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updateLinks="never" codeName="ThisWorkbook"/>
  <mc:AlternateContent xmlns:mc="http://schemas.openxmlformats.org/markup-compatibility/2006">
    <mc:Choice Requires="x15">
      <x15ac:absPath xmlns:x15ac="http://schemas.microsoft.com/office/spreadsheetml/2010/11/ac" url="\\NCR.int.ec.gc.ca\Shares\C\CCB_DCS\1 RIM Unit and CMP IMIT\Single Window Projects\32. PFAS\3. ERF\"/>
    </mc:Choice>
  </mc:AlternateContent>
  <xr:revisionPtr revIDLastSave="0" documentId="8_{37EC00BE-81CF-405E-93D0-D048EACC2B9C}" xr6:coauthVersionLast="47" xr6:coauthVersionMax="47" xr10:uidLastSave="{00000000-0000-0000-0000-000000000000}"/>
  <workbookProtection workbookAlgorithmName="SHA-512" workbookHashValue="ZDo4RDsK5kSD3c5sxyb5Ca7CwbmlGOF+BLwxQU+oOoKVd6XOV5idrHL/0O0zjYRaUeBLGNKPMpgFlPkZYcLIDg==" workbookSaltValue="WrWlTJs35vTxf/KYBdTmNw==" workbookSpinCount="100000" lockStructure="1"/>
  <bookViews>
    <workbookView xWindow="-110" yWindow="-110" windowWidth="19420" windowHeight="10300" tabRatio="722" xr2:uid="{00000000-000D-0000-FFFF-FFFF00000000}"/>
  </bookViews>
  <sheets>
    <sheet name="Instructions" sheetId="24" r:id="rId1"/>
    <sheet name="Section 8" sheetId="2" r:id="rId2"/>
    <sheet name="Section 9" sheetId="27" r:id="rId3"/>
    <sheet name="Section 10" sheetId="3" r:id="rId4"/>
    <sheet name="Section 11" sheetId="19" r:id="rId5"/>
    <sheet name="Section 12" sheetId="25" r:id="rId6"/>
    <sheet name="Section 13(a)(b)(c)" sheetId="29" r:id="rId7"/>
    <sheet name="Section 13(d)(e)" sheetId="30" r:id="rId8"/>
    <sheet name="Section 13 &amp; 14 Files" sheetId="31" r:id="rId9"/>
    <sheet name="File Status" sheetId="22" r:id="rId10"/>
    <sheet name="Substances &amp; Codes" sheetId="12" r:id="rId11"/>
    <sheet name="SubstanceLookupS9" sheetId="28" state="hidden" r:id="rId12"/>
    <sheet name="SubstanceLookupS11" sheetId="15" state="hidden" r:id="rId13"/>
    <sheet name="Lists-Other" sheetId="13" state="hidden" r:id="rId14"/>
    <sheet name="Section App" sheetId="26" state="hidden" r:id="rId15"/>
  </sheets>
  <definedNames>
    <definedName name="APP_Codes">'Substances &amp; Codes'!$K$4:$K$46</definedName>
    <definedName name="App_Codes_Descriptions">'Substances &amp; Codes'!$M$4:$M$46</definedName>
    <definedName name="App_Codes_Full">'Substances &amp; Codes'!$K$4:$M$46</definedName>
    <definedName name="Canada" localSheetId="5">"Canada"</definedName>
    <definedName name="CASRNp1">'Substances &amp; Codes'!$B$4:$B$276</definedName>
    <definedName name="CASRNp2">'Substances &amp; Codes'!$E$4:$E$29</definedName>
    <definedName name="CASRNp3">'Substances &amp; Codes'!$H$4:$H$16</definedName>
    <definedName name="Complete">'Lists-Other'!$C$3</definedName>
    <definedName name="Declaration">'Lists-Other'!$F$2:$F$3</definedName>
    <definedName name="file_section">'Lists-Other'!$J$2:$J$5</definedName>
    <definedName name="Form_Complete">'Lists-Other'!$D$2</definedName>
    <definedName name="Form_NotReq">'Lists-Other'!$D$10</definedName>
    <definedName name="Incomplete">'Lists-Other'!$C$2</definedName>
    <definedName name="Incomplete_or_multiple_errors">'Lists-Other'!$C$4</definedName>
    <definedName name="List_Section_1314">OFFSET('Section App'!$I$3,1,0,MAX('Section App'!$F:$F),1)</definedName>
    <definedName name="List_Section_13p2">OFFSET('Section App'!$N$3,1,0,MAX('Section App'!$K:$K),1)</definedName>
    <definedName name="List_Section_8">OFFSET('Section App'!$D$3,1,0,MAX('Section App'!$A:$A),1)</definedName>
    <definedName name="MakeChanges_Button">"Button 19"</definedName>
    <definedName name="Min_Facilities">'Lists-Other'!$D$8</definedName>
    <definedName name="Missing_substance">'Lists-Other'!$D$7</definedName>
    <definedName name="No">'Lists-Other'!$A$3</definedName>
    <definedName name="Not_reasonably_accessible">'Lists-Other'!$H$4</definedName>
    <definedName name="NRA">'Lists-Other'!$H$2:$H$4</definedName>
    <definedName name="PostCode">AND( CODE(LEFT('Section 10'!XER1048569))&gt;64, CODE(MID('Section 10'!XER1048569,2,1))&lt;58, CODE(MID('Section 10'!XER1048569,3,1))&gt;64, CODE(MID('Section 10'!XER1048569,4,1))=32, CODE(MID('Section 10'!XER1048569,5,1))&lt;58, CODE(MID('Section 10'!XER1048569,6,1))&gt;64, CODE(RIGHT('Section 10'!XER1048569))&lt;58)</definedName>
    <definedName name="Provinces_PFAS">'Lists-Other'!$B$2:$B$15</definedName>
    <definedName name="Reasonably_accessible">'Lists-Other'!$H$3</definedName>
    <definedName name="s13app">'Lists-Other'!$I$2:$I$6</definedName>
    <definedName name="SearchCASRN">'Section 11'!$A$3</definedName>
    <definedName name="SearchKeyword">'Section 11'!$B$3</definedName>
    <definedName name="SearchKeyword1">'Section 9'!$B$3</definedName>
    <definedName name="SearchSubstanceIdentifier">'Section 9'!$A$3</definedName>
    <definedName name="Section_14">'Lists-Other'!$J$4</definedName>
    <definedName name="SF_Codes">'Substances &amp; Codes'!$O$4:$O$45</definedName>
    <definedName name="SF_Codes_Descriptions">'Substances &amp; Codes'!$Q$4:$Q$45</definedName>
    <definedName name="SF_Codes_Full">'Substances &amp; Codes'!$O$4:$Q$45</definedName>
    <definedName name="Slct_CAS_List" localSheetId="11">OFFSET(SubstanceLookupS9!$I$3,1,0,MAX(SubstanceLookupS9!$A:$A),1)</definedName>
    <definedName name="Slct_CAS_List">OFFSET(SubstanceLookupS11!$I$3,1,0,MAX(SubstanceLookupS11!$A:$A),1)</definedName>
    <definedName name="SlctActCC" localSheetId="11">OFFSET(SubstanceLookupS9!$B$3,  MATCH(#REF!, SubstanceLookupS9!$B$3:$B$36,0)-1,  1, 1,  COUNTA(OFFSET(SubstanceLookupS9!$B$3, MATCH(#REF!, SubstanceLookupS9!$B$3:$B$36,0)-1, 1, 1, 3)))</definedName>
    <definedName name="SlctActCC">OFFSET(SubstanceLookupS11!$B$3,  MATCH(#REF!, SubstanceLookupS11!$B$3:$B$36,0)-1,  1, 1,  COUNTA(OFFSET(SubstanceLookupS11!$B$3, MATCH(#REF!, SubstanceLookupS11!$B$3:$B$36,0)-1, 1, 1, 3)))</definedName>
    <definedName name="SlctActSF" localSheetId="11">OFFSET(SubstanceLookupS9!$B$3,  MATCH(#REF!, SubstanceLookupS9!$B$3:$B$36,0)-1,  1, 1,  COUNTA(OFFSET(SubstanceLookupS9!$B$3, MATCH(#REF!, SubstanceLookupS9!$B$3:$B$36,0)-1, 1, 1, 3)))</definedName>
    <definedName name="SlctActSF">OFFSET(SubstanceLookupS11!$B$3,  MATCH(#REF!, SubstanceLookupS11!$B$3:$B$36,0)-1,  1, 1,  COUNTA(OFFSET(SubstanceLookupS11!$B$3, MATCH(#REF!, SubstanceLookupS11!$B$3:$B$36,0)-1, 1, 1, 3)))</definedName>
    <definedName name="Substance_complete">'Lists-Other'!$D$4</definedName>
    <definedName name="substance_complete_s1314">'Lists-Other'!$D$12</definedName>
    <definedName name="Substance_error">'Lists-Other'!$D$6</definedName>
    <definedName name="Substance_Full" localSheetId="11">SubstanceLookupS9!$D$4:$E$315</definedName>
    <definedName name="Substance_Full">SubstanceLookupS11!$D$4:$E$315</definedName>
    <definedName name="Tab_complete">'Lists-Other'!$D$3</definedName>
    <definedName name="Tab_error">'Lists-Other'!$D$5</definedName>
    <definedName name="Tab_Missing">'Lists-Other'!$D$11</definedName>
    <definedName name="Tab_NotReq">'Lists-Other'!$D$9</definedName>
    <definedName name="units">'Lists-Other'!$G$2:$G$3</definedName>
    <definedName name="Yes">'Lists-Other'!$E$3</definedName>
    <definedName name="Yes_No">'Lists-Other'!$E$3:$E$4</definedName>
    <definedName name="YesNo_CBI">'Lists-Other'!$A$2:$A$7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3" i="3" l="1"/>
  <c r="Q52" i="3"/>
  <c r="Q51" i="3"/>
  <c r="Q50" i="3"/>
  <c r="Q49" i="3"/>
  <c r="Q48" i="3"/>
  <c r="Q47" i="3"/>
  <c r="Q46" i="3"/>
  <c r="Q45"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Q11" i="3"/>
  <c r="Q10" i="3"/>
  <c r="Q9" i="3"/>
  <c r="Q8" i="3"/>
  <c r="Q7" i="3"/>
  <c r="Q6" i="3"/>
  <c r="Q5" i="3"/>
  <c r="O100" i="31" l="1" a="1"/>
  <c r="O100" i="31" s="1"/>
  <c r="O99" i="31" a="1"/>
  <c r="O99" i="31" s="1"/>
  <c r="O98" i="31" a="1"/>
  <c r="O98" i="31" s="1"/>
  <c r="O97" i="31" a="1"/>
  <c r="O97" i="31" s="1"/>
  <c r="O96" i="31" a="1"/>
  <c r="O96" i="31" s="1"/>
  <c r="O95" i="31" a="1"/>
  <c r="O95" i="31" s="1"/>
  <c r="O94" i="31" a="1"/>
  <c r="O94" i="31" s="1"/>
  <c r="O93" i="31" a="1"/>
  <c r="O93" i="31" s="1"/>
  <c r="O92" i="31" a="1"/>
  <c r="O92" i="31" s="1"/>
  <c r="O91" i="31" a="1"/>
  <c r="O91" i="31" s="1"/>
  <c r="O90" i="31" a="1"/>
  <c r="O90" i="31" s="1"/>
  <c r="O89" i="31" a="1"/>
  <c r="O89" i="31" s="1"/>
  <c r="O88" i="31" a="1"/>
  <c r="O88" i="31" s="1"/>
  <c r="O87" i="31" a="1"/>
  <c r="O87" i="31" s="1"/>
  <c r="O86" i="31" a="1"/>
  <c r="O86" i="31" s="1"/>
  <c r="O85" i="31" a="1"/>
  <c r="O85" i="31" s="1"/>
  <c r="O84" i="31" a="1"/>
  <c r="O84" i="31" s="1"/>
  <c r="O83" i="31" a="1"/>
  <c r="O83" i="31" s="1"/>
  <c r="O82" i="31" a="1"/>
  <c r="O82" i="31" s="1"/>
  <c r="O81" i="31" a="1"/>
  <c r="O81" i="31" s="1"/>
  <c r="O80" i="31" a="1"/>
  <c r="O80" i="31" s="1"/>
  <c r="O79" i="31" a="1"/>
  <c r="O79" i="31" s="1"/>
  <c r="O78" i="31" a="1"/>
  <c r="O78" i="31" s="1"/>
  <c r="O77" i="31" a="1"/>
  <c r="O77" i="31" s="1"/>
  <c r="O76" i="31" a="1"/>
  <c r="O76" i="31" s="1"/>
  <c r="O75" i="31" a="1"/>
  <c r="O75" i="31" s="1"/>
  <c r="O74" i="31" a="1"/>
  <c r="O74" i="31" s="1"/>
  <c r="O73" i="31" a="1"/>
  <c r="O73" i="31" s="1"/>
  <c r="O72" i="31" a="1"/>
  <c r="O72" i="31" s="1"/>
  <c r="O71" i="31" a="1"/>
  <c r="O71" i="31" s="1"/>
  <c r="O70" i="31" a="1"/>
  <c r="O70" i="31" s="1"/>
  <c r="O69" i="31" a="1"/>
  <c r="O69" i="31" s="1"/>
  <c r="O68" i="31" a="1"/>
  <c r="O68" i="31" s="1"/>
  <c r="O67" i="31" a="1"/>
  <c r="O67" i="31" s="1"/>
  <c r="O66" i="31" a="1"/>
  <c r="O66" i="31" s="1"/>
  <c r="O65" i="31" a="1"/>
  <c r="O65" i="31" s="1"/>
  <c r="O64" i="31" a="1"/>
  <c r="O64" i="31" s="1"/>
  <c r="O63" i="31" a="1"/>
  <c r="O63" i="31" s="1"/>
  <c r="O62" i="31" a="1"/>
  <c r="O62" i="31" s="1"/>
  <c r="O61" i="31" a="1"/>
  <c r="O61" i="31" s="1"/>
  <c r="O60" i="31" a="1"/>
  <c r="O60" i="31" s="1"/>
  <c r="O59" i="31" a="1"/>
  <c r="O59" i="31" s="1"/>
  <c r="O58" i="31" a="1"/>
  <c r="O58" i="31" s="1"/>
  <c r="O57" i="31" a="1"/>
  <c r="O57" i="31" s="1"/>
  <c r="O56" i="31" a="1"/>
  <c r="O56" i="31" s="1"/>
  <c r="O55" i="31" a="1"/>
  <c r="O55" i="31" s="1"/>
  <c r="O54" i="31" a="1"/>
  <c r="O54" i="31" s="1"/>
  <c r="O53" i="31" a="1"/>
  <c r="O53" i="31" s="1"/>
  <c r="O52" i="31" a="1"/>
  <c r="O52" i="31" s="1"/>
  <c r="O51" i="31" a="1"/>
  <c r="O51" i="31" s="1"/>
  <c r="O50" i="31" a="1"/>
  <c r="O50" i="31" s="1"/>
  <c r="O49" i="31" a="1"/>
  <c r="O49" i="31" s="1"/>
  <c r="O48" i="31" a="1"/>
  <c r="O48" i="31" s="1"/>
  <c r="O47" i="31" a="1"/>
  <c r="O47" i="31" s="1"/>
  <c r="O46" i="31" a="1"/>
  <c r="O46" i="31" s="1"/>
  <c r="O45" i="31" a="1"/>
  <c r="O45" i="31" s="1"/>
  <c r="O44" i="31" a="1"/>
  <c r="O44" i="31" s="1"/>
  <c r="O43" i="31" a="1"/>
  <c r="O43" i="31" s="1"/>
  <c r="O42" i="31" a="1"/>
  <c r="O42" i="31" s="1"/>
  <c r="O41" i="31" a="1"/>
  <c r="O41" i="31" s="1"/>
  <c r="O40" i="31" a="1"/>
  <c r="O40" i="31" s="1"/>
  <c r="O39" i="31" a="1"/>
  <c r="O39" i="31" s="1"/>
  <c r="O38" i="31" a="1"/>
  <c r="O38" i="31" s="1"/>
  <c r="O37" i="31" a="1"/>
  <c r="O37" i="31" s="1"/>
  <c r="O36" i="31" a="1"/>
  <c r="O36" i="31" s="1"/>
  <c r="O35" i="31" a="1"/>
  <c r="O35" i="31" s="1"/>
  <c r="O34" i="31" a="1"/>
  <c r="O34" i="31" s="1"/>
  <c r="O33" i="31" a="1"/>
  <c r="O33" i="31" s="1"/>
  <c r="O32" i="31" a="1"/>
  <c r="O32" i="31" s="1"/>
  <c r="O31" i="31" a="1"/>
  <c r="O31" i="31" s="1"/>
  <c r="O30" i="31" a="1"/>
  <c r="O30" i="31" s="1"/>
  <c r="O29" i="31" a="1"/>
  <c r="O29" i="31" s="1"/>
  <c r="O28" i="31" a="1"/>
  <c r="O28" i="31" s="1"/>
  <c r="O27" i="31" a="1"/>
  <c r="O27" i="31" s="1"/>
  <c r="O26" i="31" a="1"/>
  <c r="O26" i="31" s="1"/>
  <c r="O25" i="31" a="1"/>
  <c r="O25" i="31" s="1"/>
  <c r="O24" i="31" a="1"/>
  <c r="O24" i="31" s="1"/>
  <c r="O23" i="31" a="1"/>
  <c r="O23" i="31" s="1"/>
  <c r="O22" i="31" a="1"/>
  <c r="O22" i="31" s="1"/>
  <c r="O21" i="31" a="1"/>
  <c r="O21" i="31" s="1"/>
  <c r="O20" i="31" a="1"/>
  <c r="O20" i="31" s="1"/>
  <c r="O19" i="31" a="1"/>
  <c r="O19" i="31" s="1"/>
  <c r="O18" i="31" a="1"/>
  <c r="O18" i="31" s="1"/>
  <c r="O17" i="31" a="1"/>
  <c r="O17" i="31" s="1"/>
  <c r="O16" i="31" a="1"/>
  <c r="O16" i="31" s="1"/>
  <c r="O15" i="31" a="1"/>
  <c r="O15" i="31" s="1"/>
  <c r="O14" i="31" a="1"/>
  <c r="O14" i="31" s="1"/>
  <c r="O13" i="31" a="1"/>
  <c r="O13" i="31" s="1"/>
  <c r="O12" i="31" a="1"/>
  <c r="O12" i="31" s="1"/>
  <c r="O11" i="31" a="1"/>
  <c r="O11" i="31" s="1"/>
  <c r="O10" i="31" a="1"/>
  <c r="O10" i="31" s="1"/>
  <c r="O9" i="31" a="1"/>
  <c r="O9" i="31" s="1"/>
  <c r="O8" i="31" a="1"/>
  <c r="O8" i="31" s="1"/>
  <c r="O7" i="31" a="1"/>
  <c r="O7" i="31" s="1"/>
  <c r="O6" i="31" a="1"/>
  <c r="O6" i="31" s="1"/>
  <c r="O5" i="31" a="1"/>
  <c r="O5" i="31" s="1"/>
  <c r="O4" i="31" a="1"/>
  <c r="O4" i="31" s="1"/>
  <c r="AF1003" i="25" a="1"/>
  <c r="AF1003" i="25" s="1"/>
  <c r="AF1002" i="25" a="1"/>
  <c r="AF1002" i="25" s="1"/>
  <c r="AF1001" i="25" a="1"/>
  <c r="AF1001" i="25" s="1"/>
  <c r="AF1000" i="25" a="1"/>
  <c r="AF1000" i="25" s="1"/>
  <c r="AF999" i="25" a="1"/>
  <c r="AF999" i="25" s="1"/>
  <c r="AF998" i="25" a="1"/>
  <c r="AF998" i="25" s="1"/>
  <c r="AF997" i="25" a="1"/>
  <c r="AF997" i="25" s="1"/>
  <c r="AF996" i="25" a="1"/>
  <c r="AF996" i="25" s="1"/>
  <c r="AF995" i="25" a="1"/>
  <c r="AF995" i="25" s="1"/>
  <c r="AF994" i="25" a="1"/>
  <c r="AF994" i="25" s="1"/>
  <c r="AF993" i="25" a="1"/>
  <c r="AF993" i="25" s="1"/>
  <c r="AF992" i="25" a="1"/>
  <c r="AF992" i="25" s="1"/>
  <c r="AF991" i="25" a="1"/>
  <c r="AF991" i="25" s="1"/>
  <c r="AF990" i="25" a="1"/>
  <c r="AF990" i="25" s="1"/>
  <c r="AF989" i="25" a="1"/>
  <c r="AF989" i="25" s="1"/>
  <c r="AF988" i="25" a="1"/>
  <c r="AF988" i="25" s="1"/>
  <c r="AF987" i="25" a="1"/>
  <c r="AF987" i="25" s="1"/>
  <c r="AF986" i="25" a="1"/>
  <c r="AF986" i="25" s="1"/>
  <c r="AF985" i="25" a="1"/>
  <c r="AF985" i="25" s="1"/>
  <c r="AF984" i="25" a="1"/>
  <c r="AF984" i="25" s="1"/>
  <c r="AF983" i="25" a="1"/>
  <c r="AF983" i="25" s="1"/>
  <c r="AF982" i="25" a="1"/>
  <c r="AF982" i="25" s="1"/>
  <c r="AF981" i="25" a="1"/>
  <c r="AF981" i="25" s="1"/>
  <c r="AF980" i="25" a="1"/>
  <c r="AF980" i="25" s="1"/>
  <c r="AF979" i="25" a="1"/>
  <c r="AF979" i="25" s="1"/>
  <c r="AF978" i="25" a="1"/>
  <c r="AF978" i="25" s="1"/>
  <c r="AF977" i="25" a="1"/>
  <c r="AF977" i="25" s="1"/>
  <c r="AF976" i="25" a="1"/>
  <c r="AF976" i="25" s="1"/>
  <c r="AF975" i="25" a="1"/>
  <c r="AF975" i="25" s="1"/>
  <c r="AF974" i="25" a="1"/>
  <c r="AF974" i="25" s="1"/>
  <c r="AF973" i="25" a="1"/>
  <c r="AF973" i="25" s="1"/>
  <c r="AF972" i="25" a="1"/>
  <c r="AF972" i="25" s="1"/>
  <c r="AF971" i="25" a="1"/>
  <c r="AF971" i="25" s="1"/>
  <c r="AF970" i="25" a="1"/>
  <c r="AF970" i="25" s="1"/>
  <c r="AF969" i="25" a="1"/>
  <c r="AF969" i="25" s="1"/>
  <c r="AF968" i="25" a="1"/>
  <c r="AF968" i="25" s="1"/>
  <c r="AF967" i="25" a="1"/>
  <c r="AF967" i="25" s="1"/>
  <c r="AF966" i="25" a="1"/>
  <c r="AF966" i="25" s="1"/>
  <c r="AF965" i="25" a="1"/>
  <c r="AF965" i="25" s="1"/>
  <c r="AF964" i="25" a="1"/>
  <c r="AF964" i="25" s="1"/>
  <c r="AF963" i="25" a="1"/>
  <c r="AF963" i="25" s="1"/>
  <c r="AF962" i="25" a="1"/>
  <c r="AF962" i="25" s="1"/>
  <c r="AF961" i="25" a="1"/>
  <c r="AF961" i="25" s="1"/>
  <c r="AF960" i="25" a="1"/>
  <c r="AF960" i="25" s="1"/>
  <c r="AF959" i="25" a="1"/>
  <c r="AF959" i="25" s="1"/>
  <c r="AF958" i="25" a="1"/>
  <c r="AF958" i="25" s="1"/>
  <c r="AF957" i="25" a="1"/>
  <c r="AF957" i="25" s="1"/>
  <c r="AF956" i="25" a="1"/>
  <c r="AF956" i="25" s="1"/>
  <c r="AF955" i="25" a="1"/>
  <c r="AF955" i="25" s="1"/>
  <c r="AF954" i="25" a="1"/>
  <c r="AF954" i="25" s="1"/>
  <c r="AF953" i="25" a="1"/>
  <c r="AF953" i="25" s="1"/>
  <c r="AF952" i="25" a="1"/>
  <c r="AF952" i="25" s="1"/>
  <c r="AF951" i="25" a="1"/>
  <c r="AF951" i="25" s="1"/>
  <c r="AF950" i="25" a="1"/>
  <c r="AF950" i="25" s="1"/>
  <c r="AF949" i="25" a="1"/>
  <c r="AF949" i="25" s="1"/>
  <c r="AF948" i="25" a="1"/>
  <c r="AF948" i="25" s="1"/>
  <c r="AF947" i="25" a="1"/>
  <c r="AF947" i="25" s="1"/>
  <c r="AF946" i="25" a="1"/>
  <c r="AF946" i="25" s="1"/>
  <c r="AF945" i="25" a="1"/>
  <c r="AF945" i="25" s="1"/>
  <c r="AF944" i="25" a="1"/>
  <c r="AF944" i="25" s="1"/>
  <c r="AF943" i="25" a="1"/>
  <c r="AF943" i="25" s="1"/>
  <c r="AF942" i="25" a="1"/>
  <c r="AF942" i="25" s="1"/>
  <c r="AF941" i="25" a="1"/>
  <c r="AF941" i="25" s="1"/>
  <c r="AF940" i="25" a="1"/>
  <c r="AF940" i="25" s="1"/>
  <c r="AF939" i="25" a="1"/>
  <c r="AF939" i="25" s="1"/>
  <c r="AF938" i="25" a="1"/>
  <c r="AF938" i="25" s="1"/>
  <c r="AF937" i="25" a="1"/>
  <c r="AF937" i="25" s="1"/>
  <c r="AF936" i="25" a="1"/>
  <c r="AF936" i="25" s="1"/>
  <c r="AF935" i="25" a="1"/>
  <c r="AF935" i="25" s="1"/>
  <c r="AF934" i="25" a="1"/>
  <c r="AF934" i="25" s="1"/>
  <c r="AF933" i="25" a="1"/>
  <c r="AF933" i="25" s="1"/>
  <c r="AF932" i="25" a="1"/>
  <c r="AF932" i="25" s="1"/>
  <c r="AF931" i="25" a="1"/>
  <c r="AF931" i="25" s="1"/>
  <c r="AF930" i="25" a="1"/>
  <c r="AF930" i="25" s="1"/>
  <c r="AF929" i="25" a="1"/>
  <c r="AF929" i="25" s="1"/>
  <c r="AF928" i="25" a="1"/>
  <c r="AF928" i="25" s="1"/>
  <c r="AF927" i="25" a="1"/>
  <c r="AF927" i="25" s="1"/>
  <c r="AF926" i="25" a="1"/>
  <c r="AF926" i="25" s="1"/>
  <c r="AF925" i="25" a="1"/>
  <c r="AF925" i="25" s="1"/>
  <c r="AF924" i="25" a="1"/>
  <c r="AF924" i="25" s="1"/>
  <c r="AF923" i="25" a="1"/>
  <c r="AF923" i="25" s="1"/>
  <c r="AF922" i="25" a="1"/>
  <c r="AF922" i="25" s="1"/>
  <c r="AF921" i="25" a="1"/>
  <c r="AF921" i="25" s="1"/>
  <c r="AF920" i="25" a="1"/>
  <c r="AF920" i="25" s="1"/>
  <c r="AF919" i="25" a="1"/>
  <c r="AF919" i="25" s="1"/>
  <c r="AF918" i="25" a="1"/>
  <c r="AF918" i="25" s="1"/>
  <c r="AF917" i="25" a="1"/>
  <c r="AF917" i="25" s="1"/>
  <c r="AF916" i="25" a="1"/>
  <c r="AF916" i="25" s="1"/>
  <c r="AF915" i="25" a="1"/>
  <c r="AF915" i="25" s="1"/>
  <c r="AF914" i="25" a="1"/>
  <c r="AF914" i="25" s="1"/>
  <c r="AF913" i="25" a="1"/>
  <c r="AF913" i="25" s="1"/>
  <c r="AF912" i="25" a="1"/>
  <c r="AF912" i="25" s="1"/>
  <c r="AF911" i="25" a="1"/>
  <c r="AF911" i="25" s="1"/>
  <c r="AF910" i="25" a="1"/>
  <c r="AF910" i="25" s="1"/>
  <c r="AF909" i="25" a="1"/>
  <c r="AF909" i="25" s="1"/>
  <c r="AF908" i="25" a="1"/>
  <c r="AF908" i="25" s="1"/>
  <c r="AF907" i="25" a="1"/>
  <c r="AF907" i="25" s="1"/>
  <c r="AF906" i="25" a="1"/>
  <c r="AF906" i="25" s="1"/>
  <c r="AF905" i="25" a="1"/>
  <c r="AF905" i="25" s="1"/>
  <c r="AF904" i="25" a="1"/>
  <c r="AF904" i="25" s="1"/>
  <c r="AF903" i="25" a="1"/>
  <c r="AF903" i="25" s="1"/>
  <c r="AF902" i="25" a="1"/>
  <c r="AF902" i="25" s="1"/>
  <c r="AF901" i="25" a="1"/>
  <c r="AF901" i="25" s="1"/>
  <c r="AF900" i="25" a="1"/>
  <c r="AF900" i="25" s="1"/>
  <c r="AF899" i="25" a="1"/>
  <c r="AF899" i="25" s="1"/>
  <c r="AF898" i="25" a="1"/>
  <c r="AF898" i="25" s="1"/>
  <c r="AF897" i="25" a="1"/>
  <c r="AF897" i="25" s="1"/>
  <c r="AF896" i="25" a="1"/>
  <c r="AF896" i="25" s="1"/>
  <c r="AF895" i="25" a="1"/>
  <c r="AF895" i="25" s="1"/>
  <c r="AF894" i="25" a="1"/>
  <c r="AF894" i="25" s="1"/>
  <c r="AF893" i="25" a="1"/>
  <c r="AF893" i="25" s="1"/>
  <c r="AF892" i="25" a="1"/>
  <c r="AF892" i="25" s="1"/>
  <c r="AF891" i="25" a="1"/>
  <c r="AF891" i="25" s="1"/>
  <c r="AF890" i="25" a="1"/>
  <c r="AF890" i="25" s="1"/>
  <c r="AF889" i="25" a="1"/>
  <c r="AF889" i="25" s="1"/>
  <c r="AF888" i="25" a="1"/>
  <c r="AF888" i="25" s="1"/>
  <c r="AF887" i="25" a="1"/>
  <c r="AF887" i="25" s="1"/>
  <c r="AF886" i="25" a="1"/>
  <c r="AF886" i="25" s="1"/>
  <c r="AF885" i="25" a="1"/>
  <c r="AF885" i="25" s="1"/>
  <c r="AF884" i="25" a="1"/>
  <c r="AF884" i="25" s="1"/>
  <c r="AF883" i="25" a="1"/>
  <c r="AF883" i="25" s="1"/>
  <c r="AF882" i="25" a="1"/>
  <c r="AF882" i="25" s="1"/>
  <c r="AF881" i="25" a="1"/>
  <c r="AF881" i="25" s="1"/>
  <c r="AF880" i="25" a="1"/>
  <c r="AF880" i="25" s="1"/>
  <c r="AF879" i="25" a="1"/>
  <c r="AF879" i="25" s="1"/>
  <c r="AF878" i="25" a="1"/>
  <c r="AF878" i="25" s="1"/>
  <c r="AF877" i="25" a="1"/>
  <c r="AF877" i="25" s="1"/>
  <c r="AF876" i="25" a="1"/>
  <c r="AF876" i="25" s="1"/>
  <c r="AF875" i="25" a="1"/>
  <c r="AF875" i="25" s="1"/>
  <c r="AF874" i="25" a="1"/>
  <c r="AF874" i="25" s="1"/>
  <c r="AF873" i="25" a="1"/>
  <c r="AF873" i="25" s="1"/>
  <c r="AF872" i="25" a="1"/>
  <c r="AF872" i="25" s="1"/>
  <c r="AF871" i="25" a="1"/>
  <c r="AF871" i="25" s="1"/>
  <c r="AF870" i="25" a="1"/>
  <c r="AF870" i="25" s="1"/>
  <c r="AF869" i="25" a="1"/>
  <c r="AF869" i="25" s="1"/>
  <c r="AF868" i="25" a="1"/>
  <c r="AF868" i="25" s="1"/>
  <c r="AF867" i="25" a="1"/>
  <c r="AF867" i="25" s="1"/>
  <c r="AF866" i="25" a="1"/>
  <c r="AF866" i="25" s="1"/>
  <c r="AF865" i="25" a="1"/>
  <c r="AF865" i="25" s="1"/>
  <c r="AF864" i="25" a="1"/>
  <c r="AF864" i="25" s="1"/>
  <c r="AF863" i="25" a="1"/>
  <c r="AF863" i="25" s="1"/>
  <c r="AF862" i="25" a="1"/>
  <c r="AF862" i="25" s="1"/>
  <c r="AF861" i="25" a="1"/>
  <c r="AF861" i="25" s="1"/>
  <c r="AF860" i="25" a="1"/>
  <c r="AF860" i="25" s="1"/>
  <c r="AF859" i="25" a="1"/>
  <c r="AF859" i="25" s="1"/>
  <c r="AF858" i="25" a="1"/>
  <c r="AF858" i="25" s="1"/>
  <c r="AF857" i="25" a="1"/>
  <c r="AF857" i="25" s="1"/>
  <c r="AF856" i="25" a="1"/>
  <c r="AF856" i="25" s="1"/>
  <c r="AF855" i="25" a="1"/>
  <c r="AF855" i="25" s="1"/>
  <c r="AF854" i="25" a="1"/>
  <c r="AF854" i="25" s="1"/>
  <c r="AF853" i="25" a="1"/>
  <c r="AF853" i="25" s="1"/>
  <c r="AF852" i="25" a="1"/>
  <c r="AF852" i="25" s="1"/>
  <c r="AF851" i="25" a="1"/>
  <c r="AF851" i="25" s="1"/>
  <c r="AF850" i="25" a="1"/>
  <c r="AF850" i="25" s="1"/>
  <c r="AF849" i="25" a="1"/>
  <c r="AF849" i="25" s="1"/>
  <c r="AF848" i="25" a="1"/>
  <c r="AF848" i="25" s="1"/>
  <c r="AF847" i="25" a="1"/>
  <c r="AF847" i="25" s="1"/>
  <c r="AF846" i="25" a="1"/>
  <c r="AF846" i="25" s="1"/>
  <c r="AF845" i="25" a="1"/>
  <c r="AF845" i="25" s="1"/>
  <c r="AF844" i="25" a="1"/>
  <c r="AF844" i="25" s="1"/>
  <c r="AF843" i="25" a="1"/>
  <c r="AF843" i="25" s="1"/>
  <c r="AF842" i="25" a="1"/>
  <c r="AF842" i="25" s="1"/>
  <c r="AF841" i="25" a="1"/>
  <c r="AF841" i="25" s="1"/>
  <c r="AF840" i="25" a="1"/>
  <c r="AF840" i="25" s="1"/>
  <c r="AF839" i="25" a="1"/>
  <c r="AF839" i="25" s="1"/>
  <c r="AF838" i="25" a="1"/>
  <c r="AF838" i="25" s="1"/>
  <c r="AF837" i="25" a="1"/>
  <c r="AF837" i="25" s="1"/>
  <c r="AF836" i="25" a="1"/>
  <c r="AF836" i="25" s="1"/>
  <c r="AF835" i="25" a="1"/>
  <c r="AF835" i="25" s="1"/>
  <c r="AF834" i="25" a="1"/>
  <c r="AF834" i="25" s="1"/>
  <c r="AF833" i="25" a="1"/>
  <c r="AF833" i="25" s="1"/>
  <c r="AF832" i="25" a="1"/>
  <c r="AF832" i="25" s="1"/>
  <c r="AF831" i="25" a="1"/>
  <c r="AF831" i="25" s="1"/>
  <c r="AF830" i="25" a="1"/>
  <c r="AF830" i="25" s="1"/>
  <c r="AF829" i="25" a="1"/>
  <c r="AF829" i="25" s="1"/>
  <c r="AF828" i="25" a="1"/>
  <c r="AF828" i="25" s="1"/>
  <c r="AF827" i="25" a="1"/>
  <c r="AF827" i="25" s="1"/>
  <c r="AF826" i="25" a="1"/>
  <c r="AF826" i="25" s="1"/>
  <c r="AF825" i="25" a="1"/>
  <c r="AF825" i="25" s="1"/>
  <c r="AF824" i="25" a="1"/>
  <c r="AF824" i="25" s="1"/>
  <c r="AF823" i="25" a="1"/>
  <c r="AF823" i="25" s="1"/>
  <c r="AF822" i="25" a="1"/>
  <c r="AF822" i="25" s="1"/>
  <c r="AF821" i="25" a="1"/>
  <c r="AF821" i="25" s="1"/>
  <c r="AF820" i="25" a="1"/>
  <c r="AF820" i="25" s="1"/>
  <c r="AF819" i="25" a="1"/>
  <c r="AF819" i="25" s="1"/>
  <c r="AF818" i="25" a="1"/>
  <c r="AF818" i="25" s="1"/>
  <c r="AF817" i="25" a="1"/>
  <c r="AF817" i="25" s="1"/>
  <c r="AF816" i="25" a="1"/>
  <c r="AF816" i="25" s="1"/>
  <c r="AF815" i="25" a="1"/>
  <c r="AF815" i="25" s="1"/>
  <c r="AF814" i="25" a="1"/>
  <c r="AF814" i="25" s="1"/>
  <c r="AF813" i="25" a="1"/>
  <c r="AF813" i="25" s="1"/>
  <c r="AF812" i="25" a="1"/>
  <c r="AF812" i="25" s="1"/>
  <c r="AF811" i="25" a="1"/>
  <c r="AF811" i="25" s="1"/>
  <c r="AF810" i="25" a="1"/>
  <c r="AF810" i="25" s="1"/>
  <c r="AF809" i="25" a="1"/>
  <c r="AF809" i="25" s="1"/>
  <c r="AF808" i="25" a="1"/>
  <c r="AF808" i="25" s="1"/>
  <c r="AF807" i="25" a="1"/>
  <c r="AF807" i="25" s="1"/>
  <c r="AF806" i="25" a="1"/>
  <c r="AF806" i="25" s="1"/>
  <c r="AF805" i="25" a="1"/>
  <c r="AF805" i="25" s="1"/>
  <c r="AF804" i="25" a="1"/>
  <c r="AF804" i="25" s="1"/>
  <c r="AF803" i="25" a="1"/>
  <c r="AF803" i="25" s="1"/>
  <c r="AF802" i="25" a="1"/>
  <c r="AF802" i="25" s="1"/>
  <c r="AF801" i="25" a="1"/>
  <c r="AF801" i="25" s="1"/>
  <c r="AF800" i="25" a="1"/>
  <c r="AF800" i="25" s="1"/>
  <c r="AF799" i="25" a="1"/>
  <c r="AF799" i="25" s="1"/>
  <c r="AF798" i="25" a="1"/>
  <c r="AF798" i="25" s="1"/>
  <c r="AF797" i="25" a="1"/>
  <c r="AF797" i="25" s="1"/>
  <c r="AF796" i="25" a="1"/>
  <c r="AF796" i="25" s="1"/>
  <c r="AF795" i="25" a="1"/>
  <c r="AF795" i="25" s="1"/>
  <c r="AF794" i="25" a="1"/>
  <c r="AF794" i="25" s="1"/>
  <c r="AF793" i="25" a="1"/>
  <c r="AF793" i="25" s="1"/>
  <c r="AF792" i="25" a="1"/>
  <c r="AF792" i="25" s="1"/>
  <c r="AF791" i="25" a="1"/>
  <c r="AF791" i="25" s="1"/>
  <c r="AF790" i="25" a="1"/>
  <c r="AF790" i="25" s="1"/>
  <c r="AF789" i="25" a="1"/>
  <c r="AF789" i="25" s="1"/>
  <c r="AF788" i="25" a="1"/>
  <c r="AF788" i="25" s="1"/>
  <c r="AF787" i="25" a="1"/>
  <c r="AF787" i="25" s="1"/>
  <c r="AF786" i="25" a="1"/>
  <c r="AF786" i="25" s="1"/>
  <c r="AF785" i="25" a="1"/>
  <c r="AF785" i="25" s="1"/>
  <c r="AF784" i="25" a="1"/>
  <c r="AF784" i="25" s="1"/>
  <c r="AF783" i="25" a="1"/>
  <c r="AF783" i="25" s="1"/>
  <c r="AF782" i="25" a="1"/>
  <c r="AF782" i="25" s="1"/>
  <c r="AF781" i="25" a="1"/>
  <c r="AF781" i="25" s="1"/>
  <c r="AF780" i="25" a="1"/>
  <c r="AF780" i="25" s="1"/>
  <c r="AF779" i="25" a="1"/>
  <c r="AF779" i="25" s="1"/>
  <c r="AF778" i="25" a="1"/>
  <c r="AF778" i="25" s="1"/>
  <c r="AF777" i="25" a="1"/>
  <c r="AF777" i="25" s="1"/>
  <c r="AF776" i="25" a="1"/>
  <c r="AF776" i="25" s="1"/>
  <c r="AF775" i="25" a="1"/>
  <c r="AF775" i="25" s="1"/>
  <c r="AF774" i="25" a="1"/>
  <c r="AF774" i="25" s="1"/>
  <c r="AF773" i="25" a="1"/>
  <c r="AF773" i="25" s="1"/>
  <c r="AF772" i="25" a="1"/>
  <c r="AF772" i="25" s="1"/>
  <c r="AF771" i="25" a="1"/>
  <c r="AF771" i="25" s="1"/>
  <c r="AF770" i="25" a="1"/>
  <c r="AF770" i="25" s="1"/>
  <c r="AF769" i="25" a="1"/>
  <c r="AF769" i="25" s="1"/>
  <c r="AF768" i="25" a="1"/>
  <c r="AF768" i="25" s="1"/>
  <c r="AF767" i="25" a="1"/>
  <c r="AF767" i="25" s="1"/>
  <c r="AF766" i="25" a="1"/>
  <c r="AF766" i="25" s="1"/>
  <c r="AF765" i="25" a="1"/>
  <c r="AF765" i="25" s="1"/>
  <c r="AF764" i="25" a="1"/>
  <c r="AF764" i="25" s="1"/>
  <c r="AF763" i="25" a="1"/>
  <c r="AF763" i="25" s="1"/>
  <c r="AF762" i="25" a="1"/>
  <c r="AF762" i="25" s="1"/>
  <c r="AF761" i="25" a="1"/>
  <c r="AF761" i="25" s="1"/>
  <c r="AF760" i="25" a="1"/>
  <c r="AF760" i="25" s="1"/>
  <c r="AF759" i="25" a="1"/>
  <c r="AF759" i="25" s="1"/>
  <c r="AF758" i="25" a="1"/>
  <c r="AF758" i="25" s="1"/>
  <c r="AF757" i="25" a="1"/>
  <c r="AF757" i="25" s="1"/>
  <c r="AF756" i="25" a="1"/>
  <c r="AF756" i="25" s="1"/>
  <c r="AF755" i="25" a="1"/>
  <c r="AF755" i="25" s="1"/>
  <c r="AF754" i="25" a="1"/>
  <c r="AF754" i="25" s="1"/>
  <c r="AF753" i="25" a="1"/>
  <c r="AF753" i="25" s="1"/>
  <c r="AF752" i="25" a="1"/>
  <c r="AF752" i="25" s="1"/>
  <c r="AF751" i="25" a="1"/>
  <c r="AF751" i="25" s="1"/>
  <c r="AF750" i="25" a="1"/>
  <c r="AF750" i="25" s="1"/>
  <c r="AF749" i="25" a="1"/>
  <c r="AF749" i="25" s="1"/>
  <c r="AF748" i="25" a="1"/>
  <c r="AF748" i="25" s="1"/>
  <c r="AF747" i="25" a="1"/>
  <c r="AF747" i="25" s="1"/>
  <c r="AF746" i="25" a="1"/>
  <c r="AF746" i="25" s="1"/>
  <c r="AF745" i="25" a="1"/>
  <c r="AF745" i="25" s="1"/>
  <c r="AF744" i="25" a="1"/>
  <c r="AF744" i="25" s="1"/>
  <c r="AF743" i="25" a="1"/>
  <c r="AF743" i="25" s="1"/>
  <c r="AF742" i="25" a="1"/>
  <c r="AF742" i="25" s="1"/>
  <c r="AF741" i="25" a="1"/>
  <c r="AF741" i="25" s="1"/>
  <c r="AF740" i="25" a="1"/>
  <c r="AF740" i="25" s="1"/>
  <c r="AF739" i="25" a="1"/>
  <c r="AF739" i="25" s="1"/>
  <c r="AF738" i="25" a="1"/>
  <c r="AF738" i="25" s="1"/>
  <c r="AF737" i="25" a="1"/>
  <c r="AF737" i="25" s="1"/>
  <c r="AF736" i="25" a="1"/>
  <c r="AF736" i="25" s="1"/>
  <c r="AF735" i="25" a="1"/>
  <c r="AF735" i="25" s="1"/>
  <c r="AF734" i="25" a="1"/>
  <c r="AF734" i="25" s="1"/>
  <c r="AF733" i="25" a="1"/>
  <c r="AF733" i="25" s="1"/>
  <c r="AF732" i="25" a="1"/>
  <c r="AF732" i="25" s="1"/>
  <c r="AF731" i="25" a="1"/>
  <c r="AF731" i="25" s="1"/>
  <c r="AF730" i="25" a="1"/>
  <c r="AF730" i="25" s="1"/>
  <c r="AF729" i="25" a="1"/>
  <c r="AF729" i="25" s="1"/>
  <c r="AF728" i="25" a="1"/>
  <c r="AF728" i="25" s="1"/>
  <c r="AF727" i="25" a="1"/>
  <c r="AF727" i="25" s="1"/>
  <c r="AF726" i="25" a="1"/>
  <c r="AF726" i="25" s="1"/>
  <c r="AF725" i="25" a="1"/>
  <c r="AF725" i="25" s="1"/>
  <c r="AF724" i="25" a="1"/>
  <c r="AF724" i="25" s="1"/>
  <c r="AF723" i="25" a="1"/>
  <c r="AF723" i="25" s="1"/>
  <c r="AF722" i="25" a="1"/>
  <c r="AF722" i="25" s="1"/>
  <c r="AF721" i="25" a="1"/>
  <c r="AF721" i="25" s="1"/>
  <c r="AF720" i="25" a="1"/>
  <c r="AF720" i="25" s="1"/>
  <c r="AF719" i="25" a="1"/>
  <c r="AF719" i="25" s="1"/>
  <c r="AF718" i="25" a="1"/>
  <c r="AF718" i="25" s="1"/>
  <c r="AF717" i="25" a="1"/>
  <c r="AF717" i="25" s="1"/>
  <c r="AF716" i="25" a="1"/>
  <c r="AF716" i="25" s="1"/>
  <c r="AF715" i="25" a="1"/>
  <c r="AF715" i="25" s="1"/>
  <c r="AF714" i="25" a="1"/>
  <c r="AF714" i="25" s="1"/>
  <c r="AF713" i="25" a="1"/>
  <c r="AF713" i="25" s="1"/>
  <c r="AF712" i="25" a="1"/>
  <c r="AF712" i="25" s="1"/>
  <c r="AF711" i="25" a="1"/>
  <c r="AF711" i="25" s="1"/>
  <c r="AF710" i="25" a="1"/>
  <c r="AF710" i="25" s="1"/>
  <c r="AF709" i="25" a="1"/>
  <c r="AF709" i="25" s="1"/>
  <c r="AF708" i="25" a="1"/>
  <c r="AF708" i="25" s="1"/>
  <c r="AF707" i="25" a="1"/>
  <c r="AF707" i="25" s="1"/>
  <c r="AF706" i="25" a="1"/>
  <c r="AF706" i="25" s="1"/>
  <c r="AF705" i="25" a="1"/>
  <c r="AF705" i="25" s="1"/>
  <c r="AF704" i="25" a="1"/>
  <c r="AF704" i="25" s="1"/>
  <c r="AF703" i="25" a="1"/>
  <c r="AF703" i="25" s="1"/>
  <c r="AF702" i="25" a="1"/>
  <c r="AF702" i="25" s="1"/>
  <c r="AF701" i="25" a="1"/>
  <c r="AF701" i="25" s="1"/>
  <c r="AF700" i="25" a="1"/>
  <c r="AF700" i="25" s="1"/>
  <c r="AF699" i="25" a="1"/>
  <c r="AF699" i="25" s="1"/>
  <c r="AF698" i="25" a="1"/>
  <c r="AF698" i="25" s="1"/>
  <c r="AF697" i="25" a="1"/>
  <c r="AF697" i="25" s="1"/>
  <c r="AF696" i="25" a="1"/>
  <c r="AF696" i="25" s="1"/>
  <c r="AF695" i="25" a="1"/>
  <c r="AF695" i="25" s="1"/>
  <c r="AF694" i="25" a="1"/>
  <c r="AF694" i="25" s="1"/>
  <c r="AF693" i="25" a="1"/>
  <c r="AF693" i="25" s="1"/>
  <c r="AF692" i="25" a="1"/>
  <c r="AF692" i="25" s="1"/>
  <c r="AF691" i="25" a="1"/>
  <c r="AF691" i="25" s="1"/>
  <c r="AF690" i="25" a="1"/>
  <c r="AF690" i="25" s="1"/>
  <c r="AF689" i="25" a="1"/>
  <c r="AF689" i="25" s="1"/>
  <c r="AF688" i="25" a="1"/>
  <c r="AF688" i="25" s="1"/>
  <c r="AF687" i="25" a="1"/>
  <c r="AF687" i="25" s="1"/>
  <c r="AF686" i="25" a="1"/>
  <c r="AF686" i="25" s="1"/>
  <c r="AF685" i="25" a="1"/>
  <c r="AF685" i="25" s="1"/>
  <c r="AF684" i="25" a="1"/>
  <c r="AF684" i="25" s="1"/>
  <c r="AF683" i="25" a="1"/>
  <c r="AF683" i="25" s="1"/>
  <c r="AF682" i="25" a="1"/>
  <c r="AF682" i="25" s="1"/>
  <c r="AF681" i="25" a="1"/>
  <c r="AF681" i="25" s="1"/>
  <c r="AF680" i="25" a="1"/>
  <c r="AF680" i="25" s="1"/>
  <c r="AF679" i="25" a="1"/>
  <c r="AF679" i="25" s="1"/>
  <c r="AF678" i="25" a="1"/>
  <c r="AF678" i="25" s="1"/>
  <c r="AF677" i="25" a="1"/>
  <c r="AF677" i="25" s="1"/>
  <c r="AF676" i="25" a="1"/>
  <c r="AF676" i="25" s="1"/>
  <c r="AF675" i="25" a="1"/>
  <c r="AF675" i="25" s="1"/>
  <c r="AF674" i="25" a="1"/>
  <c r="AF674" i="25" s="1"/>
  <c r="AF673" i="25" a="1"/>
  <c r="AF673" i="25" s="1"/>
  <c r="AF672" i="25" a="1"/>
  <c r="AF672" i="25" s="1"/>
  <c r="AF671" i="25" a="1"/>
  <c r="AF671" i="25" s="1"/>
  <c r="AF670" i="25" a="1"/>
  <c r="AF670" i="25" s="1"/>
  <c r="AF669" i="25" a="1"/>
  <c r="AF669" i="25" s="1"/>
  <c r="AF668" i="25" a="1"/>
  <c r="AF668" i="25" s="1"/>
  <c r="AF667" i="25" a="1"/>
  <c r="AF667" i="25" s="1"/>
  <c r="AF666" i="25" a="1"/>
  <c r="AF666" i="25" s="1"/>
  <c r="AF665" i="25" a="1"/>
  <c r="AF665" i="25" s="1"/>
  <c r="AF664" i="25" a="1"/>
  <c r="AF664" i="25" s="1"/>
  <c r="AF663" i="25" a="1"/>
  <c r="AF663" i="25" s="1"/>
  <c r="AF662" i="25" a="1"/>
  <c r="AF662" i="25" s="1"/>
  <c r="AF661" i="25" a="1"/>
  <c r="AF661" i="25" s="1"/>
  <c r="AF660" i="25" a="1"/>
  <c r="AF660" i="25" s="1"/>
  <c r="AF659" i="25" a="1"/>
  <c r="AF659" i="25" s="1"/>
  <c r="AF658" i="25" a="1"/>
  <c r="AF658" i="25" s="1"/>
  <c r="AF657" i="25" a="1"/>
  <c r="AF657" i="25" s="1"/>
  <c r="AF656" i="25" a="1"/>
  <c r="AF656" i="25" s="1"/>
  <c r="AF655" i="25" a="1"/>
  <c r="AF655" i="25" s="1"/>
  <c r="AF654" i="25" a="1"/>
  <c r="AF654" i="25" s="1"/>
  <c r="AF653" i="25" a="1"/>
  <c r="AF653" i="25" s="1"/>
  <c r="AF652" i="25" a="1"/>
  <c r="AF652" i="25" s="1"/>
  <c r="AF651" i="25" a="1"/>
  <c r="AF651" i="25" s="1"/>
  <c r="AF650" i="25" a="1"/>
  <c r="AF650" i="25" s="1"/>
  <c r="AF649" i="25" a="1"/>
  <c r="AF649" i="25" s="1"/>
  <c r="AF648" i="25" a="1"/>
  <c r="AF648" i="25" s="1"/>
  <c r="AF647" i="25" a="1"/>
  <c r="AF647" i="25" s="1"/>
  <c r="AF646" i="25" a="1"/>
  <c r="AF646" i="25" s="1"/>
  <c r="AF645" i="25" a="1"/>
  <c r="AF645" i="25" s="1"/>
  <c r="AF644" i="25" a="1"/>
  <c r="AF644" i="25" s="1"/>
  <c r="AF643" i="25" a="1"/>
  <c r="AF643" i="25" s="1"/>
  <c r="AF642" i="25" a="1"/>
  <c r="AF642" i="25" s="1"/>
  <c r="AF641" i="25" a="1"/>
  <c r="AF641" i="25" s="1"/>
  <c r="AF640" i="25" a="1"/>
  <c r="AF640" i="25" s="1"/>
  <c r="AF639" i="25" a="1"/>
  <c r="AF639" i="25" s="1"/>
  <c r="AF638" i="25" a="1"/>
  <c r="AF638" i="25" s="1"/>
  <c r="AF637" i="25" a="1"/>
  <c r="AF637" i="25" s="1"/>
  <c r="AF636" i="25" a="1"/>
  <c r="AF636" i="25" s="1"/>
  <c r="AF635" i="25" a="1"/>
  <c r="AF635" i="25" s="1"/>
  <c r="AF634" i="25" a="1"/>
  <c r="AF634" i="25" s="1"/>
  <c r="AF633" i="25" a="1"/>
  <c r="AF633" i="25" s="1"/>
  <c r="AF632" i="25" a="1"/>
  <c r="AF632" i="25" s="1"/>
  <c r="AF631" i="25" a="1"/>
  <c r="AF631" i="25" s="1"/>
  <c r="AF630" i="25" a="1"/>
  <c r="AF630" i="25" s="1"/>
  <c r="AF629" i="25" a="1"/>
  <c r="AF629" i="25" s="1"/>
  <c r="AF628" i="25" a="1"/>
  <c r="AF628" i="25" s="1"/>
  <c r="AF627" i="25" a="1"/>
  <c r="AF627" i="25" s="1"/>
  <c r="AF626" i="25" a="1"/>
  <c r="AF626" i="25" s="1"/>
  <c r="AF625" i="25" a="1"/>
  <c r="AF625" i="25" s="1"/>
  <c r="AF624" i="25" a="1"/>
  <c r="AF624" i="25" s="1"/>
  <c r="AF623" i="25" a="1"/>
  <c r="AF623" i="25" s="1"/>
  <c r="AF622" i="25" a="1"/>
  <c r="AF622" i="25" s="1"/>
  <c r="AF621" i="25" a="1"/>
  <c r="AF621" i="25" s="1"/>
  <c r="AF620" i="25" a="1"/>
  <c r="AF620" i="25" s="1"/>
  <c r="AF619" i="25" a="1"/>
  <c r="AF619" i="25" s="1"/>
  <c r="AF618" i="25" a="1"/>
  <c r="AF618" i="25" s="1"/>
  <c r="AF617" i="25" a="1"/>
  <c r="AF617" i="25" s="1"/>
  <c r="AF616" i="25" a="1"/>
  <c r="AF616" i="25" s="1"/>
  <c r="AF615" i="25" a="1"/>
  <c r="AF615" i="25" s="1"/>
  <c r="AF614" i="25" a="1"/>
  <c r="AF614" i="25" s="1"/>
  <c r="AF613" i="25" a="1"/>
  <c r="AF613" i="25" s="1"/>
  <c r="AF612" i="25" a="1"/>
  <c r="AF612" i="25" s="1"/>
  <c r="AF611" i="25" a="1"/>
  <c r="AF611" i="25" s="1"/>
  <c r="AF610" i="25" a="1"/>
  <c r="AF610" i="25" s="1"/>
  <c r="AF609" i="25" a="1"/>
  <c r="AF609" i="25" s="1"/>
  <c r="AF608" i="25" a="1"/>
  <c r="AF608" i="25" s="1"/>
  <c r="AF607" i="25" a="1"/>
  <c r="AF607" i="25" s="1"/>
  <c r="AF606" i="25" a="1"/>
  <c r="AF606" i="25" s="1"/>
  <c r="AF605" i="25" a="1"/>
  <c r="AF605" i="25" s="1"/>
  <c r="AF604" i="25" a="1"/>
  <c r="AF604" i="25" s="1"/>
  <c r="AF603" i="25" a="1"/>
  <c r="AF603" i="25" s="1"/>
  <c r="AF602" i="25" a="1"/>
  <c r="AF602" i="25" s="1"/>
  <c r="AF601" i="25" a="1"/>
  <c r="AF601" i="25" s="1"/>
  <c r="AF600" i="25" a="1"/>
  <c r="AF600" i="25" s="1"/>
  <c r="AF599" i="25" a="1"/>
  <c r="AF599" i="25" s="1"/>
  <c r="AF598" i="25" a="1"/>
  <c r="AF598" i="25" s="1"/>
  <c r="AF597" i="25" a="1"/>
  <c r="AF597" i="25" s="1"/>
  <c r="AF596" i="25" a="1"/>
  <c r="AF596" i="25" s="1"/>
  <c r="AF595" i="25" a="1"/>
  <c r="AF595" i="25" s="1"/>
  <c r="AF594" i="25" a="1"/>
  <c r="AF594" i="25" s="1"/>
  <c r="AF593" i="25" a="1"/>
  <c r="AF593" i="25" s="1"/>
  <c r="AF592" i="25" a="1"/>
  <c r="AF592" i="25" s="1"/>
  <c r="AF591" i="25" a="1"/>
  <c r="AF591" i="25" s="1"/>
  <c r="AF590" i="25" a="1"/>
  <c r="AF590" i="25" s="1"/>
  <c r="AF589" i="25" a="1"/>
  <c r="AF589" i="25" s="1"/>
  <c r="AF588" i="25" a="1"/>
  <c r="AF588" i="25" s="1"/>
  <c r="AF587" i="25" a="1"/>
  <c r="AF587" i="25" s="1"/>
  <c r="AF586" i="25" a="1"/>
  <c r="AF586" i="25" s="1"/>
  <c r="AF585" i="25" a="1"/>
  <c r="AF585" i="25" s="1"/>
  <c r="AF584" i="25" a="1"/>
  <c r="AF584" i="25" s="1"/>
  <c r="AF583" i="25" a="1"/>
  <c r="AF583" i="25" s="1"/>
  <c r="AF582" i="25" a="1"/>
  <c r="AF582" i="25" s="1"/>
  <c r="AF581" i="25" a="1"/>
  <c r="AF581" i="25" s="1"/>
  <c r="AF580" i="25" a="1"/>
  <c r="AF580" i="25" s="1"/>
  <c r="AF579" i="25" a="1"/>
  <c r="AF579" i="25" s="1"/>
  <c r="AF578" i="25" a="1"/>
  <c r="AF578" i="25" s="1"/>
  <c r="AF577" i="25" a="1"/>
  <c r="AF577" i="25" s="1"/>
  <c r="AF576" i="25" a="1"/>
  <c r="AF576" i="25" s="1"/>
  <c r="AF575" i="25" a="1"/>
  <c r="AF575" i="25" s="1"/>
  <c r="AF574" i="25" a="1"/>
  <c r="AF574" i="25" s="1"/>
  <c r="AF573" i="25" a="1"/>
  <c r="AF573" i="25" s="1"/>
  <c r="AF572" i="25" a="1"/>
  <c r="AF572" i="25" s="1"/>
  <c r="AF571" i="25" a="1"/>
  <c r="AF571" i="25" s="1"/>
  <c r="AF570" i="25" a="1"/>
  <c r="AF570" i="25" s="1"/>
  <c r="AF569" i="25" a="1"/>
  <c r="AF569" i="25" s="1"/>
  <c r="AF568" i="25" a="1"/>
  <c r="AF568" i="25" s="1"/>
  <c r="AF567" i="25" a="1"/>
  <c r="AF567" i="25" s="1"/>
  <c r="AF566" i="25" a="1"/>
  <c r="AF566" i="25" s="1"/>
  <c r="AF565" i="25" a="1"/>
  <c r="AF565" i="25" s="1"/>
  <c r="AF564" i="25" a="1"/>
  <c r="AF564" i="25" s="1"/>
  <c r="AF563" i="25" a="1"/>
  <c r="AF563" i="25" s="1"/>
  <c r="AF562" i="25" a="1"/>
  <c r="AF562" i="25" s="1"/>
  <c r="AF561" i="25" a="1"/>
  <c r="AF561" i="25" s="1"/>
  <c r="AF560" i="25" a="1"/>
  <c r="AF560" i="25" s="1"/>
  <c r="AF559" i="25" a="1"/>
  <c r="AF559" i="25" s="1"/>
  <c r="AF558" i="25" a="1"/>
  <c r="AF558" i="25" s="1"/>
  <c r="AF557" i="25" a="1"/>
  <c r="AF557" i="25" s="1"/>
  <c r="AF556" i="25" a="1"/>
  <c r="AF556" i="25" s="1"/>
  <c r="AF555" i="25" a="1"/>
  <c r="AF555" i="25" s="1"/>
  <c r="AF554" i="25" a="1"/>
  <c r="AF554" i="25" s="1"/>
  <c r="AF553" i="25" a="1"/>
  <c r="AF553" i="25" s="1"/>
  <c r="AF552" i="25" a="1"/>
  <c r="AF552" i="25" s="1"/>
  <c r="AF551" i="25" a="1"/>
  <c r="AF551" i="25" s="1"/>
  <c r="AF550" i="25" a="1"/>
  <c r="AF550" i="25" s="1"/>
  <c r="AF549" i="25" a="1"/>
  <c r="AF549" i="25" s="1"/>
  <c r="AF548" i="25" a="1"/>
  <c r="AF548" i="25" s="1"/>
  <c r="AF547" i="25" a="1"/>
  <c r="AF547" i="25" s="1"/>
  <c r="AF546" i="25" a="1"/>
  <c r="AF546" i="25" s="1"/>
  <c r="AF545" i="25" a="1"/>
  <c r="AF545" i="25" s="1"/>
  <c r="AF544" i="25" a="1"/>
  <c r="AF544" i="25" s="1"/>
  <c r="AF543" i="25" a="1"/>
  <c r="AF543" i="25" s="1"/>
  <c r="AF542" i="25" a="1"/>
  <c r="AF542" i="25" s="1"/>
  <c r="AF541" i="25" a="1"/>
  <c r="AF541" i="25" s="1"/>
  <c r="AF540" i="25" a="1"/>
  <c r="AF540" i="25" s="1"/>
  <c r="AF539" i="25" a="1"/>
  <c r="AF539" i="25" s="1"/>
  <c r="AF538" i="25" a="1"/>
  <c r="AF538" i="25" s="1"/>
  <c r="AF537" i="25" a="1"/>
  <c r="AF537" i="25" s="1"/>
  <c r="AF536" i="25" a="1"/>
  <c r="AF536" i="25" s="1"/>
  <c r="AF535" i="25" a="1"/>
  <c r="AF535" i="25" s="1"/>
  <c r="AF534" i="25" a="1"/>
  <c r="AF534" i="25" s="1"/>
  <c r="AF533" i="25" a="1"/>
  <c r="AF533" i="25" s="1"/>
  <c r="AF532" i="25" a="1"/>
  <c r="AF532" i="25" s="1"/>
  <c r="AF531" i="25" a="1"/>
  <c r="AF531" i="25" s="1"/>
  <c r="AF530" i="25" a="1"/>
  <c r="AF530" i="25" s="1"/>
  <c r="AF529" i="25" a="1"/>
  <c r="AF529" i="25" s="1"/>
  <c r="AF528" i="25" a="1"/>
  <c r="AF528" i="25" s="1"/>
  <c r="AF527" i="25" a="1"/>
  <c r="AF527" i="25" s="1"/>
  <c r="AF526" i="25" a="1"/>
  <c r="AF526" i="25" s="1"/>
  <c r="AF525" i="25" a="1"/>
  <c r="AF525" i="25" s="1"/>
  <c r="AF524" i="25" a="1"/>
  <c r="AF524" i="25" s="1"/>
  <c r="AF523" i="25" a="1"/>
  <c r="AF523" i="25" s="1"/>
  <c r="AF522" i="25" a="1"/>
  <c r="AF522" i="25" s="1"/>
  <c r="AF521" i="25" a="1"/>
  <c r="AF521" i="25" s="1"/>
  <c r="AF520" i="25" a="1"/>
  <c r="AF520" i="25" s="1"/>
  <c r="AF519" i="25" a="1"/>
  <c r="AF519" i="25" s="1"/>
  <c r="AF518" i="25" a="1"/>
  <c r="AF518" i="25" s="1"/>
  <c r="AF517" i="25" a="1"/>
  <c r="AF517" i="25" s="1"/>
  <c r="AF516" i="25" a="1"/>
  <c r="AF516" i="25" s="1"/>
  <c r="AF515" i="25" a="1"/>
  <c r="AF515" i="25" s="1"/>
  <c r="AF514" i="25" a="1"/>
  <c r="AF514" i="25" s="1"/>
  <c r="AF513" i="25" a="1"/>
  <c r="AF513" i="25" s="1"/>
  <c r="AF512" i="25" a="1"/>
  <c r="AF512" i="25" s="1"/>
  <c r="AF511" i="25" a="1"/>
  <c r="AF511" i="25" s="1"/>
  <c r="AF510" i="25" a="1"/>
  <c r="AF510" i="25" s="1"/>
  <c r="AF509" i="25" a="1"/>
  <c r="AF509" i="25" s="1"/>
  <c r="AF508" i="25" a="1"/>
  <c r="AF508" i="25" s="1"/>
  <c r="AF507" i="25" a="1"/>
  <c r="AF507" i="25" s="1"/>
  <c r="AF506" i="25" a="1"/>
  <c r="AF506" i="25" s="1"/>
  <c r="AF505" i="25" a="1"/>
  <c r="AF505" i="25" s="1"/>
  <c r="AF504" i="25" a="1"/>
  <c r="AF504" i="25" s="1"/>
  <c r="AF503" i="25" a="1"/>
  <c r="AF503" i="25" s="1"/>
  <c r="AF502" i="25" a="1"/>
  <c r="AF502" i="25" s="1"/>
  <c r="AF501" i="25" a="1"/>
  <c r="AF501" i="25" s="1"/>
  <c r="AF500" i="25" a="1"/>
  <c r="AF500" i="25" s="1"/>
  <c r="AF499" i="25" a="1"/>
  <c r="AF499" i="25" s="1"/>
  <c r="AF498" i="25" a="1"/>
  <c r="AF498" i="25" s="1"/>
  <c r="AF497" i="25" a="1"/>
  <c r="AF497" i="25" s="1"/>
  <c r="AF496" i="25" a="1"/>
  <c r="AF496" i="25" s="1"/>
  <c r="AF495" i="25" a="1"/>
  <c r="AF495" i="25" s="1"/>
  <c r="AF494" i="25" a="1"/>
  <c r="AF494" i="25" s="1"/>
  <c r="AF493" i="25" a="1"/>
  <c r="AF493" i="25" s="1"/>
  <c r="AF492" i="25" a="1"/>
  <c r="AF492" i="25" s="1"/>
  <c r="AF491" i="25" a="1"/>
  <c r="AF491" i="25" s="1"/>
  <c r="AF490" i="25" a="1"/>
  <c r="AF490" i="25" s="1"/>
  <c r="AF489" i="25" a="1"/>
  <c r="AF489" i="25" s="1"/>
  <c r="AF488" i="25" a="1"/>
  <c r="AF488" i="25" s="1"/>
  <c r="AF487" i="25" a="1"/>
  <c r="AF487" i="25" s="1"/>
  <c r="AF486" i="25" a="1"/>
  <c r="AF486" i="25" s="1"/>
  <c r="AF485" i="25" a="1"/>
  <c r="AF485" i="25" s="1"/>
  <c r="AF484" i="25" a="1"/>
  <c r="AF484" i="25" s="1"/>
  <c r="AF483" i="25" a="1"/>
  <c r="AF483" i="25" s="1"/>
  <c r="AF482" i="25" a="1"/>
  <c r="AF482" i="25" s="1"/>
  <c r="AF481" i="25" a="1"/>
  <c r="AF481" i="25" s="1"/>
  <c r="AF480" i="25" a="1"/>
  <c r="AF480" i="25" s="1"/>
  <c r="AF479" i="25" a="1"/>
  <c r="AF479" i="25" s="1"/>
  <c r="AF478" i="25" a="1"/>
  <c r="AF478" i="25" s="1"/>
  <c r="AF477" i="25" a="1"/>
  <c r="AF477" i="25" s="1"/>
  <c r="AF476" i="25" a="1"/>
  <c r="AF476" i="25" s="1"/>
  <c r="AF475" i="25" a="1"/>
  <c r="AF475" i="25" s="1"/>
  <c r="AF474" i="25" a="1"/>
  <c r="AF474" i="25" s="1"/>
  <c r="AF473" i="25" a="1"/>
  <c r="AF473" i="25" s="1"/>
  <c r="AF472" i="25" a="1"/>
  <c r="AF472" i="25" s="1"/>
  <c r="AF471" i="25" a="1"/>
  <c r="AF471" i="25" s="1"/>
  <c r="AF470" i="25" a="1"/>
  <c r="AF470" i="25" s="1"/>
  <c r="AF469" i="25" a="1"/>
  <c r="AF469" i="25" s="1"/>
  <c r="AF468" i="25" a="1"/>
  <c r="AF468" i="25" s="1"/>
  <c r="AF467" i="25" a="1"/>
  <c r="AF467" i="25" s="1"/>
  <c r="AF466" i="25" a="1"/>
  <c r="AF466" i="25" s="1"/>
  <c r="AF465" i="25" a="1"/>
  <c r="AF465" i="25" s="1"/>
  <c r="AF464" i="25" a="1"/>
  <c r="AF464" i="25" s="1"/>
  <c r="AF463" i="25" a="1"/>
  <c r="AF463" i="25" s="1"/>
  <c r="AF462" i="25" a="1"/>
  <c r="AF462" i="25" s="1"/>
  <c r="AF461" i="25" a="1"/>
  <c r="AF461" i="25" s="1"/>
  <c r="AF460" i="25" a="1"/>
  <c r="AF460" i="25" s="1"/>
  <c r="AF459" i="25" a="1"/>
  <c r="AF459" i="25" s="1"/>
  <c r="AF458" i="25" a="1"/>
  <c r="AF458" i="25" s="1"/>
  <c r="AF457" i="25" a="1"/>
  <c r="AF457" i="25" s="1"/>
  <c r="AF456" i="25" a="1"/>
  <c r="AF456" i="25" s="1"/>
  <c r="AF455" i="25" a="1"/>
  <c r="AF455" i="25" s="1"/>
  <c r="AF454" i="25" a="1"/>
  <c r="AF454" i="25" s="1"/>
  <c r="AF453" i="25" a="1"/>
  <c r="AF453" i="25" s="1"/>
  <c r="AF452" i="25" a="1"/>
  <c r="AF452" i="25" s="1"/>
  <c r="AF451" i="25" a="1"/>
  <c r="AF451" i="25" s="1"/>
  <c r="AF450" i="25" a="1"/>
  <c r="AF450" i="25" s="1"/>
  <c r="AF449" i="25" a="1"/>
  <c r="AF449" i="25" s="1"/>
  <c r="AF448" i="25" a="1"/>
  <c r="AF448" i="25" s="1"/>
  <c r="AF447" i="25" a="1"/>
  <c r="AF447" i="25" s="1"/>
  <c r="AF446" i="25" a="1"/>
  <c r="AF446" i="25" s="1"/>
  <c r="AF445" i="25" a="1"/>
  <c r="AF445" i="25" s="1"/>
  <c r="AF444" i="25" a="1"/>
  <c r="AF444" i="25" s="1"/>
  <c r="AF443" i="25" a="1"/>
  <c r="AF443" i="25" s="1"/>
  <c r="AF442" i="25" a="1"/>
  <c r="AF442" i="25" s="1"/>
  <c r="AF441" i="25" a="1"/>
  <c r="AF441" i="25" s="1"/>
  <c r="AF440" i="25" a="1"/>
  <c r="AF440" i="25" s="1"/>
  <c r="AF439" i="25" a="1"/>
  <c r="AF439" i="25" s="1"/>
  <c r="AF438" i="25" a="1"/>
  <c r="AF438" i="25" s="1"/>
  <c r="AF437" i="25" a="1"/>
  <c r="AF437" i="25" s="1"/>
  <c r="AF436" i="25" a="1"/>
  <c r="AF436" i="25" s="1"/>
  <c r="AF435" i="25" a="1"/>
  <c r="AF435" i="25" s="1"/>
  <c r="AF434" i="25" a="1"/>
  <c r="AF434" i="25" s="1"/>
  <c r="AF433" i="25" a="1"/>
  <c r="AF433" i="25" s="1"/>
  <c r="AF432" i="25" a="1"/>
  <c r="AF432" i="25" s="1"/>
  <c r="AF431" i="25" a="1"/>
  <c r="AF431" i="25" s="1"/>
  <c r="AF430" i="25" a="1"/>
  <c r="AF430" i="25" s="1"/>
  <c r="AF429" i="25" a="1"/>
  <c r="AF429" i="25" s="1"/>
  <c r="AF428" i="25" a="1"/>
  <c r="AF428" i="25" s="1"/>
  <c r="AF427" i="25" a="1"/>
  <c r="AF427" i="25" s="1"/>
  <c r="AF426" i="25" a="1"/>
  <c r="AF426" i="25" s="1"/>
  <c r="AF425" i="25" a="1"/>
  <c r="AF425" i="25" s="1"/>
  <c r="AF424" i="25" a="1"/>
  <c r="AF424" i="25" s="1"/>
  <c r="AF423" i="25" a="1"/>
  <c r="AF423" i="25" s="1"/>
  <c r="AF422" i="25" a="1"/>
  <c r="AF422" i="25" s="1"/>
  <c r="AF421" i="25" a="1"/>
  <c r="AF421" i="25" s="1"/>
  <c r="AF420" i="25" a="1"/>
  <c r="AF420" i="25" s="1"/>
  <c r="AF419" i="25" a="1"/>
  <c r="AF419" i="25" s="1"/>
  <c r="AF418" i="25" a="1"/>
  <c r="AF418" i="25" s="1"/>
  <c r="AF417" i="25" a="1"/>
  <c r="AF417" i="25" s="1"/>
  <c r="AF416" i="25" a="1"/>
  <c r="AF416" i="25" s="1"/>
  <c r="AF415" i="25" a="1"/>
  <c r="AF415" i="25" s="1"/>
  <c r="AF414" i="25" a="1"/>
  <c r="AF414" i="25" s="1"/>
  <c r="AF413" i="25" a="1"/>
  <c r="AF413" i="25" s="1"/>
  <c r="AF412" i="25" a="1"/>
  <c r="AF412" i="25" s="1"/>
  <c r="AF411" i="25" a="1"/>
  <c r="AF411" i="25" s="1"/>
  <c r="AF410" i="25" a="1"/>
  <c r="AF410" i="25" s="1"/>
  <c r="AF409" i="25" a="1"/>
  <c r="AF409" i="25" s="1"/>
  <c r="AF408" i="25" a="1"/>
  <c r="AF408" i="25" s="1"/>
  <c r="AF407" i="25" a="1"/>
  <c r="AF407" i="25" s="1"/>
  <c r="AF406" i="25" a="1"/>
  <c r="AF406" i="25" s="1"/>
  <c r="AF405" i="25" a="1"/>
  <c r="AF405" i="25" s="1"/>
  <c r="AF404" i="25" a="1"/>
  <c r="AF404" i="25" s="1"/>
  <c r="AF403" i="25" a="1"/>
  <c r="AF403" i="25" s="1"/>
  <c r="AF402" i="25" a="1"/>
  <c r="AF402" i="25" s="1"/>
  <c r="AF401" i="25" a="1"/>
  <c r="AF401" i="25" s="1"/>
  <c r="AF400" i="25" a="1"/>
  <c r="AF400" i="25" s="1"/>
  <c r="AF399" i="25" a="1"/>
  <c r="AF399" i="25" s="1"/>
  <c r="AF398" i="25" a="1"/>
  <c r="AF398" i="25" s="1"/>
  <c r="AF397" i="25" a="1"/>
  <c r="AF397" i="25" s="1"/>
  <c r="AF396" i="25" a="1"/>
  <c r="AF396" i="25" s="1"/>
  <c r="AF395" i="25" a="1"/>
  <c r="AF395" i="25" s="1"/>
  <c r="AF394" i="25" a="1"/>
  <c r="AF394" i="25" s="1"/>
  <c r="AF393" i="25" a="1"/>
  <c r="AF393" i="25" s="1"/>
  <c r="AF392" i="25" a="1"/>
  <c r="AF392" i="25" s="1"/>
  <c r="AF391" i="25" a="1"/>
  <c r="AF391" i="25" s="1"/>
  <c r="AF390" i="25" a="1"/>
  <c r="AF390" i="25" s="1"/>
  <c r="AF389" i="25" a="1"/>
  <c r="AF389" i="25" s="1"/>
  <c r="AF388" i="25" a="1"/>
  <c r="AF388" i="25" s="1"/>
  <c r="AF387" i="25" a="1"/>
  <c r="AF387" i="25" s="1"/>
  <c r="AF386" i="25" a="1"/>
  <c r="AF386" i="25" s="1"/>
  <c r="AF385" i="25" a="1"/>
  <c r="AF385" i="25" s="1"/>
  <c r="AF384" i="25" a="1"/>
  <c r="AF384" i="25" s="1"/>
  <c r="AF383" i="25" a="1"/>
  <c r="AF383" i="25" s="1"/>
  <c r="AF382" i="25" a="1"/>
  <c r="AF382" i="25" s="1"/>
  <c r="AF381" i="25" a="1"/>
  <c r="AF381" i="25" s="1"/>
  <c r="AF380" i="25" a="1"/>
  <c r="AF380" i="25" s="1"/>
  <c r="AF379" i="25" a="1"/>
  <c r="AF379" i="25" s="1"/>
  <c r="AF378" i="25" a="1"/>
  <c r="AF378" i="25" s="1"/>
  <c r="AF377" i="25" a="1"/>
  <c r="AF377" i="25" s="1"/>
  <c r="AF376" i="25" a="1"/>
  <c r="AF376" i="25" s="1"/>
  <c r="AF375" i="25" a="1"/>
  <c r="AF375" i="25" s="1"/>
  <c r="AF374" i="25" a="1"/>
  <c r="AF374" i="25" s="1"/>
  <c r="AF373" i="25" a="1"/>
  <c r="AF373" i="25" s="1"/>
  <c r="AF372" i="25" a="1"/>
  <c r="AF372" i="25" s="1"/>
  <c r="AF371" i="25" a="1"/>
  <c r="AF371" i="25" s="1"/>
  <c r="AF370" i="25" a="1"/>
  <c r="AF370" i="25" s="1"/>
  <c r="AF369" i="25" a="1"/>
  <c r="AF369" i="25" s="1"/>
  <c r="AF368" i="25" a="1"/>
  <c r="AF368" i="25" s="1"/>
  <c r="AF367" i="25" a="1"/>
  <c r="AF367" i="25" s="1"/>
  <c r="AF366" i="25" a="1"/>
  <c r="AF366" i="25" s="1"/>
  <c r="AF365" i="25" a="1"/>
  <c r="AF365" i="25" s="1"/>
  <c r="AF364" i="25" a="1"/>
  <c r="AF364" i="25" s="1"/>
  <c r="AF363" i="25" a="1"/>
  <c r="AF363" i="25" s="1"/>
  <c r="AF362" i="25" a="1"/>
  <c r="AF362" i="25" s="1"/>
  <c r="AF361" i="25" a="1"/>
  <c r="AF361" i="25" s="1"/>
  <c r="AF360" i="25" a="1"/>
  <c r="AF360" i="25" s="1"/>
  <c r="AF359" i="25" a="1"/>
  <c r="AF359" i="25" s="1"/>
  <c r="AF358" i="25" a="1"/>
  <c r="AF358" i="25" s="1"/>
  <c r="AF357" i="25" a="1"/>
  <c r="AF357" i="25" s="1"/>
  <c r="AF356" i="25" a="1"/>
  <c r="AF356" i="25" s="1"/>
  <c r="AF355" i="25" a="1"/>
  <c r="AF355" i="25" s="1"/>
  <c r="AF354" i="25" a="1"/>
  <c r="AF354" i="25" s="1"/>
  <c r="AF353" i="25" a="1"/>
  <c r="AF353" i="25" s="1"/>
  <c r="AF352" i="25" a="1"/>
  <c r="AF352" i="25" s="1"/>
  <c r="AF351" i="25" a="1"/>
  <c r="AF351" i="25" s="1"/>
  <c r="AF350" i="25" a="1"/>
  <c r="AF350" i="25" s="1"/>
  <c r="AF349" i="25" a="1"/>
  <c r="AF349" i="25" s="1"/>
  <c r="AF348" i="25" a="1"/>
  <c r="AF348" i="25" s="1"/>
  <c r="AF347" i="25" a="1"/>
  <c r="AF347" i="25" s="1"/>
  <c r="AF346" i="25" a="1"/>
  <c r="AF346" i="25" s="1"/>
  <c r="AF345" i="25" a="1"/>
  <c r="AF345" i="25" s="1"/>
  <c r="AF344" i="25" a="1"/>
  <c r="AF344" i="25" s="1"/>
  <c r="AF343" i="25" a="1"/>
  <c r="AF343" i="25" s="1"/>
  <c r="AF342" i="25" a="1"/>
  <c r="AF342" i="25" s="1"/>
  <c r="AF341" i="25" a="1"/>
  <c r="AF341" i="25" s="1"/>
  <c r="AF340" i="25" a="1"/>
  <c r="AF340" i="25" s="1"/>
  <c r="AF339" i="25" a="1"/>
  <c r="AF339" i="25" s="1"/>
  <c r="AF338" i="25" a="1"/>
  <c r="AF338" i="25" s="1"/>
  <c r="AF337" i="25" a="1"/>
  <c r="AF337" i="25" s="1"/>
  <c r="AF336" i="25" a="1"/>
  <c r="AF336" i="25" s="1"/>
  <c r="AF335" i="25" a="1"/>
  <c r="AF335" i="25" s="1"/>
  <c r="AF334" i="25" a="1"/>
  <c r="AF334" i="25" s="1"/>
  <c r="AF333" i="25" a="1"/>
  <c r="AF333" i="25" s="1"/>
  <c r="AF332" i="25" a="1"/>
  <c r="AF332" i="25" s="1"/>
  <c r="AF331" i="25" a="1"/>
  <c r="AF331" i="25" s="1"/>
  <c r="AF330" i="25" a="1"/>
  <c r="AF330" i="25" s="1"/>
  <c r="AF329" i="25" a="1"/>
  <c r="AF329" i="25" s="1"/>
  <c r="AF328" i="25" a="1"/>
  <c r="AF328" i="25" s="1"/>
  <c r="AF327" i="25" a="1"/>
  <c r="AF327" i="25" s="1"/>
  <c r="AF326" i="25" a="1"/>
  <c r="AF326" i="25" s="1"/>
  <c r="AF325" i="25" a="1"/>
  <c r="AF325" i="25" s="1"/>
  <c r="AF324" i="25" a="1"/>
  <c r="AF324" i="25" s="1"/>
  <c r="AF323" i="25" a="1"/>
  <c r="AF323" i="25" s="1"/>
  <c r="AF322" i="25" a="1"/>
  <c r="AF322" i="25" s="1"/>
  <c r="AF321" i="25" a="1"/>
  <c r="AF321" i="25" s="1"/>
  <c r="AF320" i="25" a="1"/>
  <c r="AF320" i="25" s="1"/>
  <c r="AF319" i="25" a="1"/>
  <c r="AF319" i="25" s="1"/>
  <c r="AF318" i="25" a="1"/>
  <c r="AF318" i="25" s="1"/>
  <c r="AF317" i="25" a="1"/>
  <c r="AF317" i="25" s="1"/>
  <c r="AF316" i="25" a="1"/>
  <c r="AF316" i="25" s="1"/>
  <c r="AF315" i="25" a="1"/>
  <c r="AF315" i="25" s="1"/>
  <c r="AF314" i="25" a="1"/>
  <c r="AF314" i="25" s="1"/>
  <c r="AF313" i="25" a="1"/>
  <c r="AF313" i="25" s="1"/>
  <c r="AF312" i="25" a="1"/>
  <c r="AF312" i="25" s="1"/>
  <c r="AF311" i="25" a="1"/>
  <c r="AF311" i="25" s="1"/>
  <c r="AF310" i="25" a="1"/>
  <c r="AF310" i="25" s="1"/>
  <c r="AF309" i="25" a="1"/>
  <c r="AF309" i="25" s="1"/>
  <c r="AF308" i="25" a="1"/>
  <c r="AF308" i="25" s="1"/>
  <c r="AF307" i="25" a="1"/>
  <c r="AF307" i="25" s="1"/>
  <c r="AF306" i="25" a="1"/>
  <c r="AF306" i="25" s="1"/>
  <c r="AF305" i="25" a="1"/>
  <c r="AF305" i="25" s="1"/>
  <c r="AF304" i="25" a="1"/>
  <c r="AF304" i="25" s="1"/>
  <c r="AF303" i="25" a="1"/>
  <c r="AF303" i="25" s="1"/>
  <c r="AF302" i="25" a="1"/>
  <c r="AF302" i="25" s="1"/>
  <c r="AF301" i="25" a="1"/>
  <c r="AF301" i="25" s="1"/>
  <c r="AF300" i="25" a="1"/>
  <c r="AF300" i="25" s="1"/>
  <c r="AF299" i="25" a="1"/>
  <c r="AF299" i="25" s="1"/>
  <c r="AF298" i="25" a="1"/>
  <c r="AF298" i="25" s="1"/>
  <c r="AF297" i="25" a="1"/>
  <c r="AF297" i="25" s="1"/>
  <c r="AF296" i="25" a="1"/>
  <c r="AF296" i="25" s="1"/>
  <c r="AF295" i="25" a="1"/>
  <c r="AF295" i="25" s="1"/>
  <c r="AF294" i="25" a="1"/>
  <c r="AF294" i="25" s="1"/>
  <c r="AF293" i="25" a="1"/>
  <c r="AF293" i="25" s="1"/>
  <c r="AF292" i="25" a="1"/>
  <c r="AF292" i="25" s="1"/>
  <c r="AF291" i="25" a="1"/>
  <c r="AF291" i="25" s="1"/>
  <c r="AF290" i="25" a="1"/>
  <c r="AF290" i="25" s="1"/>
  <c r="AF289" i="25" a="1"/>
  <c r="AF289" i="25" s="1"/>
  <c r="AF288" i="25" a="1"/>
  <c r="AF288" i="25" s="1"/>
  <c r="AF287" i="25" a="1"/>
  <c r="AF287" i="25" s="1"/>
  <c r="AF286" i="25" a="1"/>
  <c r="AF286" i="25" s="1"/>
  <c r="AF285" i="25" a="1"/>
  <c r="AF285" i="25" s="1"/>
  <c r="AF284" i="25" a="1"/>
  <c r="AF284" i="25" s="1"/>
  <c r="AF283" i="25" a="1"/>
  <c r="AF283" i="25" s="1"/>
  <c r="AF282" i="25" a="1"/>
  <c r="AF282" i="25" s="1"/>
  <c r="AF281" i="25" a="1"/>
  <c r="AF281" i="25" s="1"/>
  <c r="AF280" i="25" a="1"/>
  <c r="AF280" i="25" s="1"/>
  <c r="AF279" i="25" a="1"/>
  <c r="AF279" i="25" s="1"/>
  <c r="AF278" i="25" a="1"/>
  <c r="AF278" i="25" s="1"/>
  <c r="AF277" i="25" a="1"/>
  <c r="AF277" i="25" s="1"/>
  <c r="AF276" i="25" a="1"/>
  <c r="AF276" i="25" s="1"/>
  <c r="AF275" i="25" a="1"/>
  <c r="AF275" i="25" s="1"/>
  <c r="AF274" i="25" a="1"/>
  <c r="AF274" i="25" s="1"/>
  <c r="AF273" i="25" a="1"/>
  <c r="AF273" i="25" s="1"/>
  <c r="AF272" i="25" a="1"/>
  <c r="AF272" i="25" s="1"/>
  <c r="AF271" i="25" a="1"/>
  <c r="AF271" i="25" s="1"/>
  <c r="AF270" i="25" a="1"/>
  <c r="AF270" i="25" s="1"/>
  <c r="AF269" i="25" a="1"/>
  <c r="AF269" i="25" s="1"/>
  <c r="AF268" i="25" a="1"/>
  <c r="AF268" i="25" s="1"/>
  <c r="AF267" i="25" a="1"/>
  <c r="AF267" i="25" s="1"/>
  <c r="AF266" i="25" a="1"/>
  <c r="AF266" i="25" s="1"/>
  <c r="AF265" i="25" a="1"/>
  <c r="AF265" i="25" s="1"/>
  <c r="AF264" i="25" a="1"/>
  <c r="AF264" i="25" s="1"/>
  <c r="AF263" i="25" a="1"/>
  <c r="AF263" i="25" s="1"/>
  <c r="AF262" i="25" a="1"/>
  <c r="AF262" i="25" s="1"/>
  <c r="AF261" i="25" a="1"/>
  <c r="AF261" i="25" s="1"/>
  <c r="AF260" i="25" a="1"/>
  <c r="AF260" i="25" s="1"/>
  <c r="AF259" i="25" a="1"/>
  <c r="AF259" i="25" s="1"/>
  <c r="AF258" i="25" a="1"/>
  <c r="AF258" i="25" s="1"/>
  <c r="AF257" i="25" a="1"/>
  <c r="AF257" i="25" s="1"/>
  <c r="AF256" i="25" a="1"/>
  <c r="AF256" i="25" s="1"/>
  <c r="AF255" i="25" a="1"/>
  <c r="AF255" i="25" s="1"/>
  <c r="AF254" i="25" a="1"/>
  <c r="AF254" i="25" s="1"/>
  <c r="AF253" i="25" a="1"/>
  <c r="AF253" i="25" s="1"/>
  <c r="AF252" i="25" a="1"/>
  <c r="AF252" i="25" s="1"/>
  <c r="AF251" i="25" a="1"/>
  <c r="AF251" i="25" s="1"/>
  <c r="AF250" i="25" a="1"/>
  <c r="AF250" i="25" s="1"/>
  <c r="AF249" i="25" a="1"/>
  <c r="AF249" i="25" s="1"/>
  <c r="AF248" i="25" a="1"/>
  <c r="AF248" i="25" s="1"/>
  <c r="AF247" i="25" a="1"/>
  <c r="AF247" i="25" s="1"/>
  <c r="AF246" i="25" a="1"/>
  <c r="AF246" i="25" s="1"/>
  <c r="AF245" i="25" a="1"/>
  <c r="AF245" i="25" s="1"/>
  <c r="AF244" i="25" a="1"/>
  <c r="AF244" i="25" s="1"/>
  <c r="AF243" i="25" a="1"/>
  <c r="AF243" i="25" s="1"/>
  <c r="AF242" i="25" a="1"/>
  <c r="AF242" i="25" s="1"/>
  <c r="AF241" i="25" a="1"/>
  <c r="AF241" i="25" s="1"/>
  <c r="AF240" i="25" a="1"/>
  <c r="AF240" i="25" s="1"/>
  <c r="AF239" i="25" a="1"/>
  <c r="AF239" i="25" s="1"/>
  <c r="AF238" i="25" a="1"/>
  <c r="AF238" i="25" s="1"/>
  <c r="AF237" i="25" a="1"/>
  <c r="AF237" i="25" s="1"/>
  <c r="AF236" i="25" a="1"/>
  <c r="AF236" i="25" s="1"/>
  <c r="AF235" i="25" a="1"/>
  <c r="AF235" i="25" s="1"/>
  <c r="AF234" i="25" a="1"/>
  <c r="AF234" i="25" s="1"/>
  <c r="AF233" i="25" a="1"/>
  <c r="AF233" i="25" s="1"/>
  <c r="AF232" i="25" a="1"/>
  <c r="AF232" i="25" s="1"/>
  <c r="AF231" i="25" a="1"/>
  <c r="AF231" i="25" s="1"/>
  <c r="AF230" i="25" a="1"/>
  <c r="AF230" i="25" s="1"/>
  <c r="AF229" i="25" a="1"/>
  <c r="AF229" i="25" s="1"/>
  <c r="AF228" i="25" a="1"/>
  <c r="AF228" i="25" s="1"/>
  <c r="AF227" i="25" a="1"/>
  <c r="AF227" i="25" s="1"/>
  <c r="AF226" i="25" a="1"/>
  <c r="AF226" i="25" s="1"/>
  <c r="AF225" i="25" a="1"/>
  <c r="AF225" i="25" s="1"/>
  <c r="AF224" i="25" a="1"/>
  <c r="AF224" i="25" s="1"/>
  <c r="AF223" i="25" a="1"/>
  <c r="AF223" i="25" s="1"/>
  <c r="AF222" i="25" a="1"/>
  <c r="AF222" i="25" s="1"/>
  <c r="AF221" i="25" a="1"/>
  <c r="AF221" i="25" s="1"/>
  <c r="AF220" i="25" a="1"/>
  <c r="AF220" i="25" s="1"/>
  <c r="AF219" i="25" a="1"/>
  <c r="AF219" i="25" s="1"/>
  <c r="AF218" i="25" a="1"/>
  <c r="AF218" i="25" s="1"/>
  <c r="AF217" i="25" a="1"/>
  <c r="AF217" i="25" s="1"/>
  <c r="AF216" i="25" a="1"/>
  <c r="AF216" i="25" s="1"/>
  <c r="AF215" i="25" a="1"/>
  <c r="AF215" i="25" s="1"/>
  <c r="AF214" i="25" a="1"/>
  <c r="AF214" i="25" s="1"/>
  <c r="AF213" i="25" a="1"/>
  <c r="AF213" i="25" s="1"/>
  <c r="AF212" i="25" a="1"/>
  <c r="AF212" i="25" s="1"/>
  <c r="AF211" i="25" a="1"/>
  <c r="AF211" i="25" s="1"/>
  <c r="AF210" i="25" a="1"/>
  <c r="AF210" i="25" s="1"/>
  <c r="AF209" i="25" a="1"/>
  <c r="AF209" i="25" s="1"/>
  <c r="AF208" i="25" a="1"/>
  <c r="AF208" i="25" s="1"/>
  <c r="AF207" i="25" a="1"/>
  <c r="AF207" i="25" s="1"/>
  <c r="AF206" i="25" a="1"/>
  <c r="AF206" i="25" s="1"/>
  <c r="AF205" i="25" a="1"/>
  <c r="AF205" i="25" s="1"/>
  <c r="AF204" i="25" a="1"/>
  <c r="AF204" i="25" s="1"/>
  <c r="AF203" i="25" a="1"/>
  <c r="AF203" i="25" s="1"/>
  <c r="AF202" i="25" a="1"/>
  <c r="AF202" i="25" s="1"/>
  <c r="AF201" i="25" a="1"/>
  <c r="AF201" i="25" s="1"/>
  <c r="AF200" i="25" a="1"/>
  <c r="AF200" i="25" s="1"/>
  <c r="AF199" i="25" a="1"/>
  <c r="AF199" i="25" s="1"/>
  <c r="AF198" i="25" a="1"/>
  <c r="AF198" i="25" s="1"/>
  <c r="AF197" i="25" a="1"/>
  <c r="AF197" i="25" s="1"/>
  <c r="AF196" i="25" a="1"/>
  <c r="AF196" i="25" s="1"/>
  <c r="AF195" i="25" a="1"/>
  <c r="AF195" i="25" s="1"/>
  <c r="AF194" i="25" a="1"/>
  <c r="AF194" i="25" s="1"/>
  <c r="AF193" i="25" a="1"/>
  <c r="AF193" i="25" s="1"/>
  <c r="AF192" i="25" a="1"/>
  <c r="AF192" i="25" s="1"/>
  <c r="AF191" i="25" a="1"/>
  <c r="AF191" i="25" s="1"/>
  <c r="AF190" i="25" a="1"/>
  <c r="AF190" i="25" s="1"/>
  <c r="AF189" i="25" a="1"/>
  <c r="AF189" i="25" s="1"/>
  <c r="AF188" i="25" a="1"/>
  <c r="AF188" i="25" s="1"/>
  <c r="AF187" i="25" a="1"/>
  <c r="AF187" i="25" s="1"/>
  <c r="AF186" i="25" a="1"/>
  <c r="AF186" i="25" s="1"/>
  <c r="AF185" i="25" a="1"/>
  <c r="AF185" i="25" s="1"/>
  <c r="AF184" i="25" a="1"/>
  <c r="AF184" i="25" s="1"/>
  <c r="AF183" i="25" a="1"/>
  <c r="AF183" i="25" s="1"/>
  <c r="AF182" i="25" a="1"/>
  <c r="AF182" i="25" s="1"/>
  <c r="AF181" i="25" a="1"/>
  <c r="AF181" i="25" s="1"/>
  <c r="AF180" i="25" a="1"/>
  <c r="AF180" i="25" s="1"/>
  <c r="AF179" i="25" a="1"/>
  <c r="AF179" i="25" s="1"/>
  <c r="AF178" i="25" a="1"/>
  <c r="AF178" i="25" s="1"/>
  <c r="AF177" i="25" a="1"/>
  <c r="AF177" i="25" s="1"/>
  <c r="AF176" i="25" a="1"/>
  <c r="AF176" i="25" s="1"/>
  <c r="AF175" i="25" a="1"/>
  <c r="AF175" i="25" s="1"/>
  <c r="AF174" i="25" a="1"/>
  <c r="AF174" i="25" s="1"/>
  <c r="AF173" i="25" a="1"/>
  <c r="AF173" i="25" s="1"/>
  <c r="AF172" i="25" a="1"/>
  <c r="AF172" i="25" s="1"/>
  <c r="AF171" i="25" a="1"/>
  <c r="AF171" i="25" s="1"/>
  <c r="AF170" i="25" a="1"/>
  <c r="AF170" i="25" s="1"/>
  <c r="AF169" i="25" a="1"/>
  <c r="AF169" i="25" s="1"/>
  <c r="AF168" i="25" a="1"/>
  <c r="AF168" i="25" s="1"/>
  <c r="AF167" i="25" a="1"/>
  <c r="AF167" i="25" s="1"/>
  <c r="AF166" i="25" a="1"/>
  <c r="AF166" i="25" s="1"/>
  <c r="AF165" i="25" a="1"/>
  <c r="AF165" i="25" s="1"/>
  <c r="AF164" i="25" a="1"/>
  <c r="AF164" i="25" s="1"/>
  <c r="AF163" i="25" a="1"/>
  <c r="AF163" i="25" s="1"/>
  <c r="AF162" i="25" a="1"/>
  <c r="AF162" i="25" s="1"/>
  <c r="AF161" i="25" a="1"/>
  <c r="AF161" i="25" s="1"/>
  <c r="AF160" i="25" a="1"/>
  <c r="AF160" i="25" s="1"/>
  <c r="AF159" i="25" a="1"/>
  <c r="AF159" i="25" s="1"/>
  <c r="AF158" i="25" a="1"/>
  <c r="AF158" i="25" s="1"/>
  <c r="AF157" i="25" a="1"/>
  <c r="AF157" i="25" s="1"/>
  <c r="AF156" i="25" a="1"/>
  <c r="AF156" i="25" s="1"/>
  <c r="AF155" i="25" a="1"/>
  <c r="AF155" i="25" s="1"/>
  <c r="AF154" i="25" a="1"/>
  <c r="AF154" i="25" s="1"/>
  <c r="AF153" i="25" a="1"/>
  <c r="AF153" i="25" s="1"/>
  <c r="AF152" i="25" a="1"/>
  <c r="AF152" i="25" s="1"/>
  <c r="AF151" i="25" a="1"/>
  <c r="AF151" i="25" s="1"/>
  <c r="AF150" i="25" a="1"/>
  <c r="AF150" i="25" s="1"/>
  <c r="AF149" i="25" a="1"/>
  <c r="AF149" i="25" s="1"/>
  <c r="AF148" i="25" a="1"/>
  <c r="AF148" i="25" s="1"/>
  <c r="AF147" i="25" a="1"/>
  <c r="AF147" i="25" s="1"/>
  <c r="AF146" i="25" a="1"/>
  <c r="AF146" i="25" s="1"/>
  <c r="AF145" i="25" a="1"/>
  <c r="AF145" i="25" s="1"/>
  <c r="AF144" i="25" a="1"/>
  <c r="AF144" i="25" s="1"/>
  <c r="AF143" i="25" a="1"/>
  <c r="AF143" i="25" s="1"/>
  <c r="AF142" i="25" a="1"/>
  <c r="AF142" i="25" s="1"/>
  <c r="AF141" i="25" a="1"/>
  <c r="AF141" i="25" s="1"/>
  <c r="AF140" i="25" a="1"/>
  <c r="AF140" i="25" s="1"/>
  <c r="AF139" i="25" a="1"/>
  <c r="AF139" i="25" s="1"/>
  <c r="AF138" i="25" a="1"/>
  <c r="AF138" i="25" s="1"/>
  <c r="AF137" i="25" a="1"/>
  <c r="AF137" i="25" s="1"/>
  <c r="AF136" i="25" a="1"/>
  <c r="AF136" i="25" s="1"/>
  <c r="AF135" i="25" a="1"/>
  <c r="AF135" i="25" s="1"/>
  <c r="AF134" i="25" a="1"/>
  <c r="AF134" i="25" s="1"/>
  <c r="AF133" i="25" a="1"/>
  <c r="AF133" i="25" s="1"/>
  <c r="AF132" i="25" a="1"/>
  <c r="AF132" i="25" s="1"/>
  <c r="AF131" i="25" a="1"/>
  <c r="AF131" i="25" s="1"/>
  <c r="AF130" i="25" a="1"/>
  <c r="AF130" i="25" s="1"/>
  <c r="AF129" i="25" a="1"/>
  <c r="AF129" i="25" s="1"/>
  <c r="AF128" i="25" a="1"/>
  <c r="AF128" i="25" s="1"/>
  <c r="AF127" i="25" a="1"/>
  <c r="AF127" i="25" s="1"/>
  <c r="AF126" i="25" a="1"/>
  <c r="AF126" i="25" s="1"/>
  <c r="AF125" i="25" a="1"/>
  <c r="AF125" i="25" s="1"/>
  <c r="AF124" i="25" a="1"/>
  <c r="AF124" i="25" s="1"/>
  <c r="AF123" i="25" a="1"/>
  <c r="AF123" i="25" s="1"/>
  <c r="AF122" i="25" a="1"/>
  <c r="AF122" i="25" s="1"/>
  <c r="AF121" i="25" a="1"/>
  <c r="AF121" i="25" s="1"/>
  <c r="AF120" i="25" a="1"/>
  <c r="AF120" i="25" s="1"/>
  <c r="AF119" i="25" a="1"/>
  <c r="AF119" i="25" s="1"/>
  <c r="AF118" i="25" a="1"/>
  <c r="AF118" i="25" s="1"/>
  <c r="AF117" i="25" a="1"/>
  <c r="AF117" i="25" s="1"/>
  <c r="AF116" i="25" a="1"/>
  <c r="AF116" i="25" s="1"/>
  <c r="AF115" i="25" a="1"/>
  <c r="AF115" i="25" s="1"/>
  <c r="AF114" i="25" a="1"/>
  <c r="AF114" i="25" s="1"/>
  <c r="AF113" i="25" a="1"/>
  <c r="AF113" i="25" s="1"/>
  <c r="AF112" i="25" a="1"/>
  <c r="AF112" i="25" s="1"/>
  <c r="AF111" i="25" a="1"/>
  <c r="AF111" i="25" s="1"/>
  <c r="AF110" i="25" a="1"/>
  <c r="AF110" i="25" s="1"/>
  <c r="AF109" i="25" a="1"/>
  <c r="AF109" i="25" s="1"/>
  <c r="AF108" i="25" a="1"/>
  <c r="AF108" i="25" s="1"/>
  <c r="AF107" i="25" a="1"/>
  <c r="AF107" i="25" s="1"/>
  <c r="AF106" i="25" a="1"/>
  <c r="AF106" i="25" s="1"/>
  <c r="AF105" i="25" a="1"/>
  <c r="AF105" i="25" s="1"/>
  <c r="AF104" i="25" a="1"/>
  <c r="AF104" i="25" s="1"/>
  <c r="AF103" i="25" a="1"/>
  <c r="AF103" i="25" s="1"/>
  <c r="AF102" i="25" a="1"/>
  <c r="AF102" i="25" s="1"/>
  <c r="AF101" i="25" a="1"/>
  <c r="AF101" i="25" s="1"/>
  <c r="AF100" i="25" a="1"/>
  <c r="AF100" i="25" s="1"/>
  <c r="AF99" i="25" a="1"/>
  <c r="AF99" i="25" s="1"/>
  <c r="AF98" i="25" a="1"/>
  <c r="AF98" i="25" s="1"/>
  <c r="AF97" i="25" a="1"/>
  <c r="AF97" i="25" s="1"/>
  <c r="AF96" i="25" a="1"/>
  <c r="AF96" i="25" s="1"/>
  <c r="AF95" i="25" a="1"/>
  <c r="AF95" i="25" s="1"/>
  <c r="AF94" i="25" a="1"/>
  <c r="AF94" i="25" s="1"/>
  <c r="AF93" i="25" a="1"/>
  <c r="AF93" i="25" s="1"/>
  <c r="AF92" i="25" a="1"/>
  <c r="AF92" i="25" s="1"/>
  <c r="AF91" i="25" a="1"/>
  <c r="AF91" i="25" s="1"/>
  <c r="AF90" i="25" a="1"/>
  <c r="AF90" i="25" s="1"/>
  <c r="AF89" i="25" a="1"/>
  <c r="AF89" i="25" s="1"/>
  <c r="AF88" i="25" a="1"/>
  <c r="AF88" i="25" s="1"/>
  <c r="AF87" i="25" a="1"/>
  <c r="AF87" i="25" s="1"/>
  <c r="AF86" i="25" a="1"/>
  <c r="AF86" i="25" s="1"/>
  <c r="AF85" i="25" a="1"/>
  <c r="AF85" i="25" s="1"/>
  <c r="AF84" i="25" a="1"/>
  <c r="AF84" i="25" s="1"/>
  <c r="AF83" i="25" a="1"/>
  <c r="AF83" i="25" s="1"/>
  <c r="AF82" i="25" a="1"/>
  <c r="AF82" i="25" s="1"/>
  <c r="AF81" i="25" a="1"/>
  <c r="AF81" i="25" s="1"/>
  <c r="AF80" i="25" a="1"/>
  <c r="AF80" i="25" s="1"/>
  <c r="AF79" i="25" a="1"/>
  <c r="AF79" i="25" s="1"/>
  <c r="AF78" i="25" a="1"/>
  <c r="AF78" i="25" s="1"/>
  <c r="AF77" i="25" a="1"/>
  <c r="AF77" i="25" s="1"/>
  <c r="AF76" i="25" a="1"/>
  <c r="AF76" i="25" s="1"/>
  <c r="AF75" i="25" a="1"/>
  <c r="AF75" i="25" s="1"/>
  <c r="AF74" i="25" a="1"/>
  <c r="AF74" i="25" s="1"/>
  <c r="AF73" i="25" a="1"/>
  <c r="AF73" i="25" s="1"/>
  <c r="AF72" i="25" a="1"/>
  <c r="AF72" i="25" s="1"/>
  <c r="AF71" i="25" a="1"/>
  <c r="AF71" i="25" s="1"/>
  <c r="AF70" i="25" a="1"/>
  <c r="AF70" i="25" s="1"/>
  <c r="AF69" i="25" a="1"/>
  <c r="AF69" i="25" s="1"/>
  <c r="AF68" i="25" a="1"/>
  <c r="AF68" i="25" s="1"/>
  <c r="AF67" i="25" a="1"/>
  <c r="AF67" i="25" s="1"/>
  <c r="AF66" i="25" a="1"/>
  <c r="AF66" i="25" s="1"/>
  <c r="AF65" i="25" a="1"/>
  <c r="AF65" i="25" s="1"/>
  <c r="AF64" i="25" a="1"/>
  <c r="AF64" i="25" s="1"/>
  <c r="AF63" i="25" a="1"/>
  <c r="AF63" i="25" s="1"/>
  <c r="AF62" i="25" a="1"/>
  <c r="AF62" i="25" s="1"/>
  <c r="AF61" i="25" a="1"/>
  <c r="AF61" i="25" s="1"/>
  <c r="AF60" i="25" a="1"/>
  <c r="AF60" i="25" s="1"/>
  <c r="AF59" i="25" a="1"/>
  <c r="AF59" i="25" s="1"/>
  <c r="AF58" i="25" a="1"/>
  <c r="AF58" i="25" s="1"/>
  <c r="AF57" i="25" a="1"/>
  <c r="AF57" i="25" s="1"/>
  <c r="AF56" i="25" a="1"/>
  <c r="AF56" i="25" s="1"/>
  <c r="AF55" i="25" a="1"/>
  <c r="AF55" i="25" s="1"/>
  <c r="AF54" i="25" a="1"/>
  <c r="AF54" i="25" s="1"/>
  <c r="AF53" i="25" a="1"/>
  <c r="AF53" i="25" s="1"/>
  <c r="AF52" i="25" a="1"/>
  <c r="AF52" i="25" s="1"/>
  <c r="AF51" i="25" a="1"/>
  <c r="AF51" i="25" s="1"/>
  <c r="AF50" i="25" a="1"/>
  <c r="AF50" i="25" s="1"/>
  <c r="AF49" i="25" a="1"/>
  <c r="AF49" i="25" s="1"/>
  <c r="AF48" i="25" a="1"/>
  <c r="AF48" i="25" s="1"/>
  <c r="AF47" i="25" a="1"/>
  <c r="AF47" i="25" s="1"/>
  <c r="AF46" i="25" a="1"/>
  <c r="AF46" i="25" s="1"/>
  <c r="AF45" i="25" a="1"/>
  <c r="AF45" i="25" s="1"/>
  <c r="AF44" i="25" a="1"/>
  <c r="AF44" i="25" s="1"/>
  <c r="AF43" i="25" a="1"/>
  <c r="AF43" i="25" s="1"/>
  <c r="AF42" i="25" a="1"/>
  <c r="AF42" i="25" s="1"/>
  <c r="AF41" i="25" a="1"/>
  <c r="AF41" i="25" s="1"/>
  <c r="AF40" i="25" a="1"/>
  <c r="AF40" i="25" s="1"/>
  <c r="AF39" i="25" a="1"/>
  <c r="AF39" i="25" s="1"/>
  <c r="AF38" i="25" a="1"/>
  <c r="AF38" i="25" s="1"/>
  <c r="AF37" i="25" a="1"/>
  <c r="AF37" i="25" s="1"/>
  <c r="AF36" i="25" a="1"/>
  <c r="AF36" i="25" s="1"/>
  <c r="AF35" i="25" a="1"/>
  <c r="AF35" i="25" s="1"/>
  <c r="AF34" i="25" a="1"/>
  <c r="AF34" i="25" s="1"/>
  <c r="AF33" i="25" a="1"/>
  <c r="AF33" i="25" s="1"/>
  <c r="AF32" i="25" a="1"/>
  <c r="AF32" i="25" s="1"/>
  <c r="AF31" i="25" a="1"/>
  <c r="AF31" i="25" s="1"/>
  <c r="AF30" i="25" a="1"/>
  <c r="AF30" i="25" s="1"/>
  <c r="AF29" i="25" a="1"/>
  <c r="AF29" i="25" s="1"/>
  <c r="AF28" i="25" a="1"/>
  <c r="AF28" i="25" s="1"/>
  <c r="AF27" i="25" a="1"/>
  <c r="AF27" i="25" s="1"/>
  <c r="AF26" i="25" a="1"/>
  <c r="AF26" i="25" s="1"/>
  <c r="AF25" i="25" a="1"/>
  <c r="AF25" i="25" s="1"/>
  <c r="AF24" i="25" a="1"/>
  <c r="AF24" i="25" s="1"/>
  <c r="AF23" i="25" a="1"/>
  <c r="AF23" i="25" s="1"/>
  <c r="AF22" i="25" a="1"/>
  <c r="AF22" i="25" s="1"/>
  <c r="AF21" i="25" a="1"/>
  <c r="AF21" i="25" s="1"/>
  <c r="AF20" i="25" a="1"/>
  <c r="AF20" i="25" s="1"/>
  <c r="AF19" i="25" a="1"/>
  <c r="AF19" i="25" s="1"/>
  <c r="AF18" i="25" a="1"/>
  <c r="AF18" i="25" s="1"/>
  <c r="AF17" i="25" a="1"/>
  <c r="AF17" i="25" s="1"/>
  <c r="AF16" i="25" a="1"/>
  <c r="AF16" i="25" s="1"/>
  <c r="AF15" i="25" a="1"/>
  <c r="AF15" i="25" s="1"/>
  <c r="AF14" i="25" a="1"/>
  <c r="AF14" i="25" s="1"/>
  <c r="AF13" i="25" a="1"/>
  <c r="AF13" i="25" s="1"/>
  <c r="AF12" i="25" a="1"/>
  <c r="AF12" i="25" s="1"/>
  <c r="AF11" i="25" a="1"/>
  <c r="AF11" i="25" s="1"/>
  <c r="AF10" i="25" a="1"/>
  <c r="AF10" i="25" s="1"/>
  <c r="AF9" i="25" a="1"/>
  <c r="AF9" i="25" s="1"/>
  <c r="AF8" i="25" a="1"/>
  <c r="AF8" i="25" s="1"/>
  <c r="AF7" i="25" a="1"/>
  <c r="AF7" i="25" s="1"/>
  <c r="AF6" i="25" a="1"/>
  <c r="AF6" i="25" s="1"/>
  <c r="AF5" i="25" a="1"/>
  <c r="AF5" i="25" s="1"/>
  <c r="AF4" i="25" a="1"/>
  <c r="AF4" i="25" s="1"/>
  <c r="Y300" i="30"/>
  <c r="Y299" i="30"/>
  <c r="Y298" i="30"/>
  <c r="Y297" i="30"/>
  <c r="Y296" i="30"/>
  <c r="Y295" i="30"/>
  <c r="Y294" i="30"/>
  <c r="Y293" i="30"/>
  <c r="Y292" i="30"/>
  <c r="Y291" i="30"/>
  <c r="Y290" i="30"/>
  <c r="Y289" i="30"/>
  <c r="Y288" i="30"/>
  <c r="Y287" i="30"/>
  <c r="Y286" i="30"/>
  <c r="Y285" i="30"/>
  <c r="Y284" i="30"/>
  <c r="Y283" i="30"/>
  <c r="Y282" i="30"/>
  <c r="Y281" i="30"/>
  <c r="Y280" i="30"/>
  <c r="Y279" i="30"/>
  <c r="Y278" i="30"/>
  <c r="Y277" i="30"/>
  <c r="Y276" i="30"/>
  <c r="Y275" i="30"/>
  <c r="Y274" i="30"/>
  <c r="Y273" i="30"/>
  <c r="Y272" i="30"/>
  <c r="Y271" i="30"/>
  <c r="Y270" i="30"/>
  <c r="Y269" i="30"/>
  <c r="Y268" i="30"/>
  <c r="Y267" i="30"/>
  <c r="Y266" i="30"/>
  <c r="Y265" i="30"/>
  <c r="Y264" i="30"/>
  <c r="Y263" i="30"/>
  <c r="Y262" i="30"/>
  <c r="Y261" i="30"/>
  <c r="Y260" i="30"/>
  <c r="Y259" i="30"/>
  <c r="Y258" i="30"/>
  <c r="Y257" i="30"/>
  <c r="Y256" i="30"/>
  <c r="Y255" i="30"/>
  <c r="Y254" i="30"/>
  <c r="Y253" i="30"/>
  <c r="Y252" i="30"/>
  <c r="Y251" i="30"/>
  <c r="Y250" i="30"/>
  <c r="Y249" i="30"/>
  <c r="Y248" i="30"/>
  <c r="Y247" i="30"/>
  <c r="Y246" i="30"/>
  <c r="Y245" i="30"/>
  <c r="Y244" i="30"/>
  <c r="Y243" i="30"/>
  <c r="Y242" i="30"/>
  <c r="Y241" i="30"/>
  <c r="Y240" i="30"/>
  <c r="Y239" i="30"/>
  <c r="Y238" i="30"/>
  <c r="Y237" i="30"/>
  <c r="Y236" i="30"/>
  <c r="Y235" i="30"/>
  <c r="Y234" i="30"/>
  <c r="Y233" i="30"/>
  <c r="Y232" i="30"/>
  <c r="Y231" i="30"/>
  <c r="Y230" i="30"/>
  <c r="Y229" i="30"/>
  <c r="Y228" i="30"/>
  <c r="Y227" i="30"/>
  <c r="Y226" i="30"/>
  <c r="Y225" i="30"/>
  <c r="Y224" i="30"/>
  <c r="Y223" i="30"/>
  <c r="Y222" i="30"/>
  <c r="Y221" i="30"/>
  <c r="Y220" i="30"/>
  <c r="Y219" i="30"/>
  <c r="Y218" i="30"/>
  <c r="Y217" i="30"/>
  <c r="Y216" i="30"/>
  <c r="Y215" i="30"/>
  <c r="Y214" i="30"/>
  <c r="Y213" i="30"/>
  <c r="Y212" i="30"/>
  <c r="Y211" i="30"/>
  <c r="Y210" i="30"/>
  <c r="Y209" i="30"/>
  <c r="Y208" i="30"/>
  <c r="Y207" i="30"/>
  <c r="Y206" i="30"/>
  <c r="Y205" i="30"/>
  <c r="Y204" i="30"/>
  <c r="Y203" i="30"/>
  <c r="Y202" i="30"/>
  <c r="Y201" i="30"/>
  <c r="Y200" i="30"/>
  <c r="Y199" i="30"/>
  <c r="Y198" i="30"/>
  <c r="Y197" i="30"/>
  <c r="Y196" i="30"/>
  <c r="Y195" i="30"/>
  <c r="Y194" i="30"/>
  <c r="Y193" i="30"/>
  <c r="Y192" i="30"/>
  <c r="Y191" i="30"/>
  <c r="Y190" i="30"/>
  <c r="Y189" i="30"/>
  <c r="Y188" i="30"/>
  <c r="Y187" i="30"/>
  <c r="Y186" i="30"/>
  <c r="Y185" i="30"/>
  <c r="Y184" i="30"/>
  <c r="Y183" i="30"/>
  <c r="Y182" i="30"/>
  <c r="Y181" i="30"/>
  <c r="Y180" i="30"/>
  <c r="Y179" i="30"/>
  <c r="Y178" i="30"/>
  <c r="Y177" i="30"/>
  <c r="Y176" i="30"/>
  <c r="Y175" i="30"/>
  <c r="Y174" i="30"/>
  <c r="Y173" i="30"/>
  <c r="Y172" i="30"/>
  <c r="Y171" i="30"/>
  <c r="Y170" i="30"/>
  <c r="Y169" i="30"/>
  <c r="Y168" i="30"/>
  <c r="Y167" i="30"/>
  <c r="Y166" i="30"/>
  <c r="Y165" i="30"/>
  <c r="Y164" i="30"/>
  <c r="Y163" i="30"/>
  <c r="Y162" i="30"/>
  <c r="Y161" i="30"/>
  <c r="Y160" i="30"/>
  <c r="Y159" i="30"/>
  <c r="Y158" i="30"/>
  <c r="Y157" i="30"/>
  <c r="Y156" i="30"/>
  <c r="Y155" i="30"/>
  <c r="Y154" i="30"/>
  <c r="Y153" i="30"/>
  <c r="Y152" i="30"/>
  <c r="Y151" i="30"/>
  <c r="Y150" i="30"/>
  <c r="Y149" i="30"/>
  <c r="Y148" i="30"/>
  <c r="Y147" i="30"/>
  <c r="Y146" i="30"/>
  <c r="Y145" i="30"/>
  <c r="Y144" i="30"/>
  <c r="Y143" i="30"/>
  <c r="Y142" i="30"/>
  <c r="Y141" i="30"/>
  <c r="Y140" i="30"/>
  <c r="Y139" i="30"/>
  <c r="Y138" i="30"/>
  <c r="Y137" i="30"/>
  <c r="Y136" i="30"/>
  <c r="Y135" i="30"/>
  <c r="Y134" i="30"/>
  <c r="Y133" i="30"/>
  <c r="Y132" i="30"/>
  <c r="Y131" i="30"/>
  <c r="Y130" i="30"/>
  <c r="Y129" i="30"/>
  <c r="Y128" i="30"/>
  <c r="Y127" i="30"/>
  <c r="Y126" i="30"/>
  <c r="Y125" i="30"/>
  <c r="Y124" i="30"/>
  <c r="Y123" i="30"/>
  <c r="Y122" i="30"/>
  <c r="Y121" i="30"/>
  <c r="Y120" i="30"/>
  <c r="Y119" i="30"/>
  <c r="Y118" i="30"/>
  <c r="Y117" i="30"/>
  <c r="Y116" i="30"/>
  <c r="Y115" i="30"/>
  <c r="Y114" i="30"/>
  <c r="Y113" i="30"/>
  <c r="Y112" i="30"/>
  <c r="Y111" i="30"/>
  <c r="Y110" i="30"/>
  <c r="Y109" i="30"/>
  <c r="Y108" i="30"/>
  <c r="Y107" i="30"/>
  <c r="Y106" i="30"/>
  <c r="Y105" i="30"/>
  <c r="Y104" i="30"/>
  <c r="Y103" i="30"/>
  <c r="Y102" i="30"/>
  <c r="Y101" i="30"/>
  <c r="Y100" i="30"/>
  <c r="Y99" i="30"/>
  <c r="Y98" i="30"/>
  <c r="Y97" i="30"/>
  <c r="Y96" i="30"/>
  <c r="Y95" i="30"/>
  <c r="Y94" i="30"/>
  <c r="Y93" i="30"/>
  <c r="Y92" i="30"/>
  <c r="Y91" i="30"/>
  <c r="Y90" i="30"/>
  <c r="Y89" i="30"/>
  <c r="Y88" i="30"/>
  <c r="Y87" i="30"/>
  <c r="Y86" i="30"/>
  <c r="Y85" i="30"/>
  <c r="Y84" i="30"/>
  <c r="Y83" i="30"/>
  <c r="Y82" i="30"/>
  <c r="Y81" i="30"/>
  <c r="Y80" i="30"/>
  <c r="Y79" i="30"/>
  <c r="Y78" i="30"/>
  <c r="Y77" i="30"/>
  <c r="Y76" i="30"/>
  <c r="Y75" i="30"/>
  <c r="Y74" i="30"/>
  <c r="Y73" i="30"/>
  <c r="Y72" i="30"/>
  <c r="Y71" i="30"/>
  <c r="Y70" i="30"/>
  <c r="Y69" i="30"/>
  <c r="Y68" i="30"/>
  <c r="Y67" i="30"/>
  <c r="Y66" i="30"/>
  <c r="Y65" i="30"/>
  <c r="Y64" i="30"/>
  <c r="Y63" i="30"/>
  <c r="Y62" i="30"/>
  <c r="Y61" i="30"/>
  <c r="Y60" i="30"/>
  <c r="Y59" i="30"/>
  <c r="Y58" i="30"/>
  <c r="Y57" i="30"/>
  <c r="Y56" i="30"/>
  <c r="Y55" i="30"/>
  <c r="Y54" i="30"/>
  <c r="Y53" i="30"/>
  <c r="Y52" i="30"/>
  <c r="Y51" i="30"/>
  <c r="Y50" i="30"/>
  <c r="Y49" i="30"/>
  <c r="Y48" i="30"/>
  <c r="Y47" i="30"/>
  <c r="Y46" i="30"/>
  <c r="Y45" i="30"/>
  <c r="Y44" i="30"/>
  <c r="Y43" i="30"/>
  <c r="Y42" i="30"/>
  <c r="Y41" i="30"/>
  <c r="Y40" i="30"/>
  <c r="Y39" i="30"/>
  <c r="Y38" i="30"/>
  <c r="Y37" i="30"/>
  <c r="Y36" i="30"/>
  <c r="Y35" i="30"/>
  <c r="Y34" i="30"/>
  <c r="Y33" i="30"/>
  <c r="Y32" i="30"/>
  <c r="Y31" i="30"/>
  <c r="Y30" i="30"/>
  <c r="Y29" i="30"/>
  <c r="Y28" i="30"/>
  <c r="Y27" i="30"/>
  <c r="Y26" i="30"/>
  <c r="Y25" i="30"/>
  <c r="Y24" i="30"/>
  <c r="Y23" i="30"/>
  <c r="Y22" i="30"/>
  <c r="Y21" i="30"/>
  <c r="Y20" i="30"/>
  <c r="Y19" i="30"/>
  <c r="Y18" i="30"/>
  <c r="Y17" i="30"/>
  <c r="Y16" i="30"/>
  <c r="Y15" i="30"/>
  <c r="Y14" i="30"/>
  <c r="Y13" i="30"/>
  <c r="Y12" i="30"/>
  <c r="Y11" i="30"/>
  <c r="Y10" i="30"/>
  <c r="Y9" i="30"/>
  <c r="Y8" i="30"/>
  <c r="Y7" i="30"/>
  <c r="Y6" i="30"/>
  <c r="Y5" i="30"/>
  <c r="Y4" i="30"/>
  <c r="X300" i="30"/>
  <c r="X299" i="30"/>
  <c r="X298" i="30"/>
  <c r="X297" i="30"/>
  <c r="X296" i="30"/>
  <c r="X295" i="30"/>
  <c r="X294" i="30"/>
  <c r="X293" i="30"/>
  <c r="X292" i="30"/>
  <c r="X291" i="30"/>
  <c r="X290" i="30"/>
  <c r="X289" i="30"/>
  <c r="X288" i="30"/>
  <c r="X287" i="30"/>
  <c r="X286" i="30"/>
  <c r="X285" i="30"/>
  <c r="X284" i="30"/>
  <c r="X283" i="30"/>
  <c r="X282" i="30"/>
  <c r="X281" i="30"/>
  <c r="X280" i="30"/>
  <c r="X279" i="30"/>
  <c r="X278" i="30"/>
  <c r="X277" i="30"/>
  <c r="X276" i="30"/>
  <c r="X275" i="30"/>
  <c r="X274" i="30"/>
  <c r="X273" i="30"/>
  <c r="X272" i="30"/>
  <c r="X271" i="30"/>
  <c r="X270" i="30"/>
  <c r="X269" i="30"/>
  <c r="X268" i="30"/>
  <c r="X267" i="30"/>
  <c r="X266" i="30"/>
  <c r="X265" i="30"/>
  <c r="X264" i="30"/>
  <c r="X263" i="30"/>
  <c r="X262" i="30"/>
  <c r="X261" i="30"/>
  <c r="X260" i="30"/>
  <c r="X259" i="30"/>
  <c r="X258" i="30"/>
  <c r="X257" i="30"/>
  <c r="X256" i="30"/>
  <c r="X255" i="30"/>
  <c r="X254" i="30"/>
  <c r="X253" i="30"/>
  <c r="X252" i="30"/>
  <c r="X251" i="30"/>
  <c r="X250" i="30"/>
  <c r="X249" i="30"/>
  <c r="X248" i="30"/>
  <c r="X247" i="30"/>
  <c r="X246" i="30"/>
  <c r="X245" i="30"/>
  <c r="X244" i="30"/>
  <c r="X243" i="30"/>
  <c r="X242" i="30"/>
  <c r="X241" i="30"/>
  <c r="X240" i="30"/>
  <c r="X239" i="30"/>
  <c r="X238" i="30"/>
  <c r="X237" i="30"/>
  <c r="X236" i="30"/>
  <c r="X235" i="30"/>
  <c r="X234" i="30"/>
  <c r="X233" i="30"/>
  <c r="X232" i="30"/>
  <c r="X231" i="30"/>
  <c r="X230" i="30"/>
  <c r="X229" i="30"/>
  <c r="X228" i="30"/>
  <c r="X227" i="30"/>
  <c r="X226" i="30"/>
  <c r="X225" i="30"/>
  <c r="X224" i="30"/>
  <c r="X223" i="30"/>
  <c r="X222" i="30"/>
  <c r="X221" i="30"/>
  <c r="X220" i="30"/>
  <c r="X219" i="30"/>
  <c r="X218" i="30"/>
  <c r="X217" i="30"/>
  <c r="X216" i="30"/>
  <c r="X215" i="30"/>
  <c r="X214" i="30"/>
  <c r="X213" i="30"/>
  <c r="X212" i="30"/>
  <c r="X211" i="30"/>
  <c r="X210" i="30"/>
  <c r="X209" i="30"/>
  <c r="X208" i="30"/>
  <c r="X207" i="30"/>
  <c r="X206" i="30"/>
  <c r="X205" i="30"/>
  <c r="X204" i="30"/>
  <c r="X203" i="30"/>
  <c r="X202" i="30"/>
  <c r="X201" i="30"/>
  <c r="X200" i="30"/>
  <c r="X199" i="30"/>
  <c r="X198" i="30"/>
  <c r="X197" i="30"/>
  <c r="X196" i="30"/>
  <c r="X195" i="30"/>
  <c r="X194" i="30"/>
  <c r="X193" i="30"/>
  <c r="X192" i="30"/>
  <c r="X191" i="30"/>
  <c r="X190" i="30"/>
  <c r="X189" i="30"/>
  <c r="X188" i="30"/>
  <c r="X187" i="30"/>
  <c r="X186" i="30"/>
  <c r="X185" i="30"/>
  <c r="X184" i="30"/>
  <c r="X183" i="30"/>
  <c r="X182" i="30"/>
  <c r="X181" i="30"/>
  <c r="X180" i="30"/>
  <c r="X179" i="30"/>
  <c r="X178" i="30"/>
  <c r="X177" i="30"/>
  <c r="X176" i="30"/>
  <c r="X175" i="30"/>
  <c r="X174" i="30"/>
  <c r="X173" i="30"/>
  <c r="X172" i="30"/>
  <c r="X171" i="30"/>
  <c r="X170" i="30"/>
  <c r="X169" i="30"/>
  <c r="X168" i="30"/>
  <c r="X167" i="30"/>
  <c r="X166" i="30"/>
  <c r="X165" i="30"/>
  <c r="X164" i="30"/>
  <c r="X163" i="30"/>
  <c r="X162" i="30"/>
  <c r="X161" i="30"/>
  <c r="X160" i="30"/>
  <c r="X159" i="30"/>
  <c r="X158" i="30"/>
  <c r="X157" i="30"/>
  <c r="X156" i="30"/>
  <c r="X155" i="30"/>
  <c r="X154" i="30"/>
  <c r="X153" i="30"/>
  <c r="X152" i="30"/>
  <c r="X151" i="30"/>
  <c r="X150" i="30"/>
  <c r="X149" i="30"/>
  <c r="X148" i="30"/>
  <c r="X147" i="30"/>
  <c r="X146" i="30"/>
  <c r="X145" i="30"/>
  <c r="X144" i="30"/>
  <c r="X143" i="30"/>
  <c r="X142" i="30"/>
  <c r="X141" i="30"/>
  <c r="X140" i="30"/>
  <c r="X139" i="30"/>
  <c r="X138" i="30"/>
  <c r="X137" i="30"/>
  <c r="X136" i="30"/>
  <c r="X135" i="30"/>
  <c r="X134" i="30"/>
  <c r="X133" i="30"/>
  <c r="X132" i="30"/>
  <c r="X131" i="30"/>
  <c r="X130" i="30"/>
  <c r="X129" i="30"/>
  <c r="X128" i="30"/>
  <c r="X127" i="30"/>
  <c r="X126" i="30"/>
  <c r="X125" i="30"/>
  <c r="X124" i="30"/>
  <c r="X123" i="30"/>
  <c r="X122" i="30"/>
  <c r="X121" i="30"/>
  <c r="X120" i="30"/>
  <c r="X119" i="30"/>
  <c r="X118" i="30"/>
  <c r="X117" i="30"/>
  <c r="X116" i="30"/>
  <c r="X115" i="30"/>
  <c r="X114" i="30"/>
  <c r="X113" i="30"/>
  <c r="X112" i="30"/>
  <c r="X111" i="30"/>
  <c r="X110" i="30"/>
  <c r="X109" i="30"/>
  <c r="X108" i="30"/>
  <c r="X107" i="30"/>
  <c r="X106" i="30"/>
  <c r="X105" i="30"/>
  <c r="X104" i="30"/>
  <c r="X103" i="30"/>
  <c r="X102" i="30"/>
  <c r="X101" i="30"/>
  <c r="X100" i="30"/>
  <c r="X99" i="30"/>
  <c r="X98" i="30"/>
  <c r="X97" i="30"/>
  <c r="X96" i="30"/>
  <c r="X95" i="30"/>
  <c r="X94" i="30"/>
  <c r="X93" i="30"/>
  <c r="X92" i="30"/>
  <c r="X91" i="30"/>
  <c r="X90" i="30"/>
  <c r="X89" i="30"/>
  <c r="X88" i="30"/>
  <c r="X87" i="30"/>
  <c r="X86" i="30"/>
  <c r="X85" i="30"/>
  <c r="X84" i="30"/>
  <c r="X83" i="30"/>
  <c r="X82" i="30"/>
  <c r="X81" i="30"/>
  <c r="X80" i="30"/>
  <c r="X79" i="30"/>
  <c r="X78" i="30"/>
  <c r="X77" i="30"/>
  <c r="X76" i="30"/>
  <c r="X75" i="30"/>
  <c r="X74" i="30"/>
  <c r="X73" i="30"/>
  <c r="X72" i="30"/>
  <c r="X71" i="30"/>
  <c r="X70" i="30"/>
  <c r="X69" i="30"/>
  <c r="X68" i="30"/>
  <c r="X67" i="30"/>
  <c r="X66" i="30"/>
  <c r="X65" i="30"/>
  <c r="X64" i="30"/>
  <c r="X63" i="30"/>
  <c r="X62" i="30"/>
  <c r="X61" i="30"/>
  <c r="X60" i="30"/>
  <c r="X59" i="30"/>
  <c r="X58" i="30"/>
  <c r="X57" i="30"/>
  <c r="X56" i="30"/>
  <c r="X55" i="30"/>
  <c r="X54" i="30"/>
  <c r="X53" i="30"/>
  <c r="X52" i="30"/>
  <c r="X51" i="30"/>
  <c r="X50" i="30"/>
  <c r="X49" i="30"/>
  <c r="X48" i="30"/>
  <c r="X47" i="30"/>
  <c r="X46" i="30"/>
  <c r="X45" i="30"/>
  <c r="X44" i="30"/>
  <c r="X43" i="30"/>
  <c r="X42" i="30"/>
  <c r="X41" i="30"/>
  <c r="X40" i="30"/>
  <c r="X39" i="30"/>
  <c r="X38" i="30"/>
  <c r="X37" i="30"/>
  <c r="X36" i="30"/>
  <c r="X35" i="30"/>
  <c r="X34" i="30"/>
  <c r="X33" i="30"/>
  <c r="X32" i="30"/>
  <c r="X31" i="30"/>
  <c r="X30" i="30"/>
  <c r="X29" i="30"/>
  <c r="X28" i="30"/>
  <c r="X27" i="30"/>
  <c r="X26" i="30"/>
  <c r="X25" i="30"/>
  <c r="X24" i="30"/>
  <c r="X23" i="30"/>
  <c r="X22" i="30"/>
  <c r="X21" i="30"/>
  <c r="X20" i="30"/>
  <c r="X19" i="30"/>
  <c r="X18" i="30"/>
  <c r="X17" i="30"/>
  <c r="X16" i="30"/>
  <c r="X15" i="30"/>
  <c r="X14" i="30"/>
  <c r="X13" i="30"/>
  <c r="X12" i="30"/>
  <c r="X11" i="30"/>
  <c r="X10" i="30"/>
  <c r="X9" i="30"/>
  <c r="X8" i="30"/>
  <c r="X7" i="30"/>
  <c r="X6" i="30"/>
  <c r="X5" i="30"/>
  <c r="X4" i="30"/>
  <c r="L336" i="27"/>
  <c r="L335" i="27"/>
  <c r="L334" i="27"/>
  <c r="L333" i="27"/>
  <c r="L332" i="27"/>
  <c r="L331" i="27"/>
  <c r="L330" i="27"/>
  <c r="L329" i="27"/>
  <c r="L328" i="27"/>
  <c r="L327" i="27"/>
  <c r="L326" i="27"/>
  <c r="L325" i="27"/>
  <c r="L324" i="27"/>
  <c r="L323" i="27"/>
  <c r="L322" i="27"/>
  <c r="L321" i="27"/>
  <c r="L320" i="27"/>
  <c r="L319" i="27"/>
  <c r="L318" i="27"/>
  <c r="L317" i="27"/>
  <c r="L316" i="27"/>
  <c r="L315" i="27"/>
  <c r="L314" i="27"/>
  <c r="L313" i="27"/>
  <c r="L312" i="27"/>
  <c r="L311" i="27"/>
  <c r="L310" i="27"/>
  <c r="L309" i="27"/>
  <c r="L308" i="27"/>
  <c r="L307" i="27"/>
  <c r="L306" i="27"/>
  <c r="L305" i="27"/>
  <c r="L304" i="27"/>
  <c r="L303" i="27"/>
  <c r="L302" i="27"/>
  <c r="L301" i="27"/>
  <c r="L300" i="27"/>
  <c r="L299" i="27"/>
  <c r="L298" i="27"/>
  <c r="L297" i="27"/>
  <c r="L296" i="27"/>
  <c r="L295" i="27"/>
  <c r="L294" i="27"/>
  <c r="L293" i="27"/>
  <c r="L292" i="27"/>
  <c r="L291" i="27"/>
  <c r="L290" i="27"/>
  <c r="L289" i="27"/>
  <c r="L288" i="27"/>
  <c r="L287" i="27"/>
  <c r="L286" i="27"/>
  <c r="L285" i="27"/>
  <c r="L284" i="27"/>
  <c r="L283" i="27"/>
  <c r="L282" i="27"/>
  <c r="L281" i="27"/>
  <c r="L280" i="27"/>
  <c r="L279" i="27"/>
  <c r="L278" i="27"/>
  <c r="L277" i="27"/>
  <c r="L276" i="27"/>
  <c r="L275" i="27"/>
  <c r="L274" i="27"/>
  <c r="L273" i="27"/>
  <c r="L272" i="27"/>
  <c r="L271" i="27"/>
  <c r="L270" i="27"/>
  <c r="L269" i="27"/>
  <c r="L268" i="27"/>
  <c r="L267" i="27"/>
  <c r="L266" i="27"/>
  <c r="L265" i="27"/>
  <c r="L264" i="27"/>
  <c r="L263" i="27"/>
  <c r="L262" i="27"/>
  <c r="L261" i="27"/>
  <c r="L260" i="27"/>
  <c r="L259" i="27"/>
  <c r="L258" i="27"/>
  <c r="L257" i="27"/>
  <c r="L256" i="27"/>
  <c r="L255" i="27"/>
  <c r="L254" i="27"/>
  <c r="L253" i="27"/>
  <c r="L252" i="27"/>
  <c r="L251" i="27"/>
  <c r="L250" i="27"/>
  <c r="L249" i="27"/>
  <c r="L248" i="27"/>
  <c r="L247" i="27"/>
  <c r="L246" i="27"/>
  <c r="L245" i="27"/>
  <c r="L244" i="27"/>
  <c r="L243" i="27"/>
  <c r="L242" i="27"/>
  <c r="L241" i="27"/>
  <c r="L240" i="27"/>
  <c r="L239" i="27"/>
  <c r="L238" i="27"/>
  <c r="L237" i="27"/>
  <c r="L236" i="27"/>
  <c r="L235" i="27"/>
  <c r="L234" i="27"/>
  <c r="L233" i="27"/>
  <c r="L232" i="27"/>
  <c r="L231" i="27"/>
  <c r="L230" i="27"/>
  <c r="L229" i="27"/>
  <c r="L228" i="27"/>
  <c r="L227" i="27"/>
  <c r="L226" i="27"/>
  <c r="L225" i="27"/>
  <c r="L224" i="27"/>
  <c r="L223" i="27"/>
  <c r="L222" i="27"/>
  <c r="L221" i="27"/>
  <c r="L220" i="27"/>
  <c r="L219" i="27"/>
  <c r="L218" i="27"/>
  <c r="L217" i="27"/>
  <c r="L216" i="27"/>
  <c r="L215" i="27"/>
  <c r="L214" i="27"/>
  <c r="L213" i="27"/>
  <c r="L212" i="27"/>
  <c r="L211" i="27"/>
  <c r="L210" i="27"/>
  <c r="L209" i="27"/>
  <c r="L208" i="27"/>
  <c r="L207" i="27"/>
  <c r="L206" i="27"/>
  <c r="L205" i="27"/>
  <c r="L204" i="27"/>
  <c r="L203" i="27"/>
  <c r="L202" i="27"/>
  <c r="L201" i="27"/>
  <c r="L200" i="27"/>
  <c r="L199" i="27"/>
  <c r="L198" i="27"/>
  <c r="L197" i="27"/>
  <c r="L196" i="27"/>
  <c r="L195" i="27"/>
  <c r="L194" i="27"/>
  <c r="L193" i="27"/>
  <c r="L192" i="27"/>
  <c r="L191" i="27"/>
  <c r="L190" i="27"/>
  <c r="L189" i="27"/>
  <c r="L188" i="27"/>
  <c r="L187" i="27"/>
  <c r="L186" i="27"/>
  <c r="L185" i="27"/>
  <c r="L184" i="27"/>
  <c r="L183" i="27"/>
  <c r="L182" i="27"/>
  <c r="L181" i="27"/>
  <c r="L180" i="27"/>
  <c r="L179" i="27"/>
  <c r="L178" i="27"/>
  <c r="L177" i="27"/>
  <c r="L176" i="27"/>
  <c r="L175" i="27"/>
  <c r="L174" i="27"/>
  <c r="L173" i="27"/>
  <c r="L172" i="27"/>
  <c r="L171" i="27"/>
  <c r="L170" i="27"/>
  <c r="L169" i="27"/>
  <c r="L168" i="27"/>
  <c r="L167" i="27"/>
  <c r="L166" i="27"/>
  <c r="L165" i="27"/>
  <c r="L164" i="27"/>
  <c r="L163" i="27"/>
  <c r="L162" i="27"/>
  <c r="L161" i="27"/>
  <c r="L160" i="27"/>
  <c r="L159" i="27"/>
  <c r="L158" i="27"/>
  <c r="L157" i="27"/>
  <c r="L156" i="27"/>
  <c r="L155" i="27"/>
  <c r="L154" i="27"/>
  <c r="L153" i="27"/>
  <c r="L152" i="27"/>
  <c r="L151" i="27"/>
  <c r="L150" i="27"/>
  <c r="L149" i="27"/>
  <c r="L148" i="27"/>
  <c r="L147" i="27"/>
  <c r="L146" i="27"/>
  <c r="L145" i="27"/>
  <c r="L144" i="27"/>
  <c r="L143" i="27"/>
  <c r="L142" i="27"/>
  <c r="L141" i="27"/>
  <c r="L140" i="27"/>
  <c r="L139" i="27"/>
  <c r="L138" i="27"/>
  <c r="L137" i="27"/>
  <c r="L136" i="27"/>
  <c r="L135" i="27"/>
  <c r="L134" i="27"/>
  <c r="L133" i="27"/>
  <c r="L132" i="27"/>
  <c r="L131" i="27"/>
  <c r="L130" i="27"/>
  <c r="L129" i="27"/>
  <c r="L128" i="27"/>
  <c r="L127" i="27"/>
  <c r="L126" i="27"/>
  <c r="L125" i="27"/>
  <c r="L124" i="27"/>
  <c r="L123" i="27"/>
  <c r="L122" i="27"/>
  <c r="L121" i="27"/>
  <c r="L120" i="27"/>
  <c r="L119" i="27"/>
  <c r="L118" i="27"/>
  <c r="L117" i="27"/>
  <c r="L116" i="27"/>
  <c r="L115" i="27"/>
  <c r="L114" i="27"/>
  <c r="L113" i="27"/>
  <c r="L112" i="27"/>
  <c r="L111" i="27"/>
  <c r="L110" i="27"/>
  <c r="L109" i="27"/>
  <c r="L108" i="27"/>
  <c r="L107" i="27"/>
  <c r="L106" i="27"/>
  <c r="L105" i="27"/>
  <c r="L104" i="27"/>
  <c r="L103" i="27"/>
  <c r="L102" i="27"/>
  <c r="L101" i="27"/>
  <c r="L100" i="27"/>
  <c r="L99" i="27"/>
  <c r="L98" i="27"/>
  <c r="L97" i="27"/>
  <c r="L96" i="27"/>
  <c r="L95" i="27"/>
  <c r="L94" i="27"/>
  <c r="L93" i="27"/>
  <c r="L92"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L64" i="27"/>
  <c r="L63" i="27"/>
  <c r="L62" i="27"/>
  <c r="L61" i="27"/>
  <c r="L60" i="27"/>
  <c r="L59" i="27"/>
  <c r="L58" i="27"/>
  <c r="L57" i="27"/>
  <c r="L56" i="27"/>
  <c r="L55" i="27"/>
  <c r="L54" i="27"/>
  <c r="L53" i="27"/>
  <c r="L52" i="27"/>
  <c r="L51" i="27"/>
  <c r="L50" i="27"/>
  <c r="L49"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6" i="27"/>
  <c r="L15" i="27"/>
  <c r="L14" i="27"/>
  <c r="L13" i="27"/>
  <c r="L12" i="27"/>
  <c r="L11" i="27"/>
  <c r="L10" i="27"/>
  <c r="L9" i="27"/>
  <c r="L8" i="27"/>
  <c r="L7" i="27"/>
  <c r="L6" i="27"/>
  <c r="L5" i="27"/>
  <c r="L4" i="27"/>
  <c r="AC336" i="19"/>
  <c r="AC335" i="19"/>
  <c r="AC334" i="19"/>
  <c r="AC333" i="19"/>
  <c r="AC332" i="19"/>
  <c r="AC331" i="19"/>
  <c r="AC330" i="19"/>
  <c r="AC329" i="19"/>
  <c r="AC328" i="19"/>
  <c r="AC327" i="19"/>
  <c r="AC326" i="19"/>
  <c r="AC325" i="19"/>
  <c r="AC324" i="19"/>
  <c r="AC323" i="19"/>
  <c r="AC322" i="19"/>
  <c r="AC321" i="19"/>
  <c r="AC320" i="19"/>
  <c r="AC319" i="19"/>
  <c r="AC318" i="19"/>
  <c r="AC317" i="19"/>
  <c r="AC316" i="19"/>
  <c r="AC315" i="19"/>
  <c r="AC314" i="19"/>
  <c r="AC313" i="19"/>
  <c r="AC312" i="19"/>
  <c r="AC311" i="19"/>
  <c r="AC310" i="19"/>
  <c r="AC309" i="19"/>
  <c r="AC308" i="19"/>
  <c r="AC307" i="19"/>
  <c r="AC306" i="19"/>
  <c r="AC305" i="19"/>
  <c r="AC304" i="19"/>
  <c r="AC303" i="19"/>
  <c r="AC302" i="19"/>
  <c r="AC301" i="19"/>
  <c r="AC300" i="19"/>
  <c r="AC299" i="19"/>
  <c r="AC298" i="19"/>
  <c r="AC297" i="19"/>
  <c r="AC296" i="19"/>
  <c r="AC295" i="19"/>
  <c r="AC294" i="19"/>
  <c r="AC293" i="19"/>
  <c r="AC292" i="19"/>
  <c r="AC291" i="19"/>
  <c r="AC290" i="19"/>
  <c r="AC289" i="19"/>
  <c r="AC288" i="19"/>
  <c r="AC287" i="19"/>
  <c r="AC286" i="19"/>
  <c r="AC285" i="19"/>
  <c r="AC284" i="19"/>
  <c r="AC283" i="19"/>
  <c r="AC282" i="19"/>
  <c r="AC281" i="19"/>
  <c r="AC280" i="19"/>
  <c r="AC279" i="19"/>
  <c r="AC278" i="19"/>
  <c r="AC277" i="19"/>
  <c r="AC276" i="19"/>
  <c r="AC275" i="19"/>
  <c r="AC274" i="19"/>
  <c r="AC273" i="19"/>
  <c r="AC272" i="19"/>
  <c r="AC271" i="19"/>
  <c r="AC270" i="19"/>
  <c r="AC269" i="19"/>
  <c r="AC268" i="19"/>
  <c r="AC267" i="19"/>
  <c r="AC266" i="19"/>
  <c r="AC265" i="19"/>
  <c r="AC264" i="19"/>
  <c r="AC263" i="19"/>
  <c r="AC262" i="19"/>
  <c r="AC261" i="19"/>
  <c r="AC260" i="19"/>
  <c r="AC259" i="19"/>
  <c r="AC258" i="19"/>
  <c r="AC257" i="19"/>
  <c r="AC256" i="19"/>
  <c r="AC255" i="19"/>
  <c r="AC254" i="19"/>
  <c r="AC253" i="19"/>
  <c r="AC252" i="19"/>
  <c r="AC251" i="19"/>
  <c r="AC250" i="19"/>
  <c r="AC249" i="19"/>
  <c r="AC248" i="19"/>
  <c r="AC247" i="19"/>
  <c r="AC246" i="19"/>
  <c r="AC245" i="19"/>
  <c r="AC244" i="19"/>
  <c r="AC243" i="19"/>
  <c r="AC242" i="19"/>
  <c r="AC241" i="19"/>
  <c r="AC240" i="19"/>
  <c r="AC239" i="19"/>
  <c r="AC238" i="19"/>
  <c r="AC237" i="19"/>
  <c r="AC236" i="19"/>
  <c r="AC235" i="19"/>
  <c r="AC234" i="19"/>
  <c r="AC233" i="19"/>
  <c r="AC232" i="19"/>
  <c r="AC231" i="19"/>
  <c r="AC230" i="19"/>
  <c r="AC229" i="19"/>
  <c r="AC228" i="19"/>
  <c r="AC227" i="19"/>
  <c r="AC226" i="19"/>
  <c r="AC225" i="19"/>
  <c r="AC224" i="19"/>
  <c r="AC223" i="19"/>
  <c r="AC222" i="19"/>
  <c r="AC221" i="19"/>
  <c r="AC220" i="19"/>
  <c r="AC219" i="19"/>
  <c r="AC218" i="19"/>
  <c r="AC217" i="19"/>
  <c r="AC216" i="19"/>
  <c r="AC215" i="19"/>
  <c r="AC214" i="19"/>
  <c r="AC213" i="19"/>
  <c r="AC212" i="19"/>
  <c r="AC211" i="19"/>
  <c r="AC210" i="19"/>
  <c r="AC209" i="19"/>
  <c r="AC208" i="19"/>
  <c r="AC207" i="19"/>
  <c r="AC206" i="19"/>
  <c r="AC205" i="19"/>
  <c r="AC204" i="19"/>
  <c r="AC203" i="19"/>
  <c r="AC202" i="19"/>
  <c r="AC201" i="19"/>
  <c r="AC200" i="19"/>
  <c r="AC199" i="19"/>
  <c r="AC198" i="19"/>
  <c r="AC197" i="19"/>
  <c r="AC196" i="19"/>
  <c r="AC195" i="19"/>
  <c r="AC194" i="19"/>
  <c r="AC193" i="19"/>
  <c r="AC192" i="19"/>
  <c r="AC191" i="19"/>
  <c r="AC190" i="19"/>
  <c r="AC189" i="19"/>
  <c r="AC188" i="19"/>
  <c r="AC187" i="19"/>
  <c r="AC186" i="19"/>
  <c r="AC185" i="19"/>
  <c r="AC184" i="19"/>
  <c r="AC183" i="19"/>
  <c r="AC182" i="19"/>
  <c r="AC181" i="19"/>
  <c r="AC180" i="19"/>
  <c r="AC179" i="19"/>
  <c r="AC178" i="19"/>
  <c r="AC177" i="19"/>
  <c r="AC176" i="19"/>
  <c r="AC175" i="19"/>
  <c r="AC174" i="19"/>
  <c r="AC173" i="19"/>
  <c r="AC172" i="19"/>
  <c r="AC171" i="19"/>
  <c r="AC170" i="19"/>
  <c r="AC169" i="19"/>
  <c r="AC168" i="19"/>
  <c r="AC167" i="19"/>
  <c r="AC166" i="19"/>
  <c r="AC165" i="19"/>
  <c r="AC164" i="19"/>
  <c r="AC163" i="19"/>
  <c r="AC162" i="19"/>
  <c r="AC161" i="19"/>
  <c r="AC160" i="19"/>
  <c r="AC159" i="19"/>
  <c r="AC158" i="19"/>
  <c r="AC157" i="19"/>
  <c r="AC156" i="19"/>
  <c r="AC155" i="19"/>
  <c r="AC154" i="19"/>
  <c r="AC153" i="19"/>
  <c r="AC152" i="19"/>
  <c r="AC151" i="19"/>
  <c r="AC150" i="19"/>
  <c r="AC149" i="19"/>
  <c r="AC148" i="19"/>
  <c r="AC147" i="19"/>
  <c r="AC146" i="19"/>
  <c r="AC145" i="19"/>
  <c r="AC144" i="19"/>
  <c r="AC143" i="19"/>
  <c r="AC142" i="19"/>
  <c r="AC141" i="19"/>
  <c r="AC140" i="19"/>
  <c r="AC139" i="19"/>
  <c r="AC138" i="19"/>
  <c r="AC137" i="19"/>
  <c r="AC136" i="19"/>
  <c r="AC135" i="19"/>
  <c r="AC134" i="19"/>
  <c r="AC133" i="19"/>
  <c r="AC132" i="19"/>
  <c r="AC131" i="19"/>
  <c r="AC130" i="19"/>
  <c r="AC129" i="19"/>
  <c r="AC128" i="19"/>
  <c r="AC127" i="19"/>
  <c r="AC126" i="19"/>
  <c r="AC125" i="19"/>
  <c r="AC124" i="19"/>
  <c r="AC123" i="19"/>
  <c r="AC122" i="19"/>
  <c r="AC121" i="19"/>
  <c r="AC120" i="19"/>
  <c r="AC119" i="19"/>
  <c r="AC118" i="19"/>
  <c r="AC117" i="19"/>
  <c r="AC116" i="19"/>
  <c r="AC115" i="19"/>
  <c r="AC114" i="19"/>
  <c r="AC113" i="19"/>
  <c r="AC112" i="19"/>
  <c r="AC111" i="19"/>
  <c r="AC110" i="19"/>
  <c r="AC109" i="19"/>
  <c r="AC108" i="19"/>
  <c r="AC107" i="19"/>
  <c r="AC106" i="19"/>
  <c r="AC105" i="19"/>
  <c r="AC104" i="19"/>
  <c r="AC103" i="19"/>
  <c r="AC102" i="19"/>
  <c r="AC101" i="19"/>
  <c r="AC100" i="19"/>
  <c r="AC99" i="19"/>
  <c r="AC98" i="19"/>
  <c r="AC97" i="19"/>
  <c r="AC96" i="19"/>
  <c r="AC95" i="19"/>
  <c r="AC94" i="19"/>
  <c r="AC93" i="19"/>
  <c r="AC92" i="19"/>
  <c r="AC91" i="19"/>
  <c r="AC90" i="19"/>
  <c r="AC89" i="19"/>
  <c r="AC88" i="19"/>
  <c r="AC87" i="19"/>
  <c r="AC86" i="19"/>
  <c r="AC85" i="19"/>
  <c r="AC84" i="19"/>
  <c r="AC83" i="19"/>
  <c r="AC82" i="19"/>
  <c r="AC81" i="19"/>
  <c r="AC80" i="19"/>
  <c r="AC79" i="19"/>
  <c r="AC78" i="19"/>
  <c r="AC77" i="19"/>
  <c r="AC76" i="19"/>
  <c r="AC75" i="19"/>
  <c r="AC74" i="19"/>
  <c r="AC73" i="19"/>
  <c r="AC72" i="19"/>
  <c r="AC71" i="19"/>
  <c r="AC70" i="19"/>
  <c r="AC69" i="19"/>
  <c r="AC68" i="19"/>
  <c r="AC67" i="19"/>
  <c r="AC66" i="19"/>
  <c r="AC65" i="19"/>
  <c r="AC64" i="19"/>
  <c r="AC63" i="19"/>
  <c r="AC62" i="19"/>
  <c r="AC61" i="19"/>
  <c r="AC60" i="19"/>
  <c r="AC59" i="19"/>
  <c r="AC58" i="19"/>
  <c r="AC57" i="19"/>
  <c r="AC56" i="19"/>
  <c r="AC55" i="19"/>
  <c r="AC54" i="19"/>
  <c r="AC53" i="19"/>
  <c r="AC52" i="19"/>
  <c r="AC51" i="19"/>
  <c r="AC50" i="19"/>
  <c r="AC49" i="19"/>
  <c r="AC48" i="19"/>
  <c r="AC47" i="19"/>
  <c r="AC46" i="19"/>
  <c r="AC45" i="19"/>
  <c r="AC44" i="19"/>
  <c r="AC43" i="19"/>
  <c r="AC42" i="19"/>
  <c r="AC41" i="19"/>
  <c r="AC40" i="19"/>
  <c r="AC39" i="19"/>
  <c r="AC38" i="19"/>
  <c r="AC37" i="19"/>
  <c r="AC36" i="19"/>
  <c r="AC35" i="19"/>
  <c r="AC34" i="19"/>
  <c r="AC33" i="19"/>
  <c r="AC32" i="19"/>
  <c r="AC31" i="19"/>
  <c r="AC30" i="19"/>
  <c r="AC29" i="19"/>
  <c r="AC28" i="19"/>
  <c r="AC27" i="19"/>
  <c r="AC26" i="19"/>
  <c r="AC25" i="19"/>
  <c r="AC24" i="19"/>
  <c r="AC23" i="19"/>
  <c r="AC22" i="19"/>
  <c r="AC21" i="19"/>
  <c r="AC20" i="19"/>
  <c r="AC19" i="19"/>
  <c r="AC18" i="19"/>
  <c r="AC17" i="19"/>
  <c r="AC16" i="19"/>
  <c r="AC15" i="19"/>
  <c r="AC14" i="19"/>
  <c r="AC13" i="19"/>
  <c r="AC12" i="19"/>
  <c r="AC11" i="19"/>
  <c r="AC10" i="19"/>
  <c r="AC9" i="19"/>
  <c r="AC8" i="19"/>
  <c r="AC7" i="19"/>
  <c r="AC6" i="19"/>
  <c r="AC5" i="19"/>
  <c r="AC4" i="19"/>
  <c r="D6" i="19"/>
  <c r="U100" i="31" l="1"/>
  <c r="U99" i="31"/>
  <c r="U98" i="31"/>
  <c r="U97" i="31"/>
  <c r="U96" i="31"/>
  <c r="U95" i="31"/>
  <c r="U94" i="31"/>
  <c r="U93" i="31"/>
  <c r="U92" i="31"/>
  <c r="U91" i="31"/>
  <c r="U90" i="31"/>
  <c r="U89" i="31"/>
  <c r="U88" i="31"/>
  <c r="U87" i="31"/>
  <c r="U86" i="31"/>
  <c r="U85" i="31"/>
  <c r="U84" i="31"/>
  <c r="U83" i="31"/>
  <c r="U82" i="31"/>
  <c r="U81" i="31"/>
  <c r="U80" i="31"/>
  <c r="U79" i="31"/>
  <c r="U78" i="31"/>
  <c r="U77" i="31"/>
  <c r="U76" i="31"/>
  <c r="U75" i="31"/>
  <c r="U74" i="31"/>
  <c r="U73" i="31"/>
  <c r="U72" i="31"/>
  <c r="U71" i="31"/>
  <c r="U70" i="31"/>
  <c r="U69" i="31"/>
  <c r="U68" i="31"/>
  <c r="U67" i="31"/>
  <c r="U66" i="31"/>
  <c r="U65" i="31"/>
  <c r="U64" i="31"/>
  <c r="U63" i="31"/>
  <c r="U62" i="31"/>
  <c r="U61" i="31"/>
  <c r="U60" i="31"/>
  <c r="U59" i="31"/>
  <c r="U58" i="31"/>
  <c r="U57" i="31"/>
  <c r="U56" i="31"/>
  <c r="U55" i="31"/>
  <c r="U54" i="31"/>
  <c r="U53" i="31"/>
  <c r="U52" i="31"/>
  <c r="U51" i="31"/>
  <c r="U50" i="31"/>
  <c r="U49" i="31"/>
  <c r="U48" i="31"/>
  <c r="U47" i="31"/>
  <c r="U46" i="31"/>
  <c r="U45" i="31"/>
  <c r="U44" i="31"/>
  <c r="U43" i="31"/>
  <c r="U42" i="31"/>
  <c r="U41" i="31"/>
  <c r="U40" i="31"/>
  <c r="U39" i="31"/>
  <c r="U38" i="31"/>
  <c r="U37" i="31"/>
  <c r="U36" i="31"/>
  <c r="U35" i="31"/>
  <c r="U34" i="31"/>
  <c r="U33" i="31"/>
  <c r="U32" i="31"/>
  <c r="U31" i="31"/>
  <c r="U30" i="31"/>
  <c r="U29" i="31"/>
  <c r="U28" i="31"/>
  <c r="U27" i="31"/>
  <c r="U26" i="31"/>
  <c r="U25" i="31"/>
  <c r="U24" i="31"/>
  <c r="U23" i="31"/>
  <c r="U22" i="31"/>
  <c r="U21" i="31"/>
  <c r="U20" i="31"/>
  <c r="U19" i="31"/>
  <c r="U18" i="31"/>
  <c r="U17" i="31"/>
  <c r="U16" i="31"/>
  <c r="U15" i="31"/>
  <c r="U14" i="31"/>
  <c r="U13" i="31"/>
  <c r="U12" i="31"/>
  <c r="U11" i="31"/>
  <c r="U10" i="31"/>
  <c r="U9" i="31"/>
  <c r="U8" i="31"/>
  <c r="U7" i="31"/>
  <c r="U6" i="31"/>
  <c r="U5" i="31"/>
  <c r="U4" i="31"/>
  <c r="S100" i="31"/>
  <c r="S99" i="31"/>
  <c r="S98" i="31"/>
  <c r="S97" i="31"/>
  <c r="S96" i="31"/>
  <c r="S95" i="31"/>
  <c r="S94" i="31"/>
  <c r="S93" i="31"/>
  <c r="S92" i="31"/>
  <c r="S91" i="31"/>
  <c r="S90" i="31"/>
  <c r="S89" i="31"/>
  <c r="S88" i="31"/>
  <c r="S87" i="31"/>
  <c r="S86" i="31"/>
  <c r="S85" i="31"/>
  <c r="S84" i="31"/>
  <c r="S83" i="31"/>
  <c r="S82" i="31"/>
  <c r="S81" i="31"/>
  <c r="S80" i="31"/>
  <c r="S79" i="31"/>
  <c r="S78" i="31"/>
  <c r="S77" i="31"/>
  <c r="S76" i="31"/>
  <c r="S75" i="31"/>
  <c r="S74" i="31"/>
  <c r="S73" i="31"/>
  <c r="S72" i="31"/>
  <c r="S71" i="31"/>
  <c r="S70" i="31"/>
  <c r="S69" i="31"/>
  <c r="S68" i="31"/>
  <c r="S67" i="31"/>
  <c r="S66" i="31"/>
  <c r="S65" i="31"/>
  <c r="S64" i="31"/>
  <c r="S63" i="31"/>
  <c r="S62" i="31"/>
  <c r="S61" i="31"/>
  <c r="S60" i="31"/>
  <c r="S59" i="31"/>
  <c r="S58" i="31"/>
  <c r="S57" i="31"/>
  <c r="S56" i="31"/>
  <c r="S55" i="31"/>
  <c r="S54" i="31"/>
  <c r="S53" i="31"/>
  <c r="S52" i="31"/>
  <c r="S51" i="31"/>
  <c r="S50" i="31"/>
  <c r="S49" i="31"/>
  <c r="S48" i="31"/>
  <c r="S47" i="31"/>
  <c r="S46" i="31"/>
  <c r="S45" i="31"/>
  <c r="S44" i="31"/>
  <c r="S43" i="31"/>
  <c r="S42" i="31"/>
  <c r="S41" i="31"/>
  <c r="S40" i="31"/>
  <c r="S39" i="31"/>
  <c r="S38" i="31"/>
  <c r="S37" i="31"/>
  <c r="S36" i="31"/>
  <c r="S35" i="31"/>
  <c r="S34" i="31"/>
  <c r="S33" i="31"/>
  <c r="S32" i="31"/>
  <c r="S31" i="31"/>
  <c r="S30" i="31"/>
  <c r="S29" i="31"/>
  <c r="S28" i="31"/>
  <c r="S27" i="31"/>
  <c r="S26" i="31"/>
  <c r="S25" i="31"/>
  <c r="S24" i="31"/>
  <c r="S23" i="31"/>
  <c r="S22" i="31"/>
  <c r="S21" i="31"/>
  <c r="S20" i="31"/>
  <c r="S19" i="31"/>
  <c r="S18" i="31"/>
  <c r="S17" i="31"/>
  <c r="S16" i="31"/>
  <c r="S15" i="31"/>
  <c r="S14" i="31"/>
  <c r="S13" i="31"/>
  <c r="S12" i="31"/>
  <c r="S11" i="31"/>
  <c r="S10" i="31"/>
  <c r="S9" i="31"/>
  <c r="S8" i="31"/>
  <c r="S7" i="31"/>
  <c r="S6" i="31"/>
  <c r="S5" i="31"/>
  <c r="S4" i="31"/>
  <c r="T4" i="31"/>
  <c r="D5" i="19"/>
  <c r="D315" i="15" l="1"/>
  <c r="E315" i="15"/>
  <c r="D310" i="15"/>
  <c r="E310" i="15"/>
  <c r="D311" i="15"/>
  <c r="E311" i="15"/>
  <c r="D312" i="15"/>
  <c r="E312" i="15"/>
  <c r="D313" i="15"/>
  <c r="E313" i="15"/>
  <c r="D314" i="15"/>
  <c r="E314" i="15"/>
  <c r="D304" i="15"/>
  <c r="E304" i="15"/>
  <c r="D305" i="15"/>
  <c r="E305" i="15"/>
  <c r="D306" i="15"/>
  <c r="E306" i="15"/>
  <c r="D307" i="15"/>
  <c r="E307" i="15"/>
  <c r="D308" i="15"/>
  <c r="E308" i="15"/>
  <c r="D309" i="15"/>
  <c r="E309" i="15"/>
  <c r="E303" i="15"/>
  <c r="D303" i="15"/>
  <c r="D301" i="15"/>
  <c r="E301" i="15"/>
  <c r="D302" i="15"/>
  <c r="E302" i="15"/>
  <c r="D297" i="15"/>
  <c r="E297" i="15"/>
  <c r="D298" i="15"/>
  <c r="E298" i="15"/>
  <c r="D299" i="15"/>
  <c r="E299" i="15"/>
  <c r="D300" i="15"/>
  <c r="E300" i="15"/>
  <c r="D278" i="15"/>
  <c r="E278" i="15"/>
  <c r="D279" i="15"/>
  <c r="E279" i="15"/>
  <c r="D280" i="15"/>
  <c r="E280" i="15"/>
  <c r="D281" i="15"/>
  <c r="E281" i="15"/>
  <c r="D282" i="15"/>
  <c r="E282" i="15"/>
  <c r="D283" i="15"/>
  <c r="E283" i="15"/>
  <c r="D284" i="15"/>
  <c r="E284" i="15"/>
  <c r="D285" i="15"/>
  <c r="E285" i="15"/>
  <c r="D286" i="15"/>
  <c r="E286" i="15"/>
  <c r="D287" i="15"/>
  <c r="E287" i="15"/>
  <c r="D288" i="15"/>
  <c r="E288" i="15"/>
  <c r="D289" i="15"/>
  <c r="E289" i="15"/>
  <c r="D290" i="15"/>
  <c r="E290" i="15"/>
  <c r="D291" i="15"/>
  <c r="E291" i="15"/>
  <c r="D292" i="15"/>
  <c r="E292" i="15"/>
  <c r="D293" i="15"/>
  <c r="E293" i="15"/>
  <c r="D294" i="15"/>
  <c r="E294" i="15"/>
  <c r="D295" i="15"/>
  <c r="E295" i="15"/>
  <c r="D296" i="15"/>
  <c r="E296" i="15"/>
  <c r="E277" i="15"/>
  <c r="D277" i="15"/>
  <c r="D231" i="15"/>
  <c r="E231" i="15"/>
  <c r="D232" i="15"/>
  <c r="E232" i="15"/>
  <c r="D233" i="15"/>
  <c r="E233" i="15"/>
  <c r="D234" i="15"/>
  <c r="E234" i="15"/>
  <c r="D235" i="15"/>
  <c r="E235" i="15"/>
  <c r="D236" i="15"/>
  <c r="E236" i="15"/>
  <c r="D237" i="15"/>
  <c r="E237" i="15"/>
  <c r="D238" i="15"/>
  <c r="E238" i="15"/>
  <c r="D239" i="15"/>
  <c r="E239" i="15"/>
  <c r="D240" i="15"/>
  <c r="E240" i="15"/>
  <c r="D241" i="15"/>
  <c r="E241" i="15"/>
  <c r="D242" i="15"/>
  <c r="E242" i="15"/>
  <c r="D243" i="15"/>
  <c r="E243" i="15"/>
  <c r="D244" i="15"/>
  <c r="E244" i="15"/>
  <c r="D245" i="15"/>
  <c r="E245" i="15"/>
  <c r="D246" i="15"/>
  <c r="E246" i="15"/>
  <c r="D247" i="15"/>
  <c r="E247" i="15"/>
  <c r="D248" i="15"/>
  <c r="E248" i="15"/>
  <c r="D249" i="15"/>
  <c r="E249" i="15"/>
  <c r="D250" i="15"/>
  <c r="E250" i="15"/>
  <c r="D251" i="15"/>
  <c r="E251" i="15"/>
  <c r="D252" i="15"/>
  <c r="E252" i="15"/>
  <c r="D253" i="15"/>
  <c r="E253" i="15"/>
  <c r="D254" i="15"/>
  <c r="E254" i="15"/>
  <c r="D255" i="15"/>
  <c r="E255" i="15"/>
  <c r="D256" i="15"/>
  <c r="E256" i="15"/>
  <c r="D257" i="15"/>
  <c r="E257" i="15"/>
  <c r="D258" i="15"/>
  <c r="E258" i="15"/>
  <c r="D259" i="15"/>
  <c r="E259" i="15"/>
  <c r="D260" i="15"/>
  <c r="E260" i="15"/>
  <c r="D261" i="15"/>
  <c r="E261" i="15"/>
  <c r="D262" i="15"/>
  <c r="E262" i="15"/>
  <c r="D263" i="15"/>
  <c r="E263" i="15"/>
  <c r="D264" i="15"/>
  <c r="E264" i="15"/>
  <c r="D265" i="15"/>
  <c r="E265" i="15"/>
  <c r="D266" i="15"/>
  <c r="E266" i="15"/>
  <c r="D267" i="15"/>
  <c r="E267" i="15"/>
  <c r="D268" i="15"/>
  <c r="E268" i="15"/>
  <c r="D269" i="15"/>
  <c r="E269" i="15"/>
  <c r="D270" i="15"/>
  <c r="E270" i="15"/>
  <c r="D271" i="15"/>
  <c r="E271" i="15"/>
  <c r="D272" i="15"/>
  <c r="E272" i="15"/>
  <c r="D273" i="15"/>
  <c r="E273" i="15"/>
  <c r="D274" i="15"/>
  <c r="E274" i="15"/>
  <c r="D275" i="15"/>
  <c r="E275" i="15"/>
  <c r="D276" i="15"/>
  <c r="E276" i="15"/>
  <c r="D304" i="28"/>
  <c r="E304" i="28"/>
  <c r="D305" i="28"/>
  <c r="E305" i="28"/>
  <c r="D306" i="28"/>
  <c r="E306" i="28"/>
  <c r="D307" i="28"/>
  <c r="E307" i="28"/>
  <c r="D308" i="28"/>
  <c r="E308" i="28"/>
  <c r="D309" i="28"/>
  <c r="E309" i="28"/>
  <c r="D310" i="28"/>
  <c r="E310" i="28"/>
  <c r="D311" i="28"/>
  <c r="E311" i="28"/>
  <c r="D312" i="28"/>
  <c r="E312" i="28"/>
  <c r="D313" i="28"/>
  <c r="E313" i="28"/>
  <c r="D314" i="28"/>
  <c r="E314" i="28"/>
  <c r="D315" i="28"/>
  <c r="E315" i="28"/>
  <c r="E303" i="28"/>
  <c r="D303" i="28"/>
  <c r="D302" i="28"/>
  <c r="E302" i="28"/>
  <c r="D291" i="28"/>
  <c r="E291" i="28"/>
  <c r="D292" i="28"/>
  <c r="E292" i="28"/>
  <c r="D293" i="28"/>
  <c r="E293" i="28"/>
  <c r="D294" i="28"/>
  <c r="E294" i="28"/>
  <c r="D295" i="28"/>
  <c r="E295" i="28"/>
  <c r="D296" i="28"/>
  <c r="E296" i="28"/>
  <c r="D297" i="28"/>
  <c r="E297" i="28"/>
  <c r="D298" i="28"/>
  <c r="E298" i="28"/>
  <c r="D299" i="28"/>
  <c r="E299" i="28"/>
  <c r="D300" i="28"/>
  <c r="E300" i="28"/>
  <c r="D301" i="28"/>
  <c r="E301" i="28"/>
  <c r="D278" i="28"/>
  <c r="E278" i="28"/>
  <c r="D279" i="28"/>
  <c r="E279" i="28"/>
  <c r="D280" i="28"/>
  <c r="E280" i="28"/>
  <c r="D281" i="28"/>
  <c r="E281" i="28"/>
  <c r="D282" i="28"/>
  <c r="E282" i="28"/>
  <c r="D283" i="28"/>
  <c r="E283" i="28"/>
  <c r="D284" i="28"/>
  <c r="E284" i="28"/>
  <c r="D285" i="28"/>
  <c r="E285" i="28"/>
  <c r="D286" i="28"/>
  <c r="E286" i="28"/>
  <c r="D287" i="28"/>
  <c r="E287" i="28"/>
  <c r="D288" i="28"/>
  <c r="E288" i="28"/>
  <c r="D289" i="28"/>
  <c r="E289" i="28"/>
  <c r="D290" i="28"/>
  <c r="E290" i="28"/>
  <c r="E277" i="28"/>
  <c r="D277" i="28"/>
  <c r="D276" i="28"/>
  <c r="E276" i="28"/>
  <c r="D263" i="28"/>
  <c r="E263" i="28"/>
  <c r="D264" i="28"/>
  <c r="E264" i="28"/>
  <c r="D265" i="28"/>
  <c r="E265" i="28"/>
  <c r="D266" i="28"/>
  <c r="E266" i="28"/>
  <c r="D267" i="28"/>
  <c r="E267" i="28"/>
  <c r="D268" i="28"/>
  <c r="E268" i="28"/>
  <c r="D269" i="28"/>
  <c r="E269" i="28"/>
  <c r="D270" i="28"/>
  <c r="E270" i="28"/>
  <c r="D271" i="28"/>
  <c r="E271" i="28"/>
  <c r="D272" i="28"/>
  <c r="E272" i="28"/>
  <c r="D273" i="28"/>
  <c r="E273" i="28"/>
  <c r="D274" i="28"/>
  <c r="E274" i="28"/>
  <c r="D275" i="28"/>
  <c r="E275" i="28"/>
  <c r="D255" i="28"/>
  <c r="E255" i="28"/>
  <c r="D256" i="28"/>
  <c r="E256" i="28"/>
  <c r="D257" i="28"/>
  <c r="E257" i="28"/>
  <c r="D258" i="28"/>
  <c r="E258" i="28"/>
  <c r="D259" i="28"/>
  <c r="E259" i="28"/>
  <c r="D260" i="28"/>
  <c r="E260" i="28"/>
  <c r="D261" i="28"/>
  <c r="E261" i="28"/>
  <c r="D262" i="28"/>
  <c r="E262" i="28"/>
  <c r="D250" i="28"/>
  <c r="E250" i="28"/>
  <c r="D251" i="28"/>
  <c r="E251" i="28"/>
  <c r="D252" i="28"/>
  <c r="E252" i="28"/>
  <c r="D253" i="28"/>
  <c r="E253" i="28"/>
  <c r="D254" i="28"/>
  <c r="E254" i="28"/>
  <c r="D239" i="28"/>
  <c r="E239" i="28"/>
  <c r="D240" i="28"/>
  <c r="E240" i="28"/>
  <c r="D241" i="28"/>
  <c r="E241" i="28"/>
  <c r="D242" i="28"/>
  <c r="E242" i="28"/>
  <c r="D243" i="28"/>
  <c r="E243" i="28"/>
  <c r="D244" i="28"/>
  <c r="E244" i="28"/>
  <c r="D245" i="28"/>
  <c r="E245" i="28"/>
  <c r="D246" i="28"/>
  <c r="E246" i="28"/>
  <c r="D247" i="28"/>
  <c r="E247" i="28"/>
  <c r="D248" i="28"/>
  <c r="E248" i="28"/>
  <c r="D249" i="28"/>
  <c r="E249" i="28"/>
  <c r="D231" i="28"/>
  <c r="E231" i="28"/>
  <c r="D232" i="28"/>
  <c r="E232" i="28"/>
  <c r="D233" i="28"/>
  <c r="E233" i="28"/>
  <c r="D234" i="28"/>
  <c r="E234" i="28"/>
  <c r="D235" i="28"/>
  <c r="E235" i="28"/>
  <c r="D236" i="28"/>
  <c r="E236" i="28"/>
  <c r="D237" i="28"/>
  <c r="E237" i="28"/>
  <c r="D238" i="28"/>
  <c r="E238" i="28"/>
  <c r="S5" i="29" l="1"/>
  <c r="Z5" i="29" s="1"/>
  <c r="T5" i="29"/>
  <c r="U5" i="29"/>
  <c r="AH5" i="29" s="1"/>
  <c r="W5" i="29" a="1"/>
  <c r="W5" i="29" s="1"/>
  <c r="X5" i="29"/>
  <c r="Y5" i="29"/>
  <c r="AA5" i="29"/>
  <c r="AB5" i="29"/>
  <c r="AC5" i="29"/>
  <c r="AD5" i="29"/>
  <c r="AE5" i="29"/>
  <c r="AF5" i="29"/>
  <c r="AG5" i="29"/>
  <c r="AI5" i="29"/>
  <c r="AK5" i="29"/>
  <c r="AL5" i="29"/>
  <c r="AM5" i="29"/>
  <c r="AN5" i="29"/>
  <c r="S6" i="29"/>
  <c r="T6" i="29"/>
  <c r="U6" i="29"/>
  <c r="W6" i="29" a="1"/>
  <c r="W6" i="29" s="1"/>
  <c r="X6" i="29"/>
  <c r="Y6" i="29"/>
  <c r="Z6" i="29"/>
  <c r="AA6" i="29"/>
  <c r="AB6" i="29"/>
  <c r="AC6" i="29"/>
  <c r="AD6" i="29"/>
  <c r="AE6" i="29"/>
  <c r="AF6" i="29"/>
  <c r="AG6" i="29"/>
  <c r="AH6" i="29"/>
  <c r="AI6" i="29"/>
  <c r="AK6" i="29"/>
  <c r="AL6" i="29"/>
  <c r="AM6" i="29"/>
  <c r="AN6" i="29"/>
  <c r="S7" i="29"/>
  <c r="T7" i="29"/>
  <c r="U7" i="29"/>
  <c r="W7" i="29" a="1"/>
  <c r="W7" i="29" s="1"/>
  <c r="X7" i="29"/>
  <c r="Y7" i="29"/>
  <c r="Z7" i="29"/>
  <c r="AA7" i="29"/>
  <c r="AB7" i="29"/>
  <c r="AC7" i="29"/>
  <c r="AD7" i="29"/>
  <c r="AE7" i="29"/>
  <c r="AF7" i="29"/>
  <c r="AG7" i="29"/>
  <c r="AH7" i="29"/>
  <c r="AI7" i="29"/>
  <c r="AK7" i="29"/>
  <c r="AL7" i="29"/>
  <c r="AM7" i="29"/>
  <c r="AN7" i="29"/>
  <c r="S8" i="29"/>
  <c r="T8" i="29"/>
  <c r="U8" i="29"/>
  <c r="W8" i="29" a="1"/>
  <c r="W8" i="29" s="1"/>
  <c r="X8" i="29"/>
  <c r="Y8" i="29"/>
  <c r="Z8" i="29"/>
  <c r="AA8" i="29"/>
  <c r="AB8" i="29"/>
  <c r="AC8" i="29"/>
  <c r="AD8" i="29"/>
  <c r="AE8" i="29"/>
  <c r="AF8" i="29"/>
  <c r="AG8" i="29"/>
  <c r="AH8" i="29"/>
  <c r="AI8" i="29"/>
  <c r="AK8" i="29"/>
  <c r="AL8" i="29"/>
  <c r="AM8" i="29"/>
  <c r="AN8" i="29"/>
  <c r="S9" i="29"/>
  <c r="T9" i="29"/>
  <c r="U9" i="29"/>
  <c r="W9" i="29" a="1"/>
  <c r="W9" i="29" s="1"/>
  <c r="X9" i="29"/>
  <c r="Y9" i="29"/>
  <c r="Z9" i="29"/>
  <c r="AA9" i="29"/>
  <c r="AB9" i="29"/>
  <c r="AC9" i="29"/>
  <c r="AD9" i="29"/>
  <c r="AE9" i="29"/>
  <c r="AF9" i="29"/>
  <c r="AG9" i="29"/>
  <c r="AH9" i="29"/>
  <c r="AI9" i="29"/>
  <c r="AK9" i="29"/>
  <c r="AL9" i="29"/>
  <c r="AM9" i="29"/>
  <c r="AN9" i="29"/>
  <c r="S10" i="29"/>
  <c r="T10" i="29"/>
  <c r="U10" i="29"/>
  <c r="W10" i="29" a="1"/>
  <c r="W10" i="29" s="1"/>
  <c r="X10" i="29"/>
  <c r="Y10" i="29"/>
  <c r="Z10" i="29"/>
  <c r="AA10" i="29"/>
  <c r="AB10" i="29"/>
  <c r="AC10" i="29"/>
  <c r="AD10" i="29"/>
  <c r="AE10" i="29"/>
  <c r="AF10" i="29"/>
  <c r="AG10" i="29"/>
  <c r="AH10" i="29"/>
  <c r="AI10" i="29"/>
  <c r="AK10" i="29"/>
  <c r="AL10" i="29"/>
  <c r="AM10" i="29"/>
  <c r="AN10" i="29"/>
  <c r="S11" i="29"/>
  <c r="T11" i="29"/>
  <c r="U11" i="29"/>
  <c r="W11" i="29" a="1"/>
  <c r="W11" i="29" s="1"/>
  <c r="X11" i="29"/>
  <c r="Y11" i="29"/>
  <c r="Z11" i="29"/>
  <c r="AA11" i="29"/>
  <c r="AB11" i="29"/>
  <c r="AC11" i="29"/>
  <c r="AD11" i="29"/>
  <c r="AE11" i="29"/>
  <c r="AF11" i="29"/>
  <c r="AG11" i="29"/>
  <c r="AH11" i="29"/>
  <c r="AI11" i="29"/>
  <c r="AK11" i="29"/>
  <c r="AL11" i="29"/>
  <c r="AM11" i="29"/>
  <c r="AN11" i="29"/>
  <c r="S12" i="29"/>
  <c r="T12" i="29"/>
  <c r="U12" i="29"/>
  <c r="W12" i="29" a="1"/>
  <c r="W12" i="29" s="1"/>
  <c r="X12" i="29"/>
  <c r="Y12" i="29"/>
  <c r="Z12" i="29"/>
  <c r="AA12" i="29"/>
  <c r="AB12" i="29"/>
  <c r="AC12" i="29"/>
  <c r="AD12" i="29"/>
  <c r="AE12" i="29"/>
  <c r="AF12" i="29"/>
  <c r="AG12" i="29"/>
  <c r="AH12" i="29"/>
  <c r="AI12" i="29"/>
  <c r="AK12" i="29"/>
  <c r="AL12" i="29"/>
  <c r="AM12" i="29"/>
  <c r="AN12" i="29"/>
  <c r="S13" i="29"/>
  <c r="T13" i="29"/>
  <c r="U13" i="29"/>
  <c r="W13" i="29" a="1"/>
  <c r="W13" i="29" s="1"/>
  <c r="X13" i="29"/>
  <c r="Y13" i="29"/>
  <c r="Z13" i="29"/>
  <c r="AA13" i="29"/>
  <c r="AB13" i="29"/>
  <c r="AC13" i="29"/>
  <c r="AD13" i="29"/>
  <c r="AE13" i="29"/>
  <c r="AF13" i="29"/>
  <c r="AG13" i="29"/>
  <c r="AH13" i="29"/>
  <c r="AI13" i="29"/>
  <c r="AK13" i="29"/>
  <c r="AL13" i="29"/>
  <c r="AM13" i="29"/>
  <c r="AN13" i="29"/>
  <c r="S14" i="29"/>
  <c r="T14" i="29"/>
  <c r="U14" i="29"/>
  <c r="W14" i="29" a="1"/>
  <c r="W14" i="29" s="1"/>
  <c r="X14" i="29"/>
  <c r="Y14" i="29"/>
  <c r="Z14" i="29"/>
  <c r="AA14" i="29"/>
  <c r="AB14" i="29"/>
  <c r="AC14" i="29"/>
  <c r="AD14" i="29"/>
  <c r="AE14" i="29"/>
  <c r="AF14" i="29"/>
  <c r="AG14" i="29"/>
  <c r="AH14" i="29"/>
  <c r="AI14" i="29"/>
  <c r="AK14" i="29"/>
  <c r="AL14" i="29"/>
  <c r="AM14" i="29"/>
  <c r="AN14" i="29"/>
  <c r="S15" i="29"/>
  <c r="T15" i="29"/>
  <c r="U15" i="29"/>
  <c r="W15" i="29" a="1"/>
  <c r="W15" i="29" s="1"/>
  <c r="X15" i="29"/>
  <c r="Y15" i="29"/>
  <c r="Z15" i="29"/>
  <c r="AA15" i="29"/>
  <c r="AB15" i="29"/>
  <c r="AC15" i="29"/>
  <c r="AD15" i="29"/>
  <c r="AE15" i="29"/>
  <c r="AF15" i="29"/>
  <c r="AG15" i="29"/>
  <c r="AH15" i="29"/>
  <c r="AI15" i="29"/>
  <c r="AK15" i="29"/>
  <c r="AL15" i="29"/>
  <c r="AM15" i="29"/>
  <c r="AN15" i="29"/>
  <c r="S16" i="29"/>
  <c r="T16" i="29"/>
  <c r="U16" i="29"/>
  <c r="W16" i="29" a="1"/>
  <c r="W16" i="29" s="1"/>
  <c r="X16" i="29"/>
  <c r="Y16" i="29"/>
  <c r="Z16" i="29"/>
  <c r="AA16" i="29"/>
  <c r="AB16" i="29"/>
  <c r="AC16" i="29"/>
  <c r="AD16" i="29"/>
  <c r="AE16" i="29"/>
  <c r="AF16" i="29"/>
  <c r="AG16" i="29"/>
  <c r="AH16" i="29"/>
  <c r="AI16" i="29"/>
  <c r="AK16" i="29"/>
  <c r="AL16" i="29"/>
  <c r="AM16" i="29"/>
  <c r="AN16" i="29"/>
  <c r="S17" i="29"/>
  <c r="T17" i="29"/>
  <c r="U17" i="29"/>
  <c r="W17" i="29" a="1"/>
  <c r="W17" i="29" s="1"/>
  <c r="X17" i="29"/>
  <c r="Y17" i="29"/>
  <c r="Z17" i="29"/>
  <c r="AA17" i="29"/>
  <c r="AB17" i="29"/>
  <c r="AC17" i="29"/>
  <c r="AD17" i="29"/>
  <c r="AE17" i="29"/>
  <c r="AF17" i="29"/>
  <c r="AG17" i="29"/>
  <c r="AH17" i="29"/>
  <c r="AI17" i="29"/>
  <c r="AK17" i="29"/>
  <c r="AL17" i="29"/>
  <c r="AM17" i="29"/>
  <c r="AN17" i="29"/>
  <c r="S18" i="29"/>
  <c r="T18" i="29"/>
  <c r="U18" i="29"/>
  <c r="W18" i="29" a="1"/>
  <c r="W18" i="29" s="1"/>
  <c r="X18" i="29"/>
  <c r="Y18" i="29"/>
  <c r="Z18" i="29"/>
  <c r="AA18" i="29"/>
  <c r="AB18" i="29"/>
  <c r="AC18" i="29"/>
  <c r="AD18" i="29"/>
  <c r="AE18" i="29"/>
  <c r="AF18" i="29"/>
  <c r="AG18" i="29"/>
  <c r="AH18" i="29"/>
  <c r="AI18" i="29"/>
  <c r="AK18" i="29"/>
  <c r="AL18" i="29"/>
  <c r="AM18" i="29"/>
  <c r="AN18" i="29"/>
  <c r="S19" i="29"/>
  <c r="T19" i="29"/>
  <c r="U19" i="29"/>
  <c r="W19" i="29" a="1"/>
  <c r="W19" i="29" s="1"/>
  <c r="X19" i="29"/>
  <c r="Y19" i="29"/>
  <c r="Z19" i="29"/>
  <c r="AA19" i="29"/>
  <c r="AB19" i="29"/>
  <c r="AC19" i="29"/>
  <c r="AD19" i="29"/>
  <c r="AE19" i="29"/>
  <c r="AF19" i="29"/>
  <c r="AG19" i="29"/>
  <c r="AH19" i="29"/>
  <c r="AI19" i="29"/>
  <c r="AK19" i="29"/>
  <c r="AL19" i="29"/>
  <c r="AM19" i="29"/>
  <c r="AN19" i="29"/>
  <c r="S20" i="29"/>
  <c r="T20" i="29"/>
  <c r="U20" i="29"/>
  <c r="W20" i="29" a="1"/>
  <c r="W20" i="29" s="1"/>
  <c r="X20" i="29"/>
  <c r="Y20" i="29"/>
  <c r="Z20" i="29"/>
  <c r="AA20" i="29"/>
  <c r="AB20" i="29"/>
  <c r="AC20" i="29"/>
  <c r="AD20" i="29"/>
  <c r="AE20" i="29"/>
  <c r="AF20" i="29"/>
  <c r="AG20" i="29"/>
  <c r="AH20" i="29"/>
  <c r="AI20" i="29"/>
  <c r="AK20" i="29"/>
  <c r="AL20" i="29"/>
  <c r="AM20" i="29"/>
  <c r="AN20" i="29"/>
  <c r="S21" i="29"/>
  <c r="T21" i="29"/>
  <c r="U21" i="29"/>
  <c r="W21" i="29" a="1"/>
  <c r="W21" i="29" s="1"/>
  <c r="X21" i="29"/>
  <c r="Y21" i="29"/>
  <c r="Z21" i="29"/>
  <c r="AA21" i="29"/>
  <c r="AB21" i="29"/>
  <c r="AC21" i="29"/>
  <c r="AD21" i="29"/>
  <c r="AE21" i="29"/>
  <c r="AF21" i="29"/>
  <c r="AG21" i="29"/>
  <c r="AH21" i="29"/>
  <c r="AI21" i="29"/>
  <c r="AK21" i="29"/>
  <c r="AL21" i="29"/>
  <c r="AM21" i="29"/>
  <c r="AN21" i="29"/>
  <c r="S22" i="29"/>
  <c r="T22" i="29"/>
  <c r="U22" i="29"/>
  <c r="W22" i="29" a="1"/>
  <c r="W22" i="29" s="1"/>
  <c r="X22" i="29"/>
  <c r="Y22" i="29"/>
  <c r="Z22" i="29"/>
  <c r="AA22" i="29"/>
  <c r="AB22" i="29"/>
  <c r="AC22" i="29"/>
  <c r="AD22" i="29"/>
  <c r="AE22" i="29"/>
  <c r="AF22" i="29"/>
  <c r="AG22" i="29"/>
  <c r="AH22" i="29"/>
  <c r="AI22" i="29"/>
  <c r="AK22" i="29"/>
  <c r="AL22" i="29"/>
  <c r="AM22" i="29"/>
  <c r="AN22" i="29"/>
  <c r="S23" i="29"/>
  <c r="T23" i="29"/>
  <c r="U23" i="29"/>
  <c r="W23" i="29" a="1"/>
  <c r="W23" i="29" s="1"/>
  <c r="X23" i="29"/>
  <c r="Y23" i="29"/>
  <c r="Z23" i="29"/>
  <c r="AA23" i="29"/>
  <c r="AB23" i="29"/>
  <c r="AC23" i="29"/>
  <c r="AD23" i="29"/>
  <c r="AE23" i="29"/>
  <c r="AF23" i="29"/>
  <c r="AG23" i="29"/>
  <c r="AH23" i="29"/>
  <c r="AI23" i="29"/>
  <c r="AK23" i="29"/>
  <c r="AL23" i="29"/>
  <c r="AM23" i="29"/>
  <c r="AN23" i="29"/>
  <c r="S24" i="29"/>
  <c r="T24" i="29"/>
  <c r="U24" i="29"/>
  <c r="W24" i="29" a="1"/>
  <c r="W24" i="29" s="1"/>
  <c r="X24" i="29"/>
  <c r="Y24" i="29"/>
  <c r="Z24" i="29"/>
  <c r="AA24" i="29"/>
  <c r="AB24" i="29"/>
  <c r="AC24" i="29"/>
  <c r="AD24" i="29"/>
  <c r="AE24" i="29"/>
  <c r="AF24" i="29"/>
  <c r="AG24" i="29"/>
  <c r="AH24" i="29"/>
  <c r="AI24" i="29"/>
  <c r="AK24" i="29"/>
  <c r="AL24" i="29"/>
  <c r="AM24" i="29"/>
  <c r="AN24" i="29"/>
  <c r="S25" i="29"/>
  <c r="T25" i="29"/>
  <c r="U25" i="29"/>
  <c r="W25" i="29" a="1"/>
  <c r="W25" i="29" s="1"/>
  <c r="X25" i="29"/>
  <c r="Y25" i="29"/>
  <c r="Z25" i="29"/>
  <c r="AA25" i="29"/>
  <c r="AB25" i="29"/>
  <c r="AC25" i="29"/>
  <c r="AD25" i="29"/>
  <c r="AE25" i="29"/>
  <c r="AF25" i="29"/>
  <c r="AG25" i="29"/>
  <c r="AH25" i="29"/>
  <c r="AI25" i="29"/>
  <c r="AK25" i="29"/>
  <c r="AL25" i="29"/>
  <c r="AM25" i="29"/>
  <c r="AN25" i="29"/>
  <c r="S26" i="29"/>
  <c r="T26" i="29"/>
  <c r="U26" i="29"/>
  <c r="W26" i="29" a="1"/>
  <c r="W26" i="29" s="1"/>
  <c r="X26" i="29"/>
  <c r="Y26" i="29"/>
  <c r="Z26" i="29"/>
  <c r="AA26" i="29"/>
  <c r="AB26" i="29"/>
  <c r="AC26" i="29"/>
  <c r="AD26" i="29"/>
  <c r="AE26" i="29"/>
  <c r="AF26" i="29"/>
  <c r="AG26" i="29"/>
  <c r="AH26" i="29"/>
  <c r="AI26" i="29"/>
  <c r="AK26" i="29"/>
  <c r="AL26" i="29"/>
  <c r="AM26" i="29"/>
  <c r="AN26" i="29"/>
  <c r="S27" i="29"/>
  <c r="T27" i="29"/>
  <c r="U27" i="29"/>
  <c r="W27" i="29" a="1"/>
  <c r="W27" i="29" s="1"/>
  <c r="X27" i="29"/>
  <c r="Y27" i="29"/>
  <c r="Z27" i="29"/>
  <c r="AA27" i="29"/>
  <c r="AB27" i="29"/>
  <c r="AC27" i="29"/>
  <c r="AD27" i="29"/>
  <c r="AE27" i="29"/>
  <c r="AF27" i="29"/>
  <c r="AG27" i="29"/>
  <c r="AH27" i="29"/>
  <c r="AI27" i="29"/>
  <c r="AK27" i="29"/>
  <c r="AL27" i="29"/>
  <c r="AM27" i="29"/>
  <c r="AN27" i="29"/>
  <c r="S28" i="29"/>
  <c r="T28" i="29"/>
  <c r="U28" i="29"/>
  <c r="W28" i="29" a="1"/>
  <c r="W28" i="29" s="1"/>
  <c r="X28" i="29"/>
  <c r="Y28" i="29"/>
  <c r="Z28" i="29"/>
  <c r="AA28" i="29"/>
  <c r="AB28" i="29"/>
  <c r="AC28" i="29"/>
  <c r="AD28" i="29"/>
  <c r="AE28" i="29"/>
  <c r="AF28" i="29"/>
  <c r="AG28" i="29"/>
  <c r="AH28" i="29"/>
  <c r="AI28" i="29"/>
  <c r="AK28" i="29"/>
  <c r="AL28" i="29"/>
  <c r="AM28" i="29"/>
  <c r="AN28" i="29"/>
  <c r="S29" i="29"/>
  <c r="T29" i="29"/>
  <c r="U29" i="29"/>
  <c r="W29" i="29" a="1"/>
  <c r="W29" i="29" s="1"/>
  <c r="X29" i="29"/>
  <c r="Y29" i="29"/>
  <c r="Z29" i="29"/>
  <c r="AA29" i="29"/>
  <c r="AB29" i="29"/>
  <c r="AC29" i="29"/>
  <c r="AD29" i="29"/>
  <c r="AE29" i="29"/>
  <c r="AF29" i="29"/>
  <c r="AG29" i="29"/>
  <c r="AH29" i="29"/>
  <c r="AI29" i="29"/>
  <c r="AK29" i="29"/>
  <c r="AL29" i="29"/>
  <c r="AM29" i="29"/>
  <c r="AN29" i="29"/>
  <c r="S30" i="29"/>
  <c r="T30" i="29"/>
  <c r="U30" i="29"/>
  <c r="W30" i="29" a="1"/>
  <c r="W30" i="29" s="1"/>
  <c r="X30" i="29"/>
  <c r="Y30" i="29"/>
  <c r="Z30" i="29"/>
  <c r="AA30" i="29"/>
  <c r="AB30" i="29"/>
  <c r="AC30" i="29"/>
  <c r="AD30" i="29"/>
  <c r="AE30" i="29"/>
  <c r="AF30" i="29"/>
  <c r="AG30" i="29"/>
  <c r="AH30" i="29"/>
  <c r="AI30" i="29"/>
  <c r="AK30" i="29"/>
  <c r="AL30" i="29"/>
  <c r="AM30" i="29"/>
  <c r="AN30" i="29"/>
  <c r="S31" i="29"/>
  <c r="T31" i="29"/>
  <c r="U31" i="29"/>
  <c r="W31" i="29" a="1"/>
  <c r="W31" i="29" s="1"/>
  <c r="X31" i="29"/>
  <c r="Y31" i="29"/>
  <c r="Z31" i="29"/>
  <c r="AA31" i="29"/>
  <c r="AB31" i="29"/>
  <c r="AC31" i="29"/>
  <c r="AD31" i="29"/>
  <c r="AE31" i="29"/>
  <c r="AF31" i="29"/>
  <c r="AG31" i="29"/>
  <c r="AH31" i="29"/>
  <c r="AI31" i="29"/>
  <c r="AK31" i="29"/>
  <c r="AL31" i="29"/>
  <c r="AM31" i="29"/>
  <c r="AN31" i="29"/>
  <c r="S32" i="29"/>
  <c r="T32" i="29"/>
  <c r="U32" i="29"/>
  <c r="W32" i="29" a="1"/>
  <c r="W32" i="29" s="1"/>
  <c r="X32" i="29"/>
  <c r="Y32" i="29"/>
  <c r="Z32" i="29"/>
  <c r="AA32" i="29"/>
  <c r="AB32" i="29"/>
  <c r="AC32" i="29"/>
  <c r="AD32" i="29"/>
  <c r="AE32" i="29"/>
  <c r="AF32" i="29"/>
  <c r="AG32" i="29"/>
  <c r="AH32" i="29"/>
  <c r="AI32" i="29"/>
  <c r="AK32" i="29"/>
  <c r="AL32" i="29"/>
  <c r="AM32" i="29"/>
  <c r="AN32" i="29"/>
  <c r="S33" i="29"/>
  <c r="T33" i="29"/>
  <c r="U33" i="29"/>
  <c r="W33" i="29" a="1"/>
  <c r="W33" i="29" s="1"/>
  <c r="X33" i="29"/>
  <c r="Y33" i="29"/>
  <c r="Z33" i="29"/>
  <c r="AA33" i="29"/>
  <c r="AB33" i="29"/>
  <c r="AC33" i="29"/>
  <c r="AD33" i="29"/>
  <c r="AE33" i="29"/>
  <c r="AF33" i="29"/>
  <c r="AG33" i="29"/>
  <c r="AH33" i="29"/>
  <c r="AI33" i="29"/>
  <c r="AK33" i="29"/>
  <c r="AL33" i="29"/>
  <c r="AM33" i="29"/>
  <c r="AN33" i="29"/>
  <c r="S34" i="29"/>
  <c r="T34" i="29"/>
  <c r="U34" i="29"/>
  <c r="W34" i="29" a="1"/>
  <c r="W34" i="29" s="1"/>
  <c r="X34" i="29"/>
  <c r="Y34" i="29"/>
  <c r="Z34" i="29"/>
  <c r="AA34" i="29"/>
  <c r="AB34" i="29"/>
  <c r="AC34" i="29"/>
  <c r="AD34" i="29"/>
  <c r="AE34" i="29"/>
  <c r="AF34" i="29"/>
  <c r="AG34" i="29"/>
  <c r="AH34" i="29"/>
  <c r="AI34" i="29"/>
  <c r="AK34" i="29"/>
  <c r="AL34" i="29"/>
  <c r="AM34" i="29"/>
  <c r="AN34" i="29"/>
  <c r="S35" i="29"/>
  <c r="T35" i="29"/>
  <c r="U35" i="29"/>
  <c r="W35" i="29" a="1"/>
  <c r="W35" i="29" s="1"/>
  <c r="X35" i="29"/>
  <c r="Y35" i="29"/>
  <c r="Z35" i="29"/>
  <c r="AA35" i="29"/>
  <c r="AB35" i="29"/>
  <c r="AC35" i="29"/>
  <c r="AD35" i="29"/>
  <c r="AE35" i="29"/>
  <c r="AF35" i="29"/>
  <c r="AG35" i="29"/>
  <c r="AH35" i="29"/>
  <c r="AI35" i="29"/>
  <c r="AK35" i="29"/>
  <c r="AL35" i="29"/>
  <c r="AM35" i="29"/>
  <c r="AN35" i="29"/>
  <c r="S36" i="29"/>
  <c r="T36" i="29"/>
  <c r="U36" i="29"/>
  <c r="W36" i="29" a="1"/>
  <c r="W36" i="29" s="1"/>
  <c r="X36" i="29"/>
  <c r="Y36" i="29"/>
  <c r="Z36" i="29"/>
  <c r="AA36" i="29"/>
  <c r="AB36" i="29"/>
  <c r="AC36" i="29"/>
  <c r="AD36" i="29"/>
  <c r="AE36" i="29"/>
  <c r="AF36" i="29"/>
  <c r="AG36" i="29"/>
  <c r="AH36" i="29"/>
  <c r="AI36" i="29"/>
  <c r="AK36" i="29"/>
  <c r="AL36" i="29"/>
  <c r="AM36" i="29"/>
  <c r="AN36" i="29"/>
  <c r="S37" i="29"/>
  <c r="T37" i="29"/>
  <c r="U37" i="29"/>
  <c r="W37" i="29" a="1"/>
  <c r="W37" i="29" s="1"/>
  <c r="X37" i="29"/>
  <c r="Y37" i="29"/>
  <c r="Z37" i="29"/>
  <c r="AA37" i="29"/>
  <c r="AB37" i="29"/>
  <c r="AC37" i="29"/>
  <c r="AD37" i="29"/>
  <c r="AE37" i="29"/>
  <c r="AF37" i="29"/>
  <c r="AG37" i="29"/>
  <c r="AH37" i="29"/>
  <c r="AI37" i="29"/>
  <c r="AK37" i="29"/>
  <c r="AL37" i="29"/>
  <c r="AM37" i="29"/>
  <c r="AN37" i="29"/>
  <c r="S38" i="29"/>
  <c r="T38" i="29"/>
  <c r="U38" i="29"/>
  <c r="W38" i="29" a="1"/>
  <c r="W38" i="29" s="1"/>
  <c r="X38" i="29"/>
  <c r="Y38" i="29"/>
  <c r="Z38" i="29"/>
  <c r="AA38" i="29"/>
  <c r="AB38" i="29"/>
  <c r="AC38" i="29"/>
  <c r="AD38" i="29"/>
  <c r="AE38" i="29"/>
  <c r="AF38" i="29"/>
  <c r="AG38" i="29"/>
  <c r="AH38" i="29"/>
  <c r="AI38" i="29"/>
  <c r="AK38" i="29"/>
  <c r="AL38" i="29"/>
  <c r="AM38" i="29"/>
  <c r="AN38" i="29"/>
  <c r="S39" i="29"/>
  <c r="T39" i="29"/>
  <c r="U39" i="29"/>
  <c r="W39" i="29" a="1"/>
  <c r="W39" i="29" s="1"/>
  <c r="X39" i="29"/>
  <c r="Y39" i="29"/>
  <c r="Z39" i="29"/>
  <c r="AA39" i="29"/>
  <c r="AB39" i="29"/>
  <c r="AC39" i="29"/>
  <c r="AD39" i="29"/>
  <c r="AE39" i="29"/>
  <c r="AF39" i="29"/>
  <c r="AG39" i="29"/>
  <c r="AH39" i="29"/>
  <c r="AI39" i="29"/>
  <c r="AK39" i="29"/>
  <c r="AL39" i="29"/>
  <c r="AM39" i="29"/>
  <c r="AN39" i="29"/>
  <c r="S40" i="29"/>
  <c r="T40" i="29"/>
  <c r="U40" i="29"/>
  <c r="W40" i="29" a="1"/>
  <c r="W40" i="29" s="1"/>
  <c r="X40" i="29"/>
  <c r="Y40" i="29"/>
  <c r="Z40" i="29"/>
  <c r="AA40" i="29"/>
  <c r="AB40" i="29"/>
  <c r="AC40" i="29"/>
  <c r="AD40" i="29"/>
  <c r="AE40" i="29"/>
  <c r="AF40" i="29"/>
  <c r="AG40" i="29"/>
  <c r="AH40" i="29"/>
  <c r="AI40" i="29"/>
  <c r="AK40" i="29"/>
  <c r="AL40" i="29"/>
  <c r="AM40" i="29"/>
  <c r="AN40" i="29"/>
  <c r="S41" i="29"/>
  <c r="T41" i="29"/>
  <c r="U41" i="29"/>
  <c r="W41" i="29" a="1"/>
  <c r="W41" i="29" s="1"/>
  <c r="X41" i="29"/>
  <c r="Y41" i="29"/>
  <c r="Z41" i="29"/>
  <c r="AA41" i="29"/>
  <c r="AB41" i="29"/>
  <c r="AC41" i="29"/>
  <c r="AD41" i="29"/>
  <c r="AE41" i="29"/>
  <c r="AF41" i="29"/>
  <c r="AG41" i="29"/>
  <c r="AH41" i="29"/>
  <c r="AI41" i="29"/>
  <c r="AK41" i="29"/>
  <c r="AL41" i="29"/>
  <c r="AM41" i="29"/>
  <c r="AN41" i="29"/>
  <c r="S42" i="29"/>
  <c r="T42" i="29"/>
  <c r="U42" i="29"/>
  <c r="W42" i="29" a="1"/>
  <c r="W42" i="29" s="1"/>
  <c r="X42" i="29"/>
  <c r="Y42" i="29"/>
  <c r="Z42" i="29"/>
  <c r="AA42" i="29"/>
  <c r="AB42" i="29"/>
  <c r="AC42" i="29"/>
  <c r="AD42" i="29"/>
  <c r="AE42" i="29"/>
  <c r="AF42" i="29"/>
  <c r="AG42" i="29"/>
  <c r="AH42" i="29"/>
  <c r="AI42" i="29"/>
  <c r="AK42" i="29"/>
  <c r="AL42" i="29"/>
  <c r="AM42" i="29"/>
  <c r="AN42" i="29"/>
  <c r="S43" i="29"/>
  <c r="T43" i="29"/>
  <c r="U43" i="29"/>
  <c r="W43" i="29" a="1"/>
  <c r="W43" i="29" s="1"/>
  <c r="X43" i="29"/>
  <c r="Y43" i="29"/>
  <c r="Z43" i="29"/>
  <c r="AA43" i="29"/>
  <c r="AB43" i="29"/>
  <c r="AC43" i="29"/>
  <c r="AD43" i="29"/>
  <c r="AE43" i="29"/>
  <c r="AF43" i="29"/>
  <c r="AG43" i="29"/>
  <c r="AH43" i="29"/>
  <c r="AI43" i="29"/>
  <c r="AK43" i="29"/>
  <c r="AL43" i="29"/>
  <c r="AM43" i="29"/>
  <c r="AN43" i="29"/>
  <c r="S44" i="29"/>
  <c r="T44" i="29"/>
  <c r="U44" i="29"/>
  <c r="W44" i="29" a="1"/>
  <c r="W44" i="29" s="1"/>
  <c r="X44" i="29"/>
  <c r="Y44" i="29"/>
  <c r="Z44" i="29"/>
  <c r="AA44" i="29"/>
  <c r="AB44" i="29"/>
  <c r="AC44" i="29"/>
  <c r="AD44" i="29"/>
  <c r="AE44" i="29"/>
  <c r="AF44" i="29"/>
  <c r="AG44" i="29"/>
  <c r="AH44" i="29"/>
  <c r="AI44" i="29"/>
  <c r="AK44" i="29"/>
  <c r="AL44" i="29"/>
  <c r="AM44" i="29"/>
  <c r="AN44" i="29"/>
  <c r="S45" i="29"/>
  <c r="T45" i="29"/>
  <c r="U45" i="29"/>
  <c r="W45" i="29" a="1"/>
  <c r="W45" i="29" s="1"/>
  <c r="X45" i="29"/>
  <c r="Y45" i="29"/>
  <c r="Z45" i="29"/>
  <c r="AA45" i="29"/>
  <c r="AB45" i="29"/>
  <c r="AC45" i="29"/>
  <c r="AD45" i="29"/>
  <c r="AE45" i="29"/>
  <c r="AF45" i="29"/>
  <c r="AG45" i="29"/>
  <c r="AH45" i="29"/>
  <c r="AI45" i="29"/>
  <c r="AK45" i="29"/>
  <c r="AL45" i="29"/>
  <c r="AM45" i="29"/>
  <c r="AN45" i="29"/>
  <c r="S46" i="29"/>
  <c r="T46" i="29"/>
  <c r="U46" i="29"/>
  <c r="W46" i="29" a="1"/>
  <c r="W46" i="29" s="1"/>
  <c r="X46" i="29"/>
  <c r="Y46" i="29"/>
  <c r="Z46" i="29"/>
  <c r="AA46" i="29"/>
  <c r="AB46" i="29"/>
  <c r="AC46" i="29"/>
  <c r="AD46" i="29"/>
  <c r="AE46" i="29"/>
  <c r="AF46" i="29"/>
  <c r="AG46" i="29"/>
  <c r="AH46" i="29"/>
  <c r="AI46" i="29"/>
  <c r="AK46" i="29"/>
  <c r="AL46" i="29"/>
  <c r="AM46" i="29"/>
  <c r="AN46" i="29"/>
  <c r="S47" i="29"/>
  <c r="T47" i="29"/>
  <c r="U47" i="29"/>
  <c r="W47" i="29" a="1"/>
  <c r="W47" i="29" s="1"/>
  <c r="X47" i="29"/>
  <c r="Y47" i="29"/>
  <c r="Z47" i="29"/>
  <c r="AA47" i="29"/>
  <c r="AB47" i="29"/>
  <c r="AC47" i="29"/>
  <c r="AD47" i="29"/>
  <c r="AE47" i="29"/>
  <c r="AF47" i="29"/>
  <c r="AG47" i="29"/>
  <c r="AH47" i="29"/>
  <c r="AI47" i="29"/>
  <c r="AK47" i="29"/>
  <c r="AL47" i="29"/>
  <c r="AM47" i="29"/>
  <c r="AN47" i="29"/>
  <c r="S48" i="29"/>
  <c r="T48" i="29"/>
  <c r="U48" i="29"/>
  <c r="W48" i="29" a="1"/>
  <c r="W48" i="29" s="1"/>
  <c r="X48" i="29"/>
  <c r="Y48" i="29"/>
  <c r="Z48" i="29"/>
  <c r="AA48" i="29"/>
  <c r="AB48" i="29"/>
  <c r="AC48" i="29"/>
  <c r="AD48" i="29"/>
  <c r="AE48" i="29"/>
  <c r="AF48" i="29"/>
  <c r="AG48" i="29"/>
  <c r="AH48" i="29"/>
  <c r="AI48" i="29"/>
  <c r="AK48" i="29"/>
  <c r="AL48" i="29"/>
  <c r="AM48" i="29"/>
  <c r="AN48" i="29"/>
  <c r="S49" i="29"/>
  <c r="T49" i="29"/>
  <c r="U49" i="29"/>
  <c r="W49" i="29" a="1"/>
  <c r="W49" i="29" s="1"/>
  <c r="X49" i="29"/>
  <c r="Y49" i="29"/>
  <c r="Z49" i="29"/>
  <c r="AA49" i="29"/>
  <c r="AB49" i="29"/>
  <c r="AC49" i="29"/>
  <c r="AD49" i="29"/>
  <c r="AE49" i="29"/>
  <c r="AF49" i="29"/>
  <c r="AG49" i="29"/>
  <c r="AH49" i="29"/>
  <c r="AI49" i="29"/>
  <c r="AK49" i="29"/>
  <c r="AL49" i="29"/>
  <c r="AM49" i="29"/>
  <c r="AN49" i="29"/>
  <c r="S50" i="29"/>
  <c r="T50" i="29"/>
  <c r="U50" i="29"/>
  <c r="W50" i="29" a="1"/>
  <c r="W50" i="29" s="1"/>
  <c r="X50" i="29"/>
  <c r="Y50" i="29"/>
  <c r="Z50" i="29"/>
  <c r="AA50" i="29"/>
  <c r="AB50" i="29"/>
  <c r="AC50" i="29"/>
  <c r="AD50" i="29"/>
  <c r="AE50" i="29"/>
  <c r="AF50" i="29"/>
  <c r="AG50" i="29"/>
  <c r="AH50" i="29"/>
  <c r="AI50" i="29"/>
  <c r="AK50" i="29"/>
  <c r="AL50" i="29"/>
  <c r="AM50" i="29"/>
  <c r="AN50" i="29"/>
  <c r="S51" i="29"/>
  <c r="T51" i="29"/>
  <c r="U51" i="29"/>
  <c r="W51" i="29" a="1"/>
  <c r="W51" i="29" s="1"/>
  <c r="X51" i="29"/>
  <c r="Y51" i="29"/>
  <c r="Z51" i="29"/>
  <c r="AA51" i="29"/>
  <c r="AB51" i="29"/>
  <c r="AC51" i="29"/>
  <c r="AD51" i="29"/>
  <c r="AE51" i="29"/>
  <c r="AF51" i="29"/>
  <c r="AG51" i="29"/>
  <c r="AH51" i="29"/>
  <c r="AI51" i="29"/>
  <c r="AK51" i="29"/>
  <c r="AL51" i="29"/>
  <c r="AM51" i="29"/>
  <c r="AN51" i="29"/>
  <c r="S52" i="29"/>
  <c r="T52" i="29"/>
  <c r="U52" i="29"/>
  <c r="W52" i="29" a="1"/>
  <c r="W52" i="29" s="1"/>
  <c r="X52" i="29"/>
  <c r="Y52" i="29"/>
  <c r="Z52" i="29"/>
  <c r="AA52" i="29"/>
  <c r="AB52" i="29"/>
  <c r="AC52" i="29"/>
  <c r="AD52" i="29"/>
  <c r="AE52" i="29"/>
  <c r="AF52" i="29"/>
  <c r="AG52" i="29"/>
  <c r="AH52" i="29"/>
  <c r="AI52" i="29"/>
  <c r="AK52" i="29"/>
  <c r="AL52" i="29"/>
  <c r="AM52" i="29"/>
  <c r="AN52" i="29"/>
  <c r="S53" i="29"/>
  <c r="T53" i="29"/>
  <c r="U53" i="29"/>
  <c r="W53" i="29" a="1"/>
  <c r="W53" i="29" s="1"/>
  <c r="X53" i="29"/>
  <c r="Y53" i="29"/>
  <c r="Z53" i="29"/>
  <c r="AA53" i="29"/>
  <c r="AB53" i="29"/>
  <c r="AC53" i="29"/>
  <c r="AD53" i="29"/>
  <c r="AE53" i="29"/>
  <c r="AF53" i="29"/>
  <c r="AG53" i="29"/>
  <c r="AH53" i="29"/>
  <c r="AI53" i="29"/>
  <c r="AK53" i="29"/>
  <c r="AL53" i="29"/>
  <c r="AM53" i="29"/>
  <c r="AN53" i="29"/>
  <c r="S54" i="29"/>
  <c r="T54" i="29"/>
  <c r="U54" i="29"/>
  <c r="W54" i="29" a="1"/>
  <c r="W54" i="29" s="1"/>
  <c r="X54" i="29"/>
  <c r="Y54" i="29"/>
  <c r="Z54" i="29"/>
  <c r="AA54" i="29"/>
  <c r="AB54" i="29"/>
  <c r="AC54" i="29"/>
  <c r="AD54" i="29"/>
  <c r="AE54" i="29"/>
  <c r="AF54" i="29"/>
  <c r="AG54" i="29"/>
  <c r="AH54" i="29"/>
  <c r="AI54" i="29"/>
  <c r="AK54" i="29"/>
  <c r="AL54" i="29"/>
  <c r="AM54" i="29"/>
  <c r="AN54" i="29"/>
  <c r="S55" i="29"/>
  <c r="T55" i="29"/>
  <c r="U55" i="29"/>
  <c r="W55" i="29" a="1"/>
  <c r="W55" i="29" s="1"/>
  <c r="X55" i="29"/>
  <c r="Y55" i="29"/>
  <c r="Z55" i="29"/>
  <c r="AA55" i="29"/>
  <c r="AB55" i="29"/>
  <c r="AC55" i="29"/>
  <c r="AD55" i="29"/>
  <c r="AE55" i="29"/>
  <c r="AF55" i="29"/>
  <c r="AG55" i="29"/>
  <c r="AH55" i="29"/>
  <c r="AI55" i="29"/>
  <c r="AK55" i="29"/>
  <c r="AL55" i="29"/>
  <c r="AM55" i="29"/>
  <c r="AN55" i="29"/>
  <c r="S56" i="29"/>
  <c r="T56" i="29"/>
  <c r="U56" i="29"/>
  <c r="W56" i="29" a="1"/>
  <c r="W56" i="29" s="1"/>
  <c r="X56" i="29"/>
  <c r="Y56" i="29"/>
  <c r="Z56" i="29"/>
  <c r="AA56" i="29"/>
  <c r="AB56" i="29"/>
  <c r="AC56" i="29"/>
  <c r="AD56" i="29"/>
  <c r="AE56" i="29"/>
  <c r="AF56" i="29"/>
  <c r="AG56" i="29"/>
  <c r="AH56" i="29"/>
  <c r="AI56" i="29"/>
  <c r="AK56" i="29"/>
  <c r="AL56" i="29"/>
  <c r="AM56" i="29"/>
  <c r="AN56" i="29"/>
  <c r="S57" i="29"/>
  <c r="T57" i="29"/>
  <c r="U57" i="29"/>
  <c r="W57" i="29" a="1"/>
  <c r="W57" i="29" s="1"/>
  <c r="X57" i="29"/>
  <c r="Y57" i="29"/>
  <c r="Z57" i="29"/>
  <c r="AA57" i="29"/>
  <c r="AB57" i="29"/>
  <c r="AC57" i="29"/>
  <c r="AD57" i="29"/>
  <c r="AE57" i="29"/>
  <c r="AF57" i="29"/>
  <c r="AG57" i="29"/>
  <c r="AH57" i="29"/>
  <c r="AI57" i="29"/>
  <c r="AK57" i="29"/>
  <c r="AL57" i="29"/>
  <c r="AM57" i="29"/>
  <c r="AN57" i="29"/>
  <c r="S58" i="29"/>
  <c r="T58" i="29"/>
  <c r="U58" i="29"/>
  <c r="W58" i="29" a="1"/>
  <c r="W58" i="29" s="1"/>
  <c r="X58" i="29"/>
  <c r="Y58" i="29"/>
  <c r="Z58" i="29"/>
  <c r="AA58" i="29"/>
  <c r="AB58" i="29"/>
  <c r="AC58" i="29"/>
  <c r="AD58" i="29"/>
  <c r="AE58" i="29"/>
  <c r="AF58" i="29"/>
  <c r="AG58" i="29"/>
  <c r="AH58" i="29"/>
  <c r="AI58" i="29"/>
  <c r="AK58" i="29"/>
  <c r="AL58" i="29"/>
  <c r="AM58" i="29"/>
  <c r="AN58" i="29"/>
  <c r="S59" i="29"/>
  <c r="T59" i="29"/>
  <c r="U59" i="29"/>
  <c r="W59" i="29" a="1"/>
  <c r="W59" i="29" s="1"/>
  <c r="X59" i="29"/>
  <c r="Y59" i="29"/>
  <c r="Z59" i="29"/>
  <c r="AA59" i="29"/>
  <c r="AB59" i="29"/>
  <c r="AC59" i="29"/>
  <c r="AD59" i="29"/>
  <c r="AE59" i="29"/>
  <c r="AF59" i="29"/>
  <c r="AG59" i="29"/>
  <c r="AH59" i="29"/>
  <c r="AI59" i="29"/>
  <c r="AK59" i="29"/>
  <c r="AL59" i="29"/>
  <c r="AM59" i="29"/>
  <c r="AN59" i="29"/>
  <c r="S60" i="29"/>
  <c r="T60" i="29"/>
  <c r="U60" i="29"/>
  <c r="W60" i="29" a="1"/>
  <c r="W60" i="29" s="1"/>
  <c r="X60" i="29"/>
  <c r="Y60" i="29"/>
  <c r="Z60" i="29"/>
  <c r="AA60" i="29"/>
  <c r="AB60" i="29"/>
  <c r="AC60" i="29"/>
  <c r="AD60" i="29"/>
  <c r="AE60" i="29"/>
  <c r="AF60" i="29"/>
  <c r="AG60" i="29"/>
  <c r="AH60" i="29"/>
  <c r="AI60" i="29"/>
  <c r="AK60" i="29"/>
  <c r="AL60" i="29"/>
  <c r="AM60" i="29"/>
  <c r="AN60" i="29"/>
  <c r="S61" i="29"/>
  <c r="T61" i="29"/>
  <c r="U61" i="29"/>
  <c r="W61" i="29" a="1"/>
  <c r="W61" i="29" s="1"/>
  <c r="X61" i="29"/>
  <c r="Y61" i="29"/>
  <c r="Z61" i="29"/>
  <c r="AA61" i="29"/>
  <c r="AB61" i="29"/>
  <c r="AC61" i="29"/>
  <c r="AD61" i="29"/>
  <c r="AE61" i="29"/>
  <c r="AF61" i="29"/>
  <c r="AG61" i="29"/>
  <c r="AH61" i="29"/>
  <c r="AI61" i="29"/>
  <c r="AK61" i="29"/>
  <c r="AL61" i="29"/>
  <c r="AM61" i="29"/>
  <c r="AN61" i="29"/>
  <c r="S62" i="29"/>
  <c r="T62" i="29"/>
  <c r="U62" i="29"/>
  <c r="W62" i="29" a="1"/>
  <c r="W62" i="29" s="1"/>
  <c r="X62" i="29"/>
  <c r="Y62" i="29"/>
  <c r="Z62" i="29"/>
  <c r="AA62" i="29"/>
  <c r="AB62" i="29"/>
  <c r="AC62" i="29"/>
  <c r="AD62" i="29"/>
  <c r="AE62" i="29"/>
  <c r="AF62" i="29"/>
  <c r="AG62" i="29"/>
  <c r="AH62" i="29"/>
  <c r="AI62" i="29"/>
  <c r="AK62" i="29"/>
  <c r="AL62" i="29"/>
  <c r="AM62" i="29"/>
  <c r="AN62" i="29"/>
  <c r="S63" i="29"/>
  <c r="T63" i="29"/>
  <c r="U63" i="29"/>
  <c r="W63" i="29" a="1"/>
  <c r="W63" i="29" s="1"/>
  <c r="X63" i="29"/>
  <c r="Y63" i="29"/>
  <c r="Z63" i="29"/>
  <c r="AA63" i="29"/>
  <c r="AB63" i="29"/>
  <c r="AC63" i="29"/>
  <c r="AD63" i="29"/>
  <c r="AE63" i="29"/>
  <c r="AF63" i="29"/>
  <c r="AG63" i="29"/>
  <c r="AH63" i="29"/>
  <c r="AI63" i="29"/>
  <c r="AK63" i="29"/>
  <c r="AL63" i="29"/>
  <c r="AM63" i="29"/>
  <c r="AN63" i="29"/>
  <c r="S64" i="29"/>
  <c r="T64" i="29"/>
  <c r="U64" i="29"/>
  <c r="W64" i="29" a="1"/>
  <c r="W64" i="29" s="1"/>
  <c r="X64" i="29"/>
  <c r="Y64" i="29"/>
  <c r="Z64" i="29"/>
  <c r="AA64" i="29"/>
  <c r="AB64" i="29"/>
  <c r="AC64" i="29"/>
  <c r="AD64" i="29"/>
  <c r="AE64" i="29"/>
  <c r="AF64" i="29"/>
  <c r="AG64" i="29"/>
  <c r="AH64" i="29"/>
  <c r="AI64" i="29"/>
  <c r="AK64" i="29"/>
  <c r="AL64" i="29"/>
  <c r="AM64" i="29"/>
  <c r="AN64" i="29"/>
  <c r="S65" i="29"/>
  <c r="T65" i="29"/>
  <c r="U65" i="29"/>
  <c r="W65" i="29" a="1"/>
  <c r="W65" i="29" s="1"/>
  <c r="X65" i="29"/>
  <c r="Y65" i="29"/>
  <c r="Z65" i="29"/>
  <c r="AA65" i="29"/>
  <c r="AB65" i="29"/>
  <c r="AC65" i="29"/>
  <c r="AD65" i="29"/>
  <c r="AE65" i="29"/>
  <c r="AF65" i="29"/>
  <c r="AG65" i="29"/>
  <c r="AH65" i="29"/>
  <c r="AI65" i="29"/>
  <c r="AK65" i="29"/>
  <c r="AL65" i="29"/>
  <c r="AM65" i="29"/>
  <c r="AN65" i="29"/>
  <c r="S66" i="29"/>
  <c r="T66" i="29"/>
  <c r="U66" i="29"/>
  <c r="W66" i="29" a="1"/>
  <c r="W66" i="29" s="1"/>
  <c r="X66" i="29"/>
  <c r="Y66" i="29"/>
  <c r="Z66" i="29"/>
  <c r="AA66" i="29"/>
  <c r="AB66" i="29"/>
  <c r="AC66" i="29"/>
  <c r="AD66" i="29"/>
  <c r="AE66" i="29"/>
  <c r="AF66" i="29"/>
  <c r="AG66" i="29"/>
  <c r="AH66" i="29"/>
  <c r="AI66" i="29"/>
  <c r="AK66" i="29"/>
  <c r="AL66" i="29"/>
  <c r="AM66" i="29"/>
  <c r="AN66" i="29"/>
  <c r="S67" i="29"/>
  <c r="T67" i="29"/>
  <c r="U67" i="29"/>
  <c r="W67" i="29" a="1"/>
  <c r="W67" i="29" s="1"/>
  <c r="X67" i="29"/>
  <c r="Y67" i="29"/>
  <c r="Z67" i="29"/>
  <c r="AA67" i="29"/>
  <c r="AB67" i="29"/>
  <c r="AC67" i="29"/>
  <c r="AD67" i="29"/>
  <c r="AE67" i="29"/>
  <c r="AF67" i="29"/>
  <c r="AG67" i="29"/>
  <c r="AH67" i="29"/>
  <c r="AI67" i="29"/>
  <c r="AK67" i="29"/>
  <c r="AL67" i="29"/>
  <c r="AM67" i="29"/>
  <c r="AN67" i="29"/>
  <c r="S68" i="29"/>
  <c r="T68" i="29"/>
  <c r="U68" i="29"/>
  <c r="W68" i="29" a="1"/>
  <c r="W68" i="29" s="1"/>
  <c r="X68" i="29"/>
  <c r="Y68" i="29"/>
  <c r="Z68" i="29"/>
  <c r="AA68" i="29"/>
  <c r="AB68" i="29"/>
  <c r="AC68" i="29"/>
  <c r="AD68" i="29"/>
  <c r="AE68" i="29"/>
  <c r="AF68" i="29"/>
  <c r="AG68" i="29"/>
  <c r="AH68" i="29"/>
  <c r="AI68" i="29"/>
  <c r="AK68" i="29"/>
  <c r="AL68" i="29"/>
  <c r="AM68" i="29"/>
  <c r="AN68" i="29"/>
  <c r="S69" i="29"/>
  <c r="T69" i="29"/>
  <c r="U69" i="29"/>
  <c r="W69" i="29" a="1"/>
  <c r="W69" i="29" s="1"/>
  <c r="X69" i="29"/>
  <c r="Y69" i="29"/>
  <c r="Z69" i="29"/>
  <c r="AA69" i="29"/>
  <c r="AB69" i="29"/>
  <c r="AC69" i="29"/>
  <c r="AD69" i="29"/>
  <c r="AE69" i="29"/>
  <c r="AF69" i="29"/>
  <c r="AG69" i="29"/>
  <c r="AH69" i="29"/>
  <c r="AI69" i="29"/>
  <c r="AK69" i="29"/>
  <c r="AL69" i="29"/>
  <c r="AM69" i="29"/>
  <c r="AN69" i="29"/>
  <c r="S70" i="29"/>
  <c r="T70" i="29"/>
  <c r="U70" i="29"/>
  <c r="W70" i="29" a="1"/>
  <c r="W70" i="29" s="1"/>
  <c r="X70" i="29"/>
  <c r="Y70" i="29"/>
  <c r="Z70" i="29"/>
  <c r="AA70" i="29"/>
  <c r="AB70" i="29"/>
  <c r="AC70" i="29"/>
  <c r="AD70" i="29"/>
  <c r="AE70" i="29"/>
  <c r="AF70" i="29"/>
  <c r="AG70" i="29"/>
  <c r="AH70" i="29"/>
  <c r="AI70" i="29"/>
  <c r="AK70" i="29"/>
  <c r="AL70" i="29"/>
  <c r="AM70" i="29"/>
  <c r="AN70" i="29"/>
  <c r="S71" i="29"/>
  <c r="T71" i="29"/>
  <c r="U71" i="29"/>
  <c r="W71" i="29" a="1"/>
  <c r="W71" i="29" s="1"/>
  <c r="X71" i="29"/>
  <c r="Y71" i="29"/>
  <c r="Z71" i="29"/>
  <c r="AA71" i="29"/>
  <c r="AB71" i="29"/>
  <c r="AC71" i="29"/>
  <c r="AD71" i="29"/>
  <c r="AE71" i="29"/>
  <c r="AF71" i="29"/>
  <c r="AG71" i="29"/>
  <c r="AH71" i="29"/>
  <c r="AI71" i="29"/>
  <c r="AK71" i="29"/>
  <c r="AL71" i="29"/>
  <c r="AM71" i="29"/>
  <c r="AN71" i="29"/>
  <c r="S72" i="29"/>
  <c r="T72" i="29"/>
  <c r="U72" i="29"/>
  <c r="W72" i="29" a="1"/>
  <c r="W72" i="29" s="1"/>
  <c r="X72" i="29"/>
  <c r="Y72" i="29"/>
  <c r="Z72" i="29"/>
  <c r="AA72" i="29"/>
  <c r="AB72" i="29"/>
  <c r="AC72" i="29"/>
  <c r="AD72" i="29"/>
  <c r="AE72" i="29"/>
  <c r="AF72" i="29"/>
  <c r="AG72" i="29"/>
  <c r="AH72" i="29"/>
  <c r="AI72" i="29"/>
  <c r="AK72" i="29"/>
  <c r="AL72" i="29"/>
  <c r="AM72" i="29"/>
  <c r="AN72" i="29"/>
  <c r="S73" i="29"/>
  <c r="T73" i="29"/>
  <c r="U73" i="29"/>
  <c r="W73" i="29" a="1"/>
  <c r="W73" i="29" s="1"/>
  <c r="X73" i="29"/>
  <c r="Y73" i="29"/>
  <c r="Z73" i="29"/>
  <c r="AA73" i="29"/>
  <c r="AB73" i="29"/>
  <c r="AC73" i="29"/>
  <c r="AD73" i="29"/>
  <c r="AE73" i="29"/>
  <c r="AF73" i="29"/>
  <c r="AG73" i="29"/>
  <c r="AH73" i="29"/>
  <c r="AI73" i="29"/>
  <c r="AK73" i="29"/>
  <c r="AL73" i="29"/>
  <c r="AM73" i="29"/>
  <c r="AN73" i="29"/>
  <c r="S74" i="29"/>
  <c r="T74" i="29"/>
  <c r="U74" i="29"/>
  <c r="W74" i="29" a="1"/>
  <c r="W74" i="29" s="1"/>
  <c r="X74" i="29"/>
  <c r="Y74" i="29"/>
  <c r="Z74" i="29"/>
  <c r="AA74" i="29"/>
  <c r="AB74" i="29"/>
  <c r="AC74" i="29"/>
  <c r="AD74" i="29"/>
  <c r="AE74" i="29"/>
  <c r="AF74" i="29"/>
  <c r="AG74" i="29"/>
  <c r="AH74" i="29"/>
  <c r="AI74" i="29"/>
  <c r="AK74" i="29"/>
  <c r="AL74" i="29"/>
  <c r="AM74" i="29"/>
  <c r="AN74" i="29"/>
  <c r="S75" i="29"/>
  <c r="T75" i="29"/>
  <c r="U75" i="29"/>
  <c r="W75" i="29" a="1"/>
  <c r="W75" i="29" s="1"/>
  <c r="X75" i="29"/>
  <c r="Y75" i="29"/>
  <c r="Z75" i="29"/>
  <c r="AA75" i="29"/>
  <c r="AB75" i="29"/>
  <c r="AC75" i="29"/>
  <c r="AD75" i="29"/>
  <c r="AE75" i="29"/>
  <c r="AF75" i="29"/>
  <c r="AG75" i="29"/>
  <c r="AH75" i="29"/>
  <c r="AI75" i="29"/>
  <c r="AK75" i="29"/>
  <c r="AL75" i="29"/>
  <c r="AM75" i="29"/>
  <c r="AN75" i="29"/>
  <c r="S76" i="29"/>
  <c r="T76" i="29"/>
  <c r="U76" i="29"/>
  <c r="W76" i="29" a="1"/>
  <c r="W76" i="29" s="1"/>
  <c r="X76" i="29"/>
  <c r="Y76" i="29"/>
  <c r="Z76" i="29"/>
  <c r="AA76" i="29"/>
  <c r="AB76" i="29"/>
  <c r="AC76" i="29"/>
  <c r="AD76" i="29"/>
  <c r="AE76" i="29"/>
  <c r="AF76" i="29"/>
  <c r="AG76" i="29"/>
  <c r="AH76" i="29"/>
  <c r="AI76" i="29"/>
  <c r="AK76" i="29"/>
  <c r="AL76" i="29"/>
  <c r="AM76" i="29"/>
  <c r="AN76" i="29"/>
  <c r="S77" i="29"/>
  <c r="T77" i="29"/>
  <c r="U77" i="29"/>
  <c r="W77" i="29" a="1"/>
  <c r="W77" i="29" s="1"/>
  <c r="X77" i="29"/>
  <c r="Y77" i="29"/>
  <c r="Z77" i="29"/>
  <c r="AA77" i="29"/>
  <c r="AB77" i="29"/>
  <c r="AC77" i="29"/>
  <c r="AD77" i="29"/>
  <c r="AE77" i="29"/>
  <c r="AF77" i="29"/>
  <c r="AG77" i="29"/>
  <c r="AH77" i="29"/>
  <c r="AI77" i="29"/>
  <c r="AK77" i="29"/>
  <c r="AL77" i="29"/>
  <c r="AM77" i="29"/>
  <c r="AN77" i="29"/>
  <c r="S78" i="29"/>
  <c r="T78" i="29"/>
  <c r="U78" i="29"/>
  <c r="W78" i="29" a="1"/>
  <c r="W78" i="29" s="1"/>
  <c r="X78" i="29"/>
  <c r="Y78" i="29"/>
  <c r="Z78" i="29"/>
  <c r="AA78" i="29"/>
  <c r="AB78" i="29"/>
  <c r="AC78" i="29"/>
  <c r="AD78" i="29"/>
  <c r="AE78" i="29"/>
  <c r="AF78" i="29"/>
  <c r="AG78" i="29"/>
  <c r="AH78" i="29"/>
  <c r="AI78" i="29"/>
  <c r="AK78" i="29"/>
  <c r="AL78" i="29"/>
  <c r="AM78" i="29"/>
  <c r="AN78" i="29"/>
  <c r="S79" i="29"/>
  <c r="T79" i="29"/>
  <c r="U79" i="29"/>
  <c r="W79" i="29" a="1"/>
  <c r="W79" i="29" s="1"/>
  <c r="X79" i="29"/>
  <c r="Y79" i="29"/>
  <c r="Z79" i="29"/>
  <c r="AA79" i="29"/>
  <c r="AB79" i="29"/>
  <c r="AC79" i="29"/>
  <c r="AD79" i="29"/>
  <c r="AE79" i="29"/>
  <c r="AF79" i="29"/>
  <c r="AG79" i="29"/>
  <c r="AH79" i="29"/>
  <c r="AI79" i="29"/>
  <c r="AK79" i="29"/>
  <c r="AL79" i="29"/>
  <c r="AM79" i="29"/>
  <c r="AN79" i="29"/>
  <c r="S80" i="29"/>
  <c r="T80" i="29"/>
  <c r="U80" i="29"/>
  <c r="W80" i="29" a="1"/>
  <c r="W80" i="29" s="1"/>
  <c r="X80" i="29"/>
  <c r="Y80" i="29"/>
  <c r="Z80" i="29"/>
  <c r="AA80" i="29"/>
  <c r="AB80" i="29"/>
  <c r="AC80" i="29"/>
  <c r="AD80" i="29"/>
  <c r="AE80" i="29"/>
  <c r="AF80" i="29"/>
  <c r="AG80" i="29"/>
  <c r="AH80" i="29"/>
  <c r="AI80" i="29"/>
  <c r="AK80" i="29"/>
  <c r="AL80" i="29"/>
  <c r="AM80" i="29"/>
  <c r="AN80" i="29"/>
  <c r="S81" i="29"/>
  <c r="T81" i="29"/>
  <c r="U81" i="29"/>
  <c r="W81" i="29" a="1"/>
  <c r="W81" i="29" s="1"/>
  <c r="X81" i="29"/>
  <c r="Y81" i="29"/>
  <c r="Z81" i="29"/>
  <c r="AA81" i="29"/>
  <c r="AB81" i="29"/>
  <c r="AC81" i="29"/>
  <c r="AD81" i="29"/>
  <c r="AE81" i="29"/>
  <c r="AF81" i="29"/>
  <c r="AG81" i="29"/>
  <c r="AH81" i="29"/>
  <c r="AI81" i="29"/>
  <c r="AK81" i="29"/>
  <c r="AL81" i="29"/>
  <c r="AM81" i="29"/>
  <c r="AN81" i="29"/>
  <c r="S82" i="29"/>
  <c r="T82" i="29"/>
  <c r="U82" i="29"/>
  <c r="W82" i="29" a="1"/>
  <c r="W82" i="29" s="1"/>
  <c r="X82" i="29"/>
  <c r="Y82" i="29"/>
  <c r="Z82" i="29"/>
  <c r="AA82" i="29"/>
  <c r="AB82" i="29"/>
  <c r="AC82" i="29"/>
  <c r="AD82" i="29"/>
  <c r="AE82" i="29"/>
  <c r="AF82" i="29"/>
  <c r="AG82" i="29"/>
  <c r="AH82" i="29"/>
  <c r="AI82" i="29"/>
  <c r="AK82" i="29"/>
  <c r="AL82" i="29"/>
  <c r="AM82" i="29"/>
  <c r="AN82" i="29"/>
  <c r="S83" i="29"/>
  <c r="T83" i="29"/>
  <c r="U83" i="29"/>
  <c r="W83" i="29" a="1"/>
  <c r="W83" i="29" s="1"/>
  <c r="X83" i="29"/>
  <c r="Y83" i="29"/>
  <c r="Z83" i="29"/>
  <c r="AA83" i="29"/>
  <c r="AB83" i="29"/>
  <c r="AC83" i="29"/>
  <c r="AD83" i="29"/>
  <c r="AE83" i="29"/>
  <c r="AF83" i="29"/>
  <c r="AG83" i="29"/>
  <c r="AH83" i="29"/>
  <c r="AI83" i="29"/>
  <c r="AK83" i="29"/>
  <c r="AL83" i="29"/>
  <c r="AM83" i="29"/>
  <c r="AN83" i="29"/>
  <c r="S84" i="29"/>
  <c r="T84" i="29"/>
  <c r="U84" i="29"/>
  <c r="W84" i="29" a="1"/>
  <c r="W84" i="29" s="1"/>
  <c r="X84" i="29"/>
  <c r="Y84" i="29"/>
  <c r="Z84" i="29"/>
  <c r="AA84" i="29"/>
  <c r="AB84" i="29"/>
  <c r="AC84" i="29"/>
  <c r="AD84" i="29"/>
  <c r="AE84" i="29"/>
  <c r="AF84" i="29"/>
  <c r="AG84" i="29"/>
  <c r="AH84" i="29"/>
  <c r="AI84" i="29"/>
  <c r="AK84" i="29"/>
  <c r="AL84" i="29"/>
  <c r="AM84" i="29"/>
  <c r="AN84" i="29"/>
  <c r="S85" i="29"/>
  <c r="T85" i="29"/>
  <c r="U85" i="29"/>
  <c r="W85" i="29" a="1"/>
  <c r="W85" i="29" s="1"/>
  <c r="X85" i="29"/>
  <c r="Y85" i="29"/>
  <c r="Z85" i="29"/>
  <c r="AA85" i="29"/>
  <c r="AB85" i="29"/>
  <c r="AC85" i="29"/>
  <c r="AD85" i="29"/>
  <c r="AE85" i="29"/>
  <c r="AF85" i="29"/>
  <c r="AG85" i="29"/>
  <c r="AH85" i="29"/>
  <c r="AI85" i="29"/>
  <c r="AK85" i="29"/>
  <c r="AL85" i="29"/>
  <c r="AM85" i="29"/>
  <c r="AN85" i="29"/>
  <c r="S86" i="29"/>
  <c r="T86" i="29"/>
  <c r="U86" i="29"/>
  <c r="W86" i="29" a="1"/>
  <c r="W86" i="29" s="1"/>
  <c r="X86" i="29"/>
  <c r="Y86" i="29"/>
  <c r="Z86" i="29"/>
  <c r="AA86" i="29"/>
  <c r="AB86" i="29"/>
  <c r="AC86" i="29"/>
  <c r="AD86" i="29"/>
  <c r="AE86" i="29"/>
  <c r="AF86" i="29"/>
  <c r="AG86" i="29"/>
  <c r="AH86" i="29"/>
  <c r="AI86" i="29"/>
  <c r="AK86" i="29"/>
  <c r="AL86" i="29"/>
  <c r="AM86" i="29"/>
  <c r="AN86" i="29"/>
  <c r="S87" i="29"/>
  <c r="T87" i="29"/>
  <c r="U87" i="29"/>
  <c r="W87" i="29" a="1"/>
  <c r="W87" i="29" s="1"/>
  <c r="X87" i="29"/>
  <c r="Y87" i="29"/>
  <c r="Z87" i="29"/>
  <c r="AA87" i="29"/>
  <c r="AB87" i="29"/>
  <c r="AC87" i="29"/>
  <c r="AD87" i="29"/>
  <c r="AE87" i="29"/>
  <c r="AF87" i="29"/>
  <c r="AG87" i="29"/>
  <c r="AH87" i="29"/>
  <c r="AI87" i="29"/>
  <c r="AK87" i="29"/>
  <c r="AL87" i="29"/>
  <c r="AM87" i="29"/>
  <c r="AN87" i="29"/>
  <c r="S88" i="29"/>
  <c r="T88" i="29"/>
  <c r="U88" i="29"/>
  <c r="W88" i="29" a="1"/>
  <c r="W88" i="29" s="1"/>
  <c r="X88" i="29"/>
  <c r="Y88" i="29"/>
  <c r="Z88" i="29"/>
  <c r="AA88" i="29"/>
  <c r="AB88" i="29"/>
  <c r="AC88" i="29"/>
  <c r="AD88" i="29"/>
  <c r="AE88" i="29"/>
  <c r="AF88" i="29"/>
  <c r="AG88" i="29"/>
  <c r="AH88" i="29"/>
  <c r="AI88" i="29"/>
  <c r="AK88" i="29"/>
  <c r="AL88" i="29"/>
  <c r="AM88" i="29"/>
  <c r="AN88" i="29"/>
  <c r="S89" i="29"/>
  <c r="T89" i="29"/>
  <c r="U89" i="29"/>
  <c r="W89" i="29" a="1"/>
  <c r="W89" i="29" s="1"/>
  <c r="X89" i="29"/>
  <c r="Y89" i="29"/>
  <c r="Z89" i="29"/>
  <c r="AA89" i="29"/>
  <c r="AB89" i="29"/>
  <c r="AC89" i="29"/>
  <c r="AD89" i="29"/>
  <c r="AE89" i="29"/>
  <c r="AF89" i="29"/>
  <c r="AG89" i="29"/>
  <c r="AH89" i="29"/>
  <c r="AI89" i="29"/>
  <c r="AK89" i="29"/>
  <c r="AL89" i="29"/>
  <c r="AM89" i="29"/>
  <c r="AN89" i="29"/>
  <c r="S90" i="29"/>
  <c r="T90" i="29"/>
  <c r="U90" i="29"/>
  <c r="W90" i="29" a="1"/>
  <c r="W90" i="29" s="1"/>
  <c r="X90" i="29"/>
  <c r="Y90" i="29"/>
  <c r="Z90" i="29"/>
  <c r="AA90" i="29"/>
  <c r="AB90" i="29"/>
  <c r="AC90" i="29"/>
  <c r="AD90" i="29"/>
  <c r="AE90" i="29"/>
  <c r="AF90" i="29"/>
  <c r="AG90" i="29"/>
  <c r="AH90" i="29"/>
  <c r="AI90" i="29"/>
  <c r="AK90" i="29"/>
  <c r="AL90" i="29"/>
  <c r="AM90" i="29"/>
  <c r="AN90" i="29"/>
  <c r="S91" i="29"/>
  <c r="T91" i="29"/>
  <c r="U91" i="29"/>
  <c r="W91" i="29" a="1"/>
  <c r="W91" i="29" s="1"/>
  <c r="X91" i="29"/>
  <c r="Y91" i="29"/>
  <c r="Z91" i="29"/>
  <c r="AA91" i="29"/>
  <c r="AB91" i="29"/>
  <c r="AC91" i="29"/>
  <c r="AD91" i="29"/>
  <c r="AE91" i="29"/>
  <c r="AF91" i="29"/>
  <c r="AG91" i="29"/>
  <c r="AH91" i="29"/>
  <c r="AI91" i="29"/>
  <c r="AK91" i="29"/>
  <c r="AL91" i="29"/>
  <c r="AM91" i="29"/>
  <c r="AN91" i="29"/>
  <c r="S92" i="29"/>
  <c r="T92" i="29"/>
  <c r="U92" i="29"/>
  <c r="W92" i="29" a="1"/>
  <c r="W92" i="29" s="1"/>
  <c r="X92" i="29"/>
  <c r="Y92" i="29"/>
  <c r="Z92" i="29"/>
  <c r="AA92" i="29"/>
  <c r="AB92" i="29"/>
  <c r="AC92" i="29"/>
  <c r="AD92" i="29"/>
  <c r="AE92" i="29"/>
  <c r="AF92" i="29"/>
  <c r="AG92" i="29"/>
  <c r="AH92" i="29"/>
  <c r="AI92" i="29"/>
  <c r="AK92" i="29"/>
  <c r="AL92" i="29"/>
  <c r="AM92" i="29"/>
  <c r="AN92" i="29"/>
  <c r="S93" i="29"/>
  <c r="T93" i="29"/>
  <c r="U93" i="29"/>
  <c r="W93" i="29" a="1"/>
  <c r="W93" i="29" s="1"/>
  <c r="X93" i="29"/>
  <c r="Y93" i="29"/>
  <c r="Z93" i="29"/>
  <c r="AA93" i="29"/>
  <c r="AB93" i="29"/>
  <c r="AC93" i="29"/>
  <c r="AD93" i="29"/>
  <c r="AE93" i="29"/>
  <c r="AF93" i="29"/>
  <c r="AG93" i="29"/>
  <c r="AH93" i="29"/>
  <c r="AI93" i="29"/>
  <c r="AK93" i="29"/>
  <c r="AL93" i="29"/>
  <c r="AM93" i="29"/>
  <c r="AN93" i="29"/>
  <c r="S94" i="29"/>
  <c r="T94" i="29"/>
  <c r="U94" i="29"/>
  <c r="W94" i="29" a="1"/>
  <c r="W94" i="29" s="1"/>
  <c r="X94" i="29"/>
  <c r="Y94" i="29"/>
  <c r="Z94" i="29"/>
  <c r="AA94" i="29"/>
  <c r="AB94" i="29"/>
  <c r="AC94" i="29"/>
  <c r="AD94" i="29"/>
  <c r="AE94" i="29"/>
  <c r="AF94" i="29"/>
  <c r="AG94" i="29"/>
  <c r="AH94" i="29"/>
  <c r="AI94" i="29"/>
  <c r="AK94" i="29"/>
  <c r="AL94" i="29"/>
  <c r="AM94" i="29"/>
  <c r="AN94" i="29"/>
  <c r="S95" i="29"/>
  <c r="T95" i="29"/>
  <c r="U95" i="29"/>
  <c r="W95" i="29" a="1"/>
  <c r="W95" i="29" s="1"/>
  <c r="X95" i="29"/>
  <c r="Y95" i="29"/>
  <c r="Z95" i="29"/>
  <c r="AA95" i="29"/>
  <c r="AB95" i="29"/>
  <c r="AC95" i="29"/>
  <c r="AD95" i="29"/>
  <c r="AE95" i="29"/>
  <c r="AF95" i="29"/>
  <c r="AG95" i="29"/>
  <c r="AH95" i="29"/>
  <c r="AI95" i="29"/>
  <c r="AK95" i="29"/>
  <c r="AL95" i="29"/>
  <c r="AM95" i="29"/>
  <c r="AN95" i="29"/>
  <c r="S96" i="29"/>
  <c r="T96" i="29"/>
  <c r="U96" i="29"/>
  <c r="W96" i="29" a="1"/>
  <c r="W96" i="29" s="1"/>
  <c r="X96" i="29"/>
  <c r="Y96" i="29"/>
  <c r="Z96" i="29"/>
  <c r="AA96" i="29"/>
  <c r="AB96" i="29"/>
  <c r="AC96" i="29"/>
  <c r="AD96" i="29"/>
  <c r="AE96" i="29"/>
  <c r="AF96" i="29"/>
  <c r="AG96" i="29"/>
  <c r="AH96" i="29"/>
  <c r="AI96" i="29"/>
  <c r="AK96" i="29"/>
  <c r="AL96" i="29"/>
  <c r="AM96" i="29"/>
  <c r="AN96" i="29"/>
  <c r="S97" i="29"/>
  <c r="T97" i="29"/>
  <c r="U97" i="29"/>
  <c r="W97" i="29" a="1"/>
  <c r="W97" i="29" s="1"/>
  <c r="X97" i="29"/>
  <c r="Y97" i="29"/>
  <c r="Z97" i="29"/>
  <c r="AA97" i="29"/>
  <c r="AB97" i="29"/>
  <c r="AC97" i="29"/>
  <c r="AD97" i="29"/>
  <c r="AE97" i="29"/>
  <c r="AF97" i="29"/>
  <c r="AG97" i="29"/>
  <c r="AH97" i="29"/>
  <c r="AI97" i="29"/>
  <c r="AK97" i="29"/>
  <c r="AL97" i="29"/>
  <c r="AM97" i="29"/>
  <c r="AN97" i="29"/>
  <c r="S98" i="29"/>
  <c r="T98" i="29"/>
  <c r="U98" i="29"/>
  <c r="W98" i="29" a="1"/>
  <c r="W98" i="29" s="1"/>
  <c r="X98" i="29"/>
  <c r="Y98" i="29"/>
  <c r="Z98" i="29"/>
  <c r="AA98" i="29"/>
  <c r="AB98" i="29"/>
  <c r="AC98" i="29"/>
  <c r="AD98" i="29"/>
  <c r="AE98" i="29"/>
  <c r="AF98" i="29"/>
  <c r="AG98" i="29"/>
  <c r="AH98" i="29"/>
  <c r="AI98" i="29"/>
  <c r="AK98" i="29"/>
  <c r="AL98" i="29"/>
  <c r="AM98" i="29"/>
  <c r="AN98" i="29"/>
  <c r="S99" i="29"/>
  <c r="T99" i="29"/>
  <c r="U99" i="29"/>
  <c r="W99" i="29" a="1"/>
  <c r="W99" i="29" s="1"/>
  <c r="X99" i="29"/>
  <c r="Y99" i="29"/>
  <c r="Z99" i="29"/>
  <c r="AA99" i="29"/>
  <c r="AB99" i="29"/>
  <c r="AC99" i="29"/>
  <c r="AD99" i="29"/>
  <c r="AE99" i="29"/>
  <c r="AF99" i="29"/>
  <c r="AG99" i="29"/>
  <c r="AH99" i="29"/>
  <c r="AI99" i="29"/>
  <c r="AK99" i="29"/>
  <c r="AL99" i="29"/>
  <c r="AM99" i="29"/>
  <c r="AN99" i="29"/>
  <c r="S100" i="29"/>
  <c r="T100" i="29"/>
  <c r="U100" i="29"/>
  <c r="W100" i="29" a="1"/>
  <c r="W100" i="29" s="1"/>
  <c r="X100" i="29"/>
  <c r="Y100" i="29"/>
  <c r="Z100" i="29"/>
  <c r="AA100" i="29"/>
  <c r="AB100" i="29"/>
  <c r="AC100" i="29"/>
  <c r="AD100" i="29"/>
  <c r="AE100" i="29"/>
  <c r="AF100" i="29"/>
  <c r="AG100" i="29"/>
  <c r="AH100" i="29"/>
  <c r="AI100" i="29"/>
  <c r="AK100" i="29"/>
  <c r="AL100" i="29"/>
  <c r="AM100" i="29"/>
  <c r="AN100" i="29"/>
  <c r="P5" i="30"/>
  <c r="T5" i="30" s="1"/>
  <c r="Q5" i="30"/>
  <c r="R5" i="30" a="1"/>
  <c r="R5" i="30" s="1"/>
  <c r="S5" i="30"/>
  <c r="W5" i="30"/>
  <c r="AA5" i="30"/>
  <c r="AC5" i="30"/>
  <c r="AD5" i="30"/>
  <c r="AE5" i="30"/>
  <c r="AF5" i="30"/>
  <c r="P6" i="30"/>
  <c r="Q6" i="30"/>
  <c r="R6" i="30" a="1"/>
  <c r="R6" i="30" s="1"/>
  <c r="S6" i="30"/>
  <c r="T6" i="30"/>
  <c r="U6" i="30"/>
  <c r="V6" i="30"/>
  <c r="W6" i="30"/>
  <c r="Z6" i="30"/>
  <c r="AA6" i="30"/>
  <c r="AC6" i="30"/>
  <c r="AD6" i="30"/>
  <c r="AE6" i="30"/>
  <c r="AF6" i="30"/>
  <c r="P7" i="30"/>
  <c r="Q7" i="30"/>
  <c r="R7" i="30" a="1"/>
  <c r="R7" i="30" s="1"/>
  <c r="S7" i="30"/>
  <c r="T7" i="30"/>
  <c r="U7" i="30"/>
  <c r="V7" i="30"/>
  <c r="W7" i="30"/>
  <c r="Z7" i="30"/>
  <c r="AA7" i="30"/>
  <c r="AC7" i="30"/>
  <c r="AD7" i="30"/>
  <c r="AE7" i="30"/>
  <c r="AF7" i="30"/>
  <c r="P8" i="30"/>
  <c r="Q8" i="30"/>
  <c r="R8" i="30" a="1"/>
  <c r="R8" i="30" s="1"/>
  <c r="S8" i="30"/>
  <c r="T8" i="30"/>
  <c r="U8" i="30"/>
  <c r="V8" i="30"/>
  <c r="W8" i="30"/>
  <c r="Z8" i="30"/>
  <c r="AA8" i="30"/>
  <c r="AC8" i="30"/>
  <c r="AD8" i="30"/>
  <c r="AE8" i="30"/>
  <c r="AF8" i="30"/>
  <c r="P9" i="30"/>
  <c r="Q9" i="30"/>
  <c r="R9" i="30" a="1"/>
  <c r="R9" i="30" s="1"/>
  <c r="S9" i="30"/>
  <c r="T9" i="30"/>
  <c r="U9" i="30"/>
  <c r="V9" i="30"/>
  <c r="W9" i="30"/>
  <c r="Z9" i="30"/>
  <c r="AA9" i="30"/>
  <c r="AC9" i="30"/>
  <c r="AD9" i="30"/>
  <c r="AE9" i="30"/>
  <c r="AF9" i="30"/>
  <c r="P10" i="30"/>
  <c r="Q10" i="30"/>
  <c r="R10" i="30" a="1"/>
  <c r="R10" i="30" s="1"/>
  <c r="S10" i="30"/>
  <c r="T10" i="30"/>
  <c r="U10" i="30"/>
  <c r="V10" i="30"/>
  <c r="W10" i="30"/>
  <c r="Z10" i="30"/>
  <c r="AA10" i="30"/>
  <c r="AC10" i="30"/>
  <c r="AD10" i="30"/>
  <c r="AE10" i="30"/>
  <c r="AF10" i="30"/>
  <c r="P11" i="30"/>
  <c r="Q11" i="30"/>
  <c r="R11" i="30" a="1"/>
  <c r="R11" i="30" s="1"/>
  <c r="S11" i="30"/>
  <c r="T11" i="30"/>
  <c r="U11" i="30"/>
  <c r="V11" i="30"/>
  <c r="W11" i="30"/>
  <c r="Z11" i="30"/>
  <c r="AA11" i="30"/>
  <c r="AC11" i="30"/>
  <c r="AD11" i="30"/>
  <c r="AE11" i="30"/>
  <c r="AF11" i="30"/>
  <c r="P12" i="30"/>
  <c r="Q12" i="30"/>
  <c r="R12" i="30" a="1"/>
  <c r="R12" i="30" s="1"/>
  <c r="S12" i="30"/>
  <c r="T12" i="30"/>
  <c r="U12" i="30"/>
  <c r="V12" i="30"/>
  <c r="W12" i="30"/>
  <c r="Z12" i="30"/>
  <c r="AA12" i="30"/>
  <c r="AC12" i="30"/>
  <c r="AD12" i="30"/>
  <c r="AE12" i="30"/>
  <c r="AF12" i="30"/>
  <c r="P13" i="30"/>
  <c r="Q13" i="30"/>
  <c r="R13" i="30" a="1"/>
  <c r="R13" i="30" s="1"/>
  <c r="S13" i="30"/>
  <c r="T13" i="30"/>
  <c r="U13" i="30"/>
  <c r="V13" i="30"/>
  <c r="W13" i="30"/>
  <c r="Z13" i="30"/>
  <c r="AA13" i="30"/>
  <c r="AC13" i="30"/>
  <c r="AD13" i="30"/>
  <c r="AE13" i="30"/>
  <c r="AF13" i="30"/>
  <c r="P14" i="30"/>
  <c r="Q14" i="30"/>
  <c r="R14" i="30" a="1"/>
  <c r="R14" i="30" s="1"/>
  <c r="S14" i="30"/>
  <c r="T14" i="30"/>
  <c r="U14" i="30"/>
  <c r="V14" i="30"/>
  <c r="W14" i="30"/>
  <c r="Z14" i="30"/>
  <c r="AA14" i="30"/>
  <c r="AC14" i="30"/>
  <c r="AD14" i="30"/>
  <c r="AE14" i="30"/>
  <c r="AF14" i="30"/>
  <c r="P15" i="30"/>
  <c r="Q15" i="30"/>
  <c r="R15" i="30" a="1"/>
  <c r="R15" i="30" s="1"/>
  <c r="S15" i="30"/>
  <c r="T15" i="30"/>
  <c r="U15" i="30"/>
  <c r="V15" i="30"/>
  <c r="W15" i="30"/>
  <c r="Z15" i="30"/>
  <c r="AA15" i="30"/>
  <c r="AC15" i="30"/>
  <c r="AD15" i="30"/>
  <c r="AE15" i="30"/>
  <c r="AF15" i="30"/>
  <c r="P16" i="30"/>
  <c r="Q16" i="30"/>
  <c r="R16" i="30" a="1"/>
  <c r="R16" i="30" s="1"/>
  <c r="S16" i="30"/>
  <c r="T16" i="30"/>
  <c r="U16" i="30"/>
  <c r="V16" i="30"/>
  <c r="W16" i="30"/>
  <c r="Z16" i="30"/>
  <c r="AA16" i="30"/>
  <c r="AC16" i="30"/>
  <c r="AD16" i="30"/>
  <c r="AE16" i="30"/>
  <c r="AF16" i="30"/>
  <c r="P17" i="30"/>
  <c r="Q17" i="30"/>
  <c r="R17" i="30" a="1"/>
  <c r="R17" i="30" s="1"/>
  <c r="S17" i="30"/>
  <c r="T17" i="30"/>
  <c r="U17" i="30"/>
  <c r="V17" i="30"/>
  <c r="W17" i="30"/>
  <c r="Z17" i="30"/>
  <c r="AA17" i="30"/>
  <c r="AC17" i="30"/>
  <c r="AD17" i="30"/>
  <c r="AE17" i="30"/>
  <c r="AF17" i="30"/>
  <c r="P18" i="30"/>
  <c r="Q18" i="30"/>
  <c r="R18" i="30" a="1"/>
  <c r="R18" i="30" s="1"/>
  <c r="S18" i="30"/>
  <c r="T18" i="30"/>
  <c r="U18" i="30"/>
  <c r="V18" i="30"/>
  <c r="W18" i="30"/>
  <c r="Z18" i="30"/>
  <c r="AA18" i="30"/>
  <c r="AC18" i="30"/>
  <c r="AD18" i="30"/>
  <c r="AE18" i="30"/>
  <c r="AF18" i="30"/>
  <c r="P19" i="30"/>
  <c r="Q19" i="30"/>
  <c r="R19" i="30" a="1"/>
  <c r="R19" i="30" s="1"/>
  <c r="S19" i="30"/>
  <c r="T19" i="30"/>
  <c r="U19" i="30"/>
  <c r="V19" i="30"/>
  <c r="W19" i="30"/>
  <c r="Z19" i="30"/>
  <c r="AA19" i="30"/>
  <c r="AC19" i="30"/>
  <c r="AD19" i="30"/>
  <c r="AE19" i="30"/>
  <c r="AF19" i="30"/>
  <c r="P20" i="30"/>
  <c r="Q20" i="30"/>
  <c r="R20" i="30" a="1"/>
  <c r="R20" i="30" s="1"/>
  <c r="S20" i="30"/>
  <c r="T20" i="30"/>
  <c r="U20" i="30"/>
  <c r="V20" i="30"/>
  <c r="W20" i="30"/>
  <c r="Z20" i="30"/>
  <c r="AA20" i="30"/>
  <c r="AC20" i="30"/>
  <c r="AD20" i="30"/>
  <c r="AE20" i="30"/>
  <c r="AF20" i="30"/>
  <c r="P21" i="30"/>
  <c r="Q21" i="30"/>
  <c r="R21" i="30" a="1"/>
  <c r="R21" i="30" s="1"/>
  <c r="S21" i="30"/>
  <c r="T21" i="30"/>
  <c r="U21" i="30"/>
  <c r="V21" i="30"/>
  <c r="W21" i="30"/>
  <c r="Z21" i="30"/>
  <c r="AA21" i="30"/>
  <c r="AC21" i="30"/>
  <c r="AD21" i="30"/>
  <c r="AE21" i="30"/>
  <c r="AF21" i="30"/>
  <c r="P22" i="30"/>
  <c r="Q22" i="30"/>
  <c r="R22" i="30" a="1"/>
  <c r="R22" i="30" s="1"/>
  <c r="S22" i="30"/>
  <c r="T22" i="30"/>
  <c r="U22" i="30"/>
  <c r="V22" i="30"/>
  <c r="W22" i="30"/>
  <c r="Z22" i="30"/>
  <c r="AA22" i="30"/>
  <c r="AC22" i="30"/>
  <c r="AD22" i="30"/>
  <c r="AE22" i="30"/>
  <c r="AF22" i="30"/>
  <c r="P23" i="30"/>
  <c r="Q23" i="30"/>
  <c r="R23" i="30" a="1"/>
  <c r="R23" i="30" s="1"/>
  <c r="S23" i="30"/>
  <c r="T23" i="30"/>
  <c r="U23" i="30"/>
  <c r="V23" i="30"/>
  <c r="W23" i="30"/>
  <c r="Z23" i="30"/>
  <c r="AA23" i="30"/>
  <c r="AC23" i="30"/>
  <c r="AD23" i="30"/>
  <c r="AE23" i="30"/>
  <c r="AF23" i="30"/>
  <c r="P24" i="30"/>
  <c r="Q24" i="30"/>
  <c r="R24" i="30" a="1"/>
  <c r="R24" i="30" s="1"/>
  <c r="S24" i="30"/>
  <c r="T24" i="30"/>
  <c r="U24" i="30"/>
  <c r="V24" i="30"/>
  <c r="W24" i="30"/>
  <c r="Z24" i="30"/>
  <c r="AA24" i="30"/>
  <c r="AC24" i="30"/>
  <c r="AD24" i="30"/>
  <c r="AE24" i="30"/>
  <c r="AF24" i="30"/>
  <c r="P25" i="30"/>
  <c r="Q25" i="30"/>
  <c r="R25" i="30" a="1"/>
  <c r="R25" i="30" s="1"/>
  <c r="S25" i="30"/>
  <c r="T25" i="30"/>
  <c r="U25" i="30"/>
  <c r="V25" i="30"/>
  <c r="W25" i="30"/>
  <c r="Z25" i="30"/>
  <c r="AA25" i="30"/>
  <c r="AC25" i="30"/>
  <c r="AD25" i="30"/>
  <c r="AE25" i="30"/>
  <c r="AF25" i="30"/>
  <c r="P26" i="30"/>
  <c r="Q26" i="30"/>
  <c r="R26" i="30" a="1"/>
  <c r="R26" i="30" s="1"/>
  <c r="S26" i="30"/>
  <c r="T26" i="30"/>
  <c r="U26" i="30"/>
  <c r="V26" i="30"/>
  <c r="W26" i="30"/>
  <c r="Z26" i="30"/>
  <c r="AA26" i="30"/>
  <c r="AC26" i="30"/>
  <c r="AD26" i="30"/>
  <c r="AE26" i="30"/>
  <c r="AF26" i="30"/>
  <c r="P27" i="30"/>
  <c r="Q27" i="30"/>
  <c r="R27" i="30" a="1"/>
  <c r="R27" i="30" s="1"/>
  <c r="S27" i="30"/>
  <c r="T27" i="30"/>
  <c r="U27" i="30"/>
  <c r="V27" i="30"/>
  <c r="W27" i="30"/>
  <c r="Z27" i="30"/>
  <c r="AA27" i="30"/>
  <c r="AC27" i="30"/>
  <c r="AD27" i="30"/>
  <c r="AE27" i="30"/>
  <c r="AF27" i="30"/>
  <c r="P28" i="30"/>
  <c r="Q28" i="30"/>
  <c r="R28" i="30" a="1"/>
  <c r="R28" i="30" s="1"/>
  <c r="S28" i="30"/>
  <c r="T28" i="30"/>
  <c r="U28" i="30"/>
  <c r="V28" i="30"/>
  <c r="W28" i="30"/>
  <c r="Z28" i="30"/>
  <c r="AA28" i="30"/>
  <c r="AC28" i="30"/>
  <c r="AD28" i="30"/>
  <c r="AE28" i="30"/>
  <c r="AF28" i="30"/>
  <c r="P29" i="30"/>
  <c r="Q29" i="30"/>
  <c r="R29" i="30" a="1"/>
  <c r="R29" i="30" s="1"/>
  <c r="S29" i="30"/>
  <c r="T29" i="30"/>
  <c r="U29" i="30"/>
  <c r="V29" i="30"/>
  <c r="W29" i="30"/>
  <c r="Z29" i="30"/>
  <c r="AA29" i="30"/>
  <c r="AC29" i="30"/>
  <c r="AD29" i="30"/>
  <c r="AE29" i="30"/>
  <c r="AF29" i="30"/>
  <c r="P30" i="30"/>
  <c r="Q30" i="30"/>
  <c r="R30" i="30" a="1"/>
  <c r="R30" i="30" s="1"/>
  <c r="S30" i="30"/>
  <c r="T30" i="30"/>
  <c r="U30" i="30"/>
  <c r="V30" i="30"/>
  <c r="W30" i="30"/>
  <c r="Z30" i="30"/>
  <c r="AA30" i="30"/>
  <c r="AC30" i="30"/>
  <c r="AD30" i="30"/>
  <c r="AE30" i="30"/>
  <c r="AF30" i="30"/>
  <c r="P31" i="30"/>
  <c r="Q31" i="30"/>
  <c r="R31" i="30" a="1"/>
  <c r="R31" i="30" s="1"/>
  <c r="S31" i="30"/>
  <c r="T31" i="30"/>
  <c r="U31" i="30"/>
  <c r="V31" i="30"/>
  <c r="W31" i="30"/>
  <c r="Z31" i="30"/>
  <c r="AA31" i="30"/>
  <c r="AC31" i="30"/>
  <c r="AD31" i="30"/>
  <c r="AE31" i="30"/>
  <c r="AF31" i="30"/>
  <c r="P32" i="30"/>
  <c r="Q32" i="30"/>
  <c r="R32" i="30" a="1"/>
  <c r="R32" i="30" s="1"/>
  <c r="S32" i="30"/>
  <c r="T32" i="30"/>
  <c r="U32" i="30"/>
  <c r="V32" i="30"/>
  <c r="W32" i="30"/>
  <c r="Z32" i="30"/>
  <c r="AA32" i="30"/>
  <c r="AC32" i="30"/>
  <c r="AD32" i="30"/>
  <c r="AE32" i="30"/>
  <c r="AF32" i="30"/>
  <c r="P33" i="30"/>
  <c r="Q33" i="30"/>
  <c r="R33" i="30" a="1"/>
  <c r="R33" i="30" s="1"/>
  <c r="S33" i="30"/>
  <c r="T33" i="30"/>
  <c r="U33" i="30"/>
  <c r="V33" i="30"/>
  <c r="W33" i="30"/>
  <c r="Z33" i="30"/>
  <c r="AA33" i="30"/>
  <c r="AC33" i="30"/>
  <c r="AD33" i="30"/>
  <c r="AE33" i="30"/>
  <c r="AF33" i="30"/>
  <c r="P34" i="30"/>
  <c r="Q34" i="30"/>
  <c r="R34" i="30" a="1"/>
  <c r="R34" i="30" s="1"/>
  <c r="S34" i="30"/>
  <c r="T34" i="30"/>
  <c r="U34" i="30"/>
  <c r="V34" i="30"/>
  <c r="W34" i="30"/>
  <c r="Z34" i="30"/>
  <c r="AA34" i="30"/>
  <c r="AC34" i="30"/>
  <c r="AD34" i="30"/>
  <c r="AE34" i="30"/>
  <c r="AF34" i="30"/>
  <c r="P35" i="30"/>
  <c r="Q35" i="30"/>
  <c r="R35" i="30" a="1"/>
  <c r="R35" i="30" s="1"/>
  <c r="S35" i="30"/>
  <c r="T35" i="30"/>
  <c r="U35" i="30"/>
  <c r="V35" i="30"/>
  <c r="W35" i="30"/>
  <c r="Z35" i="30"/>
  <c r="AA35" i="30"/>
  <c r="AC35" i="30"/>
  <c r="AD35" i="30"/>
  <c r="AE35" i="30"/>
  <c r="AF35" i="30"/>
  <c r="P36" i="30"/>
  <c r="Q36" i="30"/>
  <c r="R36" i="30" a="1"/>
  <c r="R36" i="30" s="1"/>
  <c r="S36" i="30"/>
  <c r="T36" i="30"/>
  <c r="U36" i="30"/>
  <c r="V36" i="30"/>
  <c r="W36" i="30"/>
  <c r="Z36" i="30"/>
  <c r="AA36" i="30"/>
  <c r="AC36" i="30"/>
  <c r="AD36" i="30"/>
  <c r="AE36" i="30"/>
  <c r="AF36" i="30"/>
  <c r="P37" i="30"/>
  <c r="Q37" i="30"/>
  <c r="R37" i="30" a="1"/>
  <c r="R37" i="30" s="1"/>
  <c r="S37" i="30"/>
  <c r="T37" i="30"/>
  <c r="U37" i="30"/>
  <c r="V37" i="30"/>
  <c r="W37" i="30"/>
  <c r="Z37" i="30"/>
  <c r="AA37" i="30"/>
  <c r="AC37" i="30"/>
  <c r="AD37" i="30"/>
  <c r="AE37" i="30"/>
  <c r="AF37" i="30"/>
  <c r="P38" i="30"/>
  <c r="Q38" i="30"/>
  <c r="R38" i="30" a="1"/>
  <c r="R38" i="30" s="1"/>
  <c r="S38" i="30"/>
  <c r="T38" i="30"/>
  <c r="U38" i="30"/>
  <c r="V38" i="30"/>
  <c r="W38" i="30"/>
  <c r="Z38" i="30"/>
  <c r="AA38" i="30"/>
  <c r="AC38" i="30"/>
  <c r="AD38" i="30"/>
  <c r="AE38" i="30"/>
  <c r="AF38" i="30"/>
  <c r="P39" i="30"/>
  <c r="Q39" i="30"/>
  <c r="R39" i="30" a="1"/>
  <c r="R39" i="30" s="1"/>
  <c r="S39" i="30"/>
  <c r="T39" i="30"/>
  <c r="U39" i="30"/>
  <c r="V39" i="30"/>
  <c r="W39" i="30"/>
  <c r="Z39" i="30"/>
  <c r="AA39" i="30"/>
  <c r="AC39" i="30"/>
  <c r="AD39" i="30"/>
  <c r="AE39" i="30"/>
  <c r="AF39" i="30"/>
  <c r="P40" i="30"/>
  <c r="Q40" i="30"/>
  <c r="R40" i="30" a="1"/>
  <c r="R40" i="30" s="1"/>
  <c r="S40" i="30"/>
  <c r="T40" i="30"/>
  <c r="U40" i="30"/>
  <c r="V40" i="30"/>
  <c r="W40" i="30"/>
  <c r="Z40" i="30"/>
  <c r="AA40" i="30"/>
  <c r="AC40" i="30"/>
  <c r="AD40" i="30"/>
  <c r="AE40" i="30"/>
  <c r="AF40" i="30"/>
  <c r="P41" i="30"/>
  <c r="Q41" i="30"/>
  <c r="R41" i="30" a="1"/>
  <c r="R41" i="30" s="1"/>
  <c r="S41" i="30"/>
  <c r="T41" i="30"/>
  <c r="U41" i="30"/>
  <c r="V41" i="30"/>
  <c r="W41" i="30"/>
  <c r="Z41" i="30"/>
  <c r="AA41" i="30"/>
  <c r="AC41" i="30"/>
  <c r="AD41" i="30"/>
  <c r="AE41" i="30"/>
  <c r="AF41" i="30"/>
  <c r="P42" i="30"/>
  <c r="Q42" i="30"/>
  <c r="R42" i="30" a="1"/>
  <c r="R42" i="30" s="1"/>
  <c r="S42" i="30"/>
  <c r="T42" i="30"/>
  <c r="U42" i="30"/>
  <c r="V42" i="30"/>
  <c r="W42" i="30"/>
  <c r="Z42" i="30"/>
  <c r="AA42" i="30"/>
  <c r="AC42" i="30"/>
  <c r="AD42" i="30"/>
  <c r="AE42" i="30"/>
  <c r="AF42" i="30"/>
  <c r="P43" i="30"/>
  <c r="Q43" i="30"/>
  <c r="R43" i="30" a="1"/>
  <c r="R43" i="30" s="1"/>
  <c r="S43" i="30"/>
  <c r="T43" i="30"/>
  <c r="U43" i="30"/>
  <c r="V43" i="30"/>
  <c r="W43" i="30"/>
  <c r="Z43" i="30"/>
  <c r="AA43" i="30"/>
  <c r="AC43" i="30"/>
  <c r="AD43" i="30"/>
  <c r="AE43" i="30"/>
  <c r="AF43" i="30"/>
  <c r="P44" i="30"/>
  <c r="Q44" i="30"/>
  <c r="R44" i="30" a="1"/>
  <c r="R44" i="30" s="1"/>
  <c r="S44" i="30"/>
  <c r="T44" i="30"/>
  <c r="U44" i="30"/>
  <c r="V44" i="30"/>
  <c r="W44" i="30"/>
  <c r="Z44" i="30"/>
  <c r="AA44" i="30"/>
  <c r="AC44" i="30"/>
  <c r="AD44" i="30"/>
  <c r="AE44" i="30"/>
  <c r="AF44" i="30"/>
  <c r="P45" i="30"/>
  <c r="Q45" i="30"/>
  <c r="R45" i="30" a="1"/>
  <c r="R45" i="30" s="1"/>
  <c r="S45" i="30"/>
  <c r="T45" i="30"/>
  <c r="U45" i="30"/>
  <c r="V45" i="30"/>
  <c r="W45" i="30"/>
  <c r="Z45" i="30"/>
  <c r="AA45" i="30"/>
  <c r="AC45" i="30"/>
  <c r="AD45" i="30"/>
  <c r="AE45" i="30"/>
  <c r="AF45" i="30"/>
  <c r="P46" i="30"/>
  <c r="Q46" i="30"/>
  <c r="R46" i="30" a="1"/>
  <c r="R46" i="30" s="1"/>
  <c r="S46" i="30"/>
  <c r="T46" i="30"/>
  <c r="U46" i="30"/>
  <c r="V46" i="30"/>
  <c r="W46" i="30"/>
  <c r="Z46" i="30"/>
  <c r="AA46" i="30"/>
  <c r="AC46" i="30"/>
  <c r="AD46" i="30"/>
  <c r="AE46" i="30"/>
  <c r="AF46" i="30"/>
  <c r="P47" i="30"/>
  <c r="Q47" i="30"/>
  <c r="R47" i="30" a="1"/>
  <c r="R47" i="30" s="1"/>
  <c r="S47" i="30"/>
  <c r="T47" i="30"/>
  <c r="U47" i="30"/>
  <c r="V47" i="30"/>
  <c r="W47" i="30"/>
  <c r="Z47" i="30"/>
  <c r="AA47" i="30"/>
  <c r="AC47" i="30"/>
  <c r="AD47" i="30"/>
  <c r="AE47" i="30"/>
  <c r="AF47" i="30"/>
  <c r="P48" i="30"/>
  <c r="Q48" i="30"/>
  <c r="R48" i="30" a="1"/>
  <c r="R48" i="30" s="1"/>
  <c r="S48" i="30"/>
  <c r="T48" i="30"/>
  <c r="U48" i="30"/>
  <c r="V48" i="30"/>
  <c r="W48" i="30"/>
  <c r="Z48" i="30"/>
  <c r="AA48" i="30"/>
  <c r="AC48" i="30"/>
  <c r="AD48" i="30"/>
  <c r="AE48" i="30"/>
  <c r="AF48" i="30"/>
  <c r="P49" i="30"/>
  <c r="Q49" i="30"/>
  <c r="R49" i="30" a="1"/>
  <c r="R49" i="30" s="1"/>
  <c r="S49" i="30"/>
  <c r="T49" i="30"/>
  <c r="U49" i="30"/>
  <c r="V49" i="30"/>
  <c r="W49" i="30"/>
  <c r="Z49" i="30"/>
  <c r="AA49" i="30"/>
  <c r="AC49" i="30"/>
  <c r="AD49" i="30"/>
  <c r="AE49" i="30"/>
  <c r="AF49" i="30"/>
  <c r="P50" i="30"/>
  <c r="Q50" i="30"/>
  <c r="R50" i="30" a="1"/>
  <c r="R50" i="30" s="1"/>
  <c r="S50" i="30"/>
  <c r="T50" i="30"/>
  <c r="U50" i="30"/>
  <c r="V50" i="30"/>
  <c r="W50" i="30"/>
  <c r="Z50" i="30"/>
  <c r="AA50" i="30"/>
  <c r="AC50" i="30"/>
  <c r="AD50" i="30"/>
  <c r="AE50" i="30"/>
  <c r="AF50" i="30"/>
  <c r="P51" i="30"/>
  <c r="Q51" i="30"/>
  <c r="R51" i="30" a="1"/>
  <c r="R51" i="30" s="1"/>
  <c r="S51" i="30"/>
  <c r="T51" i="30"/>
  <c r="U51" i="30"/>
  <c r="V51" i="30"/>
  <c r="W51" i="30"/>
  <c r="Z51" i="30"/>
  <c r="AA51" i="30"/>
  <c r="AC51" i="30"/>
  <c r="AD51" i="30"/>
  <c r="AE51" i="30"/>
  <c r="AF51" i="30"/>
  <c r="P52" i="30"/>
  <c r="Q52" i="30"/>
  <c r="R52" i="30" a="1"/>
  <c r="R52" i="30" s="1"/>
  <c r="S52" i="30"/>
  <c r="T52" i="30"/>
  <c r="U52" i="30"/>
  <c r="V52" i="30"/>
  <c r="W52" i="30"/>
  <c r="Z52" i="30"/>
  <c r="AA52" i="30"/>
  <c r="AC52" i="30"/>
  <c r="AD52" i="30"/>
  <c r="AE52" i="30"/>
  <c r="AF52" i="30"/>
  <c r="P53" i="30"/>
  <c r="Q53" i="30"/>
  <c r="R53" i="30" a="1"/>
  <c r="R53" i="30" s="1"/>
  <c r="S53" i="30"/>
  <c r="T53" i="30"/>
  <c r="U53" i="30"/>
  <c r="V53" i="30"/>
  <c r="W53" i="30"/>
  <c r="Z53" i="30"/>
  <c r="AA53" i="30"/>
  <c r="AC53" i="30"/>
  <c r="AD53" i="30"/>
  <c r="AE53" i="30"/>
  <c r="AF53" i="30"/>
  <c r="P54" i="30"/>
  <c r="Q54" i="30"/>
  <c r="R54" i="30" a="1"/>
  <c r="R54" i="30" s="1"/>
  <c r="S54" i="30"/>
  <c r="T54" i="30"/>
  <c r="U54" i="30"/>
  <c r="V54" i="30"/>
  <c r="W54" i="30"/>
  <c r="Z54" i="30"/>
  <c r="AA54" i="30"/>
  <c r="AC54" i="30"/>
  <c r="AD54" i="30"/>
  <c r="AE54" i="30"/>
  <c r="AF54" i="30"/>
  <c r="P55" i="30"/>
  <c r="Q55" i="30"/>
  <c r="R55" i="30" a="1"/>
  <c r="R55" i="30" s="1"/>
  <c r="S55" i="30"/>
  <c r="T55" i="30"/>
  <c r="U55" i="30"/>
  <c r="V55" i="30"/>
  <c r="W55" i="30"/>
  <c r="Z55" i="30"/>
  <c r="AA55" i="30"/>
  <c r="AC55" i="30"/>
  <c r="AD55" i="30"/>
  <c r="AE55" i="30"/>
  <c r="AF55" i="30"/>
  <c r="P56" i="30"/>
  <c r="Q56" i="30"/>
  <c r="R56" i="30" a="1"/>
  <c r="R56" i="30" s="1"/>
  <c r="S56" i="30"/>
  <c r="T56" i="30"/>
  <c r="U56" i="30"/>
  <c r="V56" i="30"/>
  <c r="W56" i="30"/>
  <c r="Z56" i="30"/>
  <c r="AA56" i="30"/>
  <c r="AC56" i="30"/>
  <c r="AD56" i="30"/>
  <c r="AE56" i="30"/>
  <c r="AF56" i="30"/>
  <c r="P57" i="30"/>
  <c r="Q57" i="30"/>
  <c r="R57" i="30" a="1"/>
  <c r="R57" i="30" s="1"/>
  <c r="S57" i="30"/>
  <c r="T57" i="30"/>
  <c r="U57" i="30"/>
  <c r="V57" i="30"/>
  <c r="W57" i="30"/>
  <c r="Z57" i="30"/>
  <c r="AA57" i="30"/>
  <c r="AC57" i="30"/>
  <c r="AD57" i="30"/>
  <c r="AE57" i="30"/>
  <c r="AF57" i="30"/>
  <c r="P58" i="30"/>
  <c r="Q58" i="30"/>
  <c r="R58" i="30" a="1"/>
  <c r="R58" i="30" s="1"/>
  <c r="S58" i="30"/>
  <c r="T58" i="30"/>
  <c r="U58" i="30"/>
  <c r="V58" i="30"/>
  <c r="W58" i="30"/>
  <c r="Z58" i="30"/>
  <c r="AA58" i="30"/>
  <c r="AC58" i="30"/>
  <c r="AD58" i="30"/>
  <c r="AE58" i="30"/>
  <c r="AF58" i="30"/>
  <c r="P59" i="30"/>
  <c r="Q59" i="30"/>
  <c r="R59" i="30" a="1"/>
  <c r="R59" i="30" s="1"/>
  <c r="S59" i="30"/>
  <c r="T59" i="30"/>
  <c r="U59" i="30"/>
  <c r="V59" i="30"/>
  <c r="W59" i="30"/>
  <c r="Z59" i="30"/>
  <c r="AA59" i="30"/>
  <c r="AC59" i="30"/>
  <c r="AD59" i="30"/>
  <c r="AE59" i="30"/>
  <c r="AF59" i="30"/>
  <c r="P60" i="30"/>
  <c r="Q60" i="30"/>
  <c r="R60" i="30" a="1"/>
  <c r="R60" i="30" s="1"/>
  <c r="S60" i="30"/>
  <c r="T60" i="30"/>
  <c r="U60" i="30"/>
  <c r="V60" i="30"/>
  <c r="W60" i="30"/>
  <c r="Z60" i="30"/>
  <c r="AA60" i="30"/>
  <c r="AC60" i="30"/>
  <c r="AD60" i="30"/>
  <c r="AE60" i="30"/>
  <c r="AF60" i="30"/>
  <c r="P61" i="30"/>
  <c r="Q61" i="30"/>
  <c r="R61" i="30" a="1"/>
  <c r="R61" i="30" s="1"/>
  <c r="S61" i="30"/>
  <c r="T61" i="30"/>
  <c r="U61" i="30"/>
  <c r="V61" i="30"/>
  <c r="W61" i="30"/>
  <c r="Z61" i="30"/>
  <c r="AA61" i="30"/>
  <c r="AC61" i="30"/>
  <c r="AD61" i="30"/>
  <c r="AE61" i="30"/>
  <c r="AF61" i="30"/>
  <c r="P62" i="30"/>
  <c r="Q62" i="30"/>
  <c r="R62" i="30" a="1"/>
  <c r="R62" i="30" s="1"/>
  <c r="S62" i="30"/>
  <c r="T62" i="30"/>
  <c r="U62" i="30"/>
  <c r="V62" i="30"/>
  <c r="W62" i="30"/>
  <c r="Z62" i="30"/>
  <c r="AA62" i="30"/>
  <c r="AC62" i="30"/>
  <c r="AD62" i="30"/>
  <c r="AE62" i="30"/>
  <c r="AF62" i="30"/>
  <c r="P63" i="30"/>
  <c r="Q63" i="30"/>
  <c r="R63" i="30" a="1"/>
  <c r="R63" i="30" s="1"/>
  <c r="S63" i="30"/>
  <c r="T63" i="30"/>
  <c r="U63" i="30"/>
  <c r="V63" i="30"/>
  <c r="W63" i="30"/>
  <c r="Z63" i="30"/>
  <c r="AA63" i="30"/>
  <c r="AC63" i="30"/>
  <c r="AD63" i="30"/>
  <c r="AE63" i="30"/>
  <c r="AF63" i="30"/>
  <c r="P64" i="30"/>
  <c r="Q64" i="30"/>
  <c r="R64" i="30" a="1"/>
  <c r="R64" i="30" s="1"/>
  <c r="S64" i="30"/>
  <c r="T64" i="30"/>
  <c r="U64" i="30"/>
  <c r="V64" i="30"/>
  <c r="W64" i="30"/>
  <c r="Z64" i="30"/>
  <c r="AA64" i="30"/>
  <c r="AC64" i="30"/>
  <c r="AD64" i="30"/>
  <c r="AE64" i="30"/>
  <c r="AF64" i="30"/>
  <c r="P65" i="30"/>
  <c r="Q65" i="30"/>
  <c r="R65" i="30" a="1"/>
  <c r="R65" i="30" s="1"/>
  <c r="S65" i="30"/>
  <c r="T65" i="30"/>
  <c r="U65" i="30"/>
  <c r="V65" i="30"/>
  <c r="W65" i="30"/>
  <c r="Z65" i="30"/>
  <c r="AA65" i="30"/>
  <c r="AC65" i="30"/>
  <c r="AD65" i="30"/>
  <c r="AE65" i="30"/>
  <c r="AF65" i="30"/>
  <c r="P66" i="30"/>
  <c r="Q66" i="30"/>
  <c r="R66" i="30" a="1"/>
  <c r="R66" i="30" s="1"/>
  <c r="S66" i="30"/>
  <c r="T66" i="30"/>
  <c r="U66" i="30"/>
  <c r="V66" i="30"/>
  <c r="W66" i="30"/>
  <c r="Z66" i="30"/>
  <c r="AA66" i="30"/>
  <c r="AC66" i="30"/>
  <c r="AD66" i="30"/>
  <c r="AE66" i="30"/>
  <c r="AF66" i="30"/>
  <c r="P67" i="30"/>
  <c r="Q67" i="30"/>
  <c r="R67" i="30" a="1"/>
  <c r="R67" i="30" s="1"/>
  <c r="S67" i="30"/>
  <c r="T67" i="30"/>
  <c r="U67" i="30"/>
  <c r="V67" i="30"/>
  <c r="W67" i="30"/>
  <c r="Z67" i="30"/>
  <c r="AA67" i="30"/>
  <c r="AC67" i="30"/>
  <c r="AD67" i="30"/>
  <c r="AE67" i="30"/>
  <c r="AF67" i="30"/>
  <c r="P68" i="30"/>
  <c r="Q68" i="30"/>
  <c r="R68" i="30" a="1"/>
  <c r="R68" i="30" s="1"/>
  <c r="S68" i="30"/>
  <c r="T68" i="30"/>
  <c r="U68" i="30"/>
  <c r="V68" i="30"/>
  <c r="W68" i="30"/>
  <c r="Z68" i="30"/>
  <c r="AA68" i="30"/>
  <c r="AC68" i="30"/>
  <c r="AD68" i="30"/>
  <c r="AE68" i="30"/>
  <c r="AF68" i="30"/>
  <c r="P69" i="30"/>
  <c r="Q69" i="30"/>
  <c r="R69" i="30" a="1"/>
  <c r="R69" i="30" s="1"/>
  <c r="S69" i="30"/>
  <c r="T69" i="30"/>
  <c r="U69" i="30"/>
  <c r="V69" i="30"/>
  <c r="W69" i="30"/>
  <c r="Z69" i="30"/>
  <c r="AA69" i="30"/>
  <c r="AC69" i="30"/>
  <c r="AD69" i="30"/>
  <c r="AE69" i="30"/>
  <c r="AF69" i="30"/>
  <c r="P70" i="30"/>
  <c r="Q70" i="30"/>
  <c r="R70" i="30" a="1"/>
  <c r="R70" i="30" s="1"/>
  <c r="S70" i="30"/>
  <c r="T70" i="30"/>
  <c r="U70" i="30"/>
  <c r="V70" i="30"/>
  <c r="W70" i="30"/>
  <c r="Z70" i="30"/>
  <c r="AA70" i="30"/>
  <c r="AC70" i="30"/>
  <c r="AD70" i="30"/>
  <c r="AE70" i="30"/>
  <c r="AF70" i="30"/>
  <c r="P71" i="30"/>
  <c r="Q71" i="30"/>
  <c r="R71" i="30" a="1"/>
  <c r="R71" i="30" s="1"/>
  <c r="S71" i="30"/>
  <c r="T71" i="30"/>
  <c r="U71" i="30"/>
  <c r="V71" i="30"/>
  <c r="W71" i="30"/>
  <c r="Z71" i="30"/>
  <c r="AA71" i="30"/>
  <c r="AC71" i="30"/>
  <c r="AD71" i="30"/>
  <c r="AE71" i="30"/>
  <c r="AF71" i="30"/>
  <c r="P72" i="30"/>
  <c r="Q72" i="30"/>
  <c r="R72" i="30" a="1"/>
  <c r="R72" i="30" s="1"/>
  <c r="S72" i="30"/>
  <c r="T72" i="30"/>
  <c r="U72" i="30"/>
  <c r="V72" i="30"/>
  <c r="W72" i="30"/>
  <c r="Z72" i="30"/>
  <c r="AA72" i="30"/>
  <c r="AC72" i="30"/>
  <c r="AD72" i="30"/>
  <c r="AE72" i="30"/>
  <c r="AF72" i="30"/>
  <c r="P73" i="30"/>
  <c r="Q73" i="30"/>
  <c r="R73" i="30" a="1"/>
  <c r="R73" i="30" s="1"/>
  <c r="S73" i="30"/>
  <c r="T73" i="30"/>
  <c r="U73" i="30"/>
  <c r="V73" i="30"/>
  <c r="W73" i="30"/>
  <c r="Z73" i="30"/>
  <c r="AA73" i="30"/>
  <c r="AC73" i="30"/>
  <c r="AD73" i="30"/>
  <c r="AE73" i="30"/>
  <c r="AF73" i="30"/>
  <c r="P74" i="30"/>
  <c r="Q74" i="30"/>
  <c r="R74" i="30" a="1"/>
  <c r="R74" i="30" s="1"/>
  <c r="S74" i="30"/>
  <c r="T74" i="30"/>
  <c r="U74" i="30"/>
  <c r="V74" i="30"/>
  <c r="W74" i="30"/>
  <c r="Z74" i="30"/>
  <c r="AA74" i="30"/>
  <c r="AC74" i="30"/>
  <c r="AD74" i="30"/>
  <c r="AE74" i="30"/>
  <c r="AF74" i="30"/>
  <c r="P75" i="30"/>
  <c r="Q75" i="30"/>
  <c r="R75" i="30" a="1"/>
  <c r="R75" i="30" s="1"/>
  <c r="S75" i="30"/>
  <c r="T75" i="30"/>
  <c r="U75" i="30"/>
  <c r="V75" i="30"/>
  <c r="W75" i="30"/>
  <c r="Z75" i="30"/>
  <c r="AA75" i="30"/>
  <c r="AC75" i="30"/>
  <c r="AD75" i="30"/>
  <c r="AE75" i="30"/>
  <c r="AF75" i="30"/>
  <c r="P76" i="30"/>
  <c r="Q76" i="30"/>
  <c r="R76" i="30" a="1"/>
  <c r="R76" i="30" s="1"/>
  <c r="S76" i="30"/>
  <c r="T76" i="30"/>
  <c r="U76" i="30"/>
  <c r="V76" i="30"/>
  <c r="W76" i="30"/>
  <c r="Z76" i="30"/>
  <c r="AA76" i="30"/>
  <c r="AC76" i="30"/>
  <c r="AD76" i="30"/>
  <c r="AE76" i="30"/>
  <c r="AF76" i="30"/>
  <c r="P77" i="30"/>
  <c r="Q77" i="30"/>
  <c r="R77" i="30" a="1"/>
  <c r="R77" i="30" s="1"/>
  <c r="S77" i="30"/>
  <c r="T77" i="30"/>
  <c r="U77" i="30"/>
  <c r="V77" i="30"/>
  <c r="W77" i="30"/>
  <c r="Z77" i="30"/>
  <c r="AA77" i="30"/>
  <c r="AC77" i="30"/>
  <c r="AD77" i="30"/>
  <c r="AE77" i="30"/>
  <c r="AF77" i="30"/>
  <c r="P78" i="30"/>
  <c r="Q78" i="30"/>
  <c r="R78" i="30" a="1"/>
  <c r="R78" i="30" s="1"/>
  <c r="S78" i="30"/>
  <c r="T78" i="30"/>
  <c r="U78" i="30"/>
  <c r="V78" i="30"/>
  <c r="W78" i="30"/>
  <c r="Z78" i="30"/>
  <c r="AA78" i="30"/>
  <c r="AC78" i="30"/>
  <c r="AD78" i="30"/>
  <c r="AE78" i="30"/>
  <c r="AF78" i="30"/>
  <c r="P79" i="30"/>
  <c r="Q79" i="30"/>
  <c r="R79" i="30" a="1"/>
  <c r="R79" i="30" s="1"/>
  <c r="S79" i="30"/>
  <c r="T79" i="30"/>
  <c r="U79" i="30"/>
  <c r="V79" i="30"/>
  <c r="W79" i="30"/>
  <c r="Z79" i="30"/>
  <c r="AA79" i="30"/>
  <c r="AC79" i="30"/>
  <c r="AD79" i="30"/>
  <c r="AE79" i="30"/>
  <c r="AF79" i="30"/>
  <c r="P80" i="30"/>
  <c r="Q80" i="30"/>
  <c r="R80" i="30" a="1"/>
  <c r="R80" i="30" s="1"/>
  <c r="S80" i="30"/>
  <c r="T80" i="30"/>
  <c r="U80" i="30"/>
  <c r="V80" i="30"/>
  <c r="W80" i="30"/>
  <c r="Z80" i="30"/>
  <c r="AA80" i="30"/>
  <c r="AC80" i="30"/>
  <c r="AD80" i="30"/>
  <c r="AE80" i="30"/>
  <c r="AF80" i="30"/>
  <c r="P81" i="30"/>
  <c r="Q81" i="30"/>
  <c r="R81" i="30" a="1"/>
  <c r="R81" i="30" s="1"/>
  <c r="S81" i="30"/>
  <c r="T81" i="30"/>
  <c r="U81" i="30"/>
  <c r="V81" i="30"/>
  <c r="W81" i="30"/>
  <c r="Z81" i="30"/>
  <c r="AA81" i="30"/>
  <c r="AC81" i="30"/>
  <c r="AD81" i="30"/>
  <c r="AE81" i="30"/>
  <c r="AF81" i="30"/>
  <c r="P82" i="30"/>
  <c r="Q82" i="30"/>
  <c r="R82" i="30" a="1"/>
  <c r="R82" i="30" s="1"/>
  <c r="S82" i="30"/>
  <c r="T82" i="30"/>
  <c r="U82" i="30"/>
  <c r="V82" i="30"/>
  <c r="W82" i="30"/>
  <c r="Z82" i="30"/>
  <c r="AA82" i="30"/>
  <c r="AC82" i="30"/>
  <c r="AD82" i="30"/>
  <c r="AE82" i="30"/>
  <c r="AF82" i="30"/>
  <c r="P83" i="30"/>
  <c r="Q83" i="30"/>
  <c r="R83" i="30" a="1"/>
  <c r="R83" i="30" s="1"/>
  <c r="S83" i="30"/>
  <c r="T83" i="30"/>
  <c r="U83" i="30"/>
  <c r="V83" i="30"/>
  <c r="W83" i="30"/>
  <c r="Z83" i="30"/>
  <c r="AA83" i="30"/>
  <c r="AC83" i="30"/>
  <c r="AD83" i="30"/>
  <c r="AE83" i="30"/>
  <c r="AF83" i="30"/>
  <c r="P84" i="30"/>
  <c r="Q84" i="30"/>
  <c r="R84" i="30" a="1"/>
  <c r="R84" i="30" s="1"/>
  <c r="S84" i="30"/>
  <c r="T84" i="30"/>
  <c r="U84" i="30"/>
  <c r="V84" i="30"/>
  <c r="W84" i="30"/>
  <c r="Z84" i="30"/>
  <c r="AA84" i="30"/>
  <c r="AC84" i="30"/>
  <c r="AD84" i="30"/>
  <c r="AE84" i="30"/>
  <c r="AF84" i="30"/>
  <c r="P85" i="30"/>
  <c r="Q85" i="30"/>
  <c r="R85" i="30" a="1"/>
  <c r="R85" i="30" s="1"/>
  <c r="S85" i="30"/>
  <c r="T85" i="30"/>
  <c r="U85" i="30"/>
  <c r="V85" i="30"/>
  <c r="W85" i="30"/>
  <c r="Z85" i="30"/>
  <c r="AA85" i="30"/>
  <c r="AC85" i="30"/>
  <c r="AD85" i="30"/>
  <c r="AE85" i="30"/>
  <c r="AF85" i="30"/>
  <c r="P86" i="30"/>
  <c r="Q86" i="30"/>
  <c r="R86" i="30" a="1"/>
  <c r="R86" i="30" s="1"/>
  <c r="S86" i="30"/>
  <c r="T86" i="30"/>
  <c r="U86" i="30"/>
  <c r="V86" i="30"/>
  <c r="W86" i="30"/>
  <c r="Z86" i="30"/>
  <c r="AA86" i="30"/>
  <c r="AC86" i="30"/>
  <c r="AD86" i="30"/>
  <c r="AE86" i="30"/>
  <c r="AF86" i="30"/>
  <c r="P87" i="30"/>
  <c r="Q87" i="30"/>
  <c r="R87" i="30" a="1"/>
  <c r="R87" i="30" s="1"/>
  <c r="S87" i="30"/>
  <c r="T87" i="30"/>
  <c r="U87" i="30"/>
  <c r="V87" i="30"/>
  <c r="W87" i="30"/>
  <c r="Z87" i="30"/>
  <c r="AA87" i="30"/>
  <c r="AC87" i="30"/>
  <c r="AD87" i="30"/>
  <c r="AE87" i="30"/>
  <c r="AF87" i="30"/>
  <c r="P88" i="30"/>
  <c r="Q88" i="30"/>
  <c r="R88" i="30" a="1"/>
  <c r="R88" i="30" s="1"/>
  <c r="S88" i="30"/>
  <c r="T88" i="30"/>
  <c r="U88" i="30"/>
  <c r="V88" i="30"/>
  <c r="W88" i="30"/>
  <c r="Z88" i="30"/>
  <c r="AA88" i="30"/>
  <c r="AC88" i="30"/>
  <c r="AD88" i="30"/>
  <c r="AE88" i="30"/>
  <c r="AF88" i="30"/>
  <c r="P89" i="30"/>
  <c r="Q89" i="30"/>
  <c r="R89" i="30" a="1"/>
  <c r="R89" i="30" s="1"/>
  <c r="S89" i="30"/>
  <c r="T89" i="30"/>
  <c r="U89" i="30"/>
  <c r="V89" i="30"/>
  <c r="W89" i="30"/>
  <c r="Z89" i="30"/>
  <c r="AA89" i="30"/>
  <c r="AC89" i="30"/>
  <c r="AD89" i="30"/>
  <c r="AE89" i="30"/>
  <c r="AF89" i="30"/>
  <c r="P90" i="30"/>
  <c r="Q90" i="30"/>
  <c r="R90" i="30" a="1"/>
  <c r="R90" i="30" s="1"/>
  <c r="S90" i="30"/>
  <c r="T90" i="30"/>
  <c r="U90" i="30"/>
  <c r="V90" i="30"/>
  <c r="W90" i="30"/>
  <c r="Z90" i="30"/>
  <c r="AA90" i="30"/>
  <c r="AC90" i="30"/>
  <c r="AD90" i="30"/>
  <c r="AE90" i="30"/>
  <c r="AF90" i="30"/>
  <c r="P91" i="30"/>
  <c r="Q91" i="30"/>
  <c r="R91" i="30" a="1"/>
  <c r="R91" i="30" s="1"/>
  <c r="S91" i="30"/>
  <c r="T91" i="30"/>
  <c r="U91" i="30"/>
  <c r="V91" i="30"/>
  <c r="W91" i="30"/>
  <c r="Z91" i="30"/>
  <c r="AA91" i="30"/>
  <c r="AC91" i="30"/>
  <c r="AD91" i="30"/>
  <c r="AE91" i="30"/>
  <c r="AF91" i="30"/>
  <c r="P92" i="30"/>
  <c r="Q92" i="30"/>
  <c r="R92" i="30" a="1"/>
  <c r="R92" i="30" s="1"/>
  <c r="S92" i="30"/>
  <c r="T92" i="30"/>
  <c r="U92" i="30"/>
  <c r="V92" i="30"/>
  <c r="W92" i="30"/>
  <c r="Z92" i="30"/>
  <c r="AA92" i="30"/>
  <c r="AC92" i="30"/>
  <c r="AD92" i="30"/>
  <c r="AE92" i="30"/>
  <c r="AF92" i="30"/>
  <c r="P93" i="30"/>
  <c r="Q93" i="30"/>
  <c r="R93" i="30" a="1"/>
  <c r="R93" i="30" s="1"/>
  <c r="S93" i="30"/>
  <c r="T93" i="30"/>
  <c r="U93" i="30"/>
  <c r="V93" i="30"/>
  <c r="W93" i="30"/>
  <c r="Z93" i="30"/>
  <c r="AA93" i="30"/>
  <c r="AC93" i="30"/>
  <c r="AD93" i="30"/>
  <c r="AE93" i="30"/>
  <c r="AF93" i="30"/>
  <c r="P94" i="30"/>
  <c r="Q94" i="30"/>
  <c r="R94" i="30" a="1"/>
  <c r="R94" i="30" s="1"/>
  <c r="S94" i="30"/>
  <c r="T94" i="30"/>
  <c r="U94" i="30"/>
  <c r="V94" i="30"/>
  <c r="W94" i="30"/>
  <c r="Z94" i="30"/>
  <c r="AA94" i="30"/>
  <c r="AC94" i="30"/>
  <c r="AD94" i="30"/>
  <c r="AE94" i="30"/>
  <c r="AF94" i="30"/>
  <c r="P95" i="30"/>
  <c r="Q95" i="30"/>
  <c r="R95" i="30" a="1"/>
  <c r="R95" i="30" s="1"/>
  <c r="S95" i="30"/>
  <c r="T95" i="30"/>
  <c r="U95" i="30"/>
  <c r="V95" i="30"/>
  <c r="W95" i="30"/>
  <c r="Z95" i="30"/>
  <c r="AA95" i="30"/>
  <c r="AC95" i="30"/>
  <c r="AD95" i="30"/>
  <c r="AE95" i="30"/>
  <c r="AF95" i="30"/>
  <c r="P96" i="30"/>
  <c r="Q96" i="30"/>
  <c r="R96" i="30" a="1"/>
  <c r="R96" i="30" s="1"/>
  <c r="S96" i="30"/>
  <c r="T96" i="30"/>
  <c r="U96" i="30"/>
  <c r="V96" i="30"/>
  <c r="W96" i="30"/>
  <c r="Z96" i="30"/>
  <c r="AA96" i="30"/>
  <c r="AC96" i="30"/>
  <c r="AD96" i="30"/>
  <c r="AE96" i="30"/>
  <c r="AF96" i="30"/>
  <c r="P97" i="30"/>
  <c r="Q97" i="30"/>
  <c r="R97" i="30" a="1"/>
  <c r="R97" i="30" s="1"/>
  <c r="S97" i="30"/>
  <c r="T97" i="30"/>
  <c r="U97" i="30"/>
  <c r="V97" i="30"/>
  <c r="W97" i="30"/>
  <c r="Z97" i="30"/>
  <c r="AA97" i="30"/>
  <c r="AC97" i="30"/>
  <c r="AD97" i="30"/>
  <c r="AE97" i="30"/>
  <c r="AF97" i="30"/>
  <c r="P98" i="30"/>
  <c r="Q98" i="30"/>
  <c r="R98" i="30" a="1"/>
  <c r="R98" i="30" s="1"/>
  <c r="S98" i="30"/>
  <c r="T98" i="30"/>
  <c r="U98" i="30"/>
  <c r="V98" i="30"/>
  <c r="W98" i="30"/>
  <c r="Z98" i="30"/>
  <c r="AA98" i="30"/>
  <c r="AC98" i="30"/>
  <c r="AD98" i="30"/>
  <c r="AE98" i="30"/>
  <c r="AF98" i="30"/>
  <c r="P99" i="30"/>
  <c r="Q99" i="30"/>
  <c r="R99" i="30" a="1"/>
  <c r="R99" i="30" s="1"/>
  <c r="S99" i="30"/>
  <c r="T99" i="30"/>
  <c r="U99" i="30"/>
  <c r="V99" i="30"/>
  <c r="W99" i="30"/>
  <c r="Z99" i="30"/>
  <c r="AA99" i="30"/>
  <c r="AC99" i="30"/>
  <c r="AD99" i="30"/>
  <c r="AE99" i="30"/>
  <c r="AF99" i="30"/>
  <c r="P100" i="30"/>
  <c r="Q100" i="30"/>
  <c r="R100" i="30" a="1"/>
  <c r="R100" i="30" s="1"/>
  <c r="S100" i="30"/>
  <c r="T100" i="30"/>
  <c r="U100" i="30"/>
  <c r="V100" i="30"/>
  <c r="W100" i="30"/>
  <c r="Z100" i="30"/>
  <c r="AA100" i="30"/>
  <c r="AC100" i="30"/>
  <c r="AD100" i="30"/>
  <c r="AE100" i="30"/>
  <c r="AF100" i="30"/>
  <c r="P101" i="30"/>
  <c r="Q101" i="30"/>
  <c r="R101" i="30" a="1"/>
  <c r="R101" i="30" s="1"/>
  <c r="S101" i="30"/>
  <c r="T101" i="30"/>
  <c r="U101" i="30"/>
  <c r="V101" i="30"/>
  <c r="W101" i="30"/>
  <c r="Z101" i="30"/>
  <c r="AA101" i="30"/>
  <c r="AC101" i="30"/>
  <c r="AD101" i="30"/>
  <c r="AE101" i="30"/>
  <c r="AF101" i="30"/>
  <c r="P102" i="30"/>
  <c r="Q102" i="30"/>
  <c r="R102" i="30" a="1"/>
  <c r="R102" i="30" s="1"/>
  <c r="S102" i="30"/>
  <c r="T102" i="30"/>
  <c r="U102" i="30"/>
  <c r="V102" i="30"/>
  <c r="W102" i="30"/>
  <c r="Z102" i="30"/>
  <c r="AA102" i="30"/>
  <c r="AC102" i="30"/>
  <c r="AD102" i="30"/>
  <c r="AE102" i="30"/>
  <c r="AF102" i="30"/>
  <c r="P103" i="30"/>
  <c r="Q103" i="30"/>
  <c r="R103" i="30" a="1"/>
  <c r="R103" i="30" s="1"/>
  <c r="S103" i="30"/>
  <c r="T103" i="30"/>
  <c r="U103" i="30"/>
  <c r="V103" i="30"/>
  <c r="W103" i="30"/>
  <c r="Z103" i="30"/>
  <c r="AA103" i="30"/>
  <c r="AC103" i="30"/>
  <c r="AD103" i="30"/>
  <c r="AE103" i="30"/>
  <c r="AF103" i="30"/>
  <c r="P104" i="30"/>
  <c r="Q104" i="30"/>
  <c r="R104" i="30" a="1"/>
  <c r="R104" i="30" s="1"/>
  <c r="S104" i="30"/>
  <c r="T104" i="30"/>
  <c r="U104" i="30"/>
  <c r="V104" i="30"/>
  <c r="W104" i="30"/>
  <c r="Z104" i="30"/>
  <c r="AA104" i="30"/>
  <c r="AC104" i="30"/>
  <c r="AD104" i="30"/>
  <c r="AE104" i="30"/>
  <c r="AF104" i="30"/>
  <c r="P105" i="30"/>
  <c r="Q105" i="30"/>
  <c r="R105" i="30" a="1"/>
  <c r="R105" i="30" s="1"/>
  <c r="S105" i="30"/>
  <c r="T105" i="30"/>
  <c r="U105" i="30"/>
  <c r="V105" i="30"/>
  <c r="W105" i="30"/>
  <c r="Z105" i="30"/>
  <c r="AA105" i="30"/>
  <c r="AC105" i="30"/>
  <c r="AD105" i="30"/>
  <c r="AE105" i="30"/>
  <c r="AF105" i="30"/>
  <c r="P106" i="30"/>
  <c r="Q106" i="30"/>
  <c r="R106" i="30" a="1"/>
  <c r="R106" i="30" s="1"/>
  <c r="S106" i="30"/>
  <c r="T106" i="30"/>
  <c r="U106" i="30"/>
  <c r="V106" i="30"/>
  <c r="W106" i="30"/>
  <c r="Z106" i="30"/>
  <c r="AA106" i="30"/>
  <c r="AC106" i="30"/>
  <c r="AD106" i="30"/>
  <c r="AE106" i="30"/>
  <c r="AF106" i="30"/>
  <c r="P107" i="30"/>
  <c r="Q107" i="30"/>
  <c r="R107" i="30" a="1"/>
  <c r="R107" i="30" s="1"/>
  <c r="S107" i="30"/>
  <c r="T107" i="30"/>
  <c r="U107" i="30"/>
  <c r="V107" i="30"/>
  <c r="W107" i="30"/>
  <c r="Z107" i="30"/>
  <c r="AA107" i="30"/>
  <c r="AC107" i="30"/>
  <c r="AD107" i="30"/>
  <c r="AE107" i="30"/>
  <c r="AF107" i="30"/>
  <c r="P108" i="30"/>
  <c r="Q108" i="30"/>
  <c r="R108" i="30" a="1"/>
  <c r="R108" i="30" s="1"/>
  <c r="S108" i="30"/>
  <c r="T108" i="30"/>
  <c r="U108" i="30"/>
  <c r="V108" i="30"/>
  <c r="W108" i="30"/>
  <c r="Z108" i="30"/>
  <c r="AA108" i="30"/>
  <c r="AC108" i="30"/>
  <c r="AD108" i="30"/>
  <c r="AE108" i="30"/>
  <c r="AF108" i="30"/>
  <c r="P109" i="30"/>
  <c r="Q109" i="30"/>
  <c r="R109" i="30" a="1"/>
  <c r="R109" i="30" s="1"/>
  <c r="S109" i="30"/>
  <c r="T109" i="30"/>
  <c r="U109" i="30"/>
  <c r="V109" i="30"/>
  <c r="W109" i="30"/>
  <c r="Z109" i="30"/>
  <c r="AA109" i="30"/>
  <c r="AC109" i="30"/>
  <c r="AD109" i="30"/>
  <c r="AE109" i="30"/>
  <c r="AF109" i="30"/>
  <c r="P110" i="30"/>
  <c r="Q110" i="30"/>
  <c r="R110" i="30" a="1"/>
  <c r="R110" i="30" s="1"/>
  <c r="S110" i="30"/>
  <c r="T110" i="30"/>
  <c r="U110" i="30"/>
  <c r="V110" i="30"/>
  <c r="W110" i="30"/>
  <c r="Z110" i="30"/>
  <c r="AA110" i="30"/>
  <c r="AC110" i="30"/>
  <c r="AD110" i="30"/>
  <c r="AE110" i="30"/>
  <c r="AF110" i="30"/>
  <c r="P111" i="30"/>
  <c r="Q111" i="30"/>
  <c r="R111" i="30" a="1"/>
  <c r="R111" i="30" s="1"/>
  <c r="S111" i="30"/>
  <c r="T111" i="30"/>
  <c r="U111" i="30"/>
  <c r="V111" i="30"/>
  <c r="W111" i="30"/>
  <c r="Z111" i="30"/>
  <c r="AA111" i="30"/>
  <c r="AC111" i="30"/>
  <c r="AD111" i="30"/>
  <c r="AE111" i="30"/>
  <c r="AF111" i="30"/>
  <c r="P112" i="30"/>
  <c r="Q112" i="30"/>
  <c r="R112" i="30" a="1"/>
  <c r="R112" i="30" s="1"/>
  <c r="S112" i="30"/>
  <c r="T112" i="30"/>
  <c r="U112" i="30"/>
  <c r="V112" i="30"/>
  <c r="W112" i="30"/>
  <c r="Z112" i="30"/>
  <c r="AA112" i="30"/>
  <c r="AC112" i="30"/>
  <c r="AD112" i="30"/>
  <c r="AE112" i="30"/>
  <c r="AF112" i="30"/>
  <c r="P113" i="30"/>
  <c r="Q113" i="30"/>
  <c r="R113" i="30" a="1"/>
  <c r="R113" i="30" s="1"/>
  <c r="S113" i="30"/>
  <c r="T113" i="30"/>
  <c r="U113" i="30"/>
  <c r="V113" i="30"/>
  <c r="W113" i="30"/>
  <c r="Z113" i="30"/>
  <c r="AA113" i="30"/>
  <c r="AC113" i="30"/>
  <c r="AD113" i="30"/>
  <c r="AE113" i="30"/>
  <c r="AF113" i="30"/>
  <c r="P114" i="30"/>
  <c r="Q114" i="30"/>
  <c r="R114" i="30" a="1"/>
  <c r="R114" i="30" s="1"/>
  <c r="S114" i="30"/>
  <c r="T114" i="30"/>
  <c r="U114" i="30"/>
  <c r="V114" i="30"/>
  <c r="W114" i="30"/>
  <c r="Z114" i="30"/>
  <c r="AA114" i="30"/>
  <c r="AC114" i="30"/>
  <c r="AD114" i="30"/>
  <c r="AE114" i="30"/>
  <c r="AF114" i="30"/>
  <c r="P115" i="30"/>
  <c r="Q115" i="30"/>
  <c r="R115" i="30" a="1"/>
  <c r="R115" i="30" s="1"/>
  <c r="S115" i="30"/>
  <c r="T115" i="30"/>
  <c r="U115" i="30"/>
  <c r="V115" i="30"/>
  <c r="W115" i="30"/>
  <c r="Z115" i="30"/>
  <c r="AA115" i="30"/>
  <c r="AC115" i="30"/>
  <c r="AD115" i="30"/>
  <c r="AE115" i="30"/>
  <c r="AF115" i="30"/>
  <c r="P116" i="30"/>
  <c r="Q116" i="30"/>
  <c r="R116" i="30" a="1"/>
  <c r="R116" i="30" s="1"/>
  <c r="S116" i="30"/>
  <c r="T116" i="30"/>
  <c r="U116" i="30"/>
  <c r="V116" i="30"/>
  <c r="W116" i="30"/>
  <c r="Z116" i="30"/>
  <c r="AA116" i="30"/>
  <c r="AC116" i="30"/>
  <c r="AD116" i="30"/>
  <c r="AE116" i="30"/>
  <c r="AF116" i="30"/>
  <c r="P117" i="30"/>
  <c r="Q117" i="30"/>
  <c r="R117" i="30" a="1"/>
  <c r="R117" i="30" s="1"/>
  <c r="S117" i="30"/>
  <c r="T117" i="30"/>
  <c r="U117" i="30"/>
  <c r="V117" i="30"/>
  <c r="W117" i="30"/>
  <c r="Z117" i="30"/>
  <c r="AA117" i="30"/>
  <c r="AC117" i="30"/>
  <c r="AD117" i="30"/>
  <c r="AE117" i="30"/>
  <c r="AF117" i="30"/>
  <c r="P118" i="30"/>
  <c r="Q118" i="30"/>
  <c r="R118" i="30" a="1"/>
  <c r="R118" i="30" s="1"/>
  <c r="S118" i="30"/>
  <c r="T118" i="30"/>
  <c r="U118" i="30"/>
  <c r="V118" i="30"/>
  <c r="W118" i="30"/>
  <c r="Z118" i="30"/>
  <c r="AA118" i="30"/>
  <c r="AC118" i="30"/>
  <c r="AD118" i="30"/>
  <c r="AE118" i="30"/>
  <c r="AF118" i="30"/>
  <c r="P119" i="30"/>
  <c r="Q119" i="30"/>
  <c r="R119" i="30" a="1"/>
  <c r="R119" i="30" s="1"/>
  <c r="S119" i="30"/>
  <c r="T119" i="30"/>
  <c r="U119" i="30"/>
  <c r="V119" i="30"/>
  <c r="W119" i="30"/>
  <c r="Z119" i="30"/>
  <c r="AA119" i="30"/>
  <c r="AC119" i="30"/>
  <c r="AD119" i="30"/>
  <c r="AE119" i="30"/>
  <c r="AF119" i="30"/>
  <c r="P120" i="30"/>
  <c r="Q120" i="30"/>
  <c r="R120" i="30" a="1"/>
  <c r="R120" i="30" s="1"/>
  <c r="S120" i="30"/>
  <c r="T120" i="30"/>
  <c r="U120" i="30"/>
  <c r="V120" i="30"/>
  <c r="W120" i="30"/>
  <c r="Z120" i="30"/>
  <c r="AA120" i="30"/>
  <c r="AC120" i="30"/>
  <c r="AD120" i="30"/>
  <c r="AE120" i="30"/>
  <c r="AF120" i="30"/>
  <c r="P121" i="30"/>
  <c r="Q121" i="30"/>
  <c r="R121" i="30" a="1"/>
  <c r="R121" i="30" s="1"/>
  <c r="S121" i="30"/>
  <c r="T121" i="30"/>
  <c r="U121" i="30"/>
  <c r="V121" i="30"/>
  <c r="W121" i="30"/>
  <c r="Z121" i="30"/>
  <c r="AA121" i="30"/>
  <c r="AC121" i="30"/>
  <c r="AD121" i="30"/>
  <c r="AE121" i="30"/>
  <c r="AF121" i="30"/>
  <c r="P122" i="30"/>
  <c r="Q122" i="30"/>
  <c r="R122" i="30" a="1"/>
  <c r="R122" i="30" s="1"/>
  <c r="S122" i="30"/>
  <c r="T122" i="30"/>
  <c r="U122" i="30"/>
  <c r="V122" i="30"/>
  <c r="W122" i="30"/>
  <c r="Z122" i="30"/>
  <c r="AA122" i="30"/>
  <c r="AC122" i="30"/>
  <c r="AD122" i="30"/>
  <c r="AE122" i="30"/>
  <c r="AF122" i="30"/>
  <c r="P123" i="30"/>
  <c r="Q123" i="30"/>
  <c r="R123" i="30" a="1"/>
  <c r="R123" i="30" s="1"/>
  <c r="S123" i="30"/>
  <c r="T123" i="30"/>
  <c r="U123" i="30"/>
  <c r="V123" i="30"/>
  <c r="W123" i="30"/>
  <c r="Z123" i="30"/>
  <c r="AA123" i="30"/>
  <c r="AC123" i="30"/>
  <c r="AD123" i="30"/>
  <c r="AE123" i="30"/>
  <c r="AF123" i="30"/>
  <c r="P124" i="30"/>
  <c r="Q124" i="30"/>
  <c r="R124" i="30" a="1"/>
  <c r="R124" i="30" s="1"/>
  <c r="S124" i="30"/>
  <c r="T124" i="30"/>
  <c r="U124" i="30"/>
  <c r="V124" i="30"/>
  <c r="W124" i="30"/>
  <c r="Z124" i="30"/>
  <c r="AA124" i="30"/>
  <c r="AC124" i="30"/>
  <c r="AD124" i="30"/>
  <c r="AE124" i="30"/>
  <c r="AF124" i="30"/>
  <c r="P125" i="30"/>
  <c r="Q125" i="30"/>
  <c r="R125" i="30" a="1"/>
  <c r="R125" i="30" s="1"/>
  <c r="S125" i="30"/>
  <c r="T125" i="30"/>
  <c r="U125" i="30"/>
  <c r="V125" i="30"/>
  <c r="W125" i="30"/>
  <c r="Z125" i="30"/>
  <c r="AA125" i="30"/>
  <c r="AC125" i="30"/>
  <c r="AD125" i="30"/>
  <c r="AE125" i="30"/>
  <c r="AF125" i="30"/>
  <c r="P126" i="30"/>
  <c r="Q126" i="30"/>
  <c r="R126" i="30" a="1"/>
  <c r="R126" i="30" s="1"/>
  <c r="S126" i="30"/>
  <c r="T126" i="30"/>
  <c r="U126" i="30"/>
  <c r="V126" i="30"/>
  <c r="W126" i="30"/>
  <c r="Z126" i="30"/>
  <c r="AA126" i="30"/>
  <c r="AC126" i="30"/>
  <c r="AD126" i="30"/>
  <c r="AE126" i="30"/>
  <c r="AF126" i="30"/>
  <c r="P127" i="30"/>
  <c r="Q127" i="30"/>
  <c r="R127" i="30" a="1"/>
  <c r="R127" i="30" s="1"/>
  <c r="S127" i="30"/>
  <c r="T127" i="30"/>
  <c r="U127" i="30"/>
  <c r="V127" i="30"/>
  <c r="W127" i="30"/>
  <c r="Z127" i="30"/>
  <c r="AA127" i="30"/>
  <c r="AC127" i="30"/>
  <c r="AD127" i="30"/>
  <c r="AE127" i="30"/>
  <c r="AF127" i="30"/>
  <c r="P128" i="30"/>
  <c r="Q128" i="30"/>
  <c r="R128" i="30" a="1"/>
  <c r="R128" i="30" s="1"/>
  <c r="S128" i="30"/>
  <c r="T128" i="30"/>
  <c r="U128" i="30"/>
  <c r="V128" i="30"/>
  <c r="W128" i="30"/>
  <c r="Z128" i="30"/>
  <c r="AA128" i="30"/>
  <c r="AC128" i="30"/>
  <c r="AD128" i="30"/>
  <c r="AE128" i="30"/>
  <c r="AF128" i="30"/>
  <c r="P129" i="30"/>
  <c r="Q129" i="30"/>
  <c r="R129" i="30" a="1"/>
  <c r="R129" i="30" s="1"/>
  <c r="S129" i="30"/>
  <c r="T129" i="30"/>
  <c r="U129" i="30"/>
  <c r="V129" i="30"/>
  <c r="W129" i="30"/>
  <c r="Z129" i="30"/>
  <c r="AA129" i="30"/>
  <c r="AC129" i="30"/>
  <c r="AD129" i="30"/>
  <c r="AE129" i="30"/>
  <c r="AF129" i="30"/>
  <c r="P130" i="30"/>
  <c r="Q130" i="30"/>
  <c r="R130" i="30" a="1"/>
  <c r="R130" i="30" s="1"/>
  <c r="S130" i="30"/>
  <c r="T130" i="30"/>
  <c r="U130" i="30"/>
  <c r="V130" i="30"/>
  <c r="W130" i="30"/>
  <c r="Z130" i="30"/>
  <c r="AA130" i="30"/>
  <c r="AC130" i="30"/>
  <c r="AD130" i="30"/>
  <c r="AE130" i="30"/>
  <c r="AF130" i="30"/>
  <c r="P131" i="30"/>
  <c r="Q131" i="30"/>
  <c r="R131" i="30" a="1"/>
  <c r="R131" i="30" s="1"/>
  <c r="S131" i="30"/>
  <c r="T131" i="30"/>
  <c r="U131" i="30"/>
  <c r="V131" i="30"/>
  <c r="W131" i="30"/>
  <c r="Z131" i="30"/>
  <c r="AA131" i="30"/>
  <c r="AC131" i="30"/>
  <c r="AD131" i="30"/>
  <c r="AE131" i="30"/>
  <c r="AF131" i="30"/>
  <c r="P132" i="30"/>
  <c r="Q132" i="30"/>
  <c r="R132" i="30" a="1"/>
  <c r="R132" i="30" s="1"/>
  <c r="S132" i="30"/>
  <c r="T132" i="30"/>
  <c r="U132" i="30"/>
  <c r="V132" i="30"/>
  <c r="W132" i="30"/>
  <c r="Z132" i="30"/>
  <c r="AA132" i="30"/>
  <c r="AC132" i="30"/>
  <c r="AD132" i="30"/>
  <c r="AE132" i="30"/>
  <c r="AF132" i="30"/>
  <c r="P133" i="30"/>
  <c r="Q133" i="30"/>
  <c r="R133" i="30" a="1"/>
  <c r="R133" i="30" s="1"/>
  <c r="S133" i="30"/>
  <c r="T133" i="30"/>
  <c r="U133" i="30"/>
  <c r="V133" i="30"/>
  <c r="W133" i="30"/>
  <c r="Z133" i="30"/>
  <c r="AA133" i="30"/>
  <c r="AC133" i="30"/>
  <c r="AD133" i="30"/>
  <c r="AE133" i="30"/>
  <c r="AF133" i="30"/>
  <c r="P134" i="30"/>
  <c r="Q134" i="30"/>
  <c r="R134" i="30" a="1"/>
  <c r="R134" i="30" s="1"/>
  <c r="S134" i="30"/>
  <c r="T134" i="30"/>
  <c r="U134" i="30"/>
  <c r="V134" i="30"/>
  <c r="W134" i="30"/>
  <c r="Z134" i="30"/>
  <c r="AA134" i="30"/>
  <c r="AC134" i="30"/>
  <c r="AD134" i="30"/>
  <c r="AE134" i="30"/>
  <c r="AF134" i="30"/>
  <c r="P135" i="30"/>
  <c r="Q135" i="30"/>
  <c r="R135" i="30" a="1"/>
  <c r="R135" i="30" s="1"/>
  <c r="S135" i="30"/>
  <c r="T135" i="30"/>
  <c r="U135" i="30"/>
  <c r="V135" i="30"/>
  <c r="W135" i="30"/>
  <c r="Z135" i="30"/>
  <c r="AA135" i="30"/>
  <c r="AC135" i="30"/>
  <c r="AD135" i="30"/>
  <c r="AE135" i="30"/>
  <c r="AF135" i="30"/>
  <c r="P136" i="30"/>
  <c r="Q136" i="30"/>
  <c r="R136" i="30" a="1"/>
  <c r="R136" i="30" s="1"/>
  <c r="S136" i="30"/>
  <c r="T136" i="30"/>
  <c r="U136" i="30"/>
  <c r="V136" i="30"/>
  <c r="W136" i="30"/>
  <c r="Z136" i="30"/>
  <c r="AA136" i="30"/>
  <c r="AC136" i="30"/>
  <c r="AD136" i="30"/>
  <c r="AE136" i="30"/>
  <c r="AF136" i="30"/>
  <c r="P137" i="30"/>
  <c r="Q137" i="30"/>
  <c r="R137" i="30" a="1"/>
  <c r="R137" i="30" s="1"/>
  <c r="S137" i="30"/>
  <c r="T137" i="30"/>
  <c r="U137" i="30"/>
  <c r="V137" i="30"/>
  <c r="W137" i="30"/>
  <c r="Z137" i="30"/>
  <c r="AA137" i="30"/>
  <c r="AC137" i="30"/>
  <c r="AD137" i="30"/>
  <c r="AE137" i="30"/>
  <c r="AF137" i="30"/>
  <c r="P138" i="30"/>
  <c r="Q138" i="30"/>
  <c r="R138" i="30" a="1"/>
  <c r="R138" i="30" s="1"/>
  <c r="S138" i="30"/>
  <c r="T138" i="30"/>
  <c r="U138" i="30"/>
  <c r="V138" i="30"/>
  <c r="W138" i="30"/>
  <c r="Z138" i="30"/>
  <c r="AA138" i="30"/>
  <c r="AC138" i="30"/>
  <c r="AD138" i="30"/>
  <c r="AE138" i="30"/>
  <c r="AF138" i="30"/>
  <c r="P139" i="30"/>
  <c r="Q139" i="30"/>
  <c r="R139" i="30" a="1"/>
  <c r="R139" i="30" s="1"/>
  <c r="S139" i="30"/>
  <c r="T139" i="30"/>
  <c r="U139" i="30"/>
  <c r="V139" i="30"/>
  <c r="W139" i="30"/>
  <c r="Z139" i="30"/>
  <c r="AA139" i="30"/>
  <c r="AC139" i="30"/>
  <c r="AD139" i="30"/>
  <c r="AE139" i="30"/>
  <c r="AF139" i="30"/>
  <c r="P140" i="30"/>
  <c r="Q140" i="30"/>
  <c r="R140" i="30" a="1"/>
  <c r="R140" i="30" s="1"/>
  <c r="S140" i="30"/>
  <c r="T140" i="30"/>
  <c r="U140" i="30"/>
  <c r="V140" i="30"/>
  <c r="W140" i="30"/>
  <c r="Z140" i="30"/>
  <c r="AA140" i="30"/>
  <c r="AC140" i="30"/>
  <c r="AD140" i="30"/>
  <c r="AE140" i="30"/>
  <c r="AF140" i="30"/>
  <c r="P141" i="30"/>
  <c r="Q141" i="30"/>
  <c r="R141" i="30" a="1"/>
  <c r="R141" i="30" s="1"/>
  <c r="S141" i="30"/>
  <c r="T141" i="30"/>
  <c r="U141" i="30"/>
  <c r="V141" i="30"/>
  <c r="W141" i="30"/>
  <c r="Z141" i="30"/>
  <c r="AA141" i="30"/>
  <c r="AC141" i="30"/>
  <c r="AD141" i="30"/>
  <c r="AE141" i="30"/>
  <c r="AF141" i="30"/>
  <c r="P142" i="30"/>
  <c r="Q142" i="30"/>
  <c r="R142" i="30" a="1"/>
  <c r="R142" i="30" s="1"/>
  <c r="S142" i="30"/>
  <c r="T142" i="30"/>
  <c r="U142" i="30"/>
  <c r="V142" i="30"/>
  <c r="W142" i="30"/>
  <c r="Z142" i="30"/>
  <c r="AA142" i="30"/>
  <c r="AC142" i="30"/>
  <c r="AD142" i="30"/>
  <c r="AE142" i="30"/>
  <c r="AF142" i="30"/>
  <c r="P143" i="30"/>
  <c r="Q143" i="30"/>
  <c r="R143" i="30" a="1"/>
  <c r="R143" i="30" s="1"/>
  <c r="S143" i="30"/>
  <c r="T143" i="30"/>
  <c r="U143" i="30"/>
  <c r="V143" i="30"/>
  <c r="W143" i="30"/>
  <c r="Z143" i="30"/>
  <c r="AA143" i="30"/>
  <c r="AC143" i="30"/>
  <c r="AD143" i="30"/>
  <c r="AE143" i="30"/>
  <c r="AF143" i="30"/>
  <c r="P144" i="30"/>
  <c r="Q144" i="30"/>
  <c r="R144" i="30" a="1"/>
  <c r="R144" i="30" s="1"/>
  <c r="S144" i="30"/>
  <c r="T144" i="30"/>
  <c r="U144" i="30"/>
  <c r="V144" i="30"/>
  <c r="W144" i="30"/>
  <c r="Z144" i="30"/>
  <c r="AA144" i="30"/>
  <c r="AC144" i="30"/>
  <c r="AD144" i="30"/>
  <c r="AE144" i="30"/>
  <c r="AF144" i="30"/>
  <c r="P145" i="30"/>
  <c r="Q145" i="30"/>
  <c r="R145" i="30" a="1"/>
  <c r="R145" i="30" s="1"/>
  <c r="S145" i="30"/>
  <c r="T145" i="30"/>
  <c r="U145" i="30"/>
  <c r="V145" i="30"/>
  <c r="W145" i="30"/>
  <c r="Z145" i="30"/>
  <c r="AA145" i="30"/>
  <c r="AC145" i="30"/>
  <c r="AD145" i="30"/>
  <c r="AE145" i="30"/>
  <c r="AF145" i="30"/>
  <c r="P146" i="30"/>
  <c r="Q146" i="30"/>
  <c r="R146" i="30" a="1"/>
  <c r="R146" i="30" s="1"/>
  <c r="S146" i="30"/>
  <c r="T146" i="30"/>
  <c r="U146" i="30"/>
  <c r="V146" i="30"/>
  <c r="W146" i="30"/>
  <c r="Z146" i="30"/>
  <c r="AA146" i="30"/>
  <c r="AC146" i="30"/>
  <c r="AD146" i="30"/>
  <c r="AE146" i="30"/>
  <c r="AF146" i="30"/>
  <c r="P147" i="30"/>
  <c r="Q147" i="30"/>
  <c r="R147" i="30" a="1"/>
  <c r="R147" i="30" s="1"/>
  <c r="S147" i="30"/>
  <c r="T147" i="30"/>
  <c r="U147" i="30"/>
  <c r="V147" i="30"/>
  <c r="W147" i="30"/>
  <c r="Z147" i="30"/>
  <c r="AA147" i="30"/>
  <c r="AC147" i="30"/>
  <c r="AD147" i="30"/>
  <c r="AE147" i="30"/>
  <c r="AF147" i="30"/>
  <c r="P148" i="30"/>
  <c r="Q148" i="30"/>
  <c r="R148" i="30" a="1"/>
  <c r="R148" i="30" s="1"/>
  <c r="S148" i="30"/>
  <c r="T148" i="30"/>
  <c r="U148" i="30"/>
  <c r="V148" i="30"/>
  <c r="W148" i="30"/>
  <c r="Z148" i="30"/>
  <c r="AA148" i="30"/>
  <c r="AC148" i="30"/>
  <c r="AD148" i="30"/>
  <c r="AE148" i="30"/>
  <c r="AF148" i="30"/>
  <c r="P149" i="30"/>
  <c r="Q149" i="30"/>
  <c r="R149" i="30" a="1"/>
  <c r="R149" i="30" s="1"/>
  <c r="S149" i="30"/>
  <c r="T149" i="30"/>
  <c r="U149" i="30"/>
  <c r="V149" i="30"/>
  <c r="W149" i="30"/>
  <c r="Z149" i="30"/>
  <c r="AA149" i="30"/>
  <c r="AC149" i="30"/>
  <c r="AD149" i="30"/>
  <c r="AE149" i="30"/>
  <c r="AF149" i="30"/>
  <c r="P150" i="30"/>
  <c r="Q150" i="30"/>
  <c r="R150" i="30" a="1"/>
  <c r="R150" i="30" s="1"/>
  <c r="S150" i="30"/>
  <c r="T150" i="30"/>
  <c r="U150" i="30"/>
  <c r="V150" i="30"/>
  <c r="W150" i="30"/>
  <c r="Z150" i="30"/>
  <c r="AA150" i="30"/>
  <c r="AC150" i="30"/>
  <c r="AD150" i="30"/>
  <c r="AE150" i="30"/>
  <c r="AF150" i="30"/>
  <c r="P151" i="30"/>
  <c r="Q151" i="30"/>
  <c r="R151" i="30" a="1"/>
  <c r="R151" i="30" s="1"/>
  <c r="S151" i="30"/>
  <c r="T151" i="30"/>
  <c r="U151" i="30"/>
  <c r="V151" i="30"/>
  <c r="W151" i="30"/>
  <c r="Z151" i="30"/>
  <c r="AA151" i="30"/>
  <c r="AC151" i="30"/>
  <c r="AD151" i="30"/>
  <c r="AE151" i="30"/>
  <c r="AF151" i="30"/>
  <c r="P152" i="30"/>
  <c r="Q152" i="30"/>
  <c r="R152" i="30" a="1"/>
  <c r="R152" i="30" s="1"/>
  <c r="S152" i="30"/>
  <c r="T152" i="30"/>
  <c r="U152" i="30"/>
  <c r="V152" i="30"/>
  <c r="W152" i="30"/>
  <c r="Z152" i="30"/>
  <c r="AA152" i="30"/>
  <c r="AC152" i="30"/>
  <c r="AD152" i="30"/>
  <c r="AE152" i="30"/>
  <c r="AF152" i="30"/>
  <c r="P153" i="30"/>
  <c r="Q153" i="30"/>
  <c r="R153" i="30" a="1"/>
  <c r="R153" i="30" s="1"/>
  <c r="S153" i="30"/>
  <c r="T153" i="30"/>
  <c r="U153" i="30"/>
  <c r="V153" i="30"/>
  <c r="W153" i="30"/>
  <c r="Z153" i="30"/>
  <c r="AA153" i="30"/>
  <c r="AC153" i="30"/>
  <c r="AD153" i="30"/>
  <c r="AE153" i="30"/>
  <c r="AF153" i="30"/>
  <c r="P154" i="30"/>
  <c r="Q154" i="30"/>
  <c r="R154" i="30" a="1"/>
  <c r="R154" i="30" s="1"/>
  <c r="S154" i="30"/>
  <c r="T154" i="30"/>
  <c r="U154" i="30"/>
  <c r="V154" i="30"/>
  <c r="W154" i="30"/>
  <c r="Z154" i="30"/>
  <c r="AA154" i="30"/>
  <c r="AC154" i="30"/>
  <c r="AD154" i="30"/>
  <c r="AE154" i="30"/>
  <c r="AF154" i="30"/>
  <c r="P155" i="30"/>
  <c r="Q155" i="30"/>
  <c r="R155" i="30" a="1"/>
  <c r="R155" i="30" s="1"/>
  <c r="S155" i="30"/>
  <c r="T155" i="30"/>
  <c r="U155" i="30"/>
  <c r="V155" i="30"/>
  <c r="W155" i="30"/>
  <c r="Z155" i="30"/>
  <c r="AA155" i="30"/>
  <c r="AC155" i="30"/>
  <c r="AD155" i="30"/>
  <c r="AE155" i="30"/>
  <c r="AF155" i="30"/>
  <c r="P156" i="30"/>
  <c r="Q156" i="30"/>
  <c r="R156" i="30" a="1"/>
  <c r="R156" i="30" s="1"/>
  <c r="S156" i="30"/>
  <c r="T156" i="30"/>
  <c r="U156" i="30"/>
  <c r="V156" i="30"/>
  <c r="W156" i="30"/>
  <c r="Z156" i="30"/>
  <c r="AA156" i="30"/>
  <c r="AC156" i="30"/>
  <c r="AD156" i="30"/>
  <c r="AE156" i="30"/>
  <c r="AF156" i="30"/>
  <c r="P157" i="30"/>
  <c r="Q157" i="30"/>
  <c r="R157" i="30" a="1"/>
  <c r="R157" i="30" s="1"/>
  <c r="S157" i="30"/>
  <c r="T157" i="30"/>
  <c r="U157" i="30"/>
  <c r="V157" i="30"/>
  <c r="W157" i="30"/>
  <c r="Z157" i="30"/>
  <c r="AA157" i="30"/>
  <c r="AC157" i="30"/>
  <c r="AD157" i="30"/>
  <c r="AE157" i="30"/>
  <c r="AF157" i="30"/>
  <c r="P158" i="30"/>
  <c r="Q158" i="30"/>
  <c r="R158" i="30" a="1"/>
  <c r="R158" i="30" s="1"/>
  <c r="S158" i="30"/>
  <c r="T158" i="30"/>
  <c r="U158" i="30"/>
  <c r="V158" i="30"/>
  <c r="W158" i="30"/>
  <c r="Z158" i="30"/>
  <c r="AA158" i="30"/>
  <c r="AC158" i="30"/>
  <c r="AD158" i="30"/>
  <c r="AE158" i="30"/>
  <c r="AF158" i="30"/>
  <c r="P159" i="30"/>
  <c r="Q159" i="30"/>
  <c r="R159" i="30" a="1"/>
  <c r="R159" i="30" s="1"/>
  <c r="S159" i="30"/>
  <c r="T159" i="30"/>
  <c r="U159" i="30"/>
  <c r="V159" i="30"/>
  <c r="W159" i="30"/>
  <c r="Z159" i="30"/>
  <c r="AA159" i="30"/>
  <c r="AC159" i="30"/>
  <c r="AD159" i="30"/>
  <c r="AE159" i="30"/>
  <c r="AF159" i="30"/>
  <c r="P160" i="30"/>
  <c r="Q160" i="30"/>
  <c r="R160" i="30" a="1"/>
  <c r="R160" i="30" s="1"/>
  <c r="S160" i="30"/>
  <c r="T160" i="30"/>
  <c r="U160" i="30"/>
  <c r="V160" i="30"/>
  <c r="W160" i="30"/>
  <c r="Z160" i="30"/>
  <c r="AA160" i="30"/>
  <c r="AC160" i="30"/>
  <c r="AD160" i="30"/>
  <c r="AE160" i="30"/>
  <c r="AF160" i="30"/>
  <c r="P161" i="30"/>
  <c r="Q161" i="30"/>
  <c r="R161" i="30" a="1"/>
  <c r="R161" i="30" s="1"/>
  <c r="S161" i="30"/>
  <c r="T161" i="30"/>
  <c r="U161" i="30"/>
  <c r="V161" i="30"/>
  <c r="W161" i="30"/>
  <c r="Z161" i="30"/>
  <c r="AA161" i="30"/>
  <c r="AC161" i="30"/>
  <c r="AD161" i="30"/>
  <c r="AE161" i="30"/>
  <c r="AF161" i="30"/>
  <c r="P162" i="30"/>
  <c r="Q162" i="30"/>
  <c r="R162" i="30" a="1"/>
  <c r="R162" i="30" s="1"/>
  <c r="S162" i="30"/>
  <c r="T162" i="30"/>
  <c r="U162" i="30"/>
  <c r="V162" i="30"/>
  <c r="W162" i="30"/>
  <c r="Z162" i="30"/>
  <c r="AA162" i="30"/>
  <c r="AC162" i="30"/>
  <c r="AD162" i="30"/>
  <c r="AE162" i="30"/>
  <c r="AF162" i="30"/>
  <c r="P163" i="30"/>
  <c r="Q163" i="30"/>
  <c r="R163" i="30" a="1"/>
  <c r="R163" i="30" s="1"/>
  <c r="S163" i="30"/>
  <c r="T163" i="30"/>
  <c r="U163" i="30"/>
  <c r="V163" i="30"/>
  <c r="W163" i="30"/>
  <c r="Z163" i="30"/>
  <c r="AA163" i="30"/>
  <c r="AC163" i="30"/>
  <c r="AD163" i="30"/>
  <c r="AE163" i="30"/>
  <c r="AF163" i="30"/>
  <c r="P164" i="30"/>
  <c r="Q164" i="30"/>
  <c r="R164" i="30" a="1"/>
  <c r="R164" i="30" s="1"/>
  <c r="S164" i="30"/>
  <c r="T164" i="30"/>
  <c r="U164" i="30"/>
  <c r="V164" i="30"/>
  <c r="W164" i="30"/>
  <c r="Z164" i="30"/>
  <c r="AA164" i="30"/>
  <c r="AC164" i="30"/>
  <c r="AD164" i="30"/>
  <c r="AE164" i="30"/>
  <c r="AF164" i="30"/>
  <c r="P165" i="30"/>
  <c r="Q165" i="30"/>
  <c r="R165" i="30" a="1"/>
  <c r="R165" i="30" s="1"/>
  <c r="S165" i="30"/>
  <c r="T165" i="30"/>
  <c r="U165" i="30"/>
  <c r="V165" i="30"/>
  <c r="W165" i="30"/>
  <c r="Z165" i="30"/>
  <c r="AA165" i="30"/>
  <c r="AC165" i="30"/>
  <c r="AD165" i="30"/>
  <c r="AE165" i="30"/>
  <c r="AF165" i="30"/>
  <c r="P166" i="30"/>
  <c r="Q166" i="30"/>
  <c r="R166" i="30" a="1"/>
  <c r="R166" i="30" s="1"/>
  <c r="S166" i="30"/>
  <c r="T166" i="30"/>
  <c r="U166" i="30"/>
  <c r="V166" i="30"/>
  <c r="W166" i="30"/>
  <c r="Z166" i="30"/>
  <c r="AA166" i="30"/>
  <c r="AC166" i="30"/>
  <c r="AD166" i="30"/>
  <c r="AE166" i="30"/>
  <c r="AF166" i="30"/>
  <c r="P167" i="30"/>
  <c r="Q167" i="30"/>
  <c r="R167" i="30" a="1"/>
  <c r="R167" i="30" s="1"/>
  <c r="S167" i="30"/>
  <c r="T167" i="30"/>
  <c r="U167" i="30"/>
  <c r="V167" i="30"/>
  <c r="W167" i="30"/>
  <c r="Z167" i="30"/>
  <c r="AA167" i="30"/>
  <c r="AC167" i="30"/>
  <c r="AD167" i="30"/>
  <c r="AE167" i="30"/>
  <c r="AF167" i="30"/>
  <c r="P168" i="30"/>
  <c r="Q168" i="30"/>
  <c r="R168" i="30" a="1"/>
  <c r="R168" i="30" s="1"/>
  <c r="S168" i="30"/>
  <c r="T168" i="30"/>
  <c r="U168" i="30"/>
  <c r="V168" i="30"/>
  <c r="W168" i="30"/>
  <c r="Z168" i="30"/>
  <c r="AA168" i="30"/>
  <c r="AC168" i="30"/>
  <c r="AD168" i="30"/>
  <c r="AE168" i="30"/>
  <c r="AF168" i="30"/>
  <c r="P169" i="30"/>
  <c r="Q169" i="30"/>
  <c r="R169" i="30" a="1"/>
  <c r="R169" i="30" s="1"/>
  <c r="S169" i="30"/>
  <c r="T169" i="30"/>
  <c r="U169" i="30"/>
  <c r="V169" i="30"/>
  <c r="W169" i="30"/>
  <c r="Z169" i="30"/>
  <c r="AA169" i="30"/>
  <c r="AC169" i="30"/>
  <c r="AD169" i="30"/>
  <c r="AE169" i="30"/>
  <c r="AF169" i="30"/>
  <c r="P170" i="30"/>
  <c r="Q170" i="30"/>
  <c r="R170" i="30" a="1"/>
  <c r="R170" i="30" s="1"/>
  <c r="S170" i="30"/>
  <c r="T170" i="30"/>
  <c r="U170" i="30"/>
  <c r="V170" i="30"/>
  <c r="W170" i="30"/>
  <c r="Z170" i="30"/>
  <c r="AA170" i="30"/>
  <c r="AC170" i="30"/>
  <c r="AD170" i="30"/>
  <c r="AE170" i="30"/>
  <c r="AF170" i="30"/>
  <c r="P171" i="30"/>
  <c r="Q171" i="30"/>
  <c r="R171" i="30" a="1"/>
  <c r="R171" i="30" s="1"/>
  <c r="S171" i="30"/>
  <c r="T171" i="30"/>
  <c r="U171" i="30"/>
  <c r="V171" i="30"/>
  <c r="W171" i="30"/>
  <c r="Z171" i="30"/>
  <c r="AA171" i="30"/>
  <c r="AC171" i="30"/>
  <c r="AD171" i="30"/>
  <c r="AE171" i="30"/>
  <c r="AF171" i="30"/>
  <c r="P172" i="30"/>
  <c r="Q172" i="30"/>
  <c r="R172" i="30" a="1"/>
  <c r="R172" i="30" s="1"/>
  <c r="S172" i="30"/>
  <c r="T172" i="30"/>
  <c r="U172" i="30"/>
  <c r="V172" i="30"/>
  <c r="W172" i="30"/>
  <c r="Z172" i="30"/>
  <c r="AA172" i="30"/>
  <c r="AC172" i="30"/>
  <c r="AD172" i="30"/>
  <c r="AE172" i="30"/>
  <c r="AF172" i="30"/>
  <c r="P173" i="30"/>
  <c r="Q173" i="30"/>
  <c r="R173" i="30" a="1"/>
  <c r="R173" i="30" s="1"/>
  <c r="S173" i="30"/>
  <c r="T173" i="30"/>
  <c r="U173" i="30"/>
  <c r="V173" i="30"/>
  <c r="W173" i="30"/>
  <c r="Z173" i="30"/>
  <c r="AA173" i="30"/>
  <c r="AC173" i="30"/>
  <c r="AD173" i="30"/>
  <c r="AE173" i="30"/>
  <c r="AF173" i="30"/>
  <c r="P174" i="30"/>
  <c r="Q174" i="30"/>
  <c r="R174" i="30" a="1"/>
  <c r="R174" i="30" s="1"/>
  <c r="S174" i="30"/>
  <c r="T174" i="30"/>
  <c r="U174" i="30"/>
  <c r="V174" i="30"/>
  <c r="W174" i="30"/>
  <c r="Z174" i="30"/>
  <c r="AA174" i="30"/>
  <c r="AC174" i="30"/>
  <c r="AD174" i="30"/>
  <c r="AE174" i="30"/>
  <c r="AF174" i="30"/>
  <c r="P175" i="30"/>
  <c r="Q175" i="30"/>
  <c r="R175" i="30" a="1"/>
  <c r="R175" i="30" s="1"/>
  <c r="S175" i="30"/>
  <c r="T175" i="30"/>
  <c r="U175" i="30"/>
  <c r="V175" i="30"/>
  <c r="W175" i="30"/>
  <c r="Z175" i="30"/>
  <c r="AA175" i="30"/>
  <c r="AC175" i="30"/>
  <c r="AD175" i="30"/>
  <c r="AE175" i="30"/>
  <c r="AF175" i="30"/>
  <c r="P176" i="30"/>
  <c r="Q176" i="30"/>
  <c r="R176" i="30" a="1"/>
  <c r="R176" i="30" s="1"/>
  <c r="S176" i="30"/>
  <c r="T176" i="30"/>
  <c r="U176" i="30"/>
  <c r="V176" i="30"/>
  <c r="W176" i="30"/>
  <c r="Z176" i="30"/>
  <c r="AA176" i="30"/>
  <c r="AC176" i="30"/>
  <c r="AD176" i="30"/>
  <c r="AE176" i="30"/>
  <c r="AF176" i="30"/>
  <c r="P177" i="30"/>
  <c r="Q177" i="30"/>
  <c r="R177" i="30" a="1"/>
  <c r="R177" i="30" s="1"/>
  <c r="S177" i="30"/>
  <c r="T177" i="30"/>
  <c r="U177" i="30"/>
  <c r="V177" i="30"/>
  <c r="W177" i="30"/>
  <c r="Z177" i="30"/>
  <c r="AA177" i="30"/>
  <c r="AC177" i="30"/>
  <c r="AD177" i="30"/>
  <c r="AE177" i="30"/>
  <c r="AF177" i="30"/>
  <c r="P178" i="30"/>
  <c r="Q178" i="30"/>
  <c r="R178" i="30" a="1"/>
  <c r="R178" i="30" s="1"/>
  <c r="S178" i="30"/>
  <c r="T178" i="30"/>
  <c r="U178" i="30"/>
  <c r="V178" i="30"/>
  <c r="W178" i="30"/>
  <c r="Z178" i="30"/>
  <c r="AA178" i="30"/>
  <c r="AC178" i="30"/>
  <c r="AD178" i="30"/>
  <c r="AE178" i="30"/>
  <c r="AF178" i="30"/>
  <c r="P179" i="30"/>
  <c r="Q179" i="30"/>
  <c r="R179" i="30" a="1"/>
  <c r="R179" i="30" s="1"/>
  <c r="S179" i="30"/>
  <c r="T179" i="30"/>
  <c r="U179" i="30"/>
  <c r="V179" i="30"/>
  <c r="W179" i="30"/>
  <c r="Z179" i="30"/>
  <c r="AA179" i="30"/>
  <c r="AC179" i="30"/>
  <c r="AD179" i="30"/>
  <c r="AE179" i="30"/>
  <c r="AF179" i="30"/>
  <c r="P180" i="30"/>
  <c r="Q180" i="30"/>
  <c r="R180" i="30" a="1"/>
  <c r="R180" i="30" s="1"/>
  <c r="S180" i="30"/>
  <c r="T180" i="30"/>
  <c r="U180" i="30"/>
  <c r="V180" i="30"/>
  <c r="W180" i="30"/>
  <c r="Z180" i="30"/>
  <c r="AA180" i="30"/>
  <c r="AC180" i="30"/>
  <c r="AD180" i="30"/>
  <c r="AE180" i="30"/>
  <c r="AF180" i="30"/>
  <c r="P181" i="30"/>
  <c r="Q181" i="30"/>
  <c r="R181" i="30" a="1"/>
  <c r="R181" i="30" s="1"/>
  <c r="S181" i="30"/>
  <c r="T181" i="30"/>
  <c r="U181" i="30"/>
  <c r="V181" i="30"/>
  <c r="W181" i="30"/>
  <c r="Z181" i="30"/>
  <c r="AA181" i="30"/>
  <c r="AC181" i="30"/>
  <c r="AD181" i="30"/>
  <c r="AE181" i="30"/>
  <c r="AF181" i="30"/>
  <c r="P182" i="30"/>
  <c r="Q182" i="30"/>
  <c r="R182" i="30" a="1"/>
  <c r="R182" i="30" s="1"/>
  <c r="S182" i="30"/>
  <c r="T182" i="30"/>
  <c r="U182" i="30"/>
  <c r="V182" i="30"/>
  <c r="W182" i="30"/>
  <c r="Z182" i="30"/>
  <c r="AA182" i="30"/>
  <c r="AC182" i="30"/>
  <c r="AD182" i="30"/>
  <c r="AE182" i="30"/>
  <c r="AF182" i="30"/>
  <c r="P183" i="30"/>
  <c r="Q183" i="30"/>
  <c r="R183" i="30" a="1"/>
  <c r="R183" i="30" s="1"/>
  <c r="S183" i="30"/>
  <c r="T183" i="30"/>
  <c r="U183" i="30"/>
  <c r="V183" i="30"/>
  <c r="W183" i="30"/>
  <c r="Z183" i="30"/>
  <c r="AA183" i="30"/>
  <c r="AC183" i="30"/>
  <c r="AD183" i="30"/>
  <c r="AE183" i="30"/>
  <c r="AF183" i="30"/>
  <c r="P184" i="30"/>
  <c r="Q184" i="30"/>
  <c r="R184" i="30" a="1"/>
  <c r="R184" i="30" s="1"/>
  <c r="S184" i="30"/>
  <c r="T184" i="30"/>
  <c r="U184" i="30"/>
  <c r="V184" i="30"/>
  <c r="W184" i="30"/>
  <c r="Z184" i="30"/>
  <c r="AA184" i="30"/>
  <c r="AC184" i="30"/>
  <c r="AD184" i="30"/>
  <c r="AE184" i="30"/>
  <c r="AF184" i="30"/>
  <c r="P185" i="30"/>
  <c r="Q185" i="30"/>
  <c r="R185" i="30" a="1"/>
  <c r="R185" i="30" s="1"/>
  <c r="S185" i="30"/>
  <c r="T185" i="30"/>
  <c r="U185" i="30"/>
  <c r="V185" i="30"/>
  <c r="W185" i="30"/>
  <c r="Z185" i="30"/>
  <c r="AA185" i="30"/>
  <c r="AC185" i="30"/>
  <c r="AD185" i="30"/>
  <c r="AE185" i="30"/>
  <c r="AF185" i="30"/>
  <c r="P186" i="30"/>
  <c r="Q186" i="30"/>
  <c r="R186" i="30" a="1"/>
  <c r="R186" i="30" s="1"/>
  <c r="S186" i="30"/>
  <c r="T186" i="30"/>
  <c r="U186" i="30"/>
  <c r="V186" i="30"/>
  <c r="W186" i="30"/>
  <c r="Z186" i="30"/>
  <c r="AA186" i="30"/>
  <c r="AC186" i="30"/>
  <c r="AD186" i="30"/>
  <c r="AE186" i="30"/>
  <c r="AF186" i="30"/>
  <c r="P187" i="30"/>
  <c r="Q187" i="30"/>
  <c r="R187" i="30" a="1"/>
  <c r="R187" i="30" s="1"/>
  <c r="S187" i="30"/>
  <c r="T187" i="30"/>
  <c r="U187" i="30"/>
  <c r="V187" i="30"/>
  <c r="W187" i="30"/>
  <c r="Z187" i="30"/>
  <c r="AA187" i="30"/>
  <c r="AC187" i="30"/>
  <c r="AD187" i="30"/>
  <c r="AE187" i="30"/>
  <c r="AF187" i="30"/>
  <c r="P188" i="30"/>
  <c r="Q188" i="30"/>
  <c r="R188" i="30" a="1"/>
  <c r="R188" i="30" s="1"/>
  <c r="S188" i="30"/>
  <c r="T188" i="30"/>
  <c r="U188" i="30"/>
  <c r="V188" i="30"/>
  <c r="W188" i="30"/>
  <c r="Z188" i="30"/>
  <c r="AA188" i="30"/>
  <c r="AC188" i="30"/>
  <c r="AD188" i="30"/>
  <c r="AE188" i="30"/>
  <c r="AF188" i="30"/>
  <c r="P189" i="30"/>
  <c r="Q189" i="30"/>
  <c r="R189" i="30" a="1"/>
  <c r="R189" i="30" s="1"/>
  <c r="S189" i="30"/>
  <c r="T189" i="30"/>
  <c r="U189" i="30"/>
  <c r="V189" i="30"/>
  <c r="W189" i="30"/>
  <c r="Z189" i="30"/>
  <c r="AA189" i="30"/>
  <c r="AC189" i="30"/>
  <c r="AD189" i="30"/>
  <c r="AE189" i="30"/>
  <c r="AF189" i="30"/>
  <c r="P190" i="30"/>
  <c r="Q190" i="30"/>
  <c r="R190" i="30" a="1"/>
  <c r="R190" i="30" s="1"/>
  <c r="S190" i="30"/>
  <c r="T190" i="30"/>
  <c r="U190" i="30"/>
  <c r="V190" i="30"/>
  <c r="W190" i="30"/>
  <c r="Z190" i="30"/>
  <c r="AA190" i="30"/>
  <c r="AC190" i="30"/>
  <c r="AD190" i="30"/>
  <c r="AE190" i="30"/>
  <c r="AF190" i="30"/>
  <c r="P191" i="30"/>
  <c r="Q191" i="30"/>
  <c r="R191" i="30" a="1"/>
  <c r="R191" i="30" s="1"/>
  <c r="S191" i="30"/>
  <c r="T191" i="30"/>
  <c r="U191" i="30"/>
  <c r="V191" i="30"/>
  <c r="W191" i="30"/>
  <c r="Z191" i="30"/>
  <c r="AA191" i="30"/>
  <c r="AC191" i="30"/>
  <c r="AD191" i="30"/>
  <c r="AE191" i="30"/>
  <c r="AF191" i="30"/>
  <c r="P192" i="30"/>
  <c r="Q192" i="30"/>
  <c r="R192" i="30" a="1"/>
  <c r="R192" i="30" s="1"/>
  <c r="S192" i="30"/>
  <c r="T192" i="30"/>
  <c r="U192" i="30"/>
  <c r="V192" i="30"/>
  <c r="W192" i="30"/>
  <c r="Z192" i="30"/>
  <c r="AA192" i="30"/>
  <c r="AC192" i="30"/>
  <c r="AD192" i="30"/>
  <c r="AE192" i="30"/>
  <c r="AF192" i="30"/>
  <c r="P193" i="30"/>
  <c r="Q193" i="30"/>
  <c r="R193" i="30" a="1"/>
  <c r="R193" i="30" s="1"/>
  <c r="S193" i="30"/>
  <c r="T193" i="30"/>
  <c r="U193" i="30"/>
  <c r="V193" i="30"/>
  <c r="W193" i="30"/>
  <c r="Z193" i="30"/>
  <c r="AA193" i="30"/>
  <c r="AC193" i="30"/>
  <c r="AD193" i="30"/>
  <c r="AE193" i="30"/>
  <c r="AF193" i="30"/>
  <c r="P194" i="30"/>
  <c r="Q194" i="30"/>
  <c r="R194" i="30" a="1"/>
  <c r="R194" i="30" s="1"/>
  <c r="S194" i="30"/>
  <c r="T194" i="30"/>
  <c r="U194" i="30"/>
  <c r="V194" i="30"/>
  <c r="W194" i="30"/>
  <c r="Z194" i="30"/>
  <c r="AA194" i="30"/>
  <c r="AC194" i="30"/>
  <c r="AD194" i="30"/>
  <c r="AE194" i="30"/>
  <c r="AF194" i="30"/>
  <c r="P195" i="30"/>
  <c r="Q195" i="30"/>
  <c r="R195" i="30" a="1"/>
  <c r="R195" i="30" s="1"/>
  <c r="S195" i="30"/>
  <c r="T195" i="30"/>
  <c r="U195" i="30"/>
  <c r="V195" i="30"/>
  <c r="W195" i="30"/>
  <c r="Z195" i="30"/>
  <c r="AA195" i="30"/>
  <c r="AC195" i="30"/>
  <c r="AD195" i="30"/>
  <c r="AE195" i="30"/>
  <c r="AF195" i="30"/>
  <c r="P196" i="30"/>
  <c r="Q196" i="30"/>
  <c r="R196" i="30" a="1"/>
  <c r="R196" i="30" s="1"/>
  <c r="S196" i="30"/>
  <c r="T196" i="30"/>
  <c r="U196" i="30"/>
  <c r="V196" i="30"/>
  <c r="W196" i="30"/>
  <c r="Z196" i="30"/>
  <c r="AA196" i="30"/>
  <c r="AC196" i="30"/>
  <c r="AD196" i="30"/>
  <c r="AE196" i="30"/>
  <c r="AF196" i="30"/>
  <c r="P197" i="30"/>
  <c r="Q197" i="30"/>
  <c r="R197" i="30" a="1"/>
  <c r="R197" i="30" s="1"/>
  <c r="S197" i="30"/>
  <c r="T197" i="30"/>
  <c r="U197" i="30"/>
  <c r="V197" i="30"/>
  <c r="W197" i="30"/>
  <c r="Z197" i="30"/>
  <c r="AA197" i="30"/>
  <c r="AC197" i="30"/>
  <c r="AD197" i="30"/>
  <c r="AE197" i="30"/>
  <c r="AF197" i="30"/>
  <c r="P198" i="30"/>
  <c r="Q198" i="30"/>
  <c r="R198" i="30" a="1"/>
  <c r="R198" i="30" s="1"/>
  <c r="S198" i="30"/>
  <c r="T198" i="30"/>
  <c r="U198" i="30"/>
  <c r="V198" i="30"/>
  <c r="W198" i="30"/>
  <c r="Z198" i="30"/>
  <c r="AA198" i="30"/>
  <c r="AC198" i="30"/>
  <c r="AD198" i="30"/>
  <c r="AE198" i="30"/>
  <c r="AF198" i="30"/>
  <c r="P199" i="30"/>
  <c r="Q199" i="30"/>
  <c r="R199" i="30" a="1"/>
  <c r="R199" i="30" s="1"/>
  <c r="S199" i="30"/>
  <c r="T199" i="30"/>
  <c r="U199" i="30"/>
  <c r="V199" i="30"/>
  <c r="W199" i="30"/>
  <c r="Z199" i="30"/>
  <c r="AA199" i="30"/>
  <c r="AC199" i="30"/>
  <c r="AD199" i="30"/>
  <c r="AE199" i="30"/>
  <c r="AF199" i="30"/>
  <c r="P200" i="30"/>
  <c r="Q200" i="30"/>
  <c r="R200" i="30" a="1"/>
  <c r="R200" i="30" s="1"/>
  <c r="S200" i="30"/>
  <c r="T200" i="30"/>
  <c r="U200" i="30"/>
  <c r="V200" i="30"/>
  <c r="W200" i="30"/>
  <c r="Z200" i="30"/>
  <c r="AA200" i="30"/>
  <c r="AC200" i="30"/>
  <c r="AD200" i="30"/>
  <c r="AE200" i="30"/>
  <c r="AF200" i="30"/>
  <c r="P201" i="30"/>
  <c r="Q201" i="30"/>
  <c r="R201" i="30" a="1"/>
  <c r="R201" i="30" s="1"/>
  <c r="S201" i="30"/>
  <c r="T201" i="30"/>
  <c r="U201" i="30"/>
  <c r="V201" i="30"/>
  <c r="W201" i="30"/>
  <c r="Z201" i="30"/>
  <c r="AA201" i="30"/>
  <c r="AC201" i="30"/>
  <c r="AD201" i="30"/>
  <c r="AE201" i="30"/>
  <c r="AF201" i="30"/>
  <c r="P202" i="30"/>
  <c r="Q202" i="30"/>
  <c r="R202" i="30" a="1"/>
  <c r="R202" i="30" s="1"/>
  <c r="S202" i="30"/>
  <c r="T202" i="30"/>
  <c r="U202" i="30"/>
  <c r="V202" i="30"/>
  <c r="W202" i="30"/>
  <c r="Z202" i="30"/>
  <c r="AA202" i="30"/>
  <c r="AC202" i="30"/>
  <c r="AD202" i="30"/>
  <c r="AE202" i="30"/>
  <c r="AF202" i="30"/>
  <c r="P203" i="30"/>
  <c r="Q203" i="30"/>
  <c r="R203" i="30" a="1"/>
  <c r="R203" i="30" s="1"/>
  <c r="S203" i="30"/>
  <c r="T203" i="30"/>
  <c r="U203" i="30"/>
  <c r="V203" i="30"/>
  <c r="W203" i="30"/>
  <c r="Z203" i="30"/>
  <c r="AA203" i="30"/>
  <c r="AC203" i="30"/>
  <c r="AD203" i="30"/>
  <c r="AE203" i="30"/>
  <c r="AF203" i="30"/>
  <c r="P204" i="30"/>
  <c r="Q204" i="30"/>
  <c r="R204" i="30" a="1"/>
  <c r="R204" i="30" s="1"/>
  <c r="S204" i="30"/>
  <c r="T204" i="30"/>
  <c r="U204" i="30"/>
  <c r="V204" i="30"/>
  <c r="W204" i="30"/>
  <c r="Z204" i="30"/>
  <c r="AA204" i="30"/>
  <c r="AC204" i="30"/>
  <c r="AD204" i="30"/>
  <c r="AE204" i="30"/>
  <c r="AF204" i="30"/>
  <c r="P205" i="30"/>
  <c r="Q205" i="30"/>
  <c r="R205" i="30" a="1"/>
  <c r="R205" i="30" s="1"/>
  <c r="S205" i="30"/>
  <c r="T205" i="30"/>
  <c r="U205" i="30"/>
  <c r="V205" i="30"/>
  <c r="W205" i="30"/>
  <c r="Z205" i="30"/>
  <c r="AA205" i="30"/>
  <c r="AC205" i="30"/>
  <c r="AD205" i="30"/>
  <c r="AE205" i="30"/>
  <c r="AF205" i="30"/>
  <c r="P206" i="30"/>
  <c r="Q206" i="30"/>
  <c r="R206" i="30" a="1"/>
  <c r="R206" i="30" s="1"/>
  <c r="S206" i="30"/>
  <c r="T206" i="30"/>
  <c r="U206" i="30"/>
  <c r="V206" i="30"/>
  <c r="W206" i="30"/>
  <c r="Z206" i="30"/>
  <c r="AA206" i="30"/>
  <c r="AC206" i="30"/>
  <c r="AD206" i="30"/>
  <c r="AE206" i="30"/>
  <c r="AF206" i="30"/>
  <c r="P207" i="30"/>
  <c r="Q207" i="30"/>
  <c r="R207" i="30" a="1"/>
  <c r="R207" i="30" s="1"/>
  <c r="S207" i="30"/>
  <c r="T207" i="30"/>
  <c r="U207" i="30"/>
  <c r="V207" i="30"/>
  <c r="W207" i="30"/>
  <c r="Z207" i="30"/>
  <c r="AA207" i="30"/>
  <c r="AC207" i="30"/>
  <c r="AD207" i="30"/>
  <c r="AE207" i="30"/>
  <c r="AF207" i="30"/>
  <c r="P208" i="30"/>
  <c r="Q208" i="30"/>
  <c r="R208" i="30" a="1"/>
  <c r="R208" i="30" s="1"/>
  <c r="S208" i="30"/>
  <c r="T208" i="30"/>
  <c r="U208" i="30"/>
  <c r="V208" i="30"/>
  <c r="W208" i="30"/>
  <c r="Z208" i="30"/>
  <c r="AA208" i="30"/>
  <c r="AC208" i="30"/>
  <c r="AD208" i="30"/>
  <c r="AE208" i="30"/>
  <c r="AF208" i="30"/>
  <c r="P209" i="30"/>
  <c r="Q209" i="30"/>
  <c r="R209" i="30" a="1"/>
  <c r="R209" i="30" s="1"/>
  <c r="S209" i="30"/>
  <c r="T209" i="30"/>
  <c r="U209" i="30"/>
  <c r="V209" i="30"/>
  <c r="W209" i="30"/>
  <c r="Z209" i="30"/>
  <c r="AA209" i="30"/>
  <c r="AC209" i="30"/>
  <c r="AD209" i="30"/>
  <c r="AE209" i="30"/>
  <c r="AF209" i="30"/>
  <c r="P210" i="30"/>
  <c r="Q210" i="30"/>
  <c r="R210" i="30" a="1"/>
  <c r="R210" i="30" s="1"/>
  <c r="S210" i="30"/>
  <c r="T210" i="30"/>
  <c r="U210" i="30"/>
  <c r="V210" i="30"/>
  <c r="W210" i="30"/>
  <c r="Z210" i="30"/>
  <c r="AA210" i="30"/>
  <c r="AC210" i="30"/>
  <c r="AD210" i="30"/>
  <c r="AE210" i="30"/>
  <c r="AF210" i="30"/>
  <c r="P211" i="30"/>
  <c r="Q211" i="30"/>
  <c r="R211" i="30" a="1"/>
  <c r="R211" i="30" s="1"/>
  <c r="S211" i="30"/>
  <c r="T211" i="30"/>
  <c r="U211" i="30"/>
  <c r="V211" i="30"/>
  <c r="W211" i="30"/>
  <c r="Z211" i="30"/>
  <c r="AA211" i="30"/>
  <c r="AC211" i="30"/>
  <c r="AD211" i="30"/>
  <c r="AE211" i="30"/>
  <c r="AF211" i="30"/>
  <c r="P212" i="30"/>
  <c r="Q212" i="30"/>
  <c r="R212" i="30" a="1"/>
  <c r="R212" i="30" s="1"/>
  <c r="S212" i="30"/>
  <c r="T212" i="30"/>
  <c r="U212" i="30"/>
  <c r="V212" i="30"/>
  <c r="W212" i="30"/>
  <c r="Z212" i="30"/>
  <c r="AA212" i="30"/>
  <c r="AC212" i="30"/>
  <c r="AD212" i="30"/>
  <c r="AE212" i="30"/>
  <c r="AF212" i="30"/>
  <c r="P213" i="30"/>
  <c r="Q213" i="30"/>
  <c r="R213" i="30" a="1"/>
  <c r="R213" i="30" s="1"/>
  <c r="S213" i="30"/>
  <c r="T213" i="30"/>
  <c r="U213" i="30"/>
  <c r="V213" i="30"/>
  <c r="W213" i="30"/>
  <c r="Z213" i="30"/>
  <c r="AA213" i="30"/>
  <c r="AC213" i="30"/>
  <c r="AD213" i="30"/>
  <c r="AE213" i="30"/>
  <c r="AF213" i="30"/>
  <c r="P214" i="30"/>
  <c r="Q214" i="30"/>
  <c r="R214" i="30" a="1"/>
  <c r="R214" i="30" s="1"/>
  <c r="S214" i="30"/>
  <c r="T214" i="30"/>
  <c r="U214" i="30"/>
  <c r="V214" i="30"/>
  <c r="W214" i="30"/>
  <c r="Z214" i="30"/>
  <c r="AA214" i="30"/>
  <c r="AC214" i="30"/>
  <c r="AD214" i="30"/>
  <c r="AE214" i="30"/>
  <c r="AF214" i="30"/>
  <c r="P215" i="30"/>
  <c r="Q215" i="30"/>
  <c r="R215" i="30" a="1"/>
  <c r="R215" i="30" s="1"/>
  <c r="S215" i="30"/>
  <c r="T215" i="30"/>
  <c r="U215" i="30"/>
  <c r="V215" i="30"/>
  <c r="W215" i="30"/>
  <c r="Z215" i="30"/>
  <c r="AA215" i="30"/>
  <c r="AC215" i="30"/>
  <c r="AD215" i="30"/>
  <c r="AE215" i="30"/>
  <c r="AF215" i="30"/>
  <c r="P216" i="30"/>
  <c r="Q216" i="30"/>
  <c r="R216" i="30" a="1"/>
  <c r="R216" i="30" s="1"/>
  <c r="S216" i="30"/>
  <c r="T216" i="30"/>
  <c r="U216" i="30"/>
  <c r="V216" i="30"/>
  <c r="W216" i="30"/>
  <c r="Z216" i="30"/>
  <c r="AA216" i="30"/>
  <c r="AC216" i="30"/>
  <c r="AD216" i="30"/>
  <c r="AE216" i="30"/>
  <c r="AF216" i="30"/>
  <c r="P217" i="30"/>
  <c r="Q217" i="30"/>
  <c r="R217" i="30" a="1"/>
  <c r="R217" i="30" s="1"/>
  <c r="S217" i="30"/>
  <c r="T217" i="30"/>
  <c r="U217" i="30"/>
  <c r="V217" i="30"/>
  <c r="W217" i="30"/>
  <c r="Z217" i="30"/>
  <c r="AA217" i="30"/>
  <c r="AC217" i="30"/>
  <c r="AD217" i="30"/>
  <c r="AE217" i="30"/>
  <c r="AF217" i="30"/>
  <c r="P218" i="30"/>
  <c r="Q218" i="30"/>
  <c r="R218" i="30" a="1"/>
  <c r="R218" i="30" s="1"/>
  <c r="S218" i="30"/>
  <c r="T218" i="30"/>
  <c r="U218" i="30"/>
  <c r="V218" i="30"/>
  <c r="W218" i="30"/>
  <c r="Z218" i="30"/>
  <c r="AA218" i="30"/>
  <c r="AC218" i="30"/>
  <c r="AD218" i="30"/>
  <c r="AE218" i="30"/>
  <c r="AF218" i="30"/>
  <c r="P219" i="30"/>
  <c r="Q219" i="30"/>
  <c r="R219" i="30" a="1"/>
  <c r="R219" i="30" s="1"/>
  <c r="S219" i="30"/>
  <c r="T219" i="30"/>
  <c r="U219" i="30"/>
  <c r="V219" i="30"/>
  <c r="W219" i="30"/>
  <c r="Z219" i="30"/>
  <c r="AA219" i="30"/>
  <c r="AC219" i="30"/>
  <c r="AD219" i="30"/>
  <c r="AE219" i="30"/>
  <c r="AF219" i="30"/>
  <c r="P220" i="30"/>
  <c r="Q220" i="30"/>
  <c r="R220" i="30" a="1"/>
  <c r="R220" i="30" s="1"/>
  <c r="S220" i="30"/>
  <c r="T220" i="30"/>
  <c r="U220" i="30"/>
  <c r="V220" i="30"/>
  <c r="W220" i="30"/>
  <c r="Z220" i="30"/>
  <c r="AA220" i="30"/>
  <c r="AC220" i="30"/>
  <c r="AD220" i="30"/>
  <c r="AE220" i="30"/>
  <c r="AF220" i="30"/>
  <c r="P221" i="30"/>
  <c r="Q221" i="30"/>
  <c r="R221" i="30" a="1"/>
  <c r="R221" i="30" s="1"/>
  <c r="S221" i="30"/>
  <c r="T221" i="30"/>
  <c r="U221" i="30"/>
  <c r="V221" i="30"/>
  <c r="W221" i="30"/>
  <c r="Z221" i="30"/>
  <c r="AA221" i="30"/>
  <c r="AC221" i="30"/>
  <c r="AD221" i="30"/>
  <c r="AE221" i="30"/>
  <c r="AF221" i="30"/>
  <c r="P222" i="30"/>
  <c r="Q222" i="30"/>
  <c r="R222" i="30" a="1"/>
  <c r="R222" i="30" s="1"/>
  <c r="S222" i="30"/>
  <c r="T222" i="30"/>
  <c r="U222" i="30"/>
  <c r="V222" i="30"/>
  <c r="W222" i="30"/>
  <c r="Z222" i="30"/>
  <c r="AA222" i="30"/>
  <c r="AC222" i="30"/>
  <c r="AD222" i="30"/>
  <c r="AE222" i="30"/>
  <c r="AF222" i="30"/>
  <c r="P223" i="30"/>
  <c r="Q223" i="30"/>
  <c r="R223" i="30" a="1"/>
  <c r="R223" i="30" s="1"/>
  <c r="S223" i="30"/>
  <c r="T223" i="30"/>
  <c r="U223" i="30"/>
  <c r="V223" i="30"/>
  <c r="W223" i="30"/>
  <c r="Z223" i="30"/>
  <c r="AA223" i="30"/>
  <c r="AC223" i="30"/>
  <c r="AD223" i="30"/>
  <c r="AE223" i="30"/>
  <c r="AF223" i="30"/>
  <c r="P224" i="30"/>
  <c r="Q224" i="30"/>
  <c r="R224" i="30" a="1"/>
  <c r="R224" i="30" s="1"/>
  <c r="S224" i="30"/>
  <c r="T224" i="30"/>
  <c r="U224" i="30"/>
  <c r="V224" i="30"/>
  <c r="W224" i="30"/>
  <c r="Z224" i="30"/>
  <c r="AA224" i="30"/>
  <c r="AC224" i="30"/>
  <c r="AD224" i="30"/>
  <c r="AE224" i="30"/>
  <c r="AF224" i="30"/>
  <c r="P225" i="30"/>
  <c r="Q225" i="30"/>
  <c r="R225" i="30" a="1"/>
  <c r="R225" i="30" s="1"/>
  <c r="S225" i="30"/>
  <c r="T225" i="30"/>
  <c r="U225" i="30"/>
  <c r="V225" i="30"/>
  <c r="W225" i="30"/>
  <c r="Z225" i="30"/>
  <c r="AA225" i="30"/>
  <c r="AC225" i="30"/>
  <c r="AD225" i="30"/>
  <c r="AE225" i="30"/>
  <c r="AF225" i="30"/>
  <c r="P226" i="30"/>
  <c r="Q226" i="30"/>
  <c r="R226" i="30" a="1"/>
  <c r="R226" i="30" s="1"/>
  <c r="S226" i="30"/>
  <c r="T226" i="30"/>
  <c r="U226" i="30"/>
  <c r="V226" i="30"/>
  <c r="W226" i="30"/>
  <c r="Z226" i="30"/>
  <c r="AA226" i="30"/>
  <c r="AC226" i="30"/>
  <c r="AD226" i="30"/>
  <c r="AE226" i="30"/>
  <c r="AF226" i="30"/>
  <c r="P227" i="30"/>
  <c r="Q227" i="30"/>
  <c r="R227" i="30" a="1"/>
  <c r="R227" i="30" s="1"/>
  <c r="S227" i="30"/>
  <c r="T227" i="30"/>
  <c r="U227" i="30"/>
  <c r="V227" i="30"/>
  <c r="W227" i="30"/>
  <c r="Z227" i="30"/>
  <c r="AA227" i="30"/>
  <c r="AC227" i="30"/>
  <c r="AD227" i="30"/>
  <c r="AE227" i="30"/>
  <c r="AF227" i="30"/>
  <c r="P228" i="30"/>
  <c r="Q228" i="30"/>
  <c r="R228" i="30" a="1"/>
  <c r="R228" i="30" s="1"/>
  <c r="S228" i="30"/>
  <c r="T228" i="30"/>
  <c r="U228" i="30"/>
  <c r="V228" i="30"/>
  <c r="W228" i="30"/>
  <c r="Z228" i="30"/>
  <c r="AA228" i="30"/>
  <c r="AC228" i="30"/>
  <c r="AD228" i="30"/>
  <c r="AE228" i="30"/>
  <c r="AF228" i="30"/>
  <c r="P229" i="30"/>
  <c r="Q229" i="30"/>
  <c r="R229" i="30" a="1"/>
  <c r="R229" i="30" s="1"/>
  <c r="S229" i="30"/>
  <c r="T229" i="30"/>
  <c r="U229" i="30"/>
  <c r="V229" i="30"/>
  <c r="W229" i="30"/>
  <c r="Z229" i="30"/>
  <c r="AA229" i="30"/>
  <c r="AC229" i="30"/>
  <c r="AD229" i="30"/>
  <c r="AE229" i="30"/>
  <c r="AF229" i="30"/>
  <c r="P230" i="30"/>
  <c r="Q230" i="30"/>
  <c r="R230" i="30" a="1"/>
  <c r="R230" i="30" s="1"/>
  <c r="S230" i="30"/>
  <c r="T230" i="30"/>
  <c r="U230" i="30"/>
  <c r="V230" i="30"/>
  <c r="W230" i="30"/>
  <c r="Z230" i="30"/>
  <c r="AA230" i="30"/>
  <c r="AC230" i="30"/>
  <c r="AD230" i="30"/>
  <c r="AE230" i="30"/>
  <c r="AF230" i="30"/>
  <c r="P231" i="30"/>
  <c r="Q231" i="30"/>
  <c r="R231" i="30" a="1"/>
  <c r="R231" i="30" s="1"/>
  <c r="S231" i="30"/>
  <c r="T231" i="30"/>
  <c r="U231" i="30"/>
  <c r="V231" i="30"/>
  <c r="W231" i="30"/>
  <c r="Z231" i="30"/>
  <c r="AA231" i="30"/>
  <c r="AC231" i="30"/>
  <c r="AD231" i="30"/>
  <c r="AE231" i="30"/>
  <c r="AF231" i="30"/>
  <c r="P232" i="30"/>
  <c r="Q232" i="30"/>
  <c r="R232" i="30" a="1"/>
  <c r="R232" i="30" s="1"/>
  <c r="S232" i="30"/>
  <c r="T232" i="30"/>
  <c r="U232" i="30"/>
  <c r="V232" i="30"/>
  <c r="W232" i="30"/>
  <c r="Z232" i="30"/>
  <c r="AA232" i="30"/>
  <c r="AC232" i="30"/>
  <c r="AD232" i="30"/>
  <c r="AE232" i="30"/>
  <c r="AF232" i="30"/>
  <c r="P233" i="30"/>
  <c r="Q233" i="30"/>
  <c r="R233" i="30" a="1"/>
  <c r="R233" i="30" s="1"/>
  <c r="S233" i="30"/>
  <c r="T233" i="30"/>
  <c r="U233" i="30"/>
  <c r="V233" i="30"/>
  <c r="W233" i="30"/>
  <c r="Z233" i="30"/>
  <c r="AA233" i="30"/>
  <c r="AC233" i="30"/>
  <c r="AD233" i="30"/>
  <c r="AE233" i="30"/>
  <c r="AF233" i="30"/>
  <c r="P234" i="30"/>
  <c r="Q234" i="30"/>
  <c r="R234" i="30" a="1"/>
  <c r="R234" i="30" s="1"/>
  <c r="S234" i="30"/>
  <c r="T234" i="30"/>
  <c r="U234" i="30"/>
  <c r="V234" i="30"/>
  <c r="W234" i="30"/>
  <c r="Z234" i="30"/>
  <c r="AA234" i="30"/>
  <c r="AC234" i="30"/>
  <c r="AD234" i="30"/>
  <c r="AE234" i="30"/>
  <c r="AF234" i="30"/>
  <c r="P235" i="30"/>
  <c r="Q235" i="30"/>
  <c r="R235" i="30" a="1"/>
  <c r="R235" i="30" s="1"/>
  <c r="S235" i="30"/>
  <c r="T235" i="30"/>
  <c r="U235" i="30"/>
  <c r="V235" i="30"/>
  <c r="W235" i="30"/>
  <c r="Z235" i="30"/>
  <c r="AA235" i="30"/>
  <c r="AC235" i="30"/>
  <c r="AD235" i="30"/>
  <c r="AE235" i="30"/>
  <c r="AF235" i="30"/>
  <c r="P236" i="30"/>
  <c r="Q236" i="30"/>
  <c r="R236" i="30" a="1"/>
  <c r="R236" i="30" s="1"/>
  <c r="S236" i="30"/>
  <c r="T236" i="30"/>
  <c r="U236" i="30"/>
  <c r="V236" i="30"/>
  <c r="W236" i="30"/>
  <c r="Z236" i="30"/>
  <c r="AA236" i="30"/>
  <c r="AC236" i="30"/>
  <c r="AD236" i="30"/>
  <c r="AE236" i="30"/>
  <c r="AF236" i="30"/>
  <c r="P237" i="30"/>
  <c r="Q237" i="30"/>
  <c r="R237" i="30" a="1"/>
  <c r="R237" i="30" s="1"/>
  <c r="S237" i="30"/>
  <c r="T237" i="30"/>
  <c r="U237" i="30"/>
  <c r="V237" i="30"/>
  <c r="W237" i="30"/>
  <c r="Z237" i="30"/>
  <c r="AA237" i="30"/>
  <c r="AC237" i="30"/>
  <c r="AD237" i="30"/>
  <c r="AE237" i="30"/>
  <c r="AF237" i="30"/>
  <c r="P238" i="30"/>
  <c r="Q238" i="30"/>
  <c r="R238" i="30" a="1"/>
  <c r="R238" i="30" s="1"/>
  <c r="S238" i="30"/>
  <c r="T238" i="30"/>
  <c r="U238" i="30"/>
  <c r="V238" i="30"/>
  <c r="W238" i="30"/>
  <c r="Z238" i="30"/>
  <c r="AA238" i="30"/>
  <c r="AC238" i="30"/>
  <c r="AD238" i="30"/>
  <c r="AE238" i="30"/>
  <c r="AF238" i="30"/>
  <c r="P239" i="30"/>
  <c r="Q239" i="30"/>
  <c r="R239" i="30" a="1"/>
  <c r="R239" i="30" s="1"/>
  <c r="S239" i="30"/>
  <c r="T239" i="30"/>
  <c r="U239" i="30"/>
  <c r="V239" i="30"/>
  <c r="W239" i="30"/>
  <c r="Z239" i="30"/>
  <c r="AA239" i="30"/>
  <c r="AC239" i="30"/>
  <c r="AD239" i="30"/>
  <c r="AE239" i="30"/>
  <c r="AF239" i="30"/>
  <c r="P240" i="30"/>
  <c r="Q240" i="30"/>
  <c r="R240" i="30" a="1"/>
  <c r="R240" i="30" s="1"/>
  <c r="S240" i="30"/>
  <c r="T240" i="30"/>
  <c r="U240" i="30"/>
  <c r="V240" i="30"/>
  <c r="W240" i="30"/>
  <c r="Z240" i="30"/>
  <c r="AA240" i="30"/>
  <c r="AC240" i="30"/>
  <c r="AD240" i="30"/>
  <c r="AE240" i="30"/>
  <c r="AF240" i="30"/>
  <c r="P241" i="30"/>
  <c r="Q241" i="30"/>
  <c r="R241" i="30" a="1"/>
  <c r="R241" i="30" s="1"/>
  <c r="S241" i="30"/>
  <c r="T241" i="30"/>
  <c r="U241" i="30"/>
  <c r="V241" i="30"/>
  <c r="W241" i="30"/>
  <c r="Z241" i="30"/>
  <c r="AA241" i="30"/>
  <c r="AC241" i="30"/>
  <c r="AD241" i="30"/>
  <c r="AE241" i="30"/>
  <c r="AF241" i="30"/>
  <c r="P242" i="30"/>
  <c r="Q242" i="30"/>
  <c r="R242" i="30" a="1"/>
  <c r="R242" i="30" s="1"/>
  <c r="S242" i="30"/>
  <c r="T242" i="30"/>
  <c r="U242" i="30"/>
  <c r="V242" i="30"/>
  <c r="W242" i="30"/>
  <c r="Z242" i="30"/>
  <c r="AA242" i="30"/>
  <c r="AC242" i="30"/>
  <c r="AD242" i="30"/>
  <c r="AE242" i="30"/>
  <c r="AF242" i="30"/>
  <c r="P243" i="30"/>
  <c r="Q243" i="30"/>
  <c r="R243" i="30" a="1"/>
  <c r="R243" i="30" s="1"/>
  <c r="S243" i="30"/>
  <c r="T243" i="30"/>
  <c r="U243" i="30"/>
  <c r="V243" i="30"/>
  <c r="W243" i="30"/>
  <c r="Z243" i="30"/>
  <c r="AA243" i="30"/>
  <c r="AC243" i="30"/>
  <c r="AD243" i="30"/>
  <c r="AE243" i="30"/>
  <c r="AF243" i="30"/>
  <c r="P244" i="30"/>
  <c r="Q244" i="30"/>
  <c r="R244" i="30" a="1"/>
  <c r="R244" i="30" s="1"/>
  <c r="S244" i="30"/>
  <c r="T244" i="30"/>
  <c r="U244" i="30"/>
  <c r="V244" i="30"/>
  <c r="W244" i="30"/>
  <c r="Z244" i="30"/>
  <c r="AA244" i="30"/>
  <c r="AC244" i="30"/>
  <c r="AD244" i="30"/>
  <c r="AE244" i="30"/>
  <c r="AF244" i="30"/>
  <c r="P245" i="30"/>
  <c r="Q245" i="30"/>
  <c r="R245" i="30" a="1"/>
  <c r="R245" i="30" s="1"/>
  <c r="S245" i="30"/>
  <c r="T245" i="30"/>
  <c r="U245" i="30"/>
  <c r="V245" i="30"/>
  <c r="W245" i="30"/>
  <c r="Z245" i="30"/>
  <c r="AA245" i="30"/>
  <c r="AC245" i="30"/>
  <c r="AD245" i="30"/>
  <c r="AE245" i="30"/>
  <c r="AF245" i="30"/>
  <c r="P246" i="30"/>
  <c r="Q246" i="30"/>
  <c r="R246" i="30" a="1"/>
  <c r="R246" i="30" s="1"/>
  <c r="S246" i="30"/>
  <c r="T246" i="30"/>
  <c r="U246" i="30"/>
  <c r="V246" i="30"/>
  <c r="W246" i="30"/>
  <c r="Z246" i="30"/>
  <c r="AA246" i="30"/>
  <c r="AC246" i="30"/>
  <c r="AD246" i="30"/>
  <c r="AE246" i="30"/>
  <c r="AF246" i="30"/>
  <c r="P247" i="30"/>
  <c r="Q247" i="30"/>
  <c r="R247" i="30" a="1"/>
  <c r="R247" i="30" s="1"/>
  <c r="S247" i="30"/>
  <c r="T247" i="30"/>
  <c r="U247" i="30"/>
  <c r="V247" i="30"/>
  <c r="W247" i="30"/>
  <c r="Z247" i="30"/>
  <c r="AA247" i="30"/>
  <c r="AC247" i="30"/>
  <c r="AD247" i="30"/>
  <c r="AE247" i="30"/>
  <c r="AF247" i="30"/>
  <c r="P248" i="30"/>
  <c r="Q248" i="30"/>
  <c r="R248" i="30" a="1"/>
  <c r="R248" i="30" s="1"/>
  <c r="S248" i="30"/>
  <c r="T248" i="30"/>
  <c r="U248" i="30"/>
  <c r="V248" i="30"/>
  <c r="W248" i="30"/>
  <c r="Z248" i="30"/>
  <c r="AA248" i="30"/>
  <c r="AC248" i="30"/>
  <c r="AD248" i="30"/>
  <c r="AE248" i="30"/>
  <c r="AF248" i="30"/>
  <c r="P249" i="30"/>
  <c r="Q249" i="30"/>
  <c r="R249" i="30" a="1"/>
  <c r="R249" i="30" s="1"/>
  <c r="S249" i="30"/>
  <c r="T249" i="30"/>
  <c r="U249" i="30"/>
  <c r="V249" i="30"/>
  <c r="W249" i="30"/>
  <c r="Z249" i="30"/>
  <c r="AA249" i="30"/>
  <c r="AC249" i="30"/>
  <c r="AD249" i="30"/>
  <c r="AE249" i="30"/>
  <c r="AF249" i="30"/>
  <c r="P250" i="30"/>
  <c r="Q250" i="30"/>
  <c r="R250" i="30" a="1"/>
  <c r="R250" i="30" s="1"/>
  <c r="S250" i="30"/>
  <c r="T250" i="30"/>
  <c r="U250" i="30"/>
  <c r="V250" i="30"/>
  <c r="W250" i="30"/>
  <c r="Z250" i="30"/>
  <c r="AA250" i="30"/>
  <c r="AC250" i="30"/>
  <c r="AD250" i="30"/>
  <c r="AE250" i="30"/>
  <c r="AF250" i="30"/>
  <c r="P251" i="30"/>
  <c r="Q251" i="30"/>
  <c r="R251" i="30" a="1"/>
  <c r="R251" i="30" s="1"/>
  <c r="S251" i="30"/>
  <c r="T251" i="30"/>
  <c r="U251" i="30"/>
  <c r="V251" i="30"/>
  <c r="W251" i="30"/>
  <c r="Z251" i="30"/>
  <c r="AA251" i="30"/>
  <c r="AC251" i="30"/>
  <c r="AD251" i="30"/>
  <c r="AE251" i="30"/>
  <c r="AF251" i="30"/>
  <c r="P252" i="30"/>
  <c r="Q252" i="30"/>
  <c r="R252" i="30" a="1"/>
  <c r="R252" i="30" s="1"/>
  <c r="S252" i="30"/>
  <c r="T252" i="30"/>
  <c r="U252" i="30"/>
  <c r="V252" i="30"/>
  <c r="W252" i="30"/>
  <c r="Z252" i="30"/>
  <c r="AA252" i="30"/>
  <c r="AC252" i="30"/>
  <c r="AD252" i="30"/>
  <c r="AE252" i="30"/>
  <c r="AF252" i="30"/>
  <c r="P253" i="30"/>
  <c r="Q253" i="30"/>
  <c r="R253" i="30" a="1"/>
  <c r="R253" i="30" s="1"/>
  <c r="S253" i="30"/>
  <c r="T253" i="30"/>
  <c r="U253" i="30"/>
  <c r="V253" i="30"/>
  <c r="W253" i="30"/>
  <c r="Z253" i="30"/>
  <c r="AA253" i="30"/>
  <c r="AC253" i="30"/>
  <c r="AD253" i="30"/>
  <c r="AE253" i="30"/>
  <c r="AF253" i="30"/>
  <c r="P254" i="30"/>
  <c r="Q254" i="30"/>
  <c r="R254" i="30" a="1"/>
  <c r="R254" i="30" s="1"/>
  <c r="S254" i="30"/>
  <c r="T254" i="30"/>
  <c r="U254" i="30"/>
  <c r="V254" i="30"/>
  <c r="W254" i="30"/>
  <c r="Z254" i="30"/>
  <c r="AA254" i="30"/>
  <c r="AC254" i="30"/>
  <c r="AD254" i="30"/>
  <c r="AE254" i="30"/>
  <c r="AF254" i="30"/>
  <c r="P255" i="30"/>
  <c r="Q255" i="30"/>
  <c r="R255" i="30" a="1"/>
  <c r="R255" i="30" s="1"/>
  <c r="S255" i="30"/>
  <c r="T255" i="30"/>
  <c r="U255" i="30"/>
  <c r="V255" i="30"/>
  <c r="W255" i="30"/>
  <c r="Z255" i="30"/>
  <c r="AA255" i="30"/>
  <c r="AC255" i="30"/>
  <c r="AD255" i="30"/>
  <c r="AE255" i="30"/>
  <c r="AF255" i="30"/>
  <c r="P256" i="30"/>
  <c r="Q256" i="30"/>
  <c r="R256" i="30" a="1"/>
  <c r="R256" i="30" s="1"/>
  <c r="S256" i="30"/>
  <c r="T256" i="30"/>
  <c r="U256" i="30"/>
  <c r="V256" i="30"/>
  <c r="W256" i="30"/>
  <c r="Z256" i="30"/>
  <c r="AA256" i="30"/>
  <c r="AC256" i="30"/>
  <c r="AD256" i="30"/>
  <c r="AE256" i="30"/>
  <c r="AF256" i="30"/>
  <c r="P257" i="30"/>
  <c r="Q257" i="30"/>
  <c r="R257" i="30" a="1"/>
  <c r="R257" i="30" s="1"/>
  <c r="S257" i="30"/>
  <c r="T257" i="30"/>
  <c r="U257" i="30"/>
  <c r="V257" i="30"/>
  <c r="W257" i="30"/>
  <c r="Z257" i="30"/>
  <c r="AA257" i="30"/>
  <c r="AC257" i="30"/>
  <c r="AD257" i="30"/>
  <c r="AE257" i="30"/>
  <c r="AF257" i="30"/>
  <c r="P258" i="30"/>
  <c r="Q258" i="30"/>
  <c r="R258" i="30" a="1"/>
  <c r="R258" i="30" s="1"/>
  <c r="S258" i="30"/>
  <c r="T258" i="30"/>
  <c r="U258" i="30"/>
  <c r="V258" i="30"/>
  <c r="W258" i="30"/>
  <c r="Z258" i="30"/>
  <c r="AA258" i="30"/>
  <c r="AC258" i="30"/>
  <c r="AD258" i="30"/>
  <c r="AE258" i="30"/>
  <c r="AF258" i="30"/>
  <c r="P259" i="30"/>
  <c r="Q259" i="30"/>
  <c r="R259" i="30" a="1"/>
  <c r="R259" i="30" s="1"/>
  <c r="S259" i="30"/>
  <c r="T259" i="30"/>
  <c r="U259" i="30"/>
  <c r="V259" i="30"/>
  <c r="W259" i="30"/>
  <c r="Z259" i="30"/>
  <c r="AA259" i="30"/>
  <c r="AC259" i="30"/>
  <c r="AD259" i="30"/>
  <c r="AE259" i="30"/>
  <c r="AF259" i="30"/>
  <c r="P260" i="30"/>
  <c r="Q260" i="30"/>
  <c r="R260" i="30" a="1"/>
  <c r="R260" i="30" s="1"/>
  <c r="S260" i="30"/>
  <c r="T260" i="30"/>
  <c r="U260" i="30"/>
  <c r="V260" i="30"/>
  <c r="W260" i="30"/>
  <c r="Z260" i="30"/>
  <c r="AA260" i="30"/>
  <c r="AC260" i="30"/>
  <c r="AD260" i="30"/>
  <c r="AE260" i="30"/>
  <c r="AF260" i="30"/>
  <c r="P261" i="30"/>
  <c r="Q261" i="30"/>
  <c r="R261" i="30" a="1"/>
  <c r="R261" i="30" s="1"/>
  <c r="S261" i="30"/>
  <c r="T261" i="30"/>
  <c r="U261" i="30"/>
  <c r="V261" i="30"/>
  <c r="W261" i="30"/>
  <c r="Z261" i="30"/>
  <c r="AA261" i="30"/>
  <c r="AC261" i="30"/>
  <c r="AD261" i="30"/>
  <c r="AE261" i="30"/>
  <c r="AF261" i="30"/>
  <c r="P262" i="30"/>
  <c r="Q262" i="30"/>
  <c r="R262" i="30" a="1"/>
  <c r="R262" i="30" s="1"/>
  <c r="S262" i="30"/>
  <c r="T262" i="30"/>
  <c r="U262" i="30"/>
  <c r="V262" i="30"/>
  <c r="W262" i="30"/>
  <c r="Z262" i="30"/>
  <c r="AA262" i="30"/>
  <c r="AC262" i="30"/>
  <c r="AD262" i="30"/>
  <c r="AE262" i="30"/>
  <c r="AF262" i="30"/>
  <c r="P263" i="30"/>
  <c r="Q263" i="30"/>
  <c r="R263" i="30" a="1"/>
  <c r="R263" i="30" s="1"/>
  <c r="S263" i="30"/>
  <c r="T263" i="30"/>
  <c r="U263" i="30"/>
  <c r="V263" i="30"/>
  <c r="W263" i="30"/>
  <c r="Z263" i="30"/>
  <c r="AA263" i="30"/>
  <c r="AC263" i="30"/>
  <c r="AD263" i="30"/>
  <c r="AE263" i="30"/>
  <c r="AF263" i="30"/>
  <c r="P264" i="30"/>
  <c r="Q264" i="30"/>
  <c r="R264" i="30" a="1"/>
  <c r="R264" i="30" s="1"/>
  <c r="S264" i="30"/>
  <c r="T264" i="30"/>
  <c r="U264" i="30"/>
  <c r="V264" i="30"/>
  <c r="W264" i="30"/>
  <c r="Z264" i="30"/>
  <c r="AA264" i="30"/>
  <c r="AC264" i="30"/>
  <c r="AD264" i="30"/>
  <c r="AE264" i="30"/>
  <c r="AF264" i="30"/>
  <c r="P265" i="30"/>
  <c r="Q265" i="30"/>
  <c r="R265" i="30" a="1"/>
  <c r="R265" i="30" s="1"/>
  <c r="S265" i="30"/>
  <c r="T265" i="30"/>
  <c r="U265" i="30"/>
  <c r="V265" i="30"/>
  <c r="W265" i="30"/>
  <c r="Z265" i="30"/>
  <c r="AA265" i="30"/>
  <c r="AC265" i="30"/>
  <c r="AD265" i="30"/>
  <c r="AE265" i="30"/>
  <c r="AF265" i="30"/>
  <c r="P266" i="30"/>
  <c r="Q266" i="30"/>
  <c r="R266" i="30" a="1"/>
  <c r="R266" i="30" s="1"/>
  <c r="S266" i="30"/>
  <c r="T266" i="30"/>
  <c r="U266" i="30"/>
  <c r="V266" i="30"/>
  <c r="W266" i="30"/>
  <c r="Z266" i="30"/>
  <c r="AA266" i="30"/>
  <c r="AC266" i="30"/>
  <c r="AD266" i="30"/>
  <c r="AE266" i="30"/>
  <c r="AF266" i="30"/>
  <c r="P267" i="30"/>
  <c r="Q267" i="30"/>
  <c r="R267" i="30" a="1"/>
  <c r="R267" i="30" s="1"/>
  <c r="S267" i="30"/>
  <c r="T267" i="30"/>
  <c r="U267" i="30"/>
  <c r="V267" i="30"/>
  <c r="W267" i="30"/>
  <c r="Z267" i="30"/>
  <c r="AA267" i="30"/>
  <c r="AC267" i="30"/>
  <c r="AD267" i="30"/>
  <c r="AE267" i="30"/>
  <c r="AF267" i="30"/>
  <c r="P268" i="30"/>
  <c r="Q268" i="30"/>
  <c r="R268" i="30" a="1"/>
  <c r="R268" i="30" s="1"/>
  <c r="S268" i="30"/>
  <c r="T268" i="30"/>
  <c r="U268" i="30"/>
  <c r="V268" i="30"/>
  <c r="W268" i="30"/>
  <c r="Z268" i="30"/>
  <c r="AA268" i="30"/>
  <c r="AC268" i="30"/>
  <c r="AD268" i="30"/>
  <c r="AE268" i="30"/>
  <c r="AF268" i="30"/>
  <c r="P269" i="30"/>
  <c r="Q269" i="30"/>
  <c r="R269" i="30" a="1"/>
  <c r="R269" i="30" s="1"/>
  <c r="S269" i="30"/>
  <c r="T269" i="30"/>
  <c r="U269" i="30"/>
  <c r="V269" i="30"/>
  <c r="W269" i="30"/>
  <c r="Z269" i="30"/>
  <c r="AA269" i="30"/>
  <c r="AC269" i="30"/>
  <c r="AD269" i="30"/>
  <c r="AE269" i="30"/>
  <c r="AF269" i="30"/>
  <c r="P270" i="30"/>
  <c r="Q270" i="30"/>
  <c r="R270" i="30" a="1"/>
  <c r="R270" i="30" s="1"/>
  <c r="S270" i="30"/>
  <c r="T270" i="30"/>
  <c r="U270" i="30"/>
  <c r="V270" i="30"/>
  <c r="W270" i="30"/>
  <c r="Z270" i="30"/>
  <c r="AA270" i="30"/>
  <c r="AC270" i="30"/>
  <c r="AD270" i="30"/>
  <c r="AE270" i="30"/>
  <c r="AF270" i="30"/>
  <c r="P271" i="30"/>
  <c r="Q271" i="30"/>
  <c r="R271" i="30" a="1"/>
  <c r="R271" i="30" s="1"/>
  <c r="S271" i="30"/>
  <c r="T271" i="30"/>
  <c r="U271" i="30"/>
  <c r="V271" i="30"/>
  <c r="W271" i="30"/>
  <c r="Z271" i="30"/>
  <c r="AA271" i="30"/>
  <c r="AC271" i="30"/>
  <c r="AD271" i="30"/>
  <c r="AE271" i="30"/>
  <c r="AF271" i="30"/>
  <c r="P272" i="30"/>
  <c r="Q272" i="30"/>
  <c r="R272" i="30" a="1"/>
  <c r="R272" i="30" s="1"/>
  <c r="S272" i="30"/>
  <c r="T272" i="30"/>
  <c r="U272" i="30"/>
  <c r="V272" i="30"/>
  <c r="W272" i="30"/>
  <c r="Z272" i="30"/>
  <c r="AA272" i="30"/>
  <c r="AC272" i="30"/>
  <c r="AD272" i="30"/>
  <c r="AE272" i="30"/>
  <c r="AF272" i="30"/>
  <c r="P273" i="30"/>
  <c r="Q273" i="30"/>
  <c r="R273" i="30" a="1"/>
  <c r="R273" i="30" s="1"/>
  <c r="S273" i="30"/>
  <c r="T273" i="30"/>
  <c r="U273" i="30"/>
  <c r="V273" i="30"/>
  <c r="W273" i="30"/>
  <c r="Z273" i="30"/>
  <c r="AA273" i="30"/>
  <c r="AC273" i="30"/>
  <c r="AD273" i="30"/>
  <c r="AE273" i="30"/>
  <c r="AF273" i="30"/>
  <c r="P274" i="30"/>
  <c r="Q274" i="30"/>
  <c r="R274" i="30" a="1"/>
  <c r="R274" i="30" s="1"/>
  <c r="S274" i="30"/>
  <c r="T274" i="30"/>
  <c r="U274" i="30"/>
  <c r="V274" i="30"/>
  <c r="W274" i="30"/>
  <c r="Z274" i="30"/>
  <c r="AA274" i="30"/>
  <c r="AC274" i="30"/>
  <c r="AD274" i="30"/>
  <c r="AE274" i="30"/>
  <c r="AF274" i="30"/>
  <c r="P275" i="30"/>
  <c r="Q275" i="30"/>
  <c r="R275" i="30" a="1"/>
  <c r="R275" i="30" s="1"/>
  <c r="S275" i="30"/>
  <c r="T275" i="30"/>
  <c r="U275" i="30"/>
  <c r="V275" i="30"/>
  <c r="W275" i="30"/>
  <c r="Z275" i="30"/>
  <c r="AA275" i="30"/>
  <c r="AC275" i="30"/>
  <c r="AD275" i="30"/>
  <c r="AE275" i="30"/>
  <c r="AF275" i="30"/>
  <c r="P276" i="30"/>
  <c r="Q276" i="30"/>
  <c r="R276" i="30" a="1"/>
  <c r="R276" i="30" s="1"/>
  <c r="S276" i="30"/>
  <c r="T276" i="30"/>
  <c r="U276" i="30"/>
  <c r="V276" i="30"/>
  <c r="W276" i="30"/>
  <c r="Z276" i="30"/>
  <c r="AA276" i="30"/>
  <c r="AC276" i="30"/>
  <c r="AD276" i="30"/>
  <c r="AE276" i="30"/>
  <c r="AF276" i="30"/>
  <c r="P277" i="30"/>
  <c r="Q277" i="30"/>
  <c r="R277" i="30" a="1"/>
  <c r="R277" i="30" s="1"/>
  <c r="S277" i="30"/>
  <c r="T277" i="30"/>
  <c r="U277" i="30"/>
  <c r="V277" i="30"/>
  <c r="W277" i="30"/>
  <c r="Z277" i="30"/>
  <c r="AA277" i="30"/>
  <c r="AC277" i="30"/>
  <c r="AD277" i="30"/>
  <c r="AE277" i="30"/>
  <c r="AF277" i="30"/>
  <c r="P278" i="30"/>
  <c r="Q278" i="30"/>
  <c r="R278" i="30" a="1"/>
  <c r="R278" i="30" s="1"/>
  <c r="S278" i="30"/>
  <c r="T278" i="30"/>
  <c r="U278" i="30"/>
  <c r="V278" i="30"/>
  <c r="W278" i="30"/>
  <c r="Z278" i="30"/>
  <c r="AA278" i="30"/>
  <c r="AC278" i="30"/>
  <c r="AD278" i="30"/>
  <c r="AE278" i="30"/>
  <c r="AF278" i="30"/>
  <c r="P279" i="30"/>
  <c r="Q279" i="30"/>
  <c r="R279" i="30" a="1"/>
  <c r="R279" i="30" s="1"/>
  <c r="S279" i="30"/>
  <c r="T279" i="30"/>
  <c r="U279" i="30"/>
  <c r="V279" i="30"/>
  <c r="W279" i="30"/>
  <c r="Z279" i="30"/>
  <c r="AA279" i="30"/>
  <c r="AC279" i="30"/>
  <c r="AD279" i="30"/>
  <c r="AE279" i="30"/>
  <c r="AF279" i="30"/>
  <c r="P280" i="30"/>
  <c r="Q280" i="30"/>
  <c r="R280" i="30" a="1"/>
  <c r="R280" i="30" s="1"/>
  <c r="S280" i="30"/>
  <c r="T280" i="30"/>
  <c r="U280" i="30"/>
  <c r="V280" i="30"/>
  <c r="W280" i="30"/>
  <c r="Z280" i="30"/>
  <c r="AA280" i="30"/>
  <c r="AC280" i="30"/>
  <c r="AD280" i="30"/>
  <c r="AE280" i="30"/>
  <c r="AF280" i="30"/>
  <c r="P281" i="30"/>
  <c r="Q281" i="30"/>
  <c r="R281" i="30" a="1"/>
  <c r="R281" i="30" s="1"/>
  <c r="S281" i="30"/>
  <c r="T281" i="30"/>
  <c r="U281" i="30"/>
  <c r="V281" i="30"/>
  <c r="W281" i="30"/>
  <c r="Z281" i="30"/>
  <c r="AA281" i="30"/>
  <c r="AC281" i="30"/>
  <c r="AD281" i="30"/>
  <c r="AE281" i="30"/>
  <c r="AF281" i="30"/>
  <c r="P282" i="30"/>
  <c r="Q282" i="30"/>
  <c r="R282" i="30" a="1"/>
  <c r="R282" i="30" s="1"/>
  <c r="S282" i="30"/>
  <c r="T282" i="30"/>
  <c r="U282" i="30"/>
  <c r="V282" i="30"/>
  <c r="W282" i="30"/>
  <c r="Z282" i="30"/>
  <c r="AA282" i="30"/>
  <c r="AC282" i="30"/>
  <c r="AD282" i="30"/>
  <c r="AE282" i="30"/>
  <c r="AF282" i="30"/>
  <c r="P283" i="30"/>
  <c r="Q283" i="30"/>
  <c r="R283" i="30" a="1"/>
  <c r="R283" i="30" s="1"/>
  <c r="S283" i="30"/>
  <c r="T283" i="30"/>
  <c r="U283" i="30"/>
  <c r="V283" i="30"/>
  <c r="W283" i="30"/>
  <c r="Z283" i="30"/>
  <c r="AA283" i="30"/>
  <c r="AC283" i="30"/>
  <c r="AD283" i="30"/>
  <c r="AE283" i="30"/>
  <c r="AF283" i="30"/>
  <c r="P284" i="30"/>
  <c r="Q284" i="30"/>
  <c r="R284" i="30" a="1"/>
  <c r="R284" i="30" s="1"/>
  <c r="S284" i="30"/>
  <c r="T284" i="30"/>
  <c r="U284" i="30"/>
  <c r="V284" i="30"/>
  <c r="W284" i="30"/>
  <c r="Z284" i="30"/>
  <c r="AA284" i="30"/>
  <c r="AC284" i="30"/>
  <c r="AD284" i="30"/>
  <c r="AE284" i="30"/>
  <c r="AF284" i="30"/>
  <c r="P285" i="30"/>
  <c r="Q285" i="30"/>
  <c r="R285" i="30" a="1"/>
  <c r="R285" i="30" s="1"/>
  <c r="S285" i="30"/>
  <c r="T285" i="30"/>
  <c r="U285" i="30"/>
  <c r="V285" i="30"/>
  <c r="W285" i="30"/>
  <c r="Z285" i="30"/>
  <c r="AA285" i="30"/>
  <c r="AC285" i="30"/>
  <c r="AD285" i="30"/>
  <c r="AE285" i="30"/>
  <c r="AF285" i="30"/>
  <c r="P286" i="30"/>
  <c r="Q286" i="30"/>
  <c r="R286" i="30" a="1"/>
  <c r="R286" i="30" s="1"/>
  <c r="S286" i="30"/>
  <c r="T286" i="30"/>
  <c r="U286" i="30"/>
  <c r="V286" i="30"/>
  <c r="W286" i="30"/>
  <c r="Z286" i="30"/>
  <c r="AA286" i="30"/>
  <c r="AC286" i="30"/>
  <c r="AD286" i="30"/>
  <c r="AE286" i="30"/>
  <c r="AF286" i="30"/>
  <c r="P287" i="30"/>
  <c r="Q287" i="30"/>
  <c r="R287" i="30" a="1"/>
  <c r="R287" i="30" s="1"/>
  <c r="S287" i="30"/>
  <c r="T287" i="30"/>
  <c r="U287" i="30"/>
  <c r="V287" i="30"/>
  <c r="W287" i="30"/>
  <c r="Z287" i="30"/>
  <c r="AA287" i="30"/>
  <c r="AC287" i="30"/>
  <c r="AD287" i="30"/>
  <c r="AE287" i="30"/>
  <c r="AF287" i="30"/>
  <c r="P288" i="30"/>
  <c r="Q288" i="30"/>
  <c r="R288" i="30" a="1"/>
  <c r="R288" i="30" s="1"/>
  <c r="S288" i="30"/>
  <c r="T288" i="30"/>
  <c r="U288" i="30"/>
  <c r="V288" i="30"/>
  <c r="W288" i="30"/>
  <c r="Z288" i="30"/>
  <c r="AA288" i="30"/>
  <c r="AC288" i="30"/>
  <c r="AD288" i="30"/>
  <c r="AE288" i="30"/>
  <c r="AF288" i="30"/>
  <c r="P289" i="30"/>
  <c r="Q289" i="30"/>
  <c r="R289" i="30" a="1"/>
  <c r="R289" i="30" s="1"/>
  <c r="S289" i="30"/>
  <c r="T289" i="30"/>
  <c r="U289" i="30"/>
  <c r="V289" i="30"/>
  <c r="W289" i="30"/>
  <c r="Z289" i="30"/>
  <c r="AA289" i="30"/>
  <c r="AC289" i="30"/>
  <c r="AD289" i="30"/>
  <c r="AE289" i="30"/>
  <c r="AF289" i="30"/>
  <c r="P290" i="30"/>
  <c r="Q290" i="30"/>
  <c r="R290" i="30" a="1"/>
  <c r="R290" i="30" s="1"/>
  <c r="S290" i="30"/>
  <c r="T290" i="30"/>
  <c r="U290" i="30"/>
  <c r="V290" i="30"/>
  <c r="W290" i="30"/>
  <c r="Z290" i="30"/>
  <c r="AA290" i="30"/>
  <c r="AC290" i="30"/>
  <c r="AD290" i="30"/>
  <c r="AE290" i="30"/>
  <c r="AF290" i="30"/>
  <c r="P291" i="30"/>
  <c r="Q291" i="30"/>
  <c r="R291" i="30" a="1"/>
  <c r="R291" i="30" s="1"/>
  <c r="S291" i="30"/>
  <c r="T291" i="30"/>
  <c r="U291" i="30"/>
  <c r="V291" i="30"/>
  <c r="W291" i="30"/>
  <c r="Z291" i="30"/>
  <c r="AA291" i="30"/>
  <c r="AC291" i="30"/>
  <c r="AD291" i="30"/>
  <c r="AE291" i="30"/>
  <c r="AF291" i="30"/>
  <c r="P292" i="30"/>
  <c r="Q292" i="30"/>
  <c r="R292" i="30" a="1"/>
  <c r="R292" i="30" s="1"/>
  <c r="S292" i="30"/>
  <c r="T292" i="30"/>
  <c r="U292" i="30"/>
  <c r="V292" i="30"/>
  <c r="W292" i="30"/>
  <c r="Z292" i="30"/>
  <c r="AA292" i="30"/>
  <c r="AC292" i="30"/>
  <c r="AD292" i="30"/>
  <c r="AE292" i="30"/>
  <c r="AF292" i="30"/>
  <c r="P293" i="30"/>
  <c r="Q293" i="30"/>
  <c r="R293" i="30" a="1"/>
  <c r="R293" i="30" s="1"/>
  <c r="S293" i="30"/>
  <c r="T293" i="30"/>
  <c r="U293" i="30"/>
  <c r="V293" i="30"/>
  <c r="W293" i="30"/>
  <c r="Z293" i="30"/>
  <c r="AA293" i="30"/>
  <c r="AC293" i="30"/>
  <c r="AD293" i="30"/>
  <c r="AE293" i="30"/>
  <c r="AF293" i="30"/>
  <c r="P294" i="30"/>
  <c r="Q294" i="30"/>
  <c r="R294" i="30" a="1"/>
  <c r="R294" i="30" s="1"/>
  <c r="S294" i="30"/>
  <c r="T294" i="30"/>
  <c r="U294" i="30"/>
  <c r="V294" i="30"/>
  <c r="W294" i="30"/>
  <c r="Z294" i="30"/>
  <c r="AA294" i="30"/>
  <c r="AC294" i="30"/>
  <c r="AD294" i="30"/>
  <c r="AE294" i="30"/>
  <c r="AF294" i="30"/>
  <c r="P295" i="30"/>
  <c r="Q295" i="30"/>
  <c r="R295" i="30" a="1"/>
  <c r="R295" i="30" s="1"/>
  <c r="S295" i="30"/>
  <c r="T295" i="30"/>
  <c r="U295" i="30"/>
  <c r="V295" i="30"/>
  <c r="W295" i="30"/>
  <c r="Z295" i="30"/>
  <c r="AA295" i="30"/>
  <c r="AC295" i="30"/>
  <c r="AD295" i="30"/>
  <c r="AE295" i="30"/>
  <c r="AF295" i="30"/>
  <c r="P296" i="30"/>
  <c r="Q296" i="30"/>
  <c r="R296" i="30" a="1"/>
  <c r="R296" i="30" s="1"/>
  <c r="S296" i="30"/>
  <c r="T296" i="30"/>
  <c r="U296" i="30"/>
  <c r="V296" i="30"/>
  <c r="W296" i="30"/>
  <c r="Z296" i="30"/>
  <c r="AA296" i="30"/>
  <c r="AC296" i="30"/>
  <c r="AD296" i="30"/>
  <c r="AE296" i="30"/>
  <c r="AF296" i="30"/>
  <c r="P297" i="30"/>
  <c r="Q297" i="30"/>
  <c r="R297" i="30" a="1"/>
  <c r="R297" i="30" s="1"/>
  <c r="S297" i="30"/>
  <c r="T297" i="30"/>
  <c r="U297" i="30"/>
  <c r="V297" i="30"/>
  <c r="W297" i="30"/>
  <c r="Z297" i="30"/>
  <c r="AA297" i="30"/>
  <c r="AC297" i="30"/>
  <c r="AD297" i="30"/>
  <c r="AE297" i="30"/>
  <c r="AF297" i="30"/>
  <c r="P298" i="30"/>
  <c r="Q298" i="30"/>
  <c r="R298" i="30" a="1"/>
  <c r="R298" i="30" s="1"/>
  <c r="S298" i="30"/>
  <c r="T298" i="30"/>
  <c r="U298" i="30"/>
  <c r="V298" i="30"/>
  <c r="W298" i="30"/>
  <c r="Z298" i="30"/>
  <c r="AA298" i="30"/>
  <c r="AC298" i="30"/>
  <c r="AD298" i="30"/>
  <c r="AE298" i="30"/>
  <c r="AF298" i="30"/>
  <c r="P299" i="30"/>
  <c r="Q299" i="30"/>
  <c r="R299" i="30" a="1"/>
  <c r="R299" i="30" s="1"/>
  <c r="S299" i="30"/>
  <c r="T299" i="30"/>
  <c r="U299" i="30"/>
  <c r="V299" i="30"/>
  <c r="W299" i="30"/>
  <c r="Z299" i="30"/>
  <c r="AA299" i="30"/>
  <c r="AC299" i="30"/>
  <c r="AD299" i="30"/>
  <c r="AE299" i="30"/>
  <c r="AF299" i="30"/>
  <c r="P300" i="30"/>
  <c r="Q300" i="30"/>
  <c r="R300" i="30" a="1"/>
  <c r="R300" i="30" s="1"/>
  <c r="S300" i="30"/>
  <c r="T300" i="30"/>
  <c r="U300" i="30"/>
  <c r="V300" i="30"/>
  <c r="W300" i="30"/>
  <c r="Z300" i="30"/>
  <c r="AA300" i="30"/>
  <c r="AC300" i="30"/>
  <c r="AD300" i="30"/>
  <c r="AE300" i="30"/>
  <c r="AF300" i="30"/>
  <c r="Z5" i="30" l="1"/>
  <c r="V5" i="30"/>
  <c r="U5" i="30"/>
  <c r="M5" i="31"/>
  <c r="M6" i="31"/>
  <c r="M7" i="31"/>
  <c r="M8" i="31"/>
  <c r="M9" i="31"/>
  <c r="M10" i="31"/>
  <c r="M11" i="31"/>
  <c r="M12" i="31"/>
  <c r="M13" i="3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40" i="31"/>
  <c r="M41" i="31"/>
  <c r="M42" i="31"/>
  <c r="M43" i="31"/>
  <c r="M44" i="31"/>
  <c r="M45" i="31"/>
  <c r="M46" i="31"/>
  <c r="M47" i="31"/>
  <c r="M48" i="31"/>
  <c r="M49" i="31"/>
  <c r="M50" i="31"/>
  <c r="M51" i="31"/>
  <c r="M52" i="31"/>
  <c r="M53" i="31"/>
  <c r="M54" i="31"/>
  <c r="M55" i="31"/>
  <c r="M56" i="31"/>
  <c r="M57" i="31"/>
  <c r="M58" i="31"/>
  <c r="M59" i="31"/>
  <c r="M60" i="31"/>
  <c r="M61" i="31"/>
  <c r="M62" i="31"/>
  <c r="M63" i="31"/>
  <c r="M64" i="31"/>
  <c r="M65" i="31"/>
  <c r="M66" i="31"/>
  <c r="M67" i="31"/>
  <c r="M68" i="31"/>
  <c r="M69" i="31"/>
  <c r="M70" i="31"/>
  <c r="M71" i="31"/>
  <c r="M72" i="31"/>
  <c r="M73" i="31"/>
  <c r="M74" i="31"/>
  <c r="M75" i="31"/>
  <c r="M76" i="31"/>
  <c r="M77" i="31"/>
  <c r="M78" i="31"/>
  <c r="M79" i="31"/>
  <c r="M80" i="31"/>
  <c r="M81" i="31"/>
  <c r="M82" i="31"/>
  <c r="M83" i="31"/>
  <c r="M84" i="31"/>
  <c r="M85" i="31"/>
  <c r="M86" i="31"/>
  <c r="M87" i="31"/>
  <c r="M88" i="31"/>
  <c r="M89" i="31"/>
  <c r="M90" i="31"/>
  <c r="M91" i="31"/>
  <c r="M92" i="31"/>
  <c r="M93" i="31"/>
  <c r="M94" i="31"/>
  <c r="M95" i="31"/>
  <c r="M96" i="31"/>
  <c r="M97" i="31"/>
  <c r="M98" i="31"/>
  <c r="M99" i="31"/>
  <c r="M100" i="31"/>
  <c r="M4" i="31"/>
  <c r="M2" i="31"/>
  <c r="M3" i="31"/>
  <c r="Q4" i="30"/>
  <c r="Z4" i="30" s="1"/>
  <c r="P4" i="30"/>
  <c r="T4" i="30" s="1"/>
  <c r="W4" i="30"/>
  <c r="S4" i="30"/>
  <c r="W2" i="30"/>
  <c r="W3" i="30"/>
  <c r="S3" i="30"/>
  <c r="S2" i="30" s="1"/>
  <c r="N267" i="30"/>
  <c r="N269" i="30"/>
  <c r="N270" i="30"/>
  <c r="N271" i="30"/>
  <c r="N272" i="30"/>
  <c r="N273" i="30"/>
  <c r="N274" i="30"/>
  <c r="O275" i="30" a="1"/>
  <c r="O275" i="30" s="1"/>
  <c r="N276" i="30"/>
  <c r="N277" i="30"/>
  <c r="N278" i="30"/>
  <c r="N279" i="30"/>
  <c r="N280" i="30"/>
  <c r="N281" i="30"/>
  <c r="N282" i="30"/>
  <c r="N283" i="30"/>
  <c r="N284" i="30"/>
  <c r="N285" i="30"/>
  <c r="N286" i="30"/>
  <c r="N287" i="30"/>
  <c r="N288" i="30"/>
  <c r="N289" i="30"/>
  <c r="N290" i="30"/>
  <c r="N291" i="30"/>
  <c r="N292" i="30"/>
  <c r="N293" i="30"/>
  <c r="N294" i="30"/>
  <c r="N295" i="30"/>
  <c r="N296" i="30"/>
  <c r="N297" i="30"/>
  <c r="N298" i="30"/>
  <c r="N299" i="30"/>
  <c r="N300" i="30"/>
  <c r="AD4" i="30"/>
  <c r="AC4" i="30"/>
  <c r="AE4" i="30"/>
  <c r="O265" i="30" l="1" a="1"/>
  <c r="O265" i="30" s="1"/>
  <c r="O259" i="30" a="1"/>
  <c r="O259" i="30" s="1"/>
  <c r="N259" i="30"/>
  <c r="O253" i="30" a="1"/>
  <c r="O253" i="30" s="1"/>
  <c r="N253" i="30"/>
  <c r="O247" i="30" a="1"/>
  <c r="O247" i="30" s="1"/>
  <c r="N247" i="30"/>
  <c r="O241" i="30" a="1"/>
  <c r="O241" i="30" s="1"/>
  <c r="N241" i="30"/>
  <c r="O235" i="30" a="1"/>
  <c r="O235" i="30" s="1"/>
  <c r="N235" i="30"/>
  <c r="O276" i="30" a="1"/>
  <c r="O276" i="30" s="1"/>
  <c r="N275" i="30"/>
  <c r="O277" i="30" a="1"/>
  <c r="O277" i="30" s="1"/>
  <c r="N265" i="30"/>
  <c r="O268" i="30" a="1"/>
  <c r="O268" i="30" s="1"/>
  <c r="O266" i="30" a="1"/>
  <c r="O266" i="30" s="1"/>
  <c r="O264" i="30" a="1"/>
  <c r="O264" i="30" s="1"/>
  <c r="N264" i="30"/>
  <c r="O262" i="30" a="1"/>
  <c r="O262" i="30" s="1"/>
  <c r="N262" i="30"/>
  <c r="O260" i="30" a="1"/>
  <c r="O260" i="30" s="1"/>
  <c r="N260" i="30"/>
  <c r="O258" i="30" a="1"/>
  <c r="O258" i="30" s="1"/>
  <c r="N258" i="30"/>
  <c r="O256" i="30" a="1"/>
  <c r="O256" i="30" s="1"/>
  <c r="N256" i="30"/>
  <c r="O254" i="30" a="1"/>
  <c r="O254" i="30" s="1"/>
  <c r="N254" i="30"/>
  <c r="O252" i="30" a="1"/>
  <c r="O252" i="30" s="1"/>
  <c r="N252" i="30"/>
  <c r="O250" i="30" a="1"/>
  <c r="O250" i="30" s="1"/>
  <c r="N250" i="30"/>
  <c r="O248" i="30" a="1"/>
  <c r="O248" i="30" s="1"/>
  <c r="N248" i="30"/>
  <c r="O246" i="30" a="1"/>
  <c r="O246" i="30" s="1"/>
  <c r="N246" i="30"/>
  <c r="O244" i="30" a="1"/>
  <c r="O244" i="30" s="1"/>
  <c r="N244" i="30"/>
  <c r="O242" i="30" a="1"/>
  <c r="O242" i="30" s="1"/>
  <c r="N242" i="30"/>
  <c r="O240" i="30" a="1"/>
  <c r="O240" i="30" s="1"/>
  <c r="N240" i="30"/>
  <c r="O238" i="30" a="1"/>
  <c r="O238" i="30" s="1"/>
  <c r="N238" i="30"/>
  <c r="O236" i="30" a="1"/>
  <c r="O236" i="30" s="1"/>
  <c r="N236" i="30"/>
  <c r="O234" i="30" a="1"/>
  <c r="O234" i="30" s="1"/>
  <c r="N234" i="30"/>
  <c r="O232" i="30" a="1"/>
  <c r="O232" i="30" s="1"/>
  <c r="N232" i="30"/>
  <c r="O230" i="30" a="1"/>
  <c r="O230" i="30" s="1"/>
  <c r="N230" i="30"/>
  <c r="O228" i="30" a="1"/>
  <c r="O228" i="30" s="1"/>
  <c r="N228" i="30"/>
  <c r="O226" i="30" a="1"/>
  <c r="O226" i="30" s="1"/>
  <c r="N226" i="30"/>
  <c r="O224" i="30" a="1"/>
  <c r="O224" i="30" s="1"/>
  <c r="N224" i="30"/>
  <c r="O222" i="30" a="1"/>
  <c r="O222" i="30" s="1"/>
  <c r="N222" i="30"/>
  <c r="O220" i="30" a="1"/>
  <c r="O220" i="30" s="1"/>
  <c r="N220" i="30"/>
  <c r="O218" i="30" a="1"/>
  <c r="O218" i="30" s="1"/>
  <c r="N218" i="30"/>
  <c r="N216" i="30"/>
  <c r="O216" i="30" a="1"/>
  <c r="O216" i="30" s="1"/>
  <c r="N214" i="30"/>
  <c r="O214" i="30" a="1"/>
  <c r="O214" i="30" s="1"/>
  <c r="N212" i="30"/>
  <c r="O212" i="30" a="1"/>
  <c r="O212" i="30" s="1"/>
  <c r="O210" i="30" a="1"/>
  <c r="O210" i="30" s="1"/>
  <c r="N210" i="30"/>
  <c r="N208" i="30"/>
  <c r="O208" i="30" a="1"/>
  <c r="O208" i="30" s="1"/>
  <c r="N206" i="30"/>
  <c r="O206" i="30" a="1"/>
  <c r="O206" i="30" s="1"/>
  <c r="N204" i="30"/>
  <c r="O204" i="30" a="1"/>
  <c r="O204" i="30" s="1"/>
  <c r="O202" i="30" a="1"/>
  <c r="O202" i="30" s="1"/>
  <c r="N202" i="30"/>
  <c r="N200" i="30"/>
  <c r="O200" i="30" a="1"/>
  <c r="O200" i="30" s="1"/>
  <c r="N198" i="30"/>
  <c r="O198" i="30" a="1"/>
  <c r="O198" i="30" s="1"/>
  <c r="N196" i="30"/>
  <c r="O196" i="30" a="1"/>
  <c r="O196" i="30" s="1"/>
  <c r="N194" i="30"/>
  <c r="O194" i="30" a="1"/>
  <c r="O194" i="30" s="1"/>
  <c r="N192" i="30"/>
  <c r="O192" i="30" a="1"/>
  <c r="O192" i="30" s="1"/>
  <c r="N190" i="30"/>
  <c r="O190" i="30" a="1"/>
  <c r="O190" i="30" s="1"/>
  <c r="N188" i="30"/>
  <c r="O188" i="30" a="1"/>
  <c r="O188" i="30" s="1"/>
  <c r="N186" i="30"/>
  <c r="O186" i="30" a="1"/>
  <c r="O186" i="30" s="1"/>
  <c r="N184" i="30"/>
  <c r="O184" i="30" a="1"/>
  <c r="O184" i="30" s="1"/>
  <c r="N182" i="30"/>
  <c r="O182" i="30" a="1"/>
  <c r="O182" i="30" s="1"/>
  <c r="N180" i="30"/>
  <c r="O180" i="30" a="1"/>
  <c r="O180" i="30" s="1"/>
  <c r="N178" i="30"/>
  <c r="O178" i="30" a="1"/>
  <c r="O178" i="30" s="1"/>
  <c r="N176" i="30"/>
  <c r="O176" i="30" a="1"/>
  <c r="O176" i="30" s="1"/>
  <c r="O174" i="30" a="1"/>
  <c r="O174" i="30" s="1"/>
  <c r="N174" i="30"/>
  <c r="N172" i="30"/>
  <c r="O172" i="30" a="1"/>
  <c r="O172" i="30" s="1"/>
  <c r="O170" i="30" a="1"/>
  <c r="O170" i="30" s="1"/>
  <c r="N170" i="30"/>
  <c r="N168" i="30"/>
  <c r="O168" i="30" a="1"/>
  <c r="O168" i="30" s="1"/>
  <c r="O166" i="30" a="1"/>
  <c r="O166" i="30" s="1"/>
  <c r="N166" i="30"/>
  <c r="N164" i="30"/>
  <c r="O164" i="30" a="1"/>
  <c r="O164" i="30" s="1"/>
  <c r="O162" i="30" a="1"/>
  <c r="O162" i="30" s="1"/>
  <c r="N162" i="30"/>
  <c r="N160" i="30"/>
  <c r="O160" i="30" a="1"/>
  <c r="O160" i="30" s="1"/>
  <c r="O158" i="30" a="1"/>
  <c r="O158" i="30" s="1"/>
  <c r="N158" i="30"/>
  <c r="N156" i="30"/>
  <c r="O156" i="30" a="1"/>
  <c r="O156" i="30" s="1"/>
  <c r="O154" i="30" a="1"/>
  <c r="O154" i="30" s="1"/>
  <c r="N154" i="30"/>
  <c r="N152" i="30"/>
  <c r="O152" i="30" a="1"/>
  <c r="O152" i="30" s="1"/>
  <c r="O150" i="30" a="1"/>
  <c r="O150" i="30" s="1"/>
  <c r="N150" i="30"/>
  <c r="N148" i="30"/>
  <c r="O148" i="30" a="1"/>
  <c r="O148" i="30" s="1"/>
  <c r="O146" i="30" a="1"/>
  <c r="O146" i="30" s="1"/>
  <c r="N146" i="30"/>
  <c r="N144" i="30"/>
  <c r="O144" i="30" a="1"/>
  <c r="O144" i="30" s="1"/>
  <c r="O142" i="30" a="1"/>
  <c r="O142" i="30" s="1"/>
  <c r="N142" i="30"/>
  <c r="N140" i="30"/>
  <c r="O140" i="30" a="1"/>
  <c r="O140" i="30" s="1"/>
  <c r="O138" i="30" a="1"/>
  <c r="O138" i="30" s="1"/>
  <c r="N138" i="30"/>
  <c r="N136" i="30"/>
  <c r="O136" i="30" a="1"/>
  <c r="O136" i="30" s="1"/>
  <c r="O134" i="30" a="1"/>
  <c r="O134" i="30" s="1"/>
  <c r="N134" i="30"/>
  <c r="N132" i="30"/>
  <c r="O132" i="30" a="1"/>
  <c r="O132" i="30" s="1"/>
  <c r="O130" i="30" a="1"/>
  <c r="O130" i="30" s="1"/>
  <c r="N130" i="30"/>
  <c r="N128" i="30"/>
  <c r="O128" i="30" a="1"/>
  <c r="O128" i="30" s="1"/>
  <c r="O126" i="30" a="1"/>
  <c r="O126" i="30" s="1"/>
  <c r="N126" i="30"/>
  <c r="N124" i="30"/>
  <c r="O124" i="30" a="1"/>
  <c r="O124" i="30" s="1"/>
  <c r="O122" i="30" a="1"/>
  <c r="O122" i="30" s="1"/>
  <c r="N122" i="30"/>
  <c r="N120" i="30"/>
  <c r="O120" i="30" a="1"/>
  <c r="O120" i="30" s="1"/>
  <c r="O118" i="30" a="1"/>
  <c r="O118" i="30" s="1"/>
  <c r="N118" i="30"/>
  <c r="N116" i="30"/>
  <c r="O116" i="30" a="1"/>
  <c r="O116" i="30" s="1"/>
  <c r="O114" i="30" a="1"/>
  <c r="O114" i="30" s="1"/>
  <c r="N114" i="30"/>
  <c r="N112" i="30"/>
  <c r="O112" i="30" a="1"/>
  <c r="O112" i="30" s="1"/>
  <c r="O110" i="30" a="1"/>
  <c r="O110" i="30" s="1"/>
  <c r="N110" i="30"/>
  <c r="N108" i="30"/>
  <c r="O108" i="30" a="1"/>
  <c r="O108" i="30" s="1"/>
  <c r="O106" i="30" a="1"/>
  <c r="O106" i="30" s="1"/>
  <c r="N106" i="30"/>
  <c r="N104" i="30"/>
  <c r="O104" i="30" a="1"/>
  <c r="O104" i="30" s="1"/>
  <c r="O102" i="30" a="1"/>
  <c r="O102" i="30" s="1"/>
  <c r="N102" i="30"/>
  <c r="N100" i="30"/>
  <c r="O100" i="30" a="1"/>
  <c r="O100" i="30" s="1"/>
  <c r="O98" i="30" a="1"/>
  <c r="O98" i="30" s="1"/>
  <c r="N98" i="30"/>
  <c r="N96" i="30"/>
  <c r="O96" i="30" a="1"/>
  <c r="O96" i="30" s="1"/>
  <c r="O94" i="30" a="1"/>
  <c r="O94" i="30" s="1"/>
  <c r="N94" i="30"/>
  <c r="N92" i="30"/>
  <c r="O92" i="30" a="1"/>
  <c r="O92" i="30" s="1"/>
  <c r="O90" i="30" a="1"/>
  <c r="O90" i="30" s="1"/>
  <c r="N90" i="30"/>
  <c r="N88" i="30"/>
  <c r="O88" i="30" a="1"/>
  <c r="O88" i="30" s="1"/>
  <c r="O86" i="30" a="1"/>
  <c r="O86" i="30" s="1"/>
  <c r="N86" i="30"/>
  <c r="N84" i="30"/>
  <c r="O84" i="30" a="1"/>
  <c r="O84" i="30" s="1"/>
  <c r="O82" i="30" a="1"/>
  <c r="O82" i="30" s="1"/>
  <c r="N82" i="30"/>
  <c r="N80" i="30"/>
  <c r="O80" i="30" a="1"/>
  <c r="O80" i="30" s="1"/>
  <c r="O78" i="30" a="1"/>
  <c r="O78" i="30" s="1"/>
  <c r="N78" i="30"/>
  <c r="N76" i="30"/>
  <c r="O76" i="30" a="1"/>
  <c r="O76" i="30" s="1"/>
  <c r="O74" i="30" a="1"/>
  <c r="O74" i="30" s="1"/>
  <c r="N74" i="30"/>
  <c r="N72" i="30"/>
  <c r="O72" i="30" a="1"/>
  <c r="O72" i="30" s="1"/>
  <c r="O70" i="30" a="1"/>
  <c r="O70" i="30" s="1"/>
  <c r="N70" i="30"/>
  <c r="N68" i="30"/>
  <c r="O68" i="30" a="1"/>
  <c r="O68" i="30" s="1"/>
  <c r="O66" i="30" a="1"/>
  <c r="O66" i="30" s="1"/>
  <c r="N66" i="30"/>
  <c r="N64" i="30"/>
  <c r="O64" i="30" a="1"/>
  <c r="O64" i="30" s="1"/>
  <c r="O62" i="30" a="1"/>
  <c r="O62" i="30" s="1"/>
  <c r="N62" i="30"/>
  <c r="N60" i="30"/>
  <c r="O60" i="30" a="1"/>
  <c r="O60" i="30" s="1"/>
  <c r="O58" i="30" a="1"/>
  <c r="O58" i="30" s="1"/>
  <c r="N58" i="30"/>
  <c r="N56" i="30"/>
  <c r="O56" i="30" a="1"/>
  <c r="O56" i="30" s="1"/>
  <c r="O54" i="30" a="1"/>
  <c r="O54" i="30" s="1"/>
  <c r="N54" i="30"/>
  <c r="N52" i="30"/>
  <c r="O52" i="30" a="1"/>
  <c r="O52" i="30" s="1"/>
  <c r="O50" i="30" a="1"/>
  <c r="O50" i="30" s="1"/>
  <c r="N50" i="30"/>
  <c r="N48" i="30"/>
  <c r="O48" i="30" a="1"/>
  <c r="O48" i="30" s="1"/>
  <c r="O46" i="30" a="1"/>
  <c r="O46" i="30" s="1"/>
  <c r="N46" i="30"/>
  <c r="N44" i="30"/>
  <c r="O44" i="30" a="1"/>
  <c r="O44" i="30" s="1"/>
  <c r="O42" i="30" a="1"/>
  <c r="O42" i="30" s="1"/>
  <c r="N42" i="30"/>
  <c r="N40" i="30"/>
  <c r="O40" i="30" a="1"/>
  <c r="O40" i="30" s="1"/>
  <c r="O38" i="30" a="1"/>
  <c r="O38" i="30" s="1"/>
  <c r="N38" i="30"/>
  <c r="N36" i="30"/>
  <c r="O36" i="30" a="1"/>
  <c r="O36" i="30" s="1"/>
  <c r="O34" i="30" a="1"/>
  <c r="O34" i="30" s="1"/>
  <c r="N34" i="30"/>
  <c r="N32" i="30"/>
  <c r="O32" i="30" a="1"/>
  <c r="O32" i="30" s="1"/>
  <c r="O30" i="30" a="1"/>
  <c r="O30" i="30" s="1"/>
  <c r="N30" i="30"/>
  <c r="N28" i="30"/>
  <c r="O28" i="30" a="1"/>
  <c r="O28" i="30" s="1"/>
  <c r="O26" i="30" a="1"/>
  <c r="O26" i="30" s="1"/>
  <c r="N26" i="30"/>
  <c r="N24" i="30"/>
  <c r="O24" i="30" a="1"/>
  <c r="O24" i="30" s="1"/>
  <c r="O22" i="30" a="1"/>
  <c r="O22" i="30" s="1"/>
  <c r="N22" i="30"/>
  <c r="N20" i="30"/>
  <c r="O20" i="30" a="1"/>
  <c r="O20" i="30" s="1"/>
  <c r="O18" i="30" a="1"/>
  <c r="O18" i="30" s="1"/>
  <c r="N18" i="30"/>
  <c r="N16" i="30"/>
  <c r="O16" i="30" a="1"/>
  <c r="O16" i="30" s="1"/>
  <c r="O14" i="30" a="1"/>
  <c r="O14" i="30" s="1"/>
  <c r="N14" i="30"/>
  <c r="N12" i="30"/>
  <c r="O12" i="30" a="1"/>
  <c r="O12" i="30" s="1"/>
  <c r="O10" i="30" a="1"/>
  <c r="O10" i="30" s="1"/>
  <c r="N10" i="30"/>
  <c r="N8" i="30"/>
  <c r="O8" i="30" a="1"/>
  <c r="O8" i="30" s="1"/>
  <c r="O6" i="30" a="1"/>
  <c r="O6" i="30" s="1"/>
  <c r="N6" i="30"/>
  <c r="O278" i="30" a="1"/>
  <c r="O278" i="30" s="1"/>
  <c r="O270" i="30" a="1"/>
  <c r="O270" i="30" s="1"/>
  <c r="O279" i="30" a="1"/>
  <c r="O279" i="30" s="1"/>
  <c r="O271" i="30" a="1"/>
  <c r="O271" i="30" s="1"/>
  <c r="N266" i="30"/>
  <c r="O280" i="30" a="1"/>
  <c r="O280" i="30" s="1"/>
  <c r="O272" i="30" a="1"/>
  <c r="O272" i="30" s="1"/>
  <c r="O300" i="30" a="1"/>
  <c r="O300" i="30" s="1"/>
  <c r="O299" i="30" a="1"/>
  <c r="O299" i="30" s="1"/>
  <c r="O298" i="30" a="1"/>
  <c r="O298" i="30" s="1"/>
  <c r="O297" i="30" a="1"/>
  <c r="O297" i="30" s="1"/>
  <c r="O296" i="30" a="1"/>
  <c r="O296" i="30" s="1"/>
  <c r="O295" i="30" a="1"/>
  <c r="O295" i="30" s="1"/>
  <c r="O294" i="30" a="1"/>
  <c r="O294" i="30" s="1"/>
  <c r="O293" i="30" a="1"/>
  <c r="O293" i="30" s="1"/>
  <c r="O292" i="30" a="1"/>
  <c r="O292" i="30" s="1"/>
  <c r="O291" i="30" a="1"/>
  <c r="O291" i="30" s="1"/>
  <c r="O290" i="30" a="1"/>
  <c r="O290" i="30" s="1"/>
  <c r="O289" i="30" a="1"/>
  <c r="O289" i="30" s="1"/>
  <c r="O288" i="30" a="1"/>
  <c r="O288" i="30" s="1"/>
  <c r="O287" i="30" a="1"/>
  <c r="O287" i="30" s="1"/>
  <c r="O286" i="30" a="1"/>
  <c r="O286" i="30" s="1"/>
  <c r="O285" i="30" a="1"/>
  <c r="O285" i="30" s="1"/>
  <c r="O284" i="30" a="1"/>
  <c r="O284" i="30" s="1"/>
  <c r="O283" i="30" a="1"/>
  <c r="O283" i="30" s="1"/>
  <c r="O282" i="30" a="1"/>
  <c r="O282" i="30" s="1"/>
  <c r="O281" i="30" a="1"/>
  <c r="O281" i="30" s="1"/>
  <c r="O273" i="30" a="1"/>
  <c r="O273" i="30" s="1"/>
  <c r="O267" i="30" a="1"/>
  <c r="O267" i="30" s="1"/>
  <c r="O261" i="30" a="1"/>
  <c r="O261" i="30" s="1"/>
  <c r="N261" i="30"/>
  <c r="O255" i="30" a="1"/>
  <c r="O255" i="30" s="1"/>
  <c r="N255" i="30"/>
  <c r="O249" i="30" a="1"/>
  <c r="O249" i="30" s="1"/>
  <c r="N249" i="30"/>
  <c r="O243" i="30" a="1"/>
  <c r="O243" i="30" s="1"/>
  <c r="N243" i="30"/>
  <c r="O239" i="30" a="1"/>
  <c r="O239" i="30" s="1"/>
  <c r="N239" i="30"/>
  <c r="O237" i="30" a="1"/>
  <c r="O237" i="30" s="1"/>
  <c r="N237" i="30"/>
  <c r="O231" i="30" a="1"/>
  <c r="O231" i="30" s="1"/>
  <c r="N231" i="30"/>
  <c r="O229" i="30" a="1"/>
  <c r="O229" i="30" s="1"/>
  <c r="N229" i="30"/>
  <c r="O227" i="30" a="1"/>
  <c r="O227" i="30" s="1"/>
  <c r="N227" i="30"/>
  <c r="O225" i="30" a="1"/>
  <c r="O225" i="30" s="1"/>
  <c r="N225" i="30"/>
  <c r="O223" i="30" a="1"/>
  <c r="O223" i="30" s="1"/>
  <c r="N223" i="30"/>
  <c r="O221" i="30" a="1"/>
  <c r="O221" i="30" s="1"/>
  <c r="N221" i="30"/>
  <c r="O219" i="30" a="1"/>
  <c r="O219" i="30" s="1"/>
  <c r="N219" i="30"/>
  <c r="N217" i="30"/>
  <c r="O217" i="30" a="1"/>
  <c r="O217" i="30" s="1"/>
  <c r="N215" i="30"/>
  <c r="O215" i="30" a="1"/>
  <c r="O215" i="30" s="1"/>
  <c r="N213" i="30"/>
  <c r="O213" i="30" a="1"/>
  <c r="O213" i="30" s="1"/>
  <c r="N211" i="30"/>
  <c r="O211" i="30" a="1"/>
  <c r="O211" i="30" s="1"/>
  <c r="N209" i="30"/>
  <c r="O209" i="30" a="1"/>
  <c r="O209" i="30" s="1"/>
  <c r="N207" i="30"/>
  <c r="O207" i="30" a="1"/>
  <c r="O207" i="30" s="1"/>
  <c r="N205" i="30"/>
  <c r="O205" i="30" a="1"/>
  <c r="O205" i="30" s="1"/>
  <c r="N203" i="30"/>
  <c r="O203" i="30" a="1"/>
  <c r="O203" i="30" s="1"/>
  <c r="N201" i="30"/>
  <c r="O201" i="30" a="1"/>
  <c r="O201" i="30" s="1"/>
  <c r="N199" i="30"/>
  <c r="O199" i="30" a="1"/>
  <c r="O199" i="30" s="1"/>
  <c r="N197" i="30"/>
  <c r="O197" i="30" a="1"/>
  <c r="O197" i="30" s="1"/>
  <c r="N195" i="30"/>
  <c r="O195" i="30" a="1"/>
  <c r="O195" i="30" s="1"/>
  <c r="N193" i="30"/>
  <c r="O193" i="30" a="1"/>
  <c r="O193" i="30" s="1"/>
  <c r="N191" i="30"/>
  <c r="O191" i="30" a="1"/>
  <c r="O191" i="30" s="1"/>
  <c r="N189" i="30"/>
  <c r="O189" i="30" a="1"/>
  <c r="O189" i="30" s="1"/>
  <c r="N187" i="30"/>
  <c r="O187" i="30" a="1"/>
  <c r="O187" i="30" s="1"/>
  <c r="N185" i="30"/>
  <c r="O185" i="30" a="1"/>
  <c r="O185" i="30" s="1"/>
  <c r="N183" i="30"/>
  <c r="O183" i="30" a="1"/>
  <c r="O183" i="30" s="1"/>
  <c r="N181" i="30"/>
  <c r="O181" i="30" a="1"/>
  <c r="O181" i="30" s="1"/>
  <c r="N179" i="30"/>
  <c r="O179" i="30" a="1"/>
  <c r="O179" i="30" s="1"/>
  <c r="N177" i="30"/>
  <c r="O177" i="30" a="1"/>
  <c r="O177" i="30" s="1"/>
  <c r="N175" i="30"/>
  <c r="O175" i="30" a="1"/>
  <c r="O175" i="30" s="1"/>
  <c r="N173" i="30"/>
  <c r="O173" i="30" a="1"/>
  <c r="O173" i="30" s="1"/>
  <c r="N171" i="30"/>
  <c r="O171" i="30" a="1"/>
  <c r="O171" i="30" s="1"/>
  <c r="N169" i="30"/>
  <c r="O169" i="30" a="1"/>
  <c r="O169" i="30" s="1"/>
  <c r="N167" i="30"/>
  <c r="O167" i="30" a="1"/>
  <c r="O167" i="30" s="1"/>
  <c r="N165" i="30"/>
  <c r="O165" i="30" a="1"/>
  <c r="O165" i="30" s="1"/>
  <c r="N163" i="30"/>
  <c r="O163" i="30" a="1"/>
  <c r="O163" i="30" s="1"/>
  <c r="N161" i="30"/>
  <c r="O161" i="30" a="1"/>
  <c r="O161" i="30" s="1"/>
  <c r="N159" i="30"/>
  <c r="O159" i="30" a="1"/>
  <c r="O159" i="30" s="1"/>
  <c r="N157" i="30"/>
  <c r="O157" i="30" a="1"/>
  <c r="O157" i="30" s="1"/>
  <c r="N155" i="30"/>
  <c r="O155" i="30" a="1"/>
  <c r="O155" i="30" s="1"/>
  <c r="N153" i="30"/>
  <c r="O153" i="30" a="1"/>
  <c r="O153" i="30" s="1"/>
  <c r="N151" i="30"/>
  <c r="O151" i="30" a="1"/>
  <c r="O151" i="30" s="1"/>
  <c r="N149" i="30"/>
  <c r="O149" i="30" a="1"/>
  <c r="O149" i="30" s="1"/>
  <c r="N147" i="30"/>
  <c r="O147" i="30" a="1"/>
  <c r="O147" i="30" s="1"/>
  <c r="N145" i="30"/>
  <c r="O145" i="30" a="1"/>
  <c r="O145" i="30" s="1"/>
  <c r="N143" i="30"/>
  <c r="O143" i="30" a="1"/>
  <c r="O143" i="30" s="1"/>
  <c r="N141" i="30"/>
  <c r="O141" i="30" a="1"/>
  <c r="O141" i="30" s="1"/>
  <c r="N139" i="30"/>
  <c r="O139" i="30" a="1"/>
  <c r="O139" i="30" s="1"/>
  <c r="N137" i="30"/>
  <c r="O137" i="30" a="1"/>
  <c r="O137" i="30" s="1"/>
  <c r="N135" i="30"/>
  <c r="O135" i="30" a="1"/>
  <c r="O135" i="30" s="1"/>
  <c r="N133" i="30"/>
  <c r="O133" i="30" a="1"/>
  <c r="O133" i="30" s="1"/>
  <c r="N131" i="30"/>
  <c r="O131" i="30" a="1"/>
  <c r="O131" i="30" s="1"/>
  <c r="N129" i="30"/>
  <c r="O129" i="30" a="1"/>
  <c r="O129" i="30" s="1"/>
  <c r="N127" i="30"/>
  <c r="O127" i="30" a="1"/>
  <c r="O127" i="30" s="1"/>
  <c r="N125" i="30"/>
  <c r="O125" i="30" a="1"/>
  <c r="O125" i="30" s="1"/>
  <c r="N123" i="30"/>
  <c r="O123" i="30" a="1"/>
  <c r="O123" i="30" s="1"/>
  <c r="N121" i="30"/>
  <c r="O121" i="30" a="1"/>
  <c r="O121" i="30" s="1"/>
  <c r="N119" i="30"/>
  <c r="O119" i="30" a="1"/>
  <c r="O119" i="30" s="1"/>
  <c r="N117" i="30"/>
  <c r="O117" i="30" a="1"/>
  <c r="O117" i="30" s="1"/>
  <c r="N115" i="30"/>
  <c r="O115" i="30" a="1"/>
  <c r="O115" i="30" s="1"/>
  <c r="N113" i="30"/>
  <c r="O113" i="30" a="1"/>
  <c r="O113" i="30" s="1"/>
  <c r="N111" i="30"/>
  <c r="O111" i="30" a="1"/>
  <c r="O111" i="30" s="1"/>
  <c r="N109" i="30"/>
  <c r="O109" i="30" a="1"/>
  <c r="O109" i="30" s="1"/>
  <c r="N107" i="30"/>
  <c r="O107" i="30" a="1"/>
  <c r="O107" i="30" s="1"/>
  <c r="N105" i="30"/>
  <c r="O105" i="30" a="1"/>
  <c r="O105" i="30" s="1"/>
  <c r="N103" i="30"/>
  <c r="O103" i="30" a="1"/>
  <c r="O103" i="30" s="1"/>
  <c r="N101" i="30"/>
  <c r="O101" i="30" a="1"/>
  <c r="O101" i="30" s="1"/>
  <c r="N99" i="30"/>
  <c r="O99" i="30" a="1"/>
  <c r="O99" i="30" s="1"/>
  <c r="N97" i="30"/>
  <c r="O97" i="30" a="1"/>
  <c r="O97" i="30" s="1"/>
  <c r="N95" i="30"/>
  <c r="O95" i="30" a="1"/>
  <c r="O95" i="30" s="1"/>
  <c r="N93" i="30"/>
  <c r="O93" i="30" a="1"/>
  <c r="O93" i="30" s="1"/>
  <c r="N91" i="30"/>
  <c r="O91" i="30" a="1"/>
  <c r="O91" i="30" s="1"/>
  <c r="N89" i="30"/>
  <c r="O89" i="30" a="1"/>
  <c r="O89" i="30" s="1"/>
  <c r="N87" i="30"/>
  <c r="O87" i="30" a="1"/>
  <c r="O87" i="30" s="1"/>
  <c r="N85" i="30"/>
  <c r="O85" i="30" a="1"/>
  <c r="O85" i="30" s="1"/>
  <c r="N83" i="30"/>
  <c r="O83" i="30" a="1"/>
  <c r="O83" i="30" s="1"/>
  <c r="N81" i="30"/>
  <c r="O81" i="30" a="1"/>
  <c r="O81" i="30" s="1"/>
  <c r="N79" i="30"/>
  <c r="O79" i="30" a="1"/>
  <c r="O79" i="30" s="1"/>
  <c r="N77" i="30"/>
  <c r="O77" i="30" a="1"/>
  <c r="O77" i="30" s="1"/>
  <c r="N75" i="30"/>
  <c r="O75" i="30" a="1"/>
  <c r="O75" i="30" s="1"/>
  <c r="N73" i="30"/>
  <c r="O73" i="30" a="1"/>
  <c r="O73" i="30" s="1"/>
  <c r="N71" i="30"/>
  <c r="O71" i="30" a="1"/>
  <c r="O71" i="30" s="1"/>
  <c r="N69" i="30"/>
  <c r="O69" i="30" a="1"/>
  <c r="O69" i="30" s="1"/>
  <c r="N67" i="30"/>
  <c r="O67" i="30" a="1"/>
  <c r="O67" i="30" s="1"/>
  <c r="N65" i="30"/>
  <c r="O65" i="30" a="1"/>
  <c r="O65" i="30" s="1"/>
  <c r="N63" i="30"/>
  <c r="O63" i="30" a="1"/>
  <c r="O63" i="30" s="1"/>
  <c r="N61" i="30"/>
  <c r="O61" i="30" a="1"/>
  <c r="O61" i="30" s="1"/>
  <c r="N59" i="30"/>
  <c r="O59" i="30" a="1"/>
  <c r="O59" i="30" s="1"/>
  <c r="N57" i="30"/>
  <c r="O57" i="30" a="1"/>
  <c r="O57" i="30" s="1"/>
  <c r="N55" i="30"/>
  <c r="O55" i="30" a="1"/>
  <c r="O55" i="30" s="1"/>
  <c r="N53" i="30"/>
  <c r="O53" i="30" a="1"/>
  <c r="O53" i="30" s="1"/>
  <c r="N51" i="30"/>
  <c r="O51" i="30" a="1"/>
  <c r="O51" i="30" s="1"/>
  <c r="N49" i="30"/>
  <c r="O49" i="30" a="1"/>
  <c r="O49" i="30" s="1"/>
  <c r="N47" i="30"/>
  <c r="O47" i="30" a="1"/>
  <c r="O47" i="30" s="1"/>
  <c r="N45" i="30"/>
  <c r="O45" i="30" a="1"/>
  <c r="O45" i="30" s="1"/>
  <c r="N43" i="30"/>
  <c r="O43" i="30" a="1"/>
  <c r="O43" i="30" s="1"/>
  <c r="N41" i="30"/>
  <c r="O41" i="30" a="1"/>
  <c r="O41" i="30" s="1"/>
  <c r="N39" i="30"/>
  <c r="O39" i="30" a="1"/>
  <c r="O39" i="30" s="1"/>
  <c r="N37" i="30"/>
  <c r="O37" i="30" a="1"/>
  <c r="O37" i="30" s="1"/>
  <c r="N35" i="30"/>
  <c r="O35" i="30" a="1"/>
  <c r="O35" i="30" s="1"/>
  <c r="N33" i="30"/>
  <c r="O33" i="30" a="1"/>
  <c r="O33" i="30" s="1"/>
  <c r="N31" i="30"/>
  <c r="O31" i="30" a="1"/>
  <c r="O31" i="30" s="1"/>
  <c r="N29" i="30"/>
  <c r="O29" i="30" a="1"/>
  <c r="O29" i="30" s="1"/>
  <c r="N27" i="30"/>
  <c r="O27" i="30" a="1"/>
  <c r="O27" i="30" s="1"/>
  <c r="N25" i="30"/>
  <c r="O25" i="30" a="1"/>
  <c r="O25" i="30" s="1"/>
  <c r="N23" i="30"/>
  <c r="O23" i="30" a="1"/>
  <c r="O23" i="30" s="1"/>
  <c r="N21" i="30"/>
  <c r="O21" i="30" a="1"/>
  <c r="O21" i="30" s="1"/>
  <c r="N19" i="30"/>
  <c r="O19" i="30" a="1"/>
  <c r="O19" i="30" s="1"/>
  <c r="N17" i="30"/>
  <c r="O17" i="30" a="1"/>
  <c r="O17" i="30" s="1"/>
  <c r="N15" i="30"/>
  <c r="O15" i="30" a="1"/>
  <c r="O15" i="30" s="1"/>
  <c r="N13" i="30"/>
  <c r="O13" i="30" a="1"/>
  <c r="O13" i="30" s="1"/>
  <c r="N11" i="30"/>
  <c r="O11" i="30" a="1"/>
  <c r="O11" i="30" s="1"/>
  <c r="N9" i="30"/>
  <c r="O9" i="30" a="1"/>
  <c r="O9" i="30" s="1"/>
  <c r="N7" i="30"/>
  <c r="O7" i="30" a="1"/>
  <c r="O7" i="30" s="1"/>
  <c r="N5" i="30"/>
  <c r="O5" i="30" a="1"/>
  <c r="O5" i="30" s="1"/>
  <c r="O274" i="30" a="1"/>
  <c r="O274" i="30" s="1"/>
  <c r="O269" i="30" a="1"/>
  <c r="O269" i="30" s="1"/>
  <c r="O263" i="30" a="1"/>
  <c r="O263" i="30" s="1"/>
  <c r="N263" i="30"/>
  <c r="O257" i="30" a="1"/>
  <c r="O257" i="30" s="1"/>
  <c r="N257" i="30"/>
  <c r="O251" i="30" a="1"/>
  <c r="O251" i="30" s="1"/>
  <c r="N251" i="30"/>
  <c r="O245" i="30" a="1"/>
  <c r="O245" i="30" s="1"/>
  <c r="N245" i="30"/>
  <c r="O233" i="30" a="1"/>
  <c r="O233" i="30" s="1"/>
  <c r="N233" i="30"/>
  <c r="N268" i="30"/>
  <c r="N4" i="30"/>
  <c r="V4" i="30"/>
  <c r="U4" i="30"/>
  <c r="Q7" i="29"/>
  <c r="Q8" i="29"/>
  <c r="Q10" i="29"/>
  <c r="Q11" i="29"/>
  <c r="Q12" i="29"/>
  <c r="Q16" i="29"/>
  <c r="R18" i="29" a="1"/>
  <c r="R18" i="29" s="1"/>
  <c r="Q20" i="29"/>
  <c r="R21" i="29" a="1"/>
  <c r="R21" i="29" s="1"/>
  <c r="R19" i="29" a="1"/>
  <c r="R19" i="29" s="1"/>
  <c r="R22" i="29" a="1"/>
  <c r="R22" i="29" s="1"/>
  <c r="Q24" i="29"/>
  <c r="R25" i="29" a="1"/>
  <c r="R25" i="29" s="1"/>
  <c r="R23" i="29" a="1"/>
  <c r="R23" i="29" s="1"/>
  <c r="R26" i="29" a="1"/>
  <c r="R26" i="29" s="1"/>
  <c r="Q28" i="29"/>
  <c r="Q29" i="29"/>
  <c r="R29" i="29" a="1"/>
  <c r="R29" i="29" s="1"/>
  <c r="R27" i="29" a="1"/>
  <c r="R27" i="29" s="1"/>
  <c r="R30" i="29" a="1"/>
  <c r="R30" i="29" s="1"/>
  <c r="Q32" i="29"/>
  <c r="Q33" i="29"/>
  <c r="R33" i="29" a="1"/>
  <c r="R33" i="29" s="1"/>
  <c r="R32" i="29" a="1"/>
  <c r="R32" i="29" s="1"/>
  <c r="R34" i="29" a="1"/>
  <c r="R34" i="29" s="1"/>
  <c r="Q36" i="29"/>
  <c r="Q37" i="29"/>
  <c r="R37" i="29" a="1"/>
  <c r="R37" i="29" s="1"/>
  <c r="R35" i="29" a="1"/>
  <c r="R35" i="29" s="1"/>
  <c r="R38" i="29" a="1"/>
  <c r="R38" i="29" s="1"/>
  <c r="Q40" i="29"/>
  <c r="Q41" i="29"/>
  <c r="R41" i="29" a="1"/>
  <c r="R41" i="29" s="1"/>
  <c r="R39" i="29" a="1"/>
  <c r="R39" i="29" s="1"/>
  <c r="R42" i="29" a="1"/>
  <c r="R42" i="29" s="1"/>
  <c r="Q44" i="29"/>
  <c r="Q45" i="29"/>
  <c r="R45" i="29" a="1"/>
  <c r="R45" i="29" s="1"/>
  <c r="R43" i="29" a="1"/>
  <c r="R43" i="29" s="1"/>
  <c r="R46" i="29" a="1"/>
  <c r="R46" i="29" s="1"/>
  <c r="Q48" i="29"/>
  <c r="Q49" i="29"/>
  <c r="R49" i="29" a="1"/>
  <c r="R49" i="29" s="1"/>
  <c r="R47" i="29" a="1"/>
  <c r="R47" i="29" s="1"/>
  <c r="R50" i="29" a="1"/>
  <c r="R50" i="29" s="1"/>
  <c r="Q52" i="29"/>
  <c r="Q53" i="29"/>
  <c r="R53" i="29" a="1"/>
  <c r="R53" i="29" s="1"/>
  <c r="R52" i="29" a="1"/>
  <c r="R52" i="29" s="1"/>
  <c r="R54" i="29" a="1"/>
  <c r="R54" i="29" s="1"/>
  <c r="Q56" i="29"/>
  <c r="Q57" i="29"/>
  <c r="R55" i="29" a="1"/>
  <c r="R55" i="29" s="1"/>
  <c r="Q60" i="29"/>
  <c r="Q61" i="29"/>
  <c r="R59" i="29" a="1"/>
  <c r="R59" i="29" s="1"/>
  <c r="Q64" i="29"/>
  <c r="Q65" i="29"/>
  <c r="R63" i="29" a="1"/>
  <c r="R63" i="29" s="1"/>
  <c r="Q68" i="29"/>
  <c r="Q69" i="29"/>
  <c r="R67" i="29" a="1"/>
  <c r="R67" i="29" s="1"/>
  <c r="Q70" i="29"/>
  <c r="R71" i="29" a="1"/>
  <c r="R71" i="29" s="1"/>
  <c r="Q71" i="29"/>
  <c r="Q72" i="29"/>
  <c r="R72" i="29" a="1"/>
  <c r="R72" i="29" s="1"/>
  <c r="Q73" i="29"/>
  <c r="Q74" i="29"/>
  <c r="R75" i="29" a="1"/>
  <c r="R75" i="29" s="1"/>
  <c r="Q76" i="29"/>
  <c r="Q77" i="29"/>
  <c r="R73" i="29" a="1"/>
  <c r="R73" i="29" s="1"/>
  <c r="Q78" i="29"/>
  <c r="R79" i="29" a="1"/>
  <c r="R79" i="29" s="1"/>
  <c r="Q79" i="29"/>
  <c r="Q80" i="29"/>
  <c r="R80" i="29" a="1"/>
  <c r="R80" i="29" s="1"/>
  <c r="Q81" i="29"/>
  <c r="Q82" i="29"/>
  <c r="Q83" i="29"/>
  <c r="Q84" i="29"/>
  <c r="Q85" i="29"/>
  <c r="R82" i="29" a="1"/>
  <c r="R82" i="29" s="1"/>
  <c r="Q86" i="29"/>
  <c r="Q87" i="29"/>
  <c r="R87" i="29" a="1"/>
  <c r="R87" i="29" s="1"/>
  <c r="Q88" i="29"/>
  <c r="R88" i="29" a="1"/>
  <c r="R88" i="29" s="1"/>
  <c r="Q89" i="29"/>
  <c r="R89" i="29" a="1"/>
  <c r="R89" i="29" s="1"/>
  <c r="Q90" i="29"/>
  <c r="R90" i="29" a="1"/>
  <c r="R90" i="29"/>
  <c r="Q91" i="29"/>
  <c r="R91" i="29" a="1"/>
  <c r="R91" i="29" s="1"/>
  <c r="Q92" i="29"/>
  <c r="R92" i="29" a="1"/>
  <c r="R92" i="29" s="1"/>
  <c r="Q93" i="29"/>
  <c r="R93" i="29" a="1"/>
  <c r="R93" i="29" s="1"/>
  <c r="Q94" i="29"/>
  <c r="R94" i="29" a="1"/>
  <c r="R94" i="29" s="1"/>
  <c r="Q95" i="29"/>
  <c r="R95" i="29" a="1"/>
  <c r="R95" i="29" s="1"/>
  <c r="Q96" i="29"/>
  <c r="R96" i="29" a="1"/>
  <c r="R96" i="29" s="1"/>
  <c r="Q97" i="29"/>
  <c r="R97" i="29" a="1"/>
  <c r="R97" i="29" s="1"/>
  <c r="Q98" i="29"/>
  <c r="R98" i="29" a="1"/>
  <c r="R98" i="29" s="1"/>
  <c r="Q99" i="29"/>
  <c r="R99" i="29" a="1"/>
  <c r="R99" i="29" s="1"/>
  <c r="Q100" i="29"/>
  <c r="R100" i="29" a="1"/>
  <c r="R100" i="29" s="1"/>
  <c r="AE4" i="29"/>
  <c r="U4" i="29"/>
  <c r="AG4" i="29" s="1"/>
  <c r="T4" i="29"/>
  <c r="AC4" i="29" s="1"/>
  <c r="S4" i="29"/>
  <c r="AA4" i="29" s="1"/>
  <c r="AB4" i="29"/>
  <c r="AF4" i="29" l="1"/>
  <c r="AH4" i="29"/>
  <c r="AD4" i="29"/>
  <c r="R51" i="29" a="1"/>
  <c r="R51" i="29" s="1"/>
  <c r="R31" i="29" a="1"/>
  <c r="R31" i="29" s="1"/>
  <c r="R74" i="29" a="1"/>
  <c r="R74" i="29" s="1"/>
  <c r="R17" i="29" a="1"/>
  <c r="R17" i="29" s="1"/>
  <c r="Q14" i="29"/>
  <c r="R9" i="29" a="1"/>
  <c r="R9" i="29" s="1"/>
  <c r="Q6" i="29"/>
  <c r="R81" i="29" a="1"/>
  <c r="R81" i="29" s="1"/>
  <c r="R14" i="29" a="1"/>
  <c r="R14" i="29" s="1"/>
  <c r="R68" i="29" a="1"/>
  <c r="R68" i="29" s="1"/>
  <c r="R64" i="29" a="1"/>
  <c r="R64" i="29" s="1"/>
  <c r="R60" i="29" a="1"/>
  <c r="R60" i="29" s="1"/>
  <c r="R56" i="29" a="1"/>
  <c r="R56" i="29" s="1"/>
  <c r="R48" i="29" a="1"/>
  <c r="R48" i="29" s="1"/>
  <c r="R44" i="29" a="1"/>
  <c r="R44" i="29" s="1"/>
  <c r="R40" i="29" a="1"/>
  <c r="R40" i="29" s="1"/>
  <c r="R36" i="29" a="1"/>
  <c r="R36" i="29" s="1"/>
  <c r="R28" i="29" a="1"/>
  <c r="R28" i="29" s="1"/>
  <c r="Q25" i="29"/>
  <c r="R24" i="29" a="1"/>
  <c r="R24" i="29" s="1"/>
  <c r="Q21" i="29"/>
  <c r="R20" i="29" a="1"/>
  <c r="R20" i="29" s="1"/>
  <c r="Q17" i="29"/>
  <c r="R12" i="29" a="1"/>
  <c r="R12" i="29" s="1"/>
  <c r="Q9" i="29"/>
  <c r="R83" i="29" a="1"/>
  <c r="R83" i="29" s="1"/>
  <c r="R84" i="29" a="1"/>
  <c r="R84" i="29" s="1"/>
  <c r="R76" i="29" a="1"/>
  <c r="R76" i="29" s="1"/>
  <c r="Q75" i="29"/>
  <c r="R15" i="29" a="1"/>
  <c r="R15" i="29" s="1"/>
  <c r="R7" i="29" a="1"/>
  <c r="R7" i="29" s="1"/>
  <c r="R85" i="29" a="1"/>
  <c r="R85" i="29" s="1"/>
  <c r="R77" i="29" a="1"/>
  <c r="R77" i="29" s="1"/>
  <c r="R69" i="29" a="1"/>
  <c r="R69" i="29" s="1"/>
  <c r="Q66" i="29"/>
  <c r="R65" i="29" a="1"/>
  <c r="R65" i="29" s="1"/>
  <c r="Q62" i="29"/>
  <c r="R61" i="29" a="1"/>
  <c r="R61" i="29" s="1"/>
  <c r="Q58" i="29"/>
  <c r="R57" i="29" a="1"/>
  <c r="R57" i="29" s="1"/>
  <c r="Q54" i="29"/>
  <c r="Q50" i="29"/>
  <c r="Q46" i="29"/>
  <c r="Q42" i="29"/>
  <c r="Q38" i="29"/>
  <c r="Q34" i="29"/>
  <c r="Q30" i="29"/>
  <c r="Q26" i="29"/>
  <c r="Q22" i="29"/>
  <c r="Q18" i="29"/>
  <c r="Q15" i="29"/>
  <c r="R10" i="29" a="1"/>
  <c r="R10" i="29" s="1"/>
  <c r="R86" i="29" a="1"/>
  <c r="R86" i="29" s="1"/>
  <c r="R78" i="29" a="1"/>
  <c r="R78" i="29" s="1"/>
  <c r="R70" i="29" a="1"/>
  <c r="R70" i="29" s="1"/>
  <c r="R13" i="29" a="1"/>
  <c r="R13" i="29" s="1"/>
  <c r="R5" i="29" a="1"/>
  <c r="R5" i="29" s="1"/>
  <c r="R6" i="29" a="1"/>
  <c r="R6" i="29" s="1"/>
  <c r="Q67" i="29"/>
  <c r="R66" i="29" a="1"/>
  <c r="R66" i="29" s="1"/>
  <c r="Q63" i="29"/>
  <c r="R62" i="29" a="1"/>
  <c r="R62" i="29" s="1"/>
  <c r="Q59" i="29"/>
  <c r="R58" i="29" a="1"/>
  <c r="R58" i="29" s="1"/>
  <c r="Q55" i="29"/>
  <c r="Q51" i="29"/>
  <c r="Q47" i="29"/>
  <c r="Q43" i="29"/>
  <c r="Q39" i="29"/>
  <c r="Q35" i="29"/>
  <c r="Q31" i="29"/>
  <c r="Q27" i="29"/>
  <c r="Q23" i="29"/>
  <c r="Q19" i="29"/>
  <c r="R16" i="29" a="1"/>
  <c r="R16" i="29" s="1"/>
  <c r="Q13" i="29"/>
  <c r="R8" i="29" a="1"/>
  <c r="R8" i="29" s="1"/>
  <c r="Q5" i="29"/>
  <c r="R11" i="29" a="1"/>
  <c r="R11" i="29" s="1"/>
  <c r="Y4" i="29"/>
  <c r="Z4" i="29"/>
  <c r="X4" i="29" l="1"/>
  <c r="AE2" i="29"/>
  <c r="AE3" i="29"/>
  <c r="AB2" i="29"/>
  <c r="AB3" i="29"/>
  <c r="AN4" i="29"/>
  <c r="AM4" i="29"/>
  <c r="AL4" i="29"/>
  <c r="AK4" i="29"/>
  <c r="AU5" i="25"/>
  <c r="AV5" i="25"/>
  <c r="AW5" i="25"/>
  <c r="AX5" i="25"/>
  <c r="AY5" i="25"/>
  <c r="AZ5" i="25"/>
  <c r="AU6" i="25"/>
  <c r="AV6" i="25"/>
  <c r="AW6" i="25"/>
  <c r="AX6" i="25"/>
  <c r="AY6" i="25"/>
  <c r="AZ6" i="25"/>
  <c r="AU7" i="25"/>
  <c r="AV7" i="25"/>
  <c r="AW7" i="25"/>
  <c r="AX7" i="25"/>
  <c r="AY7" i="25"/>
  <c r="AZ7" i="25"/>
  <c r="AU8" i="25"/>
  <c r="AV8" i="25"/>
  <c r="AW8" i="25"/>
  <c r="AX8" i="25"/>
  <c r="AY8" i="25"/>
  <c r="AZ8" i="25"/>
  <c r="AU9" i="25"/>
  <c r="AV9" i="25"/>
  <c r="AW9" i="25"/>
  <c r="AX9" i="25"/>
  <c r="AY9" i="25"/>
  <c r="AZ9" i="25"/>
  <c r="AU10" i="25"/>
  <c r="AV10" i="25"/>
  <c r="AW10" i="25"/>
  <c r="AX10" i="25"/>
  <c r="AY10" i="25"/>
  <c r="AZ10" i="25"/>
  <c r="AU11" i="25"/>
  <c r="AV11" i="25"/>
  <c r="AW11" i="25"/>
  <c r="AX11" i="25"/>
  <c r="AY11" i="25"/>
  <c r="AZ11" i="25"/>
  <c r="AU12" i="25"/>
  <c r="AV12" i="25"/>
  <c r="AW12" i="25"/>
  <c r="AX12" i="25"/>
  <c r="AY12" i="25"/>
  <c r="AZ12" i="25"/>
  <c r="AU13" i="25"/>
  <c r="AV13" i="25"/>
  <c r="AW13" i="25"/>
  <c r="AX13" i="25"/>
  <c r="AY13" i="25"/>
  <c r="AZ13" i="25"/>
  <c r="AU14" i="25"/>
  <c r="AV14" i="25"/>
  <c r="AW14" i="25"/>
  <c r="AX14" i="25"/>
  <c r="AY14" i="25"/>
  <c r="AZ14" i="25"/>
  <c r="AU15" i="25"/>
  <c r="AV15" i="25"/>
  <c r="AW15" i="25"/>
  <c r="AX15" i="25"/>
  <c r="AY15" i="25"/>
  <c r="AZ15" i="25"/>
  <c r="AU16" i="25"/>
  <c r="AV16" i="25"/>
  <c r="AW16" i="25"/>
  <c r="AX16" i="25"/>
  <c r="AY16" i="25"/>
  <c r="AZ16" i="25"/>
  <c r="AU17" i="25"/>
  <c r="AV17" i="25"/>
  <c r="AW17" i="25"/>
  <c r="AX17" i="25"/>
  <c r="AY17" i="25"/>
  <c r="AZ17" i="25"/>
  <c r="AU18" i="25"/>
  <c r="AV18" i="25"/>
  <c r="AW18" i="25"/>
  <c r="AX18" i="25"/>
  <c r="AY18" i="25"/>
  <c r="AZ18" i="25"/>
  <c r="AU19" i="25"/>
  <c r="AV19" i="25"/>
  <c r="AW19" i="25"/>
  <c r="AX19" i="25"/>
  <c r="AY19" i="25"/>
  <c r="AZ19" i="25"/>
  <c r="AU20" i="25"/>
  <c r="AV20" i="25"/>
  <c r="AW20" i="25"/>
  <c r="AX20" i="25"/>
  <c r="AY20" i="25"/>
  <c r="AZ20" i="25"/>
  <c r="AU21" i="25"/>
  <c r="AV21" i="25"/>
  <c r="AW21" i="25"/>
  <c r="AX21" i="25"/>
  <c r="AY21" i="25"/>
  <c r="AZ21" i="25"/>
  <c r="AU22" i="25"/>
  <c r="AV22" i="25"/>
  <c r="AW22" i="25"/>
  <c r="AX22" i="25"/>
  <c r="AY22" i="25"/>
  <c r="AZ22" i="25"/>
  <c r="AU23" i="25"/>
  <c r="AV23" i="25"/>
  <c r="AW23" i="25"/>
  <c r="AX23" i="25"/>
  <c r="AY23" i="25"/>
  <c r="AZ23" i="25"/>
  <c r="AU24" i="25"/>
  <c r="AV24" i="25"/>
  <c r="AW24" i="25"/>
  <c r="AX24" i="25"/>
  <c r="AY24" i="25"/>
  <c r="AZ24" i="25"/>
  <c r="AU25" i="25"/>
  <c r="AV25" i="25"/>
  <c r="AW25" i="25"/>
  <c r="AX25" i="25"/>
  <c r="AY25" i="25"/>
  <c r="AZ25" i="25"/>
  <c r="AU26" i="25"/>
  <c r="AV26" i="25"/>
  <c r="AW26" i="25"/>
  <c r="AX26" i="25"/>
  <c r="AY26" i="25"/>
  <c r="AZ26" i="25"/>
  <c r="AU27" i="25"/>
  <c r="AV27" i="25"/>
  <c r="AW27" i="25"/>
  <c r="AX27" i="25"/>
  <c r="AY27" i="25"/>
  <c r="AZ27" i="25"/>
  <c r="AU28" i="25"/>
  <c r="AV28" i="25"/>
  <c r="AW28" i="25"/>
  <c r="AX28" i="25"/>
  <c r="AY28" i="25"/>
  <c r="AZ28" i="25"/>
  <c r="AU29" i="25"/>
  <c r="AV29" i="25"/>
  <c r="AW29" i="25"/>
  <c r="AX29" i="25"/>
  <c r="AY29" i="25"/>
  <c r="AZ29" i="25"/>
  <c r="AU30" i="25"/>
  <c r="AV30" i="25"/>
  <c r="AW30" i="25"/>
  <c r="AX30" i="25"/>
  <c r="AY30" i="25"/>
  <c r="AZ30" i="25"/>
  <c r="AU31" i="25"/>
  <c r="AV31" i="25"/>
  <c r="AW31" i="25"/>
  <c r="AX31" i="25"/>
  <c r="AY31" i="25"/>
  <c r="AZ31" i="25"/>
  <c r="AU32" i="25"/>
  <c r="AV32" i="25"/>
  <c r="AW32" i="25"/>
  <c r="AX32" i="25"/>
  <c r="AY32" i="25"/>
  <c r="AZ32" i="25"/>
  <c r="AU33" i="25"/>
  <c r="AV33" i="25"/>
  <c r="AW33" i="25"/>
  <c r="AX33" i="25"/>
  <c r="AY33" i="25"/>
  <c r="AZ33" i="25"/>
  <c r="AU34" i="25"/>
  <c r="AV34" i="25"/>
  <c r="AW34" i="25"/>
  <c r="AX34" i="25"/>
  <c r="AY34" i="25"/>
  <c r="AZ34" i="25"/>
  <c r="AU35" i="25"/>
  <c r="AV35" i="25"/>
  <c r="AW35" i="25"/>
  <c r="AX35" i="25"/>
  <c r="AY35" i="25"/>
  <c r="AZ35" i="25"/>
  <c r="AU36" i="25"/>
  <c r="AV36" i="25"/>
  <c r="AW36" i="25"/>
  <c r="AX36" i="25"/>
  <c r="AY36" i="25"/>
  <c r="AZ36" i="25"/>
  <c r="AU37" i="25"/>
  <c r="AV37" i="25"/>
  <c r="AW37" i="25"/>
  <c r="AX37" i="25"/>
  <c r="AY37" i="25"/>
  <c r="AZ37" i="25"/>
  <c r="AU38" i="25"/>
  <c r="AV38" i="25"/>
  <c r="AW38" i="25"/>
  <c r="AX38" i="25"/>
  <c r="AY38" i="25"/>
  <c r="AZ38" i="25"/>
  <c r="AU39" i="25"/>
  <c r="AV39" i="25"/>
  <c r="AW39" i="25"/>
  <c r="AX39" i="25"/>
  <c r="AY39" i="25"/>
  <c r="AZ39" i="25"/>
  <c r="AU40" i="25"/>
  <c r="AV40" i="25"/>
  <c r="AW40" i="25"/>
  <c r="AX40" i="25"/>
  <c r="AY40" i="25"/>
  <c r="AZ40" i="25"/>
  <c r="AU41" i="25"/>
  <c r="AV41" i="25"/>
  <c r="AW41" i="25"/>
  <c r="AX41" i="25"/>
  <c r="AY41" i="25"/>
  <c r="AZ41" i="25"/>
  <c r="AU42" i="25"/>
  <c r="AV42" i="25"/>
  <c r="AW42" i="25"/>
  <c r="AX42" i="25"/>
  <c r="AY42" i="25"/>
  <c r="AZ42" i="25"/>
  <c r="AU43" i="25"/>
  <c r="AV43" i="25"/>
  <c r="AW43" i="25"/>
  <c r="AX43" i="25"/>
  <c r="AY43" i="25"/>
  <c r="AZ43" i="25"/>
  <c r="AU44" i="25"/>
  <c r="AV44" i="25"/>
  <c r="AW44" i="25"/>
  <c r="AX44" i="25"/>
  <c r="AY44" i="25"/>
  <c r="AZ44" i="25"/>
  <c r="AU45" i="25"/>
  <c r="AV45" i="25"/>
  <c r="AW45" i="25"/>
  <c r="AX45" i="25"/>
  <c r="AY45" i="25"/>
  <c r="AZ45" i="25"/>
  <c r="AU46" i="25"/>
  <c r="AV46" i="25"/>
  <c r="AW46" i="25"/>
  <c r="AX46" i="25"/>
  <c r="AY46" i="25"/>
  <c r="AZ46" i="25"/>
  <c r="AU47" i="25"/>
  <c r="AV47" i="25"/>
  <c r="AW47" i="25"/>
  <c r="AX47" i="25"/>
  <c r="AY47" i="25"/>
  <c r="AZ47" i="25"/>
  <c r="AU48" i="25"/>
  <c r="AV48" i="25"/>
  <c r="AW48" i="25"/>
  <c r="AX48" i="25"/>
  <c r="AY48" i="25"/>
  <c r="AZ48" i="25"/>
  <c r="AU49" i="25"/>
  <c r="AV49" i="25"/>
  <c r="AW49" i="25"/>
  <c r="AX49" i="25"/>
  <c r="AY49" i="25"/>
  <c r="AZ49" i="25"/>
  <c r="AU50" i="25"/>
  <c r="AV50" i="25"/>
  <c r="AW50" i="25"/>
  <c r="AX50" i="25"/>
  <c r="AY50" i="25"/>
  <c r="AZ50" i="25"/>
  <c r="AU51" i="25"/>
  <c r="AV51" i="25"/>
  <c r="AW51" i="25"/>
  <c r="AX51" i="25"/>
  <c r="AY51" i="25"/>
  <c r="AZ51" i="25"/>
  <c r="AU52" i="25"/>
  <c r="AV52" i="25"/>
  <c r="AW52" i="25"/>
  <c r="AX52" i="25"/>
  <c r="AY52" i="25"/>
  <c r="AZ52" i="25"/>
  <c r="AU53" i="25"/>
  <c r="AV53" i="25"/>
  <c r="AW53" i="25"/>
  <c r="AX53" i="25"/>
  <c r="AY53" i="25"/>
  <c r="AZ53" i="25"/>
  <c r="AU54" i="25"/>
  <c r="AV54" i="25"/>
  <c r="AW54" i="25"/>
  <c r="AX54" i="25"/>
  <c r="AY54" i="25"/>
  <c r="AZ54" i="25"/>
  <c r="AU55" i="25"/>
  <c r="AV55" i="25"/>
  <c r="AW55" i="25"/>
  <c r="AX55" i="25"/>
  <c r="AY55" i="25"/>
  <c r="AZ55" i="25"/>
  <c r="AU56" i="25"/>
  <c r="AV56" i="25"/>
  <c r="AW56" i="25"/>
  <c r="AX56" i="25"/>
  <c r="AY56" i="25"/>
  <c r="AZ56" i="25"/>
  <c r="AU57" i="25"/>
  <c r="AV57" i="25"/>
  <c r="AW57" i="25"/>
  <c r="AX57" i="25"/>
  <c r="AY57" i="25"/>
  <c r="AZ57" i="25"/>
  <c r="AU58" i="25"/>
  <c r="AV58" i="25"/>
  <c r="AW58" i="25"/>
  <c r="AX58" i="25"/>
  <c r="AY58" i="25"/>
  <c r="AZ58" i="25"/>
  <c r="AU59" i="25"/>
  <c r="AV59" i="25"/>
  <c r="AW59" i="25"/>
  <c r="AX59" i="25"/>
  <c r="AY59" i="25"/>
  <c r="AZ59" i="25"/>
  <c r="AU60" i="25"/>
  <c r="AV60" i="25"/>
  <c r="AW60" i="25"/>
  <c r="AX60" i="25"/>
  <c r="AY60" i="25"/>
  <c r="AZ60" i="25"/>
  <c r="AU61" i="25"/>
  <c r="AV61" i="25"/>
  <c r="AW61" i="25"/>
  <c r="AX61" i="25"/>
  <c r="AY61" i="25"/>
  <c r="AZ61" i="25"/>
  <c r="AU62" i="25"/>
  <c r="AV62" i="25"/>
  <c r="AW62" i="25"/>
  <c r="AX62" i="25"/>
  <c r="AY62" i="25"/>
  <c r="AZ62" i="25"/>
  <c r="AU63" i="25"/>
  <c r="AV63" i="25"/>
  <c r="AW63" i="25"/>
  <c r="AX63" i="25"/>
  <c r="AY63" i="25"/>
  <c r="AZ63" i="25"/>
  <c r="AU64" i="25"/>
  <c r="AV64" i="25"/>
  <c r="AW64" i="25"/>
  <c r="AX64" i="25"/>
  <c r="AY64" i="25"/>
  <c r="AZ64" i="25"/>
  <c r="AU65" i="25"/>
  <c r="AV65" i="25"/>
  <c r="AW65" i="25"/>
  <c r="AX65" i="25"/>
  <c r="AY65" i="25"/>
  <c r="AZ65" i="25"/>
  <c r="AU66" i="25"/>
  <c r="AV66" i="25"/>
  <c r="AW66" i="25"/>
  <c r="AX66" i="25"/>
  <c r="AY66" i="25"/>
  <c r="AZ66" i="25"/>
  <c r="AU67" i="25"/>
  <c r="AV67" i="25"/>
  <c r="AW67" i="25"/>
  <c r="AX67" i="25"/>
  <c r="AY67" i="25"/>
  <c r="AZ67" i="25"/>
  <c r="AU68" i="25"/>
  <c r="AV68" i="25"/>
  <c r="AW68" i="25"/>
  <c r="AX68" i="25"/>
  <c r="AY68" i="25"/>
  <c r="AZ68" i="25"/>
  <c r="AU69" i="25"/>
  <c r="AV69" i="25"/>
  <c r="AW69" i="25"/>
  <c r="AX69" i="25"/>
  <c r="AY69" i="25"/>
  <c r="AZ69" i="25"/>
  <c r="AU70" i="25"/>
  <c r="AV70" i="25"/>
  <c r="AW70" i="25"/>
  <c r="AX70" i="25"/>
  <c r="AY70" i="25"/>
  <c r="AZ70" i="25"/>
  <c r="AU71" i="25"/>
  <c r="AV71" i="25"/>
  <c r="AW71" i="25"/>
  <c r="AX71" i="25"/>
  <c r="AY71" i="25"/>
  <c r="AZ71" i="25"/>
  <c r="AU72" i="25"/>
  <c r="AV72" i="25"/>
  <c r="AW72" i="25"/>
  <c r="AX72" i="25"/>
  <c r="AY72" i="25"/>
  <c r="AZ72" i="25"/>
  <c r="AU73" i="25"/>
  <c r="AV73" i="25"/>
  <c r="AW73" i="25"/>
  <c r="AX73" i="25"/>
  <c r="AY73" i="25"/>
  <c r="AZ73" i="25"/>
  <c r="AU74" i="25"/>
  <c r="AV74" i="25"/>
  <c r="AW74" i="25"/>
  <c r="AX74" i="25"/>
  <c r="AY74" i="25"/>
  <c r="AZ74" i="25"/>
  <c r="AU75" i="25"/>
  <c r="AV75" i="25"/>
  <c r="AW75" i="25"/>
  <c r="AX75" i="25"/>
  <c r="AY75" i="25"/>
  <c r="AZ75" i="25"/>
  <c r="AU76" i="25"/>
  <c r="AV76" i="25"/>
  <c r="AW76" i="25"/>
  <c r="AX76" i="25"/>
  <c r="AY76" i="25"/>
  <c r="AZ76" i="25"/>
  <c r="AU77" i="25"/>
  <c r="AV77" i="25"/>
  <c r="AW77" i="25"/>
  <c r="AX77" i="25"/>
  <c r="AY77" i="25"/>
  <c r="AZ77" i="25"/>
  <c r="AU78" i="25"/>
  <c r="AV78" i="25"/>
  <c r="AW78" i="25"/>
  <c r="AX78" i="25"/>
  <c r="AY78" i="25"/>
  <c r="AZ78" i="25"/>
  <c r="AU79" i="25"/>
  <c r="AV79" i="25"/>
  <c r="AW79" i="25"/>
  <c r="AX79" i="25"/>
  <c r="AY79" i="25"/>
  <c r="AZ79" i="25"/>
  <c r="AU80" i="25"/>
  <c r="AV80" i="25"/>
  <c r="AW80" i="25"/>
  <c r="AX80" i="25"/>
  <c r="AY80" i="25"/>
  <c r="AZ80" i="25"/>
  <c r="AU81" i="25"/>
  <c r="AV81" i="25"/>
  <c r="AW81" i="25"/>
  <c r="AX81" i="25"/>
  <c r="AY81" i="25"/>
  <c r="AZ81" i="25"/>
  <c r="AU82" i="25"/>
  <c r="AV82" i="25"/>
  <c r="AW82" i="25"/>
  <c r="AX82" i="25"/>
  <c r="AY82" i="25"/>
  <c r="AZ82" i="25"/>
  <c r="AU83" i="25"/>
  <c r="AV83" i="25"/>
  <c r="AW83" i="25"/>
  <c r="AX83" i="25"/>
  <c r="AY83" i="25"/>
  <c r="AZ83" i="25"/>
  <c r="AU84" i="25"/>
  <c r="AV84" i="25"/>
  <c r="AW84" i="25"/>
  <c r="AX84" i="25"/>
  <c r="AY84" i="25"/>
  <c r="AZ84" i="25"/>
  <c r="AU85" i="25"/>
  <c r="AV85" i="25"/>
  <c r="AW85" i="25"/>
  <c r="AX85" i="25"/>
  <c r="AY85" i="25"/>
  <c r="AZ85" i="25"/>
  <c r="AU86" i="25"/>
  <c r="AV86" i="25"/>
  <c r="AW86" i="25"/>
  <c r="AX86" i="25"/>
  <c r="AY86" i="25"/>
  <c r="AZ86" i="25"/>
  <c r="AU87" i="25"/>
  <c r="AV87" i="25"/>
  <c r="AW87" i="25"/>
  <c r="AX87" i="25"/>
  <c r="AY87" i="25"/>
  <c r="AZ87" i="25"/>
  <c r="AU88" i="25"/>
  <c r="AV88" i="25"/>
  <c r="AW88" i="25"/>
  <c r="AX88" i="25"/>
  <c r="AY88" i="25"/>
  <c r="AZ88" i="25"/>
  <c r="AU89" i="25"/>
  <c r="AV89" i="25"/>
  <c r="AW89" i="25"/>
  <c r="AX89" i="25"/>
  <c r="AY89" i="25"/>
  <c r="AZ89" i="25"/>
  <c r="AU90" i="25"/>
  <c r="AV90" i="25"/>
  <c r="AW90" i="25"/>
  <c r="AX90" i="25"/>
  <c r="AY90" i="25"/>
  <c r="AZ90" i="25"/>
  <c r="AU91" i="25"/>
  <c r="AV91" i="25"/>
  <c r="AW91" i="25"/>
  <c r="AX91" i="25"/>
  <c r="AY91" i="25"/>
  <c r="AZ91" i="25"/>
  <c r="AU92" i="25"/>
  <c r="AV92" i="25"/>
  <c r="AW92" i="25"/>
  <c r="AX92" i="25"/>
  <c r="AY92" i="25"/>
  <c r="AZ92" i="25"/>
  <c r="AU93" i="25"/>
  <c r="AV93" i="25"/>
  <c r="AW93" i="25"/>
  <c r="AX93" i="25"/>
  <c r="AY93" i="25"/>
  <c r="AZ93" i="25"/>
  <c r="AU94" i="25"/>
  <c r="AV94" i="25"/>
  <c r="AW94" i="25"/>
  <c r="AX94" i="25"/>
  <c r="AY94" i="25"/>
  <c r="AZ94" i="25"/>
  <c r="AU95" i="25"/>
  <c r="AV95" i="25"/>
  <c r="AW95" i="25"/>
  <c r="AX95" i="25"/>
  <c r="AY95" i="25"/>
  <c r="AZ95" i="25"/>
  <c r="AU96" i="25"/>
  <c r="AV96" i="25"/>
  <c r="AW96" i="25"/>
  <c r="AX96" i="25"/>
  <c r="AY96" i="25"/>
  <c r="AZ96" i="25"/>
  <c r="AU97" i="25"/>
  <c r="AV97" i="25"/>
  <c r="AW97" i="25"/>
  <c r="AX97" i="25"/>
  <c r="AY97" i="25"/>
  <c r="AZ97" i="25"/>
  <c r="AU98" i="25"/>
  <c r="AV98" i="25"/>
  <c r="AW98" i="25"/>
  <c r="AX98" i="25"/>
  <c r="AY98" i="25"/>
  <c r="AZ98" i="25"/>
  <c r="AU99" i="25"/>
  <c r="AV99" i="25"/>
  <c r="AW99" i="25"/>
  <c r="AX99" i="25"/>
  <c r="AY99" i="25"/>
  <c r="AZ99" i="25"/>
  <c r="AU100" i="25"/>
  <c r="AV100" i="25"/>
  <c r="AW100" i="25"/>
  <c r="AX100" i="25"/>
  <c r="AY100" i="25"/>
  <c r="AZ100" i="25"/>
  <c r="AU101" i="25"/>
  <c r="AV101" i="25"/>
  <c r="AW101" i="25"/>
  <c r="AX101" i="25"/>
  <c r="AY101" i="25"/>
  <c r="AZ101" i="25"/>
  <c r="AU102" i="25"/>
  <c r="AV102" i="25"/>
  <c r="AW102" i="25"/>
  <c r="AX102" i="25"/>
  <c r="AY102" i="25"/>
  <c r="AZ102" i="25"/>
  <c r="AU103" i="25"/>
  <c r="AV103" i="25"/>
  <c r="AW103" i="25"/>
  <c r="AX103" i="25"/>
  <c r="AY103" i="25"/>
  <c r="AZ103" i="25"/>
  <c r="AU104" i="25"/>
  <c r="AV104" i="25"/>
  <c r="AW104" i="25"/>
  <c r="AX104" i="25"/>
  <c r="AY104" i="25"/>
  <c r="AZ104" i="25"/>
  <c r="AU105" i="25"/>
  <c r="AV105" i="25"/>
  <c r="AW105" i="25"/>
  <c r="AX105" i="25"/>
  <c r="AY105" i="25"/>
  <c r="AZ105" i="25"/>
  <c r="AU106" i="25"/>
  <c r="AV106" i="25"/>
  <c r="AW106" i="25"/>
  <c r="AX106" i="25"/>
  <c r="AY106" i="25"/>
  <c r="AZ106" i="25"/>
  <c r="AU107" i="25"/>
  <c r="AV107" i="25"/>
  <c r="AW107" i="25"/>
  <c r="AX107" i="25"/>
  <c r="AY107" i="25"/>
  <c r="AZ107" i="25"/>
  <c r="AU108" i="25"/>
  <c r="AV108" i="25"/>
  <c r="AW108" i="25"/>
  <c r="AX108" i="25"/>
  <c r="AY108" i="25"/>
  <c r="AZ108" i="25"/>
  <c r="AU109" i="25"/>
  <c r="AV109" i="25"/>
  <c r="AW109" i="25"/>
  <c r="AX109" i="25"/>
  <c r="AY109" i="25"/>
  <c r="AZ109" i="25"/>
  <c r="AU110" i="25"/>
  <c r="AV110" i="25"/>
  <c r="AW110" i="25"/>
  <c r="AX110" i="25"/>
  <c r="AY110" i="25"/>
  <c r="AZ110" i="25"/>
  <c r="AU111" i="25"/>
  <c r="AV111" i="25"/>
  <c r="AW111" i="25"/>
  <c r="AX111" i="25"/>
  <c r="AY111" i="25"/>
  <c r="AZ111" i="25"/>
  <c r="AU112" i="25"/>
  <c r="AV112" i="25"/>
  <c r="AW112" i="25"/>
  <c r="AX112" i="25"/>
  <c r="AY112" i="25"/>
  <c r="AZ112" i="25"/>
  <c r="AU113" i="25"/>
  <c r="AV113" i="25"/>
  <c r="AW113" i="25"/>
  <c r="AX113" i="25"/>
  <c r="AY113" i="25"/>
  <c r="AZ113" i="25"/>
  <c r="AU114" i="25"/>
  <c r="AV114" i="25"/>
  <c r="AW114" i="25"/>
  <c r="AX114" i="25"/>
  <c r="AY114" i="25"/>
  <c r="AZ114" i="25"/>
  <c r="AU115" i="25"/>
  <c r="AV115" i="25"/>
  <c r="AW115" i="25"/>
  <c r="AX115" i="25"/>
  <c r="AY115" i="25"/>
  <c r="AZ115" i="25"/>
  <c r="AU116" i="25"/>
  <c r="AV116" i="25"/>
  <c r="AW116" i="25"/>
  <c r="AX116" i="25"/>
  <c r="AY116" i="25"/>
  <c r="AZ116" i="25"/>
  <c r="AU117" i="25"/>
  <c r="AV117" i="25"/>
  <c r="AW117" i="25"/>
  <c r="AX117" i="25"/>
  <c r="AY117" i="25"/>
  <c r="AZ117" i="25"/>
  <c r="AU118" i="25"/>
  <c r="AV118" i="25"/>
  <c r="AW118" i="25"/>
  <c r="AX118" i="25"/>
  <c r="AY118" i="25"/>
  <c r="AZ118" i="25"/>
  <c r="AU119" i="25"/>
  <c r="AV119" i="25"/>
  <c r="AW119" i="25"/>
  <c r="AX119" i="25"/>
  <c r="AY119" i="25"/>
  <c r="AZ119" i="25"/>
  <c r="AU120" i="25"/>
  <c r="AV120" i="25"/>
  <c r="AW120" i="25"/>
  <c r="AX120" i="25"/>
  <c r="AY120" i="25"/>
  <c r="AZ120" i="25"/>
  <c r="AU121" i="25"/>
  <c r="AV121" i="25"/>
  <c r="AW121" i="25"/>
  <c r="AX121" i="25"/>
  <c r="AY121" i="25"/>
  <c r="AZ121" i="25"/>
  <c r="AU122" i="25"/>
  <c r="AV122" i="25"/>
  <c r="AW122" i="25"/>
  <c r="AX122" i="25"/>
  <c r="AY122" i="25"/>
  <c r="AZ122" i="25"/>
  <c r="AU123" i="25"/>
  <c r="AV123" i="25"/>
  <c r="AW123" i="25"/>
  <c r="AX123" i="25"/>
  <c r="AY123" i="25"/>
  <c r="AZ123" i="25"/>
  <c r="AU124" i="25"/>
  <c r="AV124" i="25"/>
  <c r="AW124" i="25"/>
  <c r="AX124" i="25"/>
  <c r="AY124" i="25"/>
  <c r="AZ124" i="25"/>
  <c r="AU125" i="25"/>
  <c r="AV125" i="25"/>
  <c r="AW125" i="25"/>
  <c r="AX125" i="25"/>
  <c r="AY125" i="25"/>
  <c r="AZ125" i="25"/>
  <c r="AU126" i="25"/>
  <c r="AV126" i="25"/>
  <c r="AW126" i="25"/>
  <c r="AX126" i="25"/>
  <c r="AY126" i="25"/>
  <c r="AZ126" i="25"/>
  <c r="AU127" i="25"/>
  <c r="AV127" i="25"/>
  <c r="AW127" i="25"/>
  <c r="AX127" i="25"/>
  <c r="AY127" i="25"/>
  <c r="AZ127" i="25"/>
  <c r="AU128" i="25"/>
  <c r="AV128" i="25"/>
  <c r="AW128" i="25"/>
  <c r="AX128" i="25"/>
  <c r="AY128" i="25"/>
  <c r="AZ128" i="25"/>
  <c r="AU129" i="25"/>
  <c r="AV129" i="25"/>
  <c r="AW129" i="25"/>
  <c r="AX129" i="25"/>
  <c r="AY129" i="25"/>
  <c r="AZ129" i="25"/>
  <c r="AU130" i="25"/>
  <c r="AV130" i="25"/>
  <c r="AW130" i="25"/>
  <c r="AX130" i="25"/>
  <c r="AY130" i="25"/>
  <c r="AZ130" i="25"/>
  <c r="AU131" i="25"/>
  <c r="AV131" i="25"/>
  <c r="AW131" i="25"/>
  <c r="AX131" i="25"/>
  <c r="AY131" i="25"/>
  <c r="AZ131" i="25"/>
  <c r="AU132" i="25"/>
  <c r="AV132" i="25"/>
  <c r="AW132" i="25"/>
  <c r="AX132" i="25"/>
  <c r="AY132" i="25"/>
  <c r="AZ132" i="25"/>
  <c r="AU133" i="25"/>
  <c r="AV133" i="25"/>
  <c r="AW133" i="25"/>
  <c r="AX133" i="25"/>
  <c r="AY133" i="25"/>
  <c r="AZ133" i="25"/>
  <c r="AU134" i="25"/>
  <c r="AV134" i="25"/>
  <c r="AW134" i="25"/>
  <c r="AX134" i="25"/>
  <c r="AY134" i="25"/>
  <c r="AZ134" i="25"/>
  <c r="AU135" i="25"/>
  <c r="AV135" i="25"/>
  <c r="AW135" i="25"/>
  <c r="AX135" i="25"/>
  <c r="AY135" i="25"/>
  <c r="AZ135" i="25"/>
  <c r="AU136" i="25"/>
  <c r="AV136" i="25"/>
  <c r="AW136" i="25"/>
  <c r="AX136" i="25"/>
  <c r="AY136" i="25"/>
  <c r="AZ136" i="25"/>
  <c r="AU137" i="25"/>
  <c r="AV137" i="25"/>
  <c r="AW137" i="25"/>
  <c r="AX137" i="25"/>
  <c r="AY137" i="25"/>
  <c r="AZ137" i="25"/>
  <c r="AU138" i="25"/>
  <c r="AV138" i="25"/>
  <c r="AW138" i="25"/>
  <c r="AX138" i="25"/>
  <c r="AY138" i="25"/>
  <c r="AZ138" i="25"/>
  <c r="AU139" i="25"/>
  <c r="AV139" i="25"/>
  <c r="AW139" i="25"/>
  <c r="AX139" i="25"/>
  <c r="AY139" i="25"/>
  <c r="AZ139" i="25"/>
  <c r="AU140" i="25"/>
  <c r="AV140" i="25"/>
  <c r="AW140" i="25"/>
  <c r="AX140" i="25"/>
  <c r="AY140" i="25"/>
  <c r="AZ140" i="25"/>
  <c r="AU141" i="25"/>
  <c r="AV141" i="25"/>
  <c r="AW141" i="25"/>
  <c r="AX141" i="25"/>
  <c r="AY141" i="25"/>
  <c r="AZ141" i="25"/>
  <c r="AU142" i="25"/>
  <c r="AV142" i="25"/>
  <c r="AW142" i="25"/>
  <c r="AX142" i="25"/>
  <c r="AY142" i="25"/>
  <c r="AZ142" i="25"/>
  <c r="AU143" i="25"/>
  <c r="AV143" i="25"/>
  <c r="AW143" i="25"/>
  <c r="AX143" i="25"/>
  <c r="AY143" i="25"/>
  <c r="AZ143" i="25"/>
  <c r="AU144" i="25"/>
  <c r="AV144" i="25"/>
  <c r="AW144" i="25"/>
  <c r="AX144" i="25"/>
  <c r="AY144" i="25"/>
  <c r="AZ144" i="25"/>
  <c r="AU145" i="25"/>
  <c r="AV145" i="25"/>
  <c r="AW145" i="25"/>
  <c r="AX145" i="25"/>
  <c r="AY145" i="25"/>
  <c r="AZ145" i="25"/>
  <c r="AU146" i="25"/>
  <c r="AV146" i="25"/>
  <c r="AW146" i="25"/>
  <c r="AX146" i="25"/>
  <c r="AY146" i="25"/>
  <c r="AZ146" i="25"/>
  <c r="AU147" i="25"/>
  <c r="AV147" i="25"/>
  <c r="AW147" i="25"/>
  <c r="AX147" i="25"/>
  <c r="AY147" i="25"/>
  <c r="AZ147" i="25"/>
  <c r="AU148" i="25"/>
  <c r="AV148" i="25"/>
  <c r="AW148" i="25"/>
  <c r="AX148" i="25"/>
  <c r="AY148" i="25"/>
  <c r="AZ148" i="25"/>
  <c r="AU149" i="25"/>
  <c r="AV149" i="25"/>
  <c r="AW149" i="25"/>
  <c r="AX149" i="25"/>
  <c r="AY149" i="25"/>
  <c r="AZ149" i="25"/>
  <c r="AU150" i="25"/>
  <c r="AV150" i="25"/>
  <c r="AW150" i="25"/>
  <c r="AX150" i="25"/>
  <c r="AY150" i="25"/>
  <c r="AZ150" i="25"/>
  <c r="AU151" i="25"/>
  <c r="AV151" i="25"/>
  <c r="AW151" i="25"/>
  <c r="AX151" i="25"/>
  <c r="AY151" i="25"/>
  <c r="AZ151" i="25"/>
  <c r="AU152" i="25"/>
  <c r="AV152" i="25"/>
  <c r="AW152" i="25"/>
  <c r="AX152" i="25"/>
  <c r="AY152" i="25"/>
  <c r="AZ152" i="25"/>
  <c r="AU153" i="25"/>
  <c r="AV153" i="25"/>
  <c r="AW153" i="25"/>
  <c r="AX153" i="25"/>
  <c r="AY153" i="25"/>
  <c r="AZ153" i="25"/>
  <c r="AU154" i="25"/>
  <c r="AV154" i="25"/>
  <c r="AW154" i="25"/>
  <c r="AX154" i="25"/>
  <c r="AY154" i="25"/>
  <c r="AZ154" i="25"/>
  <c r="AU155" i="25"/>
  <c r="AV155" i="25"/>
  <c r="AW155" i="25"/>
  <c r="AX155" i="25"/>
  <c r="AY155" i="25"/>
  <c r="AZ155" i="25"/>
  <c r="AU156" i="25"/>
  <c r="AV156" i="25"/>
  <c r="AW156" i="25"/>
  <c r="AX156" i="25"/>
  <c r="AY156" i="25"/>
  <c r="AZ156" i="25"/>
  <c r="AU157" i="25"/>
  <c r="AV157" i="25"/>
  <c r="AW157" i="25"/>
  <c r="AX157" i="25"/>
  <c r="AY157" i="25"/>
  <c r="AZ157" i="25"/>
  <c r="AU158" i="25"/>
  <c r="AV158" i="25"/>
  <c r="AW158" i="25"/>
  <c r="AX158" i="25"/>
  <c r="AY158" i="25"/>
  <c r="AZ158" i="25"/>
  <c r="AU159" i="25"/>
  <c r="AV159" i="25"/>
  <c r="AW159" i="25"/>
  <c r="AX159" i="25"/>
  <c r="AY159" i="25"/>
  <c r="AZ159" i="25"/>
  <c r="AU160" i="25"/>
  <c r="AV160" i="25"/>
  <c r="AW160" i="25"/>
  <c r="AX160" i="25"/>
  <c r="AY160" i="25"/>
  <c r="AZ160" i="25"/>
  <c r="AU161" i="25"/>
  <c r="AV161" i="25"/>
  <c r="AW161" i="25"/>
  <c r="AX161" i="25"/>
  <c r="AY161" i="25"/>
  <c r="AZ161" i="25"/>
  <c r="AU162" i="25"/>
  <c r="AV162" i="25"/>
  <c r="AW162" i="25"/>
  <c r="AX162" i="25"/>
  <c r="AY162" i="25"/>
  <c r="AZ162" i="25"/>
  <c r="AU163" i="25"/>
  <c r="AV163" i="25"/>
  <c r="AW163" i="25"/>
  <c r="AX163" i="25"/>
  <c r="AY163" i="25"/>
  <c r="AZ163" i="25"/>
  <c r="AU164" i="25"/>
  <c r="AV164" i="25"/>
  <c r="AW164" i="25"/>
  <c r="AX164" i="25"/>
  <c r="AY164" i="25"/>
  <c r="AZ164" i="25"/>
  <c r="AU165" i="25"/>
  <c r="AV165" i="25"/>
  <c r="AW165" i="25"/>
  <c r="AX165" i="25"/>
  <c r="AY165" i="25"/>
  <c r="AZ165" i="25"/>
  <c r="AU166" i="25"/>
  <c r="AV166" i="25"/>
  <c r="AW166" i="25"/>
  <c r="AX166" i="25"/>
  <c r="AY166" i="25"/>
  <c r="AZ166" i="25"/>
  <c r="AU167" i="25"/>
  <c r="AV167" i="25"/>
  <c r="AW167" i="25"/>
  <c r="AX167" i="25"/>
  <c r="AY167" i="25"/>
  <c r="AZ167" i="25"/>
  <c r="AU168" i="25"/>
  <c r="AV168" i="25"/>
  <c r="AW168" i="25"/>
  <c r="AX168" i="25"/>
  <c r="AY168" i="25"/>
  <c r="AZ168" i="25"/>
  <c r="AU169" i="25"/>
  <c r="AV169" i="25"/>
  <c r="AW169" i="25"/>
  <c r="AX169" i="25"/>
  <c r="AY169" i="25"/>
  <c r="AZ169" i="25"/>
  <c r="AU170" i="25"/>
  <c r="AV170" i="25"/>
  <c r="AW170" i="25"/>
  <c r="AX170" i="25"/>
  <c r="AY170" i="25"/>
  <c r="AZ170" i="25"/>
  <c r="AU171" i="25"/>
  <c r="AV171" i="25"/>
  <c r="AW171" i="25"/>
  <c r="AX171" i="25"/>
  <c r="AY171" i="25"/>
  <c r="AZ171" i="25"/>
  <c r="AU172" i="25"/>
  <c r="AV172" i="25"/>
  <c r="AW172" i="25"/>
  <c r="AX172" i="25"/>
  <c r="AY172" i="25"/>
  <c r="AZ172" i="25"/>
  <c r="AU173" i="25"/>
  <c r="AV173" i="25"/>
  <c r="AW173" i="25"/>
  <c r="AX173" i="25"/>
  <c r="AY173" i="25"/>
  <c r="AZ173" i="25"/>
  <c r="AU174" i="25"/>
  <c r="AV174" i="25"/>
  <c r="AW174" i="25"/>
  <c r="AX174" i="25"/>
  <c r="AY174" i="25"/>
  <c r="AZ174" i="25"/>
  <c r="AU175" i="25"/>
  <c r="AV175" i="25"/>
  <c r="AW175" i="25"/>
  <c r="AX175" i="25"/>
  <c r="AY175" i="25"/>
  <c r="AZ175" i="25"/>
  <c r="AU176" i="25"/>
  <c r="AV176" i="25"/>
  <c r="AW176" i="25"/>
  <c r="AX176" i="25"/>
  <c r="AY176" i="25"/>
  <c r="AZ176" i="25"/>
  <c r="AU177" i="25"/>
  <c r="AV177" i="25"/>
  <c r="AW177" i="25"/>
  <c r="AX177" i="25"/>
  <c r="AY177" i="25"/>
  <c r="AZ177" i="25"/>
  <c r="AU178" i="25"/>
  <c r="AV178" i="25"/>
  <c r="AW178" i="25"/>
  <c r="AX178" i="25"/>
  <c r="AY178" i="25"/>
  <c r="AZ178" i="25"/>
  <c r="AU179" i="25"/>
  <c r="AV179" i="25"/>
  <c r="AW179" i="25"/>
  <c r="AX179" i="25"/>
  <c r="AY179" i="25"/>
  <c r="AZ179" i="25"/>
  <c r="AU180" i="25"/>
  <c r="AV180" i="25"/>
  <c r="AW180" i="25"/>
  <c r="AX180" i="25"/>
  <c r="AY180" i="25"/>
  <c r="AZ180" i="25"/>
  <c r="AU181" i="25"/>
  <c r="AV181" i="25"/>
  <c r="AW181" i="25"/>
  <c r="AX181" i="25"/>
  <c r="AY181" i="25"/>
  <c r="AZ181" i="25"/>
  <c r="AU182" i="25"/>
  <c r="AV182" i="25"/>
  <c r="AW182" i="25"/>
  <c r="AX182" i="25"/>
  <c r="AY182" i="25"/>
  <c r="AZ182" i="25"/>
  <c r="AU183" i="25"/>
  <c r="AV183" i="25"/>
  <c r="AW183" i="25"/>
  <c r="AX183" i="25"/>
  <c r="AY183" i="25"/>
  <c r="AZ183" i="25"/>
  <c r="AU184" i="25"/>
  <c r="AV184" i="25"/>
  <c r="AW184" i="25"/>
  <c r="AX184" i="25"/>
  <c r="AY184" i="25"/>
  <c r="AZ184" i="25"/>
  <c r="AU185" i="25"/>
  <c r="AV185" i="25"/>
  <c r="AW185" i="25"/>
  <c r="AX185" i="25"/>
  <c r="AY185" i="25"/>
  <c r="AZ185" i="25"/>
  <c r="AU186" i="25"/>
  <c r="AV186" i="25"/>
  <c r="AW186" i="25"/>
  <c r="AX186" i="25"/>
  <c r="AY186" i="25"/>
  <c r="AZ186" i="25"/>
  <c r="AU187" i="25"/>
  <c r="AV187" i="25"/>
  <c r="AW187" i="25"/>
  <c r="AX187" i="25"/>
  <c r="AY187" i="25"/>
  <c r="AZ187" i="25"/>
  <c r="AU188" i="25"/>
  <c r="AV188" i="25"/>
  <c r="AW188" i="25"/>
  <c r="AX188" i="25"/>
  <c r="AY188" i="25"/>
  <c r="AZ188" i="25"/>
  <c r="AU189" i="25"/>
  <c r="AV189" i="25"/>
  <c r="AW189" i="25"/>
  <c r="AX189" i="25"/>
  <c r="AY189" i="25"/>
  <c r="AZ189" i="25"/>
  <c r="AU190" i="25"/>
  <c r="AV190" i="25"/>
  <c r="AW190" i="25"/>
  <c r="AX190" i="25"/>
  <c r="AY190" i="25"/>
  <c r="AZ190" i="25"/>
  <c r="AU191" i="25"/>
  <c r="AV191" i="25"/>
  <c r="AW191" i="25"/>
  <c r="AX191" i="25"/>
  <c r="AY191" i="25"/>
  <c r="AZ191" i="25"/>
  <c r="AU192" i="25"/>
  <c r="AV192" i="25"/>
  <c r="AW192" i="25"/>
  <c r="AX192" i="25"/>
  <c r="AY192" i="25"/>
  <c r="AZ192" i="25"/>
  <c r="AU193" i="25"/>
  <c r="AV193" i="25"/>
  <c r="AW193" i="25"/>
  <c r="AX193" i="25"/>
  <c r="AY193" i="25"/>
  <c r="AZ193" i="25"/>
  <c r="AU194" i="25"/>
  <c r="AV194" i="25"/>
  <c r="AW194" i="25"/>
  <c r="AX194" i="25"/>
  <c r="AY194" i="25"/>
  <c r="AZ194" i="25"/>
  <c r="AU195" i="25"/>
  <c r="AV195" i="25"/>
  <c r="AW195" i="25"/>
  <c r="AX195" i="25"/>
  <c r="AY195" i="25"/>
  <c r="AZ195" i="25"/>
  <c r="AU196" i="25"/>
  <c r="AV196" i="25"/>
  <c r="AW196" i="25"/>
  <c r="AX196" i="25"/>
  <c r="AY196" i="25"/>
  <c r="AZ196" i="25"/>
  <c r="AU197" i="25"/>
  <c r="AV197" i="25"/>
  <c r="AW197" i="25"/>
  <c r="AX197" i="25"/>
  <c r="AY197" i="25"/>
  <c r="AZ197" i="25"/>
  <c r="AU198" i="25"/>
  <c r="AV198" i="25"/>
  <c r="AW198" i="25"/>
  <c r="AX198" i="25"/>
  <c r="AY198" i="25"/>
  <c r="AZ198" i="25"/>
  <c r="AU199" i="25"/>
  <c r="AV199" i="25"/>
  <c r="AW199" i="25"/>
  <c r="AX199" i="25"/>
  <c r="AY199" i="25"/>
  <c r="AZ199" i="25"/>
  <c r="AU200" i="25"/>
  <c r="AV200" i="25"/>
  <c r="AW200" i="25"/>
  <c r="AX200" i="25"/>
  <c r="AY200" i="25"/>
  <c r="AZ200" i="25"/>
  <c r="AU201" i="25"/>
  <c r="AV201" i="25"/>
  <c r="AW201" i="25"/>
  <c r="AX201" i="25"/>
  <c r="AY201" i="25"/>
  <c r="AZ201" i="25"/>
  <c r="AU202" i="25"/>
  <c r="AV202" i="25"/>
  <c r="AW202" i="25"/>
  <c r="AX202" i="25"/>
  <c r="AY202" i="25"/>
  <c r="AZ202" i="25"/>
  <c r="AU203" i="25"/>
  <c r="AV203" i="25"/>
  <c r="AW203" i="25"/>
  <c r="AX203" i="25"/>
  <c r="AY203" i="25"/>
  <c r="AZ203" i="25"/>
  <c r="AU204" i="25"/>
  <c r="AV204" i="25"/>
  <c r="AW204" i="25"/>
  <c r="AX204" i="25"/>
  <c r="AY204" i="25"/>
  <c r="AZ204" i="25"/>
  <c r="AU205" i="25"/>
  <c r="AV205" i="25"/>
  <c r="AW205" i="25"/>
  <c r="AX205" i="25"/>
  <c r="AY205" i="25"/>
  <c r="AZ205" i="25"/>
  <c r="AU206" i="25"/>
  <c r="AV206" i="25"/>
  <c r="AW206" i="25"/>
  <c r="AX206" i="25"/>
  <c r="AY206" i="25"/>
  <c r="AZ206" i="25"/>
  <c r="AU207" i="25"/>
  <c r="AV207" i="25"/>
  <c r="AW207" i="25"/>
  <c r="AX207" i="25"/>
  <c r="AY207" i="25"/>
  <c r="AZ207" i="25"/>
  <c r="AU208" i="25"/>
  <c r="AV208" i="25"/>
  <c r="AW208" i="25"/>
  <c r="AX208" i="25"/>
  <c r="AY208" i="25"/>
  <c r="AZ208" i="25"/>
  <c r="AU209" i="25"/>
  <c r="AV209" i="25"/>
  <c r="AW209" i="25"/>
  <c r="AX209" i="25"/>
  <c r="AY209" i="25"/>
  <c r="AZ209" i="25"/>
  <c r="AU210" i="25"/>
  <c r="AV210" i="25"/>
  <c r="AW210" i="25"/>
  <c r="AX210" i="25"/>
  <c r="AY210" i="25"/>
  <c r="AZ210" i="25"/>
  <c r="AU211" i="25"/>
  <c r="AV211" i="25"/>
  <c r="AW211" i="25"/>
  <c r="AX211" i="25"/>
  <c r="AY211" i="25"/>
  <c r="AZ211" i="25"/>
  <c r="AU212" i="25"/>
  <c r="AV212" i="25"/>
  <c r="AW212" i="25"/>
  <c r="AX212" i="25"/>
  <c r="AY212" i="25"/>
  <c r="AZ212" i="25"/>
  <c r="AU213" i="25"/>
  <c r="AV213" i="25"/>
  <c r="AW213" i="25"/>
  <c r="AX213" i="25"/>
  <c r="AY213" i="25"/>
  <c r="AZ213" i="25"/>
  <c r="AU214" i="25"/>
  <c r="AV214" i="25"/>
  <c r="AW214" i="25"/>
  <c r="AX214" i="25"/>
  <c r="AY214" i="25"/>
  <c r="AZ214" i="25"/>
  <c r="AU215" i="25"/>
  <c r="AV215" i="25"/>
  <c r="AW215" i="25"/>
  <c r="AX215" i="25"/>
  <c r="AY215" i="25"/>
  <c r="AZ215" i="25"/>
  <c r="AU216" i="25"/>
  <c r="AV216" i="25"/>
  <c r="AW216" i="25"/>
  <c r="AX216" i="25"/>
  <c r="AY216" i="25"/>
  <c r="AZ216" i="25"/>
  <c r="AU217" i="25"/>
  <c r="AV217" i="25"/>
  <c r="AW217" i="25"/>
  <c r="AX217" i="25"/>
  <c r="AY217" i="25"/>
  <c r="AZ217" i="25"/>
  <c r="AU218" i="25"/>
  <c r="AV218" i="25"/>
  <c r="AW218" i="25"/>
  <c r="AX218" i="25"/>
  <c r="AY218" i="25"/>
  <c r="AZ218" i="25"/>
  <c r="AU219" i="25"/>
  <c r="AV219" i="25"/>
  <c r="AW219" i="25"/>
  <c r="AX219" i="25"/>
  <c r="AY219" i="25"/>
  <c r="AZ219" i="25"/>
  <c r="AU220" i="25"/>
  <c r="AV220" i="25"/>
  <c r="AW220" i="25"/>
  <c r="AX220" i="25"/>
  <c r="AY220" i="25"/>
  <c r="AZ220" i="25"/>
  <c r="AU221" i="25"/>
  <c r="AV221" i="25"/>
  <c r="AW221" i="25"/>
  <c r="AX221" i="25"/>
  <c r="AY221" i="25"/>
  <c r="AZ221" i="25"/>
  <c r="AU222" i="25"/>
  <c r="AV222" i="25"/>
  <c r="AW222" i="25"/>
  <c r="AX222" i="25"/>
  <c r="AY222" i="25"/>
  <c r="AZ222" i="25"/>
  <c r="AU223" i="25"/>
  <c r="AV223" i="25"/>
  <c r="AW223" i="25"/>
  <c r="AX223" i="25"/>
  <c r="AY223" i="25"/>
  <c r="AZ223" i="25"/>
  <c r="AU224" i="25"/>
  <c r="AV224" i="25"/>
  <c r="AW224" i="25"/>
  <c r="AX224" i="25"/>
  <c r="AY224" i="25"/>
  <c r="AZ224" i="25"/>
  <c r="AU225" i="25"/>
  <c r="AV225" i="25"/>
  <c r="AW225" i="25"/>
  <c r="AX225" i="25"/>
  <c r="AY225" i="25"/>
  <c r="AZ225" i="25"/>
  <c r="AU226" i="25"/>
  <c r="AV226" i="25"/>
  <c r="AW226" i="25"/>
  <c r="AX226" i="25"/>
  <c r="AY226" i="25"/>
  <c r="AZ226" i="25"/>
  <c r="AU227" i="25"/>
  <c r="AV227" i="25"/>
  <c r="AW227" i="25"/>
  <c r="AX227" i="25"/>
  <c r="AY227" i="25"/>
  <c r="AZ227" i="25"/>
  <c r="AU228" i="25"/>
  <c r="AV228" i="25"/>
  <c r="AW228" i="25"/>
  <c r="AX228" i="25"/>
  <c r="AY228" i="25"/>
  <c r="AZ228" i="25"/>
  <c r="AU229" i="25"/>
  <c r="AV229" i="25"/>
  <c r="AW229" i="25"/>
  <c r="AX229" i="25"/>
  <c r="AY229" i="25"/>
  <c r="AZ229" i="25"/>
  <c r="AU230" i="25"/>
  <c r="AV230" i="25"/>
  <c r="AW230" i="25"/>
  <c r="AX230" i="25"/>
  <c r="AY230" i="25"/>
  <c r="AZ230" i="25"/>
  <c r="AU231" i="25"/>
  <c r="AV231" i="25"/>
  <c r="AW231" i="25"/>
  <c r="AX231" i="25"/>
  <c r="AY231" i="25"/>
  <c r="AZ231" i="25"/>
  <c r="AU232" i="25"/>
  <c r="AV232" i="25"/>
  <c r="AW232" i="25"/>
  <c r="AX232" i="25"/>
  <c r="AY232" i="25"/>
  <c r="AZ232" i="25"/>
  <c r="AU233" i="25"/>
  <c r="AV233" i="25"/>
  <c r="AW233" i="25"/>
  <c r="AX233" i="25"/>
  <c r="AY233" i="25"/>
  <c r="AZ233" i="25"/>
  <c r="AU234" i="25"/>
  <c r="AV234" i="25"/>
  <c r="AW234" i="25"/>
  <c r="AX234" i="25"/>
  <c r="AY234" i="25"/>
  <c r="AZ234" i="25"/>
  <c r="AU235" i="25"/>
  <c r="AV235" i="25"/>
  <c r="AW235" i="25"/>
  <c r="AX235" i="25"/>
  <c r="AY235" i="25"/>
  <c r="AZ235" i="25"/>
  <c r="AU236" i="25"/>
  <c r="AV236" i="25"/>
  <c r="AW236" i="25"/>
  <c r="AX236" i="25"/>
  <c r="AY236" i="25"/>
  <c r="AZ236" i="25"/>
  <c r="AU237" i="25"/>
  <c r="AV237" i="25"/>
  <c r="AW237" i="25"/>
  <c r="AX237" i="25"/>
  <c r="AY237" i="25"/>
  <c r="AZ237" i="25"/>
  <c r="AU238" i="25"/>
  <c r="AV238" i="25"/>
  <c r="AW238" i="25"/>
  <c r="AX238" i="25"/>
  <c r="AY238" i="25"/>
  <c r="AZ238" i="25"/>
  <c r="AU239" i="25"/>
  <c r="AV239" i="25"/>
  <c r="AW239" i="25"/>
  <c r="AX239" i="25"/>
  <c r="AY239" i="25"/>
  <c r="AZ239" i="25"/>
  <c r="AU240" i="25"/>
  <c r="AV240" i="25"/>
  <c r="AW240" i="25"/>
  <c r="AX240" i="25"/>
  <c r="AY240" i="25"/>
  <c r="AZ240" i="25"/>
  <c r="AU241" i="25"/>
  <c r="AV241" i="25"/>
  <c r="AW241" i="25"/>
  <c r="AX241" i="25"/>
  <c r="AY241" i="25"/>
  <c r="AZ241" i="25"/>
  <c r="AU242" i="25"/>
  <c r="AV242" i="25"/>
  <c r="AW242" i="25"/>
  <c r="AX242" i="25"/>
  <c r="AY242" i="25"/>
  <c r="AZ242" i="25"/>
  <c r="AU243" i="25"/>
  <c r="AV243" i="25"/>
  <c r="AW243" i="25"/>
  <c r="AX243" i="25"/>
  <c r="AY243" i="25"/>
  <c r="AZ243" i="25"/>
  <c r="AU244" i="25"/>
  <c r="AV244" i="25"/>
  <c r="AW244" i="25"/>
  <c r="AX244" i="25"/>
  <c r="AY244" i="25"/>
  <c r="AZ244" i="25"/>
  <c r="AU245" i="25"/>
  <c r="AV245" i="25"/>
  <c r="AW245" i="25"/>
  <c r="AX245" i="25"/>
  <c r="AY245" i="25"/>
  <c r="AZ245" i="25"/>
  <c r="AU246" i="25"/>
  <c r="AV246" i="25"/>
  <c r="AW246" i="25"/>
  <c r="AX246" i="25"/>
  <c r="AY246" i="25"/>
  <c r="AZ246" i="25"/>
  <c r="AU247" i="25"/>
  <c r="AV247" i="25"/>
  <c r="AW247" i="25"/>
  <c r="AX247" i="25"/>
  <c r="AY247" i="25"/>
  <c r="AZ247" i="25"/>
  <c r="AU248" i="25"/>
  <c r="AV248" i="25"/>
  <c r="AW248" i="25"/>
  <c r="AX248" i="25"/>
  <c r="AY248" i="25"/>
  <c r="AZ248" i="25"/>
  <c r="AU249" i="25"/>
  <c r="AV249" i="25"/>
  <c r="AW249" i="25"/>
  <c r="AX249" i="25"/>
  <c r="AY249" i="25"/>
  <c r="AZ249" i="25"/>
  <c r="AU250" i="25"/>
  <c r="AV250" i="25"/>
  <c r="AW250" i="25"/>
  <c r="AX250" i="25"/>
  <c r="AY250" i="25"/>
  <c r="AZ250" i="25"/>
  <c r="AU251" i="25"/>
  <c r="AV251" i="25"/>
  <c r="AW251" i="25"/>
  <c r="AX251" i="25"/>
  <c r="AY251" i="25"/>
  <c r="AZ251" i="25"/>
  <c r="AU252" i="25"/>
  <c r="AV252" i="25"/>
  <c r="AW252" i="25"/>
  <c r="AX252" i="25"/>
  <c r="AY252" i="25"/>
  <c r="AZ252" i="25"/>
  <c r="AU253" i="25"/>
  <c r="AV253" i="25"/>
  <c r="AW253" i="25"/>
  <c r="AX253" i="25"/>
  <c r="AY253" i="25"/>
  <c r="AZ253" i="25"/>
  <c r="AU254" i="25"/>
  <c r="AV254" i="25"/>
  <c r="AW254" i="25"/>
  <c r="AX254" i="25"/>
  <c r="AY254" i="25"/>
  <c r="AZ254" i="25"/>
  <c r="AU255" i="25"/>
  <c r="AV255" i="25"/>
  <c r="AW255" i="25"/>
  <c r="AX255" i="25"/>
  <c r="AY255" i="25"/>
  <c r="AZ255" i="25"/>
  <c r="AU256" i="25"/>
  <c r="AV256" i="25"/>
  <c r="AW256" i="25"/>
  <c r="AX256" i="25"/>
  <c r="AY256" i="25"/>
  <c r="AZ256" i="25"/>
  <c r="AU257" i="25"/>
  <c r="AV257" i="25"/>
  <c r="AW257" i="25"/>
  <c r="AX257" i="25"/>
  <c r="AY257" i="25"/>
  <c r="AZ257" i="25"/>
  <c r="AU258" i="25"/>
  <c r="AV258" i="25"/>
  <c r="AW258" i="25"/>
  <c r="AX258" i="25"/>
  <c r="AY258" i="25"/>
  <c r="AZ258" i="25"/>
  <c r="AU259" i="25"/>
  <c r="AV259" i="25"/>
  <c r="AW259" i="25"/>
  <c r="AX259" i="25"/>
  <c r="AY259" i="25"/>
  <c r="AZ259" i="25"/>
  <c r="AU260" i="25"/>
  <c r="AV260" i="25"/>
  <c r="AW260" i="25"/>
  <c r="AX260" i="25"/>
  <c r="AY260" i="25"/>
  <c r="AZ260" i="25"/>
  <c r="AU261" i="25"/>
  <c r="AV261" i="25"/>
  <c r="AW261" i="25"/>
  <c r="AX261" i="25"/>
  <c r="AY261" i="25"/>
  <c r="AZ261" i="25"/>
  <c r="AU262" i="25"/>
  <c r="AV262" i="25"/>
  <c r="AW262" i="25"/>
  <c r="AX262" i="25"/>
  <c r="AY262" i="25"/>
  <c r="AZ262" i="25"/>
  <c r="AU263" i="25"/>
  <c r="AV263" i="25"/>
  <c r="AW263" i="25"/>
  <c r="AX263" i="25"/>
  <c r="AY263" i="25"/>
  <c r="AZ263" i="25"/>
  <c r="AU264" i="25"/>
  <c r="AV264" i="25"/>
  <c r="AW264" i="25"/>
  <c r="AX264" i="25"/>
  <c r="AY264" i="25"/>
  <c r="AZ264" i="25"/>
  <c r="AU265" i="25"/>
  <c r="AV265" i="25"/>
  <c r="AW265" i="25"/>
  <c r="AX265" i="25"/>
  <c r="AY265" i="25"/>
  <c r="AZ265" i="25"/>
  <c r="AU266" i="25"/>
  <c r="AV266" i="25"/>
  <c r="AW266" i="25"/>
  <c r="AX266" i="25"/>
  <c r="AY266" i="25"/>
  <c r="AZ266" i="25"/>
  <c r="AU267" i="25"/>
  <c r="AV267" i="25"/>
  <c r="AW267" i="25"/>
  <c r="AX267" i="25"/>
  <c r="AY267" i="25"/>
  <c r="AZ267" i="25"/>
  <c r="AU268" i="25"/>
  <c r="AV268" i="25"/>
  <c r="AW268" i="25"/>
  <c r="AX268" i="25"/>
  <c r="AY268" i="25"/>
  <c r="AZ268" i="25"/>
  <c r="AU269" i="25"/>
  <c r="AV269" i="25"/>
  <c r="AW269" i="25"/>
  <c r="AX269" i="25"/>
  <c r="AY269" i="25"/>
  <c r="AZ269" i="25"/>
  <c r="AU270" i="25"/>
  <c r="AV270" i="25"/>
  <c r="AW270" i="25"/>
  <c r="AX270" i="25"/>
  <c r="AY270" i="25"/>
  <c r="AZ270" i="25"/>
  <c r="AU271" i="25"/>
  <c r="AV271" i="25"/>
  <c r="AW271" i="25"/>
  <c r="AX271" i="25"/>
  <c r="AY271" i="25"/>
  <c r="AZ271" i="25"/>
  <c r="AU272" i="25"/>
  <c r="AV272" i="25"/>
  <c r="AW272" i="25"/>
  <c r="AX272" i="25"/>
  <c r="AY272" i="25"/>
  <c r="AZ272" i="25"/>
  <c r="AU273" i="25"/>
  <c r="AV273" i="25"/>
  <c r="AW273" i="25"/>
  <c r="AX273" i="25"/>
  <c r="AY273" i="25"/>
  <c r="AZ273" i="25"/>
  <c r="AU274" i="25"/>
  <c r="AV274" i="25"/>
  <c r="AW274" i="25"/>
  <c r="AX274" i="25"/>
  <c r="AY274" i="25"/>
  <c r="AZ274" i="25"/>
  <c r="AU275" i="25"/>
  <c r="AV275" i="25"/>
  <c r="AW275" i="25"/>
  <c r="AX275" i="25"/>
  <c r="AY275" i="25"/>
  <c r="AZ275" i="25"/>
  <c r="AU276" i="25"/>
  <c r="AV276" i="25"/>
  <c r="AW276" i="25"/>
  <c r="AX276" i="25"/>
  <c r="AY276" i="25"/>
  <c r="AZ276" i="25"/>
  <c r="AU277" i="25"/>
  <c r="AV277" i="25"/>
  <c r="AW277" i="25"/>
  <c r="AX277" i="25"/>
  <c r="AY277" i="25"/>
  <c r="AZ277" i="25"/>
  <c r="AU278" i="25"/>
  <c r="AV278" i="25"/>
  <c r="AW278" i="25"/>
  <c r="AX278" i="25"/>
  <c r="AY278" i="25"/>
  <c r="AZ278" i="25"/>
  <c r="AU279" i="25"/>
  <c r="AV279" i="25"/>
  <c r="AW279" i="25"/>
  <c r="AX279" i="25"/>
  <c r="AY279" i="25"/>
  <c r="AZ279" i="25"/>
  <c r="AU280" i="25"/>
  <c r="AV280" i="25"/>
  <c r="AW280" i="25"/>
  <c r="AX280" i="25"/>
  <c r="AY280" i="25"/>
  <c r="AZ280" i="25"/>
  <c r="AU281" i="25"/>
  <c r="AV281" i="25"/>
  <c r="AW281" i="25"/>
  <c r="AX281" i="25"/>
  <c r="AY281" i="25"/>
  <c r="AZ281" i="25"/>
  <c r="AU282" i="25"/>
  <c r="AV282" i="25"/>
  <c r="AW282" i="25"/>
  <c r="AX282" i="25"/>
  <c r="AY282" i="25"/>
  <c r="AZ282" i="25"/>
  <c r="AU283" i="25"/>
  <c r="AV283" i="25"/>
  <c r="AW283" i="25"/>
  <c r="AX283" i="25"/>
  <c r="AY283" i="25"/>
  <c r="AZ283" i="25"/>
  <c r="AU284" i="25"/>
  <c r="AV284" i="25"/>
  <c r="AW284" i="25"/>
  <c r="AX284" i="25"/>
  <c r="AY284" i="25"/>
  <c r="AZ284" i="25"/>
  <c r="AU285" i="25"/>
  <c r="AV285" i="25"/>
  <c r="AW285" i="25"/>
  <c r="AX285" i="25"/>
  <c r="AY285" i="25"/>
  <c r="AZ285" i="25"/>
  <c r="AU286" i="25"/>
  <c r="AV286" i="25"/>
  <c r="AW286" i="25"/>
  <c r="AX286" i="25"/>
  <c r="AY286" i="25"/>
  <c r="AZ286" i="25"/>
  <c r="AU287" i="25"/>
  <c r="AV287" i="25"/>
  <c r="AW287" i="25"/>
  <c r="AX287" i="25"/>
  <c r="AY287" i="25"/>
  <c r="AZ287" i="25"/>
  <c r="AU288" i="25"/>
  <c r="AV288" i="25"/>
  <c r="AW288" i="25"/>
  <c r="AX288" i="25"/>
  <c r="AY288" i="25"/>
  <c r="AZ288" i="25"/>
  <c r="AU289" i="25"/>
  <c r="AV289" i="25"/>
  <c r="AW289" i="25"/>
  <c r="AX289" i="25"/>
  <c r="AY289" i="25"/>
  <c r="AZ289" i="25"/>
  <c r="AU290" i="25"/>
  <c r="AV290" i="25"/>
  <c r="AW290" i="25"/>
  <c r="AX290" i="25"/>
  <c r="AY290" i="25"/>
  <c r="AZ290" i="25"/>
  <c r="AU291" i="25"/>
  <c r="AV291" i="25"/>
  <c r="AW291" i="25"/>
  <c r="AX291" i="25"/>
  <c r="AY291" i="25"/>
  <c r="AZ291" i="25"/>
  <c r="AU292" i="25"/>
  <c r="AV292" i="25"/>
  <c r="AW292" i="25"/>
  <c r="AX292" i="25"/>
  <c r="AY292" i="25"/>
  <c r="AZ292" i="25"/>
  <c r="AU293" i="25"/>
  <c r="AV293" i="25"/>
  <c r="AW293" i="25"/>
  <c r="AX293" i="25"/>
  <c r="AY293" i="25"/>
  <c r="AZ293" i="25"/>
  <c r="AU294" i="25"/>
  <c r="AV294" i="25"/>
  <c r="AW294" i="25"/>
  <c r="AX294" i="25"/>
  <c r="AY294" i="25"/>
  <c r="AZ294" i="25"/>
  <c r="AU295" i="25"/>
  <c r="AV295" i="25"/>
  <c r="AW295" i="25"/>
  <c r="AX295" i="25"/>
  <c r="AY295" i="25"/>
  <c r="AZ295" i="25"/>
  <c r="AU296" i="25"/>
  <c r="AV296" i="25"/>
  <c r="AW296" i="25"/>
  <c r="AX296" i="25"/>
  <c r="AY296" i="25"/>
  <c r="AZ296" i="25"/>
  <c r="AU297" i="25"/>
  <c r="AV297" i="25"/>
  <c r="AW297" i="25"/>
  <c r="AX297" i="25"/>
  <c r="AY297" i="25"/>
  <c r="AZ297" i="25"/>
  <c r="AU298" i="25"/>
  <c r="AV298" i="25"/>
  <c r="AW298" i="25"/>
  <c r="AX298" i="25"/>
  <c r="AY298" i="25"/>
  <c r="AZ298" i="25"/>
  <c r="AU299" i="25"/>
  <c r="AV299" i="25"/>
  <c r="AW299" i="25"/>
  <c r="AX299" i="25"/>
  <c r="AY299" i="25"/>
  <c r="AZ299" i="25"/>
  <c r="AU300" i="25"/>
  <c r="AV300" i="25"/>
  <c r="AW300" i="25"/>
  <c r="AX300" i="25"/>
  <c r="AY300" i="25"/>
  <c r="AZ300" i="25"/>
  <c r="AU301" i="25"/>
  <c r="AV301" i="25"/>
  <c r="AW301" i="25"/>
  <c r="AX301" i="25"/>
  <c r="AY301" i="25"/>
  <c r="AZ301" i="25"/>
  <c r="AU302" i="25"/>
  <c r="AV302" i="25"/>
  <c r="AW302" i="25"/>
  <c r="AX302" i="25"/>
  <c r="AY302" i="25"/>
  <c r="AZ302" i="25"/>
  <c r="AU303" i="25"/>
  <c r="AV303" i="25"/>
  <c r="AW303" i="25"/>
  <c r="AX303" i="25"/>
  <c r="AY303" i="25"/>
  <c r="AZ303" i="25"/>
  <c r="AU304" i="25"/>
  <c r="AV304" i="25"/>
  <c r="AW304" i="25"/>
  <c r="AX304" i="25"/>
  <c r="AY304" i="25"/>
  <c r="AZ304" i="25"/>
  <c r="AU305" i="25"/>
  <c r="AV305" i="25"/>
  <c r="AW305" i="25"/>
  <c r="AX305" i="25"/>
  <c r="AY305" i="25"/>
  <c r="AZ305" i="25"/>
  <c r="AU306" i="25"/>
  <c r="AV306" i="25"/>
  <c r="AW306" i="25"/>
  <c r="AX306" i="25"/>
  <c r="AY306" i="25"/>
  <c r="AZ306" i="25"/>
  <c r="AU307" i="25"/>
  <c r="AV307" i="25"/>
  <c r="AW307" i="25"/>
  <c r="AX307" i="25"/>
  <c r="AY307" i="25"/>
  <c r="AZ307" i="25"/>
  <c r="AU308" i="25"/>
  <c r="AV308" i="25"/>
  <c r="AW308" i="25"/>
  <c r="AX308" i="25"/>
  <c r="AY308" i="25"/>
  <c r="AZ308" i="25"/>
  <c r="AU309" i="25"/>
  <c r="AV309" i="25"/>
  <c r="AW309" i="25"/>
  <c r="AX309" i="25"/>
  <c r="AY309" i="25"/>
  <c r="AZ309" i="25"/>
  <c r="AU310" i="25"/>
  <c r="AV310" i="25"/>
  <c r="AW310" i="25"/>
  <c r="AX310" i="25"/>
  <c r="AY310" i="25"/>
  <c r="AZ310" i="25"/>
  <c r="AU311" i="25"/>
  <c r="AV311" i="25"/>
  <c r="AW311" i="25"/>
  <c r="AX311" i="25"/>
  <c r="AY311" i="25"/>
  <c r="AZ311" i="25"/>
  <c r="AU312" i="25"/>
  <c r="AV312" i="25"/>
  <c r="AW312" i="25"/>
  <c r="AX312" i="25"/>
  <c r="AY312" i="25"/>
  <c r="AZ312" i="25"/>
  <c r="AU313" i="25"/>
  <c r="AV313" i="25"/>
  <c r="AW313" i="25"/>
  <c r="AX313" i="25"/>
  <c r="AY313" i="25"/>
  <c r="AZ313" i="25"/>
  <c r="AU314" i="25"/>
  <c r="AV314" i="25"/>
  <c r="AW314" i="25"/>
  <c r="AX314" i="25"/>
  <c r="AY314" i="25"/>
  <c r="AZ314" i="25"/>
  <c r="AU315" i="25"/>
  <c r="AV315" i="25"/>
  <c r="AW315" i="25"/>
  <c r="AX315" i="25"/>
  <c r="AY315" i="25"/>
  <c r="AZ315" i="25"/>
  <c r="AU316" i="25"/>
  <c r="AV316" i="25"/>
  <c r="AW316" i="25"/>
  <c r="AX316" i="25"/>
  <c r="AY316" i="25"/>
  <c r="AZ316" i="25"/>
  <c r="AU317" i="25"/>
  <c r="AV317" i="25"/>
  <c r="AW317" i="25"/>
  <c r="AX317" i="25"/>
  <c r="AY317" i="25"/>
  <c r="AZ317" i="25"/>
  <c r="AU318" i="25"/>
  <c r="AV318" i="25"/>
  <c r="AW318" i="25"/>
  <c r="AX318" i="25"/>
  <c r="AY318" i="25"/>
  <c r="AZ318" i="25"/>
  <c r="AU319" i="25"/>
  <c r="AV319" i="25"/>
  <c r="AW319" i="25"/>
  <c r="AX319" i="25"/>
  <c r="AY319" i="25"/>
  <c r="AZ319" i="25"/>
  <c r="AU320" i="25"/>
  <c r="AV320" i="25"/>
  <c r="AW320" i="25"/>
  <c r="AX320" i="25"/>
  <c r="AY320" i="25"/>
  <c r="AZ320" i="25"/>
  <c r="AU321" i="25"/>
  <c r="AV321" i="25"/>
  <c r="AW321" i="25"/>
  <c r="AX321" i="25"/>
  <c r="AY321" i="25"/>
  <c r="AZ321" i="25"/>
  <c r="AU322" i="25"/>
  <c r="AV322" i="25"/>
  <c r="AW322" i="25"/>
  <c r="AX322" i="25"/>
  <c r="AY322" i="25"/>
  <c r="AZ322" i="25"/>
  <c r="AU323" i="25"/>
  <c r="AV323" i="25"/>
  <c r="AW323" i="25"/>
  <c r="AX323" i="25"/>
  <c r="AY323" i="25"/>
  <c r="AZ323" i="25"/>
  <c r="AU324" i="25"/>
  <c r="AV324" i="25"/>
  <c r="AW324" i="25"/>
  <c r="AX324" i="25"/>
  <c r="AY324" i="25"/>
  <c r="AZ324" i="25"/>
  <c r="AU325" i="25"/>
  <c r="AV325" i="25"/>
  <c r="AW325" i="25"/>
  <c r="AX325" i="25"/>
  <c r="AY325" i="25"/>
  <c r="AZ325" i="25"/>
  <c r="AU326" i="25"/>
  <c r="AV326" i="25"/>
  <c r="AW326" i="25"/>
  <c r="AX326" i="25"/>
  <c r="AY326" i="25"/>
  <c r="AZ326" i="25"/>
  <c r="AU327" i="25"/>
  <c r="AV327" i="25"/>
  <c r="AW327" i="25"/>
  <c r="AX327" i="25"/>
  <c r="AY327" i="25"/>
  <c r="AZ327" i="25"/>
  <c r="AU328" i="25"/>
  <c r="AV328" i="25"/>
  <c r="AW328" i="25"/>
  <c r="AX328" i="25"/>
  <c r="AY328" i="25"/>
  <c r="AZ328" i="25"/>
  <c r="AU329" i="25"/>
  <c r="AV329" i="25"/>
  <c r="AW329" i="25"/>
  <c r="AX329" i="25"/>
  <c r="AY329" i="25"/>
  <c r="AZ329" i="25"/>
  <c r="AU330" i="25"/>
  <c r="AV330" i="25"/>
  <c r="AW330" i="25"/>
  <c r="AX330" i="25"/>
  <c r="AY330" i="25"/>
  <c r="AZ330" i="25"/>
  <c r="AU331" i="25"/>
  <c r="AV331" i="25"/>
  <c r="AW331" i="25"/>
  <c r="AX331" i="25"/>
  <c r="AY331" i="25"/>
  <c r="AZ331" i="25"/>
  <c r="AU332" i="25"/>
  <c r="AV332" i="25"/>
  <c r="AW332" i="25"/>
  <c r="AX332" i="25"/>
  <c r="AY332" i="25"/>
  <c r="AZ332" i="25"/>
  <c r="AU333" i="25"/>
  <c r="AV333" i="25"/>
  <c r="AW333" i="25"/>
  <c r="AX333" i="25"/>
  <c r="AY333" i="25"/>
  <c r="AZ333" i="25"/>
  <c r="AU334" i="25"/>
  <c r="AV334" i="25"/>
  <c r="AW334" i="25"/>
  <c r="AX334" i="25"/>
  <c r="AY334" i="25"/>
  <c r="AZ334" i="25"/>
  <c r="AU335" i="25"/>
  <c r="AV335" i="25"/>
  <c r="AW335" i="25"/>
  <c r="AX335" i="25"/>
  <c r="AY335" i="25"/>
  <c r="AZ335" i="25"/>
  <c r="AU336" i="25"/>
  <c r="AV336" i="25"/>
  <c r="AW336" i="25"/>
  <c r="AX336" i="25"/>
  <c r="AY336" i="25"/>
  <c r="AZ336" i="25"/>
  <c r="AU337" i="25"/>
  <c r="AV337" i="25"/>
  <c r="AW337" i="25"/>
  <c r="AX337" i="25"/>
  <c r="AY337" i="25"/>
  <c r="AZ337" i="25"/>
  <c r="AU338" i="25"/>
  <c r="AV338" i="25"/>
  <c r="AW338" i="25"/>
  <c r="AX338" i="25"/>
  <c r="AY338" i="25"/>
  <c r="AZ338" i="25"/>
  <c r="AU339" i="25"/>
  <c r="AV339" i="25"/>
  <c r="AW339" i="25"/>
  <c r="AX339" i="25"/>
  <c r="AY339" i="25"/>
  <c r="AZ339" i="25"/>
  <c r="AU340" i="25"/>
  <c r="AV340" i="25"/>
  <c r="AW340" i="25"/>
  <c r="AX340" i="25"/>
  <c r="AY340" i="25"/>
  <c r="AZ340" i="25"/>
  <c r="AU341" i="25"/>
  <c r="AV341" i="25"/>
  <c r="AW341" i="25"/>
  <c r="AX341" i="25"/>
  <c r="AY341" i="25"/>
  <c r="AZ341" i="25"/>
  <c r="AU342" i="25"/>
  <c r="AV342" i="25"/>
  <c r="AW342" i="25"/>
  <c r="AX342" i="25"/>
  <c r="AY342" i="25"/>
  <c r="AZ342" i="25"/>
  <c r="AU343" i="25"/>
  <c r="AV343" i="25"/>
  <c r="AW343" i="25"/>
  <c r="AX343" i="25"/>
  <c r="AY343" i="25"/>
  <c r="AZ343" i="25"/>
  <c r="AU344" i="25"/>
  <c r="AV344" i="25"/>
  <c r="AW344" i="25"/>
  <c r="AX344" i="25"/>
  <c r="AY344" i="25"/>
  <c r="AZ344" i="25"/>
  <c r="AU345" i="25"/>
  <c r="AV345" i="25"/>
  <c r="AW345" i="25"/>
  <c r="AX345" i="25"/>
  <c r="AY345" i="25"/>
  <c r="AZ345" i="25"/>
  <c r="AU346" i="25"/>
  <c r="AV346" i="25"/>
  <c r="AW346" i="25"/>
  <c r="AX346" i="25"/>
  <c r="AY346" i="25"/>
  <c r="AZ346" i="25"/>
  <c r="AU347" i="25"/>
  <c r="AV347" i="25"/>
  <c r="AW347" i="25"/>
  <c r="AX347" i="25"/>
  <c r="AY347" i="25"/>
  <c r="AZ347" i="25"/>
  <c r="AU348" i="25"/>
  <c r="AV348" i="25"/>
  <c r="AW348" i="25"/>
  <c r="AX348" i="25"/>
  <c r="AY348" i="25"/>
  <c r="AZ348" i="25"/>
  <c r="AU349" i="25"/>
  <c r="AV349" i="25"/>
  <c r="AW349" i="25"/>
  <c r="AX349" i="25"/>
  <c r="AY349" i="25"/>
  <c r="AZ349" i="25"/>
  <c r="AU350" i="25"/>
  <c r="AV350" i="25"/>
  <c r="AW350" i="25"/>
  <c r="AX350" i="25"/>
  <c r="AY350" i="25"/>
  <c r="AZ350" i="25"/>
  <c r="AU351" i="25"/>
  <c r="AV351" i="25"/>
  <c r="AW351" i="25"/>
  <c r="AX351" i="25"/>
  <c r="AY351" i="25"/>
  <c r="AZ351" i="25"/>
  <c r="AU352" i="25"/>
  <c r="AV352" i="25"/>
  <c r="AW352" i="25"/>
  <c r="AX352" i="25"/>
  <c r="AY352" i="25"/>
  <c r="AZ352" i="25"/>
  <c r="AU353" i="25"/>
  <c r="AV353" i="25"/>
  <c r="AW353" i="25"/>
  <c r="AX353" i="25"/>
  <c r="AY353" i="25"/>
  <c r="AZ353" i="25"/>
  <c r="AU354" i="25"/>
  <c r="AV354" i="25"/>
  <c r="AW354" i="25"/>
  <c r="AX354" i="25"/>
  <c r="AY354" i="25"/>
  <c r="AZ354" i="25"/>
  <c r="AU355" i="25"/>
  <c r="AV355" i="25"/>
  <c r="AW355" i="25"/>
  <c r="AX355" i="25"/>
  <c r="AY355" i="25"/>
  <c r="AZ355" i="25"/>
  <c r="AU356" i="25"/>
  <c r="AV356" i="25"/>
  <c r="AW356" i="25"/>
  <c r="AX356" i="25"/>
  <c r="AY356" i="25"/>
  <c r="AZ356" i="25"/>
  <c r="AU357" i="25"/>
  <c r="AV357" i="25"/>
  <c r="AW357" i="25"/>
  <c r="AX357" i="25"/>
  <c r="AY357" i="25"/>
  <c r="AZ357" i="25"/>
  <c r="AU358" i="25"/>
  <c r="AV358" i="25"/>
  <c r="AW358" i="25"/>
  <c r="AX358" i="25"/>
  <c r="AY358" i="25"/>
  <c r="AZ358" i="25"/>
  <c r="AU359" i="25"/>
  <c r="AV359" i="25"/>
  <c r="AW359" i="25"/>
  <c r="AX359" i="25"/>
  <c r="AY359" i="25"/>
  <c r="AZ359" i="25"/>
  <c r="AU360" i="25"/>
  <c r="AV360" i="25"/>
  <c r="AW360" i="25"/>
  <c r="AX360" i="25"/>
  <c r="AY360" i="25"/>
  <c r="AZ360" i="25"/>
  <c r="AU361" i="25"/>
  <c r="AV361" i="25"/>
  <c r="AW361" i="25"/>
  <c r="AX361" i="25"/>
  <c r="AY361" i="25"/>
  <c r="AZ361" i="25"/>
  <c r="AU362" i="25"/>
  <c r="AV362" i="25"/>
  <c r="AW362" i="25"/>
  <c r="AX362" i="25"/>
  <c r="AY362" i="25"/>
  <c r="AZ362" i="25"/>
  <c r="AU363" i="25"/>
  <c r="AV363" i="25"/>
  <c r="AW363" i="25"/>
  <c r="AX363" i="25"/>
  <c r="AY363" i="25"/>
  <c r="AZ363" i="25"/>
  <c r="AU364" i="25"/>
  <c r="AV364" i="25"/>
  <c r="AW364" i="25"/>
  <c r="AX364" i="25"/>
  <c r="AY364" i="25"/>
  <c r="AZ364" i="25"/>
  <c r="AU365" i="25"/>
  <c r="AV365" i="25"/>
  <c r="AW365" i="25"/>
  <c r="AX365" i="25"/>
  <c r="AY365" i="25"/>
  <c r="AZ365" i="25"/>
  <c r="AU366" i="25"/>
  <c r="AV366" i="25"/>
  <c r="AW366" i="25"/>
  <c r="AX366" i="25"/>
  <c r="AY366" i="25"/>
  <c r="AZ366" i="25"/>
  <c r="AU367" i="25"/>
  <c r="AV367" i="25"/>
  <c r="AW367" i="25"/>
  <c r="AX367" i="25"/>
  <c r="AY367" i="25"/>
  <c r="AZ367" i="25"/>
  <c r="AU368" i="25"/>
  <c r="AV368" i="25"/>
  <c r="AW368" i="25"/>
  <c r="AX368" i="25"/>
  <c r="AY368" i="25"/>
  <c r="AZ368" i="25"/>
  <c r="AU369" i="25"/>
  <c r="AV369" i="25"/>
  <c r="AW369" i="25"/>
  <c r="AX369" i="25"/>
  <c r="AY369" i="25"/>
  <c r="AZ369" i="25"/>
  <c r="AU370" i="25"/>
  <c r="AV370" i="25"/>
  <c r="AW370" i="25"/>
  <c r="AX370" i="25"/>
  <c r="AY370" i="25"/>
  <c r="AZ370" i="25"/>
  <c r="AU371" i="25"/>
  <c r="AV371" i="25"/>
  <c r="AW371" i="25"/>
  <c r="AX371" i="25"/>
  <c r="AY371" i="25"/>
  <c r="AZ371" i="25"/>
  <c r="AU372" i="25"/>
  <c r="AV372" i="25"/>
  <c r="AW372" i="25"/>
  <c r="AX372" i="25"/>
  <c r="AY372" i="25"/>
  <c r="AZ372" i="25"/>
  <c r="AU373" i="25"/>
  <c r="AV373" i="25"/>
  <c r="AW373" i="25"/>
  <c r="AX373" i="25"/>
  <c r="AY373" i="25"/>
  <c r="AZ373" i="25"/>
  <c r="AU374" i="25"/>
  <c r="AV374" i="25"/>
  <c r="AW374" i="25"/>
  <c r="AX374" i="25"/>
  <c r="AY374" i="25"/>
  <c r="AZ374" i="25"/>
  <c r="AU375" i="25"/>
  <c r="AV375" i="25"/>
  <c r="AW375" i="25"/>
  <c r="AX375" i="25"/>
  <c r="AY375" i="25"/>
  <c r="AZ375" i="25"/>
  <c r="AU376" i="25"/>
  <c r="AV376" i="25"/>
  <c r="AW376" i="25"/>
  <c r="AX376" i="25"/>
  <c r="AY376" i="25"/>
  <c r="AZ376" i="25"/>
  <c r="AU377" i="25"/>
  <c r="AV377" i="25"/>
  <c r="AW377" i="25"/>
  <c r="AX377" i="25"/>
  <c r="AY377" i="25"/>
  <c r="AZ377" i="25"/>
  <c r="AU378" i="25"/>
  <c r="AV378" i="25"/>
  <c r="AW378" i="25"/>
  <c r="AX378" i="25"/>
  <c r="AY378" i="25"/>
  <c r="AZ378" i="25"/>
  <c r="AU379" i="25"/>
  <c r="AV379" i="25"/>
  <c r="AW379" i="25"/>
  <c r="AX379" i="25"/>
  <c r="AY379" i="25"/>
  <c r="AZ379" i="25"/>
  <c r="AU380" i="25"/>
  <c r="AV380" i="25"/>
  <c r="AW380" i="25"/>
  <c r="AX380" i="25"/>
  <c r="AY380" i="25"/>
  <c r="AZ380" i="25"/>
  <c r="AU381" i="25"/>
  <c r="AV381" i="25"/>
  <c r="AW381" i="25"/>
  <c r="AX381" i="25"/>
  <c r="AY381" i="25"/>
  <c r="AZ381" i="25"/>
  <c r="AU382" i="25"/>
  <c r="AV382" i="25"/>
  <c r="AW382" i="25"/>
  <c r="AX382" i="25"/>
  <c r="AY382" i="25"/>
  <c r="AZ382" i="25"/>
  <c r="AU383" i="25"/>
  <c r="AV383" i="25"/>
  <c r="AW383" i="25"/>
  <c r="AX383" i="25"/>
  <c r="AY383" i="25"/>
  <c r="AZ383" i="25"/>
  <c r="AU384" i="25"/>
  <c r="AV384" i="25"/>
  <c r="AW384" i="25"/>
  <c r="AX384" i="25"/>
  <c r="AY384" i="25"/>
  <c r="AZ384" i="25"/>
  <c r="AU385" i="25"/>
  <c r="AV385" i="25"/>
  <c r="AW385" i="25"/>
  <c r="AX385" i="25"/>
  <c r="AY385" i="25"/>
  <c r="AZ385" i="25"/>
  <c r="AU386" i="25"/>
  <c r="AV386" i="25"/>
  <c r="AW386" i="25"/>
  <c r="AX386" i="25"/>
  <c r="AY386" i="25"/>
  <c r="AZ386" i="25"/>
  <c r="AU387" i="25"/>
  <c r="AV387" i="25"/>
  <c r="AW387" i="25"/>
  <c r="AX387" i="25"/>
  <c r="AY387" i="25"/>
  <c r="AZ387" i="25"/>
  <c r="AU388" i="25"/>
  <c r="AV388" i="25"/>
  <c r="AW388" i="25"/>
  <c r="AX388" i="25"/>
  <c r="AY388" i="25"/>
  <c r="AZ388" i="25"/>
  <c r="AU389" i="25"/>
  <c r="AV389" i="25"/>
  <c r="AW389" i="25"/>
  <c r="AX389" i="25"/>
  <c r="AY389" i="25"/>
  <c r="AZ389" i="25"/>
  <c r="AU390" i="25"/>
  <c r="AV390" i="25"/>
  <c r="AW390" i="25"/>
  <c r="AX390" i="25"/>
  <c r="AY390" i="25"/>
  <c r="AZ390" i="25"/>
  <c r="AU391" i="25"/>
  <c r="AV391" i="25"/>
  <c r="AW391" i="25"/>
  <c r="AX391" i="25"/>
  <c r="AY391" i="25"/>
  <c r="AZ391" i="25"/>
  <c r="AU392" i="25"/>
  <c r="AV392" i="25"/>
  <c r="AW392" i="25"/>
  <c r="AX392" i="25"/>
  <c r="AY392" i="25"/>
  <c r="AZ392" i="25"/>
  <c r="AU393" i="25"/>
  <c r="AV393" i="25"/>
  <c r="AW393" i="25"/>
  <c r="AX393" i="25"/>
  <c r="AY393" i="25"/>
  <c r="AZ393" i="25"/>
  <c r="AU394" i="25"/>
  <c r="AV394" i="25"/>
  <c r="AW394" i="25"/>
  <c r="AX394" i="25"/>
  <c r="AY394" i="25"/>
  <c r="AZ394" i="25"/>
  <c r="AU395" i="25"/>
  <c r="AV395" i="25"/>
  <c r="AW395" i="25"/>
  <c r="AX395" i="25"/>
  <c r="AY395" i="25"/>
  <c r="AZ395" i="25"/>
  <c r="AU396" i="25"/>
  <c r="AV396" i="25"/>
  <c r="AW396" i="25"/>
  <c r="AX396" i="25"/>
  <c r="AY396" i="25"/>
  <c r="AZ396" i="25"/>
  <c r="AU397" i="25"/>
  <c r="AV397" i="25"/>
  <c r="AW397" i="25"/>
  <c r="AX397" i="25"/>
  <c r="AY397" i="25"/>
  <c r="AZ397" i="25"/>
  <c r="AU398" i="25"/>
  <c r="AV398" i="25"/>
  <c r="AW398" i="25"/>
  <c r="AX398" i="25"/>
  <c r="AY398" i="25"/>
  <c r="AZ398" i="25"/>
  <c r="AU399" i="25"/>
  <c r="AV399" i="25"/>
  <c r="AW399" i="25"/>
  <c r="AX399" i="25"/>
  <c r="AY399" i="25"/>
  <c r="AZ399" i="25"/>
  <c r="AU400" i="25"/>
  <c r="AV400" i="25"/>
  <c r="AW400" i="25"/>
  <c r="AX400" i="25"/>
  <c r="AY400" i="25"/>
  <c r="AZ400" i="25"/>
  <c r="AU401" i="25"/>
  <c r="AV401" i="25"/>
  <c r="AW401" i="25"/>
  <c r="AX401" i="25"/>
  <c r="AY401" i="25"/>
  <c r="AZ401" i="25"/>
  <c r="AU402" i="25"/>
  <c r="AV402" i="25"/>
  <c r="AW402" i="25"/>
  <c r="AX402" i="25"/>
  <c r="AY402" i="25"/>
  <c r="AZ402" i="25"/>
  <c r="AU403" i="25"/>
  <c r="AV403" i="25"/>
  <c r="AW403" i="25"/>
  <c r="AX403" i="25"/>
  <c r="AY403" i="25"/>
  <c r="AZ403" i="25"/>
  <c r="AU404" i="25"/>
  <c r="AV404" i="25"/>
  <c r="AW404" i="25"/>
  <c r="AX404" i="25"/>
  <c r="AY404" i="25"/>
  <c r="AZ404" i="25"/>
  <c r="AU405" i="25"/>
  <c r="AV405" i="25"/>
  <c r="AW405" i="25"/>
  <c r="AX405" i="25"/>
  <c r="AY405" i="25"/>
  <c r="AZ405" i="25"/>
  <c r="AU406" i="25"/>
  <c r="AV406" i="25"/>
  <c r="AW406" i="25"/>
  <c r="AX406" i="25"/>
  <c r="AY406" i="25"/>
  <c r="AZ406" i="25"/>
  <c r="AU407" i="25"/>
  <c r="AV407" i="25"/>
  <c r="AW407" i="25"/>
  <c r="AX407" i="25"/>
  <c r="AY407" i="25"/>
  <c r="AZ407" i="25"/>
  <c r="AU408" i="25"/>
  <c r="AV408" i="25"/>
  <c r="AW408" i="25"/>
  <c r="AX408" i="25"/>
  <c r="AY408" i="25"/>
  <c r="AZ408" i="25"/>
  <c r="AU409" i="25"/>
  <c r="AV409" i="25"/>
  <c r="AW409" i="25"/>
  <c r="AX409" i="25"/>
  <c r="AY409" i="25"/>
  <c r="AZ409" i="25"/>
  <c r="AU410" i="25"/>
  <c r="AV410" i="25"/>
  <c r="AW410" i="25"/>
  <c r="AX410" i="25"/>
  <c r="AY410" i="25"/>
  <c r="AZ410" i="25"/>
  <c r="AU411" i="25"/>
  <c r="AV411" i="25"/>
  <c r="AW411" i="25"/>
  <c r="AX411" i="25"/>
  <c r="AY411" i="25"/>
  <c r="AZ411" i="25"/>
  <c r="AU412" i="25"/>
  <c r="AV412" i="25"/>
  <c r="AW412" i="25"/>
  <c r="AX412" i="25"/>
  <c r="AY412" i="25"/>
  <c r="AZ412" i="25"/>
  <c r="AU413" i="25"/>
  <c r="AV413" i="25"/>
  <c r="AW413" i="25"/>
  <c r="AX413" i="25"/>
  <c r="AY413" i="25"/>
  <c r="AZ413" i="25"/>
  <c r="AU414" i="25"/>
  <c r="AV414" i="25"/>
  <c r="AW414" i="25"/>
  <c r="AX414" i="25"/>
  <c r="AY414" i="25"/>
  <c r="AZ414" i="25"/>
  <c r="AU415" i="25"/>
  <c r="AV415" i="25"/>
  <c r="AW415" i="25"/>
  <c r="AX415" i="25"/>
  <c r="AY415" i="25"/>
  <c r="AZ415" i="25"/>
  <c r="AU416" i="25"/>
  <c r="AV416" i="25"/>
  <c r="AW416" i="25"/>
  <c r="AX416" i="25"/>
  <c r="AY416" i="25"/>
  <c r="AZ416" i="25"/>
  <c r="AU417" i="25"/>
  <c r="AV417" i="25"/>
  <c r="AW417" i="25"/>
  <c r="AX417" i="25"/>
  <c r="AY417" i="25"/>
  <c r="AZ417" i="25"/>
  <c r="AU418" i="25"/>
  <c r="AV418" i="25"/>
  <c r="AW418" i="25"/>
  <c r="AX418" i="25"/>
  <c r="AY418" i="25"/>
  <c r="AZ418" i="25"/>
  <c r="AU419" i="25"/>
  <c r="AV419" i="25"/>
  <c r="AW419" i="25"/>
  <c r="AX419" i="25"/>
  <c r="AY419" i="25"/>
  <c r="AZ419" i="25"/>
  <c r="AU420" i="25"/>
  <c r="AV420" i="25"/>
  <c r="AW420" i="25"/>
  <c r="AX420" i="25"/>
  <c r="AY420" i="25"/>
  <c r="AZ420" i="25"/>
  <c r="AU421" i="25"/>
  <c r="AV421" i="25"/>
  <c r="AW421" i="25"/>
  <c r="AX421" i="25"/>
  <c r="AY421" i="25"/>
  <c r="AZ421" i="25"/>
  <c r="AU422" i="25"/>
  <c r="AV422" i="25"/>
  <c r="AW422" i="25"/>
  <c r="AX422" i="25"/>
  <c r="AY422" i="25"/>
  <c r="AZ422" i="25"/>
  <c r="AU423" i="25"/>
  <c r="AV423" i="25"/>
  <c r="AW423" i="25"/>
  <c r="AX423" i="25"/>
  <c r="AY423" i="25"/>
  <c r="AZ423" i="25"/>
  <c r="AU424" i="25"/>
  <c r="AV424" i="25"/>
  <c r="AW424" i="25"/>
  <c r="AX424" i="25"/>
  <c r="AY424" i="25"/>
  <c r="AZ424" i="25"/>
  <c r="AU425" i="25"/>
  <c r="AV425" i="25"/>
  <c r="AW425" i="25"/>
  <c r="AX425" i="25"/>
  <c r="AY425" i="25"/>
  <c r="AZ425" i="25"/>
  <c r="AU426" i="25"/>
  <c r="AV426" i="25"/>
  <c r="AW426" i="25"/>
  <c r="AX426" i="25"/>
  <c r="AY426" i="25"/>
  <c r="AZ426" i="25"/>
  <c r="AU427" i="25"/>
  <c r="AV427" i="25"/>
  <c r="AW427" i="25"/>
  <c r="AX427" i="25"/>
  <c r="AY427" i="25"/>
  <c r="AZ427" i="25"/>
  <c r="AU428" i="25"/>
  <c r="AV428" i="25"/>
  <c r="AW428" i="25"/>
  <c r="AX428" i="25"/>
  <c r="AY428" i="25"/>
  <c r="AZ428" i="25"/>
  <c r="AU429" i="25"/>
  <c r="AV429" i="25"/>
  <c r="AW429" i="25"/>
  <c r="AX429" i="25"/>
  <c r="AY429" i="25"/>
  <c r="AZ429" i="25"/>
  <c r="AU430" i="25"/>
  <c r="AV430" i="25"/>
  <c r="AW430" i="25"/>
  <c r="AX430" i="25"/>
  <c r="AY430" i="25"/>
  <c r="AZ430" i="25"/>
  <c r="AU431" i="25"/>
  <c r="AV431" i="25"/>
  <c r="AW431" i="25"/>
  <c r="AX431" i="25"/>
  <c r="AY431" i="25"/>
  <c r="AZ431" i="25"/>
  <c r="AU432" i="25"/>
  <c r="AV432" i="25"/>
  <c r="AW432" i="25"/>
  <c r="AX432" i="25"/>
  <c r="AY432" i="25"/>
  <c r="AZ432" i="25"/>
  <c r="AU433" i="25"/>
  <c r="AV433" i="25"/>
  <c r="AW433" i="25"/>
  <c r="AX433" i="25"/>
  <c r="AY433" i="25"/>
  <c r="AZ433" i="25"/>
  <c r="AU434" i="25"/>
  <c r="AV434" i="25"/>
  <c r="AW434" i="25"/>
  <c r="AX434" i="25"/>
  <c r="AY434" i="25"/>
  <c r="AZ434" i="25"/>
  <c r="AU435" i="25"/>
  <c r="AV435" i="25"/>
  <c r="AW435" i="25"/>
  <c r="AX435" i="25"/>
  <c r="AY435" i="25"/>
  <c r="AZ435" i="25"/>
  <c r="AU436" i="25"/>
  <c r="AV436" i="25"/>
  <c r="AW436" i="25"/>
  <c r="AX436" i="25"/>
  <c r="AY436" i="25"/>
  <c r="AZ436" i="25"/>
  <c r="AU437" i="25"/>
  <c r="AV437" i="25"/>
  <c r="AW437" i="25"/>
  <c r="AX437" i="25"/>
  <c r="AY437" i="25"/>
  <c r="AZ437" i="25"/>
  <c r="AU438" i="25"/>
  <c r="AV438" i="25"/>
  <c r="AW438" i="25"/>
  <c r="AX438" i="25"/>
  <c r="AY438" i="25"/>
  <c r="AZ438" i="25"/>
  <c r="AU439" i="25"/>
  <c r="AV439" i="25"/>
  <c r="AW439" i="25"/>
  <c r="AX439" i="25"/>
  <c r="AY439" i="25"/>
  <c r="AZ439" i="25"/>
  <c r="AU440" i="25"/>
  <c r="AV440" i="25"/>
  <c r="AW440" i="25"/>
  <c r="AX440" i="25"/>
  <c r="AY440" i="25"/>
  <c r="AZ440" i="25"/>
  <c r="AU441" i="25"/>
  <c r="AV441" i="25"/>
  <c r="AW441" i="25"/>
  <c r="AX441" i="25"/>
  <c r="AY441" i="25"/>
  <c r="AZ441" i="25"/>
  <c r="AU442" i="25"/>
  <c r="AV442" i="25"/>
  <c r="AW442" i="25"/>
  <c r="AX442" i="25"/>
  <c r="AY442" i="25"/>
  <c r="AZ442" i="25"/>
  <c r="AU443" i="25"/>
  <c r="AV443" i="25"/>
  <c r="AW443" i="25"/>
  <c r="AX443" i="25"/>
  <c r="AY443" i="25"/>
  <c r="AZ443" i="25"/>
  <c r="AU444" i="25"/>
  <c r="AV444" i="25"/>
  <c r="AW444" i="25"/>
  <c r="AX444" i="25"/>
  <c r="AY444" i="25"/>
  <c r="AZ444" i="25"/>
  <c r="AU445" i="25"/>
  <c r="AV445" i="25"/>
  <c r="AW445" i="25"/>
  <c r="AX445" i="25"/>
  <c r="AY445" i="25"/>
  <c r="AZ445" i="25"/>
  <c r="AU446" i="25"/>
  <c r="AV446" i="25"/>
  <c r="AW446" i="25"/>
  <c r="AX446" i="25"/>
  <c r="AY446" i="25"/>
  <c r="AZ446" i="25"/>
  <c r="AU447" i="25"/>
  <c r="AV447" i="25"/>
  <c r="AW447" i="25"/>
  <c r="AX447" i="25"/>
  <c r="AY447" i="25"/>
  <c r="AZ447" i="25"/>
  <c r="AU448" i="25"/>
  <c r="AV448" i="25"/>
  <c r="AW448" i="25"/>
  <c r="AX448" i="25"/>
  <c r="AY448" i="25"/>
  <c r="AZ448" i="25"/>
  <c r="AU449" i="25"/>
  <c r="AV449" i="25"/>
  <c r="AW449" i="25"/>
  <c r="AX449" i="25"/>
  <c r="AY449" i="25"/>
  <c r="AZ449" i="25"/>
  <c r="AU450" i="25"/>
  <c r="AV450" i="25"/>
  <c r="AW450" i="25"/>
  <c r="AX450" i="25"/>
  <c r="AY450" i="25"/>
  <c r="AZ450" i="25"/>
  <c r="AU451" i="25"/>
  <c r="AV451" i="25"/>
  <c r="AW451" i="25"/>
  <c r="AX451" i="25"/>
  <c r="AY451" i="25"/>
  <c r="AZ451" i="25"/>
  <c r="AU452" i="25"/>
  <c r="AV452" i="25"/>
  <c r="AW452" i="25"/>
  <c r="AX452" i="25"/>
  <c r="AY452" i="25"/>
  <c r="AZ452" i="25"/>
  <c r="AU453" i="25"/>
  <c r="AV453" i="25"/>
  <c r="AW453" i="25"/>
  <c r="AX453" i="25"/>
  <c r="AY453" i="25"/>
  <c r="AZ453" i="25"/>
  <c r="AU454" i="25"/>
  <c r="AV454" i="25"/>
  <c r="AW454" i="25"/>
  <c r="AX454" i="25"/>
  <c r="AY454" i="25"/>
  <c r="AZ454" i="25"/>
  <c r="AU455" i="25"/>
  <c r="AV455" i="25"/>
  <c r="AW455" i="25"/>
  <c r="AX455" i="25"/>
  <c r="AY455" i="25"/>
  <c r="AZ455" i="25"/>
  <c r="AU456" i="25"/>
  <c r="AV456" i="25"/>
  <c r="AW456" i="25"/>
  <c r="AX456" i="25"/>
  <c r="AY456" i="25"/>
  <c r="AZ456" i="25"/>
  <c r="AU457" i="25"/>
  <c r="AV457" i="25"/>
  <c r="AW457" i="25"/>
  <c r="AX457" i="25"/>
  <c r="AY457" i="25"/>
  <c r="AZ457" i="25"/>
  <c r="AU458" i="25"/>
  <c r="AV458" i="25"/>
  <c r="AW458" i="25"/>
  <c r="AX458" i="25"/>
  <c r="AY458" i="25"/>
  <c r="AZ458" i="25"/>
  <c r="AU459" i="25"/>
  <c r="AV459" i="25"/>
  <c r="AW459" i="25"/>
  <c r="AX459" i="25"/>
  <c r="AY459" i="25"/>
  <c r="AZ459" i="25"/>
  <c r="AU460" i="25"/>
  <c r="AV460" i="25"/>
  <c r="AW460" i="25"/>
  <c r="AX460" i="25"/>
  <c r="AY460" i="25"/>
  <c r="AZ460" i="25"/>
  <c r="AU461" i="25"/>
  <c r="AV461" i="25"/>
  <c r="AW461" i="25"/>
  <c r="AX461" i="25"/>
  <c r="AY461" i="25"/>
  <c r="AZ461" i="25"/>
  <c r="AU462" i="25"/>
  <c r="AV462" i="25"/>
  <c r="AW462" i="25"/>
  <c r="AX462" i="25"/>
  <c r="AY462" i="25"/>
  <c r="AZ462" i="25"/>
  <c r="AU463" i="25"/>
  <c r="AV463" i="25"/>
  <c r="AW463" i="25"/>
  <c r="AX463" i="25"/>
  <c r="AY463" i="25"/>
  <c r="AZ463" i="25"/>
  <c r="AU464" i="25"/>
  <c r="AV464" i="25"/>
  <c r="AW464" i="25"/>
  <c r="AX464" i="25"/>
  <c r="AY464" i="25"/>
  <c r="AZ464" i="25"/>
  <c r="AU465" i="25"/>
  <c r="AV465" i="25"/>
  <c r="AW465" i="25"/>
  <c r="AX465" i="25"/>
  <c r="AY465" i="25"/>
  <c r="AZ465" i="25"/>
  <c r="AU466" i="25"/>
  <c r="AV466" i="25"/>
  <c r="AW466" i="25"/>
  <c r="AX466" i="25"/>
  <c r="AY466" i="25"/>
  <c r="AZ466" i="25"/>
  <c r="AU467" i="25"/>
  <c r="AV467" i="25"/>
  <c r="AW467" i="25"/>
  <c r="AX467" i="25"/>
  <c r="AY467" i="25"/>
  <c r="AZ467" i="25"/>
  <c r="AU468" i="25"/>
  <c r="AV468" i="25"/>
  <c r="AW468" i="25"/>
  <c r="AX468" i="25"/>
  <c r="AY468" i="25"/>
  <c r="AZ468" i="25"/>
  <c r="AU469" i="25"/>
  <c r="AV469" i="25"/>
  <c r="AW469" i="25"/>
  <c r="AX469" i="25"/>
  <c r="AY469" i="25"/>
  <c r="AZ469" i="25"/>
  <c r="AU470" i="25"/>
  <c r="AV470" i="25"/>
  <c r="AW470" i="25"/>
  <c r="AX470" i="25"/>
  <c r="AY470" i="25"/>
  <c r="AZ470" i="25"/>
  <c r="AU471" i="25"/>
  <c r="AV471" i="25"/>
  <c r="AW471" i="25"/>
  <c r="AX471" i="25"/>
  <c r="AY471" i="25"/>
  <c r="AZ471" i="25"/>
  <c r="AU472" i="25"/>
  <c r="AV472" i="25"/>
  <c r="AW472" i="25"/>
  <c r="AX472" i="25"/>
  <c r="AY472" i="25"/>
  <c r="AZ472" i="25"/>
  <c r="AU473" i="25"/>
  <c r="AV473" i="25"/>
  <c r="AW473" i="25"/>
  <c r="AX473" i="25"/>
  <c r="AY473" i="25"/>
  <c r="AZ473" i="25"/>
  <c r="AU474" i="25"/>
  <c r="AV474" i="25"/>
  <c r="AW474" i="25"/>
  <c r="AX474" i="25"/>
  <c r="AY474" i="25"/>
  <c r="AZ474" i="25"/>
  <c r="AU475" i="25"/>
  <c r="AV475" i="25"/>
  <c r="AW475" i="25"/>
  <c r="AX475" i="25"/>
  <c r="AY475" i="25"/>
  <c r="AZ475" i="25"/>
  <c r="AU476" i="25"/>
  <c r="AV476" i="25"/>
  <c r="AW476" i="25"/>
  <c r="AX476" i="25"/>
  <c r="AY476" i="25"/>
  <c r="AZ476" i="25"/>
  <c r="AU477" i="25"/>
  <c r="AV477" i="25"/>
  <c r="AW477" i="25"/>
  <c r="AX477" i="25"/>
  <c r="AY477" i="25"/>
  <c r="AZ477" i="25"/>
  <c r="AU478" i="25"/>
  <c r="AV478" i="25"/>
  <c r="AW478" i="25"/>
  <c r="AX478" i="25"/>
  <c r="AY478" i="25"/>
  <c r="AZ478" i="25"/>
  <c r="AU479" i="25"/>
  <c r="AV479" i="25"/>
  <c r="AW479" i="25"/>
  <c r="AX479" i="25"/>
  <c r="AY479" i="25"/>
  <c r="AZ479" i="25"/>
  <c r="AU480" i="25"/>
  <c r="AV480" i="25"/>
  <c r="AW480" i="25"/>
  <c r="AX480" i="25"/>
  <c r="AY480" i="25"/>
  <c r="AZ480" i="25"/>
  <c r="AU481" i="25"/>
  <c r="AV481" i="25"/>
  <c r="AW481" i="25"/>
  <c r="AX481" i="25"/>
  <c r="AY481" i="25"/>
  <c r="AZ481" i="25"/>
  <c r="AU482" i="25"/>
  <c r="AV482" i="25"/>
  <c r="AW482" i="25"/>
  <c r="AX482" i="25"/>
  <c r="AY482" i="25"/>
  <c r="AZ482" i="25"/>
  <c r="AU483" i="25"/>
  <c r="AV483" i="25"/>
  <c r="AW483" i="25"/>
  <c r="AX483" i="25"/>
  <c r="AY483" i="25"/>
  <c r="AZ483" i="25"/>
  <c r="AU484" i="25"/>
  <c r="AV484" i="25"/>
  <c r="AW484" i="25"/>
  <c r="AX484" i="25"/>
  <c r="AY484" i="25"/>
  <c r="AZ484" i="25"/>
  <c r="AU485" i="25"/>
  <c r="AV485" i="25"/>
  <c r="AW485" i="25"/>
  <c r="AX485" i="25"/>
  <c r="AY485" i="25"/>
  <c r="AZ485" i="25"/>
  <c r="AU486" i="25"/>
  <c r="AV486" i="25"/>
  <c r="AW486" i="25"/>
  <c r="AX486" i="25"/>
  <c r="AY486" i="25"/>
  <c r="AZ486" i="25"/>
  <c r="AU487" i="25"/>
  <c r="AV487" i="25"/>
  <c r="AW487" i="25"/>
  <c r="AX487" i="25"/>
  <c r="AY487" i="25"/>
  <c r="AZ487" i="25"/>
  <c r="AU488" i="25"/>
  <c r="AV488" i="25"/>
  <c r="AW488" i="25"/>
  <c r="AX488" i="25"/>
  <c r="AY488" i="25"/>
  <c r="AZ488" i="25"/>
  <c r="AU489" i="25"/>
  <c r="AV489" i="25"/>
  <c r="AW489" i="25"/>
  <c r="AX489" i="25"/>
  <c r="AY489" i="25"/>
  <c r="AZ489" i="25"/>
  <c r="AU490" i="25"/>
  <c r="AV490" i="25"/>
  <c r="AW490" i="25"/>
  <c r="AX490" i="25"/>
  <c r="AY490" i="25"/>
  <c r="AZ490" i="25"/>
  <c r="AU491" i="25"/>
  <c r="AV491" i="25"/>
  <c r="AW491" i="25"/>
  <c r="AX491" i="25"/>
  <c r="AY491" i="25"/>
  <c r="AZ491" i="25"/>
  <c r="AU492" i="25"/>
  <c r="AV492" i="25"/>
  <c r="AW492" i="25"/>
  <c r="AX492" i="25"/>
  <c r="AY492" i="25"/>
  <c r="AZ492" i="25"/>
  <c r="AU493" i="25"/>
  <c r="AV493" i="25"/>
  <c r="AW493" i="25"/>
  <c r="AX493" i="25"/>
  <c r="AY493" i="25"/>
  <c r="AZ493" i="25"/>
  <c r="AU494" i="25"/>
  <c r="AV494" i="25"/>
  <c r="AW494" i="25"/>
  <c r="AX494" i="25"/>
  <c r="AY494" i="25"/>
  <c r="AZ494" i="25"/>
  <c r="AU495" i="25"/>
  <c r="AV495" i="25"/>
  <c r="AW495" i="25"/>
  <c r="AX495" i="25"/>
  <c r="AY495" i="25"/>
  <c r="AZ495" i="25"/>
  <c r="AU496" i="25"/>
  <c r="AV496" i="25"/>
  <c r="AW496" i="25"/>
  <c r="AX496" i="25"/>
  <c r="AY496" i="25"/>
  <c r="AZ496" i="25"/>
  <c r="AU497" i="25"/>
  <c r="AV497" i="25"/>
  <c r="AW497" i="25"/>
  <c r="AX497" i="25"/>
  <c r="AY497" i="25"/>
  <c r="AZ497" i="25"/>
  <c r="AU498" i="25"/>
  <c r="AV498" i="25"/>
  <c r="AW498" i="25"/>
  <c r="AX498" i="25"/>
  <c r="AY498" i="25"/>
  <c r="AZ498" i="25"/>
  <c r="AU499" i="25"/>
  <c r="AV499" i="25"/>
  <c r="AW499" i="25"/>
  <c r="AX499" i="25"/>
  <c r="AY499" i="25"/>
  <c r="AZ499" i="25"/>
  <c r="AU500" i="25"/>
  <c r="AV500" i="25"/>
  <c r="AW500" i="25"/>
  <c r="AX500" i="25"/>
  <c r="AY500" i="25"/>
  <c r="AZ500" i="25"/>
  <c r="AU501" i="25"/>
  <c r="AV501" i="25"/>
  <c r="AW501" i="25"/>
  <c r="AX501" i="25"/>
  <c r="AY501" i="25"/>
  <c r="AZ501" i="25"/>
  <c r="AU502" i="25"/>
  <c r="AV502" i="25"/>
  <c r="AW502" i="25"/>
  <c r="AX502" i="25"/>
  <c r="AY502" i="25"/>
  <c r="AZ502" i="25"/>
  <c r="AU503" i="25"/>
  <c r="AV503" i="25"/>
  <c r="AW503" i="25"/>
  <c r="AX503" i="25"/>
  <c r="AY503" i="25"/>
  <c r="AZ503" i="25"/>
  <c r="AU504" i="25"/>
  <c r="AV504" i="25"/>
  <c r="AW504" i="25"/>
  <c r="AX504" i="25"/>
  <c r="AY504" i="25"/>
  <c r="AZ504" i="25"/>
  <c r="AU505" i="25"/>
  <c r="AV505" i="25"/>
  <c r="AW505" i="25"/>
  <c r="AX505" i="25"/>
  <c r="AY505" i="25"/>
  <c r="AZ505" i="25"/>
  <c r="AU506" i="25"/>
  <c r="AV506" i="25"/>
  <c r="AW506" i="25"/>
  <c r="AX506" i="25"/>
  <c r="AY506" i="25"/>
  <c r="AZ506" i="25"/>
  <c r="AU507" i="25"/>
  <c r="AV507" i="25"/>
  <c r="AW507" i="25"/>
  <c r="AX507" i="25"/>
  <c r="AY507" i="25"/>
  <c r="AZ507" i="25"/>
  <c r="AU508" i="25"/>
  <c r="AV508" i="25"/>
  <c r="AW508" i="25"/>
  <c r="AX508" i="25"/>
  <c r="AY508" i="25"/>
  <c r="AZ508" i="25"/>
  <c r="AU509" i="25"/>
  <c r="AV509" i="25"/>
  <c r="AW509" i="25"/>
  <c r="AX509" i="25"/>
  <c r="AY509" i="25"/>
  <c r="AZ509" i="25"/>
  <c r="AU510" i="25"/>
  <c r="AV510" i="25"/>
  <c r="AW510" i="25"/>
  <c r="AX510" i="25"/>
  <c r="AY510" i="25"/>
  <c r="AZ510" i="25"/>
  <c r="AU511" i="25"/>
  <c r="AV511" i="25"/>
  <c r="AW511" i="25"/>
  <c r="AX511" i="25"/>
  <c r="AY511" i="25"/>
  <c r="AZ511" i="25"/>
  <c r="AU512" i="25"/>
  <c r="AV512" i="25"/>
  <c r="AW512" i="25"/>
  <c r="AX512" i="25"/>
  <c r="AY512" i="25"/>
  <c r="AZ512" i="25"/>
  <c r="AU513" i="25"/>
  <c r="AV513" i="25"/>
  <c r="AW513" i="25"/>
  <c r="AX513" i="25"/>
  <c r="AY513" i="25"/>
  <c r="AZ513" i="25"/>
  <c r="AU514" i="25"/>
  <c r="AV514" i="25"/>
  <c r="AW514" i="25"/>
  <c r="AX514" i="25"/>
  <c r="AY514" i="25"/>
  <c r="AZ514" i="25"/>
  <c r="AU515" i="25"/>
  <c r="AV515" i="25"/>
  <c r="AW515" i="25"/>
  <c r="AX515" i="25"/>
  <c r="AY515" i="25"/>
  <c r="AZ515" i="25"/>
  <c r="AU516" i="25"/>
  <c r="AV516" i="25"/>
  <c r="AW516" i="25"/>
  <c r="AX516" i="25"/>
  <c r="AY516" i="25"/>
  <c r="AZ516" i="25"/>
  <c r="AU517" i="25"/>
  <c r="AV517" i="25"/>
  <c r="AW517" i="25"/>
  <c r="AX517" i="25"/>
  <c r="AY517" i="25"/>
  <c r="AZ517" i="25"/>
  <c r="AU518" i="25"/>
  <c r="AV518" i="25"/>
  <c r="AW518" i="25"/>
  <c r="AX518" i="25"/>
  <c r="AY518" i="25"/>
  <c r="AZ518" i="25"/>
  <c r="AU519" i="25"/>
  <c r="AV519" i="25"/>
  <c r="AW519" i="25"/>
  <c r="AX519" i="25"/>
  <c r="AY519" i="25"/>
  <c r="AZ519" i="25"/>
  <c r="AU520" i="25"/>
  <c r="AV520" i="25"/>
  <c r="AW520" i="25"/>
  <c r="AX520" i="25"/>
  <c r="AY520" i="25"/>
  <c r="AZ520" i="25"/>
  <c r="AU521" i="25"/>
  <c r="AV521" i="25"/>
  <c r="AW521" i="25"/>
  <c r="AX521" i="25"/>
  <c r="AY521" i="25"/>
  <c r="AZ521" i="25"/>
  <c r="AU522" i="25"/>
  <c r="AV522" i="25"/>
  <c r="AW522" i="25"/>
  <c r="AX522" i="25"/>
  <c r="AY522" i="25"/>
  <c r="AZ522" i="25"/>
  <c r="AU523" i="25"/>
  <c r="AV523" i="25"/>
  <c r="AW523" i="25"/>
  <c r="AX523" i="25"/>
  <c r="AY523" i="25"/>
  <c r="AZ523" i="25"/>
  <c r="AU524" i="25"/>
  <c r="AV524" i="25"/>
  <c r="AW524" i="25"/>
  <c r="AX524" i="25"/>
  <c r="AY524" i="25"/>
  <c r="AZ524" i="25"/>
  <c r="AU525" i="25"/>
  <c r="AV525" i="25"/>
  <c r="AW525" i="25"/>
  <c r="AX525" i="25"/>
  <c r="AY525" i="25"/>
  <c r="AZ525" i="25"/>
  <c r="AU526" i="25"/>
  <c r="AV526" i="25"/>
  <c r="AW526" i="25"/>
  <c r="AX526" i="25"/>
  <c r="AY526" i="25"/>
  <c r="AZ526" i="25"/>
  <c r="AU527" i="25"/>
  <c r="AV527" i="25"/>
  <c r="AW527" i="25"/>
  <c r="AX527" i="25"/>
  <c r="AY527" i="25"/>
  <c r="AZ527" i="25"/>
  <c r="AU528" i="25"/>
  <c r="AV528" i="25"/>
  <c r="AW528" i="25"/>
  <c r="AX528" i="25"/>
  <c r="AY528" i="25"/>
  <c r="AZ528" i="25"/>
  <c r="AU529" i="25"/>
  <c r="AV529" i="25"/>
  <c r="AW529" i="25"/>
  <c r="AX529" i="25"/>
  <c r="AY529" i="25"/>
  <c r="AZ529" i="25"/>
  <c r="AU530" i="25"/>
  <c r="AV530" i="25"/>
  <c r="AW530" i="25"/>
  <c r="AX530" i="25"/>
  <c r="AY530" i="25"/>
  <c r="AZ530" i="25"/>
  <c r="AU531" i="25"/>
  <c r="AV531" i="25"/>
  <c r="AW531" i="25"/>
  <c r="AX531" i="25"/>
  <c r="AY531" i="25"/>
  <c r="AZ531" i="25"/>
  <c r="AU532" i="25"/>
  <c r="AV532" i="25"/>
  <c r="AW532" i="25"/>
  <c r="AX532" i="25"/>
  <c r="AY532" i="25"/>
  <c r="AZ532" i="25"/>
  <c r="AU533" i="25"/>
  <c r="AV533" i="25"/>
  <c r="AW533" i="25"/>
  <c r="AX533" i="25"/>
  <c r="AY533" i="25"/>
  <c r="AZ533" i="25"/>
  <c r="AU534" i="25"/>
  <c r="AV534" i="25"/>
  <c r="AW534" i="25"/>
  <c r="AX534" i="25"/>
  <c r="AY534" i="25"/>
  <c r="AZ534" i="25"/>
  <c r="AU535" i="25"/>
  <c r="AV535" i="25"/>
  <c r="AW535" i="25"/>
  <c r="AX535" i="25"/>
  <c r="AY535" i="25"/>
  <c r="AZ535" i="25"/>
  <c r="AU536" i="25"/>
  <c r="AV536" i="25"/>
  <c r="AW536" i="25"/>
  <c r="AX536" i="25"/>
  <c r="AY536" i="25"/>
  <c r="AZ536" i="25"/>
  <c r="AU537" i="25"/>
  <c r="AV537" i="25"/>
  <c r="AW537" i="25"/>
  <c r="AX537" i="25"/>
  <c r="AY537" i="25"/>
  <c r="AZ537" i="25"/>
  <c r="AU538" i="25"/>
  <c r="AV538" i="25"/>
  <c r="AW538" i="25"/>
  <c r="AX538" i="25"/>
  <c r="AY538" i="25"/>
  <c r="AZ538" i="25"/>
  <c r="AU539" i="25"/>
  <c r="AV539" i="25"/>
  <c r="AW539" i="25"/>
  <c r="AX539" i="25"/>
  <c r="AY539" i="25"/>
  <c r="AZ539" i="25"/>
  <c r="AU540" i="25"/>
  <c r="AV540" i="25"/>
  <c r="AW540" i="25"/>
  <c r="AX540" i="25"/>
  <c r="AY540" i="25"/>
  <c r="AZ540" i="25"/>
  <c r="AU541" i="25"/>
  <c r="AV541" i="25"/>
  <c r="AW541" i="25"/>
  <c r="AX541" i="25"/>
  <c r="AY541" i="25"/>
  <c r="AZ541" i="25"/>
  <c r="AU542" i="25"/>
  <c r="AV542" i="25"/>
  <c r="AW542" i="25"/>
  <c r="AX542" i="25"/>
  <c r="AY542" i="25"/>
  <c r="AZ542" i="25"/>
  <c r="AU543" i="25"/>
  <c r="AV543" i="25"/>
  <c r="AW543" i="25"/>
  <c r="AX543" i="25"/>
  <c r="AY543" i="25"/>
  <c r="AZ543" i="25"/>
  <c r="AU544" i="25"/>
  <c r="AV544" i="25"/>
  <c r="AW544" i="25"/>
  <c r="AX544" i="25"/>
  <c r="AY544" i="25"/>
  <c r="AZ544" i="25"/>
  <c r="AU545" i="25"/>
  <c r="AV545" i="25"/>
  <c r="AW545" i="25"/>
  <c r="AX545" i="25"/>
  <c r="AY545" i="25"/>
  <c r="AZ545" i="25"/>
  <c r="AU546" i="25"/>
  <c r="AV546" i="25"/>
  <c r="AW546" i="25"/>
  <c r="AX546" i="25"/>
  <c r="AY546" i="25"/>
  <c r="AZ546" i="25"/>
  <c r="AU547" i="25"/>
  <c r="AV547" i="25"/>
  <c r="AW547" i="25"/>
  <c r="AX547" i="25"/>
  <c r="AY547" i="25"/>
  <c r="AZ547" i="25"/>
  <c r="AU548" i="25"/>
  <c r="AV548" i="25"/>
  <c r="AW548" i="25"/>
  <c r="AX548" i="25"/>
  <c r="AY548" i="25"/>
  <c r="AZ548" i="25"/>
  <c r="AU549" i="25"/>
  <c r="AV549" i="25"/>
  <c r="AW549" i="25"/>
  <c r="AX549" i="25"/>
  <c r="AY549" i="25"/>
  <c r="AZ549" i="25"/>
  <c r="AU550" i="25"/>
  <c r="AV550" i="25"/>
  <c r="AW550" i="25"/>
  <c r="AX550" i="25"/>
  <c r="AY550" i="25"/>
  <c r="AZ550" i="25"/>
  <c r="AU551" i="25"/>
  <c r="AV551" i="25"/>
  <c r="AW551" i="25"/>
  <c r="AX551" i="25"/>
  <c r="AY551" i="25"/>
  <c r="AZ551" i="25"/>
  <c r="AU552" i="25"/>
  <c r="AV552" i="25"/>
  <c r="AW552" i="25"/>
  <c r="AX552" i="25"/>
  <c r="AY552" i="25"/>
  <c r="AZ552" i="25"/>
  <c r="AU553" i="25"/>
  <c r="AV553" i="25"/>
  <c r="AW553" i="25"/>
  <c r="AX553" i="25"/>
  <c r="AY553" i="25"/>
  <c r="AZ553" i="25"/>
  <c r="AU554" i="25"/>
  <c r="AV554" i="25"/>
  <c r="AW554" i="25"/>
  <c r="AX554" i="25"/>
  <c r="AY554" i="25"/>
  <c r="AZ554" i="25"/>
  <c r="AU555" i="25"/>
  <c r="AV555" i="25"/>
  <c r="AW555" i="25"/>
  <c r="AX555" i="25"/>
  <c r="AY555" i="25"/>
  <c r="AZ555" i="25"/>
  <c r="AU556" i="25"/>
  <c r="AV556" i="25"/>
  <c r="AW556" i="25"/>
  <c r="AX556" i="25"/>
  <c r="AY556" i="25"/>
  <c r="AZ556" i="25"/>
  <c r="AU557" i="25"/>
  <c r="AV557" i="25"/>
  <c r="AW557" i="25"/>
  <c r="AX557" i="25"/>
  <c r="AY557" i="25"/>
  <c r="AZ557" i="25"/>
  <c r="AU558" i="25"/>
  <c r="AV558" i="25"/>
  <c r="AW558" i="25"/>
  <c r="AX558" i="25"/>
  <c r="AY558" i="25"/>
  <c r="AZ558" i="25"/>
  <c r="AU559" i="25"/>
  <c r="AV559" i="25"/>
  <c r="AW559" i="25"/>
  <c r="AX559" i="25"/>
  <c r="AY559" i="25"/>
  <c r="AZ559" i="25"/>
  <c r="AU560" i="25"/>
  <c r="AV560" i="25"/>
  <c r="AW560" i="25"/>
  <c r="AX560" i="25"/>
  <c r="AY560" i="25"/>
  <c r="AZ560" i="25"/>
  <c r="AU561" i="25"/>
  <c r="AV561" i="25"/>
  <c r="AW561" i="25"/>
  <c r="AX561" i="25"/>
  <c r="AY561" i="25"/>
  <c r="AZ561" i="25"/>
  <c r="AU562" i="25"/>
  <c r="AV562" i="25"/>
  <c r="AW562" i="25"/>
  <c r="AX562" i="25"/>
  <c r="AY562" i="25"/>
  <c r="AZ562" i="25"/>
  <c r="AU563" i="25"/>
  <c r="AV563" i="25"/>
  <c r="AW563" i="25"/>
  <c r="AX563" i="25"/>
  <c r="AY563" i="25"/>
  <c r="AZ563" i="25"/>
  <c r="AU564" i="25"/>
  <c r="AV564" i="25"/>
  <c r="AW564" i="25"/>
  <c r="AX564" i="25"/>
  <c r="AY564" i="25"/>
  <c r="AZ564" i="25"/>
  <c r="AU565" i="25"/>
  <c r="AV565" i="25"/>
  <c r="AW565" i="25"/>
  <c r="AX565" i="25"/>
  <c r="AY565" i="25"/>
  <c r="AZ565" i="25"/>
  <c r="AU566" i="25"/>
  <c r="AV566" i="25"/>
  <c r="AW566" i="25"/>
  <c r="AX566" i="25"/>
  <c r="AY566" i="25"/>
  <c r="AZ566" i="25"/>
  <c r="AU567" i="25"/>
  <c r="AV567" i="25"/>
  <c r="AW567" i="25"/>
  <c r="AX567" i="25"/>
  <c r="AY567" i="25"/>
  <c r="AZ567" i="25"/>
  <c r="AU568" i="25"/>
  <c r="AV568" i="25"/>
  <c r="AW568" i="25"/>
  <c r="AX568" i="25"/>
  <c r="AY568" i="25"/>
  <c r="AZ568" i="25"/>
  <c r="AU569" i="25"/>
  <c r="AV569" i="25"/>
  <c r="AW569" i="25"/>
  <c r="AX569" i="25"/>
  <c r="AY569" i="25"/>
  <c r="AZ569" i="25"/>
  <c r="AU570" i="25"/>
  <c r="AV570" i="25"/>
  <c r="AW570" i="25"/>
  <c r="AX570" i="25"/>
  <c r="AY570" i="25"/>
  <c r="AZ570" i="25"/>
  <c r="AU571" i="25"/>
  <c r="AV571" i="25"/>
  <c r="AW571" i="25"/>
  <c r="AX571" i="25"/>
  <c r="AY571" i="25"/>
  <c r="AZ571" i="25"/>
  <c r="AU572" i="25"/>
  <c r="AV572" i="25"/>
  <c r="AW572" i="25"/>
  <c r="AX572" i="25"/>
  <c r="AY572" i="25"/>
  <c r="AZ572" i="25"/>
  <c r="AU573" i="25"/>
  <c r="AV573" i="25"/>
  <c r="AW573" i="25"/>
  <c r="AX573" i="25"/>
  <c r="AY573" i="25"/>
  <c r="AZ573" i="25"/>
  <c r="AU574" i="25"/>
  <c r="AV574" i="25"/>
  <c r="AW574" i="25"/>
  <c r="AX574" i="25"/>
  <c r="AY574" i="25"/>
  <c r="AZ574" i="25"/>
  <c r="AU575" i="25"/>
  <c r="AV575" i="25"/>
  <c r="AW575" i="25"/>
  <c r="AX575" i="25"/>
  <c r="AY575" i="25"/>
  <c r="AZ575" i="25"/>
  <c r="AU576" i="25"/>
  <c r="AV576" i="25"/>
  <c r="AW576" i="25"/>
  <c r="AX576" i="25"/>
  <c r="AY576" i="25"/>
  <c r="AZ576" i="25"/>
  <c r="AU577" i="25"/>
  <c r="AV577" i="25"/>
  <c r="AW577" i="25"/>
  <c r="AX577" i="25"/>
  <c r="AY577" i="25"/>
  <c r="AZ577" i="25"/>
  <c r="AU578" i="25"/>
  <c r="AV578" i="25"/>
  <c r="AW578" i="25"/>
  <c r="AX578" i="25"/>
  <c r="AY578" i="25"/>
  <c r="AZ578" i="25"/>
  <c r="AU579" i="25"/>
  <c r="AV579" i="25"/>
  <c r="AW579" i="25"/>
  <c r="AX579" i="25"/>
  <c r="AY579" i="25"/>
  <c r="AZ579" i="25"/>
  <c r="AU580" i="25"/>
  <c r="AV580" i="25"/>
  <c r="AW580" i="25"/>
  <c r="AX580" i="25"/>
  <c r="AY580" i="25"/>
  <c r="AZ580" i="25"/>
  <c r="AU581" i="25"/>
  <c r="AV581" i="25"/>
  <c r="AW581" i="25"/>
  <c r="AX581" i="25"/>
  <c r="AY581" i="25"/>
  <c r="AZ581" i="25"/>
  <c r="AU582" i="25"/>
  <c r="AV582" i="25"/>
  <c r="AW582" i="25"/>
  <c r="AX582" i="25"/>
  <c r="AY582" i="25"/>
  <c r="AZ582" i="25"/>
  <c r="AU583" i="25"/>
  <c r="AV583" i="25"/>
  <c r="AW583" i="25"/>
  <c r="AX583" i="25"/>
  <c r="AY583" i="25"/>
  <c r="AZ583" i="25"/>
  <c r="AU584" i="25"/>
  <c r="AV584" i="25"/>
  <c r="AW584" i="25"/>
  <c r="AX584" i="25"/>
  <c r="AY584" i="25"/>
  <c r="AZ584" i="25"/>
  <c r="AU585" i="25"/>
  <c r="AV585" i="25"/>
  <c r="AW585" i="25"/>
  <c r="AX585" i="25"/>
  <c r="AY585" i="25"/>
  <c r="AZ585" i="25"/>
  <c r="AU586" i="25"/>
  <c r="AV586" i="25"/>
  <c r="AW586" i="25"/>
  <c r="AX586" i="25"/>
  <c r="AY586" i="25"/>
  <c r="AZ586" i="25"/>
  <c r="AU587" i="25"/>
  <c r="AV587" i="25"/>
  <c r="AW587" i="25"/>
  <c r="AX587" i="25"/>
  <c r="AY587" i="25"/>
  <c r="AZ587" i="25"/>
  <c r="AU588" i="25"/>
  <c r="AV588" i="25"/>
  <c r="AW588" i="25"/>
  <c r="AX588" i="25"/>
  <c r="AY588" i="25"/>
  <c r="AZ588" i="25"/>
  <c r="AU589" i="25"/>
  <c r="AV589" i="25"/>
  <c r="AW589" i="25"/>
  <c r="AX589" i="25"/>
  <c r="AY589" i="25"/>
  <c r="AZ589" i="25"/>
  <c r="AU590" i="25"/>
  <c r="AV590" i="25"/>
  <c r="AW590" i="25"/>
  <c r="AX590" i="25"/>
  <c r="AY590" i="25"/>
  <c r="AZ590" i="25"/>
  <c r="AU591" i="25"/>
  <c r="AV591" i="25"/>
  <c r="AW591" i="25"/>
  <c r="AX591" i="25"/>
  <c r="AY591" i="25"/>
  <c r="AZ591" i="25"/>
  <c r="AU592" i="25"/>
  <c r="AV592" i="25"/>
  <c r="AW592" i="25"/>
  <c r="AX592" i="25"/>
  <c r="AY592" i="25"/>
  <c r="AZ592" i="25"/>
  <c r="AU593" i="25"/>
  <c r="AV593" i="25"/>
  <c r="AW593" i="25"/>
  <c r="AX593" i="25"/>
  <c r="AY593" i="25"/>
  <c r="AZ593" i="25"/>
  <c r="AU594" i="25"/>
  <c r="AV594" i="25"/>
  <c r="AW594" i="25"/>
  <c r="AX594" i="25"/>
  <c r="AY594" i="25"/>
  <c r="AZ594" i="25"/>
  <c r="AU595" i="25"/>
  <c r="AV595" i="25"/>
  <c r="AW595" i="25"/>
  <c r="AX595" i="25"/>
  <c r="AY595" i="25"/>
  <c r="AZ595" i="25"/>
  <c r="AU596" i="25"/>
  <c r="AV596" i="25"/>
  <c r="AW596" i="25"/>
  <c r="AX596" i="25"/>
  <c r="AY596" i="25"/>
  <c r="AZ596" i="25"/>
  <c r="AU597" i="25"/>
  <c r="AV597" i="25"/>
  <c r="AW597" i="25"/>
  <c r="AX597" i="25"/>
  <c r="AY597" i="25"/>
  <c r="AZ597" i="25"/>
  <c r="AU598" i="25"/>
  <c r="AV598" i="25"/>
  <c r="AW598" i="25"/>
  <c r="AX598" i="25"/>
  <c r="AY598" i="25"/>
  <c r="AZ598" i="25"/>
  <c r="AU599" i="25"/>
  <c r="AV599" i="25"/>
  <c r="AW599" i="25"/>
  <c r="AX599" i="25"/>
  <c r="AY599" i="25"/>
  <c r="AZ599" i="25"/>
  <c r="AU600" i="25"/>
  <c r="AV600" i="25"/>
  <c r="AW600" i="25"/>
  <c r="AX600" i="25"/>
  <c r="AY600" i="25"/>
  <c r="AZ600" i="25"/>
  <c r="AU601" i="25"/>
  <c r="AV601" i="25"/>
  <c r="AW601" i="25"/>
  <c r="AX601" i="25"/>
  <c r="AY601" i="25"/>
  <c r="AZ601" i="25"/>
  <c r="AU602" i="25"/>
  <c r="AV602" i="25"/>
  <c r="AW602" i="25"/>
  <c r="AX602" i="25"/>
  <c r="AY602" i="25"/>
  <c r="AZ602" i="25"/>
  <c r="AU603" i="25"/>
  <c r="AV603" i="25"/>
  <c r="AW603" i="25"/>
  <c r="AX603" i="25"/>
  <c r="AY603" i="25"/>
  <c r="AZ603" i="25"/>
  <c r="AU604" i="25"/>
  <c r="AV604" i="25"/>
  <c r="AW604" i="25"/>
  <c r="AX604" i="25"/>
  <c r="AY604" i="25"/>
  <c r="AZ604" i="25"/>
  <c r="AU605" i="25"/>
  <c r="AV605" i="25"/>
  <c r="AW605" i="25"/>
  <c r="AX605" i="25"/>
  <c r="AY605" i="25"/>
  <c r="AZ605" i="25"/>
  <c r="AU606" i="25"/>
  <c r="AV606" i="25"/>
  <c r="AW606" i="25"/>
  <c r="AX606" i="25"/>
  <c r="AY606" i="25"/>
  <c r="AZ606" i="25"/>
  <c r="AU607" i="25"/>
  <c r="AV607" i="25"/>
  <c r="AW607" i="25"/>
  <c r="AX607" i="25"/>
  <c r="AY607" i="25"/>
  <c r="AZ607" i="25"/>
  <c r="AU608" i="25"/>
  <c r="AV608" i="25"/>
  <c r="AW608" i="25"/>
  <c r="AX608" i="25"/>
  <c r="AY608" i="25"/>
  <c r="AZ608" i="25"/>
  <c r="AU609" i="25"/>
  <c r="AV609" i="25"/>
  <c r="AW609" i="25"/>
  <c r="AX609" i="25"/>
  <c r="AY609" i="25"/>
  <c r="AZ609" i="25"/>
  <c r="AU610" i="25"/>
  <c r="AV610" i="25"/>
  <c r="AW610" i="25"/>
  <c r="AX610" i="25"/>
  <c r="AY610" i="25"/>
  <c r="AZ610" i="25"/>
  <c r="AU611" i="25"/>
  <c r="AV611" i="25"/>
  <c r="AW611" i="25"/>
  <c r="AX611" i="25"/>
  <c r="AY611" i="25"/>
  <c r="AZ611" i="25"/>
  <c r="AU612" i="25"/>
  <c r="AV612" i="25"/>
  <c r="AW612" i="25"/>
  <c r="AX612" i="25"/>
  <c r="AY612" i="25"/>
  <c r="AZ612" i="25"/>
  <c r="AU613" i="25"/>
  <c r="AV613" i="25"/>
  <c r="AW613" i="25"/>
  <c r="AX613" i="25"/>
  <c r="AY613" i="25"/>
  <c r="AZ613" i="25"/>
  <c r="AU614" i="25"/>
  <c r="AV614" i="25"/>
  <c r="AW614" i="25"/>
  <c r="AX614" i="25"/>
  <c r="AY614" i="25"/>
  <c r="AZ614" i="25"/>
  <c r="AU615" i="25"/>
  <c r="AV615" i="25"/>
  <c r="AW615" i="25"/>
  <c r="AX615" i="25"/>
  <c r="AY615" i="25"/>
  <c r="AZ615" i="25"/>
  <c r="AU616" i="25"/>
  <c r="AV616" i="25"/>
  <c r="AW616" i="25"/>
  <c r="AX616" i="25"/>
  <c r="AY616" i="25"/>
  <c r="AZ616" i="25"/>
  <c r="AU617" i="25"/>
  <c r="AV617" i="25"/>
  <c r="AW617" i="25"/>
  <c r="AX617" i="25"/>
  <c r="AY617" i="25"/>
  <c r="AZ617" i="25"/>
  <c r="AU618" i="25"/>
  <c r="AV618" i="25"/>
  <c r="AW618" i="25"/>
  <c r="AX618" i="25"/>
  <c r="AY618" i="25"/>
  <c r="AZ618" i="25"/>
  <c r="AU619" i="25"/>
  <c r="AV619" i="25"/>
  <c r="AW619" i="25"/>
  <c r="AX619" i="25"/>
  <c r="AY619" i="25"/>
  <c r="AZ619" i="25"/>
  <c r="AU620" i="25"/>
  <c r="AV620" i="25"/>
  <c r="AW620" i="25"/>
  <c r="AX620" i="25"/>
  <c r="AY620" i="25"/>
  <c r="AZ620" i="25"/>
  <c r="AU621" i="25"/>
  <c r="AV621" i="25"/>
  <c r="AW621" i="25"/>
  <c r="AX621" i="25"/>
  <c r="AY621" i="25"/>
  <c r="AZ621" i="25"/>
  <c r="AU622" i="25"/>
  <c r="AV622" i="25"/>
  <c r="AW622" i="25"/>
  <c r="AX622" i="25"/>
  <c r="AY622" i="25"/>
  <c r="AZ622" i="25"/>
  <c r="AU623" i="25"/>
  <c r="AV623" i="25"/>
  <c r="AW623" i="25"/>
  <c r="AX623" i="25"/>
  <c r="AY623" i="25"/>
  <c r="AZ623" i="25"/>
  <c r="AU624" i="25"/>
  <c r="AV624" i="25"/>
  <c r="AW624" i="25"/>
  <c r="AX624" i="25"/>
  <c r="AY624" i="25"/>
  <c r="AZ624" i="25"/>
  <c r="AU625" i="25"/>
  <c r="AV625" i="25"/>
  <c r="AW625" i="25"/>
  <c r="AX625" i="25"/>
  <c r="AY625" i="25"/>
  <c r="AZ625" i="25"/>
  <c r="AU626" i="25"/>
  <c r="AV626" i="25"/>
  <c r="AW626" i="25"/>
  <c r="AX626" i="25"/>
  <c r="AY626" i="25"/>
  <c r="AZ626" i="25"/>
  <c r="AU627" i="25"/>
  <c r="AV627" i="25"/>
  <c r="AW627" i="25"/>
  <c r="AX627" i="25"/>
  <c r="AY627" i="25"/>
  <c r="AZ627" i="25"/>
  <c r="AU628" i="25"/>
  <c r="AV628" i="25"/>
  <c r="AW628" i="25"/>
  <c r="AX628" i="25"/>
  <c r="AY628" i="25"/>
  <c r="AZ628" i="25"/>
  <c r="AU629" i="25"/>
  <c r="AV629" i="25"/>
  <c r="AW629" i="25"/>
  <c r="AX629" i="25"/>
  <c r="AY629" i="25"/>
  <c r="AZ629" i="25"/>
  <c r="AU630" i="25"/>
  <c r="AV630" i="25"/>
  <c r="AW630" i="25"/>
  <c r="AX630" i="25"/>
  <c r="AY630" i="25"/>
  <c r="AZ630" i="25"/>
  <c r="AU631" i="25"/>
  <c r="AV631" i="25"/>
  <c r="AW631" i="25"/>
  <c r="AX631" i="25"/>
  <c r="AY631" i="25"/>
  <c r="AZ631" i="25"/>
  <c r="AU632" i="25"/>
  <c r="AV632" i="25"/>
  <c r="AW632" i="25"/>
  <c r="AX632" i="25"/>
  <c r="AY632" i="25"/>
  <c r="AZ632" i="25"/>
  <c r="AU633" i="25"/>
  <c r="AV633" i="25"/>
  <c r="AW633" i="25"/>
  <c r="AX633" i="25"/>
  <c r="AY633" i="25"/>
  <c r="AZ633" i="25"/>
  <c r="AU634" i="25"/>
  <c r="AV634" i="25"/>
  <c r="AW634" i="25"/>
  <c r="AX634" i="25"/>
  <c r="AY634" i="25"/>
  <c r="AZ634" i="25"/>
  <c r="AU635" i="25"/>
  <c r="AV635" i="25"/>
  <c r="AW635" i="25"/>
  <c r="AX635" i="25"/>
  <c r="AY635" i="25"/>
  <c r="AZ635" i="25"/>
  <c r="AU636" i="25"/>
  <c r="AV636" i="25"/>
  <c r="AW636" i="25"/>
  <c r="AX636" i="25"/>
  <c r="AY636" i="25"/>
  <c r="AZ636" i="25"/>
  <c r="AU637" i="25"/>
  <c r="AV637" i="25"/>
  <c r="AW637" i="25"/>
  <c r="AX637" i="25"/>
  <c r="AY637" i="25"/>
  <c r="AZ637" i="25"/>
  <c r="AU638" i="25"/>
  <c r="AV638" i="25"/>
  <c r="AW638" i="25"/>
  <c r="AX638" i="25"/>
  <c r="AY638" i="25"/>
  <c r="AZ638" i="25"/>
  <c r="AU639" i="25"/>
  <c r="AV639" i="25"/>
  <c r="AW639" i="25"/>
  <c r="AX639" i="25"/>
  <c r="AY639" i="25"/>
  <c r="AZ639" i="25"/>
  <c r="AU640" i="25"/>
  <c r="AV640" i="25"/>
  <c r="AW640" i="25"/>
  <c r="AX640" i="25"/>
  <c r="AY640" i="25"/>
  <c r="AZ640" i="25"/>
  <c r="AU641" i="25"/>
  <c r="AV641" i="25"/>
  <c r="AW641" i="25"/>
  <c r="AX641" i="25"/>
  <c r="AY641" i="25"/>
  <c r="AZ641" i="25"/>
  <c r="AU642" i="25"/>
  <c r="AV642" i="25"/>
  <c r="AW642" i="25"/>
  <c r="AX642" i="25"/>
  <c r="AY642" i="25"/>
  <c r="AZ642" i="25"/>
  <c r="AU643" i="25"/>
  <c r="AV643" i="25"/>
  <c r="AW643" i="25"/>
  <c r="AX643" i="25"/>
  <c r="AY643" i="25"/>
  <c r="AZ643" i="25"/>
  <c r="AU644" i="25"/>
  <c r="AV644" i="25"/>
  <c r="AW644" i="25"/>
  <c r="AX644" i="25"/>
  <c r="AY644" i="25"/>
  <c r="AZ644" i="25"/>
  <c r="AU645" i="25"/>
  <c r="AV645" i="25"/>
  <c r="AW645" i="25"/>
  <c r="AX645" i="25"/>
  <c r="AY645" i="25"/>
  <c r="AZ645" i="25"/>
  <c r="AU646" i="25"/>
  <c r="AV646" i="25"/>
  <c r="AW646" i="25"/>
  <c r="AX646" i="25"/>
  <c r="AY646" i="25"/>
  <c r="AZ646" i="25"/>
  <c r="AU647" i="25"/>
  <c r="AV647" i="25"/>
  <c r="AW647" i="25"/>
  <c r="AX647" i="25"/>
  <c r="AY647" i="25"/>
  <c r="AZ647" i="25"/>
  <c r="AU648" i="25"/>
  <c r="AV648" i="25"/>
  <c r="AW648" i="25"/>
  <c r="AX648" i="25"/>
  <c r="AY648" i="25"/>
  <c r="AZ648" i="25"/>
  <c r="AU649" i="25"/>
  <c r="AV649" i="25"/>
  <c r="AW649" i="25"/>
  <c r="AX649" i="25"/>
  <c r="AY649" i="25"/>
  <c r="AZ649" i="25"/>
  <c r="AU650" i="25"/>
  <c r="AV650" i="25"/>
  <c r="AW650" i="25"/>
  <c r="AX650" i="25"/>
  <c r="AY650" i="25"/>
  <c r="AZ650" i="25"/>
  <c r="AU651" i="25"/>
  <c r="AV651" i="25"/>
  <c r="AW651" i="25"/>
  <c r="AX651" i="25"/>
  <c r="AY651" i="25"/>
  <c r="AZ651" i="25"/>
  <c r="AU652" i="25"/>
  <c r="AV652" i="25"/>
  <c r="AW652" i="25"/>
  <c r="AX652" i="25"/>
  <c r="AY652" i="25"/>
  <c r="AZ652" i="25"/>
  <c r="AU653" i="25"/>
  <c r="AV653" i="25"/>
  <c r="AW653" i="25"/>
  <c r="AX653" i="25"/>
  <c r="AY653" i="25"/>
  <c r="AZ653" i="25"/>
  <c r="AU654" i="25"/>
  <c r="AV654" i="25"/>
  <c r="AW654" i="25"/>
  <c r="AX654" i="25"/>
  <c r="AY654" i="25"/>
  <c r="AZ654" i="25"/>
  <c r="AU655" i="25"/>
  <c r="AV655" i="25"/>
  <c r="AW655" i="25"/>
  <c r="AX655" i="25"/>
  <c r="AY655" i="25"/>
  <c r="AZ655" i="25"/>
  <c r="AU656" i="25"/>
  <c r="AV656" i="25"/>
  <c r="AW656" i="25"/>
  <c r="AX656" i="25"/>
  <c r="AY656" i="25"/>
  <c r="AZ656" i="25"/>
  <c r="AU657" i="25"/>
  <c r="AV657" i="25"/>
  <c r="AW657" i="25"/>
  <c r="AX657" i="25"/>
  <c r="AY657" i="25"/>
  <c r="AZ657" i="25"/>
  <c r="AU658" i="25"/>
  <c r="AV658" i="25"/>
  <c r="AW658" i="25"/>
  <c r="AX658" i="25"/>
  <c r="AY658" i="25"/>
  <c r="AZ658" i="25"/>
  <c r="AU659" i="25"/>
  <c r="AV659" i="25"/>
  <c r="AW659" i="25"/>
  <c r="AX659" i="25"/>
  <c r="AY659" i="25"/>
  <c r="AZ659" i="25"/>
  <c r="AU660" i="25"/>
  <c r="AV660" i="25"/>
  <c r="AW660" i="25"/>
  <c r="AX660" i="25"/>
  <c r="AY660" i="25"/>
  <c r="AZ660" i="25"/>
  <c r="AU661" i="25"/>
  <c r="AV661" i="25"/>
  <c r="AW661" i="25"/>
  <c r="AX661" i="25"/>
  <c r="AY661" i="25"/>
  <c r="AZ661" i="25"/>
  <c r="AU662" i="25"/>
  <c r="AV662" i="25"/>
  <c r="AW662" i="25"/>
  <c r="AX662" i="25"/>
  <c r="AY662" i="25"/>
  <c r="AZ662" i="25"/>
  <c r="AU663" i="25"/>
  <c r="AV663" i="25"/>
  <c r="AW663" i="25"/>
  <c r="AX663" i="25"/>
  <c r="AY663" i="25"/>
  <c r="AZ663" i="25"/>
  <c r="AU664" i="25"/>
  <c r="AV664" i="25"/>
  <c r="AW664" i="25"/>
  <c r="AX664" i="25"/>
  <c r="AY664" i="25"/>
  <c r="AZ664" i="25"/>
  <c r="AU665" i="25"/>
  <c r="AV665" i="25"/>
  <c r="AW665" i="25"/>
  <c r="AX665" i="25"/>
  <c r="AY665" i="25"/>
  <c r="AZ665" i="25"/>
  <c r="AU666" i="25"/>
  <c r="AV666" i="25"/>
  <c r="AW666" i="25"/>
  <c r="AX666" i="25"/>
  <c r="AY666" i="25"/>
  <c r="AZ666" i="25"/>
  <c r="AU667" i="25"/>
  <c r="AV667" i="25"/>
  <c r="AW667" i="25"/>
  <c r="AX667" i="25"/>
  <c r="AY667" i="25"/>
  <c r="AZ667" i="25"/>
  <c r="AU668" i="25"/>
  <c r="AV668" i="25"/>
  <c r="AW668" i="25"/>
  <c r="AX668" i="25"/>
  <c r="AY668" i="25"/>
  <c r="AZ668" i="25"/>
  <c r="AU669" i="25"/>
  <c r="AV669" i="25"/>
  <c r="AW669" i="25"/>
  <c r="AX669" i="25"/>
  <c r="AY669" i="25"/>
  <c r="AZ669" i="25"/>
  <c r="AU670" i="25"/>
  <c r="AV670" i="25"/>
  <c r="AW670" i="25"/>
  <c r="AX670" i="25"/>
  <c r="AY670" i="25"/>
  <c r="AZ670" i="25"/>
  <c r="AU671" i="25"/>
  <c r="AV671" i="25"/>
  <c r="AW671" i="25"/>
  <c r="AX671" i="25"/>
  <c r="AY671" i="25"/>
  <c r="AZ671" i="25"/>
  <c r="AU672" i="25"/>
  <c r="AV672" i="25"/>
  <c r="AW672" i="25"/>
  <c r="AX672" i="25"/>
  <c r="AY672" i="25"/>
  <c r="AZ672" i="25"/>
  <c r="AU673" i="25"/>
  <c r="AV673" i="25"/>
  <c r="AW673" i="25"/>
  <c r="AX673" i="25"/>
  <c r="AY673" i="25"/>
  <c r="AZ673" i="25"/>
  <c r="AU674" i="25"/>
  <c r="AV674" i="25"/>
  <c r="AW674" i="25"/>
  <c r="AX674" i="25"/>
  <c r="AY674" i="25"/>
  <c r="AZ674" i="25"/>
  <c r="AU675" i="25"/>
  <c r="AV675" i="25"/>
  <c r="AW675" i="25"/>
  <c r="AX675" i="25"/>
  <c r="AY675" i="25"/>
  <c r="AZ675" i="25"/>
  <c r="AU676" i="25"/>
  <c r="AV676" i="25"/>
  <c r="AW676" i="25"/>
  <c r="AX676" i="25"/>
  <c r="AY676" i="25"/>
  <c r="AZ676" i="25"/>
  <c r="AU677" i="25"/>
  <c r="AV677" i="25"/>
  <c r="AW677" i="25"/>
  <c r="AX677" i="25"/>
  <c r="AY677" i="25"/>
  <c r="AZ677" i="25"/>
  <c r="AU678" i="25"/>
  <c r="AV678" i="25"/>
  <c r="AW678" i="25"/>
  <c r="AX678" i="25"/>
  <c r="AY678" i="25"/>
  <c r="AZ678" i="25"/>
  <c r="AU679" i="25"/>
  <c r="AV679" i="25"/>
  <c r="AW679" i="25"/>
  <c r="AX679" i="25"/>
  <c r="AY679" i="25"/>
  <c r="AZ679" i="25"/>
  <c r="AU680" i="25"/>
  <c r="AV680" i="25"/>
  <c r="AW680" i="25"/>
  <c r="AX680" i="25"/>
  <c r="AY680" i="25"/>
  <c r="AZ680" i="25"/>
  <c r="AU681" i="25"/>
  <c r="AV681" i="25"/>
  <c r="AW681" i="25"/>
  <c r="AX681" i="25"/>
  <c r="AY681" i="25"/>
  <c r="AZ681" i="25"/>
  <c r="AU682" i="25"/>
  <c r="AV682" i="25"/>
  <c r="AW682" i="25"/>
  <c r="AX682" i="25"/>
  <c r="AY682" i="25"/>
  <c r="AZ682" i="25"/>
  <c r="AU683" i="25"/>
  <c r="AV683" i="25"/>
  <c r="AW683" i="25"/>
  <c r="AX683" i="25"/>
  <c r="AY683" i="25"/>
  <c r="AZ683" i="25"/>
  <c r="AU684" i="25"/>
  <c r="AV684" i="25"/>
  <c r="AW684" i="25"/>
  <c r="AX684" i="25"/>
  <c r="AY684" i="25"/>
  <c r="AZ684" i="25"/>
  <c r="AU685" i="25"/>
  <c r="AV685" i="25"/>
  <c r="AW685" i="25"/>
  <c r="AX685" i="25"/>
  <c r="AY685" i="25"/>
  <c r="AZ685" i="25"/>
  <c r="AU686" i="25"/>
  <c r="AV686" i="25"/>
  <c r="AW686" i="25"/>
  <c r="AX686" i="25"/>
  <c r="AY686" i="25"/>
  <c r="AZ686" i="25"/>
  <c r="AU687" i="25"/>
  <c r="AV687" i="25"/>
  <c r="AW687" i="25"/>
  <c r="AX687" i="25"/>
  <c r="AY687" i="25"/>
  <c r="AZ687" i="25"/>
  <c r="AU688" i="25"/>
  <c r="AV688" i="25"/>
  <c r="AW688" i="25"/>
  <c r="AX688" i="25"/>
  <c r="AY688" i="25"/>
  <c r="AZ688" i="25"/>
  <c r="AU689" i="25"/>
  <c r="AV689" i="25"/>
  <c r="AW689" i="25"/>
  <c r="AX689" i="25"/>
  <c r="AY689" i="25"/>
  <c r="AZ689" i="25"/>
  <c r="AU690" i="25"/>
  <c r="AV690" i="25"/>
  <c r="AW690" i="25"/>
  <c r="AX690" i="25"/>
  <c r="AY690" i="25"/>
  <c r="AZ690" i="25"/>
  <c r="AU691" i="25"/>
  <c r="AV691" i="25"/>
  <c r="AW691" i="25"/>
  <c r="AX691" i="25"/>
  <c r="AY691" i="25"/>
  <c r="AZ691" i="25"/>
  <c r="AU692" i="25"/>
  <c r="AV692" i="25"/>
  <c r="AW692" i="25"/>
  <c r="AX692" i="25"/>
  <c r="AY692" i="25"/>
  <c r="AZ692" i="25"/>
  <c r="AU693" i="25"/>
  <c r="AV693" i="25"/>
  <c r="AW693" i="25"/>
  <c r="AX693" i="25"/>
  <c r="AY693" i="25"/>
  <c r="AZ693" i="25"/>
  <c r="AU694" i="25"/>
  <c r="AV694" i="25"/>
  <c r="AW694" i="25"/>
  <c r="AX694" i="25"/>
  <c r="AY694" i="25"/>
  <c r="AZ694" i="25"/>
  <c r="AU695" i="25"/>
  <c r="AV695" i="25"/>
  <c r="AW695" i="25"/>
  <c r="AX695" i="25"/>
  <c r="AY695" i="25"/>
  <c r="AZ695" i="25"/>
  <c r="AU696" i="25"/>
  <c r="AV696" i="25"/>
  <c r="AW696" i="25"/>
  <c r="AX696" i="25"/>
  <c r="AY696" i="25"/>
  <c r="AZ696" i="25"/>
  <c r="AU697" i="25"/>
  <c r="AV697" i="25"/>
  <c r="AW697" i="25"/>
  <c r="AX697" i="25"/>
  <c r="AY697" i="25"/>
  <c r="AZ697" i="25"/>
  <c r="AU698" i="25"/>
  <c r="AV698" i="25"/>
  <c r="AW698" i="25"/>
  <c r="AX698" i="25"/>
  <c r="AY698" i="25"/>
  <c r="AZ698" i="25"/>
  <c r="AU699" i="25"/>
  <c r="AV699" i="25"/>
  <c r="AW699" i="25"/>
  <c r="AX699" i="25"/>
  <c r="AY699" i="25"/>
  <c r="AZ699" i="25"/>
  <c r="AU700" i="25"/>
  <c r="AV700" i="25"/>
  <c r="AW700" i="25"/>
  <c r="AX700" i="25"/>
  <c r="AY700" i="25"/>
  <c r="AZ700" i="25"/>
  <c r="AU701" i="25"/>
  <c r="AV701" i="25"/>
  <c r="AW701" i="25"/>
  <c r="AX701" i="25"/>
  <c r="AY701" i="25"/>
  <c r="AZ701" i="25"/>
  <c r="AU702" i="25"/>
  <c r="AV702" i="25"/>
  <c r="AW702" i="25"/>
  <c r="AX702" i="25"/>
  <c r="AY702" i="25"/>
  <c r="AZ702" i="25"/>
  <c r="AU703" i="25"/>
  <c r="AV703" i="25"/>
  <c r="AW703" i="25"/>
  <c r="AX703" i="25"/>
  <c r="AY703" i="25"/>
  <c r="AZ703" i="25"/>
  <c r="AU704" i="25"/>
  <c r="AV704" i="25"/>
  <c r="AW704" i="25"/>
  <c r="AX704" i="25"/>
  <c r="AY704" i="25"/>
  <c r="AZ704" i="25"/>
  <c r="AU705" i="25"/>
  <c r="AV705" i="25"/>
  <c r="AW705" i="25"/>
  <c r="AX705" i="25"/>
  <c r="AY705" i="25"/>
  <c r="AZ705" i="25"/>
  <c r="AU706" i="25"/>
  <c r="AV706" i="25"/>
  <c r="AW706" i="25"/>
  <c r="AX706" i="25"/>
  <c r="AY706" i="25"/>
  <c r="AZ706" i="25"/>
  <c r="AU707" i="25"/>
  <c r="AV707" i="25"/>
  <c r="AW707" i="25"/>
  <c r="AX707" i="25"/>
  <c r="AY707" i="25"/>
  <c r="AZ707" i="25"/>
  <c r="AU708" i="25"/>
  <c r="AV708" i="25"/>
  <c r="AW708" i="25"/>
  <c r="AX708" i="25"/>
  <c r="AY708" i="25"/>
  <c r="AZ708" i="25"/>
  <c r="AU709" i="25"/>
  <c r="AV709" i="25"/>
  <c r="AW709" i="25"/>
  <c r="AX709" i="25"/>
  <c r="AY709" i="25"/>
  <c r="AZ709" i="25"/>
  <c r="AU710" i="25"/>
  <c r="AV710" i="25"/>
  <c r="AW710" i="25"/>
  <c r="AX710" i="25"/>
  <c r="AY710" i="25"/>
  <c r="AZ710" i="25"/>
  <c r="AU711" i="25"/>
  <c r="AV711" i="25"/>
  <c r="AW711" i="25"/>
  <c r="AX711" i="25"/>
  <c r="AY711" i="25"/>
  <c r="AZ711" i="25"/>
  <c r="AU712" i="25"/>
  <c r="AV712" i="25"/>
  <c r="AW712" i="25"/>
  <c r="AX712" i="25"/>
  <c r="AY712" i="25"/>
  <c r="AZ712" i="25"/>
  <c r="AU713" i="25"/>
  <c r="AV713" i="25"/>
  <c r="AW713" i="25"/>
  <c r="AX713" i="25"/>
  <c r="AY713" i="25"/>
  <c r="AZ713" i="25"/>
  <c r="AU714" i="25"/>
  <c r="AV714" i="25"/>
  <c r="AW714" i="25"/>
  <c r="AX714" i="25"/>
  <c r="AY714" i="25"/>
  <c r="AZ714" i="25"/>
  <c r="AU715" i="25"/>
  <c r="AV715" i="25"/>
  <c r="AW715" i="25"/>
  <c r="AX715" i="25"/>
  <c r="AY715" i="25"/>
  <c r="AZ715" i="25"/>
  <c r="AU716" i="25"/>
  <c r="AV716" i="25"/>
  <c r="AW716" i="25"/>
  <c r="AX716" i="25"/>
  <c r="AY716" i="25"/>
  <c r="AZ716" i="25"/>
  <c r="AU717" i="25"/>
  <c r="AV717" i="25"/>
  <c r="AW717" i="25"/>
  <c r="AX717" i="25"/>
  <c r="AY717" i="25"/>
  <c r="AZ717" i="25"/>
  <c r="AU718" i="25"/>
  <c r="AV718" i="25"/>
  <c r="AW718" i="25"/>
  <c r="AX718" i="25"/>
  <c r="AY718" i="25"/>
  <c r="AZ718" i="25"/>
  <c r="AU719" i="25"/>
  <c r="AV719" i="25"/>
  <c r="AW719" i="25"/>
  <c r="AX719" i="25"/>
  <c r="AY719" i="25"/>
  <c r="AZ719" i="25"/>
  <c r="AU720" i="25"/>
  <c r="AV720" i="25"/>
  <c r="AW720" i="25"/>
  <c r="AX720" i="25"/>
  <c r="AY720" i="25"/>
  <c r="AZ720" i="25"/>
  <c r="AU721" i="25"/>
  <c r="AV721" i="25"/>
  <c r="AW721" i="25"/>
  <c r="AX721" i="25"/>
  <c r="AY721" i="25"/>
  <c r="AZ721" i="25"/>
  <c r="AU722" i="25"/>
  <c r="AV722" i="25"/>
  <c r="AW722" i="25"/>
  <c r="AX722" i="25"/>
  <c r="AY722" i="25"/>
  <c r="AZ722" i="25"/>
  <c r="AU723" i="25"/>
  <c r="AV723" i="25"/>
  <c r="AW723" i="25"/>
  <c r="AX723" i="25"/>
  <c r="AY723" i="25"/>
  <c r="AZ723" i="25"/>
  <c r="AU724" i="25"/>
  <c r="AV724" i="25"/>
  <c r="AW724" i="25"/>
  <c r="AX724" i="25"/>
  <c r="AY724" i="25"/>
  <c r="AZ724" i="25"/>
  <c r="AU725" i="25"/>
  <c r="AV725" i="25"/>
  <c r="AW725" i="25"/>
  <c r="AX725" i="25"/>
  <c r="AY725" i="25"/>
  <c r="AZ725" i="25"/>
  <c r="AU726" i="25"/>
  <c r="AV726" i="25"/>
  <c r="AW726" i="25"/>
  <c r="AX726" i="25"/>
  <c r="AY726" i="25"/>
  <c r="AZ726" i="25"/>
  <c r="AU727" i="25"/>
  <c r="AV727" i="25"/>
  <c r="AW727" i="25"/>
  <c r="AX727" i="25"/>
  <c r="AY727" i="25"/>
  <c r="AZ727" i="25"/>
  <c r="AU728" i="25"/>
  <c r="AV728" i="25"/>
  <c r="AW728" i="25"/>
  <c r="AX728" i="25"/>
  <c r="AY728" i="25"/>
  <c r="AZ728" i="25"/>
  <c r="AU729" i="25"/>
  <c r="AV729" i="25"/>
  <c r="AW729" i="25"/>
  <c r="AX729" i="25"/>
  <c r="AY729" i="25"/>
  <c r="AZ729" i="25"/>
  <c r="AU730" i="25"/>
  <c r="AV730" i="25"/>
  <c r="AW730" i="25"/>
  <c r="AX730" i="25"/>
  <c r="AY730" i="25"/>
  <c r="AZ730" i="25"/>
  <c r="AU731" i="25"/>
  <c r="AV731" i="25"/>
  <c r="AW731" i="25"/>
  <c r="AX731" i="25"/>
  <c r="AY731" i="25"/>
  <c r="AZ731" i="25"/>
  <c r="AU732" i="25"/>
  <c r="AV732" i="25"/>
  <c r="AW732" i="25"/>
  <c r="AX732" i="25"/>
  <c r="AY732" i="25"/>
  <c r="AZ732" i="25"/>
  <c r="AU733" i="25"/>
  <c r="AV733" i="25"/>
  <c r="AW733" i="25"/>
  <c r="AX733" i="25"/>
  <c r="AY733" i="25"/>
  <c r="AZ733" i="25"/>
  <c r="AU734" i="25"/>
  <c r="AV734" i="25"/>
  <c r="AW734" i="25"/>
  <c r="AX734" i="25"/>
  <c r="AY734" i="25"/>
  <c r="AZ734" i="25"/>
  <c r="AU735" i="25"/>
  <c r="AV735" i="25"/>
  <c r="AW735" i="25"/>
  <c r="AX735" i="25"/>
  <c r="AY735" i="25"/>
  <c r="AZ735" i="25"/>
  <c r="AU736" i="25"/>
  <c r="AV736" i="25"/>
  <c r="AW736" i="25"/>
  <c r="AX736" i="25"/>
  <c r="AY736" i="25"/>
  <c r="AZ736" i="25"/>
  <c r="AU737" i="25"/>
  <c r="AV737" i="25"/>
  <c r="AW737" i="25"/>
  <c r="AX737" i="25"/>
  <c r="AY737" i="25"/>
  <c r="AZ737" i="25"/>
  <c r="AU738" i="25"/>
  <c r="AV738" i="25"/>
  <c r="AW738" i="25"/>
  <c r="AX738" i="25"/>
  <c r="AY738" i="25"/>
  <c r="AZ738" i="25"/>
  <c r="AU739" i="25"/>
  <c r="AV739" i="25"/>
  <c r="AW739" i="25"/>
  <c r="AX739" i="25"/>
  <c r="AY739" i="25"/>
  <c r="AZ739" i="25"/>
  <c r="AU740" i="25"/>
  <c r="AV740" i="25"/>
  <c r="AW740" i="25"/>
  <c r="AX740" i="25"/>
  <c r="AY740" i="25"/>
  <c r="AZ740" i="25"/>
  <c r="AU741" i="25"/>
  <c r="AV741" i="25"/>
  <c r="AW741" i="25"/>
  <c r="AX741" i="25"/>
  <c r="AY741" i="25"/>
  <c r="AZ741" i="25"/>
  <c r="AU742" i="25"/>
  <c r="AV742" i="25"/>
  <c r="AW742" i="25"/>
  <c r="AX742" i="25"/>
  <c r="AY742" i="25"/>
  <c r="AZ742" i="25"/>
  <c r="AU743" i="25"/>
  <c r="AV743" i="25"/>
  <c r="AW743" i="25"/>
  <c r="AX743" i="25"/>
  <c r="AY743" i="25"/>
  <c r="AZ743" i="25"/>
  <c r="AU744" i="25"/>
  <c r="AV744" i="25"/>
  <c r="AW744" i="25"/>
  <c r="AX744" i="25"/>
  <c r="AY744" i="25"/>
  <c r="AZ744" i="25"/>
  <c r="AU745" i="25"/>
  <c r="AV745" i="25"/>
  <c r="AW745" i="25"/>
  <c r="AX745" i="25"/>
  <c r="AY745" i="25"/>
  <c r="AZ745" i="25"/>
  <c r="AU746" i="25"/>
  <c r="AV746" i="25"/>
  <c r="AW746" i="25"/>
  <c r="AX746" i="25"/>
  <c r="AY746" i="25"/>
  <c r="AZ746" i="25"/>
  <c r="AU747" i="25"/>
  <c r="AV747" i="25"/>
  <c r="AW747" i="25"/>
  <c r="AX747" i="25"/>
  <c r="AY747" i="25"/>
  <c r="AZ747" i="25"/>
  <c r="AU748" i="25"/>
  <c r="AV748" i="25"/>
  <c r="AW748" i="25"/>
  <c r="AX748" i="25"/>
  <c r="AY748" i="25"/>
  <c r="AZ748" i="25"/>
  <c r="AU749" i="25"/>
  <c r="AV749" i="25"/>
  <c r="AW749" i="25"/>
  <c r="AX749" i="25"/>
  <c r="AY749" i="25"/>
  <c r="AZ749" i="25"/>
  <c r="AU750" i="25"/>
  <c r="AV750" i="25"/>
  <c r="AW750" i="25"/>
  <c r="AX750" i="25"/>
  <c r="AY750" i="25"/>
  <c r="AZ750" i="25"/>
  <c r="AU751" i="25"/>
  <c r="AV751" i="25"/>
  <c r="AW751" i="25"/>
  <c r="AX751" i="25"/>
  <c r="AY751" i="25"/>
  <c r="AZ751" i="25"/>
  <c r="AU752" i="25"/>
  <c r="AV752" i="25"/>
  <c r="AW752" i="25"/>
  <c r="AX752" i="25"/>
  <c r="AY752" i="25"/>
  <c r="AZ752" i="25"/>
  <c r="AU753" i="25"/>
  <c r="AV753" i="25"/>
  <c r="AW753" i="25"/>
  <c r="AX753" i="25"/>
  <c r="AY753" i="25"/>
  <c r="AZ753" i="25"/>
  <c r="AU754" i="25"/>
  <c r="AV754" i="25"/>
  <c r="AW754" i="25"/>
  <c r="AX754" i="25"/>
  <c r="AY754" i="25"/>
  <c r="AZ754" i="25"/>
  <c r="AU755" i="25"/>
  <c r="AV755" i="25"/>
  <c r="AW755" i="25"/>
  <c r="AX755" i="25"/>
  <c r="AY755" i="25"/>
  <c r="AZ755" i="25"/>
  <c r="AU756" i="25"/>
  <c r="AV756" i="25"/>
  <c r="AW756" i="25"/>
  <c r="AX756" i="25"/>
  <c r="AY756" i="25"/>
  <c r="AZ756" i="25"/>
  <c r="AU757" i="25"/>
  <c r="AV757" i="25"/>
  <c r="AW757" i="25"/>
  <c r="AX757" i="25"/>
  <c r="AY757" i="25"/>
  <c r="AZ757" i="25"/>
  <c r="AU758" i="25"/>
  <c r="AV758" i="25"/>
  <c r="AW758" i="25"/>
  <c r="AX758" i="25"/>
  <c r="AY758" i="25"/>
  <c r="AZ758" i="25"/>
  <c r="AU759" i="25"/>
  <c r="AV759" i="25"/>
  <c r="AW759" i="25"/>
  <c r="AX759" i="25"/>
  <c r="AY759" i="25"/>
  <c r="AZ759" i="25"/>
  <c r="AU760" i="25"/>
  <c r="AV760" i="25"/>
  <c r="AW760" i="25"/>
  <c r="AX760" i="25"/>
  <c r="AY760" i="25"/>
  <c r="AZ760" i="25"/>
  <c r="AU761" i="25"/>
  <c r="AV761" i="25"/>
  <c r="AW761" i="25"/>
  <c r="AX761" i="25"/>
  <c r="AY761" i="25"/>
  <c r="AZ761" i="25"/>
  <c r="AU762" i="25"/>
  <c r="AV762" i="25"/>
  <c r="AW762" i="25"/>
  <c r="AX762" i="25"/>
  <c r="AY762" i="25"/>
  <c r="AZ762" i="25"/>
  <c r="AU763" i="25"/>
  <c r="AV763" i="25"/>
  <c r="AW763" i="25"/>
  <c r="AX763" i="25"/>
  <c r="AY763" i="25"/>
  <c r="AZ763" i="25"/>
  <c r="AU764" i="25"/>
  <c r="AV764" i="25"/>
  <c r="AW764" i="25"/>
  <c r="AX764" i="25"/>
  <c r="AY764" i="25"/>
  <c r="AZ764" i="25"/>
  <c r="AU765" i="25"/>
  <c r="AV765" i="25"/>
  <c r="AW765" i="25"/>
  <c r="AX765" i="25"/>
  <c r="AY765" i="25"/>
  <c r="AZ765" i="25"/>
  <c r="AU766" i="25"/>
  <c r="AV766" i="25"/>
  <c r="AW766" i="25"/>
  <c r="AX766" i="25"/>
  <c r="AY766" i="25"/>
  <c r="AZ766" i="25"/>
  <c r="AU767" i="25"/>
  <c r="AV767" i="25"/>
  <c r="AW767" i="25"/>
  <c r="AX767" i="25"/>
  <c r="AY767" i="25"/>
  <c r="AZ767" i="25"/>
  <c r="AU768" i="25"/>
  <c r="AV768" i="25"/>
  <c r="AW768" i="25"/>
  <c r="AX768" i="25"/>
  <c r="AY768" i="25"/>
  <c r="AZ768" i="25"/>
  <c r="AU769" i="25"/>
  <c r="AV769" i="25"/>
  <c r="AW769" i="25"/>
  <c r="AX769" i="25"/>
  <c r="AY769" i="25"/>
  <c r="AZ769" i="25"/>
  <c r="AU770" i="25"/>
  <c r="AV770" i="25"/>
  <c r="AW770" i="25"/>
  <c r="AX770" i="25"/>
  <c r="AY770" i="25"/>
  <c r="AZ770" i="25"/>
  <c r="AU771" i="25"/>
  <c r="AV771" i="25"/>
  <c r="AW771" i="25"/>
  <c r="AX771" i="25"/>
  <c r="AY771" i="25"/>
  <c r="AZ771" i="25"/>
  <c r="AU772" i="25"/>
  <c r="AV772" i="25"/>
  <c r="AW772" i="25"/>
  <c r="AX772" i="25"/>
  <c r="AY772" i="25"/>
  <c r="AZ772" i="25"/>
  <c r="AU773" i="25"/>
  <c r="AV773" i="25"/>
  <c r="AW773" i="25"/>
  <c r="AX773" i="25"/>
  <c r="AY773" i="25"/>
  <c r="AZ773" i="25"/>
  <c r="AU774" i="25"/>
  <c r="AV774" i="25"/>
  <c r="AW774" i="25"/>
  <c r="AX774" i="25"/>
  <c r="AY774" i="25"/>
  <c r="AZ774" i="25"/>
  <c r="AU775" i="25"/>
  <c r="AV775" i="25"/>
  <c r="AW775" i="25"/>
  <c r="AX775" i="25"/>
  <c r="AY775" i="25"/>
  <c r="AZ775" i="25"/>
  <c r="AU776" i="25"/>
  <c r="AV776" i="25"/>
  <c r="AW776" i="25"/>
  <c r="AX776" i="25"/>
  <c r="AY776" i="25"/>
  <c r="AZ776" i="25"/>
  <c r="AU777" i="25"/>
  <c r="AV777" i="25"/>
  <c r="AW777" i="25"/>
  <c r="AX777" i="25"/>
  <c r="AY777" i="25"/>
  <c r="AZ777" i="25"/>
  <c r="AU778" i="25"/>
  <c r="AV778" i="25"/>
  <c r="AW778" i="25"/>
  <c r="AX778" i="25"/>
  <c r="AY778" i="25"/>
  <c r="AZ778" i="25"/>
  <c r="AU779" i="25"/>
  <c r="AV779" i="25"/>
  <c r="AW779" i="25"/>
  <c r="AX779" i="25"/>
  <c r="AY779" i="25"/>
  <c r="AZ779" i="25"/>
  <c r="AU780" i="25"/>
  <c r="AV780" i="25"/>
  <c r="AW780" i="25"/>
  <c r="AX780" i="25"/>
  <c r="AY780" i="25"/>
  <c r="AZ780" i="25"/>
  <c r="AU781" i="25"/>
  <c r="AV781" i="25"/>
  <c r="AW781" i="25"/>
  <c r="AX781" i="25"/>
  <c r="AY781" i="25"/>
  <c r="AZ781" i="25"/>
  <c r="AU782" i="25"/>
  <c r="AV782" i="25"/>
  <c r="AW782" i="25"/>
  <c r="AX782" i="25"/>
  <c r="AY782" i="25"/>
  <c r="AZ782" i="25"/>
  <c r="AU783" i="25"/>
  <c r="AV783" i="25"/>
  <c r="AW783" i="25"/>
  <c r="AX783" i="25"/>
  <c r="AY783" i="25"/>
  <c r="AZ783" i="25"/>
  <c r="AU784" i="25"/>
  <c r="AV784" i="25"/>
  <c r="AW784" i="25"/>
  <c r="AX784" i="25"/>
  <c r="AY784" i="25"/>
  <c r="AZ784" i="25"/>
  <c r="AU785" i="25"/>
  <c r="AV785" i="25"/>
  <c r="AW785" i="25"/>
  <c r="AX785" i="25"/>
  <c r="AY785" i="25"/>
  <c r="AZ785" i="25"/>
  <c r="AU786" i="25"/>
  <c r="AV786" i="25"/>
  <c r="AW786" i="25"/>
  <c r="AX786" i="25"/>
  <c r="AY786" i="25"/>
  <c r="AZ786" i="25"/>
  <c r="AU787" i="25"/>
  <c r="AV787" i="25"/>
  <c r="AW787" i="25"/>
  <c r="AX787" i="25"/>
  <c r="AY787" i="25"/>
  <c r="AZ787" i="25"/>
  <c r="AU788" i="25"/>
  <c r="AV788" i="25"/>
  <c r="AW788" i="25"/>
  <c r="AX788" i="25"/>
  <c r="AY788" i="25"/>
  <c r="AZ788" i="25"/>
  <c r="AU789" i="25"/>
  <c r="AV789" i="25"/>
  <c r="AW789" i="25"/>
  <c r="AX789" i="25"/>
  <c r="AY789" i="25"/>
  <c r="AZ789" i="25"/>
  <c r="AU790" i="25"/>
  <c r="AV790" i="25"/>
  <c r="AW790" i="25"/>
  <c r="AX790" i="25"/>
  <c r="AY790" i="25"/>
  <c r="AZ790" i="25"/>
  <c r="AU791" i="25"/>
  <c r="AV791" i="25"/>
  <c r="AW791" i="25"/>
  <c r="AX791" i="25"/>
  <c r="AY791" i="25"/>
  <c r="AZ791" i="25"/>
  <c r="AU792" i="25"/>
  <c r="AV792" i="25"/>
  <c r="AW792" i="25"/>
  <c r="AX792" i="25"/>
  <c r="AY792" i="25"/>
  <c r="AZ792" i="25"/>
  <c r="AU793" i="25"/>
  <c r="AV793" i="25"/>
  <c r="AW793" i="25"/>
  <c r="AX793" i="25"/>
  <c r="AY793" i="25"/>
  <c r="AZ793" i="25"/>
  <c r="AU794" i="25"/>
  <c r="AV794" i="25"/>
  <c r="AW794" i="25"/>
  <c r="AX794" i="25"/>
  <c r="AY794" i="25"/>
  <c r="AZ794" i="25"/>
  <c r="AU795" i="25"/>
  <c r="AV795" i="25"/>
  <c r="AW795" i="25"/>
  <c r="AX795" i="25"/>
  <c r="AY795" i="25"/>
  <c r="AZ795" i="25"/>
  <c r="AU796" i="25"/>
  <c r="AV796" i="25"/>
  <c r="AW796" i="25"/>
  <c r="AX796" i="25"/>
  <c r="AY796" i="25"/>
  <c r="AZ796" i="25"/>
  <c r="AU797" i="25"/>
  <c r="AV797" i="25"/>
  <c r="AW797" i="25"/>
  <c r="AX797" i="25"/>
  <c r="AY797" i="25"/>
  <c r="AZ797" i="25"/>
  <c r="AU798" i="25"/>
  <c r="AV798" i="25"/>
  <c r="AW798" i="25"/>
  <c r="AX798" i="25"/>
  <c r="AY798" i="25"/>
  <c r="AZ798" i="25"/>
  <c r="AU799" i="25"/>
  <c r="AV799" i="25"/>
  <c r="AW799" i="25"/>
  <c r="AX799" i="25"/>
  <c r="AY799" i="25"/>
  <c r="AZ799" i="25"/>
  <c r="AU800" i="25"/>
  <c r="AV800" i="25"/>
  <c r="AW800" i="25"/>
  <c r="AX800" i="25"/>
  <c r="AY800" i="25"/>
  <c r="AZ800" i="25"/>
  <c r="AU801" i="25"/>
  <c r="AV801" i="25"/>
  <c r="AW801" i="25"/>
  <c r="AX801" i="25"/>
  <c r="AY801" i="25"/>
  <c r="AZ801" i="25"/>
  <c r="AU802" i="25"/>
  <c r="AV802" i="25"/>
  <c r="AW802" i="25"/>
  <c r="AX802" i="25"/>
  <c r="AY802" i="25"/>
  <c r="AZ802" i="25"/>
  <c r="AU803" i="25"/>
  <c r="AV803" i="25"/>
  <c r="AW803" i="25"/>
  <c r="AX803" i="25"/>
  <c r="AY803" i="25"/>
  <c r="AZ803" i="25"/>
  <c r="AU804" i="25"/>
  <c r="AV804" i="25"/>
  <c r="AW804" i="25"/>
  <c r="AX804" i="25"/>
  <c r="AY804" i="25"/>
  <c r="AZ804" i="25"/>
  <c r="AU805" i="25"/>
  <c r="AV805" i="25"/>
  <c r="AW805" i="25"/>
  <c r="AX805" i="25"/>
  <c r="AY805" i="25"/>
  <c r="AZ805" i="25"/>
  <c r="AU806" i="25"/>
  <c r="AV806" i="25"/>
  <c r="AW806" i="25"/>
  <c r="AX806" i="25"/>
  <c r="AY806" i="25"/>
  <c r="AZ806" i="25"/>
  <c r="AU807" i="25"/>
  <c r="AV807" i="25"/>
  <c r="AW807" i="25"/>
  <c r="AX807" i="25"/>
  <c r="AY807" i="25"/>
  <c r="AZ807" i="25"/>
  <c r="AU808" i="25"/>
  <c r="AV808" i="25"/>
  <c r="AW808" i="25"/>
  <c r="AX808" i="25"/>
  <c r="AY808" i="25"/>
  <c r="AZ808" i="25"/>
  <c r="AU809" i="25"/>
  <c r="AV809" i="25"/>
  <c r="AW809" i="25"/>
  <c r="AX809" i="25"/>
  <c r="AY809" i="25"/>
  <c r="AZ809" i="25"/>
  <c r="AU810" i="25"/>
  <c r="AV810" i="25"/>
  <c r="AW810" i="25"/>
  <c r="AX810" i="25"/>
  <c r="AY810" i="25"/>
  <c r="AZ810" i="25"/>
  <c r="AU811" i="25"/>
  <c r="AV811" i="25"/>
  <c r="AW811" i="25"/>
  <c r="AX811" i="25"/>
  <c r="AY811" i="25"/>
  <c r="AZ811" i="25"/>
  <c r="AU812" i="25"/>
  <c r="AV812" i="25"/>
  <c r="AW812" i="25"/>
  <c r="AX812" i="25"/>
  <c r="AY812" i="25"/>
  <c r="AZ812" i="25"/>
  <c r="AU813" i="25"/>
  <c r="AV813" i="25"/>
  <c r="AW813" i="25"/>
  <c r="AX813" i="25"/>
  <c r="AY813" i="25"/>
  <c r="AZ813" i="25"/>
  <c r="AU814" i="25"/>
  <c r="AV814" i="25"/>
  <c r="AW814" i="25"/>
  <c r="AX814" i="25"/>
  <c r="AY814" i="25"/>
  <c r="AZ814" i="25"/>
  <c r="AU815" i="25"/>
  <c r="AV815" i="25"/>
  <c r="AW815" i="25"/>
  <c r="AX815" i="25"/>
  <c r="AY815" i="25"/>
  <c r="AZ815" i="25"/>
  <c r="AU816" i="25"/>
  <c r="AV816" i="25"/>
  <c r="AW816" i="25"/>
  <c r="AX816" i="25"/>
  <c r="AY816" i="25"/>
  <c r="AZ816" i="25"/>
  <c r="AU817" i="25"/>
  <c r="AV817" i="25"/>
  <c r="AW817" i="25"/>
  <c r="AX817" i="25"/>
  <c r="AY817" i="25"/>
  <c r="AZ817" i="25"/>
  <c r="AU818" i="25"/>
  <c r="AV818" i="25"/>
  <c r="AW818" i="25"/>
  <c r="AX818" i="25"/>
  <c r="AY818" i="25"/>
  <c r="AZ818" i="25"/>
  <c r="AU819" i="25"/>
  <c r="AV819" i="25"/>
  <c r="AW819" i="25"/>
  <c r="AX819" i="25"/>
  <c r="AY819" i="25"/>
  <c r="AZ819" i="25"/>
  <c r="AU820" i="25"/>
  <c r="AV820" i="25"/>
  <c r="AW820" i="25"/>
  <c r="AX820" i="25"/>
  <c r="AY820" i="25"/>
  <c r="AZ820" i="25"/>
  <c r="AU821" i="25"/>
  <c r="AV821" i="25"/>
  <c r="AW821" i="25"/>
  <c r="AX821" i="25"/>
  <c r="AY821" i="25"/>
  <c r="AZ821" i="25"/>
  <c r="AU822" i="25"/>
  <c r="AV822" i="25"/>
  <c r="AW822" i="25"/>
  <c r="AX822" i="25"/>
  <c r="AY822" i="25"/>
  <c r="AZ822" i="25"/>
  <c r="AU823" i="25"/>
  <c r="AV823" i="25"/>
  <c r="AW823" i="25"/>
  <c r="AX823" i="25"/>
  <c r="AY823" i="25"/>
  <c r="AZ823" i="25"/>
  <c r="AU824" i="25"/>
  <c r="AV824" i="25"/>
  <c r="AW824" i="25"/>
  <c r="AX824" i="25"/>
  <c r="AY824" i="25"/>
  <c r="AZ824" i="25"/>
  <c r="AU825" i="25"/>
  <c r="AV825" i="25"/>
  <c r="AW825" i="25"/>
  <c r="AX825" i="25"/>
  <c r="AY825" i="25"/>
  <c r="AZ825" i="25"/>
  <c r="AU826" i="25"/>
  <c r="AV826" i="25"/>
  <c r="AW826" i="25"/>
  <c r="AX826" i="25"/>
  <c r="AY826" i="25"/>
  <c r="AZ826" i="25"/>
  <c r="AU827" i="25"/>
  <c r="AV827" i="25"/>
  <c r="AW827" i="25"/>
  <c r="AX827" i="25"/>
  <c r="AY827" i="25"/>
  <c r="AZ827" i="25"/>
  <c r="AU828" i="25"/>
  <c r="AV828" i="25"/>
  <c r="AW828" i="25"/>
  <c r="AX828" i="25"/>
  <c r="AY828" i="25"/>
  <c r="AZ828" i="25"/>
  <c r="AU829" i="25"/>
  <c r="AV829" i="25"/>
  <c r="AW829" i="25"/>
  <c r="AX829" i="25"/>
  <c r="AY829" i="25"/>
  <c r="AZ829" i="25"/>
  <c r="AU830" i="25"/>
  <c r="AV830" i="25"/>
  <c r="AW830" i="25"/>
  <c r="AX830" i="25"/>
  <c r="AY830" i="25"/>
  <c r="AZ830" i="25"/>
  <c r="AU831" i="25"/>
  <c r="AV831" i="25"/>
  <c r="AW831" i="25"/>
  <c r="AX831" i="25"/>
  <c r="AY831" i="25"/>
  <c r="AZ831" i="25"/>
  <c r="AU832" i="25"/>
  <c r="AV832" i="25"/>
  <c r="AW832" i="25"/>
  <c r="AX832" i="25"/>
  <c r="AY832" i="25"/>
  <c r="AZ832" i="25"/>
  <c r="AU833" i="25"/>
  <c r="AV833" i="25"/>
  <c r="AW833" i="25"/>
  <c r="AX833" i="25"/>
  <c r="AY833" i="25"/>
  <c r="AZ833" i="25"/>
  <c r="AU834" i="25"/>
  <c r="AV834" i="25"/>
  <c r="AW834" i="25"/>
  <c r="AX834" i="25"/>
  <c r="AY834" i="25"/>
  <c r="AZ834" i="25"/>
  <c r="AU835" i="25"/>
  <c r="AV835" i="25"/>
  <c r="AW835" i="25"/>
  <c r="AX835" i="25"/>
  <c r="AY835" i="25"/>
  <c r="AZ835" i="25"/>
  <c r="AU836" i="25"/>
  <c r="AV836" i="25"/>
  <c r="AW836" i="25"/>
  <c r="AX836" i="25"/>
  <c r="AY836" i="25"/>
  <c r="AZ836" i="25"/>
  <c r="AU837" i="25"/>
  <c r="AV837" i="25"/>
  <c r="AW837" i="25"/>
  <c r="AX837" i="25"/>
  <c r="AY837" i="25"/>
  <c r="AZ837" i="25"/>
  <c r="AU838" i="25"/>
  <c r="AV838" i="25"/>
  <c r="AW838" i="25"/>
  <c r="AX838" i="25"/>
  <c r="AY838" i="25"/>
  <c r="AZ838" i="25"/>
  <c r="AU839" i="25"/>
  <c r="AV839" i="25"/>
  <c r="AW839" i="25"/>
  <c r="AX839" i="25"/>
  <c r="AY839" i="25"/>
  <c r="AZ839" i="25"/>
  <c r="AU840" i="25"/>
  <c r="AV840" i="25"/>
  <c r="AW840" i="25"/>
  <c r="AX840" i="25"/>
  <c r="AY840" i="25"/>
  <c r="AZ840" i="25"/>
  <c r="AU841" i="25"/>
  <c r="AV841" i="25"/>
  <c r="AW841" i="25"/>
  <c r="AX841" i="25"/>
  <c r="AY841" i="25"/>
  <c r="AZ841" i="25"/>
  <c r="AU842" i="25"/>
  <c r="AV842" i="25"/>
  <c r="AW842" i="25"/>
  <c r="AX842" i="25"/>
  <c r="AY842" i="25"/>
  <c r="AZ842" i="25"/>
  <c r="AU843" i="25"/>
  <c r="AV843" i="25"/>
  <c r="AW843" i="25"/>
  <c r="AX843" i="25"/>
  <c r="AY843" i="25"/>
  <c r="AZ843" i="25"/>
  <c r="AU844" i="25"/>
  <c r="AV844" i="25"/>
  <c r="AW844" i="25"/>
  <c r="AX844" i="25"/>
  <c r="AY844" i="25"/>
  <c r="AZ844" i="25"/>
  <c r="AU845" i="25"/>
  <c r="AV845" i="25"/>
  <c r="AW845" i="25"/>
  <c r="AX845" i="25"/>
  <c r="AY845" i="25"/>
  <c r="AZ845" i="25"/>
  <c r="AU846" i="25"/>
  <c r="AV846" i="25"/>
  <c r="AW846" i="25"/>
  <c r="AX846" i="25"/>
  <c r="AY846" i="25"/>
  <c r="AZ846" i="25"/>
  <c r="AU847" i="25"/>
  <c r="AV847" i="25"/>
  <c r="AW847" i="25"/>
  <c r="AX847" i="25"/>
  <c r="AY847" i="25"/>
  <c r="AZ847" i="25"/>
  <c r="AU848" i="25"/>
  <c r="AV848" i="25"/>
  <c r="AW848" i="25"/>
  <c r="AX848" i="25"/>
  <c r="AY848" i="25"/>
  <c r="AZ848" i="25"/>
  <c r="AU849" i="25"/>
  <c r="AV849" i="25"/>
  <c r="AW849" i="25"/>
  <c r="AX849" i="25"/>
  <c r="AY849" i="25"/>
  <c r="AZ849" i="25"/>
  <c r="AU850" i="25"/>
  <c r="AV850" i="25"/>
  <c r="AW850" i="25"/>
  <c r="AX850" i="25"/>
  <c r="AY850" i="25"/>
  <c r="AZ850" i="25"/>
  <c r="AU851" i="25"/>
  <c r="AV851" i="25"/>
  <c r="AW851" i="25"/>
  <c r="AX851" i="25"/>
  <c r="AY851" i="25"/>
  <c r="AZ851" i="25"/>
  <c r="AU852" i="25"/>
  <c r="AV852" i="25"/>
  <c r="AW852" i="25"/>
  <c r="AX852" i="25"/>
  <c r="AY852" i="25"/>
  <c r="AZ852" i="25"/>
  <c r="AU853" i="25"/>
  <c r="AV853" i="25"/>
  <c r="AW853" i="25"/>
  <c r="AX853" i="25"/>
  <c r="AY853" i="25"/>
  <c r="AZ853" i="25"/>
  <c r="AU854" i="25"/>
  <c r="AV854" i="25"/>
  <c r="AW854" i="25"/>
  <c r="AX854" i="25"/>
  <c r="AY854" i="25"/>
  <c r="AZ854" i="25"/>
  <c r="AU855" i="25"/>
  <c r="AV855" i="25"/>
  <c r="AW855" i="25"/>
  <c r="AX855" i="25"/>
  <c r="AY855" i="25"/>
  <c r="AZ855" i="25"/>
  <c r="AU856" i="25"/>
  <c r="AV856" i="25"/>
  <c r="AW856" i="25"/>
  <c r="AX856" i="25"/>
  <c r="AY856" i="25"/>
  <c r="AZ856" i="25"/>
  <c r="AU857" i="25"/>
  <c r="AV857" i="25"/>
  <c r="AW857" i="25"/>
  <c r="AX857" i="25"/>
  <c r="AY857" i="25"/>
  <c r="AZ857" i="25"/>
  <c r="AU858" i="25"/>
  <c r="AV858" i="25"/>
  <c r="AW858" i="25"/>
  <c r="AX858" i="25"/>
  <c r="AY858" i="25"/>
  <c r="AZ858" i="25"/>
  <c r="AU859" i="25"/>
  <c r="AV859" i="25"/>
  <c r="AW859" i="25"/>
  <c r="AX859" i="25"/>
  <c r="AY859" i="25"/>
  <c r="AZ859" i="25"/>
  <c r="AU860" i="25"/>
  <c r="AV860" i="25"/>
  <c r="AW860" i="25"/>
  <c r="AX860" i="25"/>
  <c r="AY860" i="25"/>
  <c r="AZ860" i="25"/>
  <c r="AU861" i="25"/>
  <c r="AV861" i="25"/>
  <c r="AW861" i="25"/>
  <c r="AX861" i="25"/>
  <c r="AY861" i="25"/>
  <c r="AZ861" i="25"/>
  <c r="AU862" i="25"/>
  <c r="AV862" i="25"/>
  <c r="AW862" i="25"/>
  <c r="AX862" i="25"/>
  <c r="AY862" i="25"/>
  <c r="AZ862" i="25"/>
  <c r="AU863" i="25"/>
  <c r="AV863" i="25"/>
  <c r="AW863" i="25"/>
  <c r="AX863" i="25"/>
  <c r="AY863" i="25"/>
  <c r="AZ863" i="25"/>
  <c r="AU864" i="25"/>
  <c r="AV864" i="25"/>
  <c r="AW864" i="25"/>
  <c r="AX864" i="25"/>
  <c r="AY864" i="25"/>
  <c r="AZ864" i="25"/>
  <c r="AU865" i="25"/>
  <c r="AV865" i="25"/>
  <c r="AW865" i="25"/>
  <c r="AX865" i="25"/>
  <c r="AY865" i="25"/>
  <c r="AZ865" i="25"/>
  <c r="AU866" i="25"/>
  <c r="AV866" i="25"/>
  <c r="AW866" i="25"/>
  <c r="AX866" i="25"/>
  <c r="AY866" i="25"/>
  <c r="AZ866" i="25"/>
  <c r="AU867" i="25"/>
  <c r="AV867" i="25"/>
  <c r="AW867" i="25"/>
  <c r="AX867" i="25"/>
  <c r="AY867" i="25"/>
  <c r="AZ867" i="25"/>
  <c r="AU868" i="25"/>
  <c r="AV868" i="25"/>
  <c r="AW868" i="25"/>
  <c r="AX868" i="25"/>
  <c r="AY868" i="25"/>
  <c r="AZ868" i="25"/>
  <c r="AU869" i="25"/>
  <c r="AV869" i="25"/>
  <c r="AW869" i="25"/>
  <c r="AX869" i="25"/>
  <c r="AY869" i="25"/>
  <c r="AZ869" i="25"/>
  <c r="AU870" i="25"/>
  <c r="AV870" i="25"/>
  <c r="AW870" i="25"/>
  <c r="AX870" i="25"/>
  <c r="AY870" i="25"/>
  <c r="AZ870" i="25"/>
  <c r="AU871" i="25"/>
  <c r="AV871" i="25"/>
  <c r="AW871" i="25"/>
  <c r="AX871" i="25"/>
  <c r="AY871" i="25"/>
  <c r="AZ871" i="25"/>
  <c r="AU872" i="25"/>
  <c r="AV872" i="25"/>
  <c r="AW872" i="25"/>
  <c r="AX872" i="25"/>
  <c r="AY872" i="25"/>
  <c r="AZ872" i="25"/>
  <c r="AU873" i="25"/>
  <c r="AV873" i="25"/>
  <c r="AW873" i="25"/>
  <c r="AX873" i="25"/>
  <c r="AY873" i="25"/>
  <c r="AZ873" i="25"/>
  <c r="AU874" i="25"/>
  <c r="AV874" i="25"/>
  <c r="AW874" i="25"/>
  <c r="AX874" i="25"/>
  <c r="AY874" i="25"/>
  <c r="AZ874" i="25"/>
  <c r="AU875" i="25"/>
  <c r="AV875" i="25"/>
  <c r="AW875" i="25"/>
  <c r="AX875" i="25"/>
  <c r="AY875" i="25"/>
  <c r="AZ875" i="25"/>
  <c r="AU876" i="25"/>
  <c r="AV876" i="25"/>
  <c r="AW876" i="25"/>
  <c r="AX876" i="25"/>
  <c r="AY876" i="25"/>
  <c r="AZ876" i="25"/>
  <c r="AU877" i="25"/>
  <c r="AV877" i="25"/>
  <c r="AW877" i="25"/>
  <c r="AX877" i="25"/>
  <c r="AY877" i="25"/>
  <c r="AZ877" i="25"/>
  <c r="AU878" i="25"/>
  <c r="AV878" i="25"/>
  <c r="AW878" i="25"/>
  <c r="AX878" i="25"/>
  <c r="AY878" i="25"/>
  <c r="AZ878" i="25"/>
  <c r="AU879" i="25"/>
  <c r="AV879" i="25"/>
  <c r="AW879" i="25"/>
  <c r="AX879" i="25"/>
  <c r="AY879" i="25"/>
  <c r="AZ879" i="25"/>
  <c r="AU880" i="25"/>
  <c r="AV880" i="25"/>
  <c r="AW880" i="25"/>
  <c r="AX880" i="25"/>
  <c r="AY880" i="25"/>
  <c r="AZ880" i="25"/>
  <c r="AU881" i="25"/>
  <c r="AV881" i="25"/>
  <c r="AW881" i="25"/>
  <c r="AX881" i="25"/>
  <c r="AY881" i="25"/>
  <c r="AZ881" i="25"/>
  <c r="AU882" i="25"/>
  <c r="AV882" i="25"/>
  <c r="AW882" i="25"/>
  <c r="AX882" i="25"/>
  <c r="AY882" i="25"/>
  <c r="AZ882" i="25"/>
  <c r="AU883" i="25"/>
  <c r="AV883" i="25"/>
  <c r="AW883" i="25"/>
  <c r="AX883" i="25"/>
  <c r="AY883" i="25"/>
  <c r="AZ883" i="25"/>
  <c r="AU884" i="25"/>
  <c r="AV884" i="25"/>
  <c r="AW884" i="25"/>
  <c r="AX884" i="25"/>
  <c r="AY884" i="25"/>
  <c r="AZ884" i="25"/>
  <c r="AU885" i="25"/>
  <c r="AV885" i="25"/>
  <c r="AW885" i="25"/>
  <c r="AX885" i="25"/>
  <c r="AY885" i="25"/>
  <c r="AZ885" i="25"/>
  <c r="AU886" i="25"/>
  <c r="AV886" i="25"/>
  <c r="AW886" i="25"/>
  <c r="AX886" i="25"/>
  <c r="AY886" i="25"/>
  <c r="AZ886" i="25"/>
  <c r="AU887" i="25"/>
  <c r="AV887" i="25"/>
  <c r="AW887" i="25"/>
  <c r="AX887" i="25"/>
  <c r="AY887" i="25"/>
  <c r="AZ887" i="25"/>
  <c r="AU888" i="25"/>
  <c r="AV888" i="25"/>
  <c r="AW888" i="25"/>
  <c r="AX888" i="25"/>
  <c r="AY888" i="25"/>
  <c r="AZ888" i="25"/>
  <c r="AU889" i="25"/>
  <c r="AV889" i="25"/>
  <c r="AW889" i="25"/>
  <c r="AX889" i="25"/>
  <c r="AY889" i="25"/>
  <c r="AZ889" i="25"/>
  <c r="AU890" i="25"/>
  <c r="AV890" i="25"/>
  <c r="AW890" i="25"/>
  <c r="AX890" i="25"/>
  <c r="AY890" i="25"/>
  <c r="AZ890" i="25"/>
  <c r="AU891" i="25"/>
  <c r="AV891" i="25"/>
  <c r="AW891" i="25"/>
  <c r="AX891" i="25"/>
  <c r="AY891" i="25"/>
  <c r="AZ891" i="25"/>
  <c r="AU892" i="25"/>
  <c r="AV892" i="25"/>
  <c r="AW892" i="25"/>
  <c r="AX892" i="25"/>
  <c r="AY892" i="25"/>
  <c r="AZ892" i="25"/>
  <c r="AU893" i="25"/>
  <c r="AV893" i="25"/>
  <c r="AW893" i="25"/>
  <c r="AX893" i="25"/>
  <c r="AY893" i="25"/>
  <c r="AZ893" i="25"/>
  <c r="AU894" i="25"/>
  <c r="AV894" i="25"/>
  <c r="AW894" i="25"/>
  <c r="AX894" i="25"/>
  <c r="AY894" i="25"/>
  <c r="AZ894" i="25"/>
  <c r="AU895" i="25"/>
  <c r="AV895" i="25"/>
  <c r="AW895" i="25"/>
  <c r="AX895" i="25"/>
  <c r="AY895" i="25"/>
  <c r="AZ895" i="25"/>
  <c r="AU896" i="25"/>
  <c r="AV896" i="25"/>
  <c r="AW896" i="25"/>
  <c r="AX896" i="25"/>
  <c r="AY896" i="25"/>
  <c r="AZ896" i="25"/>
  <c r="AU897" i="25"/>
  <c r="AV897" i="25"/>
  <c r="AW897" i="25"/>
  <c r="AX897" i="25"/>
  <c r="AY897" i="25"/>
  <c r="AZ897" i="25"/>
  <c r="AU898" i="25"/>
  <c r="AV898" i="25"/>
  <c r="AW898" i="25"/>
  <c r="AX898" i="25"/>
  <c r="AY898" i="25"/>
  <c r="AZ898" i="25"/>
  <c r="AU899" i="25"/>
  <c r="AV899" i="25"/>
  <c r="AW899" i="25"/>
  <c r="AX899" i="25"/>
  <c r="AY899" i="25"/>
  <c r="AZ899" i="25"/>
  <c r="AU900" i="25"/>
  <c r="AV900" i="25"/>
  <c r="AW900" i="25"/>
  <c r="AX900" i="25"/>
  <c r="AY900" i="25"/>
  <c r="AZ900" i="25"/>
  <c r="AU901" i="25"/>
  <c r="AV901" i="25"/>
  <c r="AW901" i="25"/>
  <c r="AX901" i="25"/>
  <c r="AY901" i="25"/>
  <c r="AZ901" i="25"/>
  <c r="AU902" i="25"/>
  <c r="AV902" i="25"/>
  <c r="AW902" i="25"/>
  <c r="AX902" i="25"/>
  <c r="AY902" i="25"/>
  <c r="AZ902" i="25"/>
  <c r="AU903" i="25"/>
  <c r="AV903" i="25"/>
  <c r="AW903" i="25"/>
  <c r="AX903" i="25"/>
  <c r="AY903" i="25"/>
  <c r="AZ903" i="25"/>
  <c r="AU904" i="25"/>
  <c r="AV904" i="25"/>
  <c r="AW904" i="25"/>
  <c r="AX904" i="25"/>
  <c r="AY904" i="25"/>
  <c r="AZ904" i="25"/>
  <c r="AU905" i="25"/>
  <c r="AV905" i="25"/>
  <c r="AW905" i="25"/>
  <c r="AX905" i="25"/>
  <c r="AY905" i="25"/>
  <c r="AZ905" i="25"/>
  <c r="AU906" i="25"/>
  <c r="AV906" i="25"/>
  <c r="AW906" i="25"/>
  <c r="AX906" i="25"/>
  <c r="AY906" i="25"/>
  <c r="AZ906" i="25"/>
  <c r="AU907" i="25"/>
  <c r="AV907" i="25"/>
  <c r="AW907" i="25"/>
  <c r="AX907" i="25"/>
  <c r="AY907" i="25"/>
  <c r="AZ907" i="25"/>
  <c r="AU908" i="25"/>
  <c r="AV908" i="25"/>
  <c r="AW908" i="25"/>
  <c r="AX908" i="25"/>
  <c r="AY908" i="25"/>
  <c r="AZ908" i="25"/>
  <c r="AU909" i="25"/>
  <c r="AV909" i="25"/>
  <c r="AW909" i="25"/>
  <c r="AX909" i="25"/>
  <c r="AY909" i="25"/>
  <c r="AZ909" i="25"/>
  <c r="AU910" i="25"/>
  <c r="AV910" i="25"/>
  <c r="AW910" i="25"/>
  <c r="AX910" i="25"/>
  <c r="AY910" i="25"/>
  <c r="AZ910" i="25"/>
  <c r="AU911" i="25"/>
  <c r="AV911" i="25"/>
  <c r="AW911" i="25"/>
  <c r="AX911" i="25"/>
  <c r="AY911" i="25"/>
  <c r="AZ911" i="25"/>
  <c r="AU912" i="25"/>
  <c r="AV912" i="25"/>
  <c r="AW912" i="25"/>
  <c r="AX912" i="25"/>
  <c r="AY912" i="25"/>
  <c r="AZ912" i="25"/>
  <c r="AU913" i="25"/>
  <c r="AV913" i="25"/>
  <c r="AW913" i="25"/>
  <c r="AX913" i="25"/>
  <c r="AY913" i="25"/>
  <c r="AZ913" i="25"/>
  <c r="AU914" i="25"/>
  <c r="AV914" i="25"/>
  <c r="AW914" i="25"/>
  <c r="AX914" i="25"/>
  <c r="AY914" i="25"/>
  <c r="AZ914" i="25"/>
  <c r="AU915" i="25"/>
  <c r="AV915" i="25"/>
  <c r="AW915" i="25"/>
  <c r="AX915" i="25"/>
  <c r="AY915" i="25"/>
  <c r="AZ915" i="25"/>
  <c r="AU916" i="25"/>
  <c r="AV916" i="25"/>
  <c r="AW916" i="25"/>
  <c r="AX916" i="25"/>
  <c r="AY916" i="25"/>
  <c r="AZ916" i="25"/>
  <c r="AU917" i="25"/>
  <c r="AV917" i="25"/>
  <c r="AW917" i="25"/>
  <c r="AX917" i="25"/>
  <c r="AY917" i="25"/>
  <c r="AZ917" i="25"/>
  <c r="AU918" i="25"/>
  <c r="AV918" i="25"/>
  <c r="AW918" i="25"/>
  <c r="AX918" i="25"/>
  <c r="AY918" i="25"/>
  <c r="AZ918" i="25"/>
  <c r="AU919" i="25"/>
  <c r="AV919" i="25"/>
  <c r="AW919" i="25"/>
  <c r="AX919" i="25"/>
  <c r="AY919" i="25"/>
  <c r="AZ919" i="25"/>
  <c r="AU920" i="25"/>
  <c r="AV920" i="25"/>
  <c r="AW920" i="25"/>
  <c r="AX920" i="25"/>
  <c r="AY920" i="25"/>
  <c r="AZ920" i="25"/>
  <c r="AU921" i="25"/>
  <c r="AV921" i="25"/>
  <c r="AW921" i="25"/>
  <c r="AX921" i="25"/>
  <c r="AY921" i="25"/>
  <c r="AZ921" i="25"/>
  <c r="AU922" i="25"/>
  <c r="AV922" i="25"/>
  <c r="AW922" i="25"/>
  <c r="AX922" i="25"/>
  <c r="AY922" i="25"/>
  <c r="AZ922" i="25"/>
  <c r="AU923" i="25"/>
  <c r="AV923" i="25"/>
  <c r="AW923" i="25"/>
  <c r="AX923" i="25"/>
  <c r="AY923" i="25"/>
  <c r="AZ923" i="25"/>
  <c r="AU924" i="25"/>
  <c r="AV924" i="25"/>
  <c r="AW924" i="25"/>
  <c r="AX924" i="25"/>
  <c r="AY924" i="25"/>
  <c r="AZ924" i="25"/>
  <c r="AU925" i="25"/>
  <c r="AV925" i="25"/>
  <c r="AW925" i="25"/>
  <c r="AX925" i="25"/>
  <c r="AY925" i="25"/>
  <c r="AZ925" i="25"/>
  <c r="AU926" i="25"/>
  <c r="AV926" i="25"/>
  <c r="AW926" i="25"/>
  <c r="AX926" i="25"/>
  <c r="AY926" i="25"/>
  <c r="AZ926" i="25"/>
  <c r="AU927" i="25"/>
  <c r="AV927" i="25"/>
  <c r="AW927" i="25"/>
  <c r="AX927" i="25"/>
  <c r="AY927" i="25"/>
  <c r="AZ927" i="25"/>
  <c r="AU928" i="25"/>
  <c r="AV928" i="25"/>
  <c r="AW928" i="25"/>
  <c r="AX928" i="25"/>
  <c r="AY928" i="25"/>
  <c r="AZ928" i="25"/>
  <c r="AU929" i="25"/>
  <c r="AV929" i="25"/>
  <c r="AW929" i="25"/>
  <c r="AX929" i="25"/>
  <c r="AY929" i="25"/>
  <c r="AZ929" i="25"/>
  <c r="AU930" i="25"/>
  <c r="AV930" i="25"/>
  <c r="AW930" i="25"/>
  <c r="AX930" i="25"/>
  <c r="AY930" i="25"/>
  <c r="AZ930" i="25"/>
  <c r="AU931" i="25"/>
  <c r="AV931" i="25"/>
  <c r="AW931" i="25"/>
  <c r="AX931" i="25"/>
  <c r="AY931" i="25"/>
  <c r="AZ931" i="25"/>
  <c r="AU932" i="25"/>
  <c r="AV932" i="25"/>
  <c r="AW932" i="25"/>
  <c r="AX932" i="25"/>
  <c r="AY932" i="25"/>
  <c r="AZ932" i="25"/>
  <c r="AU933" i="25"/>
  <c r="AV933" i="25"/>
  <c r="AW933" i="25"/>
  <c r="AX933" i="25"/>
  <c r="AY933" i="25"/>
  <c r="AZ933" i="25"/>
  <c r="AU934" i="25"/>
  <c r="AV934" i="25"/>
  <c r="AW934" i="25"/>
  <c r="AX934" i="25"/>
  <c r="AY934" i="25"/>
  <c r="AZ934" i="25"/>
  <c r="AU935" i="25"/>
  <c r="AV935" i="25"/>
  <c r="AW935" i="25"/>
  <c r="AX935" i="25"/>
  <c r="AY935" i="25"/>
  <c r="AZ935" i="25"/>
  <c r="AU936" i="25"/>
  <c r="AV936" i="25"/>
  <c r="AW936" i="25"/>
  <c r="AX936" i="25"/>
  <c r="AY936" i="25"/>
  <c r="AZ936" i="25"/>
  <c r="AU937" i="25"/>
  <c r="AV937" i="25"/>
  <c r="AW937" i="25"/>
  <c r="AX937" i="25"/>
  <c r="AY937" i="25"/>
  <c r="AZ937" i="25"/>
  <c r="AU938" i="25"/>
  <c r="AV938" i="25"/>
  <c r="AW938" i="25"/>
  <c r="AX938" i="25"/>
  <c r="AY938" i="25"/>
  <c r="AZ938" i="25"/>
  <c r="AU939" i="25"/>
  <c r="AV939" i="25"/>
  <c r="AW939" i="25"/>
  <c r="AX939" i="25"/>
  <c r="AY939" i="25"/>
  <c r="AZ939" i="25"/>
  <c r="AU940" i="25"/>
  <c r="AV940" i="25"/>
  <c r="AW940" i="25"/>
  <c r="AX940" i="25"/>
  <c r="AY940" i="25"/>
  <c r="AZ940" i="25"/>
  <c r="AU941" i="25"/>
  <c r="AV941" i="25"/>
  <c r="AW941" i="25"/>
  <c r="AX941" i="25"/>
  <c r="AY941" i="25"/>
  <c r="AZ941" i="25"/>
  <c r="AU942" i="25"/>
  <c r="AV942" i="25"/>
  <c r="AW942" i="25"/>
  <c r="AX942" i="25"/>
  <c r="AY942" i="25"/>
  <c r="AZ942" i="25"/>
  <c r="AU943" i="25"/>
  <c r="AV943" i="25"/>
  <c r="AW943" i="25"/>
  <c r="AX943" i="25"/>
  <c r="AY943" i="25"/>
  <c r="AZ943" i="25"/>
  <c r="AU944" i="25"/>
  <c r="AV944" i="25"/>
  <c r="AW944" i="25"/>
  <c r="AX944" i="25"/>
  <c r="AY944" i="25"/>
  <c r="AZ944" i="25"/>
  <c r="AU945" i="25"/>
  <c r="AV945" i="25"/>
  <c r="AW945" i="25"/>
  <c r="AX945" i="25"/>
  <c r="AY945" i="25"/>
  <c r="AZ945" i="25"/>
  <c r="AU946" i="25"/>
  <c r="AV946" i="25"/>
  <c r="AW946" i="25"/>
  <c r="AX946" i="25"/>
  <c r="AY946" i="25"/>
  <c r="AZ946" i="25"/>
  <c r="AU947" i="25"/>
  <c r="AV947" i="25"/>
  <c r="AW947" i="25"/>
  <c r="AX947" i="25"/>
  <c r="AY947" i="25"/>
  <c r="AZ947" i="25"/>
  <c r="AU948" i="25"/>
  <c r="AV948" i="25"/>
  <c r="AW948" i="25"/>
  <c r="AX948" i="25"/>
  <c r="AY948" i="25"/>
  <c r="AZ948" i="25"/>
  <c r="AU949" i="25"/>
  <c r="AV949" i="25"/>
  <c r="AW949" i="25"/>
  <c r="AX949" i="25"/>
  <c r="AY949" i="25"/>
  <c r="AZ949" i="25"/>
  <c r="AU950" i="25"/>
  <c r="AV950" i="25"/>
  <c r="AW950" i="25"/>
  <c r="AX950" i="25"/>
  <c r="AY950" i="25"/>
  <c r="AZ950" i="25"/>
  <c r="AU951" i="25"/>
  <c r="AV951" i="25"/>
  <c r="AW951" i="25"/>
  <c r="AX951" i="25"/>
  <c r="AY951" i="25"/>
  <c r="AZ951" i="25"/>
  <c r="AU952" i="25"/>
  <c r="AV952" i="25"/>
  <c r="AW952" i="25"/>
  <c r="AX952" i="25"/>
  <c r="AY952" i="25"/>
  <c r="AZ952" i="25"/>
  <c r="AU953" i="25"/>
  <c r="AV953" i="25"/>
  <c r="AW953" i="25"/>
  <c r="AX953" i="25"/>
  <c r="AY953" i="25"/>
  <c r="AZ953" i="25"/>
  <c r="AU954" i="25"/>
  <c r="AV954" i="25"/>
  <c r="AW954" i="25"/>
  <c r="AX954" i="25"/>
  <c r="AY954" i="25"/>
  <c r="AZ954" i="25"/>
  <c r="AU955" i="25"/>
  <c r="AV955" i="25"/>
  <c r="AW955" i="25"/>
  <c r="AX955" i="25"/>
  <c r="AY955" i="25"/>
  <c r="AZ955" i="25"/>
  <c r="AU956" i="25"/>
  <c r="AV956" i="25"/>
  <c r="AW956" i="25"/>
  <c r="AX956" i="25"/>
  <c r="AY956" i="25"/>
  <c r="AZ956" i="25"/>
  <c r="AU957" i="25"/>
  <c r="AV957" i="25"/>
  <c r="AW957" i="25"/>
  <c r="AX957" i="25"/>
  <c r="AY957" i="25"/>
  <c r="AZ957" i="25"/>
  <c r="AU958" i="25"/>
  <c r="AV958" i="25"/>
  <c r="AW958" i="25"/>
  <c r="AX958" i="25"/>
  <c r="AY958" i="25"/>
  <c r="AZ958" i="25"/>
  <c r="AU959" i="25"/>
  <c r="AV959" i="25"/>
  <c r="AW959" i="25"/>
  <c r="AX959" i="25"/>
  <c r="AY959" i="25"/>
  <c r="AZ959" i="25"/>
  <c r="AU960" i="25"/>
  <c r="AV960" i="25"/>
  <c r="AW960" i="25"/>
  <c r="AX960" i="25"/>
  <c r="AY960" i="25"/>
  <c r="AZ960" i="25"/>
  <c r="AU961" i="25"/>
  <c r="AV961" i="25"/>
  <c r="AW961" i="25"/>
  <c r="AX961" i="25"/>
  <c r="AY961" i="25"/>
  <c r="AZ961" i="25"/>
  <c r="AU962" i="25"/>
  <c r="AV962" i="25"/>
  <c r="AW962" i="25"/>
  <c r="AX962" i="25"/>
  <c r="AY962" i="25"/>
  <c r="AZ962" i="25"/>
  <c r="AU963" i="25"/>
  <c r="AV963" i="25"/>
  <c r="AW963" i="25"/>
  <c r="AX963" i="25"/>
  <c r="AY963" i="25"/>
  <c r="AZ963" i="25"/>
  <c r="AU964" i="25"/>
  <c r="AV964" i="25"/>
  <c r="AW964" i="25"/>
  <c r="AX964" i="25"/>
  <c r="AY964" i="25"/>
  <c r="AZ964" i="25"/>
  <c r="AU965" i="25"/>
  <c r="AV965" i="25"/>
  <c r="AW965" i="25"/>
  <c r="AX965" i="25"/>
  <c r="AY965" i="25"/>
  <c r="AZ965" i="25"/>
  <c r="AU966" i="25"/>
  <c r="AV966" i="25"/>
  <c r="AW966" i="25"/>
  <c r="AX966" i="25"/>
  <c r="AY966" i="25"/>
  <c r="AZ966" i="25"/>
  <c r="AU967" i="25"/>
  <c r="AV967" i="25"/>
  <c r="AW967" i="25"/>
  <c r="AX967" i="25"/>
  <c r="AY967" i="25"/>
  <c r="AZ967" i="25"/>
  <c r="AU968" i="25"/>
  <c r="AV968" i="25"/>
  <c r="AW968" i="25"/>
  <c r="AX968" i="25"/>
  <c r="AY968" i="25"/>
  <c r="AZ968" i="25"/>
  <c r="AU969" i="25"/>
  <c r="AV969" i="25"/>
  <c r="AW969" i="25"/>
  <c r="AX969" i="25"/>
  <c r="AY969" i="25"/>
  <c r="AZ969" i="25"/>
  <c r="AU970" i="25"/>
  <c r="AV970" i="25"/>
  <c r="AW970" i="25"/>
  <c r="AX970" i="25"/>
  <c r="AY970" i="25"/>
  <c r="AZ970" i="25"/>
  <c r="AU971" i="25"/>
  <c r="AV971" i="25"/>
  <c r="AW971" i="25"/>
  <c r="AX971" i="25"/>
  <c r="AY971" i="25"/>
  <c r="AZ971" i="25"/>
  <c r="AU972" i="25"/>
  <c r="AV972" i="25"/>
  <c r="AW972" i="25"/>
  <c r="AX972" i="25"/>
  <c r="AY972" i="25"/>
  <c r="AZ972" i="25"/>
  <c r="AU973" i="25"/>
  <c r="AV973" i="25"/>
  <c r="AW973" i="25"/>
  <c r="AX973" i="25"/>
  <c r="AY973" i="25"/>
  <c r="AZ973" i="25"/>
  <c r="AU974" i="25"/>
  <c r="AV974" i="25"/>
  <c r="AW974" i="25"/>
  <c r="AX974" i="25"/>
  <c r="AY974" i="25"/>
  <c r="AZ974" i="25"/>
  <c r="AU975" i="25"/>
  <c r="AV975" i="25"/>
  <c r="AW975" i="25"/>
  <c r="AX975" i="25"/>
  <c r="AY975" i="25"/>
  <c r="AZ975" i="25"/>
  <c r="AU976" i="25"/>
  <c r="AV976" i="25"/>
  <c r="AW976" i="25"/>
  <c r="AX976" i="25"/>
  <c r="AY976" i="25"/>
  <c r="AZ976" i="25"/>
  <c r="AU977" i="25"/>
  <c r="AV977" i="25"/>
  <c r="AW977" i="25"/>
  <c r="AX977" i="25"/>
  <c r="AY977" i="25"/>
  <c r="AZ977" i="25"/>
  <c r="AU978" i="25"/>
  <c r="AV978" i="25"/>
  <c r="AW978" i="25"/>
  <c r="AX978" i="25"/>
  <c r="AY978" i="25"/>
  <c r="AZ978" i="25"/>
  <c r="AU979" i="25"/>
  <c r="AV979" i="25"/>
  <c r="AW979" i="25"/>
  <c r="AX979" i="25"/>
  <c r="AY979" i="25"/>
  <c r="AZ979" i="25"/>
  <c r="AU980" i="25"/>
  <c r="AV980" i="25"/>
  <c r="AW980" i="25"/>
  <c r="AX980" i="25"/>
  <c r="AY980" i="25"/>
  <c r="AZ980" i="25"/>
  <c r="AU981" i="25"/>
  <c r="AV981" i="25"/>
  <c r="AW981" i="25"/>
  <c r="AX981" i="25"/>
  <c r="AY981" i="25"/>
  <c r="AZ981" i="25"/>
  <c r="AU982" i="25"/>
  <c r="AV982" i="25"/>
  <c r="AW982" i="25"/>
  <c r="AX982" i="25"/>
  <c r="AY982" i="25"/>
  <c r="AZ982" i="25"/>
  <c r="AU983" i="25"/>
  <c r="AV983" i="25"/>
  <c r="AW983" i="25"/>
  <c r="AX983" i="25"/>
  <c r="AY983" i="25"/>
  <c r="AZ983" i="25"/>
  <c r="AU984" i="25"/>
  <c r="AV984" i="25"/>
  <c r="AW984" i="25"/>
  <c r="AX984" i="25"/>
  <c r="AY984" i="25"/>
  <c r="AZ984" i="25"/>
  <c r="AU985" i="25"/>
  <c r="AV985" i="25"/>
  <c r="AW985" i="25"/>
  <c r="AX985" i="25"/>
  <c r="AY985" i="25"/>
  <c r="AZ985" i="25"/>
  <c r="AU986" i="25"/>
  <c r="AV986" i="25"/>
  <c r="AW986" i="25"/>
  <c r="AX986" i="25"/>
  <c r="AY986" i="25"/>
  <c r="AZ986" i="25"/>
  <c r="AU987" i="25"/>
  <c r="AV987" i="25"/>
  <c r="AW987" i="25"/>
  <c r="AX987" i="25"/>
  <c r="AY987" i="25"/>
  <c r="AZ987" i="25"/>
  <c r="AU988" i="25"/>
  <c r="AV988" i="25"/>
  <c r="AW988" i="25"/>
  <c r="AX988" i="25"/>
  <c r="AY988" i="25"/>
  <c r="AZ988" i="25"/>
  <c r="AU989" i="25"/>
  <c r="AV989" i="25"/>
  <c r="AW989" i="25"/>
  <c r="AX989" i="25"/>
  <c r="AY989" i="25"/>
  <c r="AZ989" i="25"/>
  <c r="AU990" i="25"/>
  <c r="AV990" i="25"/>
  <c r="AW990" i="25"/>
  <c r="AX990" i="25"/>
  <c r="AY990" i="25"/>
  <c r="AZ990" i="25"/>
  <c r="AU991" i="25"/>
  <c r="AV991" i="25"/>
  <c r="AW991" i="25"/>
  <c r="AX991" i="25"/>
  <c r="AY991" i="25"/>
  <c r="AZ991" i="25"/>
  <c r="AU992" i="25"/>
  <c r="AV992" i="25"/>
  <c r="AW992" i="25"/>
  <c r="AX992" i="25"/>
  <c r="AY992" i="25"/>
  <c r="AZ992" i="25"/>
  <c r="AU993" i="25"/>
  <c r="AV993" i="25"/>
  <c r="AW993" i="25"/>
  <c r="AX993" i="25"/>
  <c r="AY993" i="25"/>
  <c r="AZ993" i="25"/>
  <c r="AU994" i="25"/>
  <c r="AV994" i="25"/>
  <c r="AW994" i="25"/>
  <c r="AX994" i="25"/>
  <c r="AY994" i="25"/>
  <c r="AZ994" i="25"/>
  <c r="AU995" i="25"/>
  <c r="AV995" i="25"/>
  <c r="AW995" i="25"/>
  <c r="AX995" i="25"/>
  <c r="AY995" i="25"/>
  <c r="AZ995" i="25"/>
  <c r="AU996" i="25"/>
  <c r="AV996" i="25"/>
  <c r="AW996" i="25"/>
  <c r="AX996" i="25"/>
  <c r="AY996" i="25"/>
  <c r="AZ996" i="25"/>
  <c r="AU997" i="25"/>
  <c r="AV997" i="25"/>
  <c r="AW997" i="25"/>
  <c r="AX997" i="25"/>
  <c r="AY997" i="25"/>
  <c r="AZ997" i="25"/>
  <c r="AU998" i="25"/>
  <c r="AV998" i="25"/>
  <c r="AW998" i="25"/>
  <c r="AX998" i="25"/>
  <c r="AY998" i="25"/>
  <c r="AZ998" i="25"/>
  <c r="AU999" i="25"/>
  <c r="AV999" i="25"/>
  <c r="AW999" i="25"/>
  <c r="AX999" i="25"/>
  <c r="AY999" i="25"/>
  <c r="AZ999" i="25"/>
  <c r="AU1000" i="25"/>
  <c r="AV1000" i="25"/>
  <c r="AW1000" i="25"/>
  <c r="AX1000" i="25"/>
  <c r="AY1000" i="25"/>
  <c r="AZ1000" i="25"/>
  <c r="AU1001" i="25"/>
  <c r="AV1001" i="25"/>
  <c r="AW1001" i="25"/>
  <c r="AX1001" i="25"/>
  <c r="AY1001" i="25"/>
  <c r="AZ1001" i="25"/>
  <c r="AU1002" i="25"/>
  <c r="AV1002" i="25"/>
  <c r="AW1002" i="25"/>
  <c r="AX1002" i="25"/>
  <c r="AY1002" i="25"/>
  <c r="AZ1002" i="25"/>
  <c r="AU1003" i="25"/>
  <c r="AV1003" i="25"/>
  <c r="AW1003" i="25"/>
  <c r="AX1003" i="25"/>
  <c r="AY1003" i="25"/>
  <c r="AZ1003" i="25"/>
  <c r="B18" i="22"/>
  <c r="B19" i="22"/>
  <c r="B20" i="22"/>
  <c r="B21" i="22"/>
  <c r="B22" i="22"/>
  <c r="E22" i="22" s="1" a="1"/>
  <c r="E22" i="22" s="1"/>
  <c r="B23" i="22"/>
  <c r="C23" i="22" s="1"/>
  <c r="B24" i="22"/>
  <c r="C24" i="22" s="1"/>
  <c r="B25" i="22"/>
  <c r="D25" i="22" s="1" a="1"/>
  <c r="D25" i="22" s="1"/>
  <c r="B26" i="22"/>
  <c r="E26" i="22" s="1" a="1"/>
  <c r="E26" i="22" s="1"/>
  <c r="B27" i="22"/>
  <c r="C27" i="22" s="1"/>
  <c r="B28" i="22"/>
  <c r="C28" i="22" s="1"/>
  <c r="B29" i="22"/>
  <c r="D29" i="22" s="1" a="1"/>
  <c r="D29" i="22" s="1"/>
  <c r="B30" i="22"/>
  <c r="D30" i="22" s="1" a="1"/>
  <c r="D30" i="22" s="1"/>
  <c r="B31" i="22"/>
  <c r="B32" i="22"/>
  <c r="E32" i="22" s="1" a="1"/>
  <c r="E32" i="22" s="1"/>
  <c r="B33" i="22"/>
  <c r="B34" i="22"/>
  <c r="D34" i="22" s="1" a="1"/>
  <c r="D34" i="22" s="1"/>
  <c r="B35" i="22"/>
  <c r="B36" i="22"/>
  <c r="B37" i="22"/>
  <c r="E37" i="22" s="1" a="1"/>
  <c r="E37" i="22" s="1"/>
  <c r="B38" i="22"/>
  <c r="E38" i="22" s="1" a="1"/>
  <c r="E38" i="22" s="1"/>
  <c r="B39" i="22"/>
  <c r="D39" i="22" s="1" a="1"/>
  <c r="D39" i="22" s="1"/>
  <c r="B40" i="22"/>
  <c r="D40" i="22" s="1" a="1"/>
  <c r="D40" i="22" s="1"/>
  <c r="B41" i="22"/>
  <c r="E41" i="22" s="1" a="1"/>
  <c r="E41" i="22" s="1"/>
  <c r="B42" i="22"/>
  <c r="E42" i="22" s="1" a="1"/>
  <c r="E42" i="22" s="1"/>
  <c r="B43" i="22"/>
  <c r="E43" i="22" s="1" a="1"/>
  <c r="E43" i="22" s="1"/>
  <c r="B44" i="22"/>
  <c r="C44" i="22" s="1"/>
  <c r="B45" i="22"/>
  <c r="B46" i="22"/>
  <c r="E46" i="22" s="1" a="1"/>
  <c r="E46" i="22" s="1"/>
  <c r="B47" i="22"/>
  <c r="B48" i="22"/>
  <c r="D48" i="22" s="1" a="1"/>
  <c r="D48" i="22" s="1"/>
  <c r="B49" i="22"/>
  <c r="B50" i="22"/>
  <c r="E50" i="22" s="1" a="1"/>
  <c r="E50" i="22" s="1"/>
  <c r="B51" i="22"/>
  <c r="B52" i="22"/>
  <c r="D52" i="22" s="1" a="1"/>
  <c r="D52" i="22" s="1"/>
  <c r="B53" i="22"/>
  <c r="B54" i="22"/>
  <c r="D54" i="22" s="1" a="1"/>
  <c r="D54" i="22" s="1"/>
  <c r="B55" i="22"/>
  <c r="E55" i="22" s="1" a="1"/>
  <c r="E55" i="22" s="1"/>
  <c r="B56" i="22"/>
  <c r="E56" i="22" s="1" a="1"/>
  <c r="E56" i="22" s="1"/>
  <c r="B57" i="22"/>
  <c r="E57" i="22" s="1" a="1"/>
  <c r="E57" i="22" s="1"/>
  <c r="B58" i="22"/>
  <c r="B59" i="22"/>
  <c r="C59" i="22" s="1"/>
  <c r="B60" i="22"/>
  <c r="C60" i="22" s="1"/>
  <c r="B61" i="22"/>
  <c r="D61" i="22" s="1" a="1"/>
  <c r="D61" i="22" s="1"/>
  <c r="B62" i="22"/>
  <c r="E62" i="22" s="1" a="1"/>
  <c r="E62" i="22" s="1"/>
  <c r="B63" i="22"/>
  <c r="D63" i="22" s="1" a="1"/>
  <c r="D63" i="22" s="1"/>
  <c r="B64" i="22"/>
  <c r="B65" i="22"/>
  <c r="E65" i="22" s="1" a="1"/>
  <c r="E65" i="22" s="1"/>
  <c r="B66" i="22"/>
  <c r="E66" i="22" s="1" a="1"/>
  <c r="E66" i="22" s="1"/>
  <c r="B67" i="22"/>
  <c r="D67" i="22" a="1"/>
  <c r="D67" i="22" s="1"/>
  <c r="B68" i="22"/>
  <c r="B69" i="22"/>
  <c r="E69" i="22" s="1" a="1"/>
  <c r="E69" i="22" s="1"/>
  <c r="B70" i="22"/>
  <c r="E70" i="22" s="1" a="1"/>
  <c r="E70" i="22" s="1"/>
  <c r="B71" i="22"/>
  <c r="D71" i="22" s="1" a="1"/>
  <c r="D71" i="22" s="1"/>
  <c r="B72" i="22"/>
  <c r="E72" i="22" s="1" a="1"/>
  <c r="E72" i="22" s="1"/>
  <c r="B73" i="22"/>
  <c r="E73" i="22" s="1" a="1"/>
  <c r="E73" i="22" s="1"/>
  <c r="B74" i="22"/>
  <c r="E74" i="22" s="1" a="1"/>
  <c r="E74" i="22" s="1"/>
  <c r="B75" i="22"/>
  <c r="B76" i="22"/>
  <c r="C76" i="22" s="1"/>
  <c r="B77" i="22"/>
  <c r="B78" i="22"/>
  <c r="D78" i="22" s="1" a="1"/>
  <c r="D78" i="22" s="1"/>
  <c r="B79" i="22"/>
  <c r="D79" i="22" s="1" a="1"/>
  <c r="D79" i="22" s="1"/>
  <c r="B80" i="22"/>
  <c r="E80" i="22" s="1" a="1"/>
  <c r="E80" i="22" s="1"/>
  <c r="B81" i="22"/>
  <c r="E81" i="22" s="1" a="1"/>
  <c r="E81" i="22" s="1"/>
  <c r="B82" i="22"/>
  <c r="D82" i="22" s="1" a="1"/>
  <c r="D82" i="22" s="1"/>
  <c r="B83" i="22"/>
  <c r="C83" i="22" s="1"/>
  <c r="B84" i="22"/>
  <c r="C84" i="22" s="1"/>
  <c r="B85" i="22"/>
  <c r="E85" i="22" s="1" a="1"/>
  <c r="E85" i="22" s="1"/>
  <c r="B86" i="22"/>
  <c r="D86" i="22" s="1" a="1"/>
  <c r="D86" i="22" s="1"/>
  <c r="B87" i="22"/>
  <c r="B88" i="22"/>
  <c r="E88" i="22" s="1" a="1"/>
  <c r="E88" i="22" s="1"/>
  <c r="B89" i="22"/>
  <c r="B90" i="22"/>
  <c r="D90" i="22" s="1" a="1"/>
  <c r="D90" i="22" s="1"/>
  <c r="B91" i="22"/>
  <c r="C91" i="22" s="1"/>
  <c r="B92" i="22"/>
  <c r="C92" i="22" s="1"/>
  <c r="B93" i="22"/>
  <c r="E93" i="22" s="1" a="1"/>
  <c r="E93" i="22" s="1"/>
  <c r="B94" i="22"/>
  <c r="C94" i="22" s="1"/>
  <c r="B95" i="22"/>
  <c r="C95" i="22" s="1"/>
  <c r="B96" i="22"/>
  <c r="C96" i="22" s="1"/>
  <c r="B97" i="22"/>
  <c r="B98" i="22"/>
  <c r="C98" i="22" s="1"/>
  <c r="B99" i="22"/>
  <c r="C99" i="22" s="1"/>
  <c r="B100" i="22"/>
  <c r="D100" i="22" s="1" a="1"/>
  <c r="D100" i="22" s="1"/>
  <c r="B101" i="22"/>
  <c r="E101" i="22" s="1" a="1"/>
  <c r="E101" i="22" s="1"/>
  <c r="B102" i="22"/>
  <c r="C102" i="22" s="1"/>
  <c r="B103" i="22"/>
  <c r="E103" i="22" s="1" a="1"/>
  <c r="E103" i="22" s="1"/>
  <c r="B104" i="22"/>
  <c r="C104" i="22" s="1"/>
  <c r="B105" i="22"/>
  <c r="B106" i="22"/>
  <c r="D106" i="22" s="1" a="1"/>
  <c r="D106" i="22" s="1"/>
  <c r="B107" i="22"/>
  <c r="C107" i="22" s="1"/>
  <c r="B108" i="22"/>
  <c r="C108" i="22" s="1"/>
  <c r="B109" i="22"/>
  <c r="E109" i="22" s="1" a="1"/>
  <c r="E109" i="22" s="1"/>
  <c r="B110" i="22"/>
  <c r="D110" i="22" s="1" a="1"/>
  <c r="D110" i="22" s="1"/>
  <c r="B111" i="22"/>
  <c r="C111" i="22" s="1"/>
  <c r="B112" i="22"/>
  <c r="C112" i="22" s="1"/>
  <c r="B113" i="22"/>
  <c r="B114" i="22"/>
  <c r="D114" i="22" s="1" a="1"/>
  <c r="D114" i="22" s="1"/>
  <c r="B115" i="22"/>
  <c r="C115" i="22" s="1"/>
  <c r="B116" i="22"/>
  <c r="D116" i="22" s="1" a="1"/>
  <c r="D116" i="22" s="1"/>
  <c r="B117" i="22"/>
  <c r="D117" i="22" s="1" a="1"/>
  <c r="D117" i="22" s="1"/>
  <c r="B118" i="22"/>
  <c r="C118" i="22" s="1"/>
  <c r="B119" i="22"/>
  <c r="C119" i="22" s="1"/>
  <c r="B120" i="22"/>
  <c r="E120" i="22" s="1" a="1"/>
  <c r="E120" i="22" s="1"/>
  <c r="B121" i="22"/>
  <c r="C121" i="22" s="1"/>
  <c r="B122" i="22"/>
  <c r="C122" i="22" s="1"/>
  <c r="B123" i="22"/>
  <c r="D123" i="22" s="1" a="1"/>
  <c r="D123" i="22" s="1"/>
  <c r="B124" i="22"/>
  <c r="E124" i="22" s="1" a="1"/>
  <c r="E124" i="22" s="1"/>
  <c r="B125" i="22"/>
  <c r="D125" i="22" s="1" a="1"/>
  <c r="D125" i="22" s="1"/>
  <c r="B126" i="22"/>
  <c r="B127" i="22"/>
  <c r="C127" i="22" s="1"/>
  <c r="B128" i="22"/>
  <c r="E128" i="22" s="1" a="1"/>
  <c r="E128" i="22" s="1"/>
  <c r="B129" i="22"/>
  <c r="D129" i="22" a="1"/>
  <c r="D129" i="22" s="1"/>
  <c r="B130" i="22"/>
  <c r="C130" i="22" s="1"/>
  <c r="B131" i="22"/>
  <c r="C131" i="22" s="1"/>
  <c r="B132" i="22"/>
  <c r="E132" i="22" s="1" a="1"/>
  <c r="E132" i="22" s="1"/>
  <c r="B133" i="22"/>
  <c r="D133" i="22" s="1" a="1"/>
  <c r="D133" i="22" s="1"/>
  <c r="B134" i="22"/>
  <c r="D134" i="22" s="1" a="1"/>
  <c r="D134" i="22" s="1"/>
  <c r="B135" i="22"/>
  <c r="D135" i="22" s="1" a="1"/>
  <c r="D135" i="22" s="1"/>
  <c r="B136" i="22"/>
  <c r="E136" i="22" s="1" a="1"/>
  <c r="E136" i="22" s="1"/>
  <c r="B137" i="22"/>
  <c r="E137" i="22" s="1" a="1"/>
  <c r="E137" i="22" s="1"/>
  <c r="B138" i="22"/>
  <c r="C138" i="22" s="1"/>
  <c r="B139" i="22"/>
  <c r="C139" i="22" s="1"/>
  <c r="B140" i="22"/>
  <c r="D140" i="22" s="1" a="1"/>
  <c r="D140" i="22" s="1"/>
  <c r="B141" i="22"/>
  <c r="B142" i="22"/>
  <c r="B143" i="22"/>
  <c r="B144" i="22"/>
  <c r="B145" i="22"/>
  <c r="D145" i="22" s="1" a="1"/>
  <c r="D145" i="22" s="1"/>
  <c r="B146" i="22"/>
  <c r="B147" i="22"/>
  <c r="B148" i="22"/>
  <c r="D148" i="22" s="1" a="1"/>
  <c r="D148" i="22" s="1"/>
  <c r="B149" i="22"/>
  <c r="D149" i="22" s="1" a="1"/>
  <c r="D149" i="22" s="1"/>
  <c r="B150" i="22"/>
  <c r="B151" i="22"/>
  <c r="D151" i="22" s="1" a="1"/>
  <c r="D151" i="22" s="1"/>
  <c r="B152" i="22"/>
  <c r="D152" i="22" s="1" a="1"/>
  <c r="D152" i="22" s="1"/>
  <c r="B153" i="22"/>
  <c r="E153" i="22" s="1" a="1"/>
  <c r="E153" i="22" s="1"/>
  <c r="B154" i="22"/>
  <c r="D154" i="22" s="1" a="1"/>
  <c r="D154" i="22" s="1"/>
  <c r="B155" i="22"/>
  <c r="C155" i="22" s="1"/>
  <c r="B156" i="22"/>
  <c r="B157" i="22"/>
  <c r="B158" i="22"/>
  <c r="B159" i="22"/>
  <c r="D159" i="22" s="1" a="1"/>
  <c r="D159" i="22" s="1"/>
  <c r="B160" i="22"/>
  <c r="D160" i="22" s="1" a="1"/>
  <c r="D160" i="22" s="1"/>
  <c r="B161" i="22"/>
  <c r="E161" i="22" s="1" a="1"/>
  <c r="E161" i="22" s="1"/>
  <c r="B162" i="22"/>
  <c r="D162" i="22" s="1" a="1"/>
  <c r="D162" i="22" s="1"/>
  <c r="B163" i="22"/>
  <c r="B164" i="22"/>
  <c r="C164" i="22" s="1"/>
  <c r="B165" i="22"/>
  <c r="D165" i="22" s="1" a="1"/>
  <c r="D165" i="22" s="1"/>
  <c r="B166" i="22"/>
  <c r="D166" i="22" s="1" a="1"/>
  <c r="D166" i="22" s="1"/>
  <c r="B167" i="22"/>
  <c r="B168" i="22"/>
  <c r="D168" i="22" s="1" a="1"/>
  <c r="D168" i="22" s="1"/>
  <c r="B169" i="22"/>
  <c r="E169" i="22" s="1" a="1"/>
  <c r="E169" i="22" s="1"/>
  <c r="B170" i="22"/>
  <c r="D170" i="22" s="1" a="1"/>
  <c r="D170" i="22" s="1"/>
  <c r="B171" i="22"/>
  <c r="B172" i="22"/>
  <c r="C172" i="22" s="1"/>
  <c r="B173" i="22"/>
  <c r="D173" i="22" s="1" a="1"/>
  <c r="D173" i="22" s="1"/>
  <c r="E173" i="22" a="1"/>
  <c r="E173" i="22" s="1"/>
  <c r="B174" i="22"/>
  <c r="D174" i="22" s="1" a="1"/>
  <c r="D174" i="22" s="1"/>
  <c r="B175" i="22"/>
  <c r="B176" i="22"/>
  <c r="E176" i="22" s="1" a="1"/>
  <c r="E176" i="22" s="1"/>
  <c r="B177" i="22"/>
  <c r="E177" i="22" s="1" a="1"/>
  <c r="E177" i="22" s="1"/>
  <c r="B178" i="22"/>
  <c r="D178" i="22" s="1" a="1"/>
  <c r="D178" i="22" s="1"/>
  <c r="B179" i="22"/>
  <c r="E179" i="22" s="1" a="1"/>
  <c r="E179" i="22" s="1"/>
  <c r="B180" i="22"/>
  <c r="D180" i="22" s="1" a="1"/>
  <c r="D180" i="22" s="1"/>
  <c r="B181" i="22"/>
  <c r="B182" i="22"/>
  <c r="D182" i="22" s="1" a="1"/>
  <c r="D182" i="22" s="1"/>
  <c r="B183" i="22"/>
  <c r="B184" i="22"/>
  <c r="D184" i="22" s="1" a="1"/>
  <c r="D184" i="22" s="1"/>
  <c r="B185" i="22"/>
  <c r="E185" i="22" s="1" a="1"/>
  <c r="E185" i="22" s="1"/>
  <c r="B186" i="22"/>
  <c r="D186" i="22" s="1" a="1"/>
  <c r="D186" i="22" s="1"/>
  <c r="B187" i="22"/>
  <c r="E187" i="22" s="1" a="1"/>
  <c r="E187" i="22" s="1"/>
  <c r="B188" i="22"/>
  <c r="D188" i="22" s="1" a="1"/>
  <c r="D188" i="22" s="1"/>
  <c r="B189" i="22"/>
  <c r="E189" i="22" s="1" a="1"/>
  <c r="E189" i="22" s="1"/>
  <c r="B190" i="22"/>
  <c r="B191" i="22"/>
  <c r="E191" i="22" s="1" a="1"/>
  <c r="E191" i="22" s="1"/>
  <c r="B192" i="22"/>
  <c r="D192" i="22" s="1" a="1"/>
  <c r="D192" i="22" s="1"/>
  <c r="B193" i="22"/>
  <c r="D193" i="22" s="1" a="1"/>
  <c r="D193" i="22" s="1"/>
  <c r="B194" i="22"/>
  <c r="E194" i="22" s="1" a="1"/>
  <c r="E194" i="22" s="1"/>
  <c r="B195" i="22"/>
  <c r="B196" i="22"/>
  <c r="E196" i="22" s="1" a="1"/>
  <c r="E196" i="22" s="1"/>
  <c r="B197" i="22"/>
  <c r="B198" i="22"/>
  <c r="B199" i="22"/>
  <c r="E199" i="22" s="1" a="1"/>
  <c r="E199" i="22" s="1"/>
  <c r="B200" i="22"/>
  <c r="D200" i="22" s="1" a="1"/>
  <c r="D200" i="22" s="1"/>
  <c r="B201" i="22"/>
  <c r="D201" i="22" s="1" a="1"/>
  <c r="D201" i="22" s="1"/>
  <c r="B202" i="22"/>
  <c r="E202" i="22" s="1" a="1"/>
  <c r="E202" i="22" s="1"/>
  <c r="B203" i="22"/>
  <c r="B204" i="22"/>
  <c r="E204" i="22" s="1" a="1"/>
  <c r="E204" i="22" s="1"/>
  <c r="B205" i="22"/>
  <c r="E205" i="22" s="1" a="1"/>
  <c r="E205" i="22" s="1"/>
  <c r="B206" i="22"/>
  <c r="D206" i="22" s="1" a="1"/>
  <c r="D206" i="22" s="1"/>
  <c r="B207" i="22"/>
  <c r="E207" i="22" s="1" a="1"/>
  <c r="E207" i="22" s="1"/>
  <c r="B208" i="22"/>
  <c r="D208" i="22" s="1" a="1"/>
  <c r="D208" i="22" s="1"/>
  <c r="B209" i="22"/>
  <c r="D209" i="22" s="1" a="1"/>
  <c r="D209" i="22" s="1"/>
  <c r="B210" i="22"/>
  <c r="D210" i="22" s="1" a="1"/>
  <c r="D210" i="22" s="1"/>
  <c r="B211" i="22"/>
  <c r="B212" i="22"/>
  <c r="D212" i="22" s="1" a="1"/>
  <c r="D212" i="22" s="1"/>
  <c r="B213" i="22"/>
  <c r="E213" i="22" s="1" a="1"/>
  <c r="E213" i="22" s="1"/>
  <c r="B214" i="22"/>
  <c r="B215" i="22"/>
  <c r="D215" i="22" s="1" a="1"/>
  <c r="D215" i="22" s="1"/>
  <c r="B216" i="22"/>
  <c r="D216" i="22" s="1" a="1"/>
  <c r="D216" i="22" s="1"/>
  <c r="B217" i="22"/>
  <c r="D217" i="22" s="1" a="1"/>
  <c r="D217" i="22" s="1"/>
  <c r="B218" i="22"/>
  <c r="D218" i="22" s="1" a="1"/>
  <c r="D218" i="22" s="1"/>
  <c r="B219" i="22"/>
  <c r="C219" i="22" s="1"/>
  <c r="B220" i="22"/>
  <c r="D220" i="22" s="1" a="1"/>
  <c r="D220" i="22" s="1"/>
  <c r="B221" i="22"/>
  <c r="D221" i="22" s="1" a="1"/>
  <c r="D221" i="22" s="1"/>
  <c r="B222" i="22"/>
  <c r="E222" i="22" s="1" a="1"/>
  <c r="E222" i="22" s="1"/>
  <c r="B223" i="22"/>
  <c r="E223" i="22" s="1" a="1"/>
  <c r="E223" i="22" s="1"/>
  <c r="B224" i="22"/>
  <c r="C224" i="22" s="1"/>
  <c r="B225" i="22"/>
  <c r="D225" i="22" s="1" a="1"/>
  <c r="D225" i="22" s="1"/>
  <c r="B226" i="22"/>
  <c r="B227" i="22"/>
  <c r="C227" i="22" s="1"/>
  <c r="B228" i="22"/>
  <c r="C228" i="22" s="1"/>
  <c r="B229" i="22"/>
  <c r="D229" i="22" s="1" a="1"/>
  <c r="D229" i="22" s="1"/>
  <c r="B230" i="22"/>
  <c r="B231" i="22"/>
  <c r="C231" i="22" s="1"/>
  <c r="B232" i="22"/>
  <c r="B233" i="22"/>
  <c r="B234" i="22"/>
  <c r="D234" i="22" s="1" a="1"/>
  <c r="D234" i="22" s="1"/>
  <c r="B235" i="22"/>
  <c r="C235" i="22" s="1"/>
  <c r="B236" i="22"/>
  <c r="D236" i="22" s="1" a="1"/>
  <c r="D236" i="22" s="1"/>
  <c r="B237" i="22"/>
  <c r="E237" i="22" s="1" a="1"/>
  <c r="E237" i="22" s="1"/>
  <c r="B238" i="22"/>
  <c r="E238" i="22" s="1" a="1"/>
  <c r="E238" i="22" s="1"/>
  <c r="B239" i="22"/>
  <c r="C239" i="22" s="1"/>
  <c r="B240" i="22"/>
  <c r="C240" i="22" s="1"/>
  <c r="B241" i="22"/>
  <c r="D241" i="22" s="1" a="1"/>
  <c r="D241" i="22" s="1"/>
  <c r="B242" i="22"/>
  <c r="E242" i="22" s="1" a="1"/>
  <c r="E242" i="22" s="1"/>
  <c r="B243" i="22"/>
  <c r="E243" i="22" s="1" a="1"/>
  <c r="E243" i="22" s="1"/>
  <c r="B244" i="22"/>
  <c r="C244" i="22" s="1"/>
  <c r="B245" i="22"/>
  <c r="D245" i="22" s="1" a="1"/>
  <c r="D245" i="22" s="1"/>
  <c r="B246" i="22"/>
  <c r="B247" i="22"/>
  <c r="B248" i="22"/>
  <c r="C248" i="22" s="1"/>
  <c r="B249" i="22"/>
  <c r="B250" i="22"/>
  <c r="D250" i="22" s="1" a="1"/>
  <c r="D250" i="22" s="1"/>
  <c r="B251" i="22"/>
  <c r="C251" i="22" s="1"/>
  <c r="B252" i="22"/>
  <c r="D252" i="22" s="1" a="1"/>
  <c r="D252" i="22" s="1"/>
  <c r="B253" i="22"/>
  <c r="E253" i="22" s="1" a="1"/>
  <c r="E253" i="22" s="1"/>
  <c r="B254" i="22"/>
  <c r="D254" i="22" s="1" a="1"/>
  <c r="D254" i="22" s="1"/>
  <c r="B255" i="22"/>
  <c r="C255" i="22" s="1"/>
  <c r="B256" i="22"/>
  <c r="C256" i="22" s="1"/>
  <c r="B257" i="22"/>
  <c r="D257" i="22" s="1" a="1"/>
  <c r="D257" i="22" s="1"/>
  <c r="B258" i="22"/>
  <c r="C258" i="22" s="1"/>
  <c r="B259" i="22"/>
  <c r="C259" i="22" s="1"/>
  <c r="B260" i="22"/>
  <c r="C260" i="22" s="1"/>
  <c r="B261" i="22"/>
  <c r="E261" i="22" s="1" a="1"/>
  <c r="E261" i="22" s="1"/>
  <c r="B262" i="22"/>
  <c r="D262" i="22" s="1" a="1"/>
  <c r="D262" i="22" s="1"/>
  <c r="B263" i="22"/>
  <c r="D263" i="22" s="1" a="1"/>
  <c r="D263" i="22" s="1"/>
  <c r="B264" i="22"/>
  <c r="B265" i="22"/>
  <c r="E265" i="22" s="1" a="1"/>
  <c r="E265" i="22" s="1"/>
  <c r="B266" i="22"/>
  <c r="C266" i="22" s="1"/>
  <c r="B267" i="22"/>
  <c r="D267" i="22" s="1" a="1"/>
  <c r="D267" i="22" s="1"/>
  <c r="B268" i="22"/>
  <c r="C268" i="22" s="1"/>
  <c r="B269" i="22"/>
  <c r="E269" i="22" s="1" a="1"/>
  <c r="E269" i="22" s="1"/>
  <c r="B270" i="22"/>
  <c r="E270" i="22" s="1" a="1"/>
  <c r="E270" i="22" s="1"/>
  <c r="B271" i="22"/>
  <c r="D271" i="22" s="1" a="1"/>
  <c r="D271" i="22" s="1"/>
  <c r="B272" i="22"/>
  <c r="C272" i="22" s="1"/>
  <c r="B273" i="22"/>
  <c r="E273" i="22" s="1" a="1"/>
  <c r="E273" i="22" s="1"/>
  <c r="B274" i="22"/>
  <c r="C274" i="22" s="1"/>
  <c r="B275" i="22"/>
  <c r="B276" i="22"/>
  <c r="B277" i="22"/>
  <c r="E277" i="22" s="1" a="1"/>
  <c r="E277" i="22" s="1"/>
  <c r="B278" i="22"/>
  <c r="C278" i="22" s="1"/>
  <c r="B279" i="22"/>
  <c r="D279" i="22" s="1" a="1"/>
  <c r="D279" i="22" s="1"/>
  <c r="B280" i="22"/>
  <c r="C280" i="22" s="1"/>
  <c r="B281" i="22"/>
  <c r="E281" i="22" s="1" a="1"/>
  <c r="E281" i="22" s="1"/>
  <c r="B282" i="22"/>
  <c r="D282" i="22" s="1" a="1"/>
  <c r="D282" i="22" s="1"/>
  <c r="B283" i="22"/>
  <c r="B284" i="22"/>
  <c r="D284" i="22" s="1" a="1"/>
  <c r="D284" i="22" s="1"/>
  <c r="B285" i="22"/>
  <c r="E285" i="22" s="1" a="1"/>
  <c r="E285" i="22" s="1"/>
  <c r="B286" i="22"/>
  <c r="D286" i="22" s="1" a="1"/>
  <c r="D286" i="22" s="1"/>
  <c r="B287" i="22"/>
  <c r="D287" i="22" s="1" a="1"/>
  <c r="D287" i="22" s="1"/>
  <c r="B288" i="22"/>
  <c r="C288" i="22" s="1"/>
  <c r="B289" i="22"/>
  <c r="B290" i="22"/>
  <c r="D290" i="22" s="1" a="1"/>
  <c r="D290" i="22" s="1"/>
  <c r="B291" i="22"/>
  <c r="E291" i="22" s="1" a="1"/>
  <c r="E291" i="22" s="1"/>
  <c r="B292" i="22"/>
  <c r="B293" i="22"/>
  <c r="B294" i="22"/>
  <c r="D294" i="22" s="1" a="1"/>
  <c r="D294" i="22" s="1"/>
  <c r="B295" i="22"/>
  <c r="E295" i="22" s="1" a="1"/>
  <c r="E295" i="22" s="1"/>
  <c r="B296" i="22"/>
  <c r="B297" i="22"/>
  <c r="B298" i="22"/>
  <c r="D298" i="22" s="1" a="1"/>
  <c r="D298" i="22" s="1"/>
  <c r="B299" i="22"/>
  <c r="E299" i="22" s="1" a="1"/>
  <c r="E299" i="22" s="1"/>
  <c r="B300" i="22"/>
  <c r="E300" i="22" s="1" a="1"/>
  <c r="E300" i="22" s="1"/>
  <c r="B301" i="22"/>
  <c r="B302" i="22"/>
  <c r="D302" i="22" s="1" a="1"/>
  <c r="D302" i="22" s="1"/>
  <c r="B303" i="22"/>
  <c r="E303" i="22" s="1" a="1"/>
  <c r="E303" i="22" s="1"/>
  <c r="B304" i="22"/>
  <c r="C304" i="22" s="1"/>
  <c r="B305" i="22"/>
  <c r="D305" i="22" s="1" a="1"/>
  <c r="D305" i="22" s="1"/>
  <c r="B306" i="22"/>
  <c r="E306" i="22" s="1" a="1"/>
  <c r="E306" i="22" s="1"/>
  <c r="B307" i="22"/>
  <c r="B308" i="22"/>
  <c r="B309" i="22"/>
  <c r="B310" i="22"/>
  <c r="B311" i="22"/>
  <c r="C311" i="22" s="1"/>
  <c r="B312" i="22"/>
  <c r="C312" i="22" s="1"/>
  <c r="B313" i="22"/>
  <c r="D313" i="22" s="1" a="1"/>
  <c r="D313" i="22" s="1"/>
  <c r="B314" i="22"/>
  <c r="C314" i="22" s="1"/>
  <c r="B315" i="22"/>
  <c r="B316" i="22"/>
  <c r="B317" i="22"/>
  <c r="E317" i="22" s="1" a="1"/>
  <c r="E317" i="22" s="1"/>
  <c r="B318" i="22"/>
  <c r="B319" i="22"/>
  <c r="D319" i="22" s="1" a="1"/>
  <c r="D319" i="22" s="1"/>
  <c r="B320" i="22"/>
  <c r="E320" i="22" s="1" a="1"/>
  <c r="E320" i="22" s="1"/>
  <c r="B321" i="22"/>
  <c r="E321" i="22" s="1" a="1"/>
  <c r="E321" i="22" s="1"/>
  <c r="B322" i="22"/>
  <c r="D322" i="22" s="1" a="1"/>
  <c r="D322" i="22" s="1"/>
  <c r="B323" i="22"/>
  <c r="D323" i="22" s="1" a="1"/>
  <c r="D323" i="22" s="1"/>
  <c r="B324" i="22"/>
  <c r="C324" i="22" s="1"/>
  <c r="B325" i="22"/>
  <c r="B326" i="22"/>
  <c r="B327" i="22"/>
  <c r="D327" i="22" s="1" a="1"/>
  <c r="D327" i="22" s="1"/>
  <c r="B328" i="22"/>
  <c r="E328" i="22" s="1" a="1"/>
  <c r="E328" i="22" s="1"/>
  <c r="B329" i="22"/>
  <c r="C329" i="22" s="1"/>
  <c r="B330" i="22"/>
  <c r="B331" i="22"/>
  <c r="C331" i="22" s="1"/>
  <c r="B332" i="22"/>
  <c r="D332" i="22" s="1" a="1"/>
  <c r="D332" i="22" s="1"/>
  <c r="B333" i="22"/>
  <c r="C333" i="22" s="1"/>
  <c r="B334" i="22"/>
  <c r="B335" i="22"/>
  <c r="E335" i="22" s="1" a="1"/>
  <c r="E335" i="22" s="1"/>
  <c r="B336" i="22"/>
  <c r="E336" i="22" s="1" a="1"/>
  <c r="E336" i="22" s="1"/>
  <c r="B337" i="22"/>
  <c r="C337" i="22" s="1"/>
  <c r="B338" i="22"/>
  <c r="B339" i="22"/>
  <c r="D339" i="22" s="1" a="1"/>
  <c r="D339" i="22" s="1"/>
  <c r="B340" i="22"/>
  <c r="E340" i="22" s="1" a="1"/>
  <c r="E340" i="22" s="1"/>
  <c r="B341" i="22"/>
  <c r="C341" i="22" s="1"/>
  <c r="B342" i="22"/>
  <c r="B343" i="22"/>
  <c r="D343" i="22" s="1" a="1"/>
  <c r="D343" i="22" s="1"/>
  <c r="B344" i="22"/>
  <c r="D344" i="22" s="1" a="1"/>
  <c r="D344" i="22" s="1"/>
  <c r="B345" i="22"/>
  <c r="C345" i="22" s="1"/>
  <c r="B346" i="22"/>
  <c r="B347" i="22"/>
  <c r="E347" i="22" s="1" a="1"/>
  <c r="E347" i="22" s="1"/>
  <c r="B348" i="22"/>
  <c r="D348" i="22" s="1" a="1"/>
  <c r="D348" i="22" s="1"/>
  <c r="B349" i="22"/>
  <c r="C349" i="22" s="1"/>
  <c r="L5" i="26"/>
  <c r="K5" i="26" s="1"/>
  <c r="L6" i="26"/>
  <c r="L7" i="26"/>
  <c r="L8" i="26"/>
  <c r="L9" i="26"/>
  <c r="L10" i="26"/>
  <c r="L11" i="26"/>
  <c r="L12" i="26"/>
  <c r="L13" i="26"/>
  <c r="L14" i="26"/>
  <c r="L15" i="26"/>
  <c r="L16" i="26"/>
  <c r="L17" i="26"/>
  <c r="L18" i="26"/>
  <c r="L19" i="26"/>
  <c r="L20" i="26"/>
  <c r="L21" i="26"/>
  <c r="L22" i="26"/>
  <c r="L23" i="26"/>
  <c r="L24" i="26"/>
  <c r="L25" i="26"/>
  <c r="L26" i="26"/>
  <c r="L27" i="26"/>
  <c r="L28" i="26"/>
  <c r="L29" i="26"/>
  <c r="L30" i="26"/>
  <c r="L31" i="26"/>
  <c r="L32" i="26"/>
  <c r="L33" i="26"/>
  <c r="L34" i="26"/>
  <c r="L35" i="26"/>
  <c r="L36" i="26"/>
  <c r="L37" i="26"/>
  <c r="L38" i="26"/>
  <c r="L39" i="26"/>
  <c r="L40" i="26"/>
  <c r="L41" i="26"/>
  <c r="L42" i="26"/>
  <c r="L43" i="26"/>
  <c r="L44" i="26"/>
  <c r="L45" i="26"/>
  <c r="L46" i="26"/>
  <c r="L47" i="26"/>
  <c r="L48" i="26"/>
  <c r="L49" i="26"/>
  <c r="L50" i="26"/>
  <c r="L51" i="26"/>
  <c r="L52" i="26"/>
  <c r="L53" i="26"/>
  <c r="L54" i="26"/>
  <c r="L55" i="26"/>
  <c r="L56" i="26"/>
  <c r="L57" i="26"/>
  <c r="L58" i="26"/>
  <c r="L59" i="26"/>
  <c r="L60" i="26"/>
  <c r="L61" i="26"/>
  <c r="L62" i="26"/>
  <c r="L63" i="26"/>
  <c r="L64" i="26"/>
  <c r="L65" i="26"/>
  <c r="L66" i="26"/>
  <c r="L67" i="26"/>
  <c r="L68" i="26"/>
  <c r="L69" i="26"/>
  <c r="L70" i="26"/>
  <c r="L71" i="26"/>
  <c r="L72" i="26"/>
  <c r="L73" i="26"/>
  <c r="L74" i="26"/>
  <c r="L75" i="26"/>
  <c r="L76" i="26"/>
  <c r="L77" i="26"/>
  <c r="L78" i="26"/>
  <c r="L79" i="26"/>
  <c r="L80" i="26"/>
  <c r="L81" i="26"/>
  <c r="L82" i="26"/>
  <c r="L83" i="26"/>
  <c r="L84" i="26"/>
  <c r="L85" i="26"/>
  <c r="L86" i="26"/>
  <c r="L87" i="26"/>
  <c r="L88" i="26"/>
  <c r="L89" i="26"/>
  <c r="L90" i="26"/>
  <c r="L91" i="26"/>
  <c r="L92" i="26"/>
  <c r="L93" i="26"/>
  <c r="L94" i="26"/>
  <c r="L95" i="26"/>
  <c r="L96" i="26"/>
  <c r="L97" i="26"/>
  <c r="L98" i="26"/>
  <c r="L99" i="26"/>
  <c r="L100" i="26"/>
  <c r="L4" i="26"/>
  <c r="K4" i="26" s="1"/>
  <c r="G5" i="26"/>
  <c r="G6" i="26"/>
  <c r="G7" i="26"/>
  <c r="F7" i="26" s="1"/>
  <c r="G8" i="26"/>
  <c r="F8" i="26" s="1"/>
  <c r="G9" i="26"/>
  <c r="F9" i="26" s="1"/>
  <c r="G10" i="26"/>
  <c r="F10" i="26" s="1"/>
  <c r="G11" i="26"/>
  <c r="F11" i="26" s="1"/>
  <c r="G12" i="26"/>
  <c r="F12" i="26" s="1"/>
  <c r="G13" i="26"/>
  <c r="F13" i="26" s="1"/>
  <c r="G14" i="26"/>
  <c r="F14" i="26" s="1"/>
  <c r="G15" i="26"/>
  <c r="F15" i="26" s="1"/>
  <c r="G16" i="26"/>
  <c r="F16" i="26" s="1"/>
  <c r="G17" i="26"/>
  <c r="F17" i="26" s="1"/>
  <c r="G18" i="26"/>
  <c r="F18" i="26" s="1"/>
  <c r="G19" i="26"/>
  <c r="F19" i="26" s="1"/>
  <c r="G20" i="26"/>
  <c r="F20" i="26" s="1"/>
  <c r="G21" i="26"/>
  <c r="F21" i="26" s="1"/>
  <c r="G22" i="26"/>
  <c r="F22" i="26" s="1"/>
  <c r="G23" i="26"/>
  <c r="F23" i="26" s="1"/>
  <c r="G24" i="26"/>
  <c r="F24" i="26" s="1"/>
  <c r="G25" i="26"/>
  <c r="F25" i="26" s="1"/>
  <c r="G26" i="26"/>
  <c r="F26" i="26" s="1"/>
  <c r="G27" i="26"/>
  <c r="F27" i="26" s="1"/>
  <c r="G28" i="26"/>
  <c r="F28" i="26" s="1"/>
  <c r="G29" i="26"/>
  <c r="F29" i="26" s="1"/>
  <c r="G30" i="26"/>
  <c r="F30" i="26" s="1"/>
  <c r="G31" i="26"/>
  <c r="F31" i="26" s="1"/>
  <c r="G32" i="26"/>
  <c r="F32" i="26" s="1"/>
  <c r="G33" i="26"/>
  <c r="F33" i="26" s="1"/>
  <c r="G34" i="26"/>
  <c r="F34" i="26" s="1"/>
  <c r="G35" i="26"/>
  <c r="F35" i="26" s="1"/>
  <c r="G36" i="26"/>
  <c r="F36" i="26" s="1"/>
  <c r="G37" i="26"/>
  <c r="F37" i="26" s="1"/>
  <c r="G38" i="26"/>
  <c r="F38" i="26" s="1"/>
  <c r="G39" i="26"/>
  <c r="F39" i="26" s="1"/>
  <c r="G40" i="26"/>
  <c r="F40" i="26" s="1"/>
  <c r="G41" i="26"/>
  <c r="F41" i="26" s="1"/>
  <c r="G42" i="26"/>
  <c r="F42" i="26" s="1"/>
  <c r="G43" i="26"/>
  <c r="F43" i="26" s="1"/>
  <c r="G44" i="26"/>
  <c r="F44" i="26" s="1"/>
  <c r="G45" i="26"/>
  <c r="F45" i="26" s="1"/>
  <c r="G46" i="26"/>
  <c r="F46" i="26" s="1"/>
  <c r="G47" i="26"/>
  <c r="F47" i="26" s="1"/>
  <c r="G48" i="26"/>
  <c r="F48" i="26" s="1"/>
  <c r="G49" i="26"/>
  <c r="F49" i="26" s="1"/>
  <c r="G50" i="26"/>
  <c r="F50" i="26" s="1"/>
  <c r="G51" i="26"/>
  <c r="F51" i="26" s="1"/>
  <c r="G52" i="26"/>
  <c r="F52" i="26" s="1"/>
  <c r="G53" i="26"/>
  <c r="F53" i="26" s="1"/>
  <c r="G54" i="26"/>
  <c r="F54" i="26" s="1"/>
  <c r="G55" i="26"/>
  <c r="F55" i="26" s="1"/>
  <c r="G56" i="26"/>
  <c r="F56" i="26" s="1"/>
  <c r="G57" i="26"/>
  <c r="F57" i="26" s="1"/>
  <c r="G58" i="26"/>
  <c r="F58" i="26" s="1"/>
  <c r="G59" i="26"/>
  <c r="F59" i="26" s="1"/>
  <c r="G60" i="26"/>
  <c r="F60" i="26" s="1"/>
  <c r="G61" i="26"/>
  <c r="F61" i="26" s="1"/>
  <c r="G62" i="26"/>
  <c r="F62" i="26" s="1"/>
  <c r="G63" i="26"/>
  <c r="F63" i="26" s="1"/>
  <c r="G64" i="26"/>
  <c r="F64" i="26" s="1"/>
  <c r="G65" i="26"/>
  <c r="F65" i="26" s="1"/>
  <c r="G66" i="26"/>
  <c r="F66" i="26" s="1"/>
  <c r="G67" i="26"/>
  <c r="F67" i="26" s="1"/>
  <c r="G68" i="26"/>
  <c r="F68" i="26" s="1"/>
  <c r="G69" i="26"/>
  <c r="F69" i="26" s="1"/>
  <c r="G70" i="26"/>
  <c r="F70" i="26" s="1"/>
  <c r="G71" i="26"/>
  <c r="F71" i="26" s="1"/>
  <c r="G72" i="26"/>
  <c r="F72" i="26" s="1"/>
  <c r="G73" i="26"/>
  <c r="F73" i="26" s="1"/>
  <c r="G74" i="26"/>
  <c r="F74" i="26" s="1"/>
  <c r="G75" i="26"/>
  <c r="F75" i="26" s="1"/>
  <c r="G76" i="26"/>
  <c r="F76" i="26" s="1"/>
  <c r="G77" i="26"/>
  <c r="F77" i="26" s="1"/>
  <c r="G78" i="26"/>
  <c r="F78" i="26" s="1"/>
  <c r="G79" i="26"/>
  <c r="F79" i="26" s="1"/>
  <c r="G80" i="26"/>
  <c r="F80" i="26" s="1"/>
  <c r="G81" i="26"/>
  <c r="F81" i="26" s="1"/>
  <c r="G82" i="26"/>
  <c r="F82" i="26" s="1"/>
  <c r="G83" i="26"/>
  <c r="F83" i="26" s="1"/>
  <c r="G84" i="26"/>
  <c r="F84" i="26" s="1"/>
  <c r="G85" i="26"/>
  <c r="F85" i="26" s="1"/>
  <c r="G86" i="26"/>
  <c r="F86" i="26" s="1"/>
  <c r="G87" i="26"/>
  <c r="F87" i="26" s="1"/>
  <c r="G88" i="26"/>
  <c r="F88" i="26" s="1"/>
  <c r="G89" i="26"/>
  <c r="F89" i="26" s="1"/>
  <c r="G90" i="26"/>
  <c r="F90" i="26" s="1"/>
  <c r="G91" i="26"/>
  <c r="F91" i="26" s="1"/>
  <c r="G92" i="26"/>
  <c r="F92" i="26" s="1"/>
  <c r="G93" i="26"/>
  <c r="F93" i="26" s="1"/>
  <c r="G94" i="26"/>
  <c r="F94" i="26" s="1"/>
  <c r="G95" i="26"/>
  <c r="F95" i="26" s="1"/>
  <c r="G96" i="26"/>
  <c r="F96" i="26" s="1"/>
  <c r="G97" i="26"/>
  <c r="F97" i="26" s="1"/>
  <c r="G98" i="26"/>
  <c r="F98" i="26" s="1"/>
  <c r="G99" i="26"/>
  <c r="F99" i="26" s="1"/>
  <c r="G100" i="26"/>
  <c r="F100" i="26" s="1"/>
  <c r="G101" i="26"/>
  <c r="F101" i="26" s="1"/>
  <c r="G102" i="26"/>
  <c r="F102" i="26" s="1"/>
  <c r="G103" i="26"/>
  <c r="F103" i="26" s="1"/>
  <c r="G104" i="26"/>
  <c r="F104" i="26" s="1"/>
  <c r="G105" i="26"/>
  <c r="F105" i="26" s="1"/>
  <c r="G106" i="26"/>
  <c r="F106" i="26" s="1"/>
  <c r="G107" i="26"/>
  <c r="F107" i="26" s="1"/>
  <c r="G108" i="26"/>
  <c r="F108" i="26" s="1"/>
  <c r="G109" i="26"/>
  <c r="F109" i="26" s="1"/>
  <c r="G110" i="26"/>
  <c r="F110" i="26" s="1"/>
  <c r="G111" i="26"/>
  <c r="F111" i="26" s="1"/>
  <c r="G112" i="26"/>
  <c r="F112" i="26" s="1"/>
  <c r="G113" i="26"/>
  <c r="F113" i="26" s="1"/>
  <c r="G114" i="26"/>
  <c r="F114" i="26" s="1"/>
  <c r="G115" i="26"/>
  <c r="F115" i="26" s="1"/>
  <c r="G116" i="26"/>
  <c r="F116" i="26" s="1"/>
  <c r="G117" i="26"/>
  <c r="F117" i="26" s="1"/>
  <c r="G118" i="26"/>
  <c r="F118" i="26" s="1"/>
  <c r="G119" i="26"/>
  <c r="F119" i="26" s="1"/>
  <c r="G120" i="26"/>
  <c r="F120" i="26" s="1"/>
  <c r="G121" i="26"/>
  <c r="F121" i="26" s="1"/>
  <c r="G122" i="26"/>
  <c r="F122" i="26" s="1"/>
  <c r="G123" i="26"/>
  <c r="F123" i="26" s="1"/>
  <c r="G124" i="26"/>
  <c r="F124" i="26" s="1"/>
  <c r="G125" i="26"/>
  <c r="F125" i="26" s="1"/>
  <c r="G126" i="26"/>
  <c r="F126" i="26" s="1"/>
  <c r="G127" i="26"/>
  <c r="F127" i="26" s="1"/>
  <c r="G128" i="26"/>
  <c r="F128" i="26" s="1"/>
  <c r="G129" i="26"/>
  <c r="F129" i="26" s="1"/>
  <c r="G130" i="26"/>
  <c r="F130" i="26" s="1"/>
  <c r="G131" i="26"/>
  <c r="F131" i="26" s="1"/>
  <c r="G132" i="26"/>
  <c r="F132" i="26" s="1"/>
  <c r="G133" i="26"/>
  <c r="F133" i="26" s="1"/>
  <c r="G134" i="26"/>
  <c r="F134" i="26" s="1"/>
  <c r="G135" i="26"/>
  <c r="F135" i="26" s="1"/>
  <c r="G136" i="26"/>
  <c r="F136" i="26" s="1"/>
  <c r="G137" i="26"/>
  <c r="F137" i="26" s="1"/>
  <c r="G138" i="26"/>
  <c r="F138" i="26" s="1"/>
  <c r="G139" i="26"/>
  <c r="F139" i="26" s="1"/>
  <c r="G140" i="26"/>
  <c r="F140" i="26" s="1"/>
  <c r="G141" i="26"/>
  <c r="F141" i="26" s="1"/>
  <c r="G142" i="26"/>
  <c r="F142" i="26" s="1"/>
  <c r="G143" i="26"/>
  <c r="F143" i="26" s="1"/>
  <c r="G144" i="26"/>
  <c r="F144" i="26" s="1"/>
  <c r="G145" i="26"/>
  <c r="F145" i="26" s="1"/>
  <c r="G146" i="26"/>
  <c r="F146" i="26" s="1"/>
  <c r="G147" i="26"/>
  <c r="F147" i="26" s="1"/>
  <c r="G148" i="26"/>
  <c r="F148" i="26" s="1"/>
  <c r="G149" i="26"/>
  <c r="F149" i="26" s="1"/>
  <c r="G150" i="26"/>
  <c r="F150" i="26" s="1"/>
  <c r="G151" i="26"/>
  <c r="F151" i="26" s="1"/>
  <c r="G152" i="26"/>
  <c r="F152" i="26" s="1"/>
  <c r="G153" i="26"/>
  <c r="F153" i="26" s="1"/>
  <c r="G154" i="26"/>
  <c r="F154" i="26" s="1"/>
  <c r="G155" i="26"/>
  <c r="F155" i="26" s="1"/>
  <c r="G156" i="26"/>
  <c r="F156" i="26" s="1"/>
  <c r="G157" i="26"/>
  <c r="F157" i="26" s="1"/>
  <c r="G158" i="26"/>
  <c r="F158" i="26" s="1"/>
  <c r="G159" i="26"/>
  <c r="F159" i="26" s="1"/>
  <c r="G160" i="26"/>
  <c r="F160" i="26" s="1"/>
  <c r="G161" i="26"/>
  <c r="F161" i="26" s="1"/>
  <c r="G162" i="26"/>
  <c r="F162" i="26" s="1"/>
  <c r="G163" i="26"/>
  <c r="F163" i="26" s="1"/>
  <c r="G164" i="26"/>
  <c r="F164" i="26" s="1"/>
  <c r="G165" i="26"/>
  <c r="F165" i="26" s="1"/>
  <c r="G166" i="26"/>
  <c r="F166" i="26" s="1"/>
  <c r="G167" i="26"/>
  <c r="F167" i="26" s="1"/>
  <c r="G168" i="26"/>
  <c r="F168" i="26" s="1"/>
  <c r="G169" i="26"/>
  <c r="F169" i="26" s="1"/>
  <c r="G170" i="26"/>
  <c r="F170" i="26" s="1"/>
  <c r="G171" i="26"/>
  <c r="F171" i="26" s="1"/>
  <c r="G172" i="26"/>
  <c r="F172" i="26" s="1"/>
  <c r="G173" i="26"/>
  <c r="F173" i="26" s="1"/>
  <c r="G174" i="26"/>
  <c r="F174" i="26" s="1"/>
  <c r="G175" i="26"/>
  <c r="F175" i="26" s="1"/>
  <c r="G176" i="26"/>
  <c r="F176" i="26" s="1"/>
  <c r="G177" i="26"/>
  <c r="F177" i="26" s="1"/>
  <c r="G178" i="26"/>
  <c r="F178" i="26" s="1"/>
  <c r="G179" i="26"/>
  <c r="F179" i="26" s="1"/>
  <c r="G180" i="26"/>
  <c r="F180" i="26" s="1"/>
  <c r="G181" i="26"/>
  <c r="F181" i="26" s="1"/>
  <c r="G182" i="26"/>
  <c r="F182" i="26" s="1"/>
  <c r="G183" i="26"/>
  <c r="F183" i="26" s="1"/>
  <c r="G184" i="26"/>
  <c r="F184" i="26" s="1"/>
  <c r="G185" i="26"/>
  <c r="F185" i="26" s="1"/>
  <c r="G186" i="26"/>
  <c r="F186" i="26" s="1"/>
  <c r="G187" i="26"/>
  <c r="F187" i="26" s="1"/>
  <c r="G188" i="26"/>
  <c r="F188" i="26" s="1"/>
  <c r="G189" i="26"/>
  <c r="F189" i="26" s="1"/>
  <c r="G190" i="26"/>
  <c r="F190" i="26" s="1"/>
  <c r="G191" i="26"/>
  <c r="F191" i="26" s="1"/>
  <c r="G192" i="26"/>
  <c r="F192" i="26" s="1"/>
  <c r="G193" i="26"/>
  <c r="F193" i="26" s="1"/>
  <c r="G194" i="26"/>
  <c r="F194" i="26" s="1"/>
  <c r="G195" i="26"/>
  <c r="F195" i="26" s="1"/>
  <c r="G196" i="26"/>
  <c r="F196" i="26" s="1"/>
  <c r="G197" i="26"/>
  <c r="F197" i="26" s="1"/>
  <c r="G198" i="26"/>
  <c r="F198" i="26" s="1"/>
  <c r="G199" i="26"/>
  <c r="F199" i="26" s="1"/>
  <c r="G200" i="26"/>
  <c r="F200" i="26" s="1"/>
  <c r="G201" i="26"/>
  <c r="F201" i="26" s="1"/>
  <c r="G202" i="26"/>
  <c r="F202" i="26" s="1"/>
  <c r="G203" i="26"/>
  <c r="F203" i="26" s="1"/>
  <c r="G204" i="26"/>
  <c r="F204" i="26" s="1"/>
  <c r="G205" i="26"/>
  <c r="F205" i="26" s="1"/>
  <c r="G206" i="26"/>
  <c r="F206" i="26" s="1"/>
  <c r="G207" i="26"/>
  <c r="F207" i="26" s="1"/>
  <c r="G208" i="26"/>
  <c r="F208" i="26" s="1"/>
  <c r="G209" i="26"/>
  <c r="F209" i="26" s="1"/>
  <c r="G210" i="26"/>
  <c r="F210" i="26" s="1"/>
  <c r="G211" i="26"/>
  <c r="F211" i="26" s="1"/>
  <c r="G212" i="26"/>
  <c r="F212" i="26" s="1"/>
  <c r="G213" i="26"/>
  <c r="F213" i="26" s="1"/>
  <c r="G214" i="26"/>
  <c r="F214" i="26" s="1"/>
  <c r="G215" i="26"/>
  <c r="F215" i="26" s="1"/>
  <c r="G216" i="26"/>
  <c r="F216" i="26" s="1"/>
  <c r="G217" i="26"/>
  <c r="F217" i="26" s="1"/>
  <c r="G218" i="26"/>
  <c r="F218" i="26" s="1"/>
  <c r="G219" i="26"/>
  <c r="F219" i="26" s="1"/>
  <c r="G220" i="26"/>
  <c r="F220" i="26" s="1"/>
  <c r="G221" i="26"/>
  <c r="F221" i="26" s="1"/>
  <c r="G222" i="26"/>
  <c r="F222" i="26" s="1"/>
  <c r="G223" i="26"/>
  <c r="F223" i="26" s="1"/>
  <c r="G224" i="26"/>
  <c r="F224" i="26" s="1"/>
  <c r="G225" i="26"/>
  <c r="F225" i="26" s="1"/>
  <c r="G226" i="26"/>
  <c r="F226" i="26" s="1"/>
  <c r="G227" i="26"/>
  <c r="F227" i="26" s="1"/>
  <c r="G228" i="26"/>
  <c r="F228" i="26" s="1"/>
  <c r="G229" i="26"/>
  <c r="F229" i="26" s="1"/>
  <c r="G230" i="26"/>
  <c r="F230" i="26" s="1"/>
  <c r="G231" i="26"/>
  <c r="F231" i="26" s="1"/>
  <c r="G232" i="26"/>
  <c r="F232" i="26" s="1"/>
  <c r="G233" i="26"/>
  <c r="F233" i="26" s="1"/>
  <c r="G234" i="26"/>
  <c r="F234" i="26" s="1"/>
  <c r="G235" i="26"/>
  <c r="F235" i="26" s="1"/>
  <c r="G236" i="26"/>
  <c r="F236" i="26" s="1"/>
  <c r="G237" i="26"/>
  <c r="F237" i="26" s="1"/>
  <c r="G238" i="26"/>
  <c r="F238" i="26" s="1"/>
  <c r="G239" i="26"/>
  <c r="F239" i="26" s="1"/>
  <c r="G240" i="26"/>
  <c r="F240" i="26" s="1"/>
  <c r="G241" i="26"/>
  <c r="F241" i="26" s="1"/>
  <c r="G242" i="26"/>
  <c r="F242" i="26" s="1"/>
  <c r="G243" i="26"/>
  <c r="F243" i="26" s="1"/>
  <c r="G244" i="26"/>
  <c r="F244" i="26" s="1"/>
  <c r="G245" i="26"/>
  <c r="F245" i="26" s="1"/>
  <c r="G246" i="26"/>
  <c r="F246" i="26" s="1"/>
  <c r="G247" i="26"/>
  <c r="F247" i="26" s="1"/>
  <c r="G248" i="26"/>
  <c r="F248" i="26" s="1"/>
  <c r="G249" i="26"/>
  <c r="F249" i="26" s="1"/>
  <c r="G250" i="26"/>
  <c r="F250" i="26" s="1"/>
  <c r="G251" i="26"/>
  <c r="F251" i="26" s="1"/>
  <c r="G252" i="26"/>
  <c r="F252" i="26" s="1"/>
  <c r="G253" i="26"/>
  <c r="F253" i="26" s="1"/>
  <c r="G254" i="26"/>
  <c r="F254" i="26" s="1"/>
  <c r="G255" i="26"/>
  <c r="F255" i="26" s="1"/>
  <c r="G256" i="26"/>
  <c r="F256" i="26" s="1"/>
  <c r="G257" i="26"/>
  <c r="F257" i="26" s="1"/>
  <c r="G258" i="26"/>
  <c r="F258" i="26" s="1"/>
  <c r="G259" i="26"/>
  <c r="F259" i="26" s="1"/>
  <c r="G260" i="26"/>
  <c r="F260" i="26" s="1"/>
  <c r="G261" i="26"/>
  <c r="F261" i="26" s="1"/>
  <c r="G262" i="26"/>
  <c r="F262" i="26" s="1"/>
  <c r="G263" i="26"/>
  <c r="F263" i="26" s="1"/>
  <c r="G264" i="26"/>
  <c r="F264" i="26" s="1"/>
  <c r="G265" i="26"/>
  <c r="F265" i="26" s="1"/>
  <c r="G266" i="26"/>
  <c r="F266" i="26" s="1"/>
  <c r="G267" i="26"/>
  <c r="F267" i="26" s="1"/>
  <c r="G268" i="26"/>
  <c r="F268" i="26" s="1"/>
  <c r="G269" i="26"/>
  <c r="F269" i="26" s="1"/>
  <c r="G270" i="26"/>
  <c r="F270" i="26" s="1"/>
  <c r="G271" i="26"/>
  <c r="F271" i="26" s="1"/>
  <c r="G272" i="26"/>
  <c r="F272" i="26" s="1"/>
  <c r="G273" i="26"/>
  <c r="F273" i="26" s="1"/>
  <c r="G274" i="26"/>
  <c r="F274" i="26" s="1"/>
  <c r="G275" i="26"/>
  <c r="F275" i="26" s="1"/>
  <c r="G276" i="26"/>
  <c r="F276" i="26" s="1"/>
  <c r="G277" i="26"/>
  <c r="F277" i="26" s="1"/>
  <c r="G278" i="26"/>
  <c r="F278" i="26" s="1"/>
  <c r="G279" i="26"/>
  <c r="F279" i="26" s="1"/>
  <c r="G280" i="26"/>
  <c r="F280" i="26" s="1"/>
  <c r="G281" i="26"/>
  <c r="F281" i="26" s="1"/>
  <c r="G282" i="26"/>
  <c r="F282" i="26" s="1"/>
  <c r="G283" i="26"/>
  <c r="F283" i="26" s="1"/>
  <c r="G284" i="26"/>
  <c r="F284" i="26" s="1"/>
  <c r="G285" i="26"/>
  <c r="F285" i="26" s="1"/>
  <c r="G286" i="26"/>
  <c r="F286" i="26" s="1"/>
  <c r="G287" i="26"/>
  <c r="F287" i="26" s="1"/>
  <c r="G288" i="26"/>
  <c r="F288" i="26" s="1"/>
  <c r="G289" i="26"/>
  <c r="F289" i="26" s="1"/>
  <c r="G290" i="26"/>
  <c r="F290" i="26" s="1"/>
  <c r="G291" i="26"/>
  <c r="F291" i="26" s="1"/>
  <c r="G292" i="26"/>
  <c r="F292" i="26" s="1"/>
  <c r="G293" i="26"/>
  <c r="F293" i="26" s="1"/>
  <c r="G294" i="26"/>
  <c r="F294" i="26" s="1"/>
  <c r="G295" i="26"/>
  <c r="F295" i="26" s="1"/>
  <c r="G296" i="26"/>
  <c r="F296" i="26" s="1"/>
  <c r="G297" i="26"/>
  <c r="F297" i="26" s="1"/>
  <c r="G298" i="26"/>
  <c r="F298" i="26" s="1"/>
  <c r="G299" i="26"/>
  <c r="F299" i="26" s="1"/>
  <c r="G300" i="26"/>
  <c r="F300" i="26" s="1"/>
  <c r="G301" i="26"/>
  <c r="F301" i="26" s="1"/>
  <c r="G302" i="26"/>
  <c r="F302" i="26" s="1"/>
  <c r="G303" i="26"/>
  <c r="F303" i="26" s="1"/>
  <c r="G304" i="26"/>
  <c r="F304" i="26" s="1"/>
  <c r="G305" i="26"/>
  <c r="F305" i="26" s="1"/>
  <c r="G306" i="26"/>
  <c r="F306" i="26" s="1"/>
  <c r="G307" i="26"/>
  <c r="F307" i="26" s="1"/>
  <c r="G308" i="26"/>
  <c r="F308" i="26" s="1"/>
  <c r="G309" i="26"/>
  <c r="F309" i="26" s="1"/>
  <c r="G310" i="26"/>
  <c r="F310" i="26" s="1"/>
  <c r="G311" i="26"/>
  <c r="F311" i="26" s="1"/>
  <c r="G312" i="26"/>
  <c r="F312" i="26" s="1"/>
  <c r="G313" i="26"/>
  <c r="F313" i="26" s="1"/>
  <c r="G314" i="26"/>
  <c r="F314" i="26" s="1"/>
  <c r="G315" i="26"/>
  <c r="F315" i="26" s="1"/>
  <c r="G316" i="26"/>
  <c r="F316" i="26" s="1"/>
  <c r="G317" i="26"/>
  <c r="F317" i="26" s="1"/>
  <c r="G318" i="26"/>
  <c r="F318" i="26" s="1"/>
  <c r="G319" i="26"/>
  <c r="F319" i="26" s="1"/>
  <c r="G320" i="26"/>
  <c r="F320" i="26" s="1"/>
  <c r="G321" i="26"/>
  <c r="F321" i="26" s="1"/>
  <c r="G322" i="26"/>
  <c r="F322" i="26" s="1"/>
  <c r="G323" i="26"/>
  <c r="F323" i="26" s="1"/>
  <c r="G324" i="26"/>
  <c r="F324" i="26" s="1"/>
  <c r="G325" i="26"/>
  <c r="F325" i="26" s="1"/>
  <c r="G326" i="26"/>
  <c r="F326" i="26" s="1"/>
  <c r="G327" i="26"/>
  <c r="F327" i="26" s="1"/>
  <c r="G328" i="26"/>
  <c r="F328" i="26" s="1"/>
  <c r="G329" i="26"/>
  <c r="F329" i="26" s="1"/>
  <c r="G330" i="26"/>
  <c r="F330" i="26" s="1"/>
  <c r="G331" i="26"/>
  <c r="F331" i="26" s="1"/>
  <c r="G332" i="26"/>
  <c r="F332" i="26" s="1"/>
  <c r="G333" i="26"/>
  <c r="F333" i="26" s="1"/>
  <c r="G334" i="26"/>
  <c r="F334" i="26" s="1"/>
  <c r="G335" i="26"/>
  <c r="F335" i="26" s="1"/>
  <c r="G336" i="26"/>
  <c r="F336" i="26" s="1"/>
  <c r="B228" i="26"/>
  <c r="A228" i="26" s="1"/>
  <c r="B229" i="26"/>
  <c r="A229" i="26" s="1"/>
  <c r="B230" i="26"/>
  <c r="A230" i="26" s="1"/>
  <c r="B231" i="26"/>
  <c r="A231" i="26" s="1"/>
  <c r="B232" i="26"/>
  <c r="A232" i="26" s="1"/>
  <c r="B233" i="26"/>
  <c r="A233" i="26" s="1"/>
  <c r="B234" i="26"/>
  <c r="A234" i="26" s="1"/>
  <c r="B235" i="26"/>
  <c r="A235" i="26" s="1"/>
  <c r="B236" i="26"/>
  <c r="A236" i="26" s="1"/>
  <c r="B237" i="26"/>
  <c r="A237" i="26" s="1"/>
  <c r="B238" i="26"/>
  <c r="A238" i="26" s="1"/>
  <c r="B239" i="26"/>
  <c r="A239" i="26" s="1"/>
  <c r="B240" i="26"/>
  <c r="A240" i="26" s="1"/>
  <c r="B241" i="26"/>
  <c r="A241" i="26" s="1"/>
  <c r="B242" i="26"/>
  <c r="A242" i="26" s="1"/>
  <c r="B243" i="26"/>
  <c r="A243" i="26" s="1"/>
  <c r="B244" i="26"/>
  <c r="A244" i="26" s="1"/>
  <c r="B245" i="26"/>
  <c r="A245" i="26" s="1"/>
  <c r="B246" i="26"/>
  <c r="A246" i="26" s="1"/>
  <c r="B247" i="26"/>
  <c r="A247" i="26" s="1"/>
  <c r="B248" i="26"/>
  <c r="A248" i="26" s="1"/>
  <c r="B249" i="26"/>
  <c r="A249" i="26" s="1"/>
  <c r="B250" i="26"/>
  <c r="A250" i="26" s="1"/>
  <c r="B251" i="26"/>
  <c r="A251" i="26" s="1"/>
  <c r="B252" i="26"/>
  <c r="A252" i="26" s="1"/>
  <c r="B253" i="26"/>
  <c r="A253" i="26" s="1"/>
  <c r="B254" i="26"/>
  <c r="A254" i="26" s="1"/>
  <c r="B255" i="26"/>
  <c r="A255" i="26" s="1"/>
  <c r="B256" i="26"/>
  <c r="A256" i="26" s="1"/>
  <c r="B257" i="26"/>
  <c r="A257" i="26" s="1"/>
  <c r="B258" i="26"/>
  <c r="A258" i="26" s="1"/>
  <c r="B259" i="26"/>
  <c r="A259" i="26" s="1"/>
  <c r="B260" i="26"/>
  <c r="A260" i="26" s="1"/>
  <c r="B261" i="26"/>
  <c r="A261" i="26" s="1"/>
  <c r="B262" i="26"/>
  <c r="A262" i="26" s="1"/>
  <c r="B263" i="26"/>
  <c r="A263" i="26" s="1"/>
  <c r="B264" i="26"/>
  <c r="A264" i="26" s="1"/>
  <c r="B265" i="26"/>
  <c r="A265" i="26" s="1"/>
  <c r="B266" i="26"/>
  <c r="A266" i="26" s="1"/>
  <c r="B267" i="26"/>
  <c r="A267" i="26" s="1"/>
  <c r="B268" i="26"/>
  <c r="A268" i="26" s="1"/>
  <c r="B269" i="26"/>
  <c r="A269" i="26" s="1"/>
  <c r="B270" i="26"/>
  <c r="A270" i="26" s="1"/>
  <c r="B271" i="26"/>
  <c r="A271" i="26" s="1"/>
  <c r="B272" i="26"/>
  <c r="A272" i="26" s="1"/>
  <c r="B273" i="26"/>
  <c r="A273" i="26" s="1"/>
  <c r="B274" i="26"/>
  <c r="A274" i="26" s="1"/>
  <c r="B275" i="26"/>
  <c r="A275" i="26" s="1"/>
  <c r="B276" i="26"/>
  <c r="A276" i="26" s="1"/>
  <c r="B277" i="26"/>
  <c r="A277" i="26" s="1"/>
  <c r="B278" i="26"/>
  <c r="A278" i="26" s="1"/>
  <c r="B279" i="26"/>
  <c r="A279" i="26" s="1"/>
  <c r="B280" i="26"/>
  <c r="A280" i="26" s="1"/>
  <c r="B281" i="26"/>
  <c r="A281" i="26" s="1"/>
  <c r="B282" i="26"/>
  <c r="A282" i="26" s="1"/>
  <c r="B283" i="26"/>
  <c r="A283" i="26" s="1"/>
  <c r="B284" i="26"/>
  <c r="A284" i="26" s="1"/>
  <c r="B285" i="26"/>
  <c r="A285" i="26" s="1"/>
  <c r="B286" i="26"/>
  <c r="A286" i="26" s="1"/>
  <c r="B287" i="26"/>
  <c r="A287" i="26" s="1"/>
  <c r="B288" i="26"/>
  <c r="A288" i="26" s="1"/>
  <c r="B289" i="26"/>
  <c r="A289" i="26" s="1"/>
  <c r="B290" i="26"/>
  <c r="A290" i="26" s="1"/>
  <c r="B291" i="26"/>
  <c r="A291" i="26" s="1"/>
  <c r="B292" i="26"/>
  <c r="A292" i="26" s="1"/>
  <c r="B293" i="26"/>
  <c r="A293" i="26" s="1"/>
  <c r="B294" i="26"/>
  <c r="A294" i="26" s="1"/>
  <c r="B295" i="26"/>
  <c r="A295" i="26" s="1"/>
  <c r="B296" i="26"/>
  <c r="A296" i="26" s="1"/>
  <c r="B297" i="26"/>
  <c r="A297" i="26" s="1"/>
  <c r="B298" i="26"/>
  <c r="A298" i="26" s="1"/>
  <c r="B299" i="26"/>
  <c r="A299" i="26" s="1"/>
  <c r="B300" i="26"/>
  <c r="A300" i="26" s="1"/>
  <c r="B301" i="26"/>
  <c r="A301" i="26" s="1"/>
  <c r="B302" i="26"/>
  <c r="A302" i="26" s="1"/>
  <c r="B303" i="26"/>
  <c r="A303" i="26" s="1"/>
  <c r="B304" i="26"/>
  <c r="A304" i="26" s="1"/>
  <c r="B305" i="26"/>
  <c r="A305" i="26" s="1"/>
  <c r="B306" i="26"/>
  <c r="A306" i="26" s="1"/>
  <c r="B307" i="26"/>
  <c r="A307" i="26" s="1"/>
  <c r="B308" i="26"/>
  <c r="A308" i="26" s="1"/>
  <c r="B309" i="26"/>
  <c r="A309" i="26" s="1"/>
  <c r="B310" i="26"/>
  <c r="A310" i="26" s="1"/>
  <c r="B311" i="26"/>
  <c r="A311" i="26" s="1"/>
  <c r="B312" i="26"/>
  <c r="A312" i="26" s="1"/>
  <c r="B313" i="26"/>
  <c r="A313" i="26" s="1"/>
  <c r="B314" i="26"/>
  <c r="A314" i="26" s="1"/>
  <c r="B315" i="26"/>
  <c r="A315" i="26" s="1"/>
  <c r="B316" i="26"/>
  <c r="A316" i="26" s="1"/>
  <c r="B317" i="26"/>
  <c r="A317" i="26" s="1"/>
  <c r="B318" i="26"/>
  <c r="A318" i="26" s="1"/>
  <c r="B319" i="26"/>
  <c r="A319" i="26" s="1"/>
  <c r="B320" i="26"/>
  <c r="A320" i="26" s="1"/>
  <c r="B321" i="26"/>
  <c r="A321" i="26" s="1"/>
  <c r="B322" i="26"/>
  <c r="A322" i="26" s="1"/>
  <c r="B323" i="26"/>
  <c r="A323" i="26" s="1"/>
  <c r="B324" i="26"/>
  <c r="A324" i="26" s="1"/>
  <c r="B325" i="26"/>
  <c r="A325" i="26" s="1"/>
  <c r="B326" i="26"/>
  <c r="A326" i="26" s="1"/>
  <c r="B327" i="26"/>
  <c r="A327" i="26" s="1"/>
  <c r="B328" i="26"/>
  <c r="A328" i="26" s="1"/>
  <c r="B329" i="26"/>
  <c r="A329" i="26" s="1"/>
  <c r="B330" i="26"/>
  <c r="A330" i="26" s="1"/>
  <c r="B331" i="26"/>
  <c r="A331" i="26" s="1"/>
  <c r="B332" i="26"/>
  <c r="A332" i="26" s="1"/>
  <c r="B333" i="26"/>
  <c r="A333" i="26" s="1"/>
  <c r="B334" i="26"/>
  <c r="A334" i="26" s="1"/>
  <c r="B335" i="26"/>
  <c r="A335" i="26" s="1"/>
  <c r="B336" i="26"/>
  <c r="A336" i="26" s="1"/>
  <c r="G4" i="26"/>
  <c r="F4" i="26" s="1"/>
  <c r="R4" i="30" a="1"/>
  <c r="R4" i="30" s="1"/>
  <c r="W4" i="29" a="1"/>
  <c r="W4" i="29" s="1"/>
  <c r="AD5" i="19"/>
  <c r="AE5" i="19"/>
  <c r="AF5" i="19"/>
  <c r="AG5" i="19"/>
  <c r="AH5" i="19"/>
  <c r="AI5" i="19"/>
  <c r="AJ5" i="19"/>
  <c r="AK5" i="19"/>
  <c r="AL5" i="19"/>
  <c r="AM5" i="19"/>
  <c r="AN5" i="19"/>
  <c r="AO5" i="19"/>
  <c r="AP5" i="19"/>
  <c r="AQ5" i="19"/>
  <c r="AR5" i="19"/>
  <c r="AS5" i="19"/>
  <c r="AT5" i="19"/>
  <c r="AU5" i="19"/>
  <c r="AV5" i="19"/>
  <c r="AW5" i="19"/>
  <c r="AX5" i="19"/>
  <c r="AY5" i="19"/>
  <c r="AZ5" i="19"/>
  <c r="BA5" i="19"/>
  <c r="BB5" i="19"/>
  <c r="BD5" i="19"/>
  <c r="BG5" i="19"/>
  <c r="BI5" i="19"/>
  <c r="BL5" i="19"/>
  <c r="BO5" i="19"/>
  <c r="BP5" i="19"/>
  <c r="BQ5" i="19"/>
  <c r="BR5" i="19"/>
  <c r="BS5"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D6" i="19"/>
  <c r="BG6" i="19"/>
  <c r="BI6" i="19"/>
  <c r="BL6" i="19"/>
  <c r="BO6" i="19"/>
  <c r="BP6" i="19"/>
  <c r="BQ6" i="19"/>
  <c r="BR6" i="19"/>
  <c r="BS6" i="19"/>
  <c r="AD7" i="19"/>
  <c r="AE7" i="19"/>
  <c r="AF7" i="19"/>
  <c r="AG7" i="19"/>
  <c r="AH7" i="19"/>
  <c r="AI7" i="19"/>
  <c r="AJ7" i="19"/>
  <c r="AK7" i="19"/>
  <c r="AL7" i="19"/>
  <c r="AM7" i="19"/>
  <c r="AN7" i="19"/>
  <c r="AO7" i="19"/>
  <c r="AP7" i="19"/>
  <c r="AQ7" i="19"/>
  <c r="AR7" i="19"/>
  <c r="AS7" i="19"/>
  <c r="AT7" i="19"/>
  <c r="AU7" i="19"/>
  <c r="AV7" i="19"/>
  <c r="AW7" i="19"/>
  <c r="AX7" i="19"/>
  <c r="AY7" i="19"/>
  <c r="AZ7" i="19"/>
  <c r="BA7" i="19"/>
  <c r="BB7" i="19"/>
  <c r="BC7" i="19"/>
  <c r="BD7" i="19"/>
  <c r="BG7" i="19"/>
  <c r="BI7" i="19"/>
  <c r="BL7" i="19"/>
  <c r="BO7" i="19"/>
  <c r="BP7" i="19"/>
  <c r="BQ7" i="19"/>
  <c r="BR7" i="19"/>
  <c r="BS7" i="19"/>
  <c r="AD8" i="19"/>
  <c r="AE8" i="19"/>
  <c r="AF8" i="19"/>
  <c r="AG8" i="19"/>
  <c r="AH8" i="19"/>
  <c r="AI8" i="19"/>
  <c r="AJ8" i="19"/>
  <c r="AK8" i="19"/>
  <c r="AL8" i="19"/>
  <c r="AM8" i="19"/>
  <c r="AN8" i="19"/>
  <c r="AO8" i="19"/>
  <c r="AP8" i="19"/>
  <c r="AQ8" i="19"/>
  <c r="AR8" i="19"/>
  <c r="AS8" i="19"/>
  <c r="AT8" i="19"/>
  <c r="AU8" i="19"/>
  <c r="AV8" i="19"/>
  <c r="AW8" i="19"/>
  <c r="AX8" i="19"/>
  <c r="AY8" i="19"/>
  <c r="AZ8" i="19"/>
  <c r="BA8" i="19"/>
  <c r="BB8" i="19"/>
  <c r="BC8" i="19"/>
  <c r="BD8" i="19"/>
  <c r="BG8" i="19"/>
  <c r="BI8" i="19"/>
  <c r="BL8" i="19"/>
  <c r="BO8" i="19"/>
  <c r="BP8" i="19"/>
  <c r="BQ8" i="19"/>
  <c r="BR8" i="19"/>
  <c r="BS8" i="19"/>
  <c r="AD9" i="19"/>
  <c r="AE9" i="19"/>
  <c r="AF9" i="19"/>
  <c r="AG9" i="19"/>
  <c r="AH9" i="19"/>
  <c r="AI9" i="19"/>
  <c r="AJ9" i="19"/>
  <c r="AK9" i="19"/>
  <c r="AL9" i="19"/>
  <c r="AM9" i="19"/>
  <c r="AN9" i="19"/>
  <c r="AO9" i="19"/>
  <c r="AP9" i="19"/>
  <c r="AQ9" i="19"/>
  <c r="AR9" i="19"/>
  <c r="AS9" i="19"/>
  <c r="AT9" i="19"/>
  <c r="AU9" i="19"/>
  <c r="AV9" i="19"/>
  <c r="AW9" i="19"/>
  <c r="AX9" i="19"/>
  <c r="AY9" i="19"/>
  <c r="AZ9" i="19"/>
  <c r="BA9" i="19"/>
  <c r="BB9" i="19"/>
  <c r="BC9" i="19"/>
  <c r="BD9" i="19"/>
  <c r="BG9" i="19"/>
  <c r="BI9" i="19"/>
  <c r="BL9" i="19"/>
  <c r="BO9" i="19"/>
  <c r="BP9" i="19"/>
  <c r="BQ9" i="19"/>
  <c r="BR9" i="19"/>
  <c r="BS9" i="19"/>
  <c r="AD10" i="19"/>
  <c r="AE10" i="19"/>
  <c r="AF10" i="19"/>
  <c r="AG10" i="19"/>
  <c r="AH10" i="19"/>
  <c r="AI10" i="19"/>
  <c r="AJ10" i="19"/>
  <c r="AK10" i="19"/>
  <c r="AL10" i="19"/>
  <c r="AM10" i="19"/>
  <c r="AN10" i="19"/>
  <c r="AO10" i="19"/>
  <c r="AP10" i="19"/>
  <c r="AQ10" i="19"/>
  <c r="AR10" i="19"/>
  <c r="AS10" i="19"/>
  <c r="AT10" i="19"/>
  <c r="AU10" i="19"/>
  <c r="AV10" i="19"/>
  <c r="AW10" i="19"/>
  <c r="AX10" i="19"/>
  <c r="AY10" i="19"/>
  <c r="AZ10" i="19"/>
  <c r="BA10" i="19"/>
  <c r="BB10" i="19"/>
  <c r="BC10" i="19"/>
  <c r="BD10" i="19"/>
  <c r="BG10" i="19"/>
  <c r="BI10" i="19"/>
  <c r="BL10" i="19"/>
  <c r="BO10" i="19"/>
  <c r="BP10" i="19"/>
  <c r="BQ10" i="19"/>
  <c r="BR10" i="19"/>
  <c r="BS10" i="19"/>
  <c r="AD11" i="19"/>
  <c r="AE11" i="19"/>
  <c r="AF11" i="19"/>
  <c r="AG11" i="19"/>
  <c r="AH11" i="19"/>
  <c r="AI11" i="19"/>
  <c r="AJ11" i="19"/>
  <c r="AK11" i="19"/>
  <c r="AL11" i="19"/>
  <c r="AM11" i="19"/>
  <c r="AN11" i="19"/>
  <c r="AO11" i="19"/>
  <c r="AP11" i="19"/>
  <c r="AQ11" i="19"/>
  <c r="AR11" i="19"/>
  <c r="AS11" i="19"/>
  <c r="AT11" i="19"/>
  <c r="AU11" i="19"/>
  <c r="AV11" i="19"/>
  <c r="AW11" i="19"/>
  <c r="AX11" i="19"/>
  <c r="AY11" i="19"/>
  <c r="AZ11" i="19"/>
  <c r="BA11" i="19"/>
  <c r="BB11" i="19"/>
  <c r="BC11" i="19"/>
  <c r="BD11" i="19"/>
  <c r="BG11" i="19"/>
  <c r="BI11" i="19"/>
  <c r="BL11" i="19"/>
  <c r="BO11" i="19"/>
  <c r="BP11" i="19"/>
  <c r="BQ11" i="19"/>
  <c r="BR11" i="19"/>
  <c r="BS11" i="19"/>
  <c r="AD12" i="19"/>
  <c r="AE12" i="19"/>
  <c r="AF12" i="19"/>
  <c r="AG12" i="19"/>
  <c r="AH12" i="19"/>
  <c r="AI12" i="19"/>
  <c r="AJ12" i="19"/>
  <c r="AK12" i="19"/>
  <c r="AL12" i="19"/>
  <c r="AM12" i="19"/>
  <c r="AN12" i="19"/>
  <c r="AO12" i="19"/>
  <c r="AP12" i="19"/>
  <c r="AQ12" i="19"/>
  <c r="AR12" i="19"/>
  <c r="AS12" i="19"/>
  <c r="AT12" i="19"/>
  <c r="AU12" i="19"/>
  <c r="AV12" i="19"/>
  <c r="AW12" i="19"/>
  <c r="AX12" i="19"/>
  <c r="AY12" i="19"/>
  <c r="AZ12" i="19"/>
  <c r="BA12" i="19"/>
  <c r="BB12" i="19"/>
  <c r="BC12" i="19"/>
  <c r="BD12" i="19"/>
  <c r="BG12" i="19"/>
  <c r="BI12" i="19"/>
  <c r="BL12" i="19"/>
  <c r="BO12" i="19"/>
  <c r="BP12" i="19"/>
  <c r="BQ12" i="19"/>
  <c r="BR12" i="19"/>
  <c r="BS12" i="19"/>
  <c r="AD13" i="19"/>
  <c r="AE13" i="19"/>
  <c r="AF13" i="19"/>
  <c r="AG13" i="19"/>
  <c r="AH13" i="19"/>
  <c r="AI13" i="19"/>
  <c r="AJ13" i="19"/>
  <c r="AK13" i="19"/>
  <c r="AL13" i="19"/>
  <c r="AM13" i="19"/>
  <c r="AN13" i="19"/>
  <c r="AO13" i="19"/>
  <c r="AP13" i="19"/>
  <c r="AQ13" i="19"/>
  <c r="AR13" i="19"/>
  <c r="AS13" i="19"/>
  <c r="AT13" i="19"/>
  <c r="AU13" i="19"/>
  <c r="AV13" i="19"/>
  <c r="AW13" i="19"/>
  <c r="AX13" i="19"/>
  <c r="AY13" i="19"/>
  <c r="AZ13" i="19"/>
  <c r="BA13" i="19"/>
  <c r="BB13" i="19"/>
  <c r="BC13" i="19"/>
  <c r="BD13" i="19"/>
  <c r="BG13" i="19"/>
  <c r="BI13" i="19"/>
  <c r="BL13" i="19"/>
  <c r="BO13" i="19"/>
  <c r="BP13" i="19"/>
  <c r="BQ13" i="19"/>
  <c r="BR13" i="19"/>
  <c r="BS13" i="19"/>
  <c r="AD14" i="19"/>
  <c r="AE14" i="19"/>
  <c r="AF14" i="19"/>
  <c r="AG14" i="19"/>
  <c r="AH14" i="19"/>
  <c r="AI14" i="19"/>
  <c r="AJ14" i="19"/>
  <c r="AK14" i="19"/>
  <c r="AL14" i="19"/>
  <c r="AM14" i="19"/>
  <c r="AN14" i="19"/>
  <c r="AO14" i="19"/>
  <c r="AP14" i="19"/>
  <c r="AQ14" i="19"/>
  <c r="AR14" i="19"/>
  <c r="AS14" i="19"/>
  <c r="AT14" i="19"/>
  <c r="AU14" i="19"/>
  <c r="AV14" i="19"/>
  <c r="AW14" i="19"/>
  <c r="AX14" i="19"/>
  <c r="AY14" i="19"/>
  <c r="AZ14" i="19"/>
  <c r="BA14" i="19"/>
  <c r="BB14" i="19"/>
  <c r="BC14" i="19"/>
  <c r="BD14" i="19"/>
  <c r="BG14" i="19"/>
  <c r="BI14" i="19"/>
  <c r="BL14" i="19"/>
  <c r="BO14" i="19"/>
  <c r="BP14" i="19"/>
  <c r="BQ14" i="19"/>
  <c r="BR14" i="19"/>
  <c r="BS14" i="19"/>
  <c r="AD15" i="19"/>
  <c r="AE15" i="19"/>
  <c r="AF15" i="19"/>
  <c r="AG15" i="19"/>
  <c r="AH15" i="19"/>
  <c r="AI15" i="19"/>
  <c r="AJ15" i="19"/>
  <c r="AK15" i="19"/>
  <c r="AL15" i="19"/>
  <c r="AM15" i="19"/>
  <c r="AN15" i="19"/>
  <c r="AO15" i="19"/>
  <c r="AP15" i="19"/>
  <c r="AQ15" i="19"/>
  <c r="AR15" i="19"/>
  <c r="AS15" i="19"/>
  <c r="AT15" i="19"/>
  <c r="AU15" i="19"/>
  <c r="AV15" i="19"/>
  <c r="AW15" i="19"/>
  <c r="AX15" i="19"/>
  <c r="AY15" i="19"/>
  <c r="AZ15" i="19"/>
  <c r="BA15" i="19"/>
  <c r="BB15" i="19"/>
  <c r="BC15" i="19"/>
  <c r="BD15" i="19"/>
  <c r="BG15" i="19"/>
  <c r="BI15" i="19"/>
  <c r="BL15" i="19"/>
  <c r="BO15" i="19"/>
  <c r="BP15" i="19"/>
  <c r="BQ15" i="19"/>
  <c r="BR15" i="19"/>
  <c r="BS15" i="19"/>
  <c r="AD16" i="19"/>
  <c r="AE16" i="19"/>
  <c r="AF16" i="19"/>
  <c r="AG16" i="19"/>
  <c r="AH16" i="19"/>
  <c r="AI16" i="19"/>
  <c r="AJ16" i="19"/>
  <c r="AK16" i="19"/>
  <c r="AL16" i="19"/>
  <c r="AM16" i="19"/>
  <c r="AN16" i="19"/>
  <c r="AO16" i="19"/>
  <c r="AP16" i="19"/>
  <c r="AQ16" i="19"/>
  <c r="AR16" i="19"/>
  <c r="AS16" i="19"/>
  <c r="AT16" i="19"/>
  <c r="AU16" i="19"/>
  <c r="AV16" i="19"/>
  <c r="AW16" i="19"/>
  <c r="AX16" i="19"/>
  <c r="AY16" i="19"/>
  <c r="AZ16" i="19"/>
  <c r="BA16" i="19"/>
  <c r="BB16" i="19"/>
  <c r="BC16" i="19"/>
  <c r="BD16" i="19"/>
  <c r="BG16" i="19"/>
  <c r="BI16" i="19"/>
  <c r="BL16" i="19"/>
  <c r="BO16" i="19"/>
  <c r="BP16" i="19"/>
  <c r="BQ16" i="19"/>
  <c r="BR16" i="19"/>
  <c r="BS16" i="19"/>
  <c r="AD17" i="19"/>
  <c r="AE17" i="19"/>
  <c r="AF17" i="19"/>
  <c r="AG17" i="19"/>
  <c r="AH17" i="19"/>
  <c r="AI17" i="19"/>
  <c r="AJ17" i="19"/>
  <c r="AK17" i="19"/>
  <c r="AL17" i="19"/>
  <c r="AM17" i="19"/>
  <c r="AN17" i="19"/>
  <c r="AO17" i="19"/>
  <c r="AP17" i="19"/>
  <c r="AQ17" i="19"/>
  <c r="AR17" i="19"/>
  <c r="AS17" i="19"/>
  <c r="AT17" i="19"/>
  <c r="AU17" i="19"/>
  <c r="AV17" i="19"/>
  <c r="AW17" i="19"/>
  <c r="AX17" i="19"/>
  <c r="AY17" i="19"/>
  <c r="AZ17" i="19"/>
  <c r="BA17" i="19"/>
  <c r="BB17" i="19"/>
  <c r="BC17" i="19"/>
  <c r="BD17" i="19"/>
  <c r="BG17" i="19"/>
  <c r="BI17" i="19"/>
  <c r="BL17" i="19"/>
  <c r="BO17" i="19"/>
  <c r="BP17" i="19"/>
  <c r="BQ17" i="19"/>
  <c r="BR17" i="19"/>
  <c r="BS17" i="19"/>
  <c r="AD18" i="19"/>
  <c r="AE18" i="19"/>
  <c r="AF18" i="19"/>
  <c r="AG18" i="19"/>
  <c r="AH18" i="19"/>
  <c r="AI18" i="19"/>
  <c r="AJ18" i="19"/>
  <c r="AK18" i="19"/>
  <c r="AL18" i="19"/>
  <c r="AM18" i="19"/>
  <c r="AN18" i="19"/>
  <c r="AO18" i="19"/>
  <c r="AP18" i="19"/>
  <c r="AQ18" i="19"/>
  <c r="AR18" i="19"/>
  <c r="AS18" i="19"/>
  <c r="AT18" i="19"/>
  <c r="AU18" i="19"/>
  <c r="AV18" i="19"/>
  <c r="AW18" i="19"/>
  <c r="AX18" i="19"/>
  <c r="AY18" i="19"/>
  <c r="AZ18" i="19"/>
  <c r="BA18" i="19"/>
  <c r="BB18" i="19"/>
  <c r="BC18" i="19"/>
  <c r="BD18" i="19"/>
  <c r="BG18" i="19"/>
  <c r="BI18" i="19"/>
  <c r="BL18" i="19"/>
  <c r="BO18" i="19"/>
  <c r="BP18" i="19"/>
  <c r="BQ18" i="19"/>
  <c r="BR18" i="19"/>
  <c r="BS18" i="19"/>
  <c r="AD19" i="19"/>
  <c r="AE19" i="19"/>
  <c r="AF19" i="19"/>
  <c r="AG19" i="19"/>
  <c r="AH19" i="19"/>
  <c r="AI19" i="19"/>
  <c r="AJ19" i="19"/>
  <c r="AK19" i="19"/>
  <c r="AL19" i="19"/>
  <c r="AM19" i="19"/>
  <c r="AN19" i="19"/>
  <c r="AO19" i="19"/>
  <c r="AP19" i="19"/>
  <c r="AQ19" i="19"/>
  <c r="AR19" i="19"/>
  <c r="AS19" i="19"/>
  <c r="AT19" i="19"/>
  <c r="AU19" i="19"/>
  <c r="AV19" i="19"/>
  <c r="AW19" i="19"/>
  <c r="AX19" i="19"/>
  <c r="AY19" i="19"/>
  <c r="AZ19" i="19"/>
  <c r="BA19" i="19"/>
  <c r="BB19" i="19"/>
  <c r="BC19" i="19"/>
  <c r="BD19" i="19"/>
  <c r="BG19" i="19"/>
  <c r="BI19" i="19"/>
  <c r="BL19" i="19"/>
  <c r="BO19" i="19"/>
  <c r="BP19" i="19"/>
  <c r="BQ19" i="19"/>
  <c r="BR19" i="19"/>
  <c r="BS19" i="19"/>
  <c r="AD20" i="19"/>
  <c r="AE20" i="19"/>
  <c r="AF20" i="19"/>
  <c r="AG20" i="19"/>
  <c r="AH20" i="19"/>
  <c r="AI20" i="19"/>
  <c r="AJ20" i="19"/>
  <c r="AK20" i="19"/>
  <c r="AL20" i="19"/>
  <c r="AM20" i="19"/>
  <c r="AN20" i="19"/>
  <c r="AO20" i="19"/>
  <c r="AP20" i="19"/>
  <c r="AQ20" i="19"/>
  <c r="AR20" i="19"/>
  <c r="AS20" i="19"/>
  <c r="AT20" i="19"/>
  <c r="AU20" i="19"/>
  <c r="AV20" i="19"/>
  <c r="AW20" i="19"/>
  <c r="AX20" i="19"/>
  <c r="AY20" i="19"/>
  <c r="AZ20" i="19"/>
  <c r="BA20" i="19"/>
  <c r="BB20" i="19"/>
  <c r="BC20" i="19"/>
  <c r="BD20" i="19"/>
  <c r="BG20" i="19"/>
  <c r="BI20" i="19"/>
  <c r="BL20" i="19"/>
  <c r="BO20" i="19"/>
  <c r="BP20" i="19"/>
  <c r="BQ20" i="19"/>
  <c r="BR20" i="19"/>
  <c r="BS20" i="19"/>
  <c r="AD21" i="19"/>
  <c r="AE21" i="19"/>
  <c r="AF21" i="19"/>
  <c r="AG21" i="19"/>
  <c r="AH21" i="19"/>
  <c r="AI21" i="19"/>
  <c r="AJ21" i="19"/>
  <c r="AK21" i="19"/>
  <c r="AL21" i="19"/>
  <c r="AM21" i="19"/>
  <c r="AN21" i="19"/>
  <c r="AO21" i="19"/>
  <c r="AP21" i="19"/>
  <c r="AQ21" i="19"/>
  <c r="AR21" i="19"/>
  <c r="AS21" i="19"/>
  <c r="AT21" i="19"/>
  <c r="AU21" i="19"/>
  <c r="AV21" i="19"/>
  <c r="AW21" i="19"/>
  <c r="AX21" i="19"/>
  <c r="AY21" i="19"/>
  <c r="AZ21" i="19"/>
  <c r="BA21" i="19"/>
  <c r="BB21" i="19"/>
  <c r="BC21" i="19"/>
  <c r="BD21" i="19"/>
  <c r="BG21" i="19"/>
  <c r="BI21" i="19"/>
  <c r="BL21" i="19"/>
  <c r="BO21" i="19"/>
  <c r="BP21" i="19"/>
  <c r="BQ21" i="19"/>
  <c r="BR21" i="19"/>
  <c r="BS21" i="19"/>
  <c r="AD22" i="19"/>
  <c r="AE22" i="19"/>
  <c r="AF22" i="19"/>
  <c r="AG22" i="19"/>
  <c r="AH22" i="19"/>
  <c r="AI22" i="19"/>
  <c r="AJ22" i="19"/>
  <c r="AK22" i="19"/>
  <c r="AL22" i="19"/>
  <c r="AM22" i="19"/>
  <c r="AN22" i="19"/>
  <c r="AO22" i="19"/>
  <c r="AP22" i="19"/>
  <c r="AQ22" i="19"/>
  <c r="AR22" i="19"/>
  <c r="AS22" i="19"/>
  <c r="AT22" i="19"/>
  <c r="AU22" i="19"/>
  <c r="AV22" i="19"/>
  <c r="AW22" i="19"/>
  <c r="AX22" i="19"/>
  <c r="AY22" i="19"/>
  <c r="AZ22" i="19"/>
  <c r="BA22" i="19"/>
  <c r="BB22" i="19"/>
  <c r="BC22" i="19"/>
  <c r="BD22" i="19"/>
  <c r="BG22" i="19"/>
  <c r="BI22" i="19"/>
  <c r="BL22" i="19"/>
  <c r="BO22" i="19"/>
  <c r="BP22" i="19"/>
  <c r="BQ22" i="19"/>
  <c r="BR22" i="19"/>
  <c r="BS22" i="19"/>
  <c r="AD23" i="19"/>
  <c r="AE23" i="19"/>
  <c r="AF23" i="19"/>
  <c r="AG23" i="19"/>
  <c r="AH23" i="19"/>
  <c r="AI23" i="19"/>
  <c r="AJ23" i="19"/>
  <c r="AK23" i="19"/>
  <c r="AL23" i="19"/>
  <c r="AM23" i="19"/>
  <c r="AN23" i="19"/>
  <c r="AO23" i="19"/>
  <c r="AP23" i="19"/>
  <c r="AQ23" i="19"/>
  <c r="AR23" i="19"/>
  <c r="AS23" i="19"/>
  <c r="AT23" i="19"/>
  <c r="AU23" i="19"/>
  <c r="AV23" i="19"/>
  <c r="AW23" i="19"/>
  <c r="AX23" i="19"/>
  <c r="AY23" i="19"/>
  <c r="AZ23" i="19"/>
  <c r="BA23" i="19"/>
  <c r="BB23" i="19"/>
  <c r="BC23" i="19"/>
  <c r="BD23" i="19"/>
  <c r="BG23" i="19"/>
  <c r="BI23" i="19"/>
  <c r="BL23" i="19"/>
  <c r="BO23" i="19"/>
  <c r="BP23" i="19"/>
  <c r="BQ23" i="19"/>
  <c r="BR23" i="19"/>
  <c r="BS23" i="19"/>
  <c r="AD24" i="19"/>
  <c r="AE24" i="19"/>
  <c r="AF24" i="19"/>
  <c r="AG24" i="19"/>
  <c r="AH24" i="19"/>
  <c r="AI24" i="19"/>
  <c r="AJ24" i="19"/>
  <c r="AK24" i="19"/>
  <c r="AL24" i="19"/>
  <c r="AM24" i="19"/>
  <c r="AN24" i="19"/>
  <c r="AO24" i="19"/>
  <c r="AP24" i="19"/>
  <c r="AQ24" i="19"/>
  <c r="AR24" i="19"/>
  <c r="AS24" i="19"/>
  <c r="AT24" i="19"/>
  <c r="AU24" i="19"/>
  <c r="AV24" i="19"/>
  <c r="AW24" i="19"/>
  <c r="AX24" i="19"/>
  <c r="AY24" i="19"/>
  <c r="AZ24" i="19"/>
  <c r="BA24" i="19"/>
  <c r="BB24" i="19"/>
  <c r="BC24" i="19"/>
  <c r="BD24" i="19"/>
  <c r="BG24" i="19"/>
  <c r="BI24" i="19"/>
  <c r="BL24" i="19"/>
  <c r="BO24" i="19"/>
  <c r="BP24" i="19"/>
  <c r="BQ24" i="19"/>
  <c r="BR24" i="19"/>
  <c r="BS24" i="19"/>
  <c r="AD25" i="19"/>
  <c r="AE25" i="19"/>
  <c r="AF25" i="19"/>
  <c r="AG25" i="19"/>
  <c r="AH25" i="19"/>
  <c r="AI25" i="19"/>
  <c r="AJ25" i="19"/>
  <c r="AK25" i="19"/>
  <c r="AL25" i="19"/>
  <c r="AM25" i="19"/>
  <c r="AN25" i="19"/>
  <c r="AO25" i="19"/>
  <c r="AP25" i="19"/>
  <c r="AQ25" i="19"/>
  <c r="AR25" i="19"/>
  <c r="AS25" i="19"/>
  <c r="AT25" i="19"/>
  <c r="AU25" i="19"/>
  <c r="AV25" i="19"/>
  <c r="AW25" i="19"/>
  <c r="AX25" i="19"/>
  <c r="AY25" i="19"/>
  <c r="AZ25" i="19"/>
  <c r="BA25" i="19"/>
  <c r="BB25" i="19"/>
  <c r="BC25" i="19"/>
  <c r="BD25" i="19"/>
  <c r="BG25" i="19"/>
  <c r="BI25" i="19"/>
  <c r="BL25" i="19"/>
  <c r="BO25" i="19"/>
  <c r="BP25" i="19"/>
  <c r="BQ25" i="19"/>
  <c r="BR25" i="19"/>
  <c r="BS25" i="19"/>
  <c r="AD26" i="19"/>
  <c r="AE26" i="19"/>
  <c r="AF26" i="19"/>
  <c r="AG26" i="19"/>
  <c r="AH26" i="19"/>
  <c r="AI26" i="19"/>
  <c r="AJ26" i="19"/>
  <c r="AK26" i="19"/>
  <c r="AL26" i="19"/>
  <c r="AM26" i="19"/>
  <c r="AN26" i="19"/>
  <c r="AO26" i="19"/>
  <c r="AP26" i="19"/>
  <c r="AQ26" i="19"/>
  <c r="AR26" i="19"/>
  <c r="AS26" i="19"/>
  <c r="AT26" i="19"/>
  <c r="AU26" i="19"/>
  <c r="AV26" i="19"/>
  <c r="AW26" i="19"/>
  <c r="AX26" i="19"/>
  <c r="AY26" i="19"/>
  <c r="AZ26" i="19"/>
  <c r="BA26" i="19"/>
  <c r="BB26" i="19"/>
  <c r="BC26" i="19"/>
  <c r="BD26" i="19"/>
  <c r="BG26" i="19"/>
  <c r="BI26" i="19"/>
  <c r="BL26" i="19"/>
  <c r="BO26" i="19"/>
  <c r="BP26" i="19"/>
  <c r="BQ26" i="19"/>
  <c r="BR26" i="19"/>
  <c r="BS26" i="19"/>
  <c r="AD27" i="19"/>
  <c r="AE27" i="19"/>
  <c r="AF27" i="19"/>
  <c r="AG27" i="19"/>
  <c r="AH27" i="19"/>
  <c r="AI27" i="19"/>
  <c r="AJ27" i="19"/>
  <c r="AK27" i="19"/>
  <c r="AL27" i="19"/>
  <c r="AM27" i="19"/>
  <c r="AN27" i="19"/>
  <c r="AO27" i="19"/>
  <c r="AP27" i="19"/>
  <c r="AQ27" i="19"/>
  <c r="AR27" i="19"/>
  <c r="AS27" i="19"/>
  <c r="AT27" i="19"/>
  <c r="AU27" i="19"/>
  <c r="AV27" i="19"/>
  <c r="AW27" i="19"/>
  <c r="AX27" i="19"/>
  <c r="AY27" i="19"/>
  <c r="AZ27" i="19"/>
  <c r="BA27" i="19"/>
  <c r="BB27" i="19"/>
  <c r="BC27" i="19"/>
  <c r="BD27" i="19"/>
  <c r="BG27" i="19"/>
  <c r="BI27" i="19"/>
  <c r="BL27" i="19"/>
  <c r="BO27" i="19"/>
  <c r="BP27" i="19"/>
  <c r="BQ27" i="19"/>
  <c r="BR27" i="19"/>
  <c r="BS27" i="19"/>
  <c r="AD28" i="19"/>
  <c r="AE28" i="19"/>
  <c r="AF28" i="19"/>
  <c r="AG28" i="19"/>
  <c r="AH28" i="19"/>
  <c r="AI28" i="19"/>
  <c r="AJ28" i="19"/>
  <c r="AK28" i="19"/>
  <c r="AL28" i="19"/>
  <c r="AM28" i="19"/>
  <c r="AN28" i="19"/>
  <c r="AO28" i="19"/>
  <c r="AP28" i="19"/>
  <c r="AQ28" i="19"/>
  <c r="AR28" i="19"/>
  <c r="AS28" i="19"/>
  <c r="AT28" i="19"/>
  <c r="AU28" i="19"/>
  <c r="AV28" i="19"/>
  <c r="AW28" i="19"/>
  <c r="AX28" i="19"/>
  <c r="AY28" i="19"/>
  <c r="AZ28" i="19"/>
  <c r="BA28" i="19"/>
  <c r="BB28" i="19"/>
  <c r="BC28" i="19"/>
  <c r="BD28" i="19"/>
  <c r="BG28" i="19"/>
  <c r="BI28" i="19"/>
  <c r="BL28" i="19"/>
  <c r="BO28" i="19"/>
  <c r="BP28" i="19"/>
  <c r="BQ28" i="19"/>
  <c r="BR28" i="19"/>
  <c r="BS28" i="19"/>
  <c r="AD29" i="19"/>
  <c r="AE29" i="19"/>
  <c r="AF29" i="19"/>
  <c r="AG29" i="19"/>
  <c r="AH29" i="19"/>
  <c r="AI29" i="19"/>
  <c r="AJ29" i="19"/>
  <c r="AK29" i="19"/>
  <c r="AL29" i="19"/>
  <c r="AM29" i="19"/>
  <c r="AN29" i="19"/>
  <c r="AO29" i="19"/>
  <c r="AP29" i="19"/>
  <c r="AQ29" i="19"/>
  <c r="AR29" i="19"/>
  <c r="AS29" i="19"/>
  <c r="AT29" i="19"/>
  <c r="AU29" i="19"/>
  <c r="AV29" i="19"/>
  <c r="AW29" i="19"/>
  <c r="AX29" i="19"/>
  <c r="AY29" i="19"/>
  <c r="AZ29" i="19"/>
  <c r="BA29" i="19"/>
  <c r="BB29" i="19"/>
  <c r="BC29" i="19"/>
  <c r="BD29" i="19"/>
  <c r="BG29" i="19"/>
  <c r="BI29" i="19"/>
  <c r="BL29" i="19"/>
  <c r="BO29" i="19"/>
  <c r="BP29" i="19"/>
  <c r="BQ29" i="19"/>
  <c r="BR29" i="19"/>
  <c r="BS29" i="19"/>
  <c r="AD30" i="19"/>
  <c r="AE30" i="19"/>
  <c r="AF30" i="19"/>
  <c r="AG30" i="19"/>
  <c r="AH30" i="19"/>
  <c r="AI30" i="19"/>
  <c r="AJ30" i="19"/>
  <c r="AK30" i="19"/>
  <c r="AL30" i="19"/>
  <c r="AM30" i="19"/>
  <c r="AN30" i="19"/>
  <c r="AO30" i="19"/>
  <c r="AP30" i="19"/>
  <c r="AQ30" i="19"/>
  <c r="AR30" i="19"/>
  <c r="AS30" i="19"/>
  <c r="AT30" i="19"/>
  <c r="AU30" i="19"/>
  <c r="AV30" i="19"/>
  <c r="AW30" i="19"/>
  <c r="AX30" i="19"/>
  <c r="AY30" i="19"/>
  <c r="AZ30" i="19"/>
  <c r="BA30" i="19"/>
  <c r="BB30" i="19"/>
  <c r="BC30" i="19"/>
  <c r="BD30" i="19"/>
  <c r="BG30" i="19"/>
  <c r="BI30" i="19"/>
  <c r="BL30" i="19"/>
  <c r="BO30" i="19"/>
  <c r="BP30" i="19"/>
  <c r="BQ30" i="19"/>
  <c r="BR30" i="19"/>
  <c r="BS30" i="19"/>
  <c r="AD31" i="19"/>
  <c r="AE31" i="19"/>
  <c r="AF31" i="19"/>
  <c r="AG31" i="19"/>
  <c r="AH31" i="19"/>
  <c r="AI31" i="19"/>
  <c r="AJ31" i="19"/>
  <c r="AK31" i="19"/>
  <c r="AL31" i="19"/>
  <c r="AM31" i="19"/>
  <c r="AN31" i="19"/>
  <c r="AO31" i="19"/>
  <c r="AP31" i="19"/>
  <c r="AQ31" i="19"/>
  <c r="AR31" i="19"/>
  <c r="AS31" i="19"/>
  <c r="AT31" i="19"/>
  <c r="AU31" i="19"/>
  <c r="AV31" i="19"/>
  <c r="AW31" i="19"/>
  <c r="AX31" i="19"/>
  <c r="AY31" i="19"/>
  <c r="AZ31" i="19"/>
  <c r="BA31" i="19"/>
  <c r="BB31" i="19"/>
  <c r="BC31" i="19"/>
  <c r="BD31" i="19"/>
  <c r="BG31" i="19"/>
  <c r="BI31" i="19"/>
  <c r="BL31" i="19"/>
  <c r="BO31" i="19"/>
  <c r="BP31" i="19"/>
  <c r="BQ31" i="19"/>
  <c r="BR31" i="19"/>
  <c r="BS31" i="19"/>
  <c r="AD32" i="19"/>
  <c r="AE32" i="19"/>
  <c r="AF32" i="19"/>
  <c r="AG32" i="19"/>
  <c r="AH32" i="19"/>
  <c r="AI32" i="19"/>
  <c r="AJ32" i="19"/>
  <c r="AK32" i="19"/>
  <c r="AL32" i="19"/>
  <c r="AM32" i="19"/>
  <c r="AN32" i="19"/>
  <c r="AO32" i="19"/>
  <c r="AP32" i="19"/>
  <c r="AQ32" i="19"/>
  <c r="AR32" i="19"/>
  <c r="AS32" i="19"/>
  <c r="AT32" i="19"/>
  <c r="AU32" i="19"/>
  <c r="AV32" i="19"/>
  <c r="AW32" i="19"/>
  <c r="AX32" i="19"/>
  <c r="AY32" i="19"/>
  <c r="AZ32" i="19"/>
  <c r="BA32" i="19"/>
  <c r="BB32" i="19"/>
  <c r="BC32" i="19"/>
  <c r="BD32" i="19"/>
  <c r="BG32" i="19"/>
  <c r="BI32" i="19"/>
  <c r="BL32" i="19"/>
  <c r="BO32" i="19"/>
  <c r="BP32" i="19"/>
  <c r="BQ32" i="19"/>
  <c r="BR32" i="19"/>
  <c r="BS32" i="19"/>
  <c r="AD33" i="19"/>
  <c r="AE33" i="19"/>
  <c r="AF33" i="19"/>
  <c r="AG33" i="19"/>
  <c r="AH33" i="19"/>
  <c r="AI33" i="19"/>
  <c r="AJ33" i="19"/>
  <c r="AK33" i="19"/>
  <c r="AL33" i="19"/>
  <c r="AM33" i="19"/>
  <c r="AN33" i="19"/>
  <c r="AO33" i="19"/>
  <c r="AP33" i="19"/>
  <c r="AQ33" i="19"/>
  <c r="AR33" i="19"/>
  <c r="AS33" i="19"/>
  <c r="AT33" i="19"/>
  <c r="AU33" i="19"/>
  <c r="AV33" i="19"/>
  <c r="AW33" i="19"/>
  <c r="AX33" i="19"/>
  <c r="AY33" i="19"/>
  <c r="AZ33" i="19"/>
  <c r="BA33" i="19"/>
  <c r="BB33" i="19"/>
  <c r="BC33" i="19"/>
  <c r="BD33" i="19"/>
  <c r="BG33" i="19"/>
  <c r="BI33" i="19"/>
  <c r="BL33" i="19"/>
  <c r="BO33" i="19"/>
  <c r="BP33" i="19"/>
  <c r="BQ33" i="19"/>
  <c r="BR33" i="19"/>
  <c r="BS33" i="19"/>
  <c r="AD34" i="19"/>
  <c r="AE34" i="19"/>
  <c r="AF34" i="19"/>
  <c r="AG34" i="19"/>
  <c r="AH34" i="19"/>
  <c r="AI34" i="19"/>
  <c r="AJ34" i="19"/>
  <c r="AK34" i="19"/>
  <c r="AL34" i="19"/>
  <c r="AM34" i="19"/>
  <c r="AN34" i="19"/>
  <c r="AO34" i="19"/>
  <c r="AP34" i="19"/>
  <c r="AQ34" i="19"/>
  <c r="AR34" i="19"/>
  <c r="AS34" i="19"/>
  <c r="AT34" i="19"/>
  <c r="AU34" i="19"/>
  <c r="AV34" i="19"/>
  <c r="AW34" i="19"/>
  <c r="AX34" i="19"/>
  <c r="AY34" i="19"/>
  <c r="AZ34" i="19"/>
  <c r="BA34" i="19"/>
  <c r="BB34" i="19"/>
  <c r="BC34" i="19"/>
  <c r="BD34" i="19"/>
  <c r="BG34" i="19"/>
  <c r="BI34" i="19"/>
  <c r="BL34" i="19"/>
  <c r="BO34" i="19"/>
  <c r="BP34" i="19"/>
  <c r="BQ34" i="19"/>
  <c r="BR34" i="19"/>
  <c r="BS34" i="19"/>
  <c r="AD35" i="19"/>
  <c r="AE35" i="19"/>
  <c r="AF35" i="19"/>
  <c r="AG35" i="19"/>
  <c r="AH35" i="19"/>
  <c r="AI35" i="19"/>
  <c r="AJ35" i="19"/>
  <c r="AK35" i="19"/>
  <c r="AL35" i="19"/>
  <c r="AM35" i="19"/>
  <c r="AN35" i="19"/>
  <c r="AO35" i="19"/>
  <c r="AP35" i="19"/>
  <c r="AQ35" i="19"/>
  <c r="AR35" i="19"/>
  <c r="AS35" i="19"/>
  <c r="AT35" i="19"/>
  <c r="AU35" i="19"/>
  <c r="AV35" i="19"/>
  <c r="AW35" i="19"/>
  <c r="AX35" i="19"/>
  <c r="AY35" i="19"/>
  <c r="AZ35" i="19"/>
  <c r="BA35" i="19"/>
  <c r="BB35" i="19"/>
  <c r="BC35" i="19"/>
  <c r="BD35" i="19"/>
  <c r="BG35" i="19"/>
  <c r="BI35" i="19"/>
  <c r="BL35" i="19"/>
  <c r="BO35" i="19"/>
  <c r="BP35" i="19"/>
  <c r="BQ35" i="19"/>
  <c r="BR35" i="19"/>
  <c r="BS35" i="19"/>
  <c r="AD36" i="19"/>
  <c r="AE36" i="19"/>
  <c r="AF36" i="19"/>
  <c r="AG36" i="19"/>
  <c r="AH36" i="19"/>
  <c r="AI36" i="19"/>
  <c r="AJ36" i="19"/>
  <c r="AK36" i="19"/>
  <c r="AL36" i="19"/>
  <c r="AM36" i="19"/>
  <c r="AN36" i="19"/>
  <c r="AO36" i="19"/>
  <c r="AP36" i="19"/>
  <c r="AQ36" i="19"/>
  <c r="AR36" i="19"/>
  <c r="AS36" i="19"/>
  <c r="AT36" i="19"/>
  <c r="AU36" i="19"/>
  <c r="AV36" i="19"/>
  <c r="AW36" i="19"/>
  <c r="AX36" i="19"/>
  <c r="AY36" i="19"/>
  <c r="AZ36" i="19"/>
  <c r="BA36" i="19"/>
  <c r="BB36" i="19"/>
  <c r="BC36" i="19"/>
  <c r="BD36" i="19"/>
  <c r="BG36" i="19"/>
  <c r="BI36" i="19"/>
  <c r="BL36" i="19"/>
  <c r="BO36" i="19"/>
  <c r="BP36" i="19"/>
  <c r="BQ36" i="19"/>
  <c r="BR36" i="19"/>
  <c r="BS36" i="19"/>
  <c r="AD37" i="19"/>
  <c r="AE37" i="19"/>
  <c r="AF37" i="19"/>
  <c r="AG37" i="19"/>
  <c r="AH37" i="19"/>
  <c r="AI37" i="19"/>
  <c r="AJ37" i="19"/>
  <c r="AK37" i="19"/>
  <c r="AL37" i="19"/>
  <c r="AM37" i="19"/>
  <c r="AN37" i="19"/>
  <c r="AO37" i="19"/>
  <c r="AP37" i="19"/>
  <c r="AQ37" i="19"/>
  <c r="AR37" i="19"/>
  <c r="AS37" i="19"/>
  <c r="AT37" i="19"/>
  <c r="AU37" i="19"/>
  <c r="AV37" i="19"/>
  <c r="AW37" i="19"/>
  <c r="AX37" i="19"/>
  <c r="AY37" i="19"/>
  <c r="AZ37" i="19"/>
  <c r="BA37" i="19"/>
  <c r="BB37" i="19"/>
  <c r="BC37" i="19"/>
  <c r="BD37" i="19"/>
  <c r="BG37" i="19"/>
  <c r="BI37" i="19"/>
  <c r="BL37" i="19"/>
  <c r="BO37" i="19"/>
  <c r="BP37" i="19"/>
  <c r="BQ37" i="19"/>
  <c r="BR37" i="19"/>
  <c r="BS37" i="19"/>
  <c r="AD38" i="19"/>
  <c r="AE38" i="19"/>
  <c r="AF38" i="19"/>
  <c r="AG38" i="19"/>
  <c r="AH38" i="19"/>
  <c r="AI38" i="19"/>
  <c r="AJ38" i="19"/>
  <c r="AK38" i="19"/>
  <c r="AL38" i="19"/>
  <c r="AM38" i="19"/>
  <c r="AN38" i="19"/>
  <c r="AO38" i="19"/>
  <c r="AP38" i="19"/>
  <c r="AQ38" i="19"/>
  <c r="AR38" i="19"/>
  <c r="AS38" i="19"/>
  <c r="AT38" i="19"/>
  <c r="AU38" i="19"/>
  <c r="AV38" i="19"/>
  <c r="AW38" i="19"/>
  <c r="AX38" i="19"/>
  <c r="AY38" i="19"/>
  <c r="AZ38" i="19"/>
  <c r="BA38" i="19"/>
  <c r="BB38" i="19"/>
  <c r="BC38" i="19"/>
  <c r="BD38" i="19"/>
  <c r="BG38" i="19"/>
  <c r="BI38" i="19"/>
  <c r="BL38" i="19"/>
  <c r="BO38" i="19"/>
  <c r="BP38" i="19"/>
  <c r="BQ38" i="19"/>
  <c r="BR38" i="19"/>
  <c r="BS38" i="19"/>
  <c r="AD39" i="19"/>
  <c r="AE39" i="19"/>
  <c r="AF39" i="19"/>
  <c r="AG39" i="19"/>
  <c r="AH39" i="19"/>
  <c r="AI39" i="19"/>
  <c r="AJ39" i="19"/>
  <c r="AK39" i="19"/>
  <c r="AL39" i="19"/>
  <c r="AM39" i="19"/>
  <c r="AN39" i="19"/>
  <c r="AO39" i="19"/>
  <c r="AP39" i="19"/>
  <c r="AQ39" i="19"/>
  <c r="AR39" i="19"/>
  <c r="AS39" i="19"/>
  <c r="AT39" i="19"/>
  <c r="AU39" i="19"/>
  <c r="AV39" i="19"/>
  <c r="AW39" i="19"/>
  <c r="AX39" i="19"/>
  <c r="AY39" i="19"/>
  <c r="AZ39" i="19"/>
  <c r="BA39" i="19"/>
  <c r="BB39" i="19"/>
  <c r="BC39" i="19"/>
  <c r="BD39" i="19"/>
  <c r="BG39" i="19"/>
  <c r="BI39" i="19"/>
  <c r="BL39" i="19"/>
  <c r="BO39" i="19"/>
  <c r="BP39" i="19"/>
  <c r="BQ39" i="19"/>
  <c r="BR39" i="19"/>
  <c r="BS39" i="19"/>
  <c r="AD40" i="19"/>
  <c r="AE40" i="19"/>
  <c r="AF40" i="19"/>
  <c r="AG40" i="19"/>
  <c r="AH40" i="19"/>
  <c r="AI40" i="19"/>
  <c r="AJ40" i="19"/>
  <c r="AK40" i="19"/>
  <c r="AL40" i="19"/>
  <c r="AM40" i="19"/>
  <c r="AN40" i="19"/>
  <c r="AO40" i="19"/>
  <c r="AP40" i="19"/>
  <c r="AQ40" i="19"/>
  <c r="AR40" i="19"/>
  <c r="AS40" i="19"/>
  <c r="AT40" i="19"/>
  <c r="AU40" i="19"/>
  <c r="AV40" i="19"/>
  <c r="AW40" i="19"/>
  <c r="AX40" i="19"/>
  <c r="AY40" i="19"/>
  <c r="AZ40" i="19"/>
  <c r="BA40" i="19"/>
  <c r="BB40" i="19"/>
  <c r="BC40" i="19"/>
  <c r="BD40" i="19"/>
  <c r="BG40" i="19"/>
  <c r="BI40" i="19"/>
  <c r="BL40" i="19"/>
  <c r="BO40" i="19"/>
  <c r="BP40" i="19"/>
  <c r="BQ40" i="19"/>
  <c r="BR40" i="19"/>
  <c r="BS40" i="19"/>
  <c r="AD41" i="19"/>
  <c r="AE41" i="19"/>
  <c r="AF41" i="19"/>
  <c r="AG41" i="19"/>
  <c r="AH41" i="19"/>
  <c r="AI41" i="19"/>
  <c r="AJ41" i="19"/>
  <c r="AK41" i="19"/>
  <c r="AL41" i="19"/>
  <c r="AM41" i="19"/>
  <c r="AN41" i="19"/>
  <c r="AO41" i="19"/>
  <c r="AP41" i="19"/>
  <c r="AQ41" i="19"/>
  <c r="AR41" i="19"/>
  <c r="AS41" i="19"/>
  <c r="AT41" i="19"/>
  <c r="AU41" i="19"/>
  <c r="AV41" i="19"/>
  <c r="AW41" i="19"/>
  <c r="AX41" i="19"/>
  <c r="AY41" i="19"/>
  <c r="AZ41" i="19"/>
  <c r="BA41" i="19"/>
  <c r="BB41" i="19"/>
  <c r="BC41" i="19"/>
  <c r="BD41" i="19"/>
  <c r="BG41" i="19"/>
  <c r="BI41" i="19"/>
  <c r="BL41" i="19"/>
  <c r="BO41" i="19"/>
  <c r="BP41" i="19"/>
  <c r="BQ41" i="19"/>
  <c r="BR41" i="19"/>
  <c r="BS41" i="19"/>
  <c r="AD42" i="19"/>
  <c r="AE42" i="19"/>
  <c r="AF42" i="19"/>
  <c r="AG42" i="19"/>
  <c r="AH42" i="19"/>
  <c r="AI42" i="19"/>
  <c r="AJ42" i="19"/>
  <c r="AK42" i="19"/>
  <c r="AL42" i="19"/>
  <c r="AM42" i="19"/>
  <c r="AN42" i="19"/>
  <c r="AO42" i="19"/>
  <c r="AP42" i="19"/>
  <c r="AQ42" i="19"/>
  <c r="AR42" i="19"/>
  <c r="AS42" i="19"/>
  <c r="AT42" i="19"/>
  <c r="AU42" i="19"/>
  <c r="AV42" i="19"/>
  <c r="AW42" i="19"/>
  <c r="AX42" i="19"/>
  <c r="AY42" i="19"/>
  <c r="AZ42" i="19"/>
  <c r="BA42" i="19"/>
  <c r="BB42" i="19"/>
  <c r="BC42" i="19"/>
  <c r="BD42" i="19"/>
  <c r="BG42" i="19"/>
  <c r="BI42" i="19"/>
  <c r="BL42" i="19"/>
  <c r="BO42" i="19"/>
  <c r="BP42" i="19"/>
  <c r="BQ42" i="19"/>
  <c r="BR42" i="19"/>
  <c r="BS42" i="19"/>
  <c r="AD43" i="19"/>
  <c r="AE43" i="19"/>
  <c r="AF43" i="19"/>
  <c r="AG43" i="19"/>
  <c r="AH43" i="19"/>
  <c r="AI43" i="19"/>
  <c r="AJ43" i="19"/>
  <c r="AK43" i="19"/>
  <c r="AL43" i="19"/>
  <c r="AM43" i="19"/>
  <c r="AN43" i="19"/>
  <c r="AO43" i="19"/>
  <c r="AP43" i="19"/>
  <c r="AQ43" i="19"/>
  <c r="AR43" i="19"/>
  <c r="AS43" i="19"/>
  <c r="AT43" i="19"/>
  <c r="AU43" i="19"/>
  <c r="AV43" i="19"/>
  <c r="AW43" i="19"/>
  <c r="AX43" i="19"/>
  <c r="AY43" i="19"/>
  <c r="AZ43" i="19"/>
  <c r="BA43" i="19"/>
  <c r="BB43" i="19"/>
  <c r="BC43" i="19"/>
  <c r="BD43" i="19"/>
  <c r="BG43" i="19"/>
  <c r="BI43" i="19"/>
  <c r="BL43" i="19"/>
  <c r="BO43" i="19"/>
  <c r="BP43" i="19"/>
  <c r="BQ43" i="19"/>
  <c r="BR43" i="19"/>
  <c r="BS43" i="19"/>
  <c r="AD44" i="19"/>
  <c r="AE44" i="19"/>
  <c r="AF44" i="19"/>
  <c r="AG44" i="19"/>
  <c r="AH44" i="19"/>
  <c r="AI44" i="19"/>
  <c r="AJ44" i="19"/>
  <c r="AK44" i="19"/>
  <c r="AL44" i="19"/>
  <c r="AM44" i="19"/>
  <c r="AN44" i="19"/>
  <c r="AO44" i="19"/>
  <c r="AP44" i="19"/>
  <c r="AQ44" i="19"/>
  <c r="AR44" i="19"/>
  <c r="AS44" i="19"/>
  <c r="AT44" i="19"/>
  <c r="AU44" i="19"/>
  <c r="AV44" i="19"/>
  <c r="AW44" i="19"/>
  <c r="AX44" i="19"/>
  <c r="AY44" i="19"/>
  <c r="AZ44" i="19"/>
  <c r="BA44" i="19"/>
  <c r="BB44" i="19"/>
  <c r="BC44" i="19"/>
  <c r="BD44" i="19"/>
  <c r="BG44" i="19"/>
  <c r="BI44" i="19"/>
  <c r="BL44" i="19"/>
  <c r="BO44" i="19"/>
  <c r="BP44" i="19"/>
  <c r="BQ44" i="19"/>
  <c r="BR44" i="19"/>
  <c r="BS44" i="19"/>
  <c r="AD45" i="19"/>
  <c r="AE45" i="19"/>
  <c r="AF45" i="19"/>
  <c r="AG45" i="19"/>
  <c r="AH45" i="19"/>
  <c r="AI45" i="19"/>
  <c r="AJ45" i="19"/>
  <c r="AK45" i="19"/>
  <c r="AL45" i="19"/>
  <c r="AM45" i="19"/>
  <c r="AN45" i="19"/>
  <c r="AO45" i="19"/>
  <c r="AP45" i="19"/>
  <c r="AQ45" i="19"/>
  <c r="AR45" i="19"/>
  <c r="AS45" i="19"/>
  <c r="AT45" i="19"/>
  <c r="AU45" i="19"/>
  <c r="AV45" i="19"/>
  <c r="AW45" i="19"/>
  <c r="AX45" i="19"/>
  <c r="AY45" i="19"/>
  <c r="AZ45" i="19"/>
  <c r="BA45" i="19"/>
  <c r="BB45" i="19"/>
  <c r="BC45" i="19"/>
  <c r="BD45" i="19"/>
  <c r="BG45" i="19"/>
  <c r="BI45" i="19"/>
  <c r="BL45" i="19"/>
  <c r="BO45" i="19"/>
  <c r="BP45" i="19"/>
  <c r="BQ45" i="19"/>
  <c r="BR45" i="19"/>
  <c r="BS45" i="19"/>
  <c r="AD46" i="19"/>
  <c r="AE46" i="19"/>
  <c r="AF46" i="19"/>
  <c r="AG46" i="19"/>
  <c r="AH46" i="19"/>
  <c r="AI46" i="19"/>
  <c r="AJ46" i="19"/>
  <c r="AK46" i="19"/>
  <c r="AL46" i="19"/>
  <c r="AM46" i="19"/>
  <c r="AN46" i="19"/>
  <c r="AO46" i="19"/>
  <c r="AP46" i="19"/>
  <c r="AQ46" i="19"/>
  <c r="AR46" i="19"/>
  <c r="AS46" i="19"/>
  <c r="AT46" i="19"/>
  <c r="AU46" i="19"/>
  <c r="AV46" i="19"/>
  <c r="AW46" i="19"/>
  <c r="AX46" i="19"/>
  <c r="AY46" i="19"/>
  <c r="AZ46" i="19"/>
  <c r="BA46" i="19"/>
  <c r="BB46" i="19"/>
  <c r="BC46" i="19"/>
  <c r="BD46" i="19"/>
  <c r="BG46" i="19"/>
  <c r="BI46" i="19"/>
  <c r="BL46" i="19"/>
  <c r="BO46" i="19"/>
  <c r="BP46" i="19"/>
  <c r="BQ46" i="19"/>
  <c r="BR46" i="19"/>
  <c r="BS46" i="19"/>
  <c r="AD47" i="19"/>
  <c r="AE47" i="19"/>
  <c r="AF47" i="19"/>
  <c r="AG47" i="19"/>
  <c r="AH47" i="19"/>
  <c r="AI47" i="19"/>
  <c r="AJ47" i="19"/>
  <c r="AK47" i="19"/>
  <c r="AL47" i="19"/>
  <c r="AM47" i="19"/>
  <c r="AN47" i="19"/>
  <c r="AO47" i="19"/>
  <c r="AP47" i="19"/>
  <c r="AQ47" i="19"/>
  <c r="AR47" i="19"/>
  <c r="AS47" i="19"/>
  <c r="AT47" i="19"/>
  <c r="AU47" i="19"/>
  <c r="AV47" i="19"/>
  <c r="AW47" i="19"/>
  <c r="AX47" i="19"/>
  <c r="AY47" i="19"/>
  <c r="AZ47" i="19"/>
  <c r="BA47" i="19"/>
  <c r="BB47" i="19"/>
  <c r="BC47" i="19"/>
  <c r="BD47" i="19"/>
  <c r="BG47" i="19"/>
  <c r="BI47" i="19"/>
  <c r="BL47" i="19"/>
  <c r="BO47" i="19"/>
  <c r="BP47" i="19"/>
  <c r="BQ47" i="19"/>
  <c r="BR47" i="19"/>
  <c r="BS47" i="19"/>
  <c r="AD48" i="19"/>
  <c r="AE48" i="19"/>
  <c r="AF48" i="19"/>
  <c r="AG48" i="19"/>
  <c r="AH48" i="19"/>
  <c r="AI48" i="19"/>
  <c r="AJ48" i="19"/>
  <c r="AK48" i="19"/>
  <c r="AL48" i="19"/>
  <c r="AM48" i="19"/>
  <c r="AN48" i="19"/>
  <c r="AO48" i="19"/>
  <c r="AP48" i="19"/>
  <c r="AQ48" i="19"/>
  <c r="AR48" i="19"/>
  <c r="AS48" i="19"/>
  <c r="AT48" i="19"/>
  <c r="AU48" i="19"/>
  <c r="AV48" i="19"/>
  <c r="AW48" i="19"/>
  <c r="AX48" i="19"/>
  <c r="AY48" i="19"/>
  <c r="AZ48" i="19"/>
  <c r="BA48" i="19"/>
  <c r="BB48" i="19"/>
  <c r="BC48" i="19"/>
  <c r="BD48" i="19"/>
  <c r="BG48" i="19"/>
  <c r="BI48" i="19"/>
  <c r="BL48" i="19"/>
  <c r="BO48" i="19"/>
  <c r="BP48" i="19"/>
  <c r="BQ48" i="19"/>
  <c r="BR48" i="19"/>
  <c r="BS48" i="19"/>
  <c r="AD49" i="19"/>
  <c r="AE49" i="19"/>
  <c r="AF49" i="19"/>
  <c r="AG49" i="19"/>
  <c r="AH49" i="19"/>
  <c r="AI49" i="19"/>
  <c r="AJ49" i="19"/>
  <c r="AK49" i="19"/>
  <c r="AL49" i="19"/>
  <c r="AM49" i="19"/>
  <c r="AN49" i="19"/>
  <c r="AO49" i="19"/>
  <c r="AP49" i="19"/>
  <c r="AQ49" i="19"/>
  <c r="AR49" i="19"/>
  <c r="AS49" i="19"/>
  <c r="AT49" i="19"/>
  <c r="AU49" i="19"/>
  <c r="AV49" i="19"/>
  <c r="AW49" i="19"/>
  <c r="AX49" i="19"/>
  <c r="AY49" i="19"/>
  <c r="AZ49" i="19"/>
  <c r="BA49" i="19"/>
  <c r="BB49" i="19"/>
  <c r="BC49" i="19"/>
  <c r="BD49" i="19"/>
  <c r="BG49" i="19"/>
  <c r="BI49" i="19"/>
  <c r="BL49" i="19"/>
  <c r="BO49" i="19"/>
  <c r="BP49" i="19"/>
  <c r="BQ49" i="19"/>
  <c r="BR49" i="19"/>
  <c r="BS49" i="19"/>
  <c r="AD50" i="19"/>
  <c r="AE50" i="19"/>
  <c r="AF50" i="19"/>
  <c r="AG50" i="19"/>
  <c r="AH50" i="19"/>
  <c r="AI50" i="19"/>
  <c r="AJ50" i="19"/>
  <c r="AK50" i="19"/>
  <c r="AL50" i="19"/>
  <c r="AM50" i="19"/>
  <c r="AN50" i="19"/>
  <c r="AO50" i="19"/>
  <c r="AP50" i="19"/>
  <c r="AQ50" i="19"/>
  <c r="AR50" i="19"/>
  <c r="AS50" i="19"/>
  <c r="AT50" i="19"/>
  <c r="AU50" i="19"/>
  <c r="AV50" i="19"/>
  <c r="AW50" i="19"/>
  <c r="AX50" i="19"/>
  <c r="AY50" i="19"/>
  <c r="AZ50" i="19"/>
  <c r="BA50" i="19"/>
  <c r="BB50" i="19"/>
  <c r="BC50" i="19"/>
  <c r="BD50" i="19"/>
  <c r="BG50" i="19"/>
  <c r="BI50" i="19"/>
  <c r="BL50" i="19"/>
  <c r="BO50" i="19"/>
  <c r="BP50" i="19"/>
  <c r="BQ50" i="19"/>
  <c r="BR50" i="19"/>
  <c r="BS50" i="19"/>
  <c r="AD51" i="19"/>
  <c r="AE51" i="19"/>
  <c r="AF51" i="19"/>
  <c r="AG51" i="19"/>
  <c r="AH51" i="19"/>
  <c r="AI51" i="19"/>
  <c r="AJ51" i="19"/>
  <c r="AK51" i="19"/>
  <c r="AL51" i="19"/>
  <c r="AM51" i="19"/>
  <c r="AN51" i="19"/>
  <c r="AO51" i="19"/>
  <c r="AP51" i="19"/>
  <c r="AQ51" i="19"/>
  <c r="AR51" i="19"/>
  <c r="AS51" i="19"/>
  <c r="AT51" i="19"/>
  <c r="AU51" i="19"/>
  <c r="AV51" i="19"/>
  <c r="AW51" i="19"/>
  <c r="AX51" i="19"/>
  <c r="AY51" i="19"/>
  <c r="AZ51" i="19"/>
  <c r="BA51" i="19"/>
  <c r="BB51" i="19"/>
  <c r="BC51" i="19"/>
  <c r="BD51" i="19"/>
  <c r="BG51" i="19"/>
  <c r="BI51" i="19"/>
  <c r="BL51" i="19"/>
  <c r="BO51" i="19"/>
  <c r="BP51" i="19"/>
  <c r="BQ51" i="19"/>
  <c r="BR51" i="19"/>
  <c r="BS51" i="19"/>
  <c r="AD52" i="19"/>
  <c r="AE52" i="19"/>
  <c r="AF52" i="19"/>
  <c r="AG52" i="19"/>
  <c r="AH52" i="19"/>
  <c r="AI52" i="19"/>
  <c r="AJ52" i="19"/>
  <c r="AK52" i="19"/>
  <c r="AL52" i="19"/>
  <c r="AM52" i="19"/>
  <c r="AN52" i="19"/>
  <c r="AO52" i="19"/>
  <c r="AP52" i="19"/>
  <c r="AQ52" i="19"/>
  <c r="AR52" i="19"/>
  <c r="AS52" i="19"/>
  <c r="AT52" i="19"/>
  <c r="AU52" i="19"/>
  <c r="AV52" i="19"/>
  <c r="AW52" i="19"/>
  <c r="AX52" i="19"/>
  <c r="AY52" i="19"/>
  <c r="AZ52" i="19"/>
  <c r="BA52" i="19"/>
  <c r="BB52" i="19"/>
  <c r="BC52" i="19"/>
  <c r="BD52" i="19"/>
  <c r="BG52" i="19"/>
  <c r="BI52" i="19"/>
  <c r="BL52" i="19"/>
  <c r="BO52" i="19"/>
  <c r="BP52" i="19"/>
  <c r="BQ52" i="19"/>
  <c r="BR52" i="19"/>
  <c r="BS52" i="19"/>
  <c r="AD53" i="19"/>
  <c r="AE53" i="19"/>
  <c r="AF53" i="19"/>
  <c r="AG53" i="19"/>
  <c r="AH53" i="19"/>
  <c r="AI53" i="19"/>
  <c r="AJ53" i="19"/>
  <c r="AK53" i="19"/>
  <c r="AL53" i="19"/>
  <c r="AM53" i="19"/>
  <c r="AN53" i="19"/>
  <c r="AO53" i="19"/>
  <c r="AP53" i="19"/>
  <c r="AQ53" i="19"/>
  <c r="AR53" i="19"/>
  <c r="AS53" i="19"/>
  <c r="AT53" i="19"/>
  <c r="AU53" i="19"/>
  <c r="AV53" i="19"/>
  <c r="AW53" i="19"/>
  <c r="AX53" i="19"/>
  <c r="AY53" i="19"/>
  <c r="AZ53" i="19"/>
  <c r="BA53" i="19"/>
  <c r="BB53" i="19"/>
  <c r="BC53" i="19"/>
  <c r="BD53" i="19"/>
  <c r="BG53" i="19"/>
  <c r="BI53" i="19"/>
  <c r="BL53" i="19"/>
  <c r="BO53" i="19"/>
  <c r="BP53" i="19"/>
  <c r="BQ53" i="19"/>
  <c r="BR53" i="19"/>
  <c r="BS53" i="19"/>
  <c r="AD54" i="19"/>
  <c r="AE54" i="19"/>
  <c r="AF54" i="19"/>
  <c r="AG54" i="19"/>
  <c r="AH54" i="19"/>
  <c r="AI54" i="19"/>
  <c r="AJ54" i="19"/>
  <c r="AK54" i="19"/>
  <c r="AL54" i="19"/>
  <c r="AM54" i="19"/>
  <c r="AN54" i="19"/>
  <c r="AO54" i="19"/>
  <c r="AP54" i="19"/>
  <c r="AQ54" i="19"/>
  <c r="AR54" i="19"/>
  <c r="AS54" i="19"/>
  <c r="AT54" i="19"/>
  <c r="AU54" i="19"/>
  <c r="AV54" i="19"/>
  <c r="AW54" i="19"/>
  <c r="AX54" i="19"/>
  <c r="AY54" i="19"/>
  <c r="AZ54" i="19"/>
  <c r="BA54" i="19"/>
  <c r="BB54" i="19"/>
  <c r="BC54" i="19"/>
  <c r="BD54" i="19"/>
  <c r="BG54" i="19"/>
  <c r="BI54" i="19"/>
  <c r="BL54" i="19"/>
  <c r="BO54" i="19"/>
  <c r="BP54" i="19"/>
  <c r="BQ54" i="19"/>
  <c r="BR54" i="19"/>
  <c r="BS54" i="19"/>
  <c r="AD55" i="19"/>
  <c r="AE55" i="19"/>
  <c r="AF55" i="19"/>
  <c r="AG55" i="19"/>
  <c r="AH55" i="19"/>
  <c r="AI55" i="19"/>
  <c r="AJ55" i="19"/>
  <c r="AK55" i="19"/>
  <c r="AL55" i="19"/>
  <c r="AM55" i="19"/>
  <c r="AN55" i="19"/>
  <c r="AO55" i="19"/>
  <c r="AP55" i="19"/>
  <c r="AQ55" i="19"/>
  <c r="AR55" i="19"/>
  <c r="AS55" i="19"/>
  <c r="AT55" i="19"/>
  <c r="AU55" i="19"/>
  <c r="AV55" i="19"/>
  <c r="AW55" i="19"/>
  <c r="AX55" i="19"/>
  <c r="AY55" i="19"/>
  <c r="AZ55" i="19"/>
  <c r="BA55" i="19"/>
  <c r="BB55" i="19"/>
  <c r="BC55" i="19"/>
  <c r="BD55" i="19"/>
  <c r="BG55" i="19"/>
  <c r="BI55" i="19"/>
  <c r="BL55" i="19"/>
  <c r="BO55" i="19"/>
  <c r="BP55" i="19"/>
  <c r="BQ55" i="19"/>
  <c r="BR55" i="19"/>
  <c r="BS55" i="19"/>
  <c r="AD56" i="19"/>
  <c r="AE56" i="19"/>
  <c r="AF56" i="19"/>
  <c r="AG56" i="19"/>
  <c r="AH56" i="19"/>
  <c r="AI56" i="19"/>
  <c r="AJ56" i="19"/>
  <c r="AK56" i="19"/>
  <c r="AL56" i="19"/>
  <c r="AM56" i="19"/>
  <c r="AN56" i="19"/>
  <c r="AO56" i="19"/>
  <c r="AP56" i="19"/>
  <c r="AQ56" i="19"/>
  <c r="AR56" i="19"/>
  <c r="AS56" i="19"/>
  <c r="AT56" i="19"/>
  <c r="AU56" i="19"/>
  <c r="AV56" i="19"/>
  <c r="AW56" i="19"/>
  <c r="AX56" i="19"/>
  <c r="AY56" i="19"/>
  <c r="AZ56" i="19"/>
  <c r="BA56" i="19"/>
  <c r="BB56" i="19"/>
  <c r="BC56" i="19"/>
  <c r="BD56" i="19"/>
  <c r="BG56" i="19"/>
  <c r="BI56" i="19"/>
  <c r="BL56" i="19"/>
  <c r="BO56" i="19"/>
  <c r="BP56" i="19"/>
  <c r="BQ56" i="19"/>
  <c r="BR56" i="19"/>
  <c r="BS56" i="19"/>
  <c r="AD57" i="19"/>
  <c r="AE57" i="19"/>
  <c r="AF57" i="19"/>
  <c r="AG57" i="19"/>
  <c r="AH57" i="19"/>
  <c r="AI57" i="19"/>
  <c r="AJ57" i="19"/>
  <c r="AK57" i="19"/>
  <c r="AL57" i="19"/>
  <c r="AM57" i="19"/>
  <c r="AN57" i="19"/>
  <c r="AO57" i="19"/>
  <c r="AP57" i="19"/>
  <c r="AQ57" i="19"/>
  <c r="AR57" i="19"/>
  <c r="AS57" i="19"/>
  <c r="AT57" i="19"/>
  <c r="AU57" i="19"/>
  <c r="AV57" i="19"/>
  <c r="AW57" i="19"/>
  <c r="AX57" i="19"/>
  <c r="AY57" i="19"/>
  <c r="AZ57" i="19"/>
  <c r="BA57" i="19"/>
  <c r="BB57" i="19"/>
  <c r="BC57" i="19"/>
  <c r="BD57" i="19"/>
  <c r="BG57" i="19"/>
  <c r="BI57" i="19"/>
  <c r="BL57" i="19"/>
  <c r="BO57" i="19"/>
  <c r="BP57" i="19"/>
  <c r="BQ57" i="19"/>
  <c r="BR57" i="19"/>
  <c r="BS57" i="19"/>
  <c r="AD58" i="19"/>
  <c r="AE58" i="19"/>
  <c r="AF58" i="19"/>
  <c r="AG58" i="19"/>
  <c r="AH58" i="19"/>
  <c r="AI58" i="19"/>
  <c r="AJ58" i="19"/>
  <c r="AK58" i="19"/>
  <c r="AL58" i="19"/>
  <c r="AM58" i="19"/>
  <c r="AN58" i="19"/>
  <c r="AO58" i="19"/>
  <c r="AP58" i="19"/>
  <c r="AQ58" i="19"/>
  <c r="AR58" i="19"/>
  <c r="AS58" i="19"/>
  <c r="AT58" i="19"/>
  <c r="AU58" i="19"/>
  <c r="AV58" i="19"/>
  <c r="AW58" i="19"/>
  <c r="AX58" i="19"/>
  <c r="AY58" i="19"/>
  <c r="AZ58" i="19"/>
  <c r="BA58" i="19"/>
  <c r="BB58" i="19"/>
  <c r="BC58" i="19"/>
  <c r="BD58" i="19"/>
  <c r="BG58" i="19"/>
  <c r="BI58" i="19"/>
  <c r="BL58" i="19"/>
  <c r="BO58" i="19"/>
  <c r="BP58" i="19"/>
  <c r="BQ58" i="19"/>
  <c r="BR58" i="19"/>
  <c r="BS58" i="19"/>
  <c r="AD59" i="19"/>
  <c r="AE59" i="19"/>
  <c r="AF59" i="19"/>
  <c r="AG59" i="19"/>
  <c r="AH59" i="19"/>
  <c r="AI59" i="19"/>
  <c r="AJ59" i="19"/>
  <c r="AK59" i="19"/>
  <c r="AL59" i="19"/>
  <c r="AM59" i="19"/>
  <c r="AN59" i="19"/>
  <c r="AO59" i="19"/>
  <c r="AP59" i="19"/>
  <c r="AQ59" i="19"/>
  <c r="AR59" i="19"/>
  <c r="AS59" i="19"/>
  <c r="AT59" i="19"/>
  <c r="AU59" i="19"/>
  <c r="AV59" i="19"/>
  <c r="AW59" i="19"/>
  <c r="AX59" i="19"/>
  <c r="AY59" i="19"/>
  <c r="AZ59" i="19"/>
  <c r="BA59" i="19"/>
  <c r="BB59" i="19"/>
  <c r="BC59" i="19"/>
  <c r="BD59" i="19"/>
  <c r="BG59" i="19"/>
  <c r="BI59" i="19"/>
  <c r="BL59" i="19"/>
  <c r="BO59" i="19"/>
  <c r="BP59" i="19"/>
  <c r="BQ59" i="19"/>
  <c r="BR59" i="19"/>
  <c r="BS59" i="19"/>
  <c r="AD60" i="19"/>
  <c r="AE60" i="19"/>
  <c r="AF60" i="19"/>
  <c r="AG60" i="19"/>
  <c r="AH60" i="19"/>
  <c r="AI60" i="19"/>
  <c r="AJ60" i="19"/>
  <c r="AK60" i="19"/>
  <c r="AL60" i="19"/>
  <c r="AM60" i="19"/>
  <c r="AN60" i="19"/>
  <c r="AO60" i="19"/>
  <c r="AP60" i="19"/>
  <c r="AQ60" i="19"/>
  <c r="AR60" i="19"/>
  <c r="AS60" i="19"/>
  <c r="AT60" i="19"/>
  <c r="AU60" i="19"/>
  <c r="AV60" i="19"/>
  <c r="AW60" i="19"/>
  <c r="AX60" i="19"/>
  <c r="AY60" i="19"/>
  <c r="AZ60" i="19"/>
  <c r="BA60" i="19"/>
  <c r="BB60" i="19"/>
  <c r="BC60" i="19"/>
  <c r="BD60" i="19"/>
  <c r="BG60" i="19"/>
  <c r="BI60" i="19"/>
  <c r="BL60" i="19"/>
  <c r="BO60" i="19"/>
  <c r="BP60" i="19"/>
  <c r="BQ60" i="19"/>
  <c r="BR60" i="19"/>
  <c r="BS60" i="19"/>
  <c r="AD61" i="19"/>
  <c r="AE61" i="19"/>
  <c r="AF61" i="19"/>
  <c r="AG61" i="19"/>
  <c r="AH61" i="19"/>
  <c r="AI61" i="19"/>
  <c r="AJ61" i="19"/>
  <c r="AK61" i="19"/>
  <c r="AL61" i="19"/>
  <c r="AM61" i="19"/>
  <c r="AN61" i="19"/>
  <c r="AO61" i="19"/>
  <c r="AP61" i="19"/>
  <c r="AQ61" i="19"/>
  <c r="AR61" i="19"/>
  <c r="AS61" i="19"/>
  <c r="AT61" i="19"/>
  <c r="AU61" i="19"/>
  <c r="AV61" i="19"/>
  <c r="AW61" i="19"/>
  <c r="AX61" i="19"/>
  <c r="AY61" i="19"/>
  <c r="AZ61" i="19"/>
  <c r="BA61" i="19"/>
  <c r="BB61" i="19"/>
  <c r="BC61" i="19"/>
  <c r="BD61" i="19"/>
  <c r="BG61" i="19"/>
  <c r="BI61" i="19"/>
  <c r="BL61" i="19"/>
  <c r="BO61" i="19"/>
  <c r="BP61" i="19"/>
  <c r="BQ61" i="19"/>
  <c r="BR61" i="19"/>
  <c r="BS61" i="19"/>
  <c r="AD62" i="19"/>
  <c r="AE62" i="19"/>
  <c r="AF62" i="19"/>
  <c r="AG62" i="19"/>
  <c r="AH62" i="19"/>
  <c r="AI62" i="19"/>
  <c r="AJ62" i="19"/>
  <c r="AK62" i="19"/>
  <c r="AL62" i="19"/>
  <c r="AM62" i="19"/>
  <c r="AN62" i="19"/>
  <c r="AO62" i="19"/>
  <c r="AP62" i="19"/>
  <c r="AQ62" i="19"/>
  <c r="AR62" i="19"/>
  <c r="AS62" i="19"/>
  <c r="AT62" i="19"/>
  <c r="AU62" i="19"/>
  <c r="AV62" i="19"/>
  <c r="AW62" i="19"/>
  <c r="AX62" i="19"/>
  <c r="AY62" i="19"/>
  <c r="AZ62" i="19"/>
  <c r="BA62" i="19"/>
  <c r="BB62" i="19"/>
  <c r="BC62" i="19"/>
  <c r="BD62" i="19"/>
  <c r="BG62" i="19"/>
  <c r="BI62" i="19"/>
  <c r="BL62" i="19"/>
  <c r="BO62" i="19"/>
  <c r="BP62" i="19"/>
  <c r="BQ62" i="19"/>
  <c r="BR62" i="19"/>
  <c r="BS62" i="19"/>
  <c r="AD63" i="19"/>
  <c r="AE63" i="19"/>
  <c r="AF63" i="19"/>
  <c r="AG63" i="19"/>
  <c r="AH63" i="19"/>
  <c r="AI63" i="19"/>
  <c r="AJ63" i="19"/>
  <c r="AK63" i="19"/>
  <c r="AL63" i="19"/>
  <c r="AM63" i="19"/>
  <c r="AN63" i="19"/>
  <c r="AO63" i="19"/>
  <c r="AP63" i="19"/>
  <c r="AQ63" i="19"/>
  <c r="AR63" i="19"/>
  <c r="AS63" i="19"/>
  <c r="AT63" i="19"/>
  <c r="AU63" i="19"/>
  <c r="AV63" i="19"/>
  <c r="AW63" i="19"/>
  <c r="AX63" i="19"/>
  <c r="AY63" i="19"/>
  <c r="AZ63" i="19"/>
  <c r="BA63" i="19"/>
  <c r="BB63" i="19"/>
  <c r="BC63" i="19"/>
  <c r="BD63" i="19"/>
  <c r="BG63" i="19"/>
  <c r="BI63" i="19"/>
  <c r="BL63" i="19"/>
  <c r="BO63" i="19"/>
  <c r="BP63" i="19"/>
  <c r="BQ63" i="19"/>
  <c r="BR63" i="19"/>
  <c r="BS63" i="19"/>
  <c r="AD64" i="19"/>
  <c r="AE64" i="19"/>
  <c r="AF64" i="19"/>
  <c r="AG64" i="19"/>
  <c r="AH64" i="19"/>
  <c r="AI64" i="19"/>
  <c r="AJ64" i="19"/>
  <c r="AK64" i="19"/>
  <c r="AL64" i="19"/>
  <c r="AM64" i="19"/>
  <c r="AN64" i="19"/>
  <c r="AO64" i="19"/>
  <c r="AP64" i="19"/>
  <c r="AQ64" i="19"/>
  <c r="AR64" i="19"/>
  <c r="AS64" i="19"/>
  <c r="AT64" i="19"/>
  <c r="AU64" i="19"/>
  <c r="AV64" i="19"/>
  <c r="AW64" i="19"/>
  <c r="AX64" i="19"/>
  <c r="AY64" i="19"/>
  <c r="AZ64" i="19"/>
  <c r="BA64" i="19"/>
  <c r="BB64" i="19"/>
  <c r="BC64" i="19"/>
  <c r="BD64" i="19"/>
  <c r="BG64" i="19"/>
  <c r="BI64" i="19"/>
  <c r="BL64" i="19"/>
  <c r="BO64" i="19"/>
  <c r="BP64" i="19"/>
  <c r="BQ64" i="19"/>
  <c r="BR64" i="19"/>
  <c r="BS64" i="19"/>
  <c r="AD65" i="19"/>
  <c r="AE65" i="19"/>
  <c r="AF65" i="19"/>
  <c r="AG65" i="19"/>
  <c r="AH65" i="19"/>
  <c r="AI65" i="19"/>
  <c r="AJ65" i="19"/>
  <c r="AK65" i="19"/>
  <c r="AL65" i="19"/>
  <c r="AM65" i="19"/>
  <c r="AN65" i="19"/>
  <c r="AO65" i="19"/>
  <c r="AP65" i="19"/>
  <c r="AQ65" i="19"/>
  <c r="AR65" i="19"/>
  <c r="AS65" i="19"/>
  <c r="AT65" i="19"/>
  <c r="AU65" i="19"/>
  <c r="AV65" i="19"/>
  <c r="AW65" i="19"/>
  <c r="AX65" i="19"/>
  <c r="AY65" i="19"/>
  <c r="AZ65" i="19"/>
  <c r="BA65" i="19"/>
  <c r="BB65" i="19"/>
  <c r="BC65" i="19"/>
  <c r="BD65" i="19"/>
  <c r="BG65" i="19"/>
  <c r="BI65" i="19"/>
  <c r="BL65" i="19"/>
  <c r="BO65" i="19"/>
  <c r="BP65" i="19"/>
  <c r="BQ65" i="19"/>
  <c r="BR65" i="19"/>
  <c r="BS65" i="19"/>
  <c r="AD66" i="19"/>
  <c r="AE66" i="19"/>
  <c r="AF66" i="19"/>
  <c r="AG66" i="19"/>
  <c r="AH66" i="19"/>
  <c r="AI66" i="19"/>
  <c r="AJ66" i="19"/>
  <c r="AK66" i="19"/>
  <c r="AL66" i="19"/>
  <c r="AM66" i="19"/>
  <c r="AN66" i="19"/>
  <c r="AO66" i="19"/>
  <c r="AP66" i="19"/>
  <c r="AQ66" i="19"/>
  <c r="AR66" i="19"/>
  <c r="AS66" i="19"/>
  <c r="AT66" i="19"/>
  <c r="AU66" i="19"/>
  <c r="AV66" i="19"/>
  <c r="AW66" i="19"/>
  <c r="AX66" i="19"/>
  <c r="AY66" i="19"/>
  <c r="AZ66" i="19"/>
  <c r="BA66" i="19"/>
  <c r="BB66" i="19"/>
  <c r="BC66" i="19"/>
  <c r="BD66" i="19"/>
  <c r="BG66" i="19"/>
  <c r="BI66" i="19"/>
  <c r="BL66" i="19"/>
  <c r="BO66" i="19"/>
  <c r="BP66" i="19"/>
  <c r="BQ66" i="19"/>
  <c r="BR66" i="19"/>
  <c r="BS66" i="19"/>
  <c r="AD67" i="19"/>
  <c r="AE67" i="19"/>
  <c r="AF67" i="19"/>
  <c r="AG67" i="19"/>
  <c r="AH67" i="19"/>
  <c r="AI67" i="19"/>
  <c r="AJ67" i="19"/>
  <c r="AK67" i="19"/>
  <c r="AL67" i="19"/>
  <c r="AM67" i="19"/>
  <c r="AN67" i="19"/>
  <c r="AO67" i="19"/>
  <c r="AP67" i="19"/>
  <c r="AQ67" i="19"/>
  <c r="AR67" i="19"/>
  <c r="AS67" i="19"/>
  <c r="AT67" i="19"/>
  <c r="AU67" i="19"/>
  <c r="AV67" i="19"/>
  <c r="AW67" i="19"/>
  <c r="AX67" i="19"/>
  <c r="AY67" i="19"/>
  <c r="AZ67" i="19"/>
  <c r="BA67" i="19"/>
  <c r="BB67" i="19"/>
  <c r="BC67" i="19"/>
  <c r="BD67" i="19"/>
  <c r="BG67" i="19"/>
  <c r="BI67" i="19"/>
  <c r="BL67" i="19"/>
  <c r="BO67" i="19"/>
  <c r="BP67" i="19"/>
  <c r="BQ67" i="19"/>
  <c r="BR67" i="19"/>
  <c r="BS67" i="19"/>
  <c r="AD68" i="19"/>
  <c r="AE68" i="19"/>
  <c r="AF68" i="19"/>
  <c r="AG68" i="19"/>
  <c r="AH68" i="19"/>
  <c r="AI68" i="19"/>
  <c r="AJ68" i="19"/>
  <c r="AK68" i="19"/>
  <c r="AL68" i="19"/>
  <c r="AM68" i="19"/>
  <c r="AN68" i="19"/>
  <c r="AO68" i="19"/>
  <c r="AP68" i="19"/>
  <c r="AQ68" i="19"/>
  <c r="AR68" i="19"/>
  <c r="AS68" i="19"/>
  <c r="AT68" i="19"/>
  <c r="AU68" i="19"/>
  <c r="AV68" i="19"/>
  <c r="AW68" i="19"/>
  <c r="AX68" i="19"/>
  <c r="AY68" i="19"/>
  <c r="AZ68" i="19"/>
  <c r="BA68" i="19"/>
  <c r="BB68" i="19"/>
  <c r="BC68" i="19"/>
  <c r="BD68" i="19"/>
  <c r="BG68" i="19"/>
  <c r="BI68" i="19"/>
  <c r="BL68" i="19"/>
  <c r="BO68" i="19"/>
  <c r="BP68" i="19"/>
  <c r="BQ68" i="19"/>
  <c r="BR68" i="19"/>
  <c r="BS68" i="19"/>
  <c r="AD69" i="19"/>
  <c r="AE69" i="19"/>
  <c r="AF69" i="19"/>
  <c r="AG69" i="19"/>
  <c r="AH69" i="19"/>
  <c r="AI69" i="19"/>
  <c r="AJ69" i="19"/>
  <c r="AK69" i="19"/>
  <c r="AL69" i="19"/>
  <c r="AM69" i="19"/>
  <c r="AN69" i="19"/>
  <c r="AO69" i="19"/>
  <c r="AP69" i="19"/>
  <c r="AQ69" i="19"/>
  <c r="AR69" i="19"/>
  <c r="AS69" i="19"/>
  <c r="AT69" i="19"/>
  <c r="AU69" i="19"/>
  <c r="AV69" i="19"/>
  <c r="AW69" i="19"/>
  <c r="AX69" i="19"/>
  <c r="AY69" i="19"/>
  <c r="AZ69" i="19"/>
  <c r="BA69" i="19"/>
  <c r="BB69" i="19"/>
  <c r="BC69" i="19"/>
  <c r="BD69" i="19"/>
  <c r="BG69" i="19"/>
  <c r="BI69" i="19"/>
  <c r="BL69" i="19"/>
  <c r="BO69" i="19"/>
  <c r="BP69" i="19"/>
  <c r="BQ69" i="19"/>
  <c r="BR69" i="19"/>
  <c r="BS69" i="19"/>
  <c r="AD70" i="19"/>
  <c r="AE70" i="19"/>
  <c r="AF70" i="19"/>
  <c r="AG70" i="19"/>
  <c r="AH70" i="19"/>
  <c r="AI70" i="19"/>
  <c r="AJ70" i="19"/>
  <c r="AK70" i="19"/>
  <c r="AL70" i="19"/>
  <c r="AM70" i="19"/>
  <c r="AN70" i="19"/>
  <c r="AO70" i="19"/>
  <c r="AP70" i="19"/>
  <c r="AQ70" i="19"/>
  <c r="AR70" i="19"/>
  <c r="AS70" i="19"/>
  <c r="AT70" i="19"/>
  <c r="AU70" i="19"/>
  <c r="AV70" i="19"/>
  <c r="AW70" i="19"/>
  <c r="AX70" i="19"/>
  <c r="AY70" i="19"/>
  <c r="AZ70" i="19"/>
  <c r="BA70" i="19"/>
  <c r="BB70" i="19"/>
  <c r="BC70" i="19"/>
  <c r="BD70" i="19"/>
  <c r="BG70" i="19"/>
  <c r="BI70" i="19"/>
  <c r="BL70" i="19"/>
  <c r="BO70" i="19"/>
  <c r="BP70" i="19"/>
  <c r="BQ70" i="19"/>
  <c r="BR70" i="19"/>
  <c r="BS70" i="19"/>
  <c r="AD71" i="19"/>
  <c r="AE71" i="19"/>
  <c r="AF71" i="19"/>
  <c r="AG71" i="19"/>
  <c r="AH71" i="19"/>
  <c r="AI71" i="19"/>
  <c r="AJ71" i="19"/>
  <c r="AK71" i="19"/>
  <c r="AL71" i="19"/>
  <c r="AM71" i="19"/>
  <c r="AN71" i="19"/>
  <c r="AO71" i="19"/>
  <c r="AP71" i="19"/>
  <c r="AQ71" i="19"/>
  <c r="AR71" i="19"/>
  <c r="AS71" i="19"/>
  <c r="AT71" i="19"/>
  <c r="AU71" i="19"/>
  <c r="AV71" i="19"/>
  <c r="AW71" i="19"/>
  <c r="AX71" i="19"/>
  <c r="AY71" i="19"/>
  <c r="AZ71" i="19"/>
  <c r="BA71" i="19"/>
  <c r="BB71" i="19"/>
  <c r="BC71" i="19"/>
  <c r="BD71" i="19"/>
  <c r="BG71" i="19"/>
  <c r="BI71" i="19"/>
  <c r="BL71" i="19"/>
  <c r="BO71" i="19"/>
  <c r="BP71" i="19"/>
  <c r="BQ71" i="19"/>
  <c r="BR71" i="19"/>
  <c r="BS71" i="19"/>
  <c r="AD72" i="19"/>
  <c r="AE72" i="19"/>
  <c r="AF72" i="19"/>
  <c r="AG72" i="19"/>
  <c r="AH72" i="19"/>
  <c r="AI72" i="19"/>
  <c r="AJ72" i="19"/>
  <c r="AK72" i="19"/>
  <c r="AL72" i="19"/>
  <c r="AM72" i="19"/>
  <c r="AN72" i="19"/>
  <c r="AO72" i="19"/>
  <c r="AP72" i="19"/>
  <c r="AQ72" i="19"/>
  <c r="AR72" i="19"/>
  <c r="AS72" i="19"/>
  <c r="AT72" i="19"/>
  <c r="AU72" i="19"/>
  <c r="AV72" i="19"/>
  <c r="AW72" i="19"/>
  <c r="AX72" i="19"/>
  <c r="AY72" i="19"/>
  <c r="AZ72" i="19"/>
  <c r="BA72" i="19"/>
  <c r="BB72" i="19"/>
  <c r="BC72" i="19"/>
  <c r="BD72" i="19"/>
  <c r="BG72" i="19"/>
  <c r="BI72" i="19"/>
  <c r="BL72" i="19"/>
  <c r="BO72" i="19"/>
  <c r="BP72" i="19"/>
  <c r="BQ72" i="19"/>
  <c r="BR72" i="19"/>
  <c r="BS72" i="19"/>
  <c r="AD73" i="19"/>
  <c r="AE73" i="19"/>
  <c r="AF73" i="19"/>
  <c r="AG73" i="19"/>
  <c r="AH73" i="19"/>
  <c r="AI73" i="19"/>
  <c r="AJ73" i="19"/>
  <c r="AK73" i="19"/>
  <c r="AL73" i="19"/>
  <c r="AM73" i="19"/>
  <c r="AN73" i="19"/>
  <c r="AO73" i="19"/>
  <c r="AP73" i="19"/>
  <c r="AQ73" i="19"/>
  <c r="AR73" i="19"/>
  <c r="AS73" i="19"/>
  <c r="AT73" i="19"/>
  <c r="AU73" i="19"/>
  <c r="AV73" i="19"/>
  <c r="AW73" i="19"/>
  <c r="AX73" i="19"/>
  <c r="AY73" i="19"/>
  <c r="AZ73" i="19"/>
  <c r="BA73" i="19"/>
  <c r="BB73" i="19"/>
  <c r="BC73" i="19"/>
  <c r="BD73" i="19"/>
  <c r="BG73" i="19"/>
  <c r="BI73" i="19"/>
  <c r="BL73" i="19"/>
  <c r="BO73" i="19"/>
  <c r="BP73" i="19"/>
  <c r="BQ73" i="19"/>
  <c r="BR73" i="19"/>
  <c r="BS73" i="19"/>
  <c r="AD74" i="19"/>
  <c r="AE74" i="19"/>
  <c r="AF74" i="19"/>
  <c r="AG74" i="19"/>
  <c r="AH74" i="19"/>
  <c r="AI74" i="19"/>
  <c r="AJ74" i="19"/>
  <c r="AK74" i="19"/>
  <c r="AL74" i="19"/>
  <c r="AM74" i="19"/>
  <c r="AN74" i="19"/>
  <c r="AO74" i="19"/>
  <c r="AP74" i="19"/>
  <c r="AQ74" i="19"/>
  <c r="AR74" i="19"/>
  <c r="AS74" i="19"/>
  <c r="AT74" i="19"/>
  <c r="AU74" i="19"/>
  <c r="AV74" i="19"/>
  <c r="AW74" i="19"/>
  <c r="AX74" i="19"/>
  <c r="AY74" i="19"/>
  <c r="AZ74" i="19"/>
  <c r="BA74" i="19"/>
  <c r="BB74" i="19"/>
  <c r="BC74" i="19"/>
  <c r="BD74" i="19"/>
  <c r="BG74" i="19"/>
  <c r="BI74" i="19"/>
  <c r="BL74" i="19"/>
  <c r="BO74" i="19"/>
  <c r="BP74" i="19"/>
  <c r="BQ74" i="19"/>
  <c r="BR74" i="19"/>
  <c r="BS74" i="19"/>
  <c r="AD75" i="19"/>
  <c r="AE75" i="19"/>
  <c r="AF75" i="19"/>
  <c r="AG75" i="19"/>
  <c r="AH75" i="19"/>
  <c r="AI75" i="19"/>
  <c r="AJ75" i="19"/>
  <c r="AK75" i="19"/>
  <c r="AL75" i="19"/>
  <c r="AM75" i="19"/>
  <c r="AN75" i="19"/>
  <c r="AO75" i="19"/>
  <c r="AP75" i="19"/>
  <c r="AQ75" i="19"/>
  <c r="AR75" i="19"/>
  <c r="AS75" i="19"/>
  <c r="AT75" i="19"/>
  <c r="AU75" i="19"/>
  <c r="AV75" i="19"/>
  <c r="AW75" i="19"/>
  <c r="AX75" i="19"/>
  <c r="AY75" i="19"/>
  <c r="AZ75" i="19"/>
  <c r="BA75" i="19"/>
  <c r="BB75" i="19"/>
  <c r="BC75" i="19"/>
  <c r="BD75" i="19"/>
  <c r="BG75" i="19"/>
  <c r="BI75" i="19"/>
  <c r="BL75" i="19"/>
  <c r="BO75" i="19"/>
  <c r="BP75" i="19"/>
  <c r="BQ75" i="19"/>
  <c r="BR75" i="19"/>
  <c r="BS75" i="19"/>
  <c r="AD76" i="19"/>
  <c r="AE76" i="19"/>
  <c r="AF76" i="19"/>
  <c r="AG76" i="19"/>
  <c r="AH76" i="19"/>
  <c r="AI76" i="19"/>
  <c r="AJ76" i="19"/>
  <c r="AK76" i="19"/>
  <c r="AL76" i="19"/>
  <c r="AM76" i="19"/>
  <c r="AN76" i="19"/>
  <c r="AO76" i="19"/>
  <c r="AP76" i="19"/>
  <c r="AQ76" i="19"/>
  <c r="AR76" i="19"/>
  <c r="AS76" i="19"/>
  <c r="AT76" i="19"/>
  <c r="AU76" i="19"/>
  <c r="AV76" i="19"/>
  <c r="AW76" i="19"/>
  <c r="AX76" i="19"/>
  <c r="AY76" i="19"/>
  <c r="AZ76" i="19"/>
  <c r="BA76" i="19"/>
  <c r="BB76" i="19"/>
  <c r="BC76" i="19"/>
  <c r="BD76" i="19"/>
  <c r="BG76" i="19"/>
  <c r="BI76" i="19"/>
  <c r="BL76" i="19"/>
  <c r="BO76" i="19"/>
  <c r="BP76" i="19"/>
  <c r="BQ76" i="19"/>
  <c r="BR76" i="19"/>
  <c r="BS76" i="19"/>
  <c r="AD77" i="19"/>
  <c r="AE77" i="19"/>
  <c r="AF77" i="19"/>
  <c r="AG77" i="19"/>
  <c r="AH77" i="19"/>
  <c r="AI77" i="19"/>
  <c r="AJ77" i="19"/>
  <c r="AK77" i="19"/>
  <c r="AL77" i="19"/>
  <c r="AM77" i="19"/>
  <c r="AN77" i="19"/>
  <c r="AO77" i="19"/>
  <c r="AP77" i="19"/>
  <c r="AQ77" i="19"/>
  <c r="AR77" i="19"/>
  <c r="AS77" i="19"/>
  <c r="AT77" i="19"/>
  <c r="AU77" i="19"/>
  <c r="AV77" i="19"/>
  <c r="AW77" i="19"/>
  <c r="AX77" i="19"/>
  <c r="AY77" i="19"/>
  <c r="AZ77" i="19"/>
  <c r="BA77" i="19"/>
  <c r="BB77" i="19"/>
  <c r="BC77" i="19"/>
  <c r="BD77" i="19"/>
  <c r="BG77" i="19"/>
  <c r="BI77" i="19"/>
  <c r="BL77" i="19"/>
  <c r="BO77" i="19"/>
  <c r="BP77" i="19"/>
  <c r="BQ77" i="19"/>
  <c r="BR77" i="19"/>
  <c r="BS77" i="19"/>
  <c r="AD78" i="19"/>
  <c r="AE78" i="19"/>
  <c r="AF78" i="19"/>
  <c r="AG78" i="19"/>
  <c r="AH78" i="19"/>
  <c r="AI78" i="19"/>
  <c r="AJ78" i="19"/>
  <c r="AK78" i="19"/>
  <c r="AL78" i="19"/>
  <c r="AM78" i="19"/>
  <c r="AN78" i="19"/>
  <c r="AO78" i="19"/>
  <c r="AP78" i="19"/>
  <c r="AQ78" i="19"/>
  <c r="AR78" i="19"/>
  <c r="AS78" i="19"/>
  <c r="AT78" i="19"/>
  <c r="AU78" i="19"/>
  <c r="AV78" i="19"/>
  <c r="AW78" i="19"/>
  <c r="AX78" i="19"/>
  <c r="AY78" i="19"/>
  <c r="AZ78" i="19"/>
  <c r="BA78" i="19"/>
  <c r="BB78" i="19"/>
  <c r="BC78" i="19"/>
  <c r="BD78" i="19"/>
  <c r="BG78" i="19"/>
  <c r="BI78" i="19"/>
  <c r="BL78" i="19"/>
  <c r="BO78" i="19"/>
  <c r="BP78" i="19"/>
  <c r="BQ78" i="19"/>
  <c r="BR78" i="19"/>
  <c r="BS78" i="19"/>
  <c r="AD79" i="19"/>
  <c r="AE79" i="19"/>
  <c r="AF79" i="19"/>
  <c r="AG79" i="19"/>
  <c r="AH79" i="19"/>
  <c r="AI79" i="19"/>
  <c r="AJ79" i="19"/>
  <c r="AK79" i="19"/>
  <c r="AL79" i="19"/>
  <c r="AM79" i="19"/>
  <c r="AN79" i="19"/>
  <c r="AO79" i="19"/>
  <c r="AP79" i="19"/>
  <c r="AQ79" i="19"/>
  <c r="AR79" i="19"/>
  <c r="AS79" i="19"/>
  <c r="AT79" i="19"/>
  <c r="AU79" i="19"/>
  <c r="AV79" i="19"/>
  <c r="AW79" i="19"/>
  <c r="AX79" i="19"/>
  <c r="AY79" i="19"/>
  <c r="AZ79" i="19"/>
  <c r="BA79" i="19"/>
  <c r="BB79" i="19"/>
  <c r="BC79" i="19"/>
  <c r="BD79" i="19"/>
  <c r="BG79" i="19"/>
  <c r="BI79" i="19"/>
  <c r="BL79" i="19"/>
  <c r="BO79" i="19"/>
  <c r="BP79" i="19"/>
  <c r="BQ79" i="19"/>
  <c r="BR79" i="19"/>
  <c r="BS79" i="19"/>
  <c r="AD80" i="19"/>
  <c r="AE80" i="19"/>
  <c r="AF80" i="19"/>
  <c r="AG80" i="19"/>
  <c r="AH80" i="19"/>
  <c r="AI80" i="19"/>
  <c r="AJ80" i="19"/>
  <c r="AK80" i="19"/>
  <c r="AL80" i="19"/>
  <c r="AM80" i="19"/>
  <c r="AN80" i="19"/>
  <c r="AO80" i="19"/>
  <c r="AP80" i="19"/>
  <c r="AQ80" i="19"/>
  <c r="AR80" i="19"/>
  <c r="AS80" i="19"/>
  <c r="AT80" i="19"/>
  <c r="AU80" i="19"/>
  <c r="AV80" i="19"/>
  <c r="AW80" i="19"/>
  <c r="AX80" i="19"/>
  <c r="AY80" i="19"/>
  <c r="AZ80" i="19"/>
  <c r="BA80" i="19"/>
  <c r="BB80" i="19"/>
  <c r="BC80" i="19"/>
  <c r="BD80" i="19"/>
  <c r="BG80" i="19"/>
  <c r="BI80" i="19"/>
  <c r="BL80" i="19"/>
  <c r="BO80" i="19"/>
  <c r="BP80" i="19"/>
  <c r="BQ80" i="19"/>
  <c r="BR80" i="19"/>
  <c r="BS80" i="19"/>
  <c r="AD81" i="19"/>
  <c r="AE81" i="19"/>
  <c r="AF81" i="19"/>
  <c r="AG81" i="19"/>
  <c r="AH81" i="19"/>
  <c r="AI81" i="19"/>
  <c r="AJ81" i="19"/>
  <c r="AK81" i="19"/>
  <c r="AL81" i="19"/>
  <c r="AM81" i="19"/>
  <c r="AN81" i="19"/>
  <c r="AO81" i="19"/>
  <c r="AP81" i="19"/>
  <c r="AQ81" i="19"/>
  <c r="AR81" i="19"/>
  <c r="AS81" i="19"/>
  <c r="AT81" i="19"/>
  <c r="AU81" i="19"/>
  <c r="AV81" i="19"/>
  <c r="AW81" i="19"/>
  <c r="AX81" i="19"/>
  <c r="AY81" i="19"/>
  <c r="AZ81" i="19"/>
  <c r="BA81" i="19"/>
  <c r="BB81" i="19"/>
  <c r="BC81" i="19"/>
  <c r="BD81" i="19"/>
  <c r="BG81" i="19"/>
  <c r="BI81" i="19"/>
  <c r="BL81" i="19"/>
  <c r="BO81" i="19"/>
  <c r="BP81" i="19"/>
  <c r="BQ81" i="19"/>
  <c r="BR81" i="19"/>
  <c r="BS81" i="19"/>
  <c r="AD82" i="19"/>
  <c r="AE82" i="19"/>
  <c r="AF82" i="19"/>
  <c r="AG82" i="19"/>
  <c r="AH82" i="19"/>
  <c r="AI82" i="19"/>
  <c r="AJ82" i="19"/>
  <c r="AK82" i="19"/>
  <c r="AL82" i="19"/>
  <c r="AM82" i="19"/>
  <c r="AN82" i="19"/>
  <c r="AO82" i="19"/>
  <c r="AP82" i="19"/>
  <c r="AQ82" i="19"/>
  <c r="AR82" i="19"/>
  <c r="AS82" i="19"/>
  <c r="AT82" i="19"/>
  <c r="AU82" i="19"/>
  <c r="AV82" i="19"/>
  <c r="AW82" i="19"/>
  <c r="AX82" i="19"/>
  <c r="AY82" i="19"/>
  <c r="AZ82" i="19"/>
  <c r="BA82" i="19"/>
  <c r="BB82" i="19"/>
  <c r="BC82" i="19"/>
  <c r="BD82" i="19"/>
  <c r="BG82" i="19"/>
  <c r="BI82" i="19"/>
  <c r="BL82" i="19"/>
  <c r="BO82" i="19"/>
  <c r="BP82" i="19"/>
  <c r="BQ82" i="19"/>
  <c r="BR82" i="19"/>
  <c r="BS82" i="19"/>
  <c r="AD83" i="19"/>
  <c r="AE83" i="19"/>
  <c r="AF83" i="19"/>
  <c r="AG83" i="19"/>
  <c r="AH83" i="19"/>
  <c r="AI83" i="19"/>
  <c r="AJ83" i="19"/>
  <c r="AK83" i="19"/>
  <c r="AL83" i="19"/>
  <c r="AM83" i="19"/>
  <c r="AN83" i="19"/>
  <c r="AO83" i="19"/>
  <c r="AP83" i="19"/>
  <c r="AQ83" i="19"/>
  <c r="AR83" i="19"/>
  <c r="AS83" i="19"/>
  <c r="AT83" i="19"/>
  <c r="AU83" i="19"/>
  <c r="AV83" i="19"/>
  <c r="AW83" i="19"/>
  <c r="AX83" i="19"/>
  <c r="AY83" i="19"/>
  <c r="AZ83" i="19"/>
  <c r="BA83" i="19"/>
  <c r="BB83" i="19"/>
  <c r="BC83" i="19"/>
  <c r="BD83" i="19"/>
  <c r="BG83" i="19"/>
  <c r="BI83" i="19"/>
  <c r="BL83" i="19"/>
  <c r="BO83" i="19"/>
  <c r="BP83" i="19"/>
  <c r="BQ83" i="19"/>
  <c r="BR83" i="19"/>
  <c r="BS83" i="19"/>
  <c r="AD84" i="19"/>
  <c r="AE84" i="19"/>
  <c r="AF84" i="19"/>
  <c r="AG84" i="19"/>
  <c r="AH84" i="19"/>
  <c r="AI84" i="19"/>
  <c r="AJ84" i="19"/>
  <c r="AK84" i="19"/>
  <c r="AL84" i="19"/>
  <c r="AM84" i="19"/>
  <c r="AN84" i="19"/>
  <c r="AO84" i="19"/>
  <c r="AP84" i="19"/>
  <c r="AQ84" i="19"/>
  <c r="AR84" i="19"/>
  <c r="AS84" i="19"/>
  <c r="AT84" i="19"/>
  <c r="AU84" i="19"/>
  <c r="AV84" i="19"/>
  <c r="AW84" i="19"/>
  <c r="AX84" i="19"/>
  <c r="AY84" i="19"/>
  <c r="AZ84" i="19"/>
  <c r="BA84" i="19"/>
  <c r="BB84" i="19"/>
  <c r="BC84" i="19"/>
  <c r="BD84" i="19"/>
  <c r="BG84" i="19"/>
  <c r="BI84" i="19"/>
  <c r="BL84" i="19"/>
  <c r="BO84" i="19"/>
  <c r="BP84" i="19"/>
  <c r="BQ84" i="19"/>
  <c r="BR84" i="19"/>
  <c r="BS84" i="19"/>
  <c r="AD85" i="19"/>
  <c r="AE85" i="19"/>
  <c r="AF85" i="19"/>
  <c r="AG85" i="19"/>
  <c r="AH85" i="19"/>
  <c r="AI85" i="19"/>
  <c r="AJ85" i="19"/>
  <c r="AK85" i="19"/>
  <c r="AL85" i="19"/>
  <c r="AM85" i="19"/>
  <c r="AN85" i="19"/>
  <c r="AO85" i="19"/>
  <c r="AP85" i="19"/>
  <c r="AQ85" i="19"/>
  <c r="AR85" i="19"/>
  <c r="AS85" i="19"/>
  <c r="AT85" i="19"/>
  <c r="AU85" i="19"/>
  <c r="AV85" i="19"/>
  <c r="AW85" i="19"/>
  <c r="AX85" i="19"/>
  <c r="AY85" i="19"/>
  <c r="AZ85" i="19"/>
  <c r="BA85" i="19"/>
  <c r="BB85" i="19"/>
  <c r="BC85" i="19"/>
  <c r="BD85" i="19"/>
  <c r="BG85" i="19"/>
  <c r="BI85" i="19"/>
  <c r="BL85" i="19"/>
  <c r="BO85" i="19"/>
  <c r="BP85" i="19"/>
  <c r="BQ85" i="19"/>
  <c r="BR85" i="19"/>
  <c r="BS85" i="19"/>
  <c r="AD86" i="19"/>
  <c r="AE86" i="19"/>
  <c r="AF86" i="19"/>
  <c r="AG86" i="19"/>
  <c r="AH86" i="19"/>
  <c r="AI86" i="19"/>
  <c r="AJ86" i="19"/>
  <c r="AK86" i="19"/>
  <c r="AL86" i="19"/>
  <c r="AM86" i="19"/>
  <c r="AN86" i="19"/>
  <c r="AO86" i="19"/>
  <c r="AP86" i="19"/>
  <c r="AQ86" i="19"/>
  <c r="AR86" i="19"/>
  <c r="AS86" i="19"/>
  <c r="AT86" i="19"/>
  <c r="AU86" i="19"/>
  <c r="AV86" i="19"/>
  <c r="AW86" i="19"/>
  <c r="AX86" i="19"/>
  <c r="AY86" i="19"/>
  <c r="AZ86" i="19"/>
  <c r="BA86" i="19"/>
  <c r="BB86" i="19"/>
  <c r="BC86" i="19"/>
  <c r="BD86" i="19"/>
  <c r="BG86" i="19"/>
  <c r="BI86" i="19"/>
  <c r="BL86" i="19"/>
  <c r="BO86" i="19"/>
  <c r="BP86" i="19"/>
  <c r="BQ86" i="19"/>
  <c r="BR86" i="19"/>
  <c r="BS86" i="19"/>
  <c r="AD87" i="19"/>
  <c r="AE87" i="19"/>
  <c r="AF87" i="19"/>
  <c r="AG87" i="19"/>
  <c r="AH87" i="19"/>
  <c r="AI87" i="19"/>
  <c r="AJ87" i="19"/>
  <c r="AK87" i="19"/>
  <c r="AL87" i="19"/>
  <c r="AM87" i="19"/>
  <c r="AN87" i="19"/>
  <c r="AO87" i="19"/>
  <c r="AP87" i="19"/>
  <c r="AQ87" i="19"/>
  <c r="AR87" i="19"/>
  <c r="AS87" i="19"/>
  <c r="AT87" i="19"/>
  <c r="AU87" i="19"/>
  <c r="AV87" i="19"/>
  <c r="AW87" i="19"/>
  <c r="AX87" i="19"/>
  <c r="AY87" i="19"/>
  <c r="AZ87" i="19"/>
  <c r="BA87" i="19"/>
  <c r="BB87" i="19"/>
  <c r="BC87" i="19"/>
  <c r="BD87" i="19"/>
  <c r="BG87" i="19"/>
  <c r="BI87" i="19"/>
  <c r="BL87" i="19"/>
  <c r="BO87" i="19"/>
  <c r="BP87" i="19"/>
  <c r="BQ87" i="19"/>
  <c r="BR87" i="19"/>
  <c r="BS87" i="19"/>
  <c r="AD88" i="19"/>
  <c r="AE88" i="19"/>
  <c r="AF88" i="19"/>
  <c r="AG88" i="19"/>
  <c r="AH88" i="19"/>
  <c r="AI88" i="19"/>
  <c r="AJ88" i="19"/>
  <c r="AK88" i="19"/>
  <c r="AL88" i="19"/>
  <c r="AM88" i="19"/>
  <c r="AN88" i="19"/>
  <c r="AO88" i="19"/>
  <c r="AP88" i="19"/>
  <c r="AQ88" i="19"/>
  <c r="AR88" i="19"/>
  <c r="AS88" i="19"/>
  <c r="AT88" i="19"/>
  <c r="AU88" i="19"/>
  <c r="AV88" i="19"/>
  <c r="AW88" i="19"/>
  <c r="AX88" i="19"/>
  <c r="AY88" i="19"/>
  <c r="AZ88" i="19"/>
  <c r="BA88" i="19"/>
  <c r="BB88" i="19"/>
  <c r="BC88" i="19"/>
  <c r="BD88" i="19"/>
  <c r="BG88" i="19"/>
  <c r="BI88" i="19"/>
  <c r="BL88" i="19"/>
  <c r="BO88" i="19"/>
  <c r="BP88" i="19"/>
  <c r="BQ88" i="19"/>
  <c r="BR88" i="19"/>
  <c r="BS88" i="19"/>
  <c r="AD89" i="19"/>
  <c r="AE89" i="19"/>
  <c r="AF89" i="19"/>
  <c r="AG89" i="19"/>
  <c r="AH89" i="19"/>
  <c r="AI89" i="19"/>
  <c r="AJ89" i="19"/>
  <c r="AK89" i="19"/>
  <c r="AL89" i="19"/>
  <c r="AM89" i="19"/>
  <c r="AN89" i="19"/>
  <c r="AO89" i="19"/>
  <c r="AP89" i="19"/>
  <c r="AQ89" i="19"/>
  <c r="AR89" i="19"/>
  <c r="AS89" i="19"/>
  <c r="AT89" i="19"/>
  <c r="AU89" i="19"/>
  <c r="AV89" i="19"/>
  <c r="AW89" i="19"/>
  <c r="AX89" i="19"/>
  <c r="AY89" i="19"/>
  <c r="AZ89" i="19"/>
  <c r="BA89" i="19"/>
  <c r="BB89" i="19"/>
  <c r="BC89" i="19"/>
  <c r="BD89" i="19"/>
  <c r="BG89" i="19"/>
  <c r="BI89" i="19"/>
  <c r="BL89" i="19"/>
  <c r="BO89" i="19"/>
  <c r="BP89" i="19"/>
  <c r="BQ89" i="19"/>
  <c r="BR89" i="19"/>
  <c r="BS89" i="19"/>
  <c r="AD90" i="19"/>
  <c r="AE90" i="19"/>
  <c r="AF90" i="19"/>
  <c r="AG90" i="19"/>
  <c r="AH90" i="19"/>
  <c r="AI90" i="19"/>
  <c r="AJ90" i="19"/>
  <c r="AK90" i="19"/>
  <c r="AL90" i="19"/>
  <c r="AM90" i="19"/>
  <c r="AN90" i="19"/>
  <c r="AO90" i="19"/>
  <c r="AP90" i="19"/>
  <c r="AQ90" i="19"/>
  <c r="AR90" i="19"/>
  <c r="AS90" i="19"/>
  <c r="AT90" i="19"/>
  <c r="AU90" i="19"/>
  <c r="AV90" i="19"/>
  <c r="AW90" i="19"/>
  <c r="AX90" i="19"/>
  <c r="AY90" i="19"/>
  <c r="AZ90" i="19"/>
  <c r="BA90" i="19"/>
  <c r="BB90" i="19"/>
  <c r="BC90" i="19"/>
  <c r="BD90" i="19"/>
  <c r="BG90" i="19"/>
  <c r="BI90" i="19"/>
  <c r="BL90" i="19"/>
  <c r="BO90" i="19"/>
  <c r="BP90" i="19"/>
  <c r="BQ90" i="19"/>
  <c r="BR90" i="19"/>
  <c r="BS90" i="19"/>
  <c r="AD91" i="19"/>
  <c r="AE91" i="19"/>
  <c r="AF91" i="19"/>
  <c r="AG91" i="19"/>
  <c r="AH91" i="19"/>
  <c r="AI91" i="19"/>
  <c r="AJ91" i="19"/>
  <c r="AK91" i="19"/>
  <c r="AL91" i="19"/>
  <c r="AM91" i="19"/>
  <c r="AN91" i="19"/>
  <c r="AO91" i="19"/>
  <c r="AP91" i="19"/>
  <c r="AQ91" i="19"/>
  <c r="AR91" i="19"/>
  <c r="AS91" i="19"/>
  <c r="AT91" i="19"/>
  <c r="AU91" i="19"/>
  <c r="AV91" i="19"/>
  <c r="AW91" i="19"/>
  <c r="AX91" i="19"/>
  <c r="AY91" i="19"/>
  <c r="AZ91" i="19"/>
  <c r="BA91" i="19"/>
  <c r="BB91" i="19"/>
  <c r="BC91" i="19"/>
  <c r="BD91" i="19"/>
  <c r="BG91" i="19"/>
  <c r="BI91" i="19"/>
  <c r="BL91" i="19"/>
  <c r="BO91" i="19"/>
  <c r="BP91" i="19"/>
  <c r="BQ91" i="19"/>
  <c r="BR91" i="19"/>
  <c r="BS91" i="19"/>
  <c r="AD92" i="19"/>
  <c r="AE92" i="19"/>
  <c r="AF92" i="19"/>
  <c r="AG92" i="19"/>
  <c r="AH92" i="19"/>
  <c r="AI92" i="19"/>
  <c r="AJ92" i="19"/>
  <c r="AK92" i="19"/>
  <c r="AL92" i="19"/>
  <c r="AM92" i="19"/>
  <c r="AN92" i="19"/>
  <c r="AO92" i="19"/>
  <c r="AP92" i="19"/>
  <c r="AQ92" i="19"/>
  <c r="AR92" i="19"/>
  <c r="AS92" i="19"/>
  <c r="AT92" i="19"/>
  <c r="AU92" i="19"/>
  <c r="AV92" i="19"/>
  <c r="AW92" i="19"/>
  <c r="AX92" i="19"/>
  <c r="AY92" i="19"/>
  <c r="AZ92" i="19"/>
  <c r="BA92" i="19"/>
  <c r="BB92" i="19"/>
  <c r="BC92" i="19"/>
  <c r="BD92" i="19"/>
  <c r="BG92" i="19"/>
  <c r="BI92" i="19"/>
  <c r="BL92" i="19"/>
  <c r="BO92" i="19"/>
  <c r="BP92" i="19"/>
  <c r="BQ92" i="19"/>
  <c r="BR92" i="19"/>
  <c r="BS92" i="19"/>
  <c r="AD93" i="19"/>
  <c r="AE93" i="19"/>
  <c r="AF93" i="19"/>
  <c r="AG93" i="19"/>
  <c r="AH93" i="19"/>
  <c r="AI93" i="19"/>
  <c r="AJ93" i="19"/>
  <c r="AK93" i="19"/>
  <c r="AL93" i="19"/>
  <c r="AM93" i="19"/>
  <c r="AN93" i="19"/>
  <c r="AO93" i="19"/>
  <c r="AP93" i="19"/>
  <c r="AQ93" i="19"/>
  <c r="AR93" i="19"/>
  <c r="AS93" i="19"/>
  <c r="AT93" i="19"/>
  <c r="AU93" i="19"/>
  <c r="AV93" i="19"/>
  <c r="AW93" i="19"/>
  <c r="AX93" i="19"/>
  <c r="AY93" i="19"/>
  <c r="AZ93" i="19"/>
  <c r="BA93" i="19"/>
  <c r="BB93" i="19"/>
  <c r="BC93" i="19"/>
  <c r="BD93" i="19"/>
  <c r="BG93" i="19"/>
  <c r="BI93" i="19"/>
  <c r="BL93" i="19"/>
  <c r="BO93" i="19"/>
  <c r="BP93" i="19"/>
  <c r="BQ93" i="19"/>
  <c r="BR93" i="19"/>
  <c r="BS93" i="19"/>
  <c r="AD94" i="19"/>
  <c r="AE94" i="19"/>
  <c r="AF94" i="19"/>
  <c r="AG94" i="19"/>
  <c r="AH94" i="19"/>
  <c r="AI94" i="19"/>
  <c r="AJ94" i="19"/>
  <c r="AK94" i="19"/>
  <c r="AL94" i="19"/>
  <c r="AM94" i="19"/>
  <c r="AN94" i="19"/>
  <c r="AO94" i="19"/>
  <c r="AP94" i="19"/>
  <c r="AQ94" i="19"/>
  <c r="AR94" i="19"/>
  <c r="AS94" i="19"/>
  <c r="AT94" i="19"/>
  <c r="AU94" i="19"/>
  <c r="AV94" i="19"/>
  <c r="AW94" i="19"/>
  <c r="AX94" i="19"/>
  <c r="AY94" i="19"/>
  <c r="AZ94" i="19"/>
  <c r="BA94" i="19"/>
  <c r="BB94" i="19"/>
  <c r="BC94" i="19"/>
  <c r="BD94" i="19"/>
  <c r="BG94" i="19"/>
  <c r="BI94" i="19"/>
  <c r="BL94" i="19"/>
  <c r="BO94" i="19"/>
  <c r="BP94" i="19"/>
  <c r="BQ94" i="19"/>
  <c r="BR94" i="19"/>
  <c r="BS94" i="19"/>
  <c r="AD95" i="19"/>
  <c r="AE95" i="19"/>
  <c r="AF95" i="19"/>
  <c r="AG95" i="19"/>
  <c r="AH95" i="19"/>
  <c r="AI95" i="19"/>
  <c r="AJ95" i="19"/>
  <c r="AK95" i="19"/>
  <c r="AL95" i="19"/>
  <c r="AM95" i="19"/>
  <c r="AN95" i="19"/>
  <c r="AO95" i="19"/>
  <c r="AP95" i="19"/>
  <c r="AQ95" i="19"/>
  <c r="AR95" i="19"/>
  <c r="AS95" i="19"/>
  <c r="AT95" i="19"/>
  <c r="AU95" i="19"/>
  <c r="AV95" i="19"/>
  <c r="AW95" i="19"/>
  <c r="AX95" i="19"/>
  <c r="AY95" i="19"/>
  <c r="AZ95" i="19"/>
  <c r="BA95" i="19"/>
  <c r="BB95" i="19"/>
  <c r="BC95" i="19"/>
  <c r="BD95" i="19"/>
  <c r="BG95" i="19"/>
  <c r="BI95" i="19"/>
  <c r="BL95" i="19"/>
  <c r="BO95" i="19"/>
  <c r="BP95" i="19"/>
  <c r="BQ95" i="19"/>
  <c r="BR95" i="19"/>
  <c r="BS95" i="19"/>
  <c r="AD96" i="19"/>
  <c r="AE96" i="19"/>
  <c r="AF96" i="19"/>
  <c r="AG96" i="19"/>
  <c r="AH96" i="19"/>
  <c r="AI96" i="19"/>
  <c r="AJ96" i="19"/>
  <c r="AK96" i="19"/>
  <c r="AL96" i="19"/>
  <c r="AM96" i="19"/>
  <c r="AN96" i="19"/>
  <c r="AO96" i="19"/>
  <c r="AP96" i="19"/>
  <c r="AQ96" i="19"/>
  <c r="AR96" i="19"/>
  <c r="AS96" i="19"/>
  <c r="AT96" i="19"/>
  <c r="AU96" i="19"/>
  <c r="AV96" i="19"/>
  <c r="AW96" i="19"/>
  <c r="AX96" i="19"/>
  <c r="AY96" i="19"/>
  <c r="AZ96" i="19"/>
  <c r="BA96" i="19"/>
  <c r="BB96" i="19"/>
  <c r="BC96" i="19"/>
  <c r="BD96" i="19"/>
  <c r="BG96" i="19"/>
  <c r="BI96" i="19"/>
  <c r="BL96" i="19"/>
  <c r="BO96" i="19"/>
  <c r="BP96" i="19"/>
  <c r="BQ96" i="19"/>
  <c r="BR96" i="19"/>
  <c r="BS96" i="19"/>
  <c r="AD97" i="19"/>
  <c r="AE97" i="19"/>
  <c r="AF97" i="19"/>
  <c r="AG97" i="19"/>
  <c r="AH97" i="19"/>
  <c r="AI97" i="19"/>
  <c r="AJ97" i="19"/>
  <c r="AK97" i="19"/>
  <c r="AL97" i="19"/>
  <c r="AM97" i="19"/>
  <c r="AN97" i="19"/>
  <c r="AO97" i="19"/>
  <c r="AP97" i="19"/>
  <c r="AQ97" i="19"/>
  <c r="AR97" i="19"/>
  <c r="AS97" i="19"/>
  <c r="AT97" i="19"/>
  <c r="AU97" i="19"/>
  <c r="AV97" i="19"/>
  <c r="AW97" i="19"/>
  <c r="AX97" i="19"/>
  <c r="AY97" i="19"/>
  <c r="AZ97" i="19"/>
  <c r="BA97" i="19"/>
  <c r="BB97" i="19"/>
  <c r="BC97" i="19"/>
  <c r="BD97" i="19"/>
  <c r="BG97" i="19"/>
  <c r="BI97" i="19"/>
  <c r="BL97" i="19"/>
  <c r="BO97" i="19"/>
  <c r="BP97" i="19"/>
  <c r="BQ97" i="19"/>
  <c r="BR97" i="19"/>
  <c r="BS97" i="19"/>
  <c r="AD98" i="19"/>
  <c r="AE98" i="19"/>
  <c r="AF98" i="19"/>
  <c r="AG98" i="19"/>
  <c r="AH98" i="19"/>
  <c r="AI98" i="19"/>
  <c r="AJ98" i="19"/>
  <c r="AK98" i="19"/>
  <c r="AL98" i="19"/>
  <c r="AM98" i="19"/>
  <c r="AN98" i="19"/>
  <c r="AO98" i="19"/>
  <c r="AP98" i="19"/>
  <c r="AQ98" i="19"/>
  <c r="AR98" i="19"/>
  <c r="AS98" i="19"/>
  <c r="AT98" i="19"/>
  <c r="AU98" i="19"/>
  <c r="AV98" i="19"/>
  <c r="AW98" i="19"/>
  <c r="AX98" i="19"/>
  <c r="AY98" i="19"/>
  <c r="AZ98" i="19"/>
  <c r="BA98" i="19"/>
  <c r="BB98" i="19"/>
  <c r="BC98" i="19"/>
  <c r="BD98" i="19"/>
  <c r="BG98" i="19"/>
  <c r="BI98" i="19"/>
  <c r="BL98" i="19"/>
  <c r="BO98" i="19"/>
  <c r="BP98" i="19"/>
  <c r="BQ98" i="19"/>
  <c r="BR98" i="19"/>
  <c r="BS98" i="19"/>
  <c r="AD99" i="19"/>
  <c r="AE99" i="19"/>
  <c r="AF99" i="19"/>
  <c r="AG99" i="19"/>
  <c r="AH99" i="19"/>
  <c r="AI99" i="19"/>
  <c r="AJ99" i="19"/>
  <c r="AK99" i="19"/>
  <c r="AL99" i="19"/>
  <c r="AM99" i="19"/>
  <c r="AN99" i="19"/>
  <c r="AO99" i="19"/>
  <c r="AP99" i="19"/>
  <c r="AQ99" i="19"/>
  <c r="AR99" i="19"/>
  <c r="AS99" i="19"/>
  <c r="AT99" i="19"/>
  <c r="AU99" i="19"/>
  <c r="AV99" i="19"/>
  <c r="AW99" i="19"/>
  <c r="AX99" i="19"/>
  <c r="AY99" i="19"/>
  <c r="AZ99" i="19"/>
  <c r="BA99" i="19"/>
  <c r="BB99" i="19"/>
  <c r="BC99" i="19"/>
  <c r="BD99" i="19"/>
  <c r="BG99" i="19"/>
  <c r="BI99" i="19"/>
  <c r="BL99" i="19"/>
  <c r="BO99" i="19"/>
  <c r="BP99" i="19"/>
  <c r="BQ99" i="19"/>
  <c r="BR99" i="19"/>
  <c r="BS99" i="19"/>
  <c r="AD100" i="19"/>
  <c r="AE100" i="19"/>
  <c r="AF100" i="19"/>
  <c r="AG100" i="19"/>
  <c r="AH100" i="19"/>
  <c r="AI100" i="19"/>
  <c r="AJ100" i="19"/>
  <c r="AK100" i="19"/>
  <c r="AL100" i="19"/>
  <c r="AM100" i="19"/>
  <c r="AN100" i="19"/>
  <c r="AO100" i="19"/>
  <c r="AP100" i="19"/>
  <c r="AQ100" i="19"/>
  <c r="AR100" i="19"/>
  <c r="AS100" i="19"/>
  <c r="AT100" i="19"/>
  <c r="AU100" i="19"/>
  <c r="AV100" i="19"/>
  <c r="AW100" i="19"/>
  <c r="AX100" i="19"/>
  <c r="AY100" i="19"/>
  <c r="AZ100" i="19"/>
  <c r="BA100" i="19"/>
  <c r="BB100" i="19"/>
  <c r="BC100" i="19"/>
  <c r="BD100" i="19"/>
  <c r="BG100" i="19"/>
  <c r="BI100" i="19"/>
  <c r="BL100" i="19"/>
  <c r="BO100" i="19"/>
  <c r="BP100" i="19"/>
  <c r="BQ100" i="19"/>
  <c r="BR100" i="19"/>
  <c r="BS100" i="19"/>
  <c r="AD101" i="19"/>
  <c r="AE101" i="19"/>
  <c r="AF101" i="19"/>
  <c r="AG101" i="19"/>
  <c r="AH101" i="19"/>
  <c r="AI101" i="19"/>
  <c r="AJ101" i="19"/>
  <c r="AK101" i="19"/>
  <c r="AL101" i="19"/>
  <c r="AM101" i="19"/>
  <c r="AN101" i="19"/>
  <c r="AO101" i="19"/>
  <c r="AP101" i="19"/>
  <c r="AQ101" i="19"/>
  <c r="AR101" i="19"/>
  <c r="AS101" i="19"/>
  <c r="AT101" i="19"/>
  <c r="AU101" i="19"/>
  <c r="AV101" i="19"/>
  <c r="AW101" i="19"/>
  <c r="AX101" i="19"/>
  <c r="AY101" i="19"/>
  <c r="AZ101" i="19"/>
  <c r="BA101" i="19"/>
  <c r="BB101" i="19"/>
  <c r="BC101" i="19"/>
  <c r="BD101" i="19"/>
  <c r="BG101" i="19"/>
  <c r="BI101" i="19"/>
  <c r="BL101" i="19"/>
  <c r="BO101" i="19"/>
  <c r="BP101" i="19"/>
  <c r="BQ101" i="19"/>
  <c r="BR101" i="19"/>
  <c r="BS101" i="19"/>
  <c r="AD102" i="19"/>
  <c r="AE102" i="19"/>
  <c r="AF102" i="19"/>
  <c r="AG102" i="19"/>
  <c r="AH102" i="19"/>
  <c r="AI102" i="19"/>
  <c r="AJ102" i="19"/>
  <c r="AK102" i="19"/>
  <c r="AL102" i="19"/>
  <c r="AM102" i="19"/>
  <c r="AN102" i="19"/>
  <c r="AO102" i="19"/>
  <c r="AP102" i="19"/>
  <c r="AQ102" i="19"/>
  <c r="AR102" i="19"/>
  <c r="AS102" i="19"/>
  <c r="AT102" i="19"/>
  <c r="AU102" i="19"/>
  <c r="AV102" i="19"/>
  <c r="AW102" i="19"/>
  <c r="AX102" i="19"/>
  <c r="AY102" i="19"/>
  <c r="AZ102" i="19"/>
  <c r="BA102" i="19"/>
  <c r="BB102" i="19"/>
  <c r="BC102" i="19"/>
  <c r="BD102" i="19"/>
  <c r="BG102" i="19"/>
  <c r="BI102" i="19"/>
  <c r="BL102" i="19"/>
  <c r="BO102" i="19"/>
  <c r="BP102" i="19"/>
  <c r="BQ102" i="19"/>
  <c r="BR102" i="19"/>
  <c r="BS102" i="19"/>
  <c r="AD103" i="19"/>
  <c r="AE103" i="19"/>
  <c r="AF103" i="19"/>
  <c r="AG103" i="19"/>
  <c r="AH103" i="19"/>
  <c r="AI103" i="19"/>
  <c r="AJ103" i="19"/>
  <c r="AK103" i="19"/>
  <c r="AL103" i="19"/>
  <c r="AM103" i="19"/>
  <c r="AN103" i="19"/>
  <c r="AO103" i="19"/>
  <c r="AP103" i="19"/>
  <c r="AQ103" i="19"/>
  <c r="AR103" i="19"/>
  <c r="AS103" i="19"/>
  <c r="AT103" i="19"/>
  <c r="AU103" i="19"/>
  <c r="AV103" i="19"/>
  <c r="AW103" i="19"/>
  <c r="AX103" i="19"/>
  <c r="AY103" i="19"/>
  <c r="AZ103" i="19"/>
  <c r="BA103" i="19"/>
  <c r="BB103" i="19"/>
  <c r="BC103" i="19"/>
  <c r="BD103" i="19"/>
  <c r="BG103" i="19"/>
  <c r="BI103" i="19"/>
  <c r="BL103" i="19"/>
  <c r="BO103" i="19"/>
  <c r="BP103" i="19"/>
  <c r="BQ103" i="19"/>
  <c r="BR103" i="19"/>
  <c r="BS103" i="19"/>
  <c r="AD104" i="19"/>
  <c r="AE104" i="19"/>
  <c r="AF104" i="19"/>
  <c r="AG104" i="19"/>
  <c r="AH104" i="19"/>
  <c r="AI104" i="19"/>
  <c r="AJ104" i="19"/>
  <c r="AK104" i="19"/>
  <c r="AL104" i="19"/>
  <c r="AM104" i="19"/>
  <c r="AN104" i="19"/>
  <c r="AO104" i="19"/>
  <c r="AP104" i="19"/>
  <c r="AQ104" i="19"/>
  <c r="AR104" i="19"/>
  <c r="AS104" i="19"/>
  <c r="AT104" i="19"/>
  <c r="AU104" i="19"/>
  <c r="AV104" i="19"/>
  <c r="AW104" i="19"/>
  <c r="AX104" i="19"/>
  <c r="AY104" i="19"/>
  <c r="AZ104" i="19"/>
  <c r="BA104" i="19"/>
  <c r="BB104" i="19"/>
  <c r="BC104" i="19"/>
  <c r="BD104" i="19"/>
  <c r="BG104" i="19"/>
  <c r="BI104" i="19"/>
  <c r="BL104" i="19"/>
  <c r="BO104" i="19"/>
  <c r="BP104" i="19"/>
  <c r="BQ104" i="19"/>
  <c r="BR104" i="19"/>
  <c r="BS104" i="19"/>
  <c r="AD105" i="19"/>
  <c r="AE105" i="19"/>
  <c r="AF105" i="19"/>
  <c r="AG105" i="19"/>
  <c r="AH105" i="19"/>
  <c r="AI105" i="19"/>
  <c r="AJ105" i="19"/>
  <c r="AK105" i="19"/>
  <c r="AL105" i="19"/>
  <c r="AM105" i="19"/>
  <c r="AN105" i="19"/>
  <c r="AO105" i="19"/>
  <c r="AP105" i="19"/>
  <c r="AQ105" i="19"/>
  <c r="AR105" i="19"/>
  <c r="AS105" i="19"/>
  <c r="AT105" i="19"/>
  <c r="AU105" i="19"/>
  <c r="AV105" i="19"/>
  <c r="AW105" i="19"/>
  <c r="AX105" i="19"/>
  <c r="AY105" i="19"/>
  <c r="AZ105" i="19"/>
  <c r="BA105" i="19"/>
  <c r="BB105" i="19"/>
  <c r="BC105" i="19"/>
  <c r="BD105" i="19"/>
  <c r="BG105" i="19"/>
  <c r="BI105" i="19"/>
  <c r="BL105" i="19"/>
  <c r="BO105" i="19"/>
  <c r="BP105" i="19"/>
  <c r="BQ105" i="19"/>
  <c r="BR105" i="19"/>
  <c r="BS105" i="19"/>
  <c r="AD106" i="19"/>
  <c r="AE106" i="19"/>
  <c r="AF106" i="19"/>
  <c r="AG106" i="19"/>
  <c r="AH106" i="19"/>
  <c r="AI106" i="19"/>
  <c r="AJ106" i="19"/>
  <c r="AK106" i="19"/>
  <c r="AL106" i="19"/>
  <c r="AM106" i="19"/>
  <c r="AN106" i="19"/>
  <c r="AO106" i="19"/>
  <c r="AP106" i="19"/>
  <c r="AQ106" i="19"/>
  <c r="AR106" i="19"/>
  <c r="AS106" i="19"/>
  <c r="AT106" i="19"/>
  <c r="AU106" i="19"/>
  <c r="AV106" i="19"/>
  <c r="AW106" i="19"/>
  <c r="AX106" i="19"/>
  <c r="AY106" i="19"/>
  <c r="AZ106" i="19"/>
  <c r="BA106" i="19"/>
  <c r="BB106" i="19"/>
  <c r="BC106" i="19"/>
  <c r="BD106" i="19"/>
  <c r="BG106" i="19"/>
  <c r="BI106" i="19"/>
  <c r="BL106" i="19"/>
  <c r="BO106" i="19"/>
  <c r="BP106" i="19"/>
  <c r="BQ106" i="19"/>
  <c r="BR106" i="19"/>
  <c r="BS106" i="19"/>
  <c r="AD107" i="19"/>
  <c r="AE107" i="19"/>
  <c r="AF107" i="19"/>
  <c r="AG107" i="19"/>
  <c r="AH107" i="19"/>
  <c r="AI107" i="19"/>
  <c r="AJ107" i="19"/>
  <c r="AK107" i="19"/>
  <c r="AL107" i="19"/>
  <c r="AM107" i="19"/>
  <c r="AN107" i="19"/>
  <c r="AO107" i="19"/>
  <c r="AP107" i="19"/>
  <c r="AQ107" i="19"/>
  <c r="AR107" i="19"/>
  <c r="AS107" i="19"/>
  <c r="AT107" i="19"/>
  <c r="AU107" i="19"/>
  <c r="AV107" i="19"/>
  <c r="AW107" i="19"/>
  <c r="AX107" i="19"/>
  <c r="AY107" i="19"/>
  <c r="AZ107" i="19"/>
  <c r="BA107" i="19"/>
  <c r="BB107" i="19"/>
  <c r="BC107" i="19"/>
  <c r="BD107" i="19"/>
  <c r="BG107" i="19"/>
  <c r="BI107" i="19"/>
  <c r="BL107" i="19"/>
  <c r="BO107" i="19"/>
  <c r="BP107" i="19"/>
  <c r="BQ107" i="19"/>
  <c r="BR107" i="19"/>
  <c r="BS107" i="19"/>
  <c r="AD108" i="19"/>
  <c r="AE108" i="19"/>
  <c r="AF108" i="19"/>
  <c r="AG108" i="19"/>
  <c r="AH108" i="19"/>
  <c r="AI108" i="19"/>
  <c r="AJ108" i="19"/>
  <c r="AK108" i="19"/>
  <c r="AL108" i="19"/>
  <c r="AM108" i="19"/>
  <c r="AN108" i="19"/>
  <c r="AO108" i="19"/>
  <c r="AP108" i="19"/>
  <c r="AQ108" i="19"/>
  <c r="AR108" i="19"/>
  <c r="AS108" i="19"/>
  <c r="AT108" i="19"/>
  <c r="AU108" i="19"/>
  <c r="AV108" i="19"/>
  <c r="AW108" i="19"/>
  <c r="AX108" i="19"/>
  <c r="AY108" i="19"/>
  <c r="AZ108" i="19"/>
  <c r="BA108" i="19"/>
  <c r="BB108" i="19"/>
  <c r="BC108" i="19"/>
  <c r="BD108" i="19"/>
  <c r="BG108" i="19"/>
  <c r="BI108" i="19"/>
  <c r="BL108" i="19"/>
  <c r="BO108" i="19"/>
  <c r="BP108" i="19"/>
  <c r="BQ108" i="19"/>
  <c r="BR108" i="19"/>
  <c r="BS108" i="19"/>
  <c r="AD109" i="19"/>
  <c r="AE109" i="19"/>
  <c r="AF109" i="19"/>
  <c r="AG109" i="19"/>
  <c r="AH109" i="19"/>
  <c r="AI109" i="19"/>
  <c r="AJ109" i="19"/>
  <c r="AK109" i="19"/>
  <c r="AL109" i="19"/>
  <c r="AM109" i="19"/>
  <c r="AN109" i="19"/>
  <c r="AO109" i="19"/>
  <c r="AP109" i="19"/>
  <c r="AQ109" i="19"/>
  <c r="AR109" i="19"/>
  <c r="AS109" i="19"/>
  <c r="AT109" i="19"/>
  <c r="AU109" i="19"/>
  <c r="AV109" i="19"/>
  <c r="AW109" i="19"/>
  <c r="AX109" i="19"/>
  <c r="AY109" i="19"/>
  <c r="AZ109" i="19"/>
  <c r="BA109" i="19"/>
  <c r="BB109" i="19"/>
  <c r="BC109" i="19"/>
  <c r="BD109" i="19"/>
  <c r="BG109" i="19"/>
  <c r="BI109" i="19"/>
  <c r="BL109" i="19"/>
  <c r="BO109" i="19"/>
  <c r="BP109" i="19"/>
  <c r="BQ109" i="19"/>
  <c r="BR109" i="19"/>
  <c r="BS109" i="19"/>
  <c r="AD110" i="19"/>
  <c r="AE110" i="19"/>
  <c r="AF110" i="19"/>
  <c r="AG110" i="19"/>
  <c r="AH110" i="19"/>
  <c r="AI110" i="19"/>
  <c r="AJ110" i="19"/>
  <c r="AK110" i="19"/>
  <c r="AL110" i="19"/>
  <c r="AM110" i="19"/>
  <c r="AN110" i="19"/>
  <c r="AO110" i="19"/>
  <c r="AP110" i="19"/>
  <c r="AQ110" i="19"/>
  <c r="AR110" i="19"/>
  <c r="AS110" i="19"/>
  <c r="AT110" i="19"/>
  <c r="AU110" i="19"/>
  <c r="AV110" i="19"/>
  <c r="AW110" i="19"/>
  <c r="AX110" i="19"/>
  <c r="AY110" i="19"/>
  <c r="AZ110" i="19"/>
  <c r="BA110" i="19"/>
  <c r="BB110" i="19"/>
  <c r="BC110" i="19"/>
  <c r="BD110" i="19"/>
  <c r="BG110" i="19"/>
  <c r="BI110" i="19"/>
  <c r="BL110" i="19"/>
  <c r="BO110" i="19"/>
  <c r="BP110" i="19"/>
  <c r="BQ110" i="19"/>
  <c r="BR110" i="19"/>
  <c r="BS110" i="19"/>
  <c r="AD111" i="19"/>
  <c r="AE111" i="19"/>
  <c r="AF111" i="19"/>
  <c r="AG111" i="19"/>
  <c r="AH111" i="19"/>
  <c r="AI111" i="19"/>
  <c r="AJ111" i="19"/>
  <c r="AK111" i="19"/>
  <c r="AL111" i="19"/>
  <c r="AM111" i="19"/>
  <c r="AN111" i="19"/>
  <c r="AO111" i="19"/>
  <c r="AP111" i="19"/>
  <c r="AQ111" i="19"/>
  <c r="AR111" i="19"/>
  <c r="AS111" i="19"/>
  <c r="AT111" i="19"/>
  <c r="AU111" i="19"/>
  <c r="AV111" i="19"/>
  <c r="AW111" i="19"/>
  <c r="AX111" i="19"/>
  <c r="AY111" i="19"/>
  <c r="AZ111" i="19"/>
  <c r="BA111" i="19"/>
  <c r="BB111" i="19"/>
  <c r="BC111" i="19"/>
  <c r="BD111" i="19"/>
  <c r="BG111" i="19"/>
  <c r="BI111" i="19"/>
  <c r="BL111" i="19"/>
  <c r="BO111" i="19"/>
  <c r="BP111" i="19"/>
  <c r="BQ111" i="19"/>
  <c r="BR111" i="19"/>
  <c r="BS111" i="19"/>
  <c r="AD112" i="19"/>
  <c r="AE112" i="19"/>
  <c r="AF112" i="19"/>
  <c r="AG112" i="19"/>
  <c r="AH112" i="19"/>
  <c r="AI112" i="19"/>
  <c r="AJ112" i="19"/>
  <c r="AK112" i="19"/>
  <c r="AL112" i="19"/>
  <c r="AM112" i="19"/>
  <c r="AN112" i="19"/>
  <c r="AO112" i="19"/>
  <c r="AP112" i="19"/>
  <c r="AQ112" i="19"/>
  <c r="AR112" i="19"/>
  <c r="AS112" i="19"/>
  <c r="AT112" i="19"/>
  <c r="AU112" i="19"/>
  <c r="AV112" i="19"/>
  <c r="AW112" i="19"/>
  <c r="AX112" i="19"/>
  <c r="AY112" i="19"/>
  <c r="AZ112" i="19"/>
  <c r="BA112" i="19"/>
  <c r="BB112" i="19"/>
  <c r="BC112" i="19"/>
  <c r="BD112" i="19"/>
  <c r="BG112" i="19"/>
  <c r="BI112" i="19"/>
  <c r="BL112" i="19"/>
  <c r="BO112" i="19"/>
  <c r="BP112" i="19"/>
  <c r="BQ112" i="19"/>
  <c r="BR112" i="19"/>
  <c r="BS112" i="19"/>
  <c r="AD113" i="19"/>
  <c r="AE113" i="19"/>
  <c r="AF113" i="19"/>
  <c r="AG113" i="19"/>
  <c r="AH113" i="19"/>
  <c r="AI113" i="19"/>
  <c r="AJ113" i="19"/>
  <c r="AK113" i="19"/>
  <c r="AL113" i="19"/>
  <c r="AM113" i="19"/>
  <c r="AN113" i="19"/>
  <c r="AO113" i="19"/>
  <c r="AP113" i="19"/>
  <c r="AQ113" i="19"/>
  <c r="AR113" i="19"/>
  <c r="AS113" i="19"/>
  <c r="AT113" i="19"/>
  <c r="AU113" i="19"/>
  <c r="AV113" i="19"/>
  <c r="AW113" i="19"/>
  <c r="AX113" i="19"/>
  <c r="AY113" i="19"/>
  <c r="AZ113" i="19"/>
  <c r="BA113" i="19"/>
  <c r="BB113" i="19"/>
  <c r="BC113" i="19"/>
  <c r="BD113" i="19"/>
  <c r="BG113" i="19"/>
  <c r="BI113" i="19"/>
  <c r="BL113" i="19"/>
  <c r="BO113" i="19"/>
  <c r="BP113" i="19"/>
  <c r="BQ113" i="19"/>
  <c r="BR113" i="19"/>
  <c r="BS113" i="19"/>
  <c r="AD114" i="19"/>
  <c r="AE114" i="19"/>
  <c r="AF114" i="19"/>
  <c r="AG114" i="19"/>
  <c r="AH114" i="19"/>
  <c r="AI114" i="19"/>
  <c r="AJ114" i="19"/>
  <c r="AK114" i="19"/>
  <c r="AL114" i="19"/>
  <c r="AM114" i="19"/>
  <c r="AN114" i="19"/>
  <c r="AO114" i="19"/>
  <c r="AP114" i="19"/>
  <c r="AQ114" i="19"/>
  <c r="AR114" i="19"/>
  <c r="AS114" i="19"/>
  <c r="AT114" i="19"/>
  <c r="AU114" i="19"/>
  <c r="AV114" i="19"/>
  <c r="AW114" i="19"/>
  <c r="AX114" i="19"/>
  <c r="AY114" i="19"/>
  <c r="AZ114" i="19"/>
  <c r="BA114" i="19"/>
  <c r="BB114" i="19"/>
  <c r="BC114" i="19"/>
  <c r="BD114" i="19"/>
  <c r="BG114" i="19"/>
  <c r="BI114" i="19"/>
  <c r="BL114" i="19"/>
  <c r="BO114" i="19"/>
  <c r="BP114" i="19"/>
  <c r="BQ114" i="19"/>
  <c r="BR114" i="19"/>
  <c r="BS114" i="19"/>
  <c r="AD115" i="19"/>
  <c r="AE115" i="19"/>
  <c r="AF115" i="19"/>
  <c r="AG115" i="19"/>
  <c r="AH115" i="19"/>
  <c r="AI115" i="19"/>
  <c r="AJ115" i="19"/>
  <c r="AK115" i="19"/>
  <c r="AL115" i="19"/>
  <c r="AM115" i="19"/>
  <c r="AN115" i="19"/>
  <c r="AO115" i="19"/>
  <c r="AP115" i="19"/>
  <c r="AQ115" i="19"/>
  <c r="AR115" i="19"/>
  <c r="AS115" i="19"/>
  <c r="AT115" i="19"/>
  <c r="AU115" i="19"/>
  <c r="AV115" i="19"/>
  <c r="AW115" i="19"/>
  <c r="AX115" i="19"/>
  <c r="AY115" i="19"/>
  <c r="AZ115" i="19"/>
  <c r="BA115" i="19"/>
  <c r="BB115" i="19"/>
  <c r="BC115" i="19"/>
  <c r="BD115" i="19"/>
  <c r="BG115" i="19"/>
  <c r="BI115" i="19"/>
  <c r="BL115" i="19"/>
  <c r="BO115" i="19"/>
  <c r="BP115" i="19"/>
  <c r="BQ115" i="19"/>
  <c r="BR115" i="19"/>
  <c r="BS115" i="19"/>
  <c r="AD116" i="19"/>
  <c r="AE116" i="19"/>
  <c r="AF116" i="19"/>
  <c r="AG116" i="19"/>
  <c r="AH116" i="19"/>
  <c r="AI116" i="19"/>
  <c r="AJ116" i="19"/>
  <c r="AK116" i="19"/>
  <c r="AL116" i="19"/>
  <c r="AM116" i="19"/>
  <c r="AN116" i="19"/>
  <c r="AO116" i="19"/>
  <c r="AP116" i="19"/>
  <c r="AQ116" i="19"/>
  <c r="AR116" i="19"/>
  <c r="AS116" i="19"/>
  <c r="AT116" i="19"/>
  <c r="AU116" i="19"/>
  <c r="AV116" i="19"/>
  <c r="AW116" i="19"/>
  <c r="AX116" i="19"/>
  <c r="AY116" i="19"/>
  <c r="AZ116" i="19"/>
  <c r="BA116" i="19"/>
  <c r="BB116" i="19"/>
  <c r="BC116" i="19"/>
  <c r="BD116" i="19"/>
  <c r="BG116" i="19"/>
  <c r="BI116" i="19"/>
  <c r="BL116" i="19"/>
  <c r="BO116" i="19"/>
  <c r="BP116" i="19"/>
  <c r="BQ116" i="19"/>
  <c r="BR116" i="19"/>
  <c r="BS116" i="19"/>
  <c r="AD117" i="19"/>
  <c r="AE117" i="19"/>
  <c r="AF117" i="19"/>
  <c r="AG117" i="19"/>
  <c r="AH117" i="19"/>
  <c r="AI117" i="19"/>
  <c r="AJ117" i="19"/>
  <c r="AK117" i="19"/>
  <c r="AL117" i="19"/>
  <c r="AM117" i="19"/>
  <c r="AN117" i="19"/>
  <c r="AO117" i="19"/>
  <c r="AP117" i="19"/>
  <c r="AQ117" i="19"/>
  <c r="AR117" i="19"/>
  <c r="AS117" i="19"/>
  <c r="AT117" i="19"/>
  <c r="AU117" i="19"/>
  <c r="AV117" i="19"/>
  <c r="AW117" i="19"/>
  <c r="AX117" i="19"/>
  <c r="AY117" i="19"/>
  <c r="AZ117" i="19"/>
  <c r="BA117" i="19"/>
  <c r="BB117" i="19"/>
  <c r="BC117" i="19"/>
  <c r="BD117" i="19"/>
  <c r="BG117" i="19"/>
  <c r="BI117" i="19"/>
  <c r="BL117" i="19"/>
  <c r="BO117" i="19"/>
  <c r="BP117" i="19"/>
  <c r="BQ117" i="19"/>
  <c r="BR117" i="19"/>
  <c r="BS117" i="19"/>
  <c r="AD118" i="19"/>
  <c r="AE118" i="19"/>
  <c r="AF118" i="19"/>
  <c r="AG118" i="19"/>
  <c r="AH118" i="19"/>
  <c r="AI118" i="19"/>
  <c r="AJ118" i="19"/>
  <c r="AK118" i="19"/>
  <c r="AL118" i="19"/>
  <c r="AM118" i="19"/>
  <c r="AN118" i="19"/>
  <c r="AO118" i="19"/>
  <c r="AP118" i="19"/>
  <c r="AQ118" i="19"/>
  <c r="AR118" i="19"/>
  <c r="AS118" i="19"/>
  <c r="AT118" i="19"/>
  <c r="AU118" i="19"/>
  <c r="AV118" i="19"/>
  <c r="AW118" i="19"/>
  <c r="AX118" i="19"/>
  <c r="AY118" i="19"/>
  <c r="AZ118" i="19"/>
  <c r="BA118" i="19"/>
  <c r="BB118" i="19"/>
  <c r="BC118" i="19"/>
  <c r="BD118" i="19"/>
  <c r="BG118" i="19"/>
  <c r="BI118" i="19"/>
  <c r="BL118" i="19"/>
  <c r="BO118" i="19"/>
  <c r="BP118" i="19"/>
  <c r="BQ118" i="19"/>
  <c r="BR118" i="19"/>
  <c r="BS118" i="19"/>
  <c r="AD119" i="19"/>
  <c r="AE119" i="19"/>
  <c r="AF119" i="19"/>
  <c r="AG119" i="19"/>
  <c r="AH119" i="19"/>
  <c r="AI119" i="19"/>
  <c r="AJ119" i="19"/>
  <c r="AK119" i="19"/>
  <c r="AL119" i="19"/>
  <c r="AM119" i="19"/>
  <c r="AN119" i="19"/>
  <c r="AO119" i="19"/>
  <c r="AP119" i="19"/>
  <c r="AQ119" i="19"/>
  <c r="AR119" i="19"/>
  <c r="AS119" i="19"/>
  <c r="AT119" i="19"/>
  <c r="AU119" i="19"/>
  <c r="AV119" i="19"/>
  <c r="AW119" i="19"/>
  <c r="AX119" i="19"/>
  <c r="AY119" i="19"/>
  <c r="AZ119" i="19"/>
  <c r="BA119" i="19"/>
  <c r="BB119" i="19"/>
  <c r="BC119" i="19"/>
  <c r="BD119" i="19"/>
  <c r="BG119" i="19"/>
  <c r="BI119" i="19"/>
  <c r="BL119" i="19"/>
  <c r="BO119" i="19"/>
  <c r="BP119" i="19"/>
  <c r="BQ119" i="19"/>
  <c r="BR119" i="19"/>
  <c r="BS119" i="19"/>
  <c r="AD120" i="19"/>
  <c r="AE120" i="19"/>
  <c r="AF120" i="19"/>
  <c r="AG120" i="19"/>
  <c r="AH120" i="19"/>
  <c r="AI120" i="19"/>
  <c r="AJ120" i="19"/>
  <c r="AK120" i="19"/>
  <c r="AL120" i="19"/>
  <c r="AM120" i="19"/>
  <c r="AN120" i="19"/>
  <c r="AO120" i="19"/>
  <c r="AP120" i="19"/>
  <c r="AQ120" i="19"/>
  <c r="AR120" i="19"/>
  <c r="AS120" i="19"/>
  <c r="AT120" i="19"/>
  <c r="AU120" i="19"/>
  <c r="AV120" i="19"/>
  <c r="AW120" i="19"/>
  <c r="AX120" i="19"/>
  <c r="AY120" i="19"/>
  <c r="AZ120" i="19"/>
  <c r="BA120" i="19"/>
  <c r="BB120" i="19"/>
  <c r="BC120" i="19"/>
  <c r="BD120" i="19"/>
  <c r="BG120" i="19"/>
  <c r="BI120" i="19"/>
  <c r="BL120" i="19"/>
  <c r="BO120" i="19"/>
  <c r="BP120" i="19"/>
  <c r="BQ120" i="19"/>
  <c r="BR120" i="19"/>
  <c r="BS120" i="19"/>
  <c r="AD121" i="19"/>
  <c r="AE121" i="19"/>
  <c r="AF121" i="19"/>
  <c r="AG121" i="19"/>
  <c r="AH121" i="19"/>
  <c r="AI121" i="19"/>
  <c r="AJ121" i="19"/>
  <c r="AK121" i="19"/>
  <c r="AL121" i="19"/>
  <c r="AM121" i="19"/>
  <c r="AN121" i="19"/>
  <c r="AO121" i="19"/>
  <c r="AP121" i="19"/>
  <c r="AQ121" i="19"/>
  <c r="AR121" i="19"/>
  <c r="AS121" i="19"/>
  <c r="AT121" i="19"/>
  <c r="AU121" i="19"/>
  <c r="AV121" i="19"/>
  <c r="AW121" i="19"/>
  <c r="AX121" i="19"/>
  <c r="AY121" i="19"/>
  <c r="AZ121" i="19"/>
  <c r="BA121" i="19"/>
  <c r="BB121" i="19"/>
  <c r="BC121" i="19"/>
  <c r="BD121" i="19"/>
  <c r="BG121" i="19"/>
  <c r="BI121" i="19"/>
  <c r="BL121" i="19"/>
  <c r="BO121" i="19"/>
  <c r="BP121" i="19"/>
  <c r="BQ121" i="19"/>
  <c r="BR121" i="19"/>
  <c r="BS121" i="19"/>
  <c r="AD122" i="19"/>
  <c r="AE122" i="19"/>
  <c r="AF122" i="19"/>
  <c r="AG122" i="19"/>
  <c r="AH122" i="19"/>
  <c r="AI122" i="19"/>
  <c r="AJ122" i="19"/>
  <c r="AK122" i="19"/>
  <c r="AL122" i="19"/>
  <c r="AM122" i="19"/>
  <c r="AN122" i="19"/>
  <c r="AO122" i="19"/>
  <c r="AP122" i="19"/>
  <c r="AQ122" i="19"/>
  <c r="AR122" i="19"/>
  <c r="AS122" i="19"/>
  <c r="AT122" i="19"/>
  <c r="AU122" i="19"/>
  <c r="AV122" i="19"/>
  <c r="AW122" i="19"/>
  <c r="AX122" i="19"/>
  <c r="AY122" i="19"/>
  <c r="AZ122" i="19"/>
  <c r="BA122" i="19"/>
  <c r="BB122" i="19"/>
  <c r="BC122" i="19"/>
  <c r="BD122" i="19"/>
  <c r="BG122" i="19"/>
  <c r="BI122" i="19"/>
  <c r="BL122" i="19"/>
  <c r="BO122" i="19"/>
  <c r="BP122" i="19"/>
  <c r="BQ122" i="19"/>
  <c r="BR122" i="19"/>
  <c r="BS122" i="19"/>
  <c r="AD123" i="19"/>
  <c r="AE123" i="19"/>
  <c r="AF123" i="19"/>
  <c r="AG123" i="19"/>
  <c r="AH123" i="19"/>
  <c r="AI123" i="19"/>
  <c r="AJ123" i="19"/>
  <c r="AK123" i="19"/>
  <c r="AL123" i="19"/>
  <c r="AM123" i="19"/>
  <c r="AN123" i="19"/>
  <c r="AO123" i="19"/>
  <c r="AP123" i="19"/>
  <c r="AQ123" i="19"/>
  <c r="AR123" i="19"/>
  <c r="AS123" i="19"/>
  <c r="AT123" i="19"/>
  <c r="AU123" i="19"/>
  <c r="AV123" i="19"/>
  <c r="AW123" i="19"/>
  <c r="AX123" i="19"/>
  <c r="AY123" i="19"/>
  <c r="AZ123" i="19"/>
  <c r="BA123" i="19"/>
  <c r="BB123" i="19"/>
  <c r="BC123" i="19"/>
  <c r="BD123" i="19"/>
  <c r="BG123" i="19"/>
  <c r="BI123" i="19"/>
  <c r="BL123" i="19"/>
  <c r="BO123" i="19"/>
  <c r="BP123" i="19"/>
  <c r="BQ123" i="19"/>
  <c r="BR123" i="19"/>
  <c r="BS123" i="19"/>
  <c r="AD124" i="19"/>
  <c r="AE124" i="19"/>
  <c r="AF124" i="19"/>
  <c r="AG124" i="19"/>
  <c r="AH124" i="19"/>
  <c r="AI124" i="19"/>
  <c r="AJ124" i="19"/>
  <c r="AK124" i="19"/>
  <c r="AL124" i="19"/>
  <c r="AM124" i="19"/>
  <c r="AN124" i="19"/>
  <c r="AO124" i="19"/>
  <c r="AP124" i="19"/>
  <c r="AQ124" i="19"/>
  <c r="AR124" i="19"/>
  <c r="AS124" i="19"/>
  <c r="AT124" i="19"/>
  <c r="AU124" i="19"/>
  <c r="AV124" i="19"/>
  <c r="AW124" i="19"/>
  <c r="AX124" i="19"/>
  <c r="AY124" i="19"/>
  <c r="AZ124" i="19"/>
  <c r="BA124" i="19"/>
  <c r="BB124" i="19"/>
  <c r="BC124" i="19"/>
  <c r="BD124" i="19"/>
  <c r="BG124" i="19"/>
  <c r="BI124" i="19"/>
  <c r="BL124" i="19"/>
  <c r="BO124" i="19"/>
  <c r="BP124" i="19"/>
  <c r="BQ124" i="19"/>
  <c r="BR124" i="19"/>
  <c r="BS124" i="19"/>
  <c r="AD125" i="19"/>
  <c r="AE125" i="19"/>
  <c r="AF125" i="19"/>
  <c r="AG125" i="19"/>
  <c r="AH125" i="19"/>
  <c r="AI125" i="19"/>
  <c r="AJ125" i="19"/>
  <c r="AK125" i="19"/>
  <c r="AL125" i="19"/>
  <c r="AM125" i="19"/>
  <c r="AN125" i="19"/>
  <c r="AO125" i="19"/>
  <c r="AP125" i="19"/>
  <c r="AQ125" i="19"/>
  <c r="AR125" i="19"/>
  <c r="AS125" i="19"/>
  <c r="AT125" i="19"/>
  <c r="AU125" i="19"/>
  <c r="AV125" i="19"/>
  <c r="AW125" i="19"/>
  <c r="AX125" i="19"/>
  <c r="AY125" i="19"/>
  <c r="AZ125" i="19"/>
  <c r="BA125" i="19"/>
  <c r="BB125" i="19"/>
  <c r="BC125" i="19"/>
  <c r="BD125" i="19"/>
  <c r="BG125" i="19"/>
  <c r="BI125" i="19"/>
  <c r="BL125" i="19"/>
  <c r="BO125" i="19"/>
  <c r="BP125" i="19"/>
  <c r="BQ125" i="19"/>
  <c r="BR125" i="19"/>
  <c r="BS125" i="19"/>
  <c r="AD126" i="19"/>
  <c r="AE126" i="19"/>
  <c r="AF126" i="19"/>
  <c r="AG126" i="19"/>
  <c r="AH126" i="19"/>
  <c r="AI126" i="19"/>
  <c r="AJ126" i="19"/>
  <c r="AK126" i="19"/>
  <c r="AL126" i="19"/>
  <c r="AM126" i="19"/>
  <c r="AN126" i="19"/>
  <c r="AO126" i="19"/>
  <c r="AP126" i="19"/>
  <c r="AQ126" i="19"/>
  <c r="AR126" i="19"/>
  <c r="AS126" i="19"/>
  <c r="AT126" i="19"/>
  <c r="AU126" i="19"/>
  <c r="AV126" i="19"/>
  <c r="AW126" i="19"/>
  <c r="AX126" i="19"/>
  <c r="AY126" i="19"/>
  <c r="AZ126" i="19"/>
  <c r="BA126" i="19"/>
  <c r="BB126" i="19"/>
  <c r="BC126" i="19"/>
  <c r="BD126" i="19"/>
  <c r="BG126" i="19"/>
  <c r="BI126" i="19"/>
  <c r="BL126" i="19"/>
  <c r="BO126" i="19"/>
  <c r="BP126" i="19"/>
  <c r="BQ126" i="19"/>
  <c r="BR126" i="19"/>
  <c r="BS126" i="19"/>
  <c r="AD127" i="19"/>
  <c r="AE127" i="19"/>
  <c r="AF127" i="19"/>
  <c r="AG127" i="19"/>
  <c r="AH127" i="19"/>
  <c r="AI127" i="19"/>
  <c r="AJ127" i="19"/>
  <c r="AK127" i="19"/>
  <c r="AL127" i="19"/>
  <c r="AM127" i="19"/>
  <c r="AN127" i="19"/>
  <c r="AO127" i="19"/>
  <c r="AP127" i="19"/>
  <c r="AQ127" i="19"/>
  <c r="AR127" i="19"/>
  <c r="AS127" i="19"/>
  <c r="AT127" i="19"/>
  <c r="AU127" i="19"/>
  <c r="AV127" i="19"/>
  <c r="AW127" i="19"/>
  <c r="AX127" i="19"/>
  <c r="AY127" i="19"/>
  <c r="AZ127" i="19"/>
  <c r="BA127" i="19"/>
  <c r="BB127" i="19"/>
  <c r="BC127" i="19"/>
  <c r="BD127" i="19"/>
  <c r="BG127" i="19"/>
  <c r="BI127" i="19"/>
  <c r="BL127" i="19"/>
  <c r="BO127" i="19"/>
  <c r="BP127" i="19"/>
  <c r="BQ127" i="19"/>
  <c r="BR127" i="19"/>
  <c r="BS127" i="19"/>
  <c r="AD128" i="19"/>
  <c r="AE128" i="19"/>
  <c r="AF128" i="19"/>
  <c r="AG128" i="19"/>
  <c r="AH128" i="19"/>
  <c r="AI128" i="19"/>
  <c r="AJ128" i="19"/>
  <c r="AK128" i="19"/>
  <c r="AL128" i="19"/>
  <c r="AM128" i="19"/>
  <c r="AN128" i="19"/>
  <c r="AO128" i="19"/>
  <c r="AP128" i="19"/>
  <c r="AQ128" i="19"/>
  <c r="AR128" i="19"/>
  <c r="AS128" i="19"/>
  <c r="AT128" i="19"/>
  <c r="AU128" i="19"/>
  <c r="AV128" i="19"/>
  <c r="AW128" i="19"/>
  <c r="AX128" i="19"/>
  <c r="AY128" i="19"/>
  <c r="AZ128" i="19"/>
  <c r="BA128" i="19"/>
  <c r="BB128" i="19"/>
  <c r="BC128" i="19"/>
  <c r="BD128" i="19"/>
  <c r="BG128" i="19"/>
  <c r="BI128" i="19"/>
  <c r="BL128" i="19"/>
  <c r="BO128" i="19"/>
  <c r="BP128" i="19"/>
  <c r="BQ128" i="19"/>
  <c r="BR128" i="19"/>
  <c r="BS128" i="19"/>
  <c r="AD129" i="19"/>
  <c r="AE129" i="19"/>
  <c r="AF129" i="19"/>
  <c r="AG129" i="19"/>
  <c r="AH129" i="19"/>
  <c r="AI129" i="19"/>
  <c r="AJ129" i="19"/>
  <c r="AK129" i="19"/>
  <c r="AL129" i="19"/>
  <c r="AM129" i="19"/>
  <c r="AN129" i="19"/>
  <c r="AO129" i="19"/>
  <c r="AP129" i="19"/>
  <c r="AQ129" i="19"/>
  <c r="AR129" i="19"/>
  <c r="AS129" i="19"/>
  <c r="AT129" i="19"/>
  <c r="AU129" i="19"/>
  <c r="AV129" i="19"/>
  <c r="AW129" i="19"/>
  <c r="AX129" i="19"/>
  <c r="AY129" i="19"/>
  <c r="AZ129" i="19"/>
  <c r="BA129" i="19"/>
  <c r="BB129" i="19"/>
  <c r="BC129" i="19"/>
  <c r="BD129" i="19"/>
  <c r="BG129" i="19"/>
  <c r="BI129" i="19"/>
  <c r="BL129" i="19"/>
  <c r="BO129" i="19"/>
  <c r="BP129" i="19"/>
  <c r="BQ129" i="19"/>
  <c r="BR129" i="19"/>
  <c r="BS129" i="19"/>
  <c r="AD130" i="19"/>
  <c r="AE130" i="19"/>
  <c r="AF130" i="19"/>
  <c r="AG130" i="19"/>
  <c r="AH130" i="19"/>
  <c r="AI130" i="19"/>
  <c r="AJ130" i="19"/>
  <c r="AK130" i="19"/>
  <c r="AL130" i="19"/>
  <c r="AM130" i="19"/>
  <c r="AN130" i="19"/>
  <c r="AO130" i="19"/>
  <c r="AP130" i="19"/>
  <c r="AQ130" i="19"/>
  <c r="AR130" i="19"/>
  <c r="AS130" i="19"/>
  <c r="AT130" i="19"/>
  <c r="AU130" i="19"/>
  <c r="AV130" i="19"/>
  <c r="AW130" i="19"/>
  <c r="AX130" i="19"/>
  <c r="AY130" i="19"/>
  <c r="AZ130" i="19"/>
  <c r="BA130" i="19"/>
  <c r="BB130" i="19"/>
  <c r="BC130" i="19"/>
  <c r="BD130" i="19"/>
  <c r="BG130" i="19"/>
  <c r="BI130" i="19"/>
  <c r="BL130" i="19"/>
  <c r="BO130" i="19"/>
  <c r="BP130" i="19"/>
  <c r="BQ130" i="19"/>
  <c r="BR130" i="19"/>
  <c r="BS130" i="19"/>
  <c r="AD131" i="19"/>
  <c r="AE131" i="19"/>
  <c r="AF131" i="19"/>
  <c r="AG131" i="19"/>
  <c r="AH131" i="19"/>
  <c r="AI131" i="19"/>
  <c r="AJ131" i="19"/>
  <c r="AK131" i="19"/>
  <c r="AL131" i="19"/>
  <c r="AM131" i="19"/>
  <c r="AN131" i="19"/>
  <c r="AO131" i="19"/>
  <c r="AP131" i="19"/>
  <c r="AQ131" i="19"/>
  <c r="AR131" i="19"/>
  <c r="AS131" i="19"/>
  <c r="AT131" i="19"/>
  <c r="AU131" i="19"/>
  <c r="AV131" i="19"/>
  <c r="AW131" i="19"/>
  <c r="AX131" i="19"/>
  <c r="AY131" i="19"/>
  <c r="AZ131" i="19"/>
  <c r="BA131" i="19"/>
  <c r="BB131" i="19"/>
  <c r="BC131" i="19"/>
  <c r="BD131" i="19"/>
  <c r="BG131" i="19"/>
  <c r="BI131" i="19"/>
  <c r="BL131" i="19"/>
  <c r="BO131" i="19"/>
  <c r="BP131" i="19"/>
  <c r="BQ131" i="19"/>
  <c r="BR131" i="19"/>
  <c r="BS131" i="19"/>
  <c r="AD132" i="19"/>
  <c r="AE132" i="19"/>
  <c r="AF132" i="19"/>
  <c r="AG132" i="19"/>
  <c r="AH132" i="19"/>
  <c r="AI132" i="19"/>
  <c r="AJ132" i="19"/>
  <c r="AK132" i="19"/>
  <c r="AL132" i="19"/>
  <c r="AM132" i="19"/>
  <c r="AN132" i="19"/>
  <c r="AO132" i="19"/>
  <c r="AP132" i="19"/>
  <c r="AQ132" i="19"/>
  <c r="AR132" i="19"/>
  <c r="AS132" i="19"/>
  <c r="AT132" i="19"/>
  <c r="AU132" i="19"/>
  <c r="AV132" i="19"/>
  <c r="AW132" i="19"/>
  <c r="AX132" i="19"/>
  <c r="AY132" i="19"/>
  <c r="AZ132" i="19"/>
  <c r="BA132" i="19"/>
  <c r="BB132" i="19"/>
  <c r="BC132" i="19"/>
  <c r="BD132" i="19"/>
  <c r="BG132" i="19"/>
  <c r="BI132" i="19"/>
  <c r="BL132" i="19"/>
  <c r="BO132" i="19"/>
  <c r="BP132" i="19"/>
  <c r="BQ132" i="19"/>
  <c r="BR132" i="19"/>
  <c r="BS132" i="19"/>
  <c r="AD133" i="19"/>
  <c r="AE133" i="19"/>
  <c r="AF133" i="19"/>
  <c r="AG133" i="19"/>
  <c r="AH133" i="19"/>
  <c r="AI133" i="19"/>
  <c r="AJ133" i="19"/>
  <c r="AK133" i="19"/>
  <c r="AL133" i="19"/>
  <c r="AM133" i="19"/>
  <c r="AN133" i="19"/>
  <c r="AO133" i="19"/>
  <c r="AP133" i="19"/>
  <c r="AQ133" i="19"/>
  <c r="AR133" i="19"/>
  <c r="AS133" i="19"/>
  <c r="AT133" i="19"/>
  <c r="AU133" i="19"/>
  <c r="AV133" i="19"/>
  <c r="AW133" i="19"/>
  <c r="AX133" i="19"/>
  <c r="AY133" i="19"/>
  <c r="AZ133" i="19"/>
  <c r="BA133" i="19"/>
  <c r="BB133" i="19"/>
  <c r="BC133" i="19"/>
  <c r="BD133" i="19"/>
  <c r="BG133" i="19"/>
  <c r="BI133" i="19"/>
  <c r="BL133" i="19"/>
  <c r="BO133" i="19"/>
  <c r="BP133" i="19"/>
  <c r="BQ133" i="19"/>
  <c r="BR133" i="19"/>
  <c r="BS133" i="19"/>
  <c r="AD134" i="19"/>
  <c r="AE134" i="19"/>
  <c r="AF134" i="19"/>
  <c r="AG134" i="19"/>
  <c r="AH134" i="19"/>
  <c r="AI134" i="19"/>
  <c r="AJ134" i="19"/>
  <c r="AK134" i="19"/>
  <c r="AL134" i="19"/>
  <c r="AM134" i="19"/>
  <c r="AN134" i="19"/>
  <c r="AO134" i="19"/>
  <c r="AP134" i="19"/>
  <c r="AQ134" i="19"/>
  <c r="AR134" i="19"/>
  <c r="AS134" i="19"/>
  <c r="AT134" i="19"/>
  <c r="AU134" i="19"/>
  <c r="AV134" i="19"/>
  <c r="AW134" i="19"/>
  <c r="AX134" i="19"/>
  <c r="AY134" i="19"/>
  <c r="AZ134" i="19"/>
  <c r="BA134" i="19"/>
  <c r="BB134" i="19"/>
  <c r="BC134" i="19"/>
  <c r="BD134" i="19"/>
  <c r="BG134" i="19"/>
  <c r="BI134" i="19"/>
  <c r="BL134" i="19"/>
  <c r="BO134" i="19"/>
  <c r="BP134" i="19"/>
  <c r="BQ134" i="19"/>
  <c r="BR134" i="19"/>
  <c r="BS134" i="19"/>
  <c r="AD135" i="19"/>
  <c r="AE135" i="19"/>
  <c r="AF135" i="19"/>
  <c r="AG135" i="19"/>
  <c r="AH135" i="19"/>
  <c r="AI135" i="19"/>
  <c r="AJ135" i="19"/>
  <c r="AK135" i="19"/>
  <c r="AL135" i="19"/>
  <c r="AM135" i="19"/>
  <c r="AN135" i="19"/>
  <c r="AO135" i="19"/>
  <c r="AP135" i="19"/>
  <c r="AQ135" i="19"/>
  <c r="AR135" i="19"/>
  <c r="AS135" i="19"/>
  <c r="AT135" i="19"/>
  <c r="AU135" i="19"/>
  <c r="AV135" i="19"/>
  <c r="AW135" i="19"/>
  <c r="AX135" i="19"/>
  <c r="AY135" i="19"/>
  <c r="AZ135" i="19"/>
  <c r="BA135" i="19"/>
  <c r="BB135" i="19"/>
  <c r="BC135" i="19"/>
  <c r="BD135" i="19"/>
  <c r="BG135" i="19"/>
  <c r="BI135" i="19"/>
  <c r="BL135" i="19"/>
  <c r="BO135" i="19"/>
  <c r="BP135" i="19"/>
  <c r="BQ135" i="19"/>
  <c r="BR135" i="19"/>
  <c r="BS135" i="19"/>
  <c r="AD136" i="19"/>
  <c r="AE136" i="19"/>
  <c r="AF136" i="19"/>
  <c r="AG136" i="19"/>
  <c r="AH136" i="19"/>
  <c r="AI136" i="19"/>
  <c r="AJ136" i="19"/>
  <c r="AK136" i="19"/>
  <c r="AL136" i="19"/>
  <c r="AM136" i="19"/>
  <c r="AN136" i="19"/>
  <c r="AO136" i="19"/>
  <c r="AP136" i="19"/>
  <c r="AQ136" i="19"/>
  <c r="AR136" i="19"/>
  <c r="AS136" i="19"/>
  <c r="AT136" i="19"/>
  <c r="AU136" i="19"/>
  <c r="AV136" i="19"/>
  <c r="AW136" i="19"/>
  <c r="AX136" i="19"/>
  <c r="AY136" i="19"/>
  <c r="AZ136" i="19"/>
  <c r="BA136" i="19"/>
  <c r="BB136" i="19"/>
  <c r="BC136" i="19"/>
  <c r="BD136" i="19"/>
  <c r="BG136" i="19"/>
  <c r="BI136" i="19"/>
  <c r="BL136" i="19"/>
  <c r="BO136" i="19"/>
  <c r="BP136" i="19"/>
  <c r="BQ136" i="19"/>
  <c r="BR136" i="19"/>
  <c r="BS136" i="19"/>
  <c r="AD137" i="19"/>
  <c r="AE137" i="19"/>
  <c r="AF137" i="19"/>
  <c r="AG137" i="19"/>
  <c r="AH137" i="19"/>
  <c r="AI137" i="19"/>
  <c r="AJ137" i="19"/>
  <c r="AK137" i="19"/>
  <c r="AL137" i="19"/>
  <c r="AM137" i="19"/>
  <c r="AN137" i="19"/>
  <c r="AO137" i="19"/>
  <c r="AP137" i="19"/>
  <c r="AQ137" i="19"/>
  <c r="AR137" i="19"/>
  <c r="AS137" i="19"/>
  <c r="AT137" i="19"/>
  <c r="AU137" i="19"/>
  <c r="AV137" i="19"/>
  <c r="AW137" i="19"/>
  <c r="AX137" i="19"/>
  <c r="AY137" i="19"/>
  <c r="AZ137" i="19"/>
  <c r="BA137" i="19"/>
  <c r="BB137" i="19"/>
  <c r="BC137" i="19"/>
  <c r="BD137" i="19"/>
  <c r="BG137" i="19"/>
  <c r="BI137" i="19"/>
  <c r="BL137" i="19"/>
  <c r="BO137" i="19"/>
  <c r="BP137" i="19"/>
  <c r="BQ137" i="19"/>
  <c r="BR137" i="19"/>
  <c r="BS137" i="19"/>
  <c r="AD138" i="19"/>
  <c r="AE138" i="19"/>
  <c r="AF138" i="19"/>
  <c r="AG138" i="19"/>
  <c r="AH138" i="19"/>
  <c r="AI138" i="19"/>
  <c r="AJ138" i="19"/>
  <c r="AK138" i="19"/>
  <c r="AL138" i="19"/>
  <c r="AM138" i="19"/>
  <c r="AN138" i="19"/>
  <c r="AO138" i="19"/>
  <c r="AP138" i="19"/>
  <c r="AQ138" i="19"/>
  <c r="AR138" i="19"/>
  <c r="AS138" i="19"/>
  <c r="AT138" i="19"/>
  <c r="AU138" i="19"/>
  <c r="AV138" i="19"/>
  <c r="AW138" i="19"/>
  <c r="AX138" i="19"/>
  <c r="AY138" i="19"/>
  <c r="AZ138" i="19"/>
  <c r="BA138" i="19"/>
  <c r="BB138" i="19"/>
  <c r="BC138" i="19"/>
  <c r="BD138" i="19"/>
  <c r="BG138" i="19"/>
  <c r="BI138" i="19"/>
  <c r="BL138" i="19"/>
  <c r="BO138" i="19"/>
  <c r="BP138" i="19"/>
  <c r="BQ138" i="19"/>
  <c r="BR138" i="19"/>
  <c r="BS138" i="19"/>
  <c r="AD139" i="19"/>
  <c r="AE139" i="19"/>
  <c r="AF139" i="19"/>
  <c r="AG139" i="19"/>
  <c r="AH139" i="19"/>
  <c r="AI139" i="19"/>
  <c r="AJ139" i="19"/>
  <c r="AK139" i="19"/>
  <c r="AL139" i="19"/>
  <c r="AM139" i="19"/>
  <c r="AN139" i="19"/>
  <c r="AO139" i="19"/>
  <c r="AP139" i="19"/>
  <c r="AQ139" i="19"/>
  <c r="AR139" i="19"/>
  <c r="AS139" i="19"/>
  <c r="AT139" i="19"/>
  <c r="AU139" i="19"/>
  <c r="AV139" i="19"/>
  <c r="AW139" i="19"/>
  <c r="AX139" i="19"/>
  <c r="AY139" i="19"/>
  <c r="AZ139" i="19"/>
  <c r="BA139" i="19"/>
  <c r="BB139" i="19"/>
  <c r="BC139" i="19"/>
  <c r="BD139" i="19"/>
  <c r="BG139" i="19"/>
  <c r="BI139" i="19"/>
  <c r="BL139" i="19"/>
  <c r="BO139" i="19"/>
  <c r="BP139" i="19"/>
  <c r="BQ139" i="19"/>
  <c r="BR139" i="19"/>
  <c r="BS139" i="19"/>
  <c r="AD140" i="19"/>
  <c r="AE140" i="19"/>
  <c r="AF140" i="19"/>
  <c r="AG140" i="19"/>
  <c r="AH140" i="19"/>
  <c r="AI140" i="19"/>
  <c r="AJ140" i="19"/>
  <c r="AK140" i="19"/>
  <c r="AL140" i="19"/>
  <c r="AM140" i="19"/>
  <c r="AN140" i="19"/>
  <c r="AO140" i="19"/>
  <c r="AP140" i="19"/>
  <c r="AQ140" i="19"/>
  <c r="AR140" i="19"/>
  <c r="AS140" i="19"/>
  <c r="AT140" i="19"/>
  <c r="AU140" i="19"/>
  <c r="AV140" i="19"/>
  <c r="AW140" i="19"/>
  <c r="AX140" i="19"/>
  <c r="AY140" i="19"/>
  <c r="AZ140" i="19"/>
  <c r="BA140" i="19"/>
  <c r="BB140" i="19"/>
  <c r="BC140" i="19"/>
  <c r="BD140" i="19"/>
  <c r="BG140" i="19"/>
  <c r="BI140" i="19"/>
  <c r="BL140" i="19"/>
  <c r="BO140" i="19"/>
  <c r="BP140" i="19"/>
  <c r="BQ140" i="19"/>
  <c r="BR140" i="19"/>
  <c r="BS140" i="19"/>
  <c r="AD141" i="19"/>
  <c r="AE141" i="19"/>
  <c r="AF141" i="19"/>
  <c r="AG141" i="19"/>
  <c r="AH141" i="19"/>
  <c r="AI141" i="19"/>
  <c r="AJ141" i="19"/>
  <c r="AK141" i="19"/>
  <c r="AL141" i="19"/>
  <c r="AM141" i="19"/>
  <c r="AN141" i="19"/>
  <c r="AO141" i="19"/>
  <c r="AP141" i="19"/>
  <c r="AQ141" i="19"/>
  <c r="AR141" i="19"/>
  <c r="AS141" i="19"/>
  <c r="AT141" i="19"/>
  <c r="AU141" i="19"/>
  <c r="AV141" i="19"/>
  <c r="AW141" i="19"/>
  <c r="AX141" i="19"/>
  <c r="AY141" i="19"/>
  <c r="AZ141" i="19"/>
  <c r="BA141" i="19"/>
  <c r="BB141" i="19"/>
  <c r="BC141" i="19"/>
  <c r="BD141" i="19"/>
  <c r="BG141" i="19"/>
  <c r="BI141" i="19"/>
  <c r="BL141" i="19"/>
  <c r="BO141" i="19"/>
  <c r="BP141" i="19"/>
  <c r="BQ141" i="19"/>
  <c r="BR141" i="19"/>
  <c r="BS141" i="19"/>
  <c r="AD142" i="19"/>
  <c r="AE142" i="19"/>
  <c r="AF142" i="19"/>
  <c r="AG142" i="19"/>
  <c r="AH142" i="19"/>
  <c r="AI142" i="19"/>
  <c r="AJ142" i="19"/>
  <c r="AK142" i="19"/>
  <c r="AL142" i="19"/>
  <c r="AM142" i="19"/>
  <c r="AN142" i="19"/>
  <c r="AO142" i="19"/>
  <c r="AP142" i="19"/>
  <c r="AQ142" i="19"/>
  <c r="AR142" i="19"/>
  <c r="AS142" i="19"/>
  <c r="AT142" i="19"/>
  <c r="AU142" i="19"/>
  <c r="AV142" i="19"/>
  <c r="AW142" i="19"/>
  <c r="AX142" i="19"/>
  <c r="AY142" i="19"/>
  <c r="AZ142" i="19"/>
  <c r="BA142" i="19"/>
  <c r="BB142" i="19"/>
  <c r="BC142" i="19"/>
  <c r="BD142" i="19"/>
  <c r="BG142" i="19"/>
  <c r="BI142" i="19"/>
  <c r="BL142" i="19"/>
  <c r="BO142" i="19"/>
  <c r="BP142" i="19"/>
  <c r="BQ142" i="19"/>
  <c r="BR142" i="19"/>
  <c r="BS142" i="19"/>
  <c r="AD143" i="19"/>
  <c r="AE143" i="19"/>
  <c r="AF143" i="19"/>
  <c r="AG143" i="19"/>
  <c r="AH143" i="19"/>
  <c r="AI143" i="19"/>
  <c r="AJ143" i="19"/>
  <c r="AK143" i="19"/>
  <c r="AL143" i="19"/>
  <c r="AM143" i="19"/>
  <c r="AN143" i="19"/>
  <c r="AO143" i="19"/>
  <c r="AP143" i="19"/>
  <c r="AQ143" i="19"/>
  <c r="AR143" i="19"/>
  <c r="AS143" i="19"/>
  <c r="AT143" i="19"/>
  <c r="AU143" i="19"/>
  <c r="AV143" i="19"/>
  <c r="AW143" i="19"/>
  <c r="AX143" i="19"/>
  <c r="AY143" i="19"/>
  <c r="AZ143" i="19"/>
  <c r="BA143" i="19"/>
  <c r="BB143" i="19"/>
  <c r="BC143" i="19"/>
  <c r="BD143" i="19"/>
  <c r="BG143" i="19"/>
  <c r="BI143" i="19"/>
  <c r="BL143" i="19"/>
  <c r="BO143" i="19"/>
  <c r="BP143" i="19"/>
  <c r="BQ143" i="19"/>
  <c r="BR143" i="19"/>
  <c r="BS143" i="19"/>
  <c r="AD144" i="19"/>
  <c r="AE144" i="19"/>
  <c r="AF144" i="19"/>
  <c r="AG144" i="19"/>
  <c r="AH144" i="19"/>
  <c r="AI144" i="19"/>
  <c r="AJ144" i="19"/>
  <c r="AK144" i="19"/>
  <c r="AL144" i="19"/>
  <c r="AM144" i="19"/>
  <c r="AN144" i="19"/>
  <c r="AO144" i="19"/>
  <c r="AP144" i="19"/>
  <c r="AQ144" i="19"/>
  <c r="AR144" i="19"/>
  <c r="AS144" i="19"/>
  <c r="AT144" i="19"/>
  <c r="AU144" i="19"/>
  <c r="AV144" i="19"/>
  <c r="AW144" i="19"/>
  <c r="AX144" i="19"/>
  <c r="AY144" i="19"/>
  <c r="AZ144" i="19"/>
  <c r="BA144" i="19"/>
  <c r="BB144" i="19"/>
  <c r="BC144" i="19"/>
  <c r="BD144" i="19"/>
  <c r="BG144" i="19"/>
  <c r="BI144" i="19"/>
  <c r="BL144" i="19"/>
  <c r="BO144" i="19"/>
  <c r="BP144" i="19"/>
  <c r="BQ144" i="19"/>
  <c r="BR144" i="19"/>
  <c r="BS144" i="19"/>
  <c r="AD145" i="19"/>
  <c r="AE145" i="19"/>
  <c r="AF145" i="19"/>
  <c r="AG145" i="19"/>
  <c r="AH145" i="19"/>
  <c r="AI145" i="19"/>
  <c r="AJ145" i="19"/>
  <c r="AK145" i="19"/>
  <c r="AL145" i="19"/>
  <c r="AM145" i="19"/>
  <c r="AN145" i="19"/>
  <c r="AO145" i="19"/>
  <c r="AP145" i="19"/>
  <c r="AQ145" i="19"/>
  <c r="AR145" i="19"/>
  <c r="AS145" i="19"/>
  <c r="AT145" i="19"/>
  <c r="AU145" i="19"/>
  <c r="AV145" i="19"/>
  <c r="AW145" i="19"/>
  <c r="AX145" i="19"/>
  <c r="AY145" i="19"/>
  <c r="AZ145" i="19"/>
  <c r="BA145" i="19"/>
  <c r="BB145" i="19"/>
  <c r="BC145" i="19"/>
  <c r="BD145" i="19"/>
  <c r="BG145" i="19"/>
  <c r="BI145" i="19"/>
  <c r="BL145" i="19"/>
  <c r="BO145" i="19"/>
  <c r="BP145" i="19"/>
  <c r="BQ145" i="19"/>
  <c r="BR145" i="19"/>
  <c r="BS145" i="19"/>
  <c r="AD146" i="19"/>
  <c r="AE146" i="19"/>
  <c r="AF146" i="19"/>
  <c r="AG146" i="19"/>
  <c r="AH146" i="19"/>
  <c r="AI146" i="19"/>
  <c r="AJ146" i="19"/>
  <c r="AK146" i="19"/>
  <c r="AL146" i="19"/>
  <c r="AM146" i="19"/>
  <c r="AN146" i="19"/>
  <c r="AO146" i="19"/>
  <c r="AP146" i="19"/>
  <c r="AQ146" i="19"/>
  <c r="AR146" i="19"/>
  <c r="AS146" i="19"/>
  <c r="AT146" i="19"/>
  <c r="AU146" i="19"/>
  <c r="AV146" i="19"/>
  <c r="AW146" i="19"/>
  <c r="AX146" i="19"/>
  <c r="AY146" i="19"/>
  <c r="AZ146" i="19"/>
  <c r="BA146" i="19"/>
  <c r="BB146" i="19"/>
  <c r="BC146" i="19"/>
  <c r="BD146" i="19"/>
  <c r="BG146" i="19"/>
  <c r="BI146" i="19"/>
  <c r="BL146" i="19"/>
  <c r="BO146" i="19"/>
  <c r="BP146" i="19"/>
  <c r="BQ146" i="19"/>
  <c r="BR146" i="19"/>
  <c r="BS146" i="19"/>
  <c r="AD147" i="19"/>
  <c r="AE147" i="19"/>
  <c r="AF147" i="19"/>
  <c r="AG147" i="19"/>
  <c r="AH147" i="19"/>
  <c r="AI147" i="19"/>
  <c r="AJ147" i="19"/>
  <c r="AK147" i="19"/>
  <c r="AL147" i="19"/>
  <c r="AM147" i="19"/>
  <c r="AN147" i="19"/>
  <c r="AO147" i="19"/>
  <c r="AP147" i="19"/>
  <c r="AQ147" i="19"/>
  <c r="AR147" i="19"/>
  <c r="AS147" i="19"/>
  <c r="AT147" i="19"/>
  <c r="AU147" i="19"/>
  <c r="AV147" i="19"/>
  <c r="AW147" i="19"/>
  <c r="AX147" i="19"/>
  <c r="AY147" i="19"/>
  <c r="AZ147" i="19"/>
  <c r="BA147" i="19"/>
  <c r="BB147" i="19"/>
  <c r="BC147" i="19"/>
  <c r="BD147" i="19"/>
  <c r="BG147" i="19"/>
  <c r="BI147" i="19"/>
  <c r="BL147" i="19"/>
  <c r="BO147" i="19"/>
  <c r="BP147" i="19"/>
  <c r="BQ147" i="19"/>
  <c r="BR147" i="19"/>
  <c r="BS147" i="19"/>
  <c r="AD148" i="19"/>
  <c r="AE148" i="19"/>
  <c r="AF148" i="19"/>
  <c r="AG148" i="19"/>
  <c r="AH148" i="19"/>
  <c r="AI148" i="19"/>
  <c r="AJ148" i="19"/>
  <c r="AK148" i="19"/>
  <c r="AL148" i="19"/>
  <c r="AM148" i="19"/>
  <c r="AN148" i="19"/>
  <c r="AO148" i="19"/>
  <c r="AP148" i="19"/>
  <c r="AQ148" i="19"/>
  <c r="AR148" i="19"/>
  <c r="AS148" i="19"/>
  <c r="AT148" i="19"/>
  <c r="AU148" i="19"/>
  <c r="AV148" i="19"/>
  <c r="AW148" i="19"/>
  <c r="AX148" i="19"/>
  <c r="AY148" i="19"/>
  <c r="AZ148" i="19"/>
  <c r="BA148" i="19"/>
  <c r="BB148" i="19"/>
  <c r="BC148" i="19"/>
  <c r="BD148" i="19"/>
  <c r="BG148" i="19"/>
  <c r="BI148" i="19"/>
  <c r="BL148" i="19"/>
  <c r="BO148" i="19"/>
  <c r="BP148" i="19"/>
  <c r="BQ148" i="19"/>
  <c r="BR148" i="19"/>
  <c r="BS148" i="19"/>
  <c r="AD149" i="19"/>
  <c r="AE149" i="19"/>
  <c r="AF149" i="19"/>
  <c r="AG149" i="19"/>
  <c r="AH149" i="19"/>
  <c r="AI149" i="19"/>
  <c r="AJ149" i="19"/>
  <c r="AK149" i="19"/>
  <c r="AL149" i="19"/>
  <c r="AM149" i="19"/>
  <c r="AN149" i="19"/>
  <c r="AO149" i="19"/>
  <c r="AP149" i="19"/>
  <c r="AQ149" i="19"/>
  <c r="AR149" i="19"/>
  <c r="AS149" i="19"/>
  <c r="AT149" i="19"/>
  <c r="AU149" i="19"/>
  <c r="AV149" i="19"/>
  <c r="AW149" i="19"/>
  <c r="AX149" i="19"/>
  <c r="AY149" i="19"/>
  <c r="AZ149" i="19"/>
  <c r="BA149" i="19"/>
  <c r="BB149" i="19"/>
  <c r="BC149" i="19"/>
  <c r="BD149" i="19"/>
  <c r="BG149" i="19"/>
  <c r="BI149" i="19"/>
  <c r="BL149" i="19"/>
  <c r="BO149" i="19"/>
  <c r="BP149" i="19"/>
  <c r="BQ149" i="19"/>
  <c r="BR149" i="19"/>
  <c r="BS149" i="19"/>
  <c r="AD150" i="19"/>
  <c r="AE150" i="19"/>
  <c r="AF150" i="19"/>
  <c r="AG150" i="19"/>
  <c r="AH150" i="19"/>
  <c r="AI150" i="19"/>
  <c r="AJ150" i="19"/>
  <c r="AK150" i="19"/>
  <c r="AL150" i="19"/>
  <c r="AM150" i="19"/>
  <c r="AN150" i="19"/>
  <c r="AO150" i="19"/>
  <c r="AP150" i="19"/>
  <c r="AQ150" i="19"/>
  <c r="AR150" i="19"/>
  <c r="AS150" i="19"/>
  <c r="AT150" i="19"/>
  <c r="AU150" i="19"/>
  <c r="AV150" i="19"/>
  <c r="AW150" i="19"/>
  <c r="AX150" i="19"/>
  <c r="AY150" i="19"/>
  <c r="AZ150" i="19"/>
  <c r="BA150" i="19"/>
  <c r="BB150" i="19"/>
  <c r="BC150" i="19"/>
  <c r="BD150" i="19"/>
  <c r="BG150" i="19"/>
  <c r="BI150" i="19"/>
  <c r="BL150" i="19"/>
  <c r="BO150" i="19"/>
  <c r="BP150" i="19"/>
  <c r="BQ150" i="19"/>
  <c r="BR150" i="19"/>
  <c r="BS150" i="19"/>
  <c r="AD151" i="19"/>
  <c r="AE151" i="19"/>
  <c r="AF151" i="19"/>
  <c r="AG151" i="19"/>
  <c r="AH151" i="19"/>
  <c r="AI151" i="19"/>
  <c r="AJ151" i="19"/>
  <c r="AK151" i="19"/>
  <c r="AL151" i="19"/>
  <c r="AM151" i="19"/>
  <c r="AN151" i="19"/>
  <c r="AO151" i="19"/>
  <c r="AP151" i="19"/>
  <c r="AQ151" i="19"/>
  <c r="AR151" i="19"/>
  <c r="AS151" i="19"/>
  <c r="AT151" i="19"/>
  <c r="AU151" i="19"/>
  <c r="AV151" i="19"/>
  <c r="AW151" i="19"/>
  <c r="AX151" i="19"/>
  <c r="AY151" i="19"/>
  <c r="AZ151" i="19"/>
  <c r="BA151" i="19"/>
  <c r="BB151" i="19"/>
  <c r="BC151" i="19"/>
  <c r="BD151" i="19"/>
  <c r="BG151" i="19"/>
  <c r="BI151" i="19"/>
  <c r="BL151" i="19"/>
  <c r="BO151" i="19"/>
  <c r="BP151" i="19"/>
  <c r="BQ151" i="19"/>
  <c r="BR151" i="19"/>
  <c r="BS151" i="19"/>
  <c r="AD152" i="19"/>
  <c r="AE152" i="19"/>
  <c r="AF152" i="19"/>
  <c r="AG152" i="19"/>
  <c r="AH152" i="19"/>
  <c r="AI152" i="19"/>
  <c r="AJ152" i="19"/>
  <c r="AK152" i="19"/>
  <c r="AL152" i="19"/>
  <c r="AM152" i="19"/>
  <c r="AN152" i="19"/>
  <c r="AO152" i="19"/>
  <c r="AP152" i="19"/>
  <c r="AQ152" i="19"/>
  <c r="AR152" i="19"/>
  <c r="AS152" i="19"/>
  <c r="AT152" i="19"/>
  <c r="AU152" i="19"/>
  <c r="AV152" i="19"/>
  <c r="AW152" i="19"/>
  <c r="AX152" i="19"/>
  <c r="AY152" i="19"/>
  <c r="AZ152" i="19"/>
  <c r="BA152" i="19"/>
  <c r="BB152" i="19"/>
  <c r="BC152" i="19"/>
  <c r="BD152" i="19"/>
  <c r="BG152" i="19"/>
  <c r="BI152" i="19"/>
  <c r="BL152" i="19"/>
  <c r="BO152" i="19"/>
  <c r="BP152" i="19"/>
  <c r="BQ152" i="19"/>
  <c r="BR152" i="19"/>
  <c r="BS152" i="19"/>
  <c r="AD153" i="19"/>
  <c r="AE153" i="19"/>
  <c r="AF153" i="19"/>
  <c r="AG153" i="19"/>
  <c r="AH153" i="19"/>
  <c r="AI153" i="19"/>
  <c r="AJ153" i="19"/>
  <c r="AK153" i="19"/>
  <c r="AL153" i="19"/>
  <c r="AM153" i="19"/>
  <c r="AN153" i="19"/>
  <c r="AO153" i="19"/>
  <c r="AP153" i="19"/>
  <c r="AQ153" i="19"/>
  <c r="AR153" i="19"/>
  <c r="AS153" i="19"/>
  <c r="AT153" i="19"/>
  <c r="AU153" i="19"/>
  <c r="AV153" i="19"/>
  <c r="AW153" i="19"/>
  <c r="AX153" i="19"/>
  <c r="AY153" i="19"/>
  <c r="AZ153" i="19"/>
  <c r="BA153" i="19"/>
  <c r="BB153" i="19"/>
  <c r="BC153" i="19"/>
  <c r="BD153" i="19"/>
  <c r="BG153" i="19"/>
  <c r="BI153" i="19"/>
  <c r="BL153" i="19"/>
  <c r="BO153" i="19"/>
  <c r="BP153" i="19"/>
  <c r="BQ153" i="19"/>
  <c r="BR153" i="19"/>
  <c r="BS153" i="19"/>
  <c r="AD154" i="19"/>
  <c r="AE154" i="19"/>
  <c r="AF154" i="19"/>
  <c r="AG154" i="19"/>
  <c r="AH154" i="19"/>
  <c r="AI154" i="19"/>
  <c r="AJ154" i="19"/>
  <c r="AK154" i="19"/>
  <c r="AL154" i="19"/>
  <c r="AM154" i="19"/>
  <c r="AN154" i="19"/>
  <c r="AO154" i="19"/>
  <c r="AP154" i="19"/>
  <c r="AQ154" i="19"/>
  <c r="AR154" i="19"/>
  <c r="AS154" i="19"/>
  <c r="AT154" i="19"/>
  <c r="AU154" i="19"/>
  <c r="AV154" i="19"/>
  <c r="AW154" i="19"/>
  <c r="AX154" i="19"/>
  <c r="AY154" i="19"/>
  <c r="AZ154" i="19"/>
  <c r="BA154" i="19"/>
  <c r="BB154" i="19"/>
  <c r="BC154" i="19"/>
  <c r="BD154" i="19"/>
  <c r="BG154" i="19"/>
  <c r="BI154" i="19"/>
  <c r="BL154" i="19"/>
  <c r="BO154" i="19"/>
  <c r="BP154" i="19"/>
  <c r="BQ154" i="19"/>
  <c r="BR154" i="19"/>
  <c r="BS154" i="19"/>
  <c r="AD155" i="19"/>
  <c r="AE155" i="19"/>
  <c r="AF155" i="19"/>
  <c r="AG155" i="19"/>
  <c r="AH155" i="19"/>
  <c r="AI155" i="19"/>
  <c r="AJ155" i="19"/>
  <c r="AK155" i="19"/>
  <c r="AL155" i="19"/>
  <c r="AM155" i="19"/>
  <c r="AN155" i="19"/>
  <c r="AO155" i="19"/>
  <c r="AP155" i="19"/>
  <c r="AQ155" i="19"/>
  <c r="AR155" i="19"/>
  <c r="AS155" i="19"/>
  <c r="AT155" i="19"/>
  <c r="AU155" i="19"/>
  <c r="AV155" i="19"/>
  <c r="AW155" i="19"/>
  <c r="AX155" i="19"/>
  <c r="AY155" i="19"/>
  <c r="AZ155" i="19"/>
  <c r="BA155" i="19"/>
  <c r="BB155" i="19"/>
  <c r="BC155" i="19"/>
  <c r="BD155" i="19"/>
  <c r="BG155" i="19"/>
  <c r="BI155" i="19"/>
  <c r="BL155" i="19"/>
  <c r="BO155" i="19"/>
  <c r="BP155" i="19"/>
  <c r="BQ155" i="19"/>
  <c r="BR155" i="19"/>
  <c r="BS155" i="19"/>
  <c r="AD156" i="19"/>
  <c r="AE156" i="19"/>
  <c r="AF156" i="19"/>
  <c r="AG156" i="19"/>
  <c r="AH156" i="19"/>
  <c r="AI156" i="19"/>
  <c r="AJ156" i="19"/>
  <c r="AK156" i="19"/>
  <c r="AL156" i="19"/>
  <c r="AM156" i="19"/>
  <c r="AN156" i="19"/>
  <c r="AO156" i="19"/>
  <c r="AP156" i="19"/>
  <c r="AQ156" i="19"/>
  <c r="AR156" i="19"/>
  <c r="AS156" i="19"/>
  <c r="AT156" i="19"/>
  <c r="AU156" i="19"/>
  <c r="AV156" i="19"/>
  <c r="AW156" i="19"/>
  <c r="AX156" i="19"/>
  <c r="AY156" i="19"/>
  <c r="AZ156" i="19"/>
  <c r="BA156" i="19"/>
  <c r="BB156" i="19"/>
  <c r="BC156" i="19"/>
  <c r="BD156" i="19"/>
  <c r="BG156" i="19"/>
  <c r="BI156" i="19"/>
  <c r="BL156" i="19"/>
  <c r="BO156" i="19"/>
  <c r="BP156" i="19"/>
  <c r="BQ156" i="19"/>
  <c r="BR156" i="19"/>
  <c r="BS156" i="19"/>
  <c r="AD157" i="19"/>
  <c r="AE157" i="19"/>
  <c r="AF157" i="19"/>
  <c r="AG157" i="19"/>
  <c r="AH157" i="19"/>
  <c r="AI157" i="19"/>
  <c r="AJ157" i="19"/>
  <c r="AK157" i="19"/>
  <c r="AL157" i="19"/>
  <c r="AM157" i="19"/>
  <c r="AN157" i="19"/>
  <c r="AO157" i="19"/>
  <c r="AP157" i="19"/>
  <c r="AQ157" i="19"/>
  <c r="AR157" i="19"/>
  <c r="AS157" i="19"/>
  <c r="AT157" i="19"/>
  <c r="AU157" i="19"/>
  <c r="AV157" i="19"/>
  <c r="AW157" i="19"/>
  <c r="AX157" i="19"/>
  <c r="AY157" i="19"/>
  <c r="AZ157" i="19"/>
  <c r="BA157" i="19"/>
  <c r="BB157" i="19"/>
  <c r="BC157" i="19"/>
  <c r="BD157" i="19"/>
  <c r="BG157" i="19"/>
  <c r="BI157" i="19"/>
  <c r="BL157" i="19"/>
  <c r="BO157" i="19"/>
  <c r="BP157" i="19"/>
  <c r="BQ157" i="19"/>
  <c r="BR157" i="19"/>
  <c r="BS157" i="19"/>
  <c r="AD158" i="19"/>
  <c r="AE158" i="19"/>
  <c r="AF158" i="19"/>
  <c r="AG158" i="19"/>
  <c r="AH158" i="19"/>
  <c r="AI158" i="19"/>
  <c r="AJ158" i="19"/>
  <c r="AK158" i="19"/>
  <c r="AL158" i="19"/>
  <c r="AM158" i="19"/>
  <c r="AN158" i="19"/>
  <c r="AO158" i="19"/>
  <c r="AP158" i="19"/>
  <c r="AQ158" i="19"/>
  <c r="AR158" i="19"/>
  <c r="AS158" i="19"/>
  <c r="AT158" i="19"/>
  <c r="AU158" i="19"/>
  <c r="AV158" i="19"/>
  <c r="AW158" i="19"/>
  <c r="AX158" i="19"/>
  <c r="AY158" i="19"/>
  <c r="AZ158" i="19"/>
  <c r="BA158" i="19"/>
  <c r="BB158" i="19"/>
  <c r="BC158" i="19"/>
  <c r="BD158" i="19"/>
  <c r="BG158" i="19"/>
  <c r="BI158" i="19"/>
  <c r="BL158" i="19"/>
  <c r="BO158" i="19"/>
  <c r="BP158" i="19"/>
  <c r="BQ158" i="19"/>
  <c r="BR158" i="19"/>
  <c r="BS158" i="19"/>
  <c r="AD159" i="19"/>
  <c r="AE159" i="19"/>
  <c r="AF159" i="19"/>
  <c r="AG159" i="19"/>
  <c r="AH159" i="19"/>
  <c r="AI159" i="19"/>
  <c r="AJ159" i="19"/>
  <c r="AK159" i="19"/>
  <c r="AL159" i="19"/>
  <c r="AM159" i="19"/>
  <c r="AN159" i="19"/>
  <c r="AO159" i="19"/>
  <c r="AP159" i="19"/>
  <c r="AQ159" i="19"/>
  <c r="AR159" i="19"/>
  <c r="AS159" i="19"/>
  <c r="AT159" i="19"/>
  <c r="AU159" i="19"/>
  <c r="AV159" i="19"/>
  <c r="AW159" i="19"/>
  <c r="AX159" i="19"/>
  <c r="AY159" i="19"/>
  <c r="AZ159" i="19"/>
  <c r="BA159" i="19"/>
  <c r="BB159" i="19"/>
  <c r="BC159" i="19"/>
  <c r="BD159" i="19"/>
  <c r="BG159" i="19"/>
  <c r="BI159" i="19"/>
  <c r="BL159" i="19"/>
  <c r="BO159" i="19"/>
  <c r="BP159" i="19"/>
  <c r="BQ159" i="19"/>
  <c r="BR159" i="19"/>
  <c r="BS159" i="19"/>
  <c r="AD160" i="19"/>
  <c r="AE160" i="19"/>
  <c r="AF160" i="19"/>
  <c r="AG160" i="19"/>
  <c r="AH160" i="19"/>
  <c r="AI160" i="19"/>
  <c r="AJ160" i="19"/>
  <c r="AK160" i="19"/>
  <c r="AL160" i="19"/>
  <c r="AM160" i="19"/>
  <c r="AN160" i="19"/>
  <c r="AO160" i="19"/>
  <c r="AP160" i="19"/>
  <c r="AQ160" i="19"/>
  <c r="AR160" i="19"/>
  <c r="AS160" i="19"/>
  <c r="AT160" i="19"/>
  <c r="AU160" i="19"/>
  <c r="AV160" i="19"/>
  <c r="AW160" i="19"/>
  <c r="AX160" i="19"/>
  <c r="AY160" i="19"/>
  <c r="AZ160" i="19"/>
  <c r="BA160" i="19"/>
  <c r="BB160" i="19"/>
  <c r="BC160" i="19"/>
  <c r="BD160" i="19"/>
  <c r="BG160" i="19"/>
  <c r="BI160" i="19"/>
  <c r="BL160" i="19"/>
  <c r="BO160" i="19"/>
  <c r="BP160" i="19"/>
  <c r="BQ160" i="19"/>
  <c r="BR160" i="19"/>
  <c r="BS160" i="19"/>
  <c r="AD161" i="19"/>
  <c r="AE161" i="19"/>
  <c r="AF161" i="19"/>
  <c r="AG161" i="19"/>
  <c r="AH161" i="19"/>
  <c r="AI161" i="19"/>
  <c r="AJ161" i="19"/>
  <c r="AK161" i="19"/>
  <c r="AL161" i="19"/>
  <c r="AM161" i="19"/>
  <c r="AN161" i="19"/>
  <c r="AO161" i="19"/>
  <c r="AP161" i="19"/>
  <c r="AQ161" i="19"/>
  <c r="AR161" i="19"/>
  <c r="AS161" i="19"/>
  <c r="AT161" i="19"/>
  <c r="AU161" i="19"/>
  <c r="AV161" i="19"/>
  <c r="AW161" i="19"/>
  <c r="AX161" i="19"/>
  <c r="AY161" i="19"/>
  <c r="AZ161" i="19"/>
  <c r="BA161" i="19"/>
  <c r="BB161" i="19"/>
  <c r="BC161" i="19"/>
  <c r="BD161" i="19"/>
  <c r="BG161" i="19"/>
  <c r="BI161" i="19"/>
  <c r="BL161" i="19"/>
  <c r="BO161" i="19"/>
  <c r="BP161" i="19"/>
  <c r="BQ161" i="19"/>
  <c r="BR161" i="19"/>
  <c r="BS161" i="19"/>
  <c r="AD162" i="19"/>
  <c r="AE162" i="19"/>
  <c r="AF162" i="19"/>
  <c r="AG162" i="19"/>
  <c r="AH162" i="19"/>
  <c r="AI162" i="19"/>
  <c r="AJ162" i="19"/>
  <c r="AK162" i="19"/>
  <c r="AL162" i="19"/>
  <c r="AM162" i="19"/>
  <c r="AN162" i="19"/>
  <c r="AO162" i="19"/>
  <c r="AP162" i="19"/>
  <c r="AQ162" i="19"/>
  <c r="AR162" i="19"/>
  <c r="AS162" i="19"/>
  <c r="AT162" i="19"/>
  <c r="AU162" i="19"/>
  <c r="AV162" i="19"/>
  <c r="AW162" i="19"/>
  <c r="AX162" i="19"/>
  <c r="AY162" i="19"/>
  <c r="AZ162" i="19"/>
  <c r="BA162" i="19"/>
  <c r="BB162" i="19"/>
  <c r="BC162" i="19"/>
  <c r="BD162" i="19"/>
  <c r="BG162" i="19"/>
  <c r="BI162" i="19"/>
  <c r="BL162" i="19"/>
  <c r="BO162" i="19"/>
  <c r="BP162" i="19"/>
  <c r="BQ162" i="19"/>
  <c r="BR162" i="19"/>
  <c r="BS162" i="19"/>
  <c r="AD163" i="19"/>
  <c r="AE163" i="19"/>
  <c r="AF163" i="19"/>
  <c r="AG163" i="19"/>
  <c r="AH163" i="19"/>
  <c r="AI163" i="19"/>
  <c r="AJ163" i="19"/>
  <c r="AK163" i="19"/>
  <c r="AL163" i="19"/>
  <c r="AM163" i="19"/>
  <c r="AN163" i="19"/>
  <c r="AO163" i="19"/>
  <c r="AP163" i="19"/>
  <c r="AQ163" i="19"/>
  <c r="AR163" i="19"/>
  <c r="AS163" i="19"/>
  <c r="AT163" i="19"/>
  <c r="AU163" i="19"/>
  <c r="AV163" i="19"/>
  <c r="AW163" i="19"/>
  <c r="AX163" i="19"/>
  <c r="AY163" i="19"/>
  <c r="AZ163" i="19"/>
  <c r="BA163" i="19"/>
  <c r="BB163" i="19"/>
  <c r="BC163" i="19"/>
  <c r="BD163" i="19"/>
  <c r="BG163" i="19"/>
  <c r="BI163" i="19"/>
  <c r="BL163" i="19"/>
  <c r="BO163" i="19"/>
  <c r="BP163" i="19"/>
  <c r="BQ163" i="19"/>
  <c r="BR163" i="19"/>
  <c r="BS163" i="19"/>
  <c r="AD164" i="19"/>
  <c r="AE164" i="19"/>
  <c r="AF164" i="19"/>
  <c r="AG164" i="19"/>
  <c r="AH164" i="19"/>
  <c r="AI164" i="19"/>
  <c r="AJ164" i="19"/>
  <c r="AK164" i="19"/>
  <c r="AL164" i="19"/>
  <c r="AM164" i="19"/>
  <c r="AN164" i="19"/>
  <c r="AO164" i="19"/>
  <c r="AP164" i="19"/>
  <c r="AQ164" i="19"/>
  <c r="AR164" i="19"/>
  <c r="AS164" i="19"/>
  <c r="AT164" i="19"/>
  <c r="AU164" i="19"/>
  <c r="AV164" i="19"/>
  <c r="AW164" i="19"/>
  <c r="AX164" i="19"/>
  <c r="AY164" i="19"/>
  <c r="AZ164" i="19"/>
  <c r="BA164" i="19"/>
  <c r="BB164" i="19"/>
  <c r="BC164" i="19"/>
  <c r="BD164" i="19"/>
  <c r="BG164" i="19"/>
  <c r="BI164" i="19"/>
  <c r="BL164" i="19"/>
  <c r="BO164" i="19"/>
  <c r="BP164" i="19"/>
  <c r="BQ164" i="19"/>
  <c r="BR164" i="19"/>
  <c r="BS164" i="19"/>
  <c r="AD165" i="19"/>
  <c r="AE165" i="19"/>
  <c r="AF165" i="19"/>
  <c r="AG165" i="19"/>
  <c r="AH165" i="19"/>
  <c r="AI165" i="19"/>
  <c r="AJ165" i="19"/>
  <c r="AK165" i="19"/>
  <c r="AL165" i="19"/>
  <c r="AM165" i="19"/>
  <c r="AN165" i="19"/>
  <c r="AO165" i="19"/>
  <c r="AP165" i="19"/>
  <c r="AQ165" i="19"/>
  <c r="AR165" i="19"/>
  <c r="AS165" i="19"/>
  <c r="AT165" i="19"/>
  <c r="AU165" i="19"/>
  <c r="AV165" i="19"/>
  <c r="AW165" i="19"/>
  <c r="AX165" i="19"/>
  <c r="AY165" i="19"/>
  <c r="AZ165" i="19"/>
  <c r="BA165" i="19"/>
  <c r="BB165" i="19"/>
  <c r="BC165" i="19"/>
  <c r="BD165" i="19"/>
  <c r="BG165" i="19"/>
  <c r="BI165" i="19"/>
  <c r="BL165" i="19"/>
  <c r="BO165" i="19"/>
  <c r="BP165" i="19"/>
  <c r="BQ165" i="19"/>
  <c r="BR165" i="19"/>
  <c r="BS165" i="19"/>
  <c r="AD166" i="19"/>
  <c r="AE166" i="19"/>
  <c r="AF166" i="19"/>
  <c r="AG166" i="19"/>
  <c r="AH166" i="19"/>
  <c r="AI166" i="19"/>
  <c r="AJ166" i="19"/>
  <c r="AK166" i="19"/>
  <c r="AL166" i="19"/>
  <c r="AM166" i="19"/>
  <c r="AN166" i="19"/>
  <c r="AO166" i="19"/>
  <c r="AP166" i="19"/>
  <c r="AQ166" i="19"/>
  <c r="AR166" i="19"/>
  <c r="AS166" i="19"/>
  <c r="AT166" i="19"/>
  <c r="AU166" i="19"/>
  <c r="AV166" i="19"/>
  <c r="AW166" i="19"/>
  <c r="AX166" i="19"/>
  <c r="AY166" i="19"/>
  <c r="AZ166" i="19"/>
  <c r="BA166" i="19"/>
  <c r="BB166" i="19"/>
  <c r="BC166" i="19"/>
  <c r="BD166" i="19"/>
  <c r="BG166" i="19"/>
  <c r="BI166" i="19"/>
  <c r="BL166" i="19"/>
  <c r="BO166" i="19"/>
  <c r="BP166" i="19"/>
  <c r="BQ166" i="19"/>
  <c r="BR166" i="19"/>
  <c r="BS166" i="19"/>
  <c r="AD167" i="19"/>
  <c r="AE167" i="19"/>
  <c r="AF167" i="19"/>
  <c r="AG167" i="19"/>
  <c r="AH167" i="19"/>
  <c r="AI167" i="19"/>
  <c r="AJ167" i="19"/>
  <c r="AK167" i="19"/>
  <c r="AL167" i="19"/>
  <c r="AM167" i="19"/>
  <c r="AN167" i="19"/>
  <c r="AO167" i="19"/>
  <c r="AP167" i="19"/>
  <c r="AQ167" i="19"/>
  <c r="AR167" i="19"/>
  <c r="AS167" i="19"/>
  <c r="AT167" i="19"/>
  <c r="AU167" i="19"/>
  <c r="AV167" i="19"/>
  <c r="AW167" i="19"/>
  <c r="AX167" i="19"/>
  <c r="AY167" i="19"/>
  <c r="AZ167" i="19"/>
  <c r="BA167" i="19"/>
  <c r="BB167" i="19"/>
  <c r="BC167" i="19"/>
  <c r="BD167" i="19"/>
  <c r="BG167" i="19"/>
  <c r="BI167" i="19"/>
  <c r="BL167" i="19"/>
  <c r="BO167" i="19"/>
  <c r="BP167" i="19"/>
  <c r="BQ167" i="19"/>
  <c r="BR167" i="19"/>
  <c r="BS167" i="19"/>
  <c r="AD168" i="19"/>
  <c r="AE168" i="19"/>
  <c r="AF168" i="19"/>
  <c r="AG168" i="19"/>
  <c r="AH168" i="19"/>
  <c r="AI168" i="19"/>
  <c r="AJ168" i="19"/>
  <c r="AK168" i="19"/>
  <c r="AL168" i="19"/>
  <c r="AM168" i="19"/>
  <c r="AN168" i="19"/>
  <c r="AO168" i="19"/>
  <c r="AP168" i="19"/>
  <c r="AQ168" i="19"/>
  <c r="AR168" i="19"/>
  <c r="AS168" i="19"/>
  <c r="AT168" i="19"/>
  <c r="AU168" i="19"/>
  <c r="AV168" i="19"/>
  <c r="AW168" i="19"/>
  <c r="AX168" i="19"/>
  <c r="AY168" i="19"/>
  <c r="AZ168" i="19"/>
  <c r="BA168" i="19"/>
  <c r="BB168" i="19"/>
  <c r="BC168" i="19"/>
  <c r="BD168" i="19"/>
  <c r="BG168" i="19"/>
  <c r="BI168" i="19"/>
  <c r="BL168" i="19"/>
  <c r="BO168" i="19"/>
  <c r="BP168" i="19"/>
  <c r="BQ168" i="19"/>
  <c r="BR168" i="19"/>
  <c r="BS168" i="19"/>
  <c r="AD169" i="19"/>
  <c r="AE169" i="19"/>
  <c r="AF169" i="19"/>
  <c r="AG169" i="19"/>
  <c r="AH169" i="19"/>
  <c r="AI169" i="19"/>
  <c r="AJ169" i="19"/>
  <c r="AK169" i="19"/>
  <c r="AL169" i="19"/>
  <c r="AM169" i="19"/>
  <c r="AN169" i="19"/>
  <c r="AO169" i="19"/>
  <c r="AP169" i="19"/>
  <c r="AQ169" i="19"/>
  <c r="AR169" i="19"/>
  <c r="AS169" i="19"/>
  <c r="AT169" i="19"/>
  <c r="AU169" i="19"/>
  <c r="AV169" i="19"/>
  <c r="AW169" i="19"/>
  <c r="AX169" i="19"/>
  <c r="AY169" i="19"/>
  <c r="AZ169" i="19"/>
  <c r="BA169" i="19"/>
  <c r="BB169" i="19"/>
  <c r="BC169" i="19"/>
  <c r="BD169" i="19"/>
  <c r="BG169" i="19"/>
  <c r="BI169" i="19"/>
  <c r="BL169" i="19"/>
  <c r="BO169" i="19"/>
  <c r="BP169" i="19"/>
  <c r="BQ169" i="19"/>
  <c r="BR169" i="19"/>
  <c r="BS169" i="19"/>
  <c r="AD170" i="19"/>
  <c r="AE170" i="19"/>
  <c r="AF170" i="19"/>
  <c r="AG170" i="19"/>
  <c r="AH170" i="19"/>
  <c r="AI170" i="19"/>
  <c r="AJ170" i="19"/>
  <c r="AK170" i="19"/>
  <c r="AL170" i="19"/>
  <c r="AM170" i="19"/>
  <c r="AN170" i="19"/>
  <c r="AO170" i="19"/>
  <c r="AP170" i="19"/>
  <c r="AQ170" i="19"/>
  <c r="AR170" i="19"/>
  <c r="AS170" i="19"/>
  <c r="AT170" i="19"/>
  <c r="AU170" i="19"/>
  <c r="AV170" i="19"/>
  <c r="AW170" i="19"/>
  <c r="AX170" i="19"/>
  <c r="AY170" i="19"/>
  <c r="AZ170" i="19"/>
  <c r="BA170" i="19"/>
  <c r="BB170" i="19"/>
  <c r="BC170" i="19"/>
  <c r="BD170" i="19"/>
  <c r="BG170" i="19"/>
  <c r="BI170" i="19"/>
  <c r="BL170" i="19"/>
  <c r="BO170" i="19"/>
  <c r="BP170" i="19"/>
  <c r="BQ170" i="19"/>
  <c r="BR170" i="19"/>
  <c r="BS170" i="19"/>
  <c r="AD171" i="19"/>
  <c r="AE171" i="19"/>
  <c r="AF171" i="19"/>
  <c r="AG171" i="19"/>
  <c r="AH171" i="19"/>
  <c r="AI171" i="19"/>
  <c r="AJ171" i="19"/>
  <c r="AK171" i="19"/>
  <c r="AL171" i="19"/>
  <c r="AM171" i="19"/>
  <c r="AN171" i="19"/>
  <c r="AO171" i="19"/>
  <c r="AP171" i="19"/>
  <c r="AQ171" i="19"/>
  <c r="AR171" i="19"/>
  <c r="AS171" i="19"/>
  <c r="AT171" i="19"/>
  <c r="AU171" i="19"/>
  <c r="AV171" i="19"/>
  <c r="AW171" i="19"/>
  <c r="AX171" i="19"/>
  <c r="AY171" i="19"/>
  <c r="AZ171" i="19"/>
  <c r="BA171" i="19"/>
  <c r="BB171" i="19"/>
  <c r="BC171" i="19"/>
  <c r="BD171" i="19"/>
  <c r="BG171" i="19"/>
  <c r="BI171" i="19"/>
  <c r="BL171" i="19"/>
  <c r="BO171" i="19"/>
  <c r="BP171" i="19"/>
  <c r="BQ171" i="19"/>
  <c r="BR171" i="19"/>
  <c r="BS171" i="19"/>
  <c r="AD172" i="19"/>
  <c r="AE172" i="19"/>
  <c r="AF172" i="19"/>
  <c r="AG172" i="19"/>
  <c r="AH172" i="19"/>
  <c r="AI172" i="19"/>
  <c r="AJ172" i="19"/>
  <c r="AK172" i="19"/>
  <c r="AL172" i="19"/>
  <c r="AM172" i="19"/>
  <c r="AN172" i="19"/>
  <c r="AO172" i="19"/>
  <c r="AP172" i="19"/>
  <c r="AQ172" i="19"/>
  <c r="AR172" i="19"/>
  <c r="AS172" i="19"/>
  <c r="AT172" i="19"/>
  <c r="AU172" i="19"/>
  <c r="AV172" i="19"/>
  <c r="AW172" i="19"/>
  <c r="AX172" i="19"/>
  <c r="AY172" i="19"/>
  <c r="AZ172" i="19"/>
  <c r="BA172" i="19"/>
  <c r="BB172" i="19"/>
  <c r="BC172" i="19"/>
  <c r="BD172" i="19"/>
  <c r="BG172" i="19"/>
  <c r="BI172" i="19"/>
  <c r="BL172" i="19"/>
  <c r="BO172" i="19"/>
  <c r="BP172" i="19"/>
  <c r="BQ172" i="19"/>
  <c r="BR172" i="19"/>
  <c r="BS172" i="19"/>
  <c r="AD173" i="19"/>
  <c r="AE173" i="19"/>
  <c r="AF173" i="19"/>
  <c r="AG173" i="19"/>
  <c r="AH173" i="19"/>
  <c r="AI173" i="19"/>
  <c r="AJ173" i="19"/>
  <c r="AK173" i="19"/>
  <c r="AL173" i="19"/>
  <c r="AM173" i="19"/>
  <c r="AN173" i="19"/>
  <c r="AO173" i="19"/>
  <c r="AP173" i="19"/>
  <c r="AQ173" i="19"/>
  <c r="AR173" i="19"/>
  <c r="AS173" i="19"/>
  <c r="AT173" i="19"/>
  <c r="AU173" i="19"/>
  <c r="AV173" i="19"/>
  <c r="AW173" i="19"/>
  <c r="AX173" i="19"/>
  <c r="AY173" i="19"/>
  <c r="AZ173" i="19"/>
  <c r="BA173" i="19"/>
  <c r="BB173" i="19"/>
  <c r="BC173" i="19"/>
  <c r="BD173" i="19"/>
  <c r="BG173" i="19"/>
  <c r="BI173" i="19"/>
  <c r="BL173" i="19"/>
  <c r="BO173" i="19"/>
  <c r="BP173" i="19"/>
  <c r="BQ173" i="19"/>
  <c r="BR173" i="19"/>
  <c r="BS173" i="19"/>
  <c r="AD174" i="19"/>
  <c r="AE174" i="19"/>
  <c r="AF174" i="19"/>
  <c r="AG174" i="19"/>
  <c r="AH174" i="19"/>
  <c r="AI174" i="19"/>
  <c r="AJ174" i="19"/>
  <c r="AK174" i="19"/>
  <c r="AL174" i="19"/>
  <c r="AM174" i="19"/>
  <c r="AN174" i="19"/>
  <c r="AO174" i="19"/>
  <c r="AP174" i="19"/>
  <c r="AQ174" i="19"/>
  <c r="AR174" i="19"/>
  <c r="AS174" i="19"/>
  <c r="AT174" i="19"/>
  <c r="AU174" i="19"/>
  <c r="AV174" i="19"/>
  <c r="AW174" i="19"/>
  <c r="AX174" i="19"/>
  <c r="AY174" i="19"/>
  <c r="AZ174" i="19"/>
  <c r="BA174" i="19"/>
  <c r="BB174" i="19"/>
  <c r="BC174" i="19"/>
  <c r="BD174" i="19"/>
  <c r="BG174" i="19"/>
  <c r="BI174" i="19"/>
  <c r="BL174" i="19"/>
  <c r="BO174" i="19"/>
  <c r="BP174" i="19"/>
  <c r="BQ174" i="19"/>
  <c r="BR174" i="19"/>
  <c r="BS174" i="19"/>
  <c r="AD175" i="19"/>
  <c r="AE175" i="19"/>
  <c r="AF175" i="19"/>
  <c r="AG175" i="19"/>
  <c r="AH175" i="19"/>
  <c r="AI175" i="19"/>
  <c r="AJ175" i="19"/>
  <c r="AK175" i="19"/>
  <c r="AL175" i="19"/>
  <c r="AM175" i="19"/>
  <c r="AN175" i="19"/>
  <c r="AO175" i="19"/>
  <c r="AP175" i="19"/>
  <c r="AQ175" i="19"/>
  <c r="AR175" i="19"/>
  <c r="AS175" i="19"/>
  <c r="AT175" i="19"/>
  <c r="AU175" i="19"/>
  <c r="AV175" i="19"/>
  <c r="AW175" i="19"/>
  <c r="AX175" i="19"/>
  <c r="AY175" i="19"/>
  <c r="AZ175" i="19"/>
  <c r="BA175" i="19"/>
  <c r="BB175" i="19"/>
  <c r="BC175" i="19"/>
  <c r="BD175" i="19"/>
  <c r="BG175" i="19"/>
  <c r="BI175" i="19"/>
  <c r="BL175" i="19"/>
  <c r="BO175" i="19"/>
  <c r="BP175" i="19"/>
  <c r="BQ175" i="19"/>
  <c r="BR175" i="19"/>
  <c r="BS175" i="19"/>
  <c r="AD176" i="19"/>
  <c r="AE176" i="19"/>
  <c r="AF176" i="19"/>
  <c r="AG176" i="19"/>
  <c r="AH176" i="19"/>
  <c r="AI176" i="19"/>
  <c r="AJ176" i="19"/>
  <c r="AK176" i="19"/>
  <c r="AL176" i="19"/>
  <c r="AM176" i="19"/>
  <c r="AN176" i="19"/>
  <c r="AO176" i="19"/>
  <c r="AP176" i="19"/>
  <c r="AQ176" i="19"/>
  <c r="AR176" i="19"/>
  <c r="AS176" i="19"/>
  <c r="AT176" i="19"/>
  <c r="AU176" i="19"/>
  <c r="AV176" i="19"/>
  <c r="AW176" i="19"/>
  <c r="AX176" i="19"/>
  <c r="AY176" i="19"/>
  <c r="AZ176" i="19"/>
  <c r="BA176" i="19"/>
  <c r="BB176" i="19"/>
  <c r="BC176" i="19"/>
  <c r="BD176" i="19"/>
  <c r="BG176" i="19"/>
  <c r="BI176" i="19"/>
  <c r="BL176" i="19"/>
  <c r="BO176" i="19"/>
  <c r="BP176" i="19"/>
  <c r="BQ176" i="19"/>
  <c r="BR176" i="19"/>
  <c r="BS176" i="19"/>
  <c r="AD177" i="19"/>
  <c r="AE177" i="19"/>
  <c r="AF177" i="19"/>
  <c r="AG177" i="19"/>
  <c r="AH177" i="19"/>
  <c r="AI177" i="19"/>
  <c r="AJ177" i="19"/>
  <c r="AK177" i="19"/>
  <c r="AL177" i="19"/>
  <c r="AM177" i="19"/>
  <c r="AN177" i="19"/>
  <c r="AO177" i="19"/>
  <c r="AP177" i="19"/>
  <c r="AQ177" i="19"/>
  <c r="AR177" i="19"/>
  <c r="AS177" i="19"/>
  <c r="AT177" i="19"/>
  <c r="AU177" i="19"/>
  <c r="AV177" i="19"/>
  <c r="AW177" i="19"/>
  <c r="AX177" i="19"/>
  <c r="AY177" i="19"/>
  <c r="AZ177" i="19"/>
  <c r="BA177" i="19"/>
  <c r="BB177" i="19"/>
  <c r="BC177" i="19"/>
  <c r="BD177" i="19"/>
  <c r="BG177" i="19"/>
  <c r="BI177" i="19"/>
  <c r="BL177" i="19"/>
  <c r="BO177" i="19"/>
  <c r="BP177" i="19"/>
  <c r="BQ177" i="19"/>
  <c r="BR177" i="19"/>
  <c r="BS177" i="19"/>
  <c r="AD178" i="19"/>
  <c r="AE178" i="19"/>
  <c r="AF178" i="19"/>
  <c r="AG178" i="19"/>
  <c r="AH178" i="19"/>
  <c r="AI178" i="19"/>
  <c r="AJ178" i="19"/>
  <c r="AK178" i="19"/>
  <c r="AL178" i="19"/>
  <c r="AM178" i="19"/>
  <c r="AN178" i="19"/>
  <c r="AO178" i="19"/>
  <c r="AP178" i="19"/>
  <c r="AQ178" i="19"/>
  <c r="AR178" i="19"/>
  <c r="AS178" i="19"/>
  <c r="AT178" i="19"/>
  <c r="AU178" i="19"/>
  <c r="AV178" i="19"/>
  <c r="AW178" i="19"/>
  <c r="AX178" i="19"/>
  <c r="AY178" i="19"/>
  <c r="AZ178" i="19"/>
  <c r="BA178" i="19"/>
  <c r="BB178" i="19"/>
  <c r="BC178" i="19"/>
  <c r="BD178" i="19"/>
  <c r="BG178" i="19"/>
  <c r="BI178" i="19"/>
  <c r="BL178" i="19"/>
  <c r="BO178" i="19"/>
  <c r="BP178" i="19"/>
  <c r="BQ178" i="19"/>
  <c r="BR178" i="19"/>
  <c r="BS178" i="19"/>
  <c r="AD179" i="19"/>
  <c r="AE179" i="19"/>
  <c r="AF179" i="19"/>
  <c r="AG179" i="19"/>
  <c r="AH179" i="19"/>
  <c r="AI179" i="19"/>
  <c r="AJ179" i="19"/>
  <c r="AK179" i="19"/>
  <c r="AL179" i="19"/>
  <c r="AM179" i="19"/>
  <c r="AN179" i="19"/>
  <c r="AO179" i="19"/>
  <c r="AP179" i="19"/>
  <c r="AQ179" i="19"/>
  <c r="AR179" i="19"/>
  <c r="AS179" i="19"/>
  <c r="AT179" i="19"/>
  <c r="AU179" i="19"/>
  <c r="AV179" i="19"/>
  <c r="AW179" i="19"/>
  <c r="AX179" i="19"/>
  <c r="AY179" i="19"/>
  <c r="AZ179" i="19"/>
  <c r="BA179" i="19"/>
  <c r="BB179" i="19"/>
  <c r="BC179" i="19"/>
  <c r="BD179" i="19"/>
  <c r="BG179" i="19"/>
  <c r="BI179" i="19"/>
  <c r="BL179" i="19"/>
  <c r="BO179" i="19"/>
  <c r="BP179" i="19"/>
  <c r="BQ179" i="19"/>
  <c r="BR179" i="19"/>
  <c r="BS179" i="19"/>
  <c r="AD180" i="19"/>
  <c r="AE180" i="19"/>
  <c r="AF180" i="19"/>
  <c r="AG180" i="19"/>
  <c r="AH180" i="19"/>
  <c r="AI180" i="19"/>
  <c r="AJ180" i="19"/>
  <c r="AK180" i="19"/>
  <c r="AL180" i="19"/>
  <c r="AM180" i="19"/>
  <c r="AN180" i="19"/>
  <c r="AO180" i="19"/>
  <c r="AP180" i="19"/>
  <c r="AQ180" i="19"/>
  <c r="AR180" i="19"/>
  <c r="AS180" i="19"/>
  <c r="AT180" i="19"/>
  <c r="AU180" i="19"/>
  <c r="AV180" i="19"/>
  <c r="AW180" i="19"/>
  <c r="AX180" i="19"/>
  <c r="AY180" i="19"/>
  <c r="AZ180" i="19"/>
  <c r="BA180" i="19"/>
  <c r="BB180" i="19"/>
  <c r="BC180" i="19"/>
  <c r="BD180" i="19"/>
  <c r="BG180" i="19"/>
  <c r="BI180" i="19"/>
  <c r="BL180" i="19"/>
  <c r="BO180" i="19"/>
  <c r="BP180" i="19"/>
  <c r="BQ180" i="19"/>
  <c r="BR180" i="19"/>
  <c r="BS180" i="19"/>
  <c r="AD181" i="19"/>
  <c r="AE181" i="19"/>
  <c r="AF181" i="19"/>
  <c r="AG181" i="19"/>
  <c r="AH181" i="19"/>
  <c r="AI181" i="19"/>
  <c r="AJ181" i="19"/>
  <c r="AK181" i="19"/>
  <c r="AL181" i="19"/>
  <c r="AM181" i="19"/>
  <c r="AN181" i="19"/>
  <c r="AO181" i="19"/>
  <c r="AP181" i="19"/>
  <c r="AQ181" i="19"/>
  <c r="AR181" i="19"/>
  <c r="AS181" i="19"/>
  <c r="AT181" i="19"/>
  <c r="AU181" i="19"/>
  <c r="AV181" i="19"/>
  <c r="AW181" i="19"/>
  <c r="AX181" i="19"/>
  <c r="AY181" i="19"/>
  <c r="AZ181" i="19"/>
  <c r="BA181" i="19"/>
  <c r="BB181" i="19"/>
  <c r="BC181" i="19"/>
  <c r="BD181" i="19"/>
  <c r="BG181" i="19"/>
  <c r="BI181" i="19"/>
  <c r="BL181" i="19"/>
  <c r="BO181" i="19"/>
  <c r="BP181" i="19"/>
  <c r="BQ181" i="19"/>
  <c r="BR181" i="19"/>
  <c r="BS181" i="19"/>
  <c r="AD182" i="19"/>
  <c r="AE182" i="19"/>
  <c r="AF182" i="19"/>
  <c r="AG182" i="19"/>
  <c r="AH182" i="19"/>
  <c r="AI182" i="19"/>
  <c r="AJ182" i="19"/>
  <c r="AK182" i="19"/>
  <c r="AL182" i="19"/>
  <c r="AM182" i="19"/>
  <c r="AN182" i="19"/>
  <c r="AO182" i="19"/>
  <c r="AP182" i="19"/>
  <c r="AQ182" i="19"/>
  <c r="AR182" i="19"/>
  <c r="AS182" i="19"/>
  <c r="AT182" i="19"/>
  <c r="AU182" i="19"/>
  <c r="AV182" i="19"/>
  <c r="AW182" i="19"/>
  <c r="AX182" i="19"/>
  <c r="AY182" i="19"/>
  <c r="AZ182" i="19"/>
  <c r="BA182" i="19"/>
  <c r="BB182" i="19"/>
  <c r="BC182" i="19"/>
  <c r="BD182" i="19"/>
  <c r="BG182" i="19"/>
  <c r="BI182" i="19"/>
  <c r="BL182" i="19"/>
  <c r="BO182" i="19"/>
  <c r="BP182" i="19"/>
  <c r="BQ182" i="19"/>
  <c r="BR182" i="19"/>
  <c r="BS182" i="19"/>
  <c r="AD183" i="19"/>
  <c r="AE183" i="19"/>
  <c r="AF183" i="19"/>
  <c r="AG183" i="19"/>
  <c r="AH183" i="19"/>
  <c r="AI183" i="19"/>
  <c r="AJ183" i="19"/>
  <c r="AK183" i="19"/>
  <c r="AL183" i="19"/>
  <c r="AM183" i="19"/>
  <c r="AN183" i="19"/>
  <c r="AO183" i="19"/>
  <c r="AP183" i="19"/>
  <c r="AQ183" i="19"/>
  <c r="AR183" i="19"/>
  <c r="AS183" i="19"/>
  <c r="AT183" i="19"/>
  <c r="AU183" i="19"/>
  <c r="AV183" i="19"/>
  <c r="AW183" i="19"/>
  <c r="AX183" i="19"/>
  <c r="AY183" i="19"/>
  <c r="AZ183" i="19"/>
  <c r="BA183" i="19"/>
  <c r="BB183" i="19"/>
  <c r="BC183" i="19"/>
  <c r="BD183" i="19"/>
  <c r="BG183" i="19"/>
  <c r="BI183" i="19"/>
  <c r="BL183" i="19"/>
  <c r="BO183" i="19"/>
  <c r="BP183" i="19"/>
  <c r="BQ183" i="19"/>
  <c r="BR183" i="19"/>
  <c r="BS183" i="19"/>
  <c r="AD184" i="19"/>
  <c r="AE184" i="19"/>
  <c r="AF184" i="19"/>
  <c r="AG184" i="19"/>
  <c r="AH184" i="19"/>
  <c r="AI184" i="19"/>
  <c r="AJ184" i="19"/>
  <c r="AK184" i="19"/>
  <c r="AL184" i="19"/>
  <c r="AM184" i="19"/>
  <c r="AN184" i="19"/>
  <c r="AO184" i="19"/>
  <c r="AP184" i="19"/>
  <c r="AQ184" i="19"/>
  <c r="AR184" i="19"/>
  <c r="AS184" i="19"/>
  <c r="AT184" i="19"/>
  <c r="AU184" i="19"/>
  <c r="AV184" i="19"/>
  <c r="AW184" i="19"/>
  <c r="AX184" i="19"/>
  <c r="AY184" i="19"/>
  <c r="AZ184" i="19"/>
  <c r="BA184" i="19"/>
  <c r="BB184" i="19"/>
  <c r="BC184" i="19"/>
  <c r="BD184" i="19"/>
  <c r="BG184" i="19"/>
  <c r="BI184" i="19"/>
  <c r="BL184" i="19"/>
  <c r="BO184" i="19"/>
  <c r="BP184" i="19"/>
  <c r="BQ184" i="19"/>
  <c r="BR184" i="19"/>
  <c r="BS184" i="19"/>
  <c r="AD185" i="19"/>
  <c r="AE185" i="19"/>
  <c r="AF185" i="19"/>
  <c r="AG185" i="19"/>
  <c r="AH185" i="19"/>
  <c r="AI185" i="19"/>
  <c r="AJ185" i="19"/>
  <c r="AK185" i="19"/>
  <c r="AL185" i="19"/>
  <c r="AM185" i="19"/>
  <c r="AN185" i="19"/>
  <c r="AO185" i="19"/>
  <c r="AP185" i="19"/>
  <c r="AQ185" i="19"/>
  <c r="AR185" i="19"/>
  <c r="AS185" i="19"/>
  <c r="AT185" i="19"/>
  <c r="AU185" i="19"/>
  <c r="AV185" i="19"/>
  <c r="AW185" i="19"/>
  <c r="AX185" i="19"/>
  <c r="AY185" i="19"/>
  <c r="AZ185" i="19"/>
  <c r="BA185" i="19"/>
  <c r="BB185" i="19"/>
  <c r="BC185" i="19"/>
  <c r="BD185" i="19"/>
  <c r="BG185" i="19"/>
  <c r="BI185" i="19"/>
  <c r="BL185" i="19"/>
  <c r="BO185" i="19"/>
  <c r="BP185" i="19"/>
  <c r="BQ185" i="19"/>
  <c r="BR185" i="19"/>
  <c r="BS185" i="19"/>
  <c r="AD186" i="19"/>
  <c r="AE186" i="19"/>
  <c r="AF186" i="19"/>
  <c r="AG186" i="19"/>
  <c r="AH186" i="19"/>
  <c r="AI186" i="19"/>
  <c r="AJ186" i="19"/>
  <c r="AK186" i="19"/>
  <c r="AL186" i="19"/>
  <c r="AM186" i="19"/>
  <c r="AN186" i="19"/>
  <c r="AO186" i="19"/>
  <c r="AP186" i="19"/>
  <c r="AQ186" i="19"/>
  <c r="AR186" i="19"/>
  <c r="AS186" i="19"/>
  <c r="AT186" i="19"/>
  <c r="AU186" i="19"/>
  <c r="AV186" i="19"/>
  <c r="AW186" i="19"/>
  <c r="AX186" i="19"/>
  <c r="AY186" i="19"/>
  <c r="AZ186" i="19"/>
  <c r="BA186" i="19"/>
  <c r="BB186" i="19"/>
  <c r="BC186" i="19"/>
  <c r="BD186" i="19"/>
  <c r="BG186" i="19"/>
  <c r="BI186" i="19"/>
  <c r="BL186" i="19"/>
  <c r="BO186" i="19"/>
  <c r="BP186" i="19"/>
  <c r="BQ186" i="19"/>
  <c r="BR186" i="19"/>
  <c r="BS186" i="19"/>
  <c r="AD187" i="19"/>
  <c r="AE187" i="19"/>
  <c r="AF187" i="19"/>
  <c r="AG187" i="19"/>
  <c r="AH187" i="19"/>
  <c r="AI187" i="19"/>
  <c r="AJ187" i="19"/>
  <c r="AK187" i="19"/>
  <c r="AL187" i="19"/>
  <c r="AM187" i="19"/>
  <c r="AN187" i="19"/>
  <c r="AO187" i="19"/>
  <c r="AP187" i="19"/>
  <c r="AQ187" i="19"/>
  <c r="AR187" i="19"/>
  <c r="AS187" i="19"/>
  <c r="AT187" i="19"/>
  <c r="AU187" i="19"/>
  <c r="AV187" i="19"/>
  <c r="AW187" i="19"/>
  <c r="AX187" i="19"/>
  <c r="AY187" i="19"/>
  <c r="AZ187" i="19"/>
  <c r="BA187" i="19"/>
  <c r="BB187" i="19"/>
  <c r="BC187" i="19"/>
  <c r="BD187" i="19"/>
  <c r="BG187" i="19"/>
  <c r="BI187" i="19"/>
  <c r="BL187" i="19"/>
  <c r="BO187" i="19"/>
  <c r="BP187" i="19"/>
  <c r="BQ187" i="19"/>
  <c r="BR187" i="19"/>
  <c r="BS187" i="19"/>
  <c r="AD188" i="19"/>
  <c r="AE188" i="19"/>
  <c r="AF188" i="19"/>
  <c r="AG188" i="19"/>
  <c r="AH188" i="19"/>
  <c r="AI188" i="19"/>
  <c r="AJ188" i="19"/>
  <c r="AK188" i="19"/>
  <c r="AL188" i="19"/>
  <c r="AM188" i="19"/>
  <c r="AN188" i="19"/>
  <c r="AO188" i="19"/>
  <c r="AP188" i="19"/>
  <c r="AQ188" i="19"/>
  <c r="AR188" i="19"/>
  <c r="AS188" i="19"/>
  <c r="AT188" i="19"/>
  <c r="AU188" i="19"/>
  <c r="AV188" i="19"/>
  <c r="AW188" i="19"/>
  <c r="AX188" i="19"/>
  <c r="AY188" i="19"/>
  <c r="AZ188" i="19"/>
  <c r="BA188" i="19"/>
  <c r="BB188" i="19"/>
  <c r="BC188" i="19"/>
  <c r="BD188" i="19"/>
  <c r="BG188" i="19"/>
  <c r="BI188" i="19"/>
  <c r="BL188" i="19"/>
  <c r="BO188" i="19"/>
  <c r="BP188" i="19"/>
  <c r="BQ188" i="19"/>
  <c r="BR188" i="19"/>
  <c r="BS188" i="19"/>
  <c r="AD189" i="19"/>
  <c r="AE189" i="19"/>
  <c r="AF189" i="19"/>
  <c r="AG189" i="19"/>
  <c r="AH189" i="19"/>
  <c r="AI189" i="19"/>
  <c r="AJ189" i="19"/>
  <c r="AK189" i="19"/>
  <c r="AL189" i="19"/>
  <c r="AM189" i="19"/>
  <c r="AN189" i="19"/>
  <c r="AO189" i="19"/>
  <c r="AP189" i="19"/>
  <c r="AQ189" i="19"/>
  <c r="AR189" i="19"/>
  <c r="AS189" i="19"/>
  <c r="AT189" i="19"/>
  <c r="AU189" i="19"/>
  <c r="AV189" i="19"/>
  <c r="AW189" i="19"/>
  <c r="AX189" i="19"/>
  <c r="AY189" i="19"/>
  <c r="AZ189" i="19"/>
  <c r="BA189" i="19"/>
  <c r="BB189" i="19"/>
  <c r="BC189" i="19"/>
  <c r="BD189" i="19"/>
  <c r="BG189" i="19"/>
  <c r="BI189" i="19"/>
  <c r="BL189" i="19"/>
  <c r="BO189" i="19"/>
  <c r="BP189" i="19"/>
  <c r="BQ189" i="19"/>
  <c r="BR189" i="19"/>
  <c r="BS189" i="19"/>
  <c r="AD190" i="19"/>
  <c r="AE190" i="19"/>
  <c r="AF190" i="19"/>
  <c r="AG190" i="19"/>
  <c r="AH190" i="19"/>
  <c r="AI190" i="19"/>
  <c r="AJ190" i="19"/>
  <c r="AK190" i="19"/>
  <c r="AL190" i="19"/>
  <c r="AM190" i="19"/>
  <c r="AN190" i="19"/>
  <c r="AO190" i="19"/>
  <c r="AP190" i="19"/>
  <c r="AQ190" i="19"/>
  <c r="AR190" i="19"/>
  <c r="AS190" i="19"/>
  <c r="AT190" i="19"/>
  <c r="AU190" i="19"/>
  <c r="AV190" i="19"/>
  <c r="AW190" i="19"/>
  <c r="AX190" i="19"/>
  <c r="AY190" i="19"/>
  <c r="AZ190" i="19"/>
  <c r="BA190" i="19"/>
  <c r="BB190" i="19"/>
  <c r="BC190" i="19"/>
  <c r="BD190" i="19"/>
  <c r="BG190" i="19"/>
  <c r="BI190" i="19"/>
  <c r="BL190" i="19"/>
  <c r="BO190" i="19"/>
  <c r="BP190" i="19"/>
  <c r="BQ190" i="19"/>
  <c r="BR190" i="19"/>
  <c r="BS190" i="19"/>
  <c r="AD191" i="19"/>
  <c r="AE191" i="19"/>
  <c r="AF191" i="19"/>
  <c r="AG191" i="19"/>
  <c r="AH191" i="19"/>
  <c r="AI191" i="19"/>
  <c r="AJ191" i="19"/>
  <c r="AK191" i="19"/>
  <c r="AL191" i="19"/>
  <c r="AM191" i="19"/>
  <c r="AN191" i="19"/>
  <c r="AO191" i="19"/>
  <c r="AP191" i="19"/>
  <c r="AQ191" i="19"/>
  <c r="AR191" i="19"/>
  <c r="AS191" i="19"/>
  <c r="AT191" i="19"/>
  <c r="AU191" i="19"/>
  <c r="AV191" i="19"/>
  <c r="AW191" i="19"/>
  <c r="AX191" i="19"/>
  <c r="AY191" i="19"/>
  <c r="AZ191" i="19"/>
  <c r="BA191" i="19"/>
  <c r="BB191" i="19"/>
  <c r="BC191" i="19"/>
  <c r="BD191" i="19"/>
  <c r="BG191" i="19"/>
  <c r="BI191" i="19"/>
  <c r="BL191" i="19"/>
  <c r="BO191" i="19"/>
  <c r="BP191" i="19"/>
  <c r="BQ191" i="19"/>
  <c r="BR191" i="19"/>
  <c r="BS191" i="19"/>
  <c r="AD192" i="19"/>
  <c r="AE192" i="19"/>
  <c r="AF192" i="19"/>
  <c r="AG192" i="19"/>
  <c r="AH192" i="19"/>
  <c r="AI192" i="19"/>
  <c r="AJ192" i="19"/>
  <c r="AK192" i="19"/>
  <c r="AL192" i="19"/>
  <c r="AM192" i="19"/>
  <c r="AN192" i="19"/>
  <c r="AO192" i="19"/>
  <c r="AP192" i="19"/>
  <c r="AQ192" i="19"/>
  <c r="AR192" i="19"/>
  <c r="AS192" i="19"/>
  <c r="AT192" i="19"/>
  <c r="AU192" i="19"/>
  <c r="AV192" i="19"/>
  <c r="AW192" i="19"/>
  <c r="AX192" i="19"/>
  <c r="AY192" i="19"/>
  <c r="AZ192" i="19"/>
  <c r="BA192" i="19"/>
  <c r="BB192" i="19"/>
  <c r="BC192" i="19"/>
  <c r="BD192" i="19"/>
  <c r="BG192" i="19"/>
  <c r="BI192" i="19"/>
  <c r="BL192" i="19"/>
  <c r="BO192" i="19"/>
  <c r="BP192" i="19"/>
  <c r="BQ192" i="19"/>
  <c r="BR192" i="19"/>
  <c r="BS192" i="19"/>
  <c r="AD193" i="19"/>
  <c r="AE193" i="19"/>
  <c r="AF193" i="19"/>
  <c r="AG193" i="19"/>
  <c r="AH193" i="19"/>
  <c r="AI193" i="19"/>
  <c r="AJ193" i="19"/>
  <c r="AK193" i="19"/>
  <c r="AL193" i="19"/>
  <c r="AM193" i="19"/>
  <c r="AN193" i="19"/>
  <c r="AO193" i="19"/>
  <c r="AP193" i="19"/>
  <c r="AQ193" i="19"/>
  <c r="AR193" i="19"/>
  <c r="AS193" i="19"/>
  <c r="AT193" i="19"/>
  <c r="AU193" i="19"/>
  <c r="AV193" i="19"/>
  <c r="AW193" i="19"/>
  <c r="AX193" i="19"/>
  <c r="AY193" i="19"/>
  <c r="AZ193" i="19"/>
  <c r="BA193" i="19"/>
  <c r="BB193" i="19"/>
  <c r="BC193" i="19"/>
  <c r="BD193" i="19"/>
  <c r="BG193" i="19"/>
  <c r="BI193" i="19"/>
  <c r="BL193" i="19"/>
  <c r="BO193" i="19"/>
  <c r="BP193" i="19"/>
  <c r="BQ193" i="19"/>
  <c r="BR193" i="19"/>
  <c r="BS193" i="19"/>
  <c r="AD194" i="19"/>
  <c r="AE194" i="19"/>
  <c r="AF194" i="19"/>
  <c r="AG194" i="19"/>
  <c r="AH194" i="19"/>
  <c r="AI194" i="19"/>
  <c r="AJ194" i="19"/>
  <c r="AK194" i="19"/>
  <c r="AL194" i="19"/>
  <c r="AM194" i="19"/>
  <c r="AN194" i="19"/>
  <c r="AO194" i="19"/>
  <c r="AP194" i="19"/>
  <c r="AQ194" i="19"/>
  <c r="AR194" i="19"/>
  <c r="AS194" i="19"/>
  <c r="AT194" i="19"/>
  <c r="AU194" i="19"/>
  <c r="AV194" i="19"/>
  <c r="AW194" i="19"/>
  <c r="AX194" i="19"/>
  <c r="AY194" i="19"/>
  <c r="AZ194" i="19"/>
  <c r="BA194" i="19"/>
  <c r="BB194" i="19"/>
  <c r="BC194" i="19"/>
  <c r="BD194" i="19"/>
  <c r="BG194" i="19"/>
  <c r="BI194" i="19"/>
  <c r="BL194" i="19"/>
  <c r="BO194" i="19"/>
  <c r="BP194" i="19"/>
  <c r="BQ194" i="19"/>
  <c r="BR194" i="19"/>
  <c r="BS194" i="19"/>
  <c r="AD195" i="19"/>
  <c r="AE195" i="19"/>
  <c r="AF195" i="19"/>
  <c r="AG195" i="19"/>
  <c r="AH195" i="19"/>
  <c r="AI195" i="19"/>
  <c r="AJ195" i="19"/>
  <c r="AK195" i="19"/>
  <c r="AL195" i="19"/>
  <c r="AM195" i="19"/>
  <c r="AN195" i="19"/>
  <c r="AO195" i="19"/>
  <c r="AP195" i="19"/>
  <c r="AQ195" i="19"/>
  <c r="AR195" i="19"/>
  <c r="AS195" i="19"/>
  <c r="AT195" i="19"/>
  <c r="AU195" i="19"/>
  <c r="AV195" i="19"/>
  <c r="AW195" i="19"/>
  <c r="AX195" i="19"/>
  <c r="AY195" i="19"/>
  <c r="AZ195" i="19"/>
  <c r="BA195" i="19"/>
  <c r="BB195" i="19"/>
  <c r="BC195" i="19"/>
  <c r="BD195" i="19"/>
  <c r="BG195" i="19"/>
  <c r="BI195" i="19"/>
  <c r="BL195" i="19"/>
  <c r="BO195" i="19"/>
  <c r="BP195" i="19"/>
  <c r="BQ195" i="19"/>
  <c r="BR195" i="19"/>
  <c r="BS195" i="19"/>
  <c r="AD196" i="19"/>
  <c r="AE196" i="19"/>
  <c r="AF196" i="19"/>
  <c r="AG196" i="19"/>
  <c r="AH196" i="19"/>
  <c r="AI196" i="19"/>
  <c r="AJ196" i="19"/>
  <c r="AK196" i="19"/>
  <c r="AL196" i="19"/>
  <c r="AM196" i="19"/>
  <c r="AN196" i="19"/>
  <c r="AO196" i="19"/>
  <c r="AP196" i="19"/>
  <c r="AQ196" i="19"/>
  <c r="AR196" i="19"/>
  <c r="AS196" i="19"/>
  <c r="AT196" i="19"/>
  <c r="AU196" i="19"/>
  <c r="AV196" i="19"/>
  <c r="AW196" i="19"/>
  <c r="AX196" i="19"/>
  <c r="AY196" i="19"/>
  <c r="AZ196" i="19"/>
  <c r="BA196" i="19"/>
  <c r="BB196" i="19"/>
  <c r="BC196" i="19"/>
  <c r="BD196" i="19"/>
  <c r="BG196" i="19"/>
  <c r="BI196" i="19"/>
  <c r="BL196" i="19"/>
  <c r="BO196" i="19"/>
  <c r="BP196" i="19"/>
  <c r="BQ196" i="19"/>
  <c r="BR196" i="19"/>
  <c r="BS196" i="19"/>
  <c r="AD197" i="19"/>
  <c r="AE197" i="19"/>
  <c r="AF197" i="19"/>
  <c r="AG197" i="19"/>
  <c r="AH197" i="19"/>
  <c r="AI197" i="19"/>
  <c r="AJ197" i="19"/>
  <c r="AK197" i="19"/>
  <c r="AL197" i="19"/>
  <c r="AM197" i="19"/>
  <c r="AN197" i="19"/>
  <c r="AO197" i="19"/>
  <c r="AP197" i="19"/>
  <c r="AQ197" i="19"/>
  <c r="AR197" i="19"/>
  <c r="AS197" i="19"/>
  <c r="AT197" i="19"/>
  <c r="AU197" i="19"/>
  <c r="AV197" i="19"/>
  <c r="AW197" i="19"/>
  <c r="AX197" i="19"/>
  <c r="AY197" i="19"/>
  <c r="AZ197" i="19"/>
  <c r="BA197" i="19"/>
  <c r="BB197" i="19"/>
  <c r="BC197" i="19"/>
  <c r="BD197" i="19"/>
  <c r="BG197" i="19"/>
  <c r="BI197" i="19"/>
  <c r="BL197" i="19"/>
  <c r="BO197" i="19"/>
  <c r="BP197" i="19"/>
  <c r="BQ197" i="19"/>
  <c r="BR197" i="19"/>
  <c r="BS197" i="19"/>
  <c r="AD198" i="19"/>
  <c r="AE198" i="19"/>
  <c r="AF198" i="19"/>
  <c r="AG198" i="19"/>
  <c r="AH198" i="19"/>
  <c r="AI198" i="19"/>
  <c r="AJ198" i="19"/>
  <c r="AK198" i="19"/>
  <c r="AL198" i="19"/>
  <c r="AM198" i="19"/>
  <c r="AN198" i="19"/>
  <c r="AO198" i="19"/>
  <c r="AP198" i="19"/>
  <c r="AQ198" i="19"/>
  <c r="AR198" i="19"/>
  <c r="AS198" i="19"/>
  <c r="AT198" i="19"/>
  <c r="AU198" i="19"/>
  <c r="AV198" i="19"/>
  <c r="AW198" i="19"/>
  <c r="AX198" i="19"/>
  <c r="AY198" i="19"/>
  <c r="AZ198" i="19"/>
  <c r="BA198" i="19"/>
  <c r="BB198" i="19"/>
  <c r="BC198" i="19"/>
  <c r="BD198" i="19"/>
  <c r="BG198" i="19"/>
  <c r="BI198" i="19"/>
  <c r="BL198" i="19"/>
  <c r="BO198" i="19"/>
  <c r="BP198" i="19"/>
  <c r="BQ198" i="19"/>
  <c r="BR198" i="19"/>
  <c r="BS198" i="19"/>
  <c r="AD199" i="19"/>
  <c r="AE199" i="19"/>
  <c r="AF199" i="19"/>
  <c r="AG199" i="19"/>
  <c r="AH199" i="19"/>
  <c r="AI199" i="19"/>
  <c r="AJ199" i="19"/>
  <c r="AK199" i="19"/>
  <c r="AL199" i="19"/>
  <c r="AM199" i="19"/>
  <c r="AN199" i="19"/>
  <c r="AO199" i="19"/>
  <c r="AP199" i="19"/>
  <c r="AQ199" i="19"/>
  <c r="AR199" i="19"/>
  <c r="AS199" i="19"/>
  <c r="AT199" i="19"/>
  <c r="AU199" i="19"/>
  <c r="AV199" i="19"/>
  <c r="AW199" i="19"/>
  <c r="AX199" i="19"/>
  <c r="AY199" i="19"/>
  <c r="AZ199" i="19"/>
  <c r="BA199" i="19"/>
  <c r="BB199" i="19"/>
  <c r="BC199" i="19"/>
  <c r="BD199" i="19"/>
  <c r="BG199" i="19"/>
  <c r="BI199" i="19"/>
  <c r="BL199" i="19"/>
  <c r="BO199" i="19"/>
  <c r="BP199" i="19"/>
  <c r="BQ199" i="19"/>
  <c r="BR199" i="19"/>
  <c r="BS199" i="19"/>
  <c r="AD200" i="19"/>
  <c r="AE200" i="19"/>
  <c r="AF200" i="19"/>
  <c r="AG200" i="19"/>
  <c r="AH200" i="19"/>
  <c r="AI200" i="19"/>
  <c r="AJ200" i="19"/>
  <c r="AK200" i="19"/>
  <c r="AL200" i="19"/>
  <c r="AM200" i="19"/>
  <c r="AN200" i="19"/>
  <c r="AO200" i="19"/>
  <c r="AP200" i="19"/>
  <c r="AQ200" i="19"/>
  <c r="AR200" i="19"/>
  <c r="AS200" i="19"/>
  <c r="AT200" i="19"/>
  <c r="AU200" i="19"/>
  <c r="AV200" i="19"/>
  <c r="AW200" i="19"/>
  <c r="AX200" i="19"/>
  <c r="AY200" i="19"/>
  <c r="AZ200" i="19"/>
  <c r="BA200" i="19"/>
  <c r="BB200" i="19"/>
  <c r="BC200" i="19"/>
  <c r="BD200" i="19"/>
  <c r="BG200" i="19"/>
  <c r="BI200" i="19"/>
  <c r="BL200" i="19"/>
  <c r="BO200" i="19"/>
  <c r="BP200" i="19"/>
  <c r="BQ200" i="19"/>
  <c r="BR200" i="19"/>
  <c r="BS200" i="19"/>
  <c r="AD201" i="19"/>
  <c r="AE201" i="19"/>
  <c r="AF201" i="19"/>
  <c r="AG201" i="19"/>
  <c r="AH201" i="19"/>
  <c r="AI201" i="19"/>
  <c r="AJ201" i="19"/>
  <c r="AK201" i="19"/>
  <c r="AL201" i="19"/>
  <c r="AM201" i="19"/>
  <c r="AN201" i="19"/>
  <c r="AO201" i="19"/>
  <c r="AP201" i="19"/>
  <c r="AQ201" i="19"/>
  <c r="AR201" i="19"/>
  <c r="AS201" i="19"/>
  <c r="AT201" i="19"/>
  <c r="AU201" i="19"/>
  <c r="AV201" i="19"/>
  <c r="AW201" i="19"/>
  <c r="AX201" i="19"/>
  <c r="AY201" i="19"/>
  <c r="AZ201" i="19"/>
  <c r="BA201" i="19"/>
  <c r="BB201" i="19"/>
  <c r="BC201" i="19"/>
  <c r="BD201" i="19"/>
  <c r="BG201" i="19"/>
  <c r="BI201" i="19"/>
  <c r="BL201" i="19"/>
  <c r="BO201" i="19"/>
  <c r="BP201" i="19"/>
  <c r="BQ201" i="19"/>
  <c r="BR201" i="19"/>
  <c r="BS201" i="19"/>
  <c r="AD202" i="19"/>
  <c r="AE202" i="19"/>
  <c r="AF202" i="19"/>
  <c r="AG202" i="19"/>
  <c r="AH202" i="19"/>
  <c r="AI202" i="19"/>
  <c r="AJ202" i="19"/>
  <c r="AK202" i="19"/>
  <c r="AL202" i="19"/>
  <c r="AM202" i="19"/>
  <c r="AN202" i="19"/>
  <c r="AO202" i="19"/>
  <c r="AP202" i="19"/>
  <c r="AQ202" i="19"/>
  <c r="AR202" i="19"/>
  <c r="AS202" i="19"/>
  <c r="AT202" i="19"/>
  <c r="AU202" i="19"/>
  <c r="AV202" i="19"/>
  <c r="AW202" i="19"/>
  <c r="AX202" i="19"/>
  <c r="AY202" i="19"/>
  <c r="AZ202" i="19"/>
  <c r="BA202" i="19"/>
  <c r="BB202" i="19"/>
  <c r="BC202" i="19"/>
  <c r="BD202" i="19"/>
  <c r="BG202" i="19"/>
  <c r="BI202" i="19"/>
  <c r="BL202" i="19"/>
  <c r="BO202" i="19"/>
  <c r="BP202" i="19"/>
  <c r="BQ202" i="19"/>
  <c r="BR202" i="19"/>
  <c r="BS202" i="19"/>
  <c r="AD203" i="19"/>
  <c r="AE203" i="19"/>
  <c r="AF203" i="19"/>
  <c r="AG203" i="19"/>
  <c r="AH203" i="19"/>
  <c r="AI203" i="19"/>
  <c r="AJ203" i="19"/>
  <c r="AK203" i="19"/>
  <c r="AL203" i="19"/>
  <c r="AM203" i="19"/>
  <c r="AN203" i="19"/>
  <c r="AO203" i="19"/>
  <c r="AP203" i="19"/>
  <c r="AQ203" i="19"/>
  <c r="AR203" i="19"/>
  <c r="AS203" i="19"/>
  <c r="AT203" i="19"/>
  <c r="AU203" i="19"/>
  <c r="AV203" i="19"/>
  <c r="AW203" i="19"/>
  <c r="AX203" i="19"/>
  <c r="AY203" i="19"/>
  <c r="AZ203" i="19"/>
  <c r="BA203" i="19"/>
  <c r="BB203" i="19"/>
  <c r="BC203" i="19"/>
  <c r="BD203" i="19"/>
  <c r="BG203" i="19"/>
  <c r="BI203" i="19"/>
  <c r="BL203" i="19"/>
  <c r="BO203" i="19"/>
  <c r="BP203" i="19"/>
  <c r="BQ203" i="19"/>
  <c r="BR203" i="19"/>
  <c r="BS203" i="19"/>
  <c r="AD204" i="19"/>
  <c r="AE204" i="19"/>
  <c r="AF204" i="19"/>
  <c r="AG204" i="19"/>
  <c r="AH204" i="19"/>
  <c r="AI204" i="19"/>
  <c r="AJ204" i="19"/>
  <c r="AK204" i="19"/>
  <c r="AL204" i="19"/>
  <c r="AM204" i="19"/>
  <c r="AN204" i="19"/>
  <c r="AO204" i="19"/>
  <c r="AP204" i="19"/>
  <c r="AQ204" i="19"/>
  <c r="AR204" i="19"/>
  <c r="AS204" i="19"/>
  <c r="AT204" i="19"/>
  <c r="AU204" i="19"/>
  <c r="AV204" i="19"/>
  <c r="AW204" i="19"/>
  <c r="AX204" i="19"/>
  <c r="AY204" i="19"/>
  <c r="AZ204" i="19"/>
  <c r="BA204" i="19"/>
  <c r="BB204" i="19"/>
  <c r="BC204" i="19"/>
  <c r="BD204" i="19"/>
  <c r="BG204" i="19"/>
  <c r="BI204" i="19"/>
  <c r="BL204" i="19"/>
  <c r="BO204" i="19"/>
  <c r="BP204" i="19"/>
  <c r="BQ204" i="19"/>
  <c r="BR204" i="19"/>
  <c r="BS204" i="19"/>
  <c r="AD205" i="19"/>
  <c r="AE205" i="19"/>
  <c r="AF205" i="19"/>
  <c r="AG205" i="19"/>
  <c r="AH205" i="19"/>
  <c r="AI205" i="19"/>
  <c r="AJ205" i="19"/>
  <c r="AK205" i="19"/>
  <c r="AL205" i="19"/>
  <c r="AM205" i="19"/>
  <c r="AN205" i="19"/>
  <c r="AO205" i="19"/>
  <c r="AP205" i="19"/>
  <c r="AQ205" i="19"/>
  <c r="AR205" i="19"/>
  <c r="AS205" i="19"/>
  <c r="AT205" i="19"/>
  <c r="AU205" i="19"/>
  <c r="AV205" i="19"/>
  <c r="AW205" i="19"/>
  <c r="AX205" i="19"/>
  <c r="AY205" i="19"/>
  <c r="AZ205" i="19"/>
  <c r="BA205" i="19"/>
  <c r="BB205" i="19"/>
  <c r="BC205" i="19"/>
  <c r="BD205" i="19"/>
  <c r="BG205" i="19"/>
  <c r="BI205" i="19"/>
  <c r="BL205" i="19"/>
  <c r="BO205" i="19"/>
  <c r="BP205" i="19"/>
  <c r="BQ205" i="19"/>
  <c r="BR205" i="19"/>
  <c r="BS205" i="19"/>
  <c r="AD206" i="19"/>
  <c r="AE206" i="19"/>
  <c r="AF206" i="19"/>
  <c r="AG206" i="19"/>
  <c r="AH206" i="19"/>
  <c r="AI206" i="19"/>
  <c r="AJ206" i="19"/>
  <c r="AK206" i="19"/>
  <c r="AL206" i="19"/>
  <c r="AM206" i="19"/>
  <c r="AN206" i="19"/>
  <c r="AO206" i="19"/>
  <c r="AP206" i="19"/>
  <c r="AQ206" i="19"/>
  <c r="AR206" i="19"/>
  <c r="AS206" i="19"/>
  <c r="AT206" i="19"/>
  <c r="AU206" i="19"/>
  <c r="AV206" i="19"/>
  <c r="AW206" i="19"/>
  <c r="AX206" i="19"/>
  <c r="AY206" i="19"/>
  <c r="AZ206" i="19"/>
  <c r="BA206" i="19"/>
  <c r="BB206" i="19"/>
  <c r="BC206" i="19"/>
  <c r="BD206" i="19"/>
  <c r="BG206" i="19"/>
  <c r="BI206" i="19"/>
  <c r="BL206" i="19"/>
  <c r="BO206" i="19"/>
  <c r="BP206" i="19"/>
  <c r="BQ206" i="19"/>
  <c r="BR206" i="19"/>
  <c r="BS206" i="19"/>
  <c r="AD207" i="19"/>
  <c r="AE207" i="19"/>
  <c r="AF207" i="19"/>
  <c r="AG207" i="19"/>
  <c r="AH207" i="19"/>
  <c r="AI207" i="19"/>
  <c r="AJ207" i="19"/>
  <c r="AK207" i="19"/>
  <c r="AL207" i="19"/>
  <c r="AM207" i="19"/>
  <c r="AN207" i="19"/>
  <c r="AO207" i="19"/>
  <c r="AP207" i="19"/>
  <c r="AQ207" i="19"/>
  <c r="AR207" i="19"/>
  <c r="AS207" i="19"/>
  <c r="AT207" i="19"/>
  <c r="AU207" i="19"/>
  <c r="AV207" i="19"/>
  <c r="AW207" i="19"/>
  <c r="AX207" i="19"/>
  <c r="AY207" i="19"/>
  <c r="AZ207" i="19"/>
  <c r="BA207" i="19"/>
  <c r="BB207" i="19"/>
  <c r="BC207" i="19"/>
  <c r="BD207" i="19"/>
  <c r="BG207" i="19"/>
  <c r="BI207" i="19"/>
  <c r="BL207" i="19"/>
  <c r="BO207" i="19"/>
  <c r="BP207" i="19"/>
  <c r="BQ207" i="19"/>
  <c r="BR207" i="19"/>
  <c r="BS207" i="19"/>
  <c r="AD208" i="19"/>
  <c r="AE208" i="19"/>
  <c r="AF208" i="19"/>
  <c r="AG208" i="19"/>
  <c r="AH208" i="19"/>
  <c r="AI208" i="19"/>
  <c r="AJ208" i="19"/>
  <c r="AK208" i="19"/>
  <c r="AL208" i="19"/>
  <c r="AM208" i="19"/>
  <c r="AN208" i="19"/>
  <c r="AO208" i="19"/>
  <c r="AP208" i="19"/>
  <c r="AQ208" i="19"/>
  <c r="AR208" i="19"/>
  <c r="AS208" i="19"/>
  <c r="AT208" i="19"/>
  <c r="AU208" i="19"/>
  <c r="AV208" i="19"/>
  <c r="AW208" i="19"/>
  <c r="AX208" i="19"/>
  <c r="AY208" i="19"/>
  <c r="AZ208" i="19"/>
  <c r="BA208" i="19"/>
  <c r="BB208" i="19"/>
  <c r="BC208" i="19"/>
  <c r="BD208" i="19"/>
  <c r="BG208" i="19"/>
  <c r="BI208" i="19"/>
  <c r="BL208" i="19"/>
  <c r="BO208" i="19"/>
  <c r="BP208" i="19"/>
  <c r="BQ208" i="19"/>
  <c r="BR208" i="19"/>
  <c r="BS208" i="19"/>
  <c r="AD209" i="19"/>
  <c r="AE209" i="19"/>
  <c r="AF209" i="19"/>
  <c r="AG209" i="19"/>
  <c r="AH209" i="19"/>
  <c r="AI209" i="19"/>
  <c r="AJ209" i="19"/>
  <c r="AK209" i="19"/>
  <c r="AL209" i="19"/>
  <c r="AM209" i="19"/>
  <c r="AN209" i="19"/>
  <c r="AO209" i="19"/>
  <c r="AP209" i="19"/>
  <c r="AQ209" i="19"/>
  <c r="AR209" i="19"/>
  <c r="AS209" i="19"/>
  <c r="AT209" i="19"/>
  <c r="AU209" i="19"/>
  <c r="AV209" i="19"/>
  <c r="AW209" i="19"/>
  <c r="AX209" i="19"/>
  <c r="AY209" i="19"/>
  <c r="AZ209" i="19"/>
  <c r="BA209" i="19"/>
  <c r="BB209" i="19"/>
  <c r="BC209" i="19"/>
  <c r="BD209" i="19"/>
  <c r="BG209" i="19"/>
  <c r="BI209" i="19"/>
  <c r="BL209" i="19"/>
  <c r="BO209" i="19"/>
  <c r="BP209" i="19"/>
  <c r="BQ209" i="19"/>
  <c r="BR209" i="19"/>
  <c r="BS209" i="19"/>
  <c r="AD210" i="19"/>
  <c r="AE210" i="19"/>
  <c r="AF210" i="19"/>
  <c r="AG210" i="19"/>
  <c r="AH210" i="19"/>
  <c r="AI210" i="19"/>
  <c r="AJ210" i="19"/>
  <c r="AK210" i="19"/>
  <c r="AL210" i="19"/>
  <c r="AM210" i="19"/>
  <c r="AN210" i="19"/>
  <c r="AO210" i="19"/>
  <c r="AP210" i="19"/>
  <c r="AQ210" i="19"/>
  <c r="AR210" i="19"/>
  <c r="AS210" i="19"/>
  <c r="AT210" i="19"/>
  <c r="AU210" i="19"/>
  <c r="AV210" i="19"/>
  <c r="AW210" i="19"/>
  <c r="AX210" i="19"/>
  <c r="AY210" i="19"/>
  <c r="AZ210" i="19"/>
  <c r="BA210" i="19"/>
  <c r="BB210" i="19"/>
  <c r="BC210" i="19"/>
  <c r="BD210" i="19"/>
  <c r="BG210" i="19"/>
  <c r="BI210" i="19"/>
  <c r="BL210" i="19"/>
  <c r="BO210" i="19"/>
  <c r="BP210" i="19"/>
  <c r="BQ210" i="19"/>
  <c r="BR210" i="19"/>
  <c r="BS210" i="19"/>
  <c r="AD211" i="19"/>
  <c r="AE211" i="19"/>
  <c r="AF211" i="19"/>
  <c r="AG211" i="19"/>
  <c r="AH211" i="19"/>
  <c r="AI211" i="19"/>
  <c r="AJ211" i="19"/>
  <c r="AK211" i="19"/>
  <c r="AL211" i="19"/>
  <c r="AM211" i="19"/>
  <c r="AN211" i="19"/>
  <c r="AO211" i="19"/>
  <c r="AP211" i="19"/>
  <c r="AQ211" i="19"/>
  <c r="AR211" i="19"/>
  <c r="AS211" i="19"/>
  <c r="AT211" i="19"/>
  <c r="AU211" i="19"/>
  <c r="AV211" i="19"/>
  <c r="AW211" i="19"/>
  <c r="AX211" i="19"/>
  <c r="AY211" i="19"/>
  <c r="AZ211" i="19"/>
  <c r="BA211" i="19"/>
  <c r="BB211" i="19"/>
  <c r="BC211" i="19"/>
  <c r="BD211" i="19"/>
  <c r="BG211" i="19"/>
  <c r="BI211" i="19"/>
  <c r="BL211" i="19"/>
  <c r="BO211" i="19"/>
  <c r="BP211" i="19"/>
  <c r="BQ211" i="19"/>
  <c r="BR211" i="19"/>
  <c r="BS211" i="19"/>
  <c r="AD212" i="19"/>
  <c r="AE212" i="19"/>
  <c r="AF212" i="19"/>
  <c r="AG212" i="19"/>
  <c r="AH212" i="19"/>
  <c r="AI212" i="19"/>
  <c r="AJ212" i="19"/>
  <c r="AK212" i="19"/>
  <c r="AL212" i="19"/>
  <c r="AM212" i="19"/>
  <c r="AN212" i="19"/>
  <c r="AO212" i="19"/>
  <c r="AP212" i="19"/>
  <c r="AQ212" i="19"/>
  <c r="AR212" i="19"/>
  <c r="AS212" i="19"/>
  <c r="AT212" i="19"/>
  <c r="AU212" i="19"/>
  <c r="AV212" i="19"/>
  <c r="AW212" i="19"/>
  <c r="AX212" i="19"/>
  <c r="AY212" i="19"/>
  <c r="AZ212" i="19"/>
  <c r="BA212" i="19"/>
  <c r="BB212" i="19"/>
  <c r="BC212" i="19"/>
  <c r="BD212" i="19"/>
  <c r="BG212" i="19"/>
  <c r="BI212" i="19"/>
  <c r="BL212" i="19"/>
  <c r="BO212" i="19"/>
  <c r="BP212" i="19"/>
  <c r="BQ212" i="19"/>
  <c r="BR212" i="19"/>
  <c r="BS212" i="19"/>
  <c r="AD213" i="19"/>
  <c r="AE213" i="19"/>
  <c r="AF213" i="19"/>
  <c r="AG213" i="19"/>
  <c r="AH213" i="19"/>
  <c r="AI213" i="19"/>
  <c r="AJ213" i="19"/>
  <c r="AK213" i="19"/>
  <c r="AL213" i="19"/>
  <c r="AM213" i="19"/>
  <c r="AN213" i="19"/>
  <c r="AO213" i="19"/>
  <c r="AP213" i="19"/>
  <c r="AQ213" i="19"/>
  <c r="AR213" i="19"/>
  <c r="AS213" i="19"/>
  <c r="AT213" i="19"/>
  <c r="AU213" i="19"/>
  <c r="AV213" i="19"/>
  <c r="AW213" i="19"/>
  <c r="AX213" i="19"/>
  <c r="AY213" i="19"/>
  <c r="AZ213" i="19"/>
  <c r="BA213" i="19"/>
  <c r="BB213" i="19"/>
  <c r="BC213" i="19"/>
  <c r="BD213" i="19"/>
  <c r="BG213" i="19"/>
  <c r="BI213" i="19"/>
  <c r="BL213" i="19"/>
  <c r="BO213" i="19"/>
  <c r="BP213" i="19"/>
  <c r="BQ213" i="19"/>
  <c r="BR213" i="19"/>
  <c r="BS213" i="19"/>
  <c r="AD214" i="19"/>
  <c r="AE214" i="19"/>
  <c r="AF214" i="19"/>
  <c r="AG214" i="19"/>
  <c r="AH214" i="19"/>
  <c r="AI214" i="19"/>
  <c r="AJ214" i="19"/>
  <c r="AK214" i="19"/>
  <c r="AL214" i="19"/>
  <c r="AM214" i="19"/>
  <c r="AN214" i="19"/>
  <c r="AO214" i="19"/>
  <c r="AP214" i="19"/>
  <c r="AQ214" i="19"/>
  <c r="AR214" i="19"/>
  <c r="AS214" i="19"/>
  <c r="AT214" i="19"/>
  <c r="AU214" i="19"/>
  <c r="AV214" i="19"/>
  <c r="AW214" i="19"/>
  <c r="AX214" i="19"/>
  <c r="AY214" i="19"/>
  <c r="AZ214" i="19"/>
  <c r="BA214" i="19"/>
  <c r="BB214" i="19"/>
  <c r="BC214" i="19"/>
  <c r="BD214" i="19"/>
  <c r="BG214" i="19"/>
  <c r="BI214" i="19"/>
  <c r="BL214" i="19"/>
  <c r="BO214" i="19"/>
  <c r="BP214" i="19"/>
  <c r="BQ214" i="19"/>
  <c r="BR214" i="19"/>
  <c r="BS214" i="19"/>
  <c r="AD215" i="19"/>
  <c r="AE215" i="19"/>
  <c r="AF215" i="19"/>
  <c r="AG215" i="19"/>
  <c r="AH215" i="19"/>
  <c r="AI215" i="19"/>
  <c r="AJ215" i="19"/>
  <c r="AK215" i="19"/>
  <c r="AL215" i="19"/>
  <c r="AM215" i="19"/>
  <c r="AN215" i="19"/>
  <c r="AO215" i="19"/>
  <c r="AP215" i="19"/>
  <c r="AQ215" i="19"/>
  <c r="AR215" i="19"/>
  <c r="AS215" i="19"/>
  <c r="AT215" i="19"/>
  <c r="AU215" i="19"/>
  <c r="AV215" i="19"/>
  <c r="AW215" i="19"/>
  <c r="AX215" i="19"/>
  <c r="AY215" i="19"/>
  <c r="AZ215" i="19"/>
  <c r="BA215" i="19"/>
  <c r="BB215" i="19"/>
  <c r="BC215" i="19"/>
  <c r="BD215" i="19"/>
  <c r="BG215" i="19"/>
  <c r="BI215" i="19"/>
  <c r="BL215" i="19"/>
  <c r="BO215" i="19"/>
  <c r="BP215" i="19"/>
  <c r="BQ215" i="19"/>
  <c r="BR215" i="19"/>
  <c r="BS215" i="19"/>
  <c r="AD216" i="19"/>
  <c r="AE216" i="19"/>
  <c r="AF216" i="19"/>
  <c r="AG216" i="19"/>
  <c r="AH216" i="19"/>
  <c r="AI216" i="19"/>
  <c r="AJ216" i="19"/>
  <c r="AK216" i="19"/>
  <c r="AL216" i="19"/>
  <c r="AM216" i="19"/>
  <c r="AN216" i="19"/>
  <c r="AO216" i="19"/>
  <c r="AP216" i="19"/>
  <c r="AQ216" i="19"/>
  <c r="AR216" i="19"/>
  <c r="AS216" i="19"/>
  <c r="AT216" i="19"/>
  <c r="AU216" i="19"/>
  <c r="AV216" i="19"/>
  <c r="AW216" i="19"/>
  <c r="AX216" i="19"/>
  <c r="AY216" i="19"/>
  <c r="AZ216" i="19"/>
  <c r="BA216" i="19"/>
  <c r="BB216" i="19"/>
  <c r="BC216" i="19"/>
  <c r="BD216" i="19"/>
  <c r="BG216" i="19"/>
  <c r="BI216" i="19"/>
  <c r="BL216" i="19"/>
  <c r="BO216" i="19"/>
  <c r="BP216" i="19"/>
  <c r="BQ216" i="19"/>
  <c r="BR216" i="19"/>
  <c r="BS216" i="19"/>
  <c r="AD217" i="19"/>
  <c r="AE217" i="19"/>
  <c r="AF217" i="19"/>
  <c r="AG217" i="19"/>
  <c r="AH217" i="19"/>
  <c r="AI217" i="19"/>
  <c r="AJ217" i="19"/>
  <c r="AK217" i="19"/>
  <c r="AL217" i="19"/>
  <c r="AM217" i="19"/>
  <c r="AN217" i="19"/>
  <c r="AO217" i="19"/>
  <c r="AP217" i="19"/>
  <c r="AQ217" i="19"/>
  <c r="AR217" i="19"/>
  <c r="AS217" i="19"/>
  <c r="AT217" i="19"/>
  <c r="AU217" i="19"/>
  <c r="AV217" i="19"/>
  <c r="AW217" i="19"/>
  <c r="AX217" i="19"/>
  <c r="AY217" i="19"/>
  <c r="AZ217" i="19"/>
  <c r="BA217" i="19"/>
  <c r="BB217" i="19"/>
  <c r="BC217" i="19"/>
  <c r="BD217" i="19"/>
  <c r="BG217" i="19"/>
  <c r="BI217" i="19"/>
  <c r="BL217" i="19"/>
  <c r="BO217" i="19"/>
  <c r="BP217" i="19"/>
  <c r="BQ217" i="19"/>
  <c r="BR217" i="19"/>
  <c r="BS217" i="19"/>
  <c r="AD218" i="19"/>
  <c r="AE218" i="19"/>
  <c r="AF218" i="19"/>
  <c r="AG218" i="19"/>
  <c r="AH218" i="19"/>
  <c r="AI218" i="19"/>
  <c r="AJ218" i="19"/>
  <c r="AK218" i="19"/>
  <c r="AL218" i="19"/>
  <c r="AM218" i="19"/>
  <c r="AN218" i="19"/>
  <c r="AO218" i="19"/>
  <c r="AP218" i="19"/>
  <c r="AQ218" i="19"/>
  <c r="AR218" i="19"/>
  <c r="AS218" i="19"/>
  <c r="AT218" i="19"/>
  <c r="AU218" i="19"/>
  <c r="AV218" i="19"/>
  <c r="AW218" i="19"/>
  <c r="AX218" i="19"/>
  <c r="AY218" i="19"/>
  <c r="AZ218" i="19"/>
  <c r="BA218" i="19"/>
  <c r="BB218" i="19"/>
  <c r="BC218" i="19"/>
  <c r="BD218" i="19"/>
  <c r="BG218" i="19"/>
  <c r="BI218" i="19"/>
  <c r="BL218" i="19"/>
  <c r="BO218" i="19"/>
  <c r="BP218" i="19"/>
  <c r="BQ218" i="19"/>
  <c r="BR218" i="19"/>
  <c r="BS218" i="19"/>
  <c r="AD219" i="19"/>
  <c r="AE219" i="19"/>
  <c r="AF219" i="19"/>
  <c r="AG219" i="19"/>
  <c r="AH219" i="19"/>
  <c r="AI219" i="19"/>
  <c r="AJ219" i="19"/>
  <c r="AK219" i="19"/>
  <c r="AL219" i="19"/>
  <c r="AM219" i="19"/>
  <c r="AN219" i="19"/>
  <c r="AO219" i="19"/>
  <c r="AP219" i="19"/>
  <c r="AQ219" i="19"/>
  <c r="AR219" i="19"/>
  <c r="AS219" i="19"/>
  <c r="AT219" i="19"/>
  <c r="AU219" i="19"/>
  <c r="AV219" i="19"/>
  <c r="AW219" i="19"/>
  <c r="AX219" i="19"/>
  <c r="AY219" i="19"/>
  <c r="AZ219" i="19"/>
  <c r="BA219" i="19"/>
  <c r="BB219" i="19"/>
  <c r="BC219" i="19"/>
  <c r="BD219" i="19"/>
  <c r="BG219" i="19"/>
  <c r="BI219" i="19"/>
  <c r="BL219" i="19"/>
  <c r="BO219" i="19"/>
  <c r="BP219" i="19"/>
  <c r="BQ219" i="19"/>
  <c r="BR219" i="19"/>
  <c r="BS219" i="19"/>
  <c r="AD220" i="19"/>
  <c r="AE220" i="19"/>
  <c r="AF220" i="19"/>
  <c r="AG220" i="19"/>
  <c r="AH220" i="19"/>
  <c r="AI220" i="19"/>
  <c r="AJ220" i="19"/>
  <c r="AK220" i="19"/>
  <c r="AL220" i="19"/>
  <c r="AM220" i="19"/>
  <c r="AN220" i="19"/>
  <c r="AO220" i="19"/>
  <c r="AP220" i="19"/>
  <c r="AQ220" i="19"/>
  <c r="AR220" i="19"/>
  <c r="AS220" i="19"/>
  <c r="AT220" i="19"/>
  <c r="AU220" i="19"/>
  <c r="AV220" i="19"/>
  <c r="AW220" i="19"/>
  <c r="AX220" i="19"/>
  <c r="AY220" i="19"/>
  <c r="AZ220" i="19"/>
  <c r="BA220" i="19"/>
  <c r="BB220" i="19"/>
  <c r="BC220" i="19"/>
  <c r="BD220" i="19"/>
  <c r="BG220" i="19"/>
  <c r="BI220" i="19"/>
  <c r="BL220" i="19"/>
  <c r="BO220" i="19"/>
  <c r="BP220" i="19"/>
  <c r="BQ220" i="19"/>
  <c r="BR220" i="19"/>
  <c r="BS220" i="19"/>
  <c r="AD221" i="19"/>
  <c r="AE221" i="19"/>
  <c r="AF221" i="19"/>
  <c r="AG221" i="19"/>
  <c r="AH221" i="19"/>
  <c r="AI221" i="19"/>
  <c r="AJ221" i="19"/>
  <c r="AK221" i="19"/>
  <c r="AL221" i="19"/>
  <c r="AM221" i="19"/>
  <c r="AN221" i="19"/>
  <c r="AO221" i="19"/>
  <c r="AP221" i="19"/>
  <c r="AQ221" i="19"/>
  <c r="AR221" i="19"/>
  <c r="AS221" i="19"/>
  <c r="AT221" i="19"/>
  <c r="AU221" i="19"/>
  <c r="AV221" i="19"/>
  <c r="AW221" i="19"/>
  <c r="AX221" i="19"/>
  <c r="AY221" i="19"/>
  <c r="AZ221" i="19"/>
  <c r="BA221" i="19"/>
  <c r="BB221" i="19"/>
  <c r="BC221" i="19"/>
  <c r="BD221" i="19"/>
  <c r="BG221" i="19"/>
  <c r="BI221" i="19"/>
  <c r="BL221" i="19"/>
  <c r="BO221" i="19"/>
  <c r="BP221" i="19"/>
  <c r="BQ221" i="19"/>
  <c r="BR221" i="19"/>
  <c r="BS221" i="19"/>
  <c r="AD222" i="19"/>
  <c r="AE222" i="19"/>
  <c r="AF222" i="19"/>
  <c r="AG222" i="19"/>
  <c r="AH222" i="19"/>
  <c r="AI222" i="19"/>
  <c r="AJ222" i="19"/>
  <c r="AK222" i="19"/>
  <c r="AL222" i="19"/>
  <c r="AM222" i="19"/>
  <c r="AN222" i="19"/>
  <c r="AO222" i="19"/>
  <c r="AP222" i="19"/>
  <c r="AQ222" i="19"/>
  <c r="AR222" i="19"/>
  <c r="AS222" i="19"/>
  <c r="AT222" i="19"/>
  <c r="AU222" i="19"/>
  <c r="AV222" i="19"/>
  <c r="AW222" i="19"/>
  <c r="AX222" i="19"/>
  <c r="AY222" i="19"/>
  <c r="AZ222" i="19"/>
  <c r="BA222" i="19"/>
  <c r="BB222" i="19"/>
  <c r="BC222" i="19"/>
  <c r="BD222" i="19"/>
  <c r="BG222" i="19"/>
  <c r="BI222" i="19"/>
  <c r="BL222" i="19"/>
  <c r="BO222" i="19"/>
  <c r="BP222" i="19"/>
  <c r="BQ222" i="19"/>
  <c r="BR222" i="19"/>
  <c r="BS222" i="19"/>
  <c r="AD223" i="19"/>
  <c r="AE223" i="19"/>
  <c r="AF223" i="19"/>
  <c r="AG223" i="19"/>
  <c r="AH223" i="19"/>
  <c r="AI223" i="19"/>
  <c r="AJ223" i="19"/>
  <c r="AK223" i="19"/>
  <c r="AL223" i="19"/>
  <c r="AM223" i="19"/>
  <c r="AN223" i="19"/>
  <c r="AO223" i="19"/>
  <c r="AP223" i="19"/>
  <c r="AQ223" i="19"/>
  <c r="AR223" i="19"/>
  <c r="AS223" i="19"/>
  <c r="AT223" i="19"/>
  <c r="AU223" i="19"/>
  <c r="AV223" i="19"/>
  <c r="AW223" i="19"/>
  <c r="AX223" i="19"/>
  <c r="AY223" i="19"/>
  <c r="AZ223" i="19"/>
  <c r="BA223" i="19"/>
  <c r="BB223" i="19"/>
  <c r="BC223" i="19"/>
  <c r="BD223" i="19"/>
  <c r="BG223" i="19"/>
  <c r="BI223" i="19"/>
  <c r="BL223" i="19"/>
  <c r="BO223" i="19"/>
  <c r="BP223" i="19"/>
  <c r="BQ223" i="19"/>
  <c r="BR223" i="19"/>
  <c r="BS223" i="19"/>
  <c r="AD224" i="19"/>
  <c r="AE224" i="19"/>
  <c r="AF224" i="19"/>
  <c r="AG224" i="19"/>
  <c r="AH224" i="19"/>
  <c r="AI224" i="19"/>
  <c r="AJ224" i="19"/>
  <c r="AK224" i="19"/>
  <c r="AL224" i="19"/>
  <c r="AM224" i="19"/>
  <c r="AN224" i="19"/>
  <c r="AO224" i="19"/>
  <c r="AP224" i="19"/>
  <c r="AQ224" i="19"/>
  <c r="AR224" i="19"/>
  <c r="AS224" i="19"/>
  <c r="AT224" i="19"/>
  <c r="AU224" i="19"/>
  <c r="AV224" i="19"/>
  <c r="AW224" i="19"/>
  <c r="AX224" i="19"/>
  <c r="AY224" i="19"/>
  <c r="AZ224" i="19"/>
  <c r="BA224" i="19"/>
  <c r="BB224" i="19"/>
  <c r="BC224" i="19"/>
  <c r="BD224" i="19"/>
  <c r="BG224" i="19"/>
  <c r="BI224" i="19"/>
  <c r="BL224" i="19"/>
  <c r="BO224" i="19"/>
  <c r="BP224" i="19"/>
  <c r="BQ224" i="19"/>
  <c r="BR224" i="19"/>
  <c r="BS224" i="19"/>
  <c r="AD225" i="19"/>
  <c r="AE225" i="19"/>
  <c r="AF225" i="19"/>
  <c r="AG225" i="19"/>
  <c r="AH225" i="19"/>
  <c r="AI225" i="19"/>
  <c r="AJ225" i="19"/>
  <c r="AK225" i="19"/>
  <c r="AL225" i="19"/>
  <c r="AM225" i="19"/>
  <c r="AN225" i="19"/>
  <c r="AO225" i="19"/>
  <c r="AP225" i="19"/>
  <c r="AQ225" i="19"/>
  <c r="AR225" i="19"/>
  <c r="AS225" i="19"/>
  <c r="AT225" i="19"/>
  <c r="AU225" i="19"/>
  <c r="AV225" i="19"/>
  <c r="AW225" i="19"/>
  <c r="AX225" i="19"/>
  <c r="AY225" i="19"/>
  <c r="AZ225" i="19"/>
  <c r="BA225" i="19"/>
  <c r="BB225" i="19"/>
  <c r="BC225" i="19"/>
  <c r="BD225" i="19"/>
  <c r="BG225" i="19"/>
  <c r="BI225" i="19"/>
  <c r="BL225" i="19"/>
  <c r="BO225" i="19"/>
  <c r="BP225" i="19"/>
  <c r="BQ225" i="19"/>
  <c r="BR225" i="19"/>
  <c r="BS225" i="19"/>
  <c r="AD226" i="19"/>
  <c r="AE226" i="19"/>
  <c r="AF226" i="19"/>
  <c r="AG226" i="19"/>
  <c r="AH226" i="19"/>
  <c r="AI226" i="19"/>
  <c r="AJ226" i="19"/>
  <c r="AK226" i="19"/>
  <c r="AL226" i="19"/>
  <c r="AM226" i="19"/>
  <c r="AN226" i="19"/>
  <c r="AO226" i="19"/>
  <c r="AP226" i="19"/>
  <c r="AQ226" i="19"/>
  <c r="AR226" i="19"/>
  <c r="AS226" i="19"/>
  <c r="AT226" i="19"/>
  <c r="AU226" i="19"/>
  <c r="AV226" i="19"/>
  <c r="AW226" i="19"/>
  <c r="AX226" i="19"/>
  <c r="AY226" i="19"/>
  <c r="AZ226" i="19"/>
  <c r="BA226" i="19"/>
  <c r="BB226" i="19"/>
  <c r="BC226" i="19"/>
  <c r="BD226" i="19"/>
  <c r="BG226" i="19"/>
  <c r="BI226" i="19"/>
  <c r="BL226" i="19"/>
  <c r="BO226" i="19"/>
  <c r="BP226" i="19"/>
  <c r="BQ226" i="19"/>
  <c r="BR226" i="19"/>
  <c r="BS226" i="19"/>
  <c r="AD227" i="19"/>
  <c r="AE227" i="19"/>
  <c r="AF227" i="19"/>
  <c r="AG227" i="19"/>
  <c r="AH227" i="19"/>
  <c r="AI227" i="19"/>
  <c r="AJ227" i="19"/>
  <c r="AK227" i="19"/>
  <c r="AL227" i="19"/>
  <c r="AM227" i="19"/>
  <c r="AN227" i="19"/>
  <c r="AO227" i="19"/>
  <c r="AP227" i="19"/>
  <c r="AQ227" i="19"/>
  <c r="AR227" i="19"/>
  <c r="AS227" i="19"/>
  <c r="AT227" i="19"/>
  <c r="AU227" i="19"/>
  <c r="AV227" i="19"/>
  <c r="AW227" i="19"/>
  <c r="AX227" i="19"/>
  <c r="AY227" i="19"/>
  <c r="AZ227" i="19"/>
  <c r="BA227" i="19"/>
  <c r="BB227" i="19"/>
  <c r="BC227" i="19"/>
  <c r="BD227" i="19"/>
  <c r="BG227" i="19"/>
  <c r="BI227" i="19"/>
  <c r="BL227" i="19"/>
  <c r="BO227" i="19"/>
  <c r="BP227" i="19"/>
  <c r="BQ227" i="19"/>
  <c r="BR227" i="19"/>
  <c r="BS227" i="19"/>
  <c r="AD228" i="19"/>
  <c r="AE228" i="19"/>
  <c r="AF228" i="19"/>
  <c r="AG228" i="19"/>
  <c r="AH228" i="19"/>
  <c r="AI228" i="19"/>
  <c r="AJ228" i="19"/>
  <c r="AK228" i="19"/>
  <c r="AL228" i="19"/>
  <c r="AM228" i="19"/>
  <c r="AN228" i="19"/>
  <c r="AO228" i="19"/>
  <c r="AP228" i="19"/>
  <c r="AQ228" i="19"/>
  <c r="AR228" i="19"/>
  <c r="AS228" i="19"/>
  <c r="AT228" i="19"/>
  <c r="AU228" i="19"/>
  <c r="AV228" i="19"/>
  <c r="AW228" i="19"/>
  <c r="AX228" i="19"/>
  <c r="AY228" i="19"/>
  <c r="AZ228" i="19"/>
  <c r="BA228" i="19"/>
  <c r="BB228" i="19"/>
  <c r="BC228" i="19"/>
  <c r="BD228" i="19"/>
  <c r="BG228" i="19"/>
  <c r="BI228" i="19"/>
  <c r="BL228" i="19"/>
  <c r="BO228" i="19"/>
  <c r="BP228" i="19"/>
  <c r="BQ228" i="19"/>
  <c r="BR228" i="19"/>
  <c r="BS228" i="19"/>
  <c r="AD229" i="19"/>
  <c r="AE229" i="19"/>
  <c r="AF229" i="19"/>
  <c r="AG229" i="19"/>
  <c r="AH229" i="19"/>
  <c r="AI229" i="19"/>
  <c r="AJ229" i="19"/>
  <c r="AK229" i="19"/>
  <c r="AL229" i="19"/>
  <c r="AM229" i="19"/>
  <c r="AN229" i="19"/>
  <c r="AO229" i="19"/>
  <c r="AP229" i="19"/>
  <c r="AQ229" i="19"/>
  <c r="AR229" i="19"/>
  <c r="AS229" i="19"/>
  <c r="AT229" i="19"/>
  <c r="AU229" i="19"/>
  <c r="AV229" i="19"/>
  <c r="AW229" i="19"/>
  <c r="AX229" i="19"/>
  <c r="AY229" i="19"/>
  <c r="AZ229" i="19"/>
  <c r="BA229" i="19"/>
  <c r="BB229" i="19"/>
  <c r="BC229" i="19"/>
  <c r="BD229" i="19"/>
  <c r="BG229" i="19"/>
  <c r="BI229" i="19"/>
  <c r="BL229" i="19"/>
  <c r="BO229" i="19"/>
  <c r="BP229" i="19"/>
  <c r="BQ229" i="19"/>
  <c r="BR229" i="19"/>
  <c r="BS229" i="19"/>
  <c r="AD230" i="19"/>
  <c r="AE230" i="19"/>
  <c r="AF230" i="19"/>
  <c r="AG230" i="19"/>
  <c r="AH230" i="19"/>
  <c r="AI230" i="19"/>
  <c r="AJ230" i="19"/>
  <c r="AK230" i="19"/>
  <c r="AL230" i="19"/>
  <c r="AM230" i="19"/>
  <c r="AN230" i="19"/>
  <c r="AO230" i="19"/>
  <c r="AP230" i="19"/>
  <c r="AQ230" i="19"/>
  <c r="AR230" i="19"/>
  <c r="AS230" i="19"/>
  <c r="AT230" i="19"/>
  <c r="AU230" i="19"/>
  <c r="AV230" i="19"/>
  <c r="AW230" i="19"/>
  <c r="AX230" i="19"/>
  <c r="AY230" i="19"/>
  <c r="AZ230" i="19"/>
  <c r="BA230" i="19"/>
  <c r="BB230" i="19"/>
  <c r="BC230" i="19"/>
  <c r="BD230" i="19"/>
  <c r="BG230" i="19"/>
  <c r="BI230" i="19"/>
  <c r="BL230" i="19"/>
  <c r="BO230" i="19"/>
  <c r="BP230" i="19"/>
  <c r="BQ230" i="19"/>
  <c r="BR230" i="19"/>
  <c r="BS230" i="19"/>
  <c r="AD231" i="19"/>
  <c r="AE231" i="19"/>
  <c r="AF231" i="19"/>
  <c r="AG231" i="19"/>
  <c r="AH231" i="19"/>
  <c r="AI231" i="19"/>
  <c r="AJ231" i="19"/>
  <c r="AK231" i="19"/>
  <c r="AL231" i="19"/>
  <c r="AM231" i="19"/>
  <c r="AN231" i="19"/>
  <c r="AO231" i="19"/>
  <c r="AP231" i="19"/>
  <c r="AQ231" i="19"/>
  <c r="AR231" i="19"/>
  <c r="AS231" i="19"/>
  <c r="AT231" i="19"/>
  <c r="AU231" i="19"/>
  <c r="AV231" i="19"/>
  <c r="AW231" i="19"/>
  <c r="AX231" i="19"/>
  <c r="AY231" i="19"/>
  <c r="AZ231" i="19"/>
  <c r="BA231" i="19"/>
  <c r="BB231" i="19"/>
  <c r="BC231" i="19"/>
  <c r="BD231" i="19"/>
  <c r="BG231" i="19"/>
  <c r="BI231" i="19"/>
  <c r="BL231" i="19"/>
  <c r="BO231" i="19"/>
  <c r="BP231" i="19"/>
  <c r="BQ231" i="19"/>
  <c r="BR231" i="19"/>
  <c r="BS231" i="19"/>
  <c r="AD232" i="19"/>
  <c r="AE232" i="19"/>
  <c r="AF232" i="19"/>
  <c r="AG232" i="19"/>
  <c r="AH232" i="19"/>
  <c r="AI232" i="19"/>
  <c r="AJ232" i="19"/>
  <c r="AK232" i="19"/>
  <c r="AL232" i="19"/>
  <c r="AM232" i="19"/>
  <c r="AN232" i="19"/>
  <c r="AO232" i="19"/>
  <c r="AP232" i="19"/>
  <c r="AQ232" i="19"/>
  <c r="AR232" i="19"/>
  <c r="AS232" i="19"/>
  <c r="AT232" i="19"/>
  <c r="AU232" i="19"/>
  <c r="AV232" i="19"/>
  <c r="AW232" i="19"/>
  <c r="AX232" i="19"/>
  <c r="AY232" i="19"/>
  <c r="AZ232" i="19"/>
  <c r="BA232" i="19"/>
  <c r="BB232" i="19"/>
  <c r="BC232" i="19"/>
  <c r="BD232" i="19"/>
  <c r="BG232" i="19"/>
  <c r="BI232" i="19"/>
  <c r="BL232" i="19"/>
  <c r="BO232" i="19"/>
  <c r="BP232" i="19"/>
  <c r="BQ232" i="19"/>
  <c r="BR232" i="19"/>
  <c r="BS232" i="19"/>
  <c r="AD233" i="19"/>
  <c r="AE233" i="19"/>
  <c r="AF233" i="19"/>
  <c r="AG233" i="19"/>
  <c r="AH233" i="19"/>
  <c r="AI233" i="19"/>
  <c r="AJ233" i="19"/>
  <c r="AK233" i="19"/>
  <c r="AL233" i="19"/>
  <c r="AM233" i="19"/>
  <c r="AN233" i="19"/>
  <c r="AO233" i="19"/>
  <c r="AP233" i="19"/>
  <c r="AQ233" i="19"/>
  <c r="AR233" i="19"/>
  <c r="AS233" i="19"/>
  <c r="AT233" i="19"/>
  <c r="AU233" i="19"/>
  <c r="AV233" i="19"/>
  <c r="AW233" i="19"/>
  <c r="AX233" i="19"/>
  <c r="AY233" i="19"/>
  <c r="AZ233" i="19"/>
  <c r="BA233" i="19"/>
  <c r="BB233" i="19"/>
  <c r="BC233" i="19"/>
  <c r="BD233" i="19"/>
  <c r="BG233" i="19"/>
  <c r="BI233" i="19"/>
  <c r="BL233" i="19"/>
  <c r="BO233" i="19"/>
  <c r="BP233" i="19"/>
  <c r="BQ233" i="19"/>
  <c r="BR233" i="19"/>
  <c r="BS233" i="19"/>
  <c r="AD234" i="19"/>
  <c r="AE234" i="19"/>
  <c r="AF234" i="19"/>
  <c r="AG234" i="19"/>
  <c r="AH234" i="19"/>
  <c r="AI234" i="19"/>
  <c r="AJ234" i="19"/>
  <c r="AK234" i="19"/>
  <c r="AL234" i="19"/>
  <c r="AM234" i="19"/>
  <c r="AN234" i="19"/>
  <c r="AO234" i="19"/>
  <c r="AP234" i="19"/>
  <c r="AQ234" i="19"/>
  <c r="AR234" i="19"/>
  <c r="AS234" i="19"/>
  <c r="AT234" i="19"/>
  <c r="AU234" i="19"/>
  <c r="AV234" i="19"/>
  <c r="AW234" i="19"/>
  <c r="AX234" i="19"/>
  <c r="AY234" i="19"/>
  <c r="AZ234" i="19"/>
  <c r="BA234" i="19"/>
  <c r="BB234" i="19"/>
  <c r="BC234" i="19"/>
  <c r="BD234" i="19"/>
  <c r="BG234" i="19"/>
  <c r="BI234" i="19"/>
  <c r="BL234" i="19"/>
  <c r="BO234" i="19"/>
  <c r="BP234" i="19"/>
  <c r="BQ234" i="19"/>
  <c r="BR234" i="19"/>
  <c r="BS234" i="19"/>
  <c r="AD235" i="19"/>
  <c r="AE235" i="19"/>
  <c r="AF235" i="19"/>
  <c r="AG235" i="19"/>
  <c r="AH235" i="19"/>
  <c r="AI235" i="19"/>
  <c r="AJ235" i="19"/>
  <c r="AK235" i="19"/>
  <c r="AL235" i="19"/>
  <c r="AM235" i="19"/>
  <c r="AN235" i="19"/>
  <c r="AO235" i="19"/>
  <c r="AP235" i="19"/>
  <c r="AQ235" i="19"/>
  <c r="AR235" i="19"/>
  <c r="AS235" i="19"/>
  <c r="AT235" i="19"/>
  <c r="AU235" i="19"/>
  <c r="AV235" i="19"/>
  <c r="AW235" i="19"/>
  <c r="AX235" i="19"/>
  <c r="AY235" i="19"/>
  <c r="AZ235" i="19"/>
  <c r="BA235" i="19"/>
  <c r="BB235" i="19"/>
  <c r="BC235" i="19"/>
  <c r="BD235" i="19"/>
  <c r="BG235" i="19"/>
  <c r="BI235" i="19"/>
  <c r="BL235" i="19"/>
  <c r="BO235" i="19"/>
  <c r="BP235" i="19"/>
  <c r="BQ235" i="19"/>
  <c r="BR235" i="19"/>
  <c r="BS235" i="19"/>
  <c r="AD236" i="19"/>
  <c r="AE236" i="19"/>
  <c r="AF236" i="19"/>
  <c r="AG236" i="19"/>
  <c r="AH236" i="19"/>
  <c r="AI236" i="19"/>
  <c r="AJ236" i="19"/>
  <c r="AK236" i="19"/>
  <c r="AL236" i="19"/>
  <c r="AM236" i="19"/>
  <c r="AN236" i="19"/>
  <c r="AO236" i="19"/>
  <c r="AP236" i="19"/>
  <c r="AQ236" i="19"/>
  <c r="AR236" i="19"/>
  <c r="AS236" i="19"/>
  <c r="AT236" i="19"/>
  <c r="AU236" i="19"/>
  <c r="AV236" i="19"/>
  <c r="AW236" i="19"/>
  <c r="AX236" i="19"/>
  <c r="AY236" i="19"/>
  <c r="AZ236" i="19"/>
  <c r="BA236" i="19"/>
  <c r="BB236" i="19"/>
  <c r="BC236" i="19"/>
  <c r="BD236" i="19"/>
  <c r="BG236" i="19"/>
  <c r="BI236" i="19"/>
  <c r="BL236" i="19"/>
  <c r="BO236" i="19"/>
  <c r="BP236" i="19"/>
  <c r="BQ236" i="19"/>
  <c r="BR236" i="19"/>
  <c r="BS236" i="19"/>
  <c r="AD237" i="19"/>
  <c r="AE237" i="19"/>
  <c r="AF237" i="19"/>
  <c r="AG237" i="19"/>
  <c r="AH237" i="19"/>
  <c r="AI237" i="19"/>
  <c r="AJ237" i="19"/>
  <c r="AK237" i="19"/>
  <c r="AL237" i="19"/>
  <c r="AM237" i="19"/>
  <c r="AN237" i="19"/>
  <c r="AO237" i="19"/>
  <c r="AP237" i="19"/>
  <c r="AQ237" i="19"/>
  <c r="AR237" i="19"/>
  <c r="AS237" i="19"/>
  <c r="AT237" i="19"/>
  <c r="AU237" i="19"/>
  <c r="AV237" i="19"/>
  <c r="AW237" i="19"/>
  <c r="AX237" i="19"/>
  <c r="AY237" i="19"/>
  <c r="AZ237" i="19"/>
  <c r="BA237" i="19"/>
  <c r="BB237" i="19"/>
  <c r="BC237" i="19"/>
  <c r="BD237" i="19"/>
  <c r="BG237" i="19"/>
  <c r="BI237" i="19"/>
  <c r="BL237" i="19"/>
  <c r="BO237" i="19"/>
  <c r="BP237" i="19"/>
  <c r="BQ237" i="19"/>
  <c r="BR237" i="19"/>
  <c r="BS237" i="19"/>
  <c r="AD238" i="19"/>
  <c r="AE238" i="19"/>
  <c r="AF238" i="19"/>
  <c r="AG238" i="19"/>
  <c r="AH238" i="19"/>
  <c r="AI238" i="19"/>
  <c r="AJ238" i="19"/>
  <c r="AK238" i="19"/>
  <c r="AL238" i="19"/>
  <c r="AM238" i="19"/>
  <c r="AN238" i="19"/>
  <c r="AO238" i="19"/>
  <c r="AP238" i="19"/>
  <c r="AQ238" i="19"/>
  <c r="AR238" i="19"/>
  <c r="AS238" i="19"/>
  <c r="AT238" i="19"/>
  <c r="AU238" i="19"/>
  <c r="AV238" i="19"/>
  <c r="AW238" i="19"/>
  <c r="AX238" i="19"/>
  <c r="AY238" i="19"/>
  <c r="AZ238" i="19"/>
  <c r="BA238" i="19"/>
  <c r="BB238" i="19"/>
  <c r="BC238" i="19"/>
  <c r="BD238" i="19"/>
  <c r="BG238" i="19"/>
  <c r="BI238" i="19"/>
  <c r="BL238" i="19"/>
  <c r="BO238" i="19"/>
  <c r="BP238" i="19"/>
  <c r="BQ238" i="19"/>
  <c r="BR238" i="19"/>
  <c r="BS238" i="19"/>
  <c r="AD239" i="19"/>
  <c r="AE239" i="19"/>
  <c r="AF239" i="19"/>
  <c r="AG239" i="19"/>
  <c r="AH239" i="19"/>
  <c r="AI239" i="19"/>
  <c r="AJ239" i="19"/>
  <c r="AK239" i="19"/>
  <c r="AL239" i="19"/>
  <c r="AM239" i="19"/>
  <c r="AN239" i="19"/>
  <c r="AO239" i="19"/>
  <c r="AP239" i="19"/>
  <c r="AQ239" i="19"/>
  <c r="AR239" i="19"/>
  <c r="AS239" i="19"/>
  <c r="AT239" i="19"/>
  <c r="AU239" i="19"/>
  <c r="AV239" i="19"/>
  <c r="AW239" i="19"/>
  <c r="AX239" i="19"/>
  <c r="AY239" i="19"/>
  <c r="AZ239" i="19"/>
  <c r="BA239" i="19"/>
  <c r="BB239" i="19"/>
  <c r="BC239" i="19"/>
  <c r="BD239" i="19"/>
  <c r="BG239" i="19"/>
  <c r="BI239" i="19"/>
  <c r="BL239" i="19"/>
  <c r="BO239" i="19"/>
  <c r="BP239" i="19"/>
  <c r="BQ239" i="19"/>
  <c r="BR239" i="19"/>
  <c r="BS239" i="19"/>
  <c r="AD240" i="19"/>
  <c r="AE240" i="19"/>
  <c r="AF240" i="19"/>
  <c r="AG240" i="19"/>
  <c r="AH240" i="19"/>
  <c r="AI240" i="19"/>
  <c r="AJ240" i="19"/>
  <c r="AK240" i="19"/>
  <c r="AL240" i="19"/>
  <c r="AM240" i="19"/>
  <c r="AN240" i="19"/>
  <c r="AO240" i="19"/>
  <c r="AP240" i="19"/>
  <c r="AQ240" i="19"/>
  <c r="AR240" i="19"/>
  <c r="AS240" i="19"/>
  <c r="AT240" i="19"/>
  <c r="AU240" i="19"/>
  <c r="AV240" i="19"/>
  <c r="AW240" i="19"/>
  <c r="AX240" i="19"/>
  <c r="AY240" i="19"/>
  <c r="AZ240" i="19"/>
  <c r="BA240" i="19"/>
  <c r="BB240" i="19"/>
  <c r="BC240" i="19"/>
  <c r="BD240" i="19"/>
  <c r="BG240" i="19"/>
  <c r="BI240" i="19"/>
  <c r="BL240" i="19"/>
  <c r="BO240" i="19"/>
  <c r="BP240" i="19"/>
  <c r="BQ240" i="19"/>
  <c r="BR240" i="19"/>
  <c r="BS240" i="19"/>
  <c r="AD241" i="19"/>
  <c r="AE241" i="19"/>
  <c r="AF241" i="19"/>
  <c r="AG241" i="19"/>
  <c r="AH241" i="19"/>
  <c r="AI241" i="19"/>
  <c r="AJ241" i="19"/>
  <c r="AK241" i="19"/>
  <c r="AL241" i="19"/>
  <c r="AM241" i="19"/>
  <c r="AN241" i="19"/>
  <c r="AO241" i="19"/>
  <c r="AP241" i="19"/>
  <c r="AQ241" i="19"/>
  <c r="AR241" i="19"/>
  <c r="AS241" i="19"/>
  <c r="AT241" i="19"/>
  <c r="AU241" i="19"/>
  <c r="AV241" i="19"/>
  <c r="AW241" i="19"/>
  <c r="AX241" i="19"/>
  <c r="AY241" i="19"/>
  <c r="AZ241" i="19"/>
  <c r="BA241" i="19"/>
  <c r="BB241" i="19"/>
  <c r="BC241" i="19"/>
  <c r="BD241" i="19"/>
  <c r="BG241" i="19"/>
  <c r="BI241" i="19"/>
  <c r="BL241" i="19"/>
  <c r="BO241" i="19"/>
  <c r="BP241" i="19"/>
  <c r="BQ241" i="19"/>
  <c r="BR241" i="19"/>
  <c r="BS241" i="19"/>
  <c r="AD242" i="19"/>
  <c r="AE242" i="19"/>
  <c r="AF242" i="19"/>
  <c r="AG242" i="19"/>
  <c r="AH242" i="19"/>
  <c r="AI242" i="19"/>
  <c r="AJ242" i="19"/>
  <c r="AK242" i="19"/>
  <c r="AL242" i="19"/>
  <c r="AM242" i="19"/>
  <c r="AN242" i="19"/>
  <c r="AO242" i="19"/>
  <c r="AP242" i="19"/>
  <c r="AQ242" i="19"/>
  <c r="AR242" i="19"/>
  <c r="AS242" i="19"/>
  <c r="AT242" i="19"/>
  <c r="AU242" i="19"/>
  <c r="AV242" i="19"/>
  <c r="AW242" i="19"/>
  <c r="AX242" i="19"/>
  <c r="AY242" i="19"/>
  <c r="AZ242" i="19"/>
  <c r="BA242" i="19"/>
  <c r="BB242" i="19"/>
  <c r="BC242" i="19"/>
  <c r="BD242" i="19"/>
  <c r="BG242" i="19"/>
  <c r="BI242" i="19"/>
  <c r="BL242" i="19"/>
  <c r="BO242" i="19"/>
  <c r="BP242" i="19"/>
  <c r="BQ242" i="19"/>
  <c r="BR242" i="19"/>
  <c r="BS242" i="19"/>
  <c r="AD243" i="19"/>
  <c r="AE243" i="19"/>
  <c r="AF243" i="19"/>
  <c r="AG243" i="19"/>
  <c r="AH243" i="19"/>
  <c r="AI243" i="19"/>
  <c r="AJ243" i="19"/>
  <c r="AK243" i="19"/>
  <c r="AL243" i="19"/>
  <c r="AM243" i="19"/>
  <c r="AN243" i="19"/>
  <c r="AO243" i="19"/>
  <c r="AP243" i="19"/>
  <c r="AQ243" i="19"/>
  <c r="AR243" i="19"/>
  <c r="AS243" i="19"/>
  <c r="AT243" i="19"/>
  <c r="AU243" i="19"/>
  <c r="AV243" i="19"/>
  <c r="AW243" i="19"/>
  <c r="AX243" i="19"/>
  <c r="AY243" i="19"/>
  <c r="AZ243" i="19"/>
  <c r="BA243" i="19"/>
  <c r="BB243" i="19"/>
  <c r="BC243" i="19"/>
  <c r="BD243" i="19"/>
  <c r="BG243" i="19"/>
  <c r="BI243" i="19"/>
  <c r="BL243" i="19"/>
  <c r="BO243" i="19"/>
  <c r="BP243" i="19"/>
  <c r="BQ243" i="19"/>
  <c r="BR243" i="19"/>
  <c r="BS243" i="19"/>
  <c r="AD244" i="19"/>
  <c r="AE244" i="19"/>
  <c r="AF244" i="19"/>
  <c r="AG244" i="19"/>
  <c r="AH244" i="19"/>
  <c r="AI244" i="19"/>
  <c r="AJ244" i="19"/>
  <c r="AK244" i="19"/>
  <c r="AL244" i="19"/>
  <c r="AM244" i="19"/>
  <c r="AN244" i="19"/>
  <c r="AO244" i="19"/>
  <c r="AP244" i="19"/>
  <c r="AQ244" i="19"/>
  <c r="AR244" i="19"/>
  <c r="AS244" i="19"/>
  <c r="AT244" i="19"/>
  <c r="AU244" i="19"/>
  <c r="AV244" i="19"/>
  <c r="AW244" i="19"/>
  <c r="AX244" i="19"/>
  <c r="AY244" i="19"/>
  <c r="AZ244" i="19"/>
  <c r="BA244" i="19"/>
  <c r="BB244" i="19"/>
  <c r="BC244" i="19"/>
  <c r="BD244" i="19"/>
  <c r="BG244" i="19"/>
  <c r="BI244" i="19"/>
  <c r="BL244" i="19"/>
  <c r="BO244" i="19"/>
  <c r="BP244" i="19"/>
  <c r="BQ244" i="19"/>
  <c r="BR244" i="19"/>
  <c r="BS244" i="19"/>
  <c r="AD245" i="19"/>
  <c r="AE245" i="19"/>
  <c r="AF245" i="19"/>
  <c r="AG245" i="19"/>
  <c r="AH245" i="19"/>
  <c r="AI245" i="19"/>
  <c r="AJ245" i="19"/>
  <c r="AK245" i="19"/>
  <c r="AL245" i="19"/>
  <c r="AM245" i="19"/>
  <c r="AN245" i="19"/>
  <c r="AO245" i="19"/>
  <c r="AP245" i="19"/>
  <c r="AQ245" i="19"/>
  <c r="AR245" i="19"/>
  <c r="AS245" i="19"/>
  <c r="AT245" i="19"/>
  <c r="AU245" i="19"/>
  <c r="AV245" i="19"/>
  <c r="AW245" i="19"/>
  <c r="AX245" i="19"/>
  <c r="AY245" i="19"/>
  <c r="AZ245" i="19"/>
  <c r="BA245" i="19"/>
  <c r="BB245" i="19"/>
  <c r="BC245" i="19"/>
  <c r="BD245" i="19"/>
  <c r="BG245" i="19"/>
  <c r="BI245" i="19"/>
  <c r="BL245" i="19"/>
  <c r="BO245" i="19"/>
  <c r="BP245" i="19"/>
  <c r="BQ245" i="19"/>
  <c r="BR245" i="19"/>
  <c r="BS245" i="19"/>
  <c r="AD246" i="19"/>
  <c r="AE246" i="19"/>
  <c r="AF246" i="19"/>
  <c r="AG246" i="19"/>
  <c r="AH246" i="19"/>
  <c r="AI246" i="19"/>
  <c r="AJ246" i="19"/>
  <c r="AK246" i="19"/>
  <c r="AL246" i="19"/>
  <c r="AM246" i="19"/>
  <c r="AN246" i="19"/>
  <c r="AO246" i="19"/>
  <c r="AP246" i="19"/>
  <c r="AQ246" i="19"/>
  <c r="AR246" i="19"/>
  <c r="AS246" i="19"/>
  <c r="AT246" i="19"/>
  <c r="AU246" i="19"/>
  <c r="AV246" i="19"/>
  <c r="AW246" i="19"/>
  <c r="AX246" i="19"/>
  <c r="AY246" i="19"/>
  <c r="AZ246" i="19"/>
  <c r="BA246" i="19"/>
  <c r="BB246" i="19"/>
  <c r="BC246" i="19"/>
  <c r="BD246" i="19"/>
  <c r="BG246" i="19"/>
  <c r="BI246" i="19"/>
  <c r="BL246" i="19"/>
  <c r="BO246" i="19"/>
  <c r="BP246" i="19"/>
  <c r="BQ246" i="19"/>
  <c r="BR246" i="19"/>
  <c r="BS246" i="19"/>
  <c r="AD247" i="19"/>
  <c r="AE247" i="19"/>
  <c r="AF247" i="19"/>
  <c r="AG247" i="19"/>
  <c r="AH247" i="19"/>
  <c r="AI247" i="19"/>
  <c r="AJ247" i="19"/>
  <c r="AK247" i="19"/>
  <c r="AL247" i="19"/>
  <c r="AM247" i="19"/>
  <c r="AN247" i="19"/>
  <c r="AO247" i="19"/>
  <c r="AP247" i="19"/>
  <c r="AQ247" i="19"/>
  <c r="AR247" i="19"/>
  <c r="AS247" i="19"/>
  <c r="AT247" i="19"/>
  <c r="AU247" i="19"/>
  <c r="AV247" i="19"/>
  <c r="AW247" i="19"/>
  <c r="AX247" i="19"/>
  <c r="AY247" i="19"/>
  <c r="AZ247" i="19"/>
  <c r="BA247" i="19"/>
  <c r="BB247" i="19"/>
  <c r="BC247" i="19"/>
  <c r="BD247" i="19"/>
  <c r="BG247" i="19"/>
  <c r="BI247" i="19"/>
  <c r="BL247" i="19"/>
  <c r="BO247" i="19"/>
  <c r="BP247" i="19"/>
  <c r="BQ247" i="19"/>
  <c r="BR247" i="19"/>
  <c r="BS247" i="19"/>
  <c r="AD248" i="19"/>
  <c r="AE248" i="19"/>
  <c r="AF248" i="19"/>
  <c r="AG248" i="19"/>
  <c r="AH248" i="19"/>
  <c r="AI248" i="19"/>
  <c r="AJ248" i="19"/>
  <c r="AK248" i="19"/>
  <c r="AL248" i="19"/>
  <c r="AM248" i="19"/>
  <c r="AN248" i="19"/>
  <c r="AO248" i="19"/>
  <c r="AP248" i="19"/>
  <c r="AQ248" i="19"/>
  <c r="AR248" i="19"/>
  <c r="AS248" i="19"/>
  <c r="AT248" i="19"/>
  <c r="AU248" i="19"/>
  <c r="AV248" i="19"/>
  <c r="AW248" i="19"/>
  <c r="AX248" i="19"/>
  <c r="AY248" i="19"/>
  <c r="AZ248" i="19"/>
  <c r="BA248" i="19"/>
  <c r="BB248" i="19"/>
  <c r="BC248" i="19"/>
  <c r="BD248" i="19"/>
  <c r="BG248" i="19"/>
  <c r="BI248" i="19"/>
  <c r="BL248" i="19"/>
  <c r="BO248" i="19"/>
  <c r="BP248" i="19"/>
  <c r="BQ248" i="19"/>
  <c r="BR248" i="19"/>
  <c r="BS248" i="19"/>
  <c r="AD249" i="19"/>
  <c r="AE249" i="19"/>
  <c r="AF249" i="19"/>
  <c r="AG249" i="19"/>
  <c r="AH249" i="19"/>
  <c r="AI249" i="19"/>
  <c r="AJ249" i="19"/>
  <c r="AK249" i="19"/>
  <c r="AL249" i="19"/>
  <c r="AM249" i="19"/>
  <c r="AN249" i="19"/>
  <c r="AO249" i="19"/>
  <c r="AP249" i="19"/>
  <c r="AQ249" i="19"/>
  <c r="AR249" i="19"/>
  <c r="AS249" i="19"/>
  <c r="AT249" i="19"/>
  <c r="AU249" i="19"/>
  <c r="AV249" i="19"/>
  <c r="AW249" i="19"/>
  <c r="AX249" i="19"/>
  <c r="AY249" i="19"/>
  <c r="AZ249" i="19"/>
  <c r="BA249" i="19"/>
  <c r="BB249" i="19"/>
  <c r="BC249" i="19"/>
  <c r="BD249" i="19"/>
  <c r="BG249" i="19"/>
  <c r="BI249" i="19"/>
  <c r="BL249" i="19"/>
  <c r="BO249" i="19"/>
  <c r="BP249" i="19"/>
  <c r="BQ249" i="19"/>
  <c r="BR249" i="19"/>
  <c r="BS249" i="19"/>
  <c r="AD250" i="19"/>
  <c r="AE250" i="19"/>
  <c r="AF250" i="19"/>
  <c r="AG250" i="19"/>
  <c r="AH250" i="19"/>
  <c r="AI250" i="19"/>
  <c r="AJ250" i="19"/>
  <c r="AK250" i="19"/>
  <c r="AL250" i="19"/>
  <c r="AM250" i="19"/>
  <c r="AN250" i="19"/>
  <c r="AO250" i="19"/>
  <c r="AP250" i="19"/>
  <c r="AQ250" i="19"/>
  <c r="AR250" i="19"/>
  <c r="AS250" i="19"/>
  <c r="AT250" i="19"/>
  <c r="AU250" i="19"/>
  <c r="AV250" i="19"/>
  <c r="AW250" i="19"/>
  <c r="AX250" i="19"/>
  <c r="AY250" i="19"/>
  <c r="AZ250" i="19"/>
  <c r="BA250" i="19"/>
  <c r="BB250" i="19"/>
  <c r="BC250" i="19"/>
  <c r="BD250" i="19"/>
  <c r="BG250" i="19"/>
  <c r="BI250" i="19"/>
  <c r="BL250" i="19"/>
  <c r="BO250" i="19"/>
  <c r="BP250" i="19"/>
  <c r="BQ250" i="19"/>
  <c r="BR250" i="19"/>
  <c r="BS250" i="19"/>
  <c r="AD251" i="19"/>
  <c r="AE251" i="19"/>
  <c r="AF251" i="19"/>
  <c r="AG251" i="19"/>
  <c r="AH251" i="19"/>
  <c r="AI251" i="19"/>
  <c r="AJ251" i="19"/>
  <c r="AK251" i="19"/>
  <c r="AL251" i="19"/>
  <c r="AM251" i="19"/>
  <c r="AN251" i="19"/>
  <c r="AO251" i="19"/>
  <c r="AP251" i="19"/>
  <c r="AQ251" i="19"/>
  <c r="AR251" i="19"/>
  <c r="AS251" i="19"/>
  <c r="AT251" i="19"/>
  <c r="AU251" i="19"/>
  <c r="AV251" i="19"/>
  <c r="AW251" i="19"/>
  <c r="AX251" i="19"/>
  <c r="AY251" i="19"/>
  <c r="AZ251" i="19"/>
  <c r="BA251" i="19"/>
  <c r="BB251" i="19"/>
  <c r="BC251" i="19"/>
  <c r="BD251" i="19"/>
  <c r="BG251" i="19"/>
  <c r="BI251" i="19"/>
  <c r="BL251" i="19"/>
  <c r="BO251" i="19"/>
  <c r="BP251" i="19"/>
  <c r="BQ251" i="19"/>
  <c r="BR251" i="19"/>
  <c r="BS251" i="19"/>
  <c r="AD252" i="19"/>
  <c r="AE252" i="19"/>
  <c r="AF252" i="19"/>
  <c r="AG252" i="19"/>
  <c r="AH252" i="19"/>
  <c r="AI252" i="19"/>
  <c r="AJ252" i="19"/>
  <c r="AK252" i="19"/>
  <c r="AL252" i="19"/>
  <c r="AM252" i="19"/>
  <c r="AN252" i="19"/>
  <c r="AO252" i="19"/>
  <c r="AP252" i="19"/>
  <c r="AQ252" i="19"/>
  <c r="AR252" i="19"/>
  <c r="AS252" i="19"/>
  <c r="AT252" i="19"/>
  <c r="AU252" i="19"/>
  <c r="AV252" i="19"/>
  <c r="AW252" i="19"/>
  <c r="AX252" i="19"/>
  <c r="AY252" i="19"/>
  <c r="AZ252" i="19"/>
  <c r="BA252" i="19"/>
  <c r="BB252" i="19"/>
  <c r="BC252" i="19"/>
  <c r="BD252" i="19"/>
  <c r="BG252" i="19"/>
  <c r="BI252" i="19"/>
  <c r="BL252" i="19"/>
  <c r="BO252" i="19"/>
  <c r="BP252" i="19"/>
  <c r="BQ252" i="19"/>
  <c r="BR252" i="19"/>
  <c r="BS252" i="19"/>
  <c r="AD253" i="19"/>
  <c r="AE253" i="19"/>
  <c r="AF253" i="19"/>
  <c r="AG253" i="19"/>
  <c r="AH253" i="19"/>
  <c r="AI253" i="19"/>
  <c r="AJ253" i="19"/>
  <c r="AK253" i="19"/>
  <c r="AL253" i="19"/>
  <c r="AM253" i="19"/>
  <c r="AN253" i="19"/>
  <c r="AO253" i="19"/>
  <c r="AP253" i="19"/>
  <c r="AQ253" i="19"/>
  <c r="AR253" i="19"/>
  <c r="AS253" i="19"/>
  <c r="AT253" i="19"/>
  <c r="AU253" i="19"/>
  <c r="AV253" i="19"/>
  <c r="AW253" i="19"/>
  <c r="AX253" i="19"/>
  <c r="AY253" i="19"/>
  <c r="AZ253" i="19"/>
  <c r="BA253" i="19"/>
  <c r="BB253" i="19"/>
  <c r="BC253" i="19"/>
  <c r="BD253" i="19"/>
  <c r="BG253" i="19"/>
  <c r="BI253" i="19"/>
  <c r="BL253" i="19"/>
  <c r="BO253" i="19"/>
  <c r="BP253" i="19"/>
  <c r="BQ253" i="19"/>
  <c r="BR253" i="19"/>
  <c r="BS253" i="19"/>
  <c r="AD254" i="19"/>
  <c r="AE254" i="19"/>
  <c r="AF254" i="19"/>
  <c r="AG254" i="19"/>
  <c r="AH254" i="19"/>
  <c r="AI254" i="19"/>
  <c r="AJ254" i="19"/>
  <c r="AK254" i="19"/>
  <c r="AL254" i="19"/>
  <c r="AM254" i="19"/>
  <c r="AN254" i="19"/>
  <c r="AO254" i="19"/>
  <c r="AP254" i="19"/>
  <c r="AQ254" i="19"/>
  <c r="AR254" i="19"/>
  <c r="AS254" i="19"/>
  <c r="AT254" i="19"/>
  <c r="AU254" i="19"/>
  <c r="AV254" i="19"/>
  <c r="AW254" i="19"/>
  <c r="AX254" i="19"/>
  <c r="AY254" i="19"/>
  <c r="AZ254" i="19"/>
  <c r="BA254" i="19"/>
  <c r="BB254" i="19"/>
  <c r="BC254" i="19"/>
  <c r="BD254" i="19"/>
  <c r="BG254" i="19"/>
  <c r="BI254" i="19"/>
  <c r="BL254" i="19"/>
  <c r="BO254" i="19"/>
  <c r="BP254" i="19"/>
  <c r="BQ254" i="19"/>
  <c r="BR254" i="19"/>
  <c r="BS254" i="19"/>
  <c r="AD255" i="19"/>
  <c r="AE255" i="19"/>
  <c r="AF255" i="19"/>
  <c r="AG255" i="19"/>
  <c r="AH255" i="19"/>
  <c r="AI255" i="19"/>
  <c r="AJ255" i="19"/>
  <c r="AK255" i="19"/>
  <c r="AL255" i="19"/>
  <c r="AM255" i="19"/>
  <c r="AN255" i="19"/>
  <c r="AO255" i="19"/>
  <c r="AP255" i="19"/>
  <c r="AQ255" i="19"/>
  <c r="AR255" i="19"/>
  <c r="AS255" i="19"/>
  <c r="AT255" i="19"/>
  <c r="AU255" i="19"/>
  <c r="AV255" i="19"/>
  <c r="AW255" i="19"/>
  <c r="AX255" i="19"/>
  <c r="AY255" i="19"/>
  <c r="AZ255" i="19"/>
  <c r="BA255" i="19"/>
  <c r="BB255" i="19"/>
  <c r="BC255" i="19"/>
  <c r="BD255" i="19"/>
  <c r="BG255" i="19"/>
  <c r="BI255" i="19"/>
  <c r="BL255" i="19"/>
  <c r="BO255" i="19"/>
  <c r="BP255" i="19"/>
  <c r="BQ255" i="19"/>
  <c r="BR255" i="19"/>
  <c r="BS255" i="19"/>
  <c r="AD256" i="19"/>
  <c r="AE256" i="19"/>
  <c r="AF256" i="19"/>
  <c r="AG256" i="19"/>
  <c r="AH256" i="19"/>
  <c r="AI256" i="19"/>
  <c r="AJ256" i="19"/>
  <c r="AK256" i="19"/>
  <c r="AL256" i="19"/>
  <c r="AM256" i="19"/>
  <c r="AN256" i="19"/>
  <c r="AO256" i="19"/>
  <c r="AP256" i="19"/>
  <c r="AQ256" i="19"/>
  <c r="AR256" i="19"/>
  <c r="AS256" i="19"/>
  <c r="AT256" i="19"/>
  <c r="AU256" i="19"/>
  <c r="AV256" i="19"/>
  <c r="AW256" i="19"/>
  <c r="AX256" i="19"/>
  <c r="AY256" i="19"/>
  <c r="AZ256" i="19"/>
  <c r="BA256" i="19"/>
  <c r="BB256" i="19"/>
  <c r="BC256" i="19"/>
  <c r="BD256" i="19"/>
  <c r="BG256" i="19"/>
  <c r="BI256" i="19"/>
  <c r="BL256" i="19"/>
  <c r="BO256" i="19"/>
  <c r="BP256" i="19"/>
  <c r="BQ256" i="19"/>
  <c r="BR256" i="19"/>
  <c r="BS256" i="19"/>
  <c r="AD257" i="19"/>
  <c r="AE257" i="19"/>
  <c r="AF257" i="19"/>
  <c r="AG257" i="19"/>
  <c r="AH257" i="19"/>
  <c r="AI257" i="19"/>
  <c r="AJ257" i="19"/>
  <c r="AK257" i="19"/>
  <c r="AL257" i="19"/>
  <c r="AM257" i="19"/>
  <c r="AN257" i="19"/>
  <c r="AO257" i="19"/>
  <c r="AP257" i="19"/>
  <c r="AQ257" i="19"/>
  <c r="AR257" i="19"/>
  <c r="AS257" i="19"/>
  <c r="AT257" i="19"/>
  <c r="AU257" i="19"/>
  <c r="AV257" i="19"/>
  <c r="AW257" i="19"/>
  <c r="AX257" i="19"/>
  <c r="AY257" i="19"/>
  <c r="AZ257" i="19"/>
  <c r="BA257" i="19"/>
  <c r="BB257" i="19"/>
  <c r="BC257" i="19"/>
  <c r="BD257" i="19"/>
  <c r="BG257" i="19"/>
  <c r="BI257" i="19"/>
  <c r="BL257" i="19"/>
  <c r="BO257" i="19"/>
  <c r="BP257" i="19"/>
  <c r="BQ257" i="19"/>
  <c r="BR257" i="19"/>
  <c r="BS257" i="19"/>
  <c r="AD258" i="19"/>
  <c r="AE258" i="19"/>
  <c r="AF258" i="19"/>
  <c r="AG258" i="19"/>
  <c r="AH258" i="19"/>
  <c r="AI258" i="19"/>
  <c r="AJ258" i="19"/>
  <c r="AK258" i="19"/>
  <c r="AL258" i="19"/>
  <c r="AM258" i="19"/>
  <c r="AN258" i="19"/>
  <c r="AO258" i="19"/>
  <c r="AP258" i="19"/>
  <c r="AQ258" i="19"/>
  <c r="AR258" i="19"/>
  <c r="AS258" i="19"/>
  <c r="AT258" i="19"/>
  <c r="AU258" i="19"/>
  <c r="AV258" i="19"/>
  <c r="AW258" i="19"/>
  <c r="AX258" i="19"/>
  <c r="AY258" i="19"/>
  <c r="AZ258" i="19"/>
  <c r="BA258" i="19"/>
  <c r="BB258" i="19"/>
  <c r="BC258" i="19"/>
  <c r="BD258" i="19"/>
  <c r="BG258" i="19"/>
  <c r="BI258" i="19"/>
  <c r="BL258" i="19"/>
  <c r="BO258" i="19"/>
  <c r="BP258" i="19"/>
  <c r="BQ258" i="19"/>
  <c r="BR258" i="19"/>
  <c r="BS258" i="19"/>
  <c r="AD259" i="19"/>
  <c r="AE259" i="19"/>
  <c r="AF259" i="19"/>
  <c r="AG259" i="19"/>
  <c r="AH259" i="19"/>
  <c r="AI259" i="19"/>
  <c r="AJ259" i="19"/>
  <c r="AK259" i="19"/>
  <c r="AL259" i="19"/>
  <c r="AM259" i="19"/>
  <c r="AN259" i="19"/>
  <c r="AO259" i="19"/>
  <c r="AP259" i="19"/>
  <c r="AQ259" i="19"/>
  <c r="AR259" i="19"/>
  <c r="AS259" i="19"/>
  <c r="AT259" i="19"/>
  <c r="AU259" i="19"/>
  <c r="AV259" i="19"/>
  <c r="AW259" i="19"/>
  <c r="AX259" i="19"/>
  <c r="AY259" i="19"/>
  <c r="AZ259" i="19"/>
  <c r="BA259" i="19"/>
  <c r="BB259" i="19"/>
  <c r="BC259" i="19"/>
  <c r="BD259" i="19"/>
  <c r="BG259" i="19"/>
  <c r="BI259" i="19"/>
  <c r="BL259" i="19"/>
  <c r="BO259" i="19"/>
  <c r="BP259" i="19"/>
  <c r="BQ259" i="19"/>
  <c r="BR259" i="19"/>
  <c r="BS259" i="19"/>
  <c r="AD260" i="19"/>
  <c r="AE260" i="19"/>
  <c r="AF260" i="19"/>
  <c r="AG260" i="19"/>
  <c r="AH260" i="19"/>
  <c r="AI260" i="19"/>
  <c r="AJ260" i="19"/>
  <c r="AK260" i="19"/>
  <c r="AL260" i="19"/>
  <c r="AM260" i="19"/>
  <c r="AN260" i="19"/>
  <c r="AO260" i="19"/>
  <c r="AP260" i="19"/>
  <c r="AQ260" i="19"/>
  <c r="AR260" i="19"/>
  <c r="AS260" i="19"/>
  <c r="AT260" i="19"/>
  <c r="AU260" i="19"/>
  <c r="AV260" i="19"/>
  <c r="AW260" i="19"/>
  <c r="AX260" i="19"/>
  <c r="AY260" i="19"/>
  <c r="AZ260" i="19"/>
  <c r="BA260" i="19"/>
  <c r="BB260" i="19"/>
  <c r="BC260" i="19"/>
  <c r="BD260" i="19"/>
  <c r="BG260" i="19"/>
  <c r="BI260" i="19"/>
  <c r="BL260" i="19"/>
  <c r="BO260" i="19"/>
  <c r="BP260" i="19"/>
  <c r="BQ260" i="19"/>
  <c r="BR260" i="19"/>
  <c r="BS260" i="19"/>
  <c r="AD261" i="19"/>
  <c r="AE261" i="19"/>
  <c r="AF261" i="19"/>
  <c r="AG261" i="19"/>
  <c r="AH261" i="19"/>
  <c r="AI261" i="19"/>
  <c r="AJ261" i="19"/>
  <c r="AK261" i="19"/>
  <c r="AL261" i="19"/>
  <c r="AM261" i="19"/>
  <c r="AN261" i="19"/>
  <c r="AO261" i="19"/>
  <c r="AP261" i="19"/>
  <c r="AQ261" i="19"/>
  <c r="AR261" i="19"/>
  <c r="AS261" i="19"/>
  <c r="AT261" i="19"/>
  <c r="AU261" i="19"/>
  <c r="AV261" i="19"/>
  <c r="AW261" i="19"/>
  <c r="AX261" i="19"/>
  <c r="AY261" i="19"/>
  <c r="AZ261" i="19"/>
  <c r="BA261" i="19"/>
  <c r="BB261" i="19"/>
  <c r="BC261" i="19"/>
  <c r="BD261" i="19"/>
  <c r="BG261" i="19"/>
  <c r="BI261" i="19"/>
  <c r="BL261" i="19"/>
  <c r="BO261" i="19"/>
  <c r="BP261" i="19"/>
  <c r="BQ261" i="19"/>
  <c r="BR261" i="19"/>
  <c r="BS261" i="19"/>
  <c r="AD262" i="19"/>
  <c r="AE262" i="19"/>
  <c r="AF262" i="19"/>
  <c r="AG262" i="19"/>
  <c r="AH262" i="19"/>
  <c r="AI262" i="19"/>
  <c r="AJ262" i="19"/>
  <c r="AK262" i="19"/>
  <c r="AL262" i="19"/>
  <c r="AM262" i="19"/>
  <c r="AN262" i="19"/>
  <c r="AO262" i="19"/>
  <c r="AP262" i="19"/>
  <c r="AQ262" i="19"/>
  <c r="AR262" i="19"/>
  <c r="AS262" i="19"/>
  <c r="AT262" i="19"/>
  <c r="AU262" i="19"/>
  <c r="AV262" i="19"/>
  <c r="AW262" i="19"/>
  <c r="AX262" i="19"/>
  <c r="AY262" i="19"/>
  <c r="AZ262" i="19"/>
  <c r="BA262" i="19"/>
  <c r="BB262" i="19"/>
  <c r="BC262" i="19"/>
  <c r="BD262" i="19"/>
  <c r="BG262" i="19"/>
  <c r="BI262" i="19"/>
  <c r="BL262" i="19"/>
  <c r="BO262" i="19"/>
  <c r="BP262" i="19"/>
  <c r="BQ262" i="19"/>
  <c r="BR262" i="19"/>
  <c r="BS262" i="19"/>
  <c r="AD263" i="19"/>
  <c r="AE263" i="19"/>
  <c r="AF263" i="19"/>
  <c r="AG263" i="19"/>
  <c r="AH263" i="19"/>
  <c r="AI263" i="19"/>
  <c r="AJ263" i="19"/>
  <c r="AK263" i="19"/>
  <c r="AL263" i="19"/>
  <c r="AM263" i="19"/>
  <c r="AN263" i="19"/>
  <c r="AO263" i="19"/>
  <c r="AP263" i="19"/>
  <c r="AQ263" i="19"/>
  <c r="AR263" i="19"/>
  <c r="AS263" i="19"/>
  <c r="AT263" i="19"/>
  <c r="AU263" i="19"/>
  <c r="AV263" i="19"/>
  <c r="AW263" i="19"/>
  <c r="AX263" i="19"/>
  <c r="AY263" i="19"/>
  <c r="AZ263" i="19"/>
  <c r="BA263" i="19"/>
  <c r="BB263" i="19"/>
  <c r="BC263" i="19"/>
  <c r="BD263" i="19"/>
  <c r="BG263" i="19"/>
  <c r="BI263" i="19"/>
  <c r="BL263" i="19"/>
  <c r="BO263" i="19"/>
  <c r="BP263" i="19"/>
  <c r="BQ263" i="19"/>
  <c r="BR263" i="19"/>
  <c r="BS263" i="19"/>
  <c r="AD264" i="19"/>
  <c r="AE264" i="19"/>
  <c r="AF264" i="19"/>
  <c r="AG264" i="19"/>
  <c r="AH264" i="19"/>
  <c r="AI264" i="19"/>
  <c r="AJ264" i="19"/>
  <c r="AK264" i="19"/>
  <c r="AL264" i="19"/>
  <c r="AM264" i="19"/>
  <c r="AN264" i="19"/>
  <c r="AO264" i="19"/>
  <c r="AP264" i="19"/>
  <c r="AQ264" i="19"/>
  <c r="AR264" i="19"/>
  <c r="AS264" i="19"/>
  <c r="AT264" i="19"/>
  <c r="AU264" i="19"/>
  <c r="AV264" i="19"/>
  <c r="AW264" i="19"/>
  <c r="AX264" i="19"/>
  <c r="AY264" i="19"/>
  <c r="AZ264" i="19"/>
  <c r="BA264" i="19"/>
  <c r="BB264" i="19"/>
  <c r="BC264" i="19"/>
  <c r="BD264" i="19"/>
  <c r="BG264" i="19"/>
  <c r="BI264" i="19"/>
  <c r="BL264" i="19"/>
  <c r="BO264" i="19"/>
  <c r="BP264" i="19"/>
  <c r="BQ264" i="19"/>
  <c r="BR264" i="19"/>
  <c r="BS264" i="19"/>
  <c r="AD265" i="19"/>
  <c r="AE265" i="19"/>
  <c r="AF265" i="19"/>
  <c r="AG265" i="19"/>
  <c r="AH265" i="19"/>
  <c r="AI265" i="19"/>
  <c r="AJ265" i="19"/>
  <c r="AK265" i="19"/>
  <c r="AL265" i="19"/>
  <c r="AM265" i="19"/>
  <c r="AN265" i="19"/>
  <c r="AO265" i="19"/>
  <c r="AP265" i="19"/>
  <c r="AQ265" i="19"/>
  <c r="AR265" i="19"/>
  <c r="AS265" i="19"/>
  <c r="AT265" i="19"/>
  <c r="AU265" i="19"/>
  <c r="AV265" i="19"/>
  <c r="AW265" i="19"/>
  <c r="AX265" i="19"/>
  <c r="AY265" i="19"/>
  <c r="AZ265" i="19"/>
  <c r="BA265" i="19"/>
  <c r="BB265" i="19"/>
  <c r="BC265" i="19"/>
  <c r="BD265" i="19"/>
  <c r="BG265" i="19"/>
  <c r="BI265" i="19"/>
  <c r="BL265" i="19"/>
  <c r="BO265" i="19"/>
  <c r="BP265" i="19"/>
  <c r="BQ265" i="19"/>
  <c r="BR265" i="19"/>
  <c r="BS265" i="19"/>
  <c r="AD266" i="19"/>
  <c r="AE266" i="19"/>
  <c r="AF266" i="19"/>
  <c r="AG266" i="19"/>
  <c r="AH266" i="19"/>
  <c r="AI266" i="19"/>
  <c r="AJ266" i="19"/>
  <c r="AK266" i="19"/>
  <c r="AL266" i="19"/>
  <c r="AM266" i="19"/>
  <c r="AN266" i="19"/>
  <c r="AO266" i="19"/>
  <c r="AP266" i="19"/>
  <c r="AQ266" i="19"/>
  <c r="AR266" i="19"/>
  <c r="AS266" i="19"/>
  <c r="AT266" i="19"/>
  <c r="AU266" i="19"/>
  <c r="AV266" i="19"/>
  <c r="AW266" i="19"/>
  <c r="AX266" i="19"/>
  <c r="AY266" i="19"/>
  <c r="AZ266" i="19"/>
  <c r="BA266" i="19"/>
  <c r="BB266" i="19"/>
  <c r="BC266" i="19"/>
  <c r="BD266" i="19"/>
  <c r="BG266" i="19"/>
  <c r="BI266" i="19"/>
  <c r="BL266" i="19"/>
  <c r="BO266" i="19"/>
  <c r="BP266" i="19"/>
  <c r="BQ266" i="19"/>
  <c r="BR266" i="19"/>
  <c r="BS266" i="19"/>
  <c r="AD267" i="19"/>
  <c r="AE267" i="19"/>
  <c r="AF267" i="19"/>
  <c r="AG267" i="19"/>
  <c r="AH267" i="19"/>
  <c r="AI267" i="19"/>
  <c r="AJ267" i="19"/>
  <c r="AK267" i="19"/>
  <c r="AL267" i="19"/>
  <c r="AM267" i="19"/>
  <c r="AN267" i="19"/>
  <c r="AO267" i="19"/>
  <c r="AP267" i="19"/>
  <c r="AQ267" i="19"/>
  <c r="AR267" i="19"/>
  <c r="AS267" i="19"/>
  <c r="AT267" i="19"/>
  <c r="AU267" i="19"/>
  <c r="AV267" i="19"/>
  <c r="AW267" i="19"/>
  <c r="AX267" i="19"/>
  <c r="AY267" i="19"/>
  <c r="AZ267" i="19"/>
  <c r="BA267" i="19"/>
  <c r="BB267" i="19"/>
  <c r="BC267" i="19"/>
  <c r="BD267" i="19"/>
  <c r="BG267" i="19"/>
  <c r="BI267" i="19"/>
  <c r="BL267" i="19"/>
  <c r="BO267" i="19"/>
  <c r="BP267" i="19"/>
  <c r="BQ267" i="19"/>
  <c r="BR267" i="19"/>
  <c r="BS267" i="19"/>
  <c r="AD268" i="19"/>
  <c r="AE268" i="19"/>
  <c r="AF268" i="19"/>
  <c r="AG268" i="19"/>
  <c r="AH268" i="19"/>
  <c r="AI268" i="19"/>
  <c r="AJ268" i="19"/>
  <c r="AK268" i="19"/>
  <c r="AL268" i="19"/>
  <c r="AM268" i="19"/>
  <c r="AN268" i="19"/>
  <c r="AO268" i="19"/>
  <c r="AP268" i="19"/>
  <c r="AQ268" i="19"/>
  <c r="AR268" i="19"/>
  <c r="AS268" i="19"/>
  <c r="AT268" i="19"/>
  <c r="AU268" i="19"/>
  <c r="AV268" i="19"/>
  <c r="AW268" i="19"/>
  <c r="AX268" i="19"/>
  <c r="AY268" i="19"/>
  <c r="AZ268" i="19"/>
  <c r="BA268" i="19"/>
  <c r="BB268" i="19"/>
  <c r="BC268" i="19"/>
  <c r="BD268" i="19"/>
  <c r="BG268" i="19"/>
  <c r="BI268" i="19"/>
  <c r="BL268" i="19"/>
  <c r="BO268" i="19"/>
  <c r="BP268" i="19"/>
  <c r="BQ268" i="19"/>
  <c r="BR268" i="19"/>
  <c r="BS268" i="19"/>
  <c r="AD269" i="19"/>
  <c r="AE269" i="19"/>
  <c r="AF269" i="19"/>
  <c r="AG269" i="19"/>
  <c r="AH269" i="19"/>
  <c r="AI269" i="19"/>
  <c r="AJ269" i="19"/>
  <c r="AK269" i="19"/>
  <c r="AL269" i="19"/>
  <c r="AM269" i="19"/>
  <c r="AN269" i="19"/>
  <c r="AO269" i="19"/>
  <c r="AP269" i="19"/>
  <c r="AQ269" i="19"/>
  <c r="AR269" i="19"/>
  <c r="AS269" i="19"/>
  <c r="AT269" i="19"/>
  <c r="AU269" i="19"/>
  <c r="AV269" i="19"/>
  <c r="AW269" i="19"/>
  <c r="AX269" i="19"/>
  <c r="AY269" i="19"/>
  <c r="AZ269" i="19"/>
  <c r="BA269" i="19"/>
  <c r="BB269" i="19"/>
  <c r="BC269" i="19"/>
  <c r="BD269" i="19"/>
  <c r="BG269" i="19"/>
  <c r="BI269" i="19"/>
  <c r="BL269" i="19"/>
  <c r="BO269" i="19"/>
  <c r="BP269" i="19"/>
  <c r="BQ269" i="19"/>
  <c r="BR269" i="19"/>
  <c r="BS269" i="19"/>
  <c r="AD270" i="19"/>
  <c r="AE270" i="19"/>
  <c r="AF270" i="19"/>
  <c r="AG270" i="19"/>
  <c r="AH270" i="19"/>
  <c r="AI270" i="19"/>
  <c r="AJ270" i="19"/>
  <c r="AK270" i="19"/>
  <c r="AL270" i="19"/>
  <c r="AM270" i="19"/>
  <c r="AN270" i="19"/>
  <c r="AO270" i="19"/>
  <c r="AP270" i="19"/>
  <c r="AQ270" i="19"/>
  <c r="AR270" i="19"/>
  <c r="AS270" i="19"/>
  <c r="AT270" i="19"/>
  <c r="AU270" i="19"/>
  <c r="AV270" i="19"/>
  <c r="AW270" i="19"/>
  <c r="AX270" i="19"/>
  <c r="AY270" i="19"/>
  <c r="AZ270" i="19"/>
  <c r="BA270" i="19"/>
  <c r="BB270" i="19"/>
  <c r="BC270" i="19"/>
  <c r="BD270" i="19"/>
  <c r="BG270" i="19"/>
  <c r="BI270" i="19"/>
  <c r="BL270" i="19"/>
  <c r="BO270" i="19"/>
  <c r="BP270" i="19"/>
  <c r="BQ270" i="19"/>
  <c r="BR270" i="19"/>
  <c r="BS270" i="19"/>
  <c r="AD271" i="19"/>
  <c r="AE271" i="19"/>
  <c r="AF271" i="19"/>
  <c r="AG271" i="19"/>
  <c r="AH271" i="19"/>
  <c r="AI271" i="19"/>
  <c r="AJ271" i="19"/>
  <c r="AK271" i="19"/>
  <c r="AL271" i="19"/>
  <c r="AM271" i="19"/>
  <c r="AN271" i="19"/>
  <c r="AO271" i="19"/>
  <c r="AP271" i="19"/>
  <c r="AQ271" i="19"/>
  <c r="AR271" i="19"/>
  <c r="AS271" i="19"/>
  <c r="AT271" i="19"/>
  <c r="AU271" i="19"/>
  <c r="AV271" i="19"/>
  <c r="AW271" i="19"/>
  <c r="AX271" i="19"/>
  <c r="AY271" i="19"/>
  <c r="AZ271" i="19"/>
  <c r="BA271" i="19"/>
  <c r="BB271" i="19"/>
  <c r="BC271" i="19"/>
  <c r="BD271" i="19"/>
  <c r="BG271" i="19"/>
  <c r="BI271" i="19"/>
  <c r="BL271" i="19"/>
  <c r="BO271" i="19"/>
  <c r="BP271" i="19"/>
  <c r="BQ271" i="19"/>
  <c r="BR271" i="19"/>
  <c r="BS271" i="19"/>
  <c r="AD272" i="19"/>
  <c r="AE272" i="19"/>
  <c r="AF272" i="19"/>
  <c r="AG272" i="19"/>
  <c r="AH272" i="19"/>
  <c r="AI272" i="19"/>
  <c r="AJ272" i="19"/>
  <c r="AK272" i="19"/>
  <c r="AL272" i="19"/>
  <c r="AM272" i="19"/>
  <c r="AN272" i="19"/>
  <c r="AO272" i="19"/>
  <c r="AP272" i="19"/>
  <c r="AQ272" i="19"/>
  <c r="AR272" i="19"/>
  <c r="AS272" i="19"/>
  <c r="AT272" i="19"/>
  <c r="AU272" i="19"/>
  <c r="AV272" i="19"/>
  <c r="AW272" i="19"/>
  <c r="AX272" i="19"/>
  <c r="AY272" i="19"/>
  <c r="AZ272" i="19"/>
  <c r="BA272" i="19"/>
  <c r="BB272" i="19"/>
  <c r="BC272" i="19"/>
  <c r="BD272" i="19"/>
  <c r="BG272" i="19"/>
  <c r="BI272" i="19"/>
  <c r="BL272" i="19"/>
  <c r="BO272" i="19"/>
  <c r="BP272" i="19"/>
  <c r="BQ272" i="19"/>
  <c r="BR272" i="19"/>
  <c r="BS272" i="19"/>
  <c r="AD273" i="19"/>
  <c r="AE273" i="19"/>
  <c r="AF273" i="19"/>
  <c r="AG273" i="19"/>
  <c r="AH273" i="19"/>
  <c r="AI273" i="19"/>
  <c r="AJ273" i="19"/>
  <c r="AK273" i="19"/>
  <c r="AL273" i="19"/>
  <c r="AM273" i="19"/>
  <c r="AN273" i="19"/>
  <c r="AO273" i="19"/>
  <c r="AP273" i="19"/>
  <c r="AQ273" i="19"/>
  <c r="AR273" i="19"/>
  <c r="AS273" i="19"/>
  <c r="AT273" i="19"/>
  <c r="AU273" i="19"/>
  <c r="AV273" i="19"/>
  <c r="AW273" i="19"/>
  <c r="AX273" i="19"/>
  <c r="AY273" i="19"/>
  <c r="AZ273" i="19"/>
  <c r="BA273" i="19"/>
  <c r="BB273" i="19"/>
  <c r="BC273" i="19"/>
  <c r="BD273" i="19"/>
  <c r="BG273" i="19"/>
  <c r="BI273" i="19"/>
  <c r="BL273" i="19"/>
  <c r="BO273" i="19"/>
  <c r="BP273" i="19"/>
  <c r="BQ273" i="19"/>
  <c r="BR273" i="19"/>
  <c r="BS273" i="19"/>
  <c r="AD274" i="19"/>
  <c r="AE274" i="19"/>
  <c r="AF274" i="19"/>
  <c r="AG274" i="19"/>
  <c r="AH274" i="19"/>
  <c r="AI274" i="19"/>
  <c r="AJ274" i="19"/>
  <c r="AK274" i="19"/>
  <c r="AL274" i="19"/>
  <c r="AM274" i="19"/>
  <c r="AN274" i="19"/>
  <c r="AO274" i="19"/>
  <c r="AP274" i="19"/>
  <c r="AQ274" i="19"/>
  <c r="AR274" i="19"/>
  <c r="AS274" i="19"/>
  <c r="AT274" i="19"/>
  <c r="AU274" i="19"/>
  <c r="AV274" i="19"/>
  <c r="AW274" i="19"/>
  <c r="AX274" i="19"/>
  <c r="AY274" i="19"/>
  <c r="AZ274" i="19"/>
  <c r="BA274" i="19"/>
  <c r="BB274" i="19"/>
  <c r="BC274" i="19"/>
  <c r="BD274" i="19"/>
  <c r="BG274" i="19"/>
  <c r="BI274" i="19"/>
  <c r="BL274" i="19"/>
  <c r="BO274" i="19"/>
  <c r="BP274" i="19"/>
  <c r="BQ274" i="19"/>
  <c r="BR274" i="19"/>
  <c r="BS274" i="19"/>
  <c r="AD275" i="19"/>
  <c r="AE275" i="19"/>
  <c r="AF275" i="19"/>
  <c r="AG275" i="19"/>
  <c r="AH275" i="19"/>
  <c r="AI275" i="19"/>
  <c r="AJ275" i="19"/>
  <c r="AK275" i="19"/>
  <c r="AL275" i="19"/>
  <c r="AM275" i="19"/>
  <c r="AN275" i="19"/>
  <c r="AO275" i="19"/>
  <c r="AP275" i="19"/>
  <c r="AQ275" i="19"/>
  <c r="AR275" i="19"/>
  <c r="AS275" i="19"/>
  <c r="AT275" i="19"/>
  <c r="AU275" i="19"/>
  <c r="AV275" i="19"/>
  <c r="AW275" i="19"/>
  <c r="AX275" i="19"/>
  <c r="AY275" i="19"/>
  <c r="AZ275" i="19"/>
  <c r="BA275" i="19"/>
  <c r="BB275" i="19"/>
  <c r="BC275" i="19"/>
  <c r="BD275" i="19"/>
  <c r="BG275" i="19"/>
  <c r="BI275" i="19"/>
  <c r="BL275" i="19"/>
  <c r="BO275" i="19"/>
  <c r="BP275" i="19"/>
  <c r="BQ275" i="19"/>
  <c r="BR275" i="19"/>
  <c r="BS275" i="19"/>
  <c r="AD276" i="19"/>
  <c r="AE276" i="19"/>
  <c r="AF276" i="19"/>
  <c r="AG276" i="19"/>
  <c r="AH276" i="19"/>
  <c r="AI276" i="19"/>
  <c r="AJ276" i="19"/>
  <c r="AK276" i="19"/>
  <c r="AL276" i="19"/>
  <c r="AM276" i="19"/>
  <c r="AN276" i="19"/>
  <c r="AO276" i="19"/>
  <c r="AP276" i="19"/>
  <c r="AQ276" i="19"/>
  <c r="AR276" i="19"/>
  <c r="AS276" i="19"/>
  <c r="AT276" i="19"/>
  <c r="AU276" i="19"/>
  <c r="AV276" i="19"/>
  <c r="AW276" i="19"/>
  <c r="AX276" i="19"/>
  <c r="AY276" i="19"/>
  <c r="AZ276" i="19"/>
  <c r="BA276" i="19"/>
  <c r="BB276" i="19"/>
  <c r="BC276" i="19"/>
  <c r="BD276" i="19"/>
  <c r="BG276" i="19"/>
  <c r="BI276" i="19"/>
  <c r="BL276" i="19"/>
  <c r="BO276" i="19"/>
  <c r="BP276" i="19"/>
  <c r="BQ276" i="19"/>
  <c r="BR276" i="19"/>
  <c r="BS276" i="19"/>
  <c r="AD277" i="19"/>
  <c r="AE277" i="19"/>
  <c r="AF277" i="19"/>
  <c r="AG277" i="19"/>
  <c r="AH277" i="19"/>
  <c r="AI277" i="19"/>
  <c r="AJ277" i="19"/>
  <c r="AK277" i="19"/>
  <c r="AL277" i="19"/>
  <c r="AM277" i="19"/>
  <c r="AN277" i="19"/>
  <c r="AO277" i="19"/>
  <c r="AP277" i="19"/>
  <c r="AQ277" i="19"/>
  <c r="AR277" i="19"/>
  <c r="AS277" i="19"/>
  <c r="AT277" i="19"/>
  <c r="AU277" i="19"/>
  <c r="AV277" i="19"/>
  <c r="AW277" i="19"/>
  <c r="AX277" i="19"/>
  <c r="AY277" i="19"/>
  <c r="AZ277" i="19"/>
  <c r="BA277" i="19"/>
  <c r="BB277" i="19"/>
  <c r="BC277" i="19"/>
  <c r="BD277" i="19"/>
  <c r="BG277" i="19"/>
  <c r="BI277" i="19"/>
  <c r="BL277" i="19"/>
  <c r="BO277" i="19"/>
  <c r="BP277" i="19"/>
  <c r="BQ277" i="19"/>
  <c r="BR277" i="19"/>
  <c r="BS277" i="19"/>
  <c r="AD278" i="19"/>
  <c r="AE278" i="19"/>
  <c r="AF278" i="19"/>
  <c r="AG278" i="19"/>
  <c r="AH278" i="19"/>
  <c r="AI278" i="19"/>
  <c r="AJ278" i="19"/>
  <c r="AK278" i="19"/>
  <c r="AL278" i="19"/>
  <c r="AM278" i="19"/>
  <c r="AN278" i="19"/>
  <c r="AO278" i="19"/>
  <c r="AP278" i="19"/>
  <c r="AQ278" i="19"/>
  <c r="AR278" i="19"/>
  <c r="AS278" i="19"/>
  <c r="AT278" i="19"/>
  <c r="AU278" i="19"/>
  <c r="AV278" i="19"/>
  <c r="AW278" i="19"/>
  <c r="AX278" i="19"/>
  <c r="AY278" i="19"/>
  <c r="AZ278" i="19"/>
  <c r="BA278" i="19"/>
  <c r="BB278" i="19"/>
  <c r="BC278" i="19"/>
  <c r="BD278" i="19"/>
  <c r="BG278" i="19"/>
  <c r="BI278" i="19"/>
  <c r="BL278" i="19"/>
  <c r="BO278" i="19"/>
  <c r="BP278" i="19"/>
  <c r="BQ278" i="19"/>
  <c r="BR278" i="19"/>
  <c r="BS278" i="19"/>
  <c r="AD279" i="19"/>
  <c r="AE279" i="19"/>
  <c r="AF279" i="19"/>
  <c r="AG279" i="19"/>
  <c r="AH279" i="19"/>
  <c r="AI279" i="19"/>
  <c r="AJ279" i="19"/>
  <c r="AK279" i="19"/>
  <c r="AL279" i="19"/>
  <c r="AM279" i="19"/>
  <c r="AN279" i="19"/>
  <c r="AO279" i="19"/>
  <c r="AP279" i="19"/>
  <c r="AQ279" i="19"/>
  <c r="AR279" i="19"/>
  <c r="AS279" i="19"/>
  <c r="AT279" i="19"/>
  <c r="AU279" i="19"/>
  <c r="AV279" i="19"/>
  <c r="AW279" i="19"/>
  <c r="AX279" i="19"/>
  <c r="AY279" i="19"/>
  <c r="AZ279" i="19"/>
  <c r="BA279" i="19"/>
  <c r="BB279" i="19"/>
  <c r="BC279" i="19"/>
  <c r="BD279" i="19"/>
  <c r="BG279" i="19"/>
  <c r="BI279" i="19"/>
  <c r="BL279" i="19"/>
  <c r="BO279" i="19"/>
  <c r="BP279" i="19"/>
  <c r="BQ279" i="19"/>
  <c r="BR279" i="19"/>
  <c r="BS279" i="19"/>
  <c r="AD280" i="19"/>
  <c r="AE280" i="19"/>
  <c r="AF280" i="19"/>
  <c r="AG280" i="19"/>
  <c r="AH280" i="19"/>
  <c r="AI280" i="19"/>
  <c r="AJ280" i="19"/>
  <c r="AK280" i="19"/>
  <c r="AL280" i="19"/>
  <c r="AM280" i="19"/>
  <c r="AN280" i="19"/>
  <c r="AO280" i="19"/>
  <c r="AP280" i="19"/>
  <c r="AQ280" i="19"/>
  <c r="AR280" i="19"/>
  <c r="AS280" i="19"/>
  <c r="AT280" i="19"/>
  <c r="AU280" i="19"/>
  <c r="AV280" i="19"/>
  <c r="AW280" i="19"/>
  <c r="AX280" i="19"/>
  <c r="AY280" i="19"/>
  <c r="AZ280" i="19"/>
  <c r="BA280" i="19"/>
  <c r="BB280" i="19"/>
  <c r="BC280" i="19"/>
  <c r="BD280" i="19"/>
  <c r="BG280" i="19"/>
  <c r="BI280" i="19"/>
  <c r="BL280" i="19"/>
  <c r="BO280" i="19"/>
  <c r="BP280" i="19"/>
  <c r="BQ280" i="19"/>
  <c r="BR280" i="19"/>
  <c r="BS280" i="19"/>
  <c r="AD281" i="19"/>
  <c r="AE281" i="19"/>
  <c r="AF281" i="19"/>
  <c r="AG281" i="19"/>
  <c r="AH281" i="19"/>
  <c r="AI281" i="19"/>
  <c r="AJ281" i="19"/>
  <c r="AK281" i="19"/>
  <c r="AL281" i="19"/>
  <c r="AM281" i="19"/>
  <c r="AN281" i="19"/>
  <c r="AO281" i="19"/>
  <c r="AP281" i="19"/>
  <c r="AQ281" i="19"/>
  <c r="AR281" i="19"/>
  <c r="AS281" i="19"/>
  <c r="AT281" i="19"/>
  <c r="AU281" i="19"/>
  <c r="AV281" i="19"/>
  <c r="AW281" i="19"/>
  <c r="AX281" i="19"/>
  <c r="AY281" i="19"/>
  <c r="AZ281" i="19"/>
  <c r="BA281" i="19"/>
  <c r="BB281" i="19"/>
  <c r="BC281" i="19"/>
  <c r="BD281" i="19"/>
  <c r="BG281" i="19"/>
  <c r="BI281" i="19"/>
  <c r="BL281" i="19"/>
  <c r="BO281" i="19"/>
  <c r="BP281" i="19"/>
  <c r="BQ281" i="19"/>
  <c r="BR281" i="19"/>
  <c r="BS281" i="19"/>
  <c r="AD282" i="19"/>
  <c r="AE282" i="19"/>
  <c r="AF282" i="19"/>
  <c r="AG282" i="19"/>
  <c r="AH282" i="19"/>
  <c r="AI282" i="19"/>
  <c r="AJ282" i="19"/>
  <c r="AK282" i="19"/>
  <c r="AL282" i="19"/>
  <c r="AM282" i="19"/>
  <c r="AN282" i="19"/>
  <c r="AO282" i="19"/>
  <c r="AP282" i="19"/>
  <c r="AQ282" i="19"/>
  <c r="AR282" i="19"/>
  <c r="AS282" i="19"/>
  <c r="AT282" i="19"/>
  <c r="AU282" i="19"/>
  <c r="AV282" i="19"/>
  <c r="AW282" i="19"/>
  <c r="AX282" i="19"/>
  <c r="AY282" i="19"/>
  <c r="AZ282" i="19"/>
  <c r="BA282" i="19"/>
  <c r="BB282" i="19"/>
  <c r="BC282" i="19"/>
  <c r="BD282" i="19"/>
  <c r="BG282" i="19"/>
  <c r="BI282" i="19"/>
  <c r="BL282" i="19"/>
  <c r="BO282" i="19"/>
  <c r="BP282" i="19"/>
  <c r="BQ282" i="19"/>
  <c r="BR282" i="19"/>
  <c r="BS282" i="19"/>
  <c r="AD283" i="19"/>
  <c r="AE283" i="19"/>
  <c r="AF283" i="19"/>
  <c r="AG283" i="19"/>
  <c r="AH283" i="19"/>
  <c r="AI283" i="19"/>
  <c r="AJ283" i="19"/>
  <c r="AK283" i="19"/>
  <c r="AL283" i="19"/>
  <c r="AM283" i="19"/>
  <c r="AN283" i="19"/>
  <c r="AO283" i="19"/>
  <c r="AP283" i="19"/>
  <c r="AQ283" i="19"/>
  <c r="AR283" i="19"/>
  <c r="AS283" i="19"/>
  <c r="AT283" i="19"/>
  <c r="AU283" i="19"/>
  <c r="AV283" i="19"/>
  <c r="AW283" i="19"/>
  <c r="AX283" i="19"/>
  <c r="AY283" i="19"/>
  <c r="AZ283" i="19"/>
  <c r="BA283" i="19"/>
  <c r="BB283" i="19"/>
  <c r="BC283" i="19"/>
  <c r="BD283" i="19"/>
  <c r="BG283" i="19"/>
  <c r="BI283" i="19"/>
  <c r="BL283" i="19"/>
  <c r="BO283" i="19"/>
  <c r="BP283" i="19"/>
  <c r="BQ283" i="19"/>
  <c r="BR283" i="19"/>
  <c r="BS283" i="19"/>
  <c r="AD284" i="19"/>
  <c r="AE284" i="19"/>
  <c r="AF284" i="19"/>
  <c r="AG284" i="19"/>
  <c r="AH284" i="19"/>
  <c r="AI284" i="19"/>
  <c r="AJ284" i="19"/>
  <c r="AK284" i="19"/>
  <c r="AL284" i="19"/>
  <c r="AM284" i="19"/>
  <c r="AN284" i="19"/>
  <c r="AO284" i="19"/>
  <c r="AP284" i="19"/>
  <c r="AQ284" i="19"/>
  <c r="AR284" i="19"/>
  <c r="AS284" i="19"/>
  <c r="AT284" i="19"/>
  <c r="AU284" i="19"/>
  <c r="AV284" i="19"/>
  <c r="AW284" i="19"/>
  <c r="AX284" i="19"/>
  <c r="AY284" i="19"/>
  <c r="AZ284" i="19"/>
  <c r="BA284" i="19"/>
  <c r="BB284" i="19"/>
  <c r="BC284" i="19"/>
  <c r="BD284" i="19"/>
  <c r="BG284" i="19"/>
  <c r="BI284" i="19"/>
  <c r="BL284" i="19"/>
  <c r="BO284" i="19"/>
  <c r="BP284" i="19"/>
  <c r="BQ284" i="19"/>
  <c r="BR284" i="19"/>
  <c r="BS284" i="19"/>
  <c r="AD285" i="19"/>
  <c r="AE285" i="19"/>
  <c r="AF285" i="19"/>
  <c r="AG285" i="19"/>
  <c r="AH285" i="19"/>
  <c r="AI285" i="19"/>
  <c r="AJ285" i="19"/>
  <c r="AK285" i="19"/>
  <c r="AL285" i="19"/>
  <c r="AM285" i="19"/>
  <c r="AN285" i="19"/>
  <c r="AO285" i="19"/>
  <c r="AP285" i="19"/>
  <c r="AQ285" i="19"/>
  <c r="AR285" i="19"/>
  <c r="AS285" i="19"/>
  <c r="AT285" i="19"/>
  <c r="AU285" i="19"/>
  <c r="AV285" i="19"/>
  <c r="AW285" i="19"/>
  <c r="AX285" i="19"/>
  <c r="AY285" i="19"/>
  <c r="AZ285" i="19"/>
  <c r="BA285" i="19"/>
  <c r="BB285" i="19"/>
  <c r="BC285" i="19"/>
  <c r="BD285" i="19"/>
  <c r="BG285" i="19"/>
  <c r="BI285" i="19"/>
  <c r="BL285" i="19"/>
  <c r="BO285" i="19"/>
  <c r="BP285" i="19"/>
  <c r="BQ285" i="19"/>
  <c r="BR285" i="19"/>
  <c r="BS285" i="19"/>
  <c r="AD286" i="19"/>
  <c r="AE286" i="19"/>
  <c r="AF286" i="19"/>
  <c r="AG286" i="19"/>
  <c r="AH286" i="19"/>
  <c r="AI286" i="19"/>
  <c r="AJ286" i="19"/>
  <c r="AK286" i="19"/>
  <c r="AL286" i="19"/>
  <c r="AM286" i="19"/>
  <c r="AN286" i="19"/>
  <c r="AO286" i="19"/>
  <c r="AP286" i="19"/>
  <c r="AQ286" i="19"/>
  <c r="AR286" i="19"/>
  <c r="AS286" i="19"/>
  <c r="AT286" i="19"/>
  <c r="AU286" i="19"/>
  <c r="AV286" i="19"/>
  <c r="AW286" i="19"/>
  <c r="AX286" i="19"/>
  <c r="AY286" i="19"/>
  <c r="AZ286" i="19"/>
  <c r="BA286" i="19"/>
  <c r="BB286" i="19"/>
  <c r="BC286" i="19"/>
  <c r="BD286" i="19"/>
  <c r="BG286" i="19"/>
  <c r="BI286" i="19"/>
  <c r="BL286" i="19"/>
  <c r="BO286" i="19"/>
  <c r="BP286" i="19"/>
  <c r="BQ286" i="19"/>
  <c r="BR286" i="19"/>
  <c r="BS286" i="19"/>
  <c r="AD287" i="19"/>
  <c r="AE287" i="19"/>
  <c r="AF287" i="19"/>
  <c r="AG287" i="19"/>
  <c r="AH287" i="19"/>
  <c r="AI287" i="19"/>
  <c r="AJ287" i="19"/>
  <c r="AK287" i="19"/>
  <c r="AL287" i="19"/>
  <c r="AM287" i="19"/>
  <c r="AN287" i="19"/>
  <c r="AO287" i="19"/>
  <c r="AP287" i="19"/>
  <c r="AQ287" i="19"/>
  <c r="AR287" i="19"/>
  <c r="AS287" i="19"/>
  <c r="AT287" i="19"/>
  <c r="AU287" i="19"/>
  <c r="AV287" i="19"/>
  <c r="AW287" i="19"/>
  <c r="AX287" i="19"/>
  <c r="AY287" i="19"/>
  <c r="AZ287" i="19"/>
  <c r="BA287" i="19"/>
  <c r="BB287" i="19"/>
  <c r="BC287" i="19"/>
  <c r="BD287" i="19"/>
  <c r="BG287" i="19"/>
  <c r="BI287" i="19"/>
  <c r="BL287" i="19"/>
  <c r="BO287" i="19"/>
  <c r="BP287" i="19"/>
  <c r="BQ287" i="19"/>
  <c r="BR287" i="19"/>
  <c r="BS287" i="19"/>
  <c r="AD288" i="19"/>
  <c r="AE288" i="19"/>
  <c r="AF288" i="19"/>
  <c r="AG288" i="19"/>
  <c r="AH288" i="19"/>
  <c r="AI288" i="19"/>
  <c r="AJ288" i="19"/>
  <c r="AK288" i="19"/>
  <c r="AL288" i="19"/>
  <c r="AM288" i="19"/>
  <c r="AN288" i="19"/>
  <c r="AO288" i="19"/>
  <c r="AP288" i="19"/>
  <c r="AQ288" i="19"/>
  <c r="AR288" i="19"/>
  <c r="AS288" i="19"/>
  <c r="AT288" i="19"/>
  <c r="AU288" i="19"/>
  <c r="AV288" i="19"/>
  <c r="AW288" i="19"/>
  <c r="AX288" i="19"/>
  <c r="AY288" i="19"/>
  <c r="AZ288" i="19"/>
  <c r="BA288" i="19"/>
  <c r="BB288" i="19"/>
  <c r="BC288" i="19"/>
  <c r="BD288" i="19"/>
  <c r="BG288" i="19"/>
  <c r="BI288" i="19"/>
  <c r="BL288" i="19"/>
  <c r="BO288" i="19"/>
  <c r="BP288" i="19"/>
  <c r="BQ288" i="19"/>
  <c r="BR288" i="19"/>
  <c r="BS288" i="19"/>
  <c r="AD289" i="19"/>
  <c r="AE289" i="19"/>
  <c r="AF289" i="19"/>
  <c r="AG289" i="19"/>
  <c r="AH289" i="19"/>
  <c r="AI289" i="19"/>
  <c r="AJ289" i="19"/>
  <c r="AK289" i="19"/>
  <c r="AL289" i="19"/>
  <c r="AM289" i="19"/>
  <c r="AN289" i="19"/>
  <c r="AO289" i="19"/>
  <c r="AP289" i="19"/>
  <c r="AQ289" i="19"/>
  <c r="AR289" i="19"/>
  <c r="AS289" i="19"/>
  <c r="AT289" i="19"/>
  <c r="AU289" i="19"/>
  <c r="AV289" i="19"/>
  <c r="AW289" i="19"/>
  <c r="AX289" i="19"/>
  <c r="AY289" i="19"/>
  <c r="AZ289" i="19"/>
  <c r="BA289" i="19"/>
  <c r="BB289" i="19"/>
  <c r="BC289" i="19"/>
  <c r="BD289" i="19"/>
  <c r="BG289" i="19"/>
  <c r="BI289" i="19"/>
  <c r="BL289" i="19"/>
  <c r="BO289" i="19"/>
  <c r="BP289" i="19"/>
  <c r="BQ289" i="19"/>
  <c r="BR289" i="19"/>
  <c r="BS289" i="19"/>
  <c r="AD290" i="19"/>
  <c r="AE290" i="19"/>
  <c r="AF290" i="19"/>
  <c r="AG290" i="19"/>
  <c r="AH290" i="19"/>
  <c r="AI290" i="19"/>
  <c r="AJ290" i="19"/>
  <c r="AK290" i="19"/>
  <c r="AL290" i="19"/>
  <c r="AM290" i="19"/>
  <c r="AN290" i="19"/>
  <c r="AO290" i="19"/>
  <c r="AP290" i="19"/>
  <c r="AQ290" i="19"/>
  <c r="AR290" i="19"/>
  <c r="AS290" i="19"/>
  <c r="AT290" i="19"/>
  <c r="AU290" i="19"/>
  <c r="AV290" i="19"/>
  <c r="AW290" i="19"/>
  <c r="AX290" i="19"/>
  <c r="AY290" i="19"/>
  <c r="AZ290" i="19"/>
  <c r="BA290" i="19"/>
  <c r="BB290" i="19"/>
  <c r="BC290" i="19"/>
  <c r="BD290" i="19"/>
  <c r="BG290" i="19"/>
  <c r="BI290" i="19"/>
  <c r="BL290" i="19"/>
  <c r="BO290" i="19"/>
  <c r="BP290" i="19"/>
  <c r="BQ290" i="19"/>
  <c r="BR290" i="19"/>
  <c r="BS290" i="19"/>
  <c r="AD291" i="19"/>
  <c r="AE291" i="19"/>
  <c r="AF291" i="19"/>
  <c r="AG291" i="19"/>
  <c r="AH291" i="19"/>
  <c r="AI291" i="19"/>
  <c r="AJ291" i="19"/>
  <c r="AK291" i="19"/>
  <c r="AL291" i="19"/>
  <c r="AM291" i="19"/>
  <c r="AN291" i="19"/>
  <c r="AO291" i="19"/>
  <c r="AP291" i="19"/>
  <c r="AQ291" i="19"/>
  <c r="AR291" i="19"/>
  <c r="AS291" i="19"/>
  <c r="AT291" i="19"/>
  <c r="AU291" i="19"/>
  <c r="AV291" i="19"/>
  <c r="AW291" i="19"/>
  <c r="AX291" i="19"/>
  <c r="AY291" i="19"/>
  <c r="AZ291" i="19"/>
  <c r="BA291" i="19"/>
  <c r="BB291" i="19"/>
  <c r="BC291" i="19"/>
  <c r="BD291" i="19"/>
  <c r="BG291" i="19"/>
  <c r="BI291" i="19"/>
  <c r="BL291" i="19"/>
  <c r="BO291" i="19"/>
  <c r="BP291" i="19"/>
  <c r="BQ291" i="19"/>
  <c r="BR291" i="19"/>
  <c r="BS291" i="19"/>
  <c r="AD292" i="19"/>
  <c r="AE292" i="19"/>
  <c r="AF292" i="19"/>
  <c r="AG292" i="19"/>
  <c r="AH292" i="19"/>
  <c r="AI292" i="19"/>
  <c r="AJ292" i="19"/>
  <c r="AK292" i="19"/>
  <c r="AL292" i="19"/>
  <c r="AM292" i="19"/>
  <c r="AN292" i="19"/>
  <c r="AO292" i="19"/>
  <c r="AP292" i="19"/>
  <c r="AQ292" i="19"/>
  <c r="AR292" i="19"/>
  <c r="AS292" i="19"/>
  <c r="AT292" i="19"/>
  <c r="AU292" i="19"/>
  <c r="AV292" i="19"/>
  <c r="AW292" i="19"/>
  <c r="AX292" i="19"/>
  <c r="AY292" i="19"/>
  <c r="AZ292" i="19"/>
  <c r="BA292" i="19"/>
  <c r="BB292" i="19"/>
  <c r="BC292" i="19"/>
  <c r="BD292" i="19"/>
  <c r="BG292" i="19"/>
  <c r="BI292" i="19"/>
  <c r="BL292" i="19"/>
  <c r="BO292" i="19"/>
  <c r="BP292" i="19"/>
  <c r="BQ292" i="19"/>
  <c r="BR292" i="19"/>
  <c r="BS292" i="19"/>
  <c r="AD293" i="19"/>
  <c r="AE293" i="19"/>
  <c r="AF293" i="19"/>
  <c r="AG293" i="19"/>
  <c r="AH293" i="19"/>
  <c r="AI293" i="19"/>
  <c r="AJ293" i="19"/>
  <c r="AK293" i="19"/>
  <c r="AL293" i="19"/>
  <c r="AM293" i="19"/>
  <c r="AN293" i="19"/>
  <c r="AO293" i="19"/>
  <c r="AP293" i="19"/>
  <c r="AQ293" i="19"/>
  <c r="AR293" i="19"/>
  <c r="AS293" i="19"/>
  <c r="AT293" i="19"/>
  <c r="AU293" i="19"/>
  <c r="AV293" i="19"/>
  <c r="AW293" i="19"/>
  <c r="AX293" i="19"/>
  <c r="AY293" i="19"/>
  <c r="AZ293" i="19"/>
  <c r="BA293" i="19"/>
  <c r="BB293" i="19"/>
  <c r="BC293" i="19"/>
  <c r="BD293" i="19"/>
  <c r="BG293" i="19"/>
  <c r="BI293" i="19"/>
  <c r="BL293" i="19"/>
  <c r="BO293" i="19"/>
  <c r="BP293" i="19"/>
  <c r="BQ293" i="19"/>
  <c r="BR293" i="19"/>
  <c r="BS293" i="19"/>
  <c r="AD294" i="19"/>
  <c r="AE294" i="19"/>
  <c r="AF294" i="19"/>
  <c r="AG294" i="19"/>
  <c r="AH294" i="19"/>
  <c r="AI294" i="19"/>
  <c r="AJ294" i="19"/>
  <c r="AK294" i="19"/>
  <c r="AL294" i="19"/>
  <c r="AM294" i="19"/>
  <c r="AN294" i="19"/>
  <c r="AO294" i="19"/>
  <c r="AP294" i="19"/>
  <c r="AQ294" i="19"/>
  <c r="AR294" i="19"/>
  <c r="AS294" i="19"/>
  <c r="AT294" i="19"/>
  <c r="AU294" i="19"/>
  <c r="AV294" i="19"/>
  <c r="AW294" i="19"/>
  <c r="AX294" i="19"/>
  <c r="AY294" i="19"/>
  <c r="AZ294" i="19"/>
  <c r="BA294" i="19"/>
  <c r="BB294" i="19"/>
  <c r="BC294" i="19"/>
  <c r="BD294" i="19"/>
  <c r="BG294" i="19"/>
  <c r="BI294" i="19"/>
  <c r="BL294" i="19"/>
  <c r="BO294" i="19"/>
  <c r="BP294" i="19"/>
  <c r="BQ294" i="19"/>
  <c r="BR294" i="19"/>
  <c r="BS294" i="19"/>
  <c r="AD295" i="19"/>
  <c r="AE295" i="19"/>
  <c r="AF295" i="19"/>
  <c r="AG295" i="19"/>
  <c r="AH295" i="19"/>
  <c r="AI295" i="19"/>
  <c r="AJ295" i="19"/>
  <c r="AK295" i="19"/>
  <c r="AL295" i="19"/>
  <c r="AM295" i="19"/>
  <c r="AN295" i="19"/>
  <c r="AO295" i="19"/>
  <c r="AP295" i="19"/>
  <c r="AQ295" i="19"/>
  <c r="AR295" i="19"/>
  <c r="AS295" i="19"/>
  <c r="AT295" i="19"/>
  <c r="AU295" i="19"/>
  <c r="AV295" i="19"/>
  <c r="AW295" i="19"/>
  <c r="AX295" i="19"/>
  <c r="AY295" i="19"/>
  <c r="AZ295" i="19"/>
  <c r="BA295" i="19"/>
  <c r="BB295" i="19"/>
  <c r="BC295" i="19"/>
  <c r="BD295" i="19"/>
  <c r="BG295" i="19"/>
  <c r="BI295" i="19"/>
  <c r="BL295" i="19"/>
  <c r="BO295" i="19"/>
  <c r="BP295" i="19"/>
  <c r="BQ295" i="19"/>
  <c r="BR295" i="19"/>
  <c r="BS295" i="19"/>
  <c r="AD296" i="19"/>
  <c r="AE296" i="19"/>
  <c r="AF296" i="19"/>
  <c r="AG296" i="19"/>
  <c r="AH296" i="19"/>
  <c r="AI296" i="19"/>
  <c r="AJ296" i="19"/>
  <c r="AK296" i="19"/>
  <c r="AL296" i="19"/>
  <c r="AM296" i="19"/>
  <c r="AN296" i="19"/>
  <c r="AO296" i="19"/>
  <c r="AP296" i="19"/>
  <c r="AQ296" i="19"/>
  <c r="AR296" i="19"/>
  <c r="AS296" i="19"/>
  <c r="AT296" i="19"/>
  <c r="AU296" i="19"/>
  <c r="AV296" i="19"/>
  <c r="AW296" i="19"/>
  <c r="AX296" i="19"/>
  <c r="AY296" i="19"/>
  <c r="AZ296" i="19"/>
  <c r="BA296" i="19"/>
  <c r="BB296" i="19"/>
  <c r="BC296" i="19"/>
  <c r="BD296" i="19"/>
  <c r="BG296" i="19"/>
  <c r="BI296" i="19"/>
  <c r="BL296" i="19"/>
  <c r="BO296" i="19"/>
  <c r="BP296" i="19"/>
  <c r="BQ296" i="19"/>
  <c r="BR296" i="19"/>
  <c r="BS296" i="19"/>
  <c r="AD297" i="19"/>
  <c r="AE297" i="19"/>
  <c r="AF297" i="19"/>
  <c r="AG297" i="19"/>
  <c r="AH297" i="19"/>
  <c r="AI297" i="19"/>
  <c r="AJ297" i="19"/>
  <c r="AK297" i="19"/>
  <c r="AL297" i="19"/>
  <c r="AM297" i="19"/>
  <c r="AN297" i="19"/>
  <c r="AO297" i="19"/>
  <c r="AP297" i="19"/>
  <c r="AQ297" i="19"/>
  <c r="AR297" i="19"/>
  <c r="AS297" i="19"/>
  <c r="AT297" i="19"/>
  <c r="AU297" i="19"/>
  <c r="AV297" i="19"/>
  <c r="AW297" i="19"/>
  <c r="AX297" i="19"/>
  <c r="AY297" i="19"/>
  <c r="AZ297" i="19"/>
  <c r="BA297" i="19"/>
  <c r="BB297" i="19"/>
  <c r="BC297" i="19"/>
  <c r="BD297" i="19"/>
  <c r="BG297" i="19"/>
  <c r="BI297" i="19"/>
  <c r="BL297" i="19"/>
  <c r="BO297" i="19"/>
  <c r="BP297" i="19"/>
  <c r="BQ297" i="19"/>
  <c r="BR297" i="19"/>
  <c r="BS297" i="19"/>
  <c r="AD298" i="19"/>
  <c r="AE298" i="19"/>
  <c r="AF298" i="19"/>
  <c r="AG298" i="19"/>
  <c r="AH298" i="19"/>
  <c r="AI298" i="19"/>
  <c r="AJ298" i="19"/>
  <c r="AK298" i="19"/>
  <c r="AL298" i="19"/>
  <c r="AM298" i="19"/>
  <c r="AN298" i="19"/>
  <c r="AO298" i="19"/>
  <c r="AP298" i="19"/>
  <c r="AQ298" i="19"/>
  <c r="AR298" i="19"/>
  <c r="AS298" i="19"/>
  <c r="AT298" i="19"/>
  <c r="AU298" i="19"/>
  <c r="AV298" i="19"/>
  <c r="AW298" i="19"/>
  <c r="AX298" i="19"/>
  <c r="AY298" i="19"/>
  <c r="AZ298" i="19"/>
  <c r="BA298" i="19"/>
  <c r="BB298" i="19"/>
  <c r="BC298" i="19"/>
  <c r="BD298" i="19"/>
  <c r="BG298" i="19"/>
  <c r="BI298" i="19"/>
  <c r="BL298" i="19"/>
  <c r="BO298" i="19"/>
  <c r="BP298" i="19"/>
  <c r="BQ298" i="19"/>
  <c r="BR298" i="19"/>
  <c r="BS298" i="19"/>
  <c r="AD299" i="19"/>
  <c r="AE299" i="19"/>
  <c r="AF299" i="19"/>
  <c r="AG299" i="19"/>
  <c r="AH299" i="19"/>
  <c r="AI299" i="19"/>
  <c r="AJ299" i="19"/>
  <c r="AK299" i="19"/>
  <c r="AL299" i="19"/>
  <c r="AM299" i="19"/>
  <c r="AN299" i="19"/>
  <c r="AO299" i="19"/>
  <c r="AP299" i="19"/>
  <c r="AQ299" i="19"/>
  <c r="AR299" i="19"/>
  <c r="AS299" i="19"/>
  <c r="AT299" i="19"/>
  <c r="AU299" i="19"/>
  <c r="AV299" i="19"/>
  <c r="AW299" i="19"/>
  <c r="AX299" i="19"/>
  <c r="AY299" i="19"/>
  <c r="AZ299" i="19"/>
  <c r="BA299" i="19"/>
  <c r="BB299" i="19"/>
  <c r="BC299" i="19"/>
  <c r="BD299" i="19"/>
  <c r="BG299" i="19"/>
  <c r="BI299" i="19"/>
  <c r="BL299" i="19"/>
  <c r="BO299" i="19"/>
  <c r="BP299" i="19"/>
  <c r="BQ299" i="19"/>
  <c r="BR299" i="19"/>
  <c r="BS299" i="19"/>
  <c r="AD300" i="19"/>
  <c r="AE300" i="19"/>
  <c r="AF300" i="19"/>
  <c r="AG300" i="19"/>
  <c r="AH300" i="19"/>
  <c r="AI300" i="19"/>
  <c r="AJ300" i="19"/>
  <c r="AK300" i="19"/>
  <c r="AL300" i="19"/>
  <c r="AM300" i="19"/>
  <c r="AN300" i="19"/>
  <c r="AO300" i="19"/>
  <c r="AP300" i="19"/>
  <c r="AQ300" i="19"/>
  <c r="AR300" i="19"/>
  <c r="AS300" i="19"/>
  <c r="AT300" i="19"/>
  <c r="AU300" i="19"/>
  <c r="AV300" i="19"/>
  <c r="AW300" i="19"/>
  <c r="AX300" i="19"/>
  <c r="AY300" i="19"/>
  <c r="AZ300" i="19"/>
  <c r="BA300" i="19"/>
  <c r="BB300" i="19"/>
  <c r="BC300" i="19"/>
  <c r="BD300" i="19"/>
  <c r="BG300" i="19"/>
  <c r="BI300" i="19"/>
  <c r="BL300" i="19"/>
  <c r="BO300" i="19"/>
  <c r="BP300" i="19"/>
  <c r="BQ300" i="19"/>
  <c r="BR300" i="19"/>
  <c r="BS300" i="19"/>
  <c r="AD301" i="19"/>
  <c r="AE301" i="19"/>
  <c r="AF301" i="19"/>
  <c r="AG301" i="19"/>
  <c r="AH301" i="19"/>
  <c r="AI301" i="19"/>
  <c r="AJ301" i="19"/>
  <c r="AK301" i="19"/>
  <c r="AL301" i="19"/>
  <c r="AM301" i="19"/>
  <c r="AN301" i="19"/>
  <c r="AO301" i="19"/>
  <c r="AP301" i="19"/>
  <c r="AQ301" i="19"/>
  <c r="AR301" i="19"/>
  <c r="AS301" i="19"/>
  <c r="AT301" i="19"/>
  <c r="AU301" i="19"/>
  <c r="AV301" i="19"/>
  <c r="AW301" i="19"/>
  <c r="AX301" i="19"/>
  <c r="AY301" i="19"/>
  <c r="AZ301" i="19"/>
  <c r="BA301" i="19"/>
  <c r="BB301" i="19"/>
  <c r="BC301" i="19"/>
  <c r="BD301" i="19"/>
  <c r="BG301" i="19"/>
  <c r="BI301" i="19"/>
  <c r="BL301" i="19"/>
  <c r="BO301" i="19"/>
  <c r="BP301" i="19"/>
  <c r="BQ301" i="19"/>
  <c r="BR301" i="19"/>
  <c r="BS301" i="19"/>
  <c r="AD302" i="19"/>
  <c r="AE302" i="19"/>
  <c r="AF302" i="19"/>
  <c r="AG302" i="19"/>
  <c r="AH302" i="19"/>
  <c r="AI302" i="19"/>
  <c r="AJ302" i="19"/>
  <c r="AK302" i="19"/>
  <c r="AL302" i="19"/>
  <c r="AM302" i="19"/>
  <c r="AN302" i="19"/>
  <c r="AO302" i="19"/>
  <c r="AP302" i="19"/>
  <c r="AQ302" i="19"/>
  <c r="AR302" i="19"/>
  <c r="AS302" i="19"/>
  <c r="AT302" i="19"/>
  <c r="AU302" i="19"/>
  <c r="AV302" i="19"/>
  <c r="AW302" i="19"/>
  <c r="AX302" i="19"/>
  <c r="AY302" i="19"/>
  <c r="AZ302" i="19"/>
  <c r="BA302" i="19"/>
  <c r="BB302" i="19"/>
  <c r="BC302" i="19"/>
  <c r="BD302" i="19"/>
  <c r="BG302" i="19"/>
  <c r="BI302" i="19"/>
  <c r="BL302" i="19"/>
  <c r="BO302" i="19"/>
  <c r="BP302" i="19"/>
  <c r="BQ302" i="19"/>
  <c r="BR302" i="19"/>
  <c r="BS302" i="19"/>
  <c r="AD303" i="19"/>
  <c r="AE303" i="19"/>
  <c r="AF303" i="19"/>
  <c r="AG303" i="19"/>
  <c r="AH303" i="19"/>
  <c r="AI303" i="19"/>
  <c r="AJ303" i="19"/>
  <c r="AK303" i="19"/>
  <c r="AL303" i="19"/>
  <c r="AM303" i="19"/>
  <c r="AN303" i="19"/>
  <c r="AO303" i="19"/>
  <c r="AP303" i="19"/>
  <c r="AQ303" i="19"/>
  <c r="AR303" i="19"/>
  <c r="AS303" i="19"/>
  <c r="AT303" i="19"/>
  <c r="AU303" i="19"/>
  <c r="AV303" i="19"/>
  <c r="AW303" i="19"/>
  <c r="AX303" i="19"/>
  <c r="AY303" i="19"/>
  <c r="AZ303" i="19"/>
  <c r="BA303" i="19"/>
  <c r="BB303" i="19"/>
  <c r="BC303" i="19"/>
  <c r="BD303" i="19"/>
  <c r="BG303" i="19"/>
  <c r="BI303" i="19"/>
  <c r="BL303" i="19"/>
  <c r="BO303" i="19"/>
  <c r="BP303" i="19"/>
  <c r="BQ303" i="19"/>
  <c r="BR303" i="19"/>
  <c r="BS303" i="19"/>
  <c r="AD304" i="19"/>
  <c r="AE304" i="19"/>
  <c r="AF304" i="19"/>
  <c r="AG304" i="19"/>
  <c r="AH304" i="19"/>
  <c r="AI304" i="19"/>
  <c r="AJ304" i="19"/>
  <c r="AK304" i="19"/>
  <c r="AL304" i="19"/>
  <c r="AM304" i="19"/>
  <c r="AN304" i="19"/>
  <c r="AO304" i="19"/>
  <c r="AP304" i="19"/>
  <c r="AQ304" i="19"/>
  <c r="AR304" i="19"/>
  <c r="AS304" i="19"/>
  <c r="AT304" i="19"/>
  <c r="AU304" i="19"/>
  <c r="AV304" i="19"/>
  <c r="AW304" i="19"/>
  <c r="AX304" i="19"/>
  <c r="AY304" i="19"/>
  <c r="AZ304" i="19"/>
  <c r="BA304" i="19"/>
  <c r="BB304" i="19"/>
  <c r="BC304" i="19"/>
  <c r="BD304" i="19"/>
  <c r="BG304" i="19"/>
  <c r="BI304" i="19"/>
  <c r="BL304" i="19"/>
  <c r="BO304" i="19"/>
  <c r="BP304" i="19"/>
  <c r="BQ304" i="19"/>
  <c r="BR304" i="19"/>
  <c r="BS304" i="19"/>
  <c r="AD305" i="19"/>
  <c r="AE305" i="19"/>
  <c r="AF305" i="19"/>
  <c r="AG305" i="19"/>
  <c r="AH305" i="19"/>
  <c r="AI305" i="19"/>
  <c r="AJ305" i="19"/>
  <c r="AK305" i="19"/>
  <c r="AL305" i="19"/>
  <c r="AM305" i="19"/>
  <c r="AN305" i="19"/>
  <c r="AO305" i="19"/>
  <c r="AP305" i="19"/>
  <c r="AQ305" i="19"/>
  <c r="AR305" i="19"/>
  <c r="AS305" i="19"/>
  <c r="AT305" i="19"/>
  <c r="AU305" i="19"/>
  <c r="AV305" i="19"/>
  <c r="AW305" i="19"/>
  <c r="AX305" i="19"/>
  <c r="AY305" i="19"/>
  <c r="AZ305" i="19"/>
  <c r="BA305" i="19"/>
  <c r="BB305" i="19"/>
  <c r="BC305" i="19"/>
  <c r="BD305" i="19"/>
  <c r="BG305" i="19"/>
  <c r="BI305" i="19"/>
  <c r="BL305" i="19"/>
  <c r="BO305" i="19"/>
  <c r="BP305" i="19"/>
  <c r="BQ305" i="19"/>
  <c r="BR305" i="19"/>
  <c r="BS305" i="19"/>
  <c r="AD306" i="19"/>
  <c r="AE306" i="19"/>
  <c r="AF306" i="19"/>
  <c r="AG306" i="19"/>
  <c r="AH306" i="19"/>
  <c r="AI306" i="19"/>
  <c r="AJ306" i="19"/>
  <c r="AK306" i="19"/>
  <c r="AL306" i="19"/>
  <c r="AM306" i="19"/>
  <c r="AN306" i="19"/>
  <c r="AO306" i="19"/>
  <c r="AP306" i="19"/>
  <c r="AQ306" i="19"/>
  <c r="AR306" i="19"/>
  <c r="AS306" i="19"/>
  <c r="AT306" i="19"/>
  <c r="AU306" i="19"/>
  <c r="AV306" i="19"/>
  <c r="AW306" i="19"/>
  <c r="AX306" i="19"/>
  <c r="AY306" i="19"/>
  <c r="AZ306" i="19"/>
  <c r="BA306" i="19"/>
  <c r="BB306" i="19"/>
  <c r="BC306" i="19"/>
  <c r="BD306" i="19"/>
  <c r="BG306" i="19"/>
  <c r="BI306" i="19"/>
  <c r="BL306" i="19"/>
  <c r="BO306" i="19"/>
  <c r="BP306" i="19"/>
  <c r="BQ306" i="19"/>
  <c r="BR306" i="19"/>
  <c r="BS306" i="19"/>
  <c r="AD307" i="19"/>
  <c r="AE307" i="19"/>
  <c r="AF307" i="19"/>
  <c r="AG307" i="19"/>
  <c r="AH307" i="19"/>
  <c r="AI307" i="19"/>
  <c r="AJ307" i="19"/>
  <c r="AK307" i="19"/>
  <c r="AL307" i="19"/>
  <c r="AM307" i="19"/>
  <c r="AN307" i="19"/>
  <c r="AO307" i="19"/>
  <c r="AP307" i="19"/>
  <c r="AQ307" i="19"/>
  <c r="AR307" i="19"/>
  <c r="AS307" i="19"/>
  <c r="AT307" i="19"/>
  <c r="AU307" i="19"/>
  <c r="AV307" i="19"/>
  <c r="AW307" i="19"/>
  <c r="AX307" i="19"/>
  <c r="AY307" i="19"/>
  <c r="AZ307" i="19"/>
  <c r="BA307" i="19"/>
  <c r="BB307" i="19"/>
  <c r="BC307" i="19"/>
  <c r="BD307" i="19"/>
  <c r="BG307" i="19"/>
  <c r="BI307" i="19"/>
  <c r="BL307" i="19"/>
  <c r="BO307" i="19"/>
  <c r="BP307" i="19"/>
  <c r="BQ307" i="19"/>
  <c r="BR307" i="19"/>
  <c r="BS307" i="19"/>
  <c r="AD308" i="19"/>
  <c r="AE308" i="19"/>
  <c r="AF308" i="19"/>
  <c r="AG308" i="19"/>
  <c r="AH308" i="19"/>
  <c r="AI308" i="19"/>
  <c r="AJ308" i="19"/>
  <c r="AK308" i="19"/>
  <c r="AL308" i="19"/>
  <c r="AM308" i="19"/>
  <c r="AN308" i="19"/>
  <c r="AO308" i="19"/>
  <c r="AP308" i="19"/>
  <c r="AQ308" i="19"/>
  <c r="AR308" i="19"/>
  <c r="AS308" i="19"/>
  <c r="AT308" i="19"/>
  <c r="AU308" i="19"/>
  <c r="AV308" i="19"/>
  <c r="AW308" i="19"/>
  <c r="AX308" i="19"/>
  <c r="AY308" i="19"/>
  <c r="AZ308" i="19"/>
  <c r="BA308" i="19"/>
  <c r="BB308" i="19"/>
  <c r="BC308" i="19"/>
  <c r="BD308" i="19"/>
  <c r="BG308" i="19"/>
  <c r="BI308" i="19"/>
  <c r="BL308" i="19"/>
  <c r="BO308" i="19"/>
  <c r="BP308" i="19"/>
  <c r="BQ308" i="19"/>
  <c r="BR308" i="19"/>
  <c r="BS308" i="19"/>
  <c r="AD309" i="19"/>
  <c r="AE309" i="19"/>
  <c r="AF309" i="19"/>
  <c r="AG309" i="19"/>
  <c r="AH309" i="19"/>
  <c r="AI309" i="19"/>
  <c r="AJ309" i="19"/>
  <c r="AK309" i="19"/>
  <c r="AL309" i="19"/>
  <c r="AM309" i="19"/>
  <c r="AN309" i="19"/>
  <c r="AO309" i="19"/>
  <c r="AP309" i="19"/>
  <c r="AQ309" i="19"/>
  <c r="AR309" i="19"/>
  <c r="AS309" i="19"/>
  <c r="AT309" i="19"/>
  <c r="AU309" i="19"/>
  <c r="AV309" i="19"/>
  <c r="AW309" i="19"/>
  <c r="AX309" i="19"/>
  <c r="AY309" i="19"/>
  <c r="AZ309" i="19"/>
  <c r="BA309" i="19"/>
  <c r="BB309" i="19"/>
  <c r="BC309" i="19"/>
  <c r="BD309" i="19"/>
  <c r="BG309" i="19"/>
  <c r="BI309" i="19"/>
  <c r="BL309" i="19"/>
  <c r="BO309" i="19"/>
  <c r="BP309" i="19"/>
  <c r="BQ309" i="19"/>
  <c r="BR309" i="19"/>
  <c r="BS309" i="19"/>
  <c r="AD310" i="19"/>
  <c r="AE310" i="19"/>
  <c r="AF310" i="19"/>
  <c r="AG310" i="19"/>
  <c r="AH310" i="19"/>
  <c r="AI310" i="19"/>
  <c r="AJ310" i="19"/>
  <c r="AK310" i="19"/>
  <c r="AL310" i="19"/>
  <c r="AM310" i="19"/>
  <c r="AN310" i="19"/>
  <c r="AO310" i="19"/>
  <c r="AP310" i="19"/>
  <c r="AQ310" i="19"/>
  <c r="AR310" i="19"/>
  <c r="AS310" i="19"/>
  <c r="AT310" i="19"/>
  <c r="AU310" i="19"/>
  <c r="AV310" i="19"/>
  <c r="AW310" i="19"/>
  <c r="AX310" i="19"/>
  <c r="AY310" i="19"/>
  <c r="AZ310" i="19"/>
  <c r="BA310" i="19"/>
  <c r="BB310" i="19"/>
  <c r="BC310" i="19"/>
  <c r="BD310" i="19"/>
  <c r="BG310" i="19"/>
  <c r="BI310" i="19"/>
  <c r="BL310" i="19"/>
  <c r="BO310" i="19"/>
  <c r="BP310" i="19"/>
  <c r="BQ310" i="19"/>
  <c r="BR310" i="19"/>
  <c r="BS310" i="19"/>
  <c r="AD311" i="19"/>
  <c r="AE311" i="19"/>
  <c r="AF311" i="19"/>
  <c r="AG311" i="19"/>
  <c r="AH311" i="19"/>
  <c r="AI311" i="19"/>
  <c r="AJ311" i="19"/>
  <c r="AK311" i="19"/>
  <c r="AL311" i="19"/>
  <c r="AM311" i="19"/>
  <c r="AN311" i="19"/>
  <c r="AO311" i="19"/>
  <c r="AP311" i="19"/>
  <c r="AQ311" i="19"/>
  <c r="AR311" i="19"/>
  <c r="AS311" i="19"/>
  <c r="AT311" i="19"/>
  <c r="AU311" i="19"/>
  <c r="AV311" i="19"/>
  <c r="AW311" i="19"/>
  <c r="AX311" i="19"/>
  <c r="AY311" i="19"/>
  <c r="AZ311" i="19"/>
  <c r="BA311" i="19"/>
  <c r="BB311" i="19"/>
  <c r="BC311" i="19"/>
  <c r="BD311" i="19"/>
  <c r="BG311" i="19"/>
  <c r="BI311" i="19"/>
  <c r="BL311" i="19"/>
  <c r="BO311" i="19"/>
  <c r="BP311" i="19"/>
  <c r="BQ311" i="19"/>
  <c r="BR311" i="19"/>
  <c r="BS311" i="19"/>
  <c r="AD312" i="19"/>
  <c r="AE312" i="19"/>
  <c r="AF312" i="19"/>
  <c r="AG312" i="19"/>
  <c r="AH312" i="19"/>
  <c r="AI312" i="19"/>
  <c r="AJ312" i="19"/>
  <c r="AK312" i="19"/>
  <c r="AL312" i="19"/>
  <c r="AM312" i="19"/>
  <c r="AN312" i="19"/>
  <c r="AO312" i="19"/>
  <c r="AP312" i="19"/>
  <c r="AQ312" i="19"/>
  <c r="AR312" i="19"/>
  <c r="AS312" i="19"/>
  <c r="AT312" i="19"/>
  <c r="AU312" i="19"/>
  <c r="AV312" i="19"/>
  <c r="AW312" i="19"/>
  <c r="AX312" i="19"/>
  <c r="AY312" i="19"/>
  <c r="AZ312" i="19"/>
  <c r="BA312" i="19"/>
  <c r="BB312" i="19"/>
  <c r="BC312" i="19"/>
  <c r="BD312" i="19"/>
  <c r="BG312" i="19"/>
  <c r="BI312" i="19"/>
  <c r="BL312" i="19"/>
  <c r="BO312" i="19"/>
  <c r="BP312" i="19"/>
  <c r="BQ312" i="19"/>
  <c r="BR312" i="19"/>
  <c r="BS312" i="19"/>
  <c r="AD313" i="19"/>
  <c r="AE313" i="19"/>
  <c r="AF313" i="19"/>
  <c r="AG313" i="19"/>
  <c r="AH313" i="19"/>
  <c r="AI313" i="19"/>
  <c r="AJ313" i="19"/>
  <c r="AK313" i="19"/>
  <c r="AL313" i="19"/>
  <c r="AM313" i="19"/>
  <c r="AN313" i="19"/>
  <c r="AO313" i="19"/>
  <c r="AP313" i="19"/>
  <c r="AQ313" i="19"/>
  <c r="AR313" i="19"/>
  <c r="AS313" i="19"/>
  <c r="AT313" i="19"/>
  <c r="AU313" i="19"/>
  <c r="AV313" i="19"/>
  <c r="AW313" i="19"/>
  <c r="AX313" i="19"/>
  <c r="AY313" i="19"/>
  <c r="AZ313" i="19"/>
  <c r="BA313" i="19"/>
  <c r="BB313" i="19"/>
  <c r="BC313" i="19"/>
  <c r="BD313" i="19"/>
  <c r="BG313" i="19"/>
  <c r="BI313" i="19"/>
  <c r="BL313" i="19"/>
  <c r="BO313" i="19"/>
  <c r="BP313" i="19"/>
  <c r="BQ313" i="19"/>
  <c r="BR313" i="19"/>
  <c r="BS313" i="19"/>
  <c r="AD314" i="19"/>
  <c r="AE314" i="19"/>
  <c r="AF314" i="19"/>
  <c r="AG314" i="19"/>
  <c r="AH314" i="19"/>
  <c r="AI314" i="19"/>
  <c r="AJ314" i="19"/>
  <c r="AK314" i="19"/>
  <c r="AL314" i="19"/>
  <c r="AM314" i="19"/>
  <c r="AN314" i="19"/>
  <c r="AO314" i="19"/>
  <c r="AP314" i="19"/>
  <c r="AQ314" i="19"/>
  <c r="AR314" i="19"/>
  <c r="AS314" i="19"/>
  <c r="AT314" i="19"/>
  <c r="AU314" i="19"/>
  <c r="AV314" i="19"/>
  <c r="AW314" i="19"/>
  <c r="AX314" i="19"/>
  <c r="AY314" i="19"/>
  <c r="AZ314" i="19"/>
  <c r="BA314" i="19"/>
  <c r="BB314" i="19"/>
  <c r="BC314" i="19"/>
  <c r="BD314" i="19"/>
  <c r="BG314" i="19"/>
  <c r="BI314" i="19"/>
  <c r="BL314" i="19"/>
  <c r="BO314" i="19"/>
  <c r="BP314" i="19"/>
  <c r="BQ314" i="19"/>
  <c r="BR314" i="19"/>
  <c r="BS314" i="19"/>
  <c r="AD315" i="19"/>
  <c r="AE315" i="19"/>
  <c r="AF315" i="19"/>
  <c r="AG315" i="19"/>
  <c r="AH315" i="19"/>
  <c r="AI315" i="19"/>
  <c r="AJ315" i="19"/>
  <c r="AK315" i="19"/>
  <c r="AL315" i="19"/>
  <c r="AM315" i="19"/>
  <c r="AN315" i="19"/>
  <c r="AO315" i="19"/>
  <c r="AP315" i="19"/>
  <c r="AQ315" i="19"/>
  <c r="AR315" i="19"/>
  <c r="AS315" i="19"/>
  <c r="AT315" i="19"/>
  <c r="AU315" i="19"/>
  <c r="AV315" i="19"/>
  <c r="AW315" i="19"/>
  <c r="AX315" i="19"/>
  <c r="AY315" i="19"/>
  <c r="AZ315" i="19"/>
  <c r="BA315" i="19"/>
  <c r="BB315" i="19"/>
  <c r="BC315" i="19"/>
  <c r="BD315" i="19"/>
  <c r="BG315" i="19"/>
  <c r="BI315" i="19"/>
  <c r="BL315" i="19"/>
  <c r="BO315" i="19"/>
  <c r="BP315" i="19"/>
  <c r="BQ315" i="19"/>
  <c r="BR315" i="19"/>
  <c r="BS315" i="19"/>
  <c r="AD316" i="19"/>
  <c r="AE316" i="19"/>
  <c r="AF316" i="19"/>
  <c r="AG316" i="19"/>
  <c r="AH316" i="19"/>
  <c r="AI316" i="19"/>
  <c r="AJ316" i="19"/>
  <c r="AK316" i="19"/>
  <c r="AL316" i="19"/>
  <c r="AM316" i="19"/>
  <c r="AN316" i="19"/>
  <c r="AO316" i="19"/>
  <c r="AP316" i="19"/>
  <c r="AQ316" i="19"/>
  <c r="AR316" i="19"/>
  <c r="AS316" i="19"/>
  <c r="AT316" i="19"/>
  <c r="AU316" i="19"/>
  <c r="AV316" i="19"/>
  <c r="AW316" i="19"/>
  <c r="AX316" i="19"/>
  <c r="AY316" i="19"/>
  <c r="AZ316" i="19"/>
  <c r="BA316" i="19"/>
  <c r="BB316" i="19"/>
  <c r="BC316" i="19"/>
  <c r="BD316" i="19"/>
  <c r="BG316" i="19"/>
  <c r="BI316" i="19"/>
  <c r="BL316" i="19"/>
  <c r="BO316" i="19"/>
  <c r="BP316" i="19"/>
  <c r="BQ316" i="19"/>
  <c r="BR316" i="19"/>
  <c r="BS316" i="19"/>
  <c r="AD317" i="19"/>
  <c r="AE317" i="19"/>
  <c r="AF317" i="19"/>
  <c r="AG317" i="19"/>
  <c r="AH317" i="19"/>
  <c r="AI317" i="19"/>
  <c r="AJ317" i="19"/>
  <c r="AK317" i="19"/>
  <c r="AL317" i="19"/>
  <c r="AM317" i="19"/>
  <c r="AN317" i="19"/>
  <c r="AO317" i="19"/>
  <c r="AP317" i="19"/>
  <c r="AQ317" i="19"/>
  <c r="AR317" i="19"/>
  <c r="AS317" i="19"/>
  <c r="AT317" i="19"/>
  <c r="AU317" i="19"/>
  <c r="AV317" i="19"/>
  <c r="AW317" i="19"/>
  <c r="AX317" i="19"/>
  <c r="AY317" i="19"/>
  <c r="AZ317" i="19"/>
  <c r="BA317" i="19"/>
  <c r="BB317" i="19"/>
  <c r="BC317" i="19"/>
  <c r="BD317" i="19"/>
  <c r="BG317" i="19"/>
  <c r="BI317" i="19"/>
  <c r="BL317" i="19"/>
  <c r="BO317" i="19"/>
  <c r="BP317" i="19"/>
  <c r="BQ317" i="19"/>
  <c r="BR317" i="19"/>
  <c r="BS317" i="19"/>
  <c r="AD318" i="19"/>
  <c r="AE318" i="19"/>
  <c r="AF318" i="19"/>
  <c r="AG318" i="19"/>
  <c r="AH318" i="19"/>
  <c r="AI318" i="19"/>
  <c r="AJ318" i="19"/>
  <c r="AK318" i="19"/>
  <c r="AL318" i="19"/>
  <c r="AM318" i="19"/>
  <c r="AN318" i="19"/>
  <c r="AO318" i="19"/>
  <c r="AP318" i="19"/>
  <c r="AQ318" i="19"/>
  <c r="AR318" i="19"/>
  <c r="AS318" i="19"/>
  <c r="AT318" i="19"/>
  <c r="AU318" i="19"/>
  <c r="AV318" i="19"/>
  <c r="AW318" i="19"/>
  <c r="AX318" i="19"/>
  <c r="AY318" i="19"/>
  <c r="AZ318" i="19"/>
  <c r="BA318" i="19"/>
  <c r="BB318" i="19"/>
  <c r="BC318" i="19"/>
  <c r="BD318" i="19"/>
  <c r="BG318" i="19"/>
  <c r="BI318" i="19"/>
  <c r="BL318" i="19"/>
  <c r="BO318" i="19"/>
  <c r="BP318" i="19"/>
  <c r="BQ318" i="19"/>
  <c r="BR318" i="19"/>
  <c r="BS318" i="19"/>
  <c r="AD319" i="19"/>
  <c r="AE319" i="19"/>
  <c r="AF319" i="19"/>
  <c r="AG319" i="19"/>
  <c r="AH319" i="19"/>
  <c r="AI319" i="19"/>
  <c r="AJ319" i="19"/>
  <c r="AK319" i="19"/>
  <c r="AL319" i="19"/>
  <c r="AM319" i="19"/>
  <c r="AN319" i="19"/>
  <c r="AO319" i="19"/>
  <c r="AP319" i="19"/>
  <c r="AQ319" i="19"/>
  <c r="AR319" i="19"/>
  <c r="AS319" i="19"/>
  <c r="AT319" i="19"/>
  <c r="AU319" i="19"/>
  <c r="AV319" i="19"/>
  <c r="AW319" i="19"/>
  <c r="AX319" i="19"/>
  <c r="AY319" i="19"/>
  <c r="AZ319" i="19"/>
  <c r="BA319" i="19"/>
  <c r="BB319" i="19"/>
  <c r="BC319" i="19"/>
  <c r="BD319" i="19"/>
  <c r="BG319" i="19"/>
  <c r="BI319" i="19"/>
  <c r="BL319" i="19"/>
  <c r="BO319" i="19"/>
  <c r="BP319" i="19"/>
  <c r="BQ319" i="19"/>
  <c r="BR319" i="19"/>
  <c r="BS319" i="19"/>
  <c r="AD320" i="19"/>
  <c r="AE320" i="19"/>
  <c r="AF320" i="19"/>
  <c r="AG320" i="19"/>
  <c r="AH320" i="19"/>
  <c r="AI320" i="19"/>
  <c r="AJ320" i="19"/>
  <c r="AK320" i="19"/>
  <c r="AL320" i="19"/>
  <c r="AM320" i="19"/>
  <c r="AN320" i="19"/>
  <c r="AO320" i="19"/>
  <c r="AP320" i="19"/>
  <c r="AQ320" i="19"/>
  <c r="AR320" i="19"/>
  <c r="AS320" i="19"/>
  <c r="AT320" i="19"/>
  <c r="AU320" i="19"/>
  <c r="AV320" i="19"/>
  <c r="AW320" i="19"/>
  <c r="AX320" i="19"/>
  <c r="AY320" i="19"/>
  <c r="AZ320" i="19"/>
  <c r="BA320" i="19"/>
  <c r="BB320" i="19"/>
  <c r="BC320" i="19"/>
  <c r="BD320" i="19"/>
  <c r="BG320" i="19"/>
  <c r="BI320" i="19"/>
  <c r="BL320" i="19"/>
  <c r="BO320" i="19"/>
  <c r="BP320" i="19"/>
  <c r="BQ320" i="19"/>
  <c r="BR320" i="19"/>
  <c r="BS320" i="19"/>
  <c r="AD321" i="19"/>
  <c r="AE321" i="19"/>
  <c r="AF321" i="19"/>
  <c r="AG321" i="19"/>
  <c r="AH321" i="19"/>
  <c r="AI321" i="19"/>
  <c r="AJ321" i="19"/>
  <c r="AK321" i="19"/>
  <c r="AL321" i="19"/>
  <c r="AM321" i="19"/>
  <c r="AN321" i="19"/>
  <c r="AO321" i="19"/>
  <c r="AP321" i="19"/>
  <c r="AQ321" i="19"/>
  <c r="AR321" i="19"/>
  <c r="AS321" i="19"/>
  <c r="AT321" i="19"/>
  <c r="AU321" i="19"/>
  <c r="AV321" i="19"/>
  <c r="AW321" i="19"/>
  <c r="AX321" i="19"/>
  <c r="AY321" i="19"/>
  <c r="AZ321" i="19"/>
  <c r="BA321" i="19"/>
  <c r="BB321" i="19"/>
  <c r="BC321" i="19"/>
  <c r="BD321" i="19"/>
  <c r="BG321" i="19"/>
  <c r="BI321" i="19"/>
  <c r="BL321" i="19"/>
  <c r="BO321" i="19"/>
  <c r="BP321" i="19"/>
  <c r="BQ321" i="19"/>
  <c r="BR321" i="19"/>
  <c r="BS321" i="19"/>
  <c r="AD322" i="19"/>
  <c r="AE322" i="19"/>
  <c r="AF322" i="19"/>
  <c r="AG322" i="19"/>
  <c r="AH322" i="19"/>
  <c r="AI322" i="19"/>
  <c r="AJ322" i="19"/>
  <c r="AK322" i="19"/>
  <c r="AL322" i="19"/>
  <c r="AM322" i="19"/>
  <c r="AN322" i="19"/>
  <c r="AO322" i="19"/>
  <c r="AP322" i="19"/>
  <c r="AQ322" i="19"/>
  <c r="AR322" i="19"/>
  <c r="AS322" i="19"/>
  <c r="AT322" i="19"/>
  <c r="AU322" i="19"/>
  <c r="AV322" i="19"/>
  <c r="AW322" i="19"/>
  <c r="AX322" i="19"/>
  <c r="AY322" i="19"/>
  <c r="AZ322" i="19"/>
  <c r="BA322" i="19"/>
  <c r="BB322" i="19"/>
  <c r="BC322" i="19"/>
  <c r="BD322" i="19"/>
  <c r="BG322" i="19"/>
  <c r="BI322" i="19"/>
  <c r="BL322" i="19"/>
  <c r="BO322" i="19"/>
  <c r="BP322" i="19"/>
  <c r="BQ322" i="19"/>
  <c r="BR322" i="19"/>
  <c r="BS322" i="19"/>
  <c r="AD323" i="19"/>
  <c r="AE323" i="19"/>
  <c r="AF323" i="19"/>
  <c r="AG323" i="19"/>
  <c r="AH323" i="19"/>
  <c r="AI323" i="19"/>
  <c r="AJ323" i="19"/>
  <c r="AK323" i="19"/>
  <c r="AL323" i="19"/>
  <c r="AM323" i="19"/>
  <c r="AN323" i="19"/>
  <c r="AO323" i="19"/>
  <c r="AP323" i="19"/>
  <c r="AQ323" i="19"/>
  <c r="AR323" i="19"/>
  <c r="AS323" i="19"/>
  <c r="AT323" i="19"/>
  <c r="AU323" i="19"/>
  <c r="AV323" i="19"/>
  <c r="AW323" i="19"/>
  <c r="AX323" i="19"/>
  <c r="AY323" i="19"/>
  <c r="AZ323" i="19"/>
  <c r="BA323" i="19"/>
  <c r="BB323" i="19"/>
  <c r="BC323" i="19"/>
  <c r="BD323" i="19"/>
  <c r="BG323" i="19"/>
  <c r="BI323" i="19"/>
  <c r="BL323" i="19"/>
  <c r="BO323" i="19"/>
  <c r="BP323" i="19"/>
  <c r="BQ323" i="19"/>
  <c r="BR323" i="19"/>
  <c r="BS323" i="19"/>
  <c r="AD324" i="19"/>
  <c r="AE324" i="19"/>
  <c r="AF324" i="19"/>
  <c r="AG324" i="19"/>
  <c r="AH324" i="19"/>
  <c r="AI324" i="19"/>
  <c r="AJ324" i="19"/>
  <c r="AK324" i="19"/>
  <c r="AL324" i="19"/>
  <c r="AM324" i="19"/>
  <c r="AN324" i="19"/>
  <c r="AO324" i="19"/>
  <c r="AP324" i="19"/>
  <c r="AQ324" i="19"/>
  <c r="AR324" i="19"/>
  <c r="AS324" i="19"/>
  <c r="AT324" i="19"/>
  <c r="AU324" i="19"/>
  <c r="AV324" i="19"/>
  <c r="AW324" i="19"/>
  <c r="AX324" i="19"/>
  <c r="AY324" i="19"/>
  <c r="AZ324" i="19"/>
  <c r="BA324" i="19"/>
  <c r="BB324" i="19"/>
  <c r="BC324" i="19"/>
  <c r="BD324" i="19"/>
  <c r="BG324" i="19"/>
  <c r="BI324" i="19"/>
  <c r="BL324" i="19"/>
  <c r="BO324" i="19"/>
  <c r="BP324" i="19"/>
  <c r="BQ324" i="19"/>
  <c r="BR324" i="19"/>
  <c r="BS324" i="19"/>
  <c r="AD325" i="19"/>
  <c r="AE325" i="19"/>
  <c r="AF325" i="19"/>
  <c r="AG325" i="19"/>
  <c r="AH325" i="19"/>
  <c r="AI325" i="19"/>
  <c r="AJ325" i="19"/>
  <c r="AK325" i="19"/>
  <c r="AL325" i="19"/>
  <c r="AM325" i="19"/>
  <c r="AN325" i="19"/>
  <c r="AO325" i="19"/>
  <c r="AP325" i="19"/>
  <c r="AQ325" i="19"/>
  <c r="AR325" i="19"/>
  <c r="AS325" i="19"/>
  <c r="AT325" i="19"/>
  <c r="AU325" i="19"/>
  <c r="AV325" i="19"/>
  <c r="AW325" i="19"/>
  <c r="AX325" i="19"/>
  <c r="AY325" i="19"/>
  <c r="AZ325" i="19"/>
  <c r="BA325" i="19"/>
  <c r="BB325" i="19"/>
  <c r="BC325" i="19"/>
  <c r="BD325" i="19"/>
  <c r="BG325" i="19"/>
  <c r="BI325" i="19"/>
  <c r="BL325" i="19"/>
  <c r="BO325" i="19"/>
  <c r="BP325" i="19"/>
  <c r="BQ325" i="19"/>
  <c r="BR325" i="19"/>
  <c r="BS325" i="19"/>
  <c r="AD326" i="19"/>
  <c r="AE326" i="19"/>
  <c r="AF326" i="19"/>
  <c r="AG326" i="19"/>
  <c r="AH326" i="19"/>
  <c r="AI326" i="19"/>
  <c r="AJ326" i="19"/>
  <c r="AK326" i="19"/>
  <c r="AL326" i="19"/>
  <c r="AM326" i="19"/>
  <c r="AN326" i="19"/>
  <c r="AO326" i="19"/>
  <c r="AP326" i="19"/>
  <c r="AQ326" i="19"/>
  <c r="AR326" i="19"/>
  <c r="AS326" i="19"/>
  <c r="AT326" i="19"/>
  <c r="AU326" i="19"/>
  <c r="AV326" i="19"/>
  <c r="AW326" i="19"/>
  <c r="AX326" i="19"/>
  <c r="AY326" i="19"/>
  <c r="AZ326" i="19"/>
  <c r="BA326" i="19"/>
  <c r="BB326" i="19"/>
  <c r="BC326" i="19"/>
  <c r="BD326" i="19"/>
  <c r="BG326" i="19"/>
  <c r="BI326" i="19"/>
  <c r="BL326" i="19"/>
  <c r="BO326" i="19"/>
  <c r="BP326" i="19"/>
  <c r="BQ326" i="19"/>
  <c r="BR326" i="19"/>
  <c r="BS326" i="19"/>
  <c r="AD327" i="19"/>
  <c r="AE327" i="19"/>
  <c r="AF327" i="19"/>
  <c r="AG327" i="19"/>
  <c r="AH327" i="19"/>
  <c r="AI327" i="19"/>
  <c r="AJ327" i="19"/>
  <c r="AK327" i="19"/>
  <c r="AL327" i="19"/>
  <c r="AM327" i="19"/>
  <c r="AN327" i="19"/>
  <c r="AO327" i="19"/>
  <c r="AP327" i="19"/>
  <c r="AQ327" i="19"/>
  <c r="AR327" i="19"/>
  <c r="AS327" i="19"/>
  <c r="AT327" i="19"/>
  <c r="AU327" i="19"/>
  <c r="AV327" i="19"/>
  <c r="AW327" i="19"/>
  <c r="AX327" i="19"/>
  <c r="AY327" i="19"/>
  <c r="AZ327" i="19"/>
  <c r="BA327" i="19"/>
  <c r="BB327" i="19"/>
  <c r="BC327" i="19"/>
  <c r="BD327" i="19"/>
  <c r="BG327" i="19"/>
  <c r="BI327" i="19"/>
  <c r="BL327" i="19"/>
  <c r="BO327" i="19"/>
  <c r="BP327" i="19"/>
  <c r="BQ327" i="19"/>
  <c r="BR327" i="19"/>
  <c r="BS327" i="19"/>
  <c r="AD328" i="19"/>
  <c r="AE328" i="19"/>
  <c r="AF328" i="19"/>
  <c r="AG328" i="19"/>
  <c r="AH328" i="19"/>
  <c r="AI328" i="19"/>
  <c r="AJ328" i="19"/>
  <c r="AK328" i="19"/>
  <c r="AL328" i="19"/>
  <c r="AM328" i="19"/>
  <c r="AN328" i="19"/>
  <c r="AO328" i="19"/>
  <c r="AP328" i="19"/>
  <c r="AQ328" i="19"/>
  <c r="AR328" i="19"/>
  <c r="AS328" i="19"/>
  <c r="AT328" i="19"/>
  <c r="AU328" i="19"/>
  <c r="AV328" i="19"/>
  <c r="AW328" i="19"/>
  <c r="AX328" i="19"/>
  <c r="AY328" i="19"/>
  <c r="AZ328" i="19"/>
  <c r="BA328" i="19"/>
  <c r="BB328" i="19"/>
  <c r="BC328" i="19"/>
  <c r="BD328" i="19"/>
  <c r="BG328" i="19"/>
  <c r="BI328" i="19"/>
  <c r="BL328" i="19"/>
  <c r="BO328" i="19"/>
  <c r="BP328" i="19"/>
  <c r="BQ328" i="19"/>
  <c r="BR328" i="19"/>
  <c r="BS328" i="19"/>
  <c r="AD329" i="19"/>
  <c r="AE329" i="19"/>
  <c r="AF329" i="19"/>
  <c r="AG329" i="19"/>
  <c r="AH329" i="19"/>
  <c r="AI329" i="19"/>
  <c r="AJ329" i="19"/>
  <c r="AK329" i="19"/>
  <c r="AL329" i="19"/>
  <c r="AM329" i="19"/>
  <c r="AN329" i="19"/>
  <c r="AO329" i="19"/>
  <c r="AP329" i="19"/>
  <c r="AQ329" i="19"/>
  <c r="AR329" i="19"/>
  <c r="AS329" i="19"/>
  <c r="AT329" i="19"/>
  <c r="AU329" i="19"/>
  <c r="AV329" i="19"/>
  <c r="AW329" i="19"/>
  <c r="AX329" i="19"/>
  <c r="AY329" i="19"/>
  <c r="AZ329" i="19"/>
  <c r="BA329" i="19"/>
  <c r="BB329" i="19"/>
  <c r="BC329" i="19"/>
  <c r="BD329" i="19"/>
  <c r="BG329" i="19"/>
  <c r="BI329" i="19"/>
  <c r="BL329" i="19"/>
  <c r="BO329" i="19"/>
  <c r="BP329" i="19"/>
  <c r="BQ329" i="19"/>
  <c r="BR329" i="19"/>
  <c r="BS329" i="19"/>
  <c r="AD330" i="19"/>
  <c r="AE330" i="19"/>
  <c r="AF330" i="19"/>
  <c r="AG330" i="19"/>
  <c r="AH330" i="19"/>
  <c r="AI330" i="19"/>
  <c r="AJ330" i="19"/>
  <c r="AK330" i="19"/>
  <c r="AL330" i="19"/>
  <c r="AM330" i="19"/>
  <c r="AN330" i="19"/>
  <c r="AO330" i="19"/>
  <c r="AP330" i="19"/>
  <c r="AQ330" i="19"/>
  <c r="AR330" i="19"/>
  <c r="AS330" i="19"/>
  <c r="AT330" i="19"/>
  <c r="AU330" i="19"/>
  <c r="AV330" i="19"/>
  <c r="AW330" i="19"/>
  <c r="AX330" i="19"/>
  <c r="AY330" i="19"/>
  <c r="AZ330" i="19"/>
  <c r="BA330" i="19"/>
  <c r="BB330" i="19"/>
  <c r="BC330" i="19"/>
  <c r="BD330" i="19"/>
  <c r="BG330" i="19"/>
  <c r="BI330" i="19"/>
  <c r="BL330" i="19"/>
  <c r="BO330" i="19"/>
  <c r="BP330" i="19"/>
  <c r="BQ330" i="19"/>
  <c r="BR330" i="19"/>
  <c r="BS330" i="19"/>
  <c r="AD331" i="19"/>
  <c r="AE331" i="19"/>
  <c r="AF331" i="19"/>
  <c r="AG331" i="19"/>
  <c r="AH331" i="19"/>
  <c r="AI331" i="19"/>
  <c r="AJ331" i="19"/>
  <c r="AK331" i="19"/>
  <c r="AL331" i="19"/>
  <c r="AM331" i="19"/>
  <c r="AN331" i="19"/>
  <c r="AO331" i="19"/>
  <c r="AP331" i="19"/>
  <c r="AQ331" i="19"/>
  <c r="AR331" i="19"/>
  <c r="AS331" i="19"/>
  <c r="AT331" i="19"/>
  <c r="AU331" i="19"/>
  <c r="AV331" i="19"/>
  <c r="AW331" i="19"/>
  <c r="AX331" i="19"/>
  <c r="AY331" i="19"/>
  <c r="AZ331" i="19"/>
  <c r="BA331" i="19"/>
  <c r="BB331" i="19"/>
  <c r="BC331" i="19"/>
  <c r="BD331" i="19"/>
  <c r="BG331" i="19"/>
  <c r="BI331" i="19"/>
  <c r="BL331" i="19"/>
  <c r="BO331" i="19"/>
  <c r="BP331" i="19"/>
  <c r="BQ331" i="19"/>
  <c r="BR331" i="19"/>
  <c r="BS331" i="19"/>
  <c r="AD332" i="19"/>
  <c r="AE332" i="19"/>
  <c r="AF332" i="19"/>
  <c r="AG332" i="19"/>
  <c r="AH332" i="19"/>
  <c r="AI332" i="19"/>
  <c r="AJ332" i="19"/>
  <c r="AK332" i="19"/>
  <c r="AL332" i="19"/>
  <c r="AM332" i="19"/>
  <c r="AN332" i="19"/>
  <c r="AO332" i="19"/>
  <c r="AP332" i="19"/>
  <c r="AQ332" i="19"/>
  <c r="AR332" i="19"/>
  <c r="AS332" i="19"/>
  <c r="AT332" i="19"/>
  <c r="AU332" i="19"/>
  <c r="AV332" i="19"/>
  <c r="AW332" i="19"/>
  <c r="AX332" i="19"/>
  <c r="AY332" i="19"/>
  <c r="AZ332" i="19"/>
  <c r="BA332" i="19"/>
  <c r="BB332" i="19"/>
  <c r="BC332" i="19"/>
  <c r="BD332" i="19"/>
  <c r="BG332" i="19"/>
  <c r="BI332" i="19"/>
  <c r="BL332" i="19"/>
  <c r="BO332" i="19"/>
  <c r="BP332" i="19"/>
  <c r="BQ332" i="19"/>
  <c r="BR332" i="19"/>
  <c r="BS332" i="19"/>
  <c r="AD333" i="19"/>
  <c r="AE333" i="19"/>
  <c r="AF333" i="19"/>
  <c r="AG333" i="19"/>
  <c r="AH333" i="19"/>
  <c r="AI333" i="19"/>
  <c r="AJ333" i="19"/>
  <c r="AK333" i="19"/>
  <c r="AL333" i="19"/>
  <c r="AM333" i="19"/>
  <c r="AN333" i="19"/>
  <c r="AO333" i="19"/>
  <c r="AP333" i="19"/>
  <c r="AQ333" i="19"/>
  <c r="AR333" i="19"/>
  <c r="AS333" i="19"/>
  <c r="AT333" i="19"/>
  <c r="AU333" i="19"/>
  <c r="AV333" i="19"/>
  <c r="AW333" i="19"/>
  <c r="AX333" i="19"/>
  <c r="AY333" i="19"/>
  <c r="AZ333" i="19"/>
  <c r="BA333" i="19"/>
  <c r="BB333" i="19"/>
  <c r="BC333" i="19"/>
  <c r="BD333" i="19"/>
  <c r="BG333" i="19"/>
  <c r="BI333" i="19"/>
  <c r="BL333" i="19"/>
  <c r="BO333" i="19"/>
  <c r="BP333" i="19"/>
  <c r="BQ333" i="19"/>
  <c r="BR333" i="19"/>
  <c r="BS333" i="19"/>
  <c r="AD334" i="19"/>
  <c r="AE334" i="19"/>
  <c r="AF334" i="19"/>
  <c r="AG334" i="19"/>
  <c r="AH334" i="19"/>
  <c r="AI334" i="19"/>
  <c r="AJ334" i="19"/>
  <c r="AK334" i="19"/>
  <c r="AL334" i="19"/>
  <c r="AM334" i="19"/>
  <c r="AN334" i="19"/>
  <c r="AO334" i="19"/>
  <c r="AP334" i="19"/>
  <c r="AQ334" i="19"/>
  <c r="AR334" i="19"/>
  <c r="AS334" i="19"/>
  <c r="AT334" i="19"/>
  <c r="AU334" i="19"/>
  <c r="AV334" i="19"/>
  <c r="AW334" i="19"/>
  <c r="AX334" i="19"/>
  <c r="AY334" i="19"/>
  <c r="AZ334" i="19"/>
  <c r="BA334" i="19"/>
  <c r="BB334" i="19"/>
  <c r="BC334" i="19"/>
  <c r="BD334" i="19"/>
  <c r="BG334" i="19"/>
  <c r="BI334" i="19"/>
  <c r="BL334" i="19"/>
  <c r="BO334" i="19"/>
  <c r="BP334" i="19"/>
  <c r="BQ334" i="19"/>
  <c r="BR334" i="19"/>
  <c r="BS334" i="19"/>
  <c r="AD335" i="19"/>
  <c r="AE335" i="19"/>
  <c r="AF335" i="19"/>
  <c r="AG335" i="19"/>
  <c r="AH335" i="19"/>
  <c r="AI335" i="19"/>
  <c r="AJ335" i="19"/>
  <c r="AK335" i="19"/>
  <c r="AL335" i="19"/>
  <c r="AM335" i="19"/>
  <c r="AN335" i="19"/>
  <c r="AO335" i="19"/>
  <c r="AP335" i="19"/>
  <c r="AQ335" i="19"/>
  <c r="AR335" i="19"/>
  <c r="AS335" i="19"/>
  <c r="AT335" i="19"/>
  <c r="AU335" i="19"/>
  <c r="AV335" i="19"/>
  <c r="AW335" i="19"/>
  <c r="AX335" i="19"/>
  <c r="AY335" i="19"/>
  <c r="AZ335" i="19"/>
  <c r="BA335" i="19"/>
  <c r="BB335" i="19"/>
  <c r="BC335" i="19"/>
  <c r="BD335" i="19"/>
  <c r="BG335" i="19"/>
  <c r="BI335" i="19"/>
  <c r="BL335" i="19"/>
  <c r="BO335" i="19"/>
  <c r="BP335" i="19"/>
  <c r="BQ335" i="19"/>
  <c r="BR335" i="19"/>
  <c r="BS335" i="19"/>
  <c r="AD336" i="19"/>
  <c r="AE336" i="19"/>
  <c r="AF336" i="19"/>
  <c r="AG336" i="19"/>
  <c r="AH336" i="19"/>
  <c r="AI336" i="19"/>
  <c r="AJ336" i="19"/>
  <c r="AK336" i="19"/>
  <c r="AL336" i="19"/>
  <c r="AM336" i="19"/>
  <c r="AN336" i="19"/>
  <c r="AO336" i="19"/>
  <c r="AP336" i="19"/>
  <c r="AQ336" i="19"/>
  <c r="AR336" i="19"/>
  <c r="AS336" i="19"/>
  <c r="AT336" i="19"/>
  <c r="AU336" i="19"/>
  <c r="AV336" i="19"/>
  <c r="AW336" i="19"/>
  <c r="AX336" i="19"/>
  <c r="AY336" i="19"/>
  <c r="AZ336" i="19"/>
  <c r="BA336" i="19"/>
  <c r="BB336" i="19"/>
  <c r="BC336" i="19"/>
  <c r="BD336" i="19"/>
  <c r="BG336" i="19"/>
  <c r="BH336" i="19"/>
  <c r="BI336" i="19"/>
  <c r="BL336" i="19"/>
  <c r="BO336" i="19"/>
  <c r="BP336" i="19"/>
  <c r="BQ336" i="19"/>
  <c r="BR336" i="19"/>
  <c r="BS336" i="19"/>
  <c r="BL4" i="19"/>
  <c r="AD4" i="19"/>
  <c r="BF5" i="19"/>
  <c r="BH5" i="19"/>
  <c r="D7" i="19"/>
  <c r="D8"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D179" i="19"/>
  <c r="D180" i="19"/>
  <c r="D181" i="19"/>
  <c r="D182" i="19"/>
  <c r="D183" i="19"/>
  <c r="D184" i="19"/>
  <c r="D185" i="19"/>
  <c r="D186" i="19"/>
  <c r="D187" i="19"/>
  <c r="D188" i="19"/>
  <c r="D189" i="19"/>
  <c r="D190" i="19"/>
  <c r="D191" i="19"/>
  <c r="D192" i="19"/>
  <c r="D193" i="19"/>
  <c r="D194" i="19"/>
  <c r="D195"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BH218" i="19" s="1"/>
  <c r="D220" i="19"/>
  <c r="D221" i="19"/>
  <c r="BF221" i="19" s="1"/>
  <c r="AA221" i="19" s="1"/>
  <c r="D222" i="19"/>
  <c r="D223" i="19"/>
  <c r="D224" i="19"/>
  <c r="D225" i="19"/>
  <c r="D226" i="19"/>
  <c r="D227" i="19"/>
  <c r="BH226" i="19" s="1"/>
  <c r="D228" i="19"/>
  <c r="BH227" i="19" s="1"/>
  <c r="D229" i="19"/>
  <c r="BH228" i="19" s="1"/>
  <c r="D230" i="19"/>
  <c r="D231" i="19"/>
  <c r="BF231" i="19" s="1"/>
  <c r="AA231" i="19" s="1"/>
  <c r="D232" i="19"/>
  <c r="D233" i="19"/>
  <c r="D234" i="19"/>
  <c r="D235" i="19"/>
  <c r="BF235" i="19" s="1"/>
  <c r="D236" i="19"/>
  <c r="D237" i="19"/>
  <c r="BH236" i="19" s="1"/>
  <c r="D238" i="19"/>
  <c r="D239" i="19"/>
  <c r="BF239" i="19" s="1"/>
  <c r="AA239" i="19" s="1"/>
  <c r="D240" i="19"/>
  <c r="D241" i="19"/>
  <c r="D242" i="19"/>
  <c r="D243" i="19"/>
  <c r="BF243" i="19" s="1"/>
  <c r="D244" i="19"/>
  <c r="D245" i="19"/>
  <c r="BF245" i="19" s="1"/>
  <c r="D246" i="19"/>
  <c r="D247" i="19"/>
  <c r="BH246" i="19" s="1"/>
  <c r="D248" i="19"/>
  <c r="D249" i="19"/>
  <c r="D250" i="19"/>
  <c r="D251" i="19"/>
  <c r="BH250" i="19" s="1"/>
  <c r="D252" i="19"/>
  <c r="D253" i="19"/>
  <c r="BF253" i="19" s="1"/>
  <c r="D254" i="19"/>
  <c r="D255" i="19"/>
  <c r="BF255" i="19" s="1"/>
  <c r="AA255" i="19" s="1"/>
  <c r="D256" i="19"/>
  <c r="D257" i="19"/>
  <c r="BF257" i="19" s="1"/>
  <c r="D258" i="19"/>
  <c r="D259" i="19"/>
  <c r="BH258" i="19" s="1"/>
  <c r="D260" i="19"/>
  <c r="D261" i="19"/>
  <c r="BH260" i="19" s="1"/>
  <c r="D262" i="19"/>
  <c r="D263" i="19"/>
  <c r="BF263" i="19" s="1"/>
  <c r="AA263" i="19" s="1"/>
  <c r="D264" i="19"/>
  <c r="D265" i="19"/>
  <c r="BF265" i="19" s="1"/>
  <c r="D266" i="19"/>
  <c r="D267" i="19"/>
  <c r="BF267" i="19" s="1"/>
  <c r="D268" i="19"/>
  <c r="D269" i="19"/>
  <c r="BH268" i="19" s="1"/>
  <c r="D270" i="19"/>
  <c r="D271" i="19"/>
  <c r="BH270" i="19" s="1"/>
  <c r="D272" i="19"/>
  <c r="D273" i="19"/>
  <c r="BF273" i="19" s="1"/>
  <c r="D274" i="19"/>
  <c r="D275" i="19"/>
  <c r="BF275" i="19" s="1"/>
  <c r="D276" i="19"/>
  <c r="D277" i="19"/>
  <c r="BF277" i="19" s="1"/>
  <c r="D278" i="19"/>
  <c r="D279" i="19"/>
  <c r="BH278" i="19" s="1"/>
  <c r="D280" i="19"/>
  <c r="D281" i="19"/>
  <c r="BF281" i="19" s="1"/>
  <c r="D282" i="19"/>
  <c r="D283" i="19"/>
  <c r="BH282" i="19" s="1"/>
  <c r="D284" i="19"/>
  <c r="D285" i="19"/>
  <c r="BF285" i="19" s="1"/>
  <c r="AA285" i="19" s="1"/>
  <c r="D286" i="19"/>
  <c r="D287" i="19"/>
  <c r="D288" i="19"/>
  <c r="D289" i="19"/>
  <c r="D290" i="19"/>
  <c r="D291" i="19"/>
  <c r="D292" i="19"/>
  <c r="D293" i="19"/>
  <c r="D294" i="19"/>
  <c r="D295" i="19"/>
  <c r="D296" i="19"/>
  <c r="D297" i="19"/>
  <c r="D298" i="19"/>
  <c r="D299" i="19"/>
  <c r="D300" i="19"/>
  <c r="D301" i="19"/>
  <c r="BH300" i="19" s="1"/>
  <c r="D302" i="19"/>
  <c r="D303" i="19"/>
  <c r="BF303" i="19" s="1"/>
  <c r="AA303" i="19" s="1"/>
  <c r="D304" i="19"/>
  <c r="D305" i="19"/>
  <c r="BF305" i="19" s="1"/>
  <c r="D306" i="19"/>
  <c r="D307" i="19"/>
  <c r="BF307" i="19" s="1"/>
  <c r="D308" i="19"/>
  <c r="D309" i="19"/>
  <c r="BF309" i="19" s="1"/>
  <c r="AA309" i="19" s="1"/>
  <c r="D310" i="19"/>
  <c r="D311" i="19"/>
  <c r="BH310" i="19" s="1"/>
  <c r="D312" i="19"/>
  <c r="D313" i="19"/>
  <c r="D314" i="19"/>
  <c r="BF314" i="19" s="1"/>
  <c r="D315" i="19"/>
  <c r="D316" i="19"/>
  <c r="BH315" i="19" s="1"/>
  <c r="D317" i="19"/>
  <c r="BF317" i="19" s="1"/>
  <c r="D318" i="19"/>
  <c r="BH317" i="19" s="1"/>
  <c r="D319" i="19"/>
  <c r="BH318" i="19" s="1"/>
  <c r="D320" i="19"/>
  <c r="BF320" i="19" s="1"/>
  <c r="D321" i="19"/>
  <c r="D322" i="19"/>
  <c r="BF322" i="19" s="1"/>
  <c r="D323" i="19"/>
  <c r="D324" i="19"/>
  <c r="BF324" i="19" s="1"/>
  <c r="AA324" i="19" s="1"/>
  <c r="D325" i="19"/>
  <c r="BH324" i="19" s="1"/>
  <c r="D326" i="19"/>
  <c r="D327" i="19"/>
  <c r="BF327" i="19" s="1"/>
  <c r="AA327" i="19" s="1"/>
  <c r="D328" i="19"/>
  <c r="D329" i="19"/>
  <c r="BH328" i="19" s="1"/>
  <c r="D330" i="19"/>
  <c r="D331" i="19"/>
  <c r="BF331" i="19" s="1"/>
  <c r="D332" i="19"/>
  <c r="D333" i="19"/>
  <c r="BF333" i="19" s="1"/>
  <c r="D334" i="19"/>
  <c r="D335" i="19"/>
  <c r="BF335" i="19" s="1"/>
  <c r="D336" i="19"/>
  <c r="R5" i="27"/>
  <c r="T5" i="27"/>
  <c r="R6" i="27"/>
  <c r="T6" i="27"/>
  <c r="R7" i="27"/>
  <c r="T7" i="27"/>
  <c r="R8" i="27"/>
  <c r="T8" i="27"/>
  <c r="R9" i="27"/>
  <c r="T9" i="27"/>
  <c r="R10" i="27"/>
  <c r="T10" i="27"/>
  <c r="R11" i="27"/>
  <c r="T11" i="27"/>
  <c r="R12" i="27"/>
  <c r="T12" i="27"/>
  <c r="R13" i="27"/>
  <c r="T13" i="27"/>
  <c r="R14" i="27"/>
  <c r="T14" i="27"/>
  <c r="R15" i="27"/>
  <c r="T15" i="27"/>
  <c r="R16" i="27"/>
  <c r="T16" i="27"/>
  <c r="R17" i="27"/>
  <c r="T17" i="27"/>
  <c r="R18" i="27"/>
  <c r="T18" i="27"/>
  <c r="R19" i="27"/>
  <c r="T19" i="27"/>
  <c r="R20" i="27"/>
  <c r="T20" i="27"/>
  <c r="R21" i="27"/>
  <c r="T21" i="27"/>
  <c r="R22" i="27"/>
  <c r="T22" i="27"/>
  <c r="R23" i="27"/>
  <c r="T23" i="27"/>
  <c r="R24" i="27"/>
  <c r="T24" i="27"/>
  <c r="R25" i="27"/>
  <c r="T25" i="27"/>
  <c r="R26" i="27"/>
  <c r="T26" i="27"/>
  <c r="R27" i="27"/>
  <c r="T27" i="27"/>
  <c r="R28" i="27"/>
  <c r="T28" i="27"/>
  <c r="R29" i="27"/>
  <c r="T29" i="27"/>
  <c r="R30" i="27"/>
  <c r="T30" i="27"/>
  <c r="R31" i="27"/>
  <c r="T31" i="27"/>
  <c r="R32" i="27"/>
  <c r="T32" i="27"/>
  <c r="R33" i="27"/>
  <c r="T33" i="27"/>
  <c r="R34" i="27"/>
  <c r="T34" i="27"/>
  <c r="R35" i="27"/>
  <c r="T35" i="27"/>
  <c r="R36" i="27"/>
  <c r="T36" i="27"/>
  <c r="R37" i="27"/>
  <c r="T37" i="27"/>
  <c r="R38" i="27"/>
  <c r="T38" i="27"/>
  <c r="R39" i="27"/>
  <c r="T39" i="27"/>
  <c r="R40" i="27"/>
  <c r="T40" i="27"/>
  <c r="R41" i="27"/>
  <c r="T41" i="27"/>
  <c r="R42" i="27"/>
  <c r="T42" i="27"/>
  <c r="R43" i="27"/>
  <c r="T43" i="27"/>
  <c r="R44" i="27"/>
  <c r="T44" i="27"/>
  <c r="R45" i="27"/>
  <c r="T45" i="27"/>
  <c r="R46" i="27"/>
  <c r="T46" i="27"/>
  <c r="R47" i="27"/>
  <c r="T47" i="27"/>
  <c r="R48" i="27"/>
  <c r="T48" i="27"/>
  <c r="R49" i="27"/>
  <c r="T49" i="27"/>
  <c r="R50" i="27"/>
  <c r="T50" i="27"/>
  <c r="R51" i="27"/>
  <c r="T51" i="27"/>
  <c r="R52" i="27"/>
  <c r="T52" i="27"/>
  <c r="R53" i="27"/>
  <c r="T53" i="27"/>
  <c r="R54" i="27"/>
  <c r="T54" i="27"/>
  <c r="R55" i="27"/>
  <c r="T55" i="27"/>
  <c r="R56" i="27"/>
  <c r="T56" i="27"/>
  <c r="R57" i="27"/>
  <c r="T57" i="27"/>
  <c r="R58" i="27"/>
  <c r="T58" i="27"/>
  <c r="R59" i="27"/>
  <c r="T59" i="27"/>
  <c r="R60" i="27"/>
  <c r="T60" i="27"/>
  <c r="R61" i="27"/>
  <c r="T61" i="27"/>
  <c r="R62" i="27"/>
  <c r="T62" i="27"/>
  <c r="R63" i="27"/>
  <c r="T63" i="27"/>
  <c r="R64" i="27"/>
  <c r="T64" i="27"/>
  <c r="R65" i="27"/>
  <c r="T65" i="27"/>
  <c r="R66" i="27"/>
  <c r="T66" i="27"/>
  <c r="R67" i="27"/>
  <c r="T67" i="27"/>
  <c r="R68" i="27"/>
  <c r="T68" i="27"/>
  <c r="R69" i="27"/>
  <c r="T69" i="27"/>
  <c r="R70" i="27"/>
  <c r="T70" i="27"/>
  <c r="R71" i="27"/>
  <c r="T71" i="27"/>
  <c r="R72" i="27"/>
  <c r="T72" i="27"/>
  <c r="R73" i="27"/>
  <c r="T73" i="27"/>
  <c r="R74" i="27"/>
  <c r="T74" i="27"/>
  <c r="R75" i="27"/>
  <c r="T75" i="27"/>
  <c r="R76" i="27"/>
  <c r="T76" i="27"/>
  <c r="R77" i="27"/>
  <c r="T77" i="27"/>
  <c r="R78" i="27"/>
  <c r="T78" i="27"/>
  <c r="R79" i="27"/>
  <c r="T79" i="27"/>
  <c r="R80" i="27"/>
  <c r="T80" i="27"/>
  <c r="R81" i="27"/>
  <c r="T81" i="27"/>
  <c r="R82" i="27"/>
  <c r="T82" i="27"/>
  <c r="R83" i="27"/>
  <c r="T83" i="27"/>
  <c r="R84" i="27"/>
  <c r="T84" i="27"/>
  <c r="R85" i="27"/>
  <c r="T85" i="27"/>
  <c r="R86" i="27"/>
  <c r="T86" i="27"/>
  <c r="R87" i="27"/>
  <c r="T87" i="27"/>
  <c r="R88" i="27"/>
  <c r="T88" i="27"/>
  <c r="R89" i="27"/>
  <c r="T89" i="27"/>
  <c r="R90" i="27"/>
  <c r="T90" i="27"/>
  <c r="R91" i="27"/>
  <c r="T91" i="27"/>
  <c r="R92" i="27"/>
  <c r="T92" i="27"/>
  <c r="R93" i="27"/>
  <c r="T93" i="27"/>
  <c r="R94" i="27"/>
  <c r="T94" i="27"/>
  <c r="R95" i="27"/>
  <c r="T95" i="27"/>
  <c r="R96" i="27"/>
  <c r="T96" i="27"/>
  <c r="R97" i="27"/>
  <c r="T97" i="27"/>
  <c r="R98" i="27"/>
  <c r="T98" i="27"/>
  <c r="R99" i="27"/>
  <c r="T99" i="27"/>
  <c r="R100" i="27"/>
  <c r="T100" i="27"/>
  <c r="R101" i="27"/>
  <c r="T101" i="27"/>
  <c r="R102" i="27"/>
  <c r="T102" i="27"/>
  <c r="R103" i="27"/>
  <c r="T103" i="27"/>
  <c r="R104" i="27"/>
  <c r="T104" i="27"/>
  <c r="R105" i="27"/>
  <c r="T105" i="27"/>
  <c r="R106" i="27"/>
  <c r="T106" i="27"/>
  <c r="R107" i="27"/>
  <c r="T107" i="27"/>
  <c r="R108" i="27"/>
  <c r="T108" i="27"/>
  <c r="R109" i="27"/>
  <c r="T109" i="27"/>
  <c r="R110" i="27"/>
  <c r="T110" i="27"/>
  <c r="R111" i="27"/>
  <c r="T111" i="27"/>
  <c r="R112" i="27"/>
  <c r="T112" i="27"/>
  <c r="R113" i="27"/>
  <c r="T113" i="27"/>
  <c r="R114" i="27"/>
  <c r="T114" i="27"/>
  <c r="R115" i="27"/>
  <c r="T115" i="27"/>
  <c r="R116" i="27"/>
  <c r="T116" i="27"/>
  <c r="R117" i="27"/>
  <c r="T117" i="27"/>
  <c r="R118" i="27"/>
  <c r="T118" i="27"/>
  <c r="R119" i="27"/>
  <c r="T119" i="27"/>
  <c r="R120" i="27"/>
  <c r="T120" i="27"/>
  <c r="R121" i="27"/>
  <c r="T121" i="27"/>
  <c r="R122" i="27"/>
  <c r="T122" i="27"/>
  <c r="R123" i="27"/>
  <c r="T123" i="27"/>
  <c r="R124" i="27"/>
  <c r="T124" i="27"/>
  <c r="R125" i="27"/>
  <c r="T125" i="27"/>
  <c r="R126" i="27"/>
  <c r="T126" i="27"/>
  <c r="R127" i="27"/>
  <c r="T127" i="27"/>
  <c r="R128" i="27"/>
  <c r="T128" i="27"/>
  <c r="R129" i="27"/>
  <c r="T129" i="27"/>
  <c r="R130" i="27"/>
  <c r="T130" i="27"/>
  <c r="R131" i="27"/>
  <c r="T131" i="27"/>
  <c r="R132" i="27"/>
  <c r="T132" i="27"/>
  <c r="R133" i="27"/>
  <c r="T133" i="27"/>
  <c r="R134" i="27"/>
  <c r="T134" i="27"/>
  <c r="R135" i="27"/>
  <c r="T135" i="27"/>
  <c r="R136" i="27"/>
  <c r="T136" i="27"/>
  <c r="R137" i="27"/>
  <c r="T137" i="27"/>
  <c r="R138" i="27"/>
  <c r="T138" i="27"/>
  <c r="R139" i="27"/>
  <c r="T139" i="27"/>
  <c r="R140" i="27"/>
  <c r="T140" i="27"/>
  <c r="R141" i="27"/>
  <c r="T141" i="27"/>
  <c r="R142" i="27"/>
  <c r="T142" i="27"/>
  <c r="R143" i="27"/>
  <c r="T143" i="27"/>
  <c r="R144" i="27"/>
  <c r="T144" i="27"/>
  <c r="R145" i="27"/>
  <c r="T145" i="27"/>
  <c r="R146" i="27"/>
  <c r="T146" i="27"/>
  <c r="R147" i="27"/>
  <c r="T147" i="27"/>
  <c r="R148" i="27"/>
  <c r="T148" i="27"/>
  <c r="R149" i="27"/>
  <c r="T149" i="27"/>
  <c r="R150" i="27"/>
  <c r="T150" i="27"/>
  <c r="R151" i="27"/>
  <c r="T151" i="27"/>
  <c r="R152" i="27"/>
  <c r="T152" i="27"/>
  <c r="R153" i="27"/>
  <c r="T153" i="27"/>
  <c r="R154" i="27"/>
  <c r="T154" i="27"/>
  <c r="R155" i="27"/>
  <c r="T155" i="27"/>
  <c r="R156" i="27"/>
  <c r="T156" i="27"/>
  <c r="R157" i="27"/>
  <c r="T157" i="27"/>
  <c r="R158" i="27"/>
  <c r="T158" i="27"/>
  <c r="R159" i="27"/>
  <c r="T159" i="27"/>
  <c r="R160" i="27"/>
  <c r="T160" i="27"/>
  <c r="R161" i="27"/>
  <c r="T161" i="27"/>
  <c r="R162" i="27"/>
  <c r="T162" i="27"/>
  <c r="R163" i="27"/>
  <c r="T163" i="27"/>
  <c r="R164" i="27"/>
  <c r="T164" i="27"/>
  <c r="R165" i="27"/>
  <c r="T165" i="27"/>
  <c r="R166" i="27"/>
  <c r="T166" i="27"/>
  <c r="R167" i="27"/>
  <c r="T167" i="27"/>
  <c r="R168" i="27"/>
  <c r="T168" i="27"/>
  <c r="R169" i="27"/>
  <c r="T169" i="27"/>
  <c r="R170" i="27"/>
  <c r="T170" i="27"/>
  <c r="R171" i="27"/>
  <c r="T171" i="27"/>
  <c r="R172" i="27"/>
  <c r="T172" i="27"/>
  <c r="R173" i="27"/>
  <c r="T173" i="27"/>
  <c r="R174" i="27"/>
  <c r="T174" i="27"/>
  <c r="R175" i="27"/>
  <c r="T175" i="27"/>
  <c r="R176" i="27"/>
  <c r="T176" i="27"/>
  <c r="R177" i="27"/>
  <c r="T177" i="27"/>
  <c r="R178" i="27"/>
  <c r="T178" i="27"/>
  <c r="R179" i="27"/>
  <c r="T179" i="27"/>
  <c r="R180" i="27"/>
  <c r="T180" i="27"/>
  <c r="R181" i="27"/>
  <c r="T181" i="27"/>
  <c r="R182" i="27"/>
  <c r="T182" i="27"/>
  <c r="R183" i="27"/>
  <c r="T183" i="27"/>
  <c r="R184" i="27"/>
  <c r="T184" i="27"/>
  <c r="R185" i="27"/>
  <c r="T185" i="27"/>
  <c r="R186" i="27"/>
  <c r="T186" i="27"/>
  <c r="R187" i="27"/>
  <c r="T187" i="27"/>
  <c r="R188" i="27"/>
  <c r="T188" i="27"/>
  <c r="R189" i="27"/>
  <c r="T189" i="27"/>
  <c r="R190" i="27"/>
  <c r="T190" i="27"/>
  <c r="R191" i="27"/>
  <c r="T191" i="27"/>
  <c r="R192" i="27"/>
  <c r="T192" i="27"/>
  <c r="R193" i="27"/>
  <c r="T193" i="27"/>
  <c r="R194" i="27"/>
  <c r="T194" i="27"/>
  <c r="R195" i="27"/>
  <c r="T195" i="27"/>
  <c r="R196" i="27"/>
  <c r="T196" i="27"/>
  <c r="R197" i="27"/>
  <c r="T197" i="27"/>
  <c r="R198" i="27"/>
  <c r="T198" i="27"/>
  <c r="R199" i="27"/>
  <c r="T199" i="27"/>
  <c r="R200" i="27"/>
  <c r="T200" i="27"/>
  <c r="R201" i="27"/>
  <c r="T201" i="27"/>
  <c r="R202" i="27"/>
  <c r="T202" i="27"/>
  <c r="R203" i="27"/>
  <c r="T203" i="27"/>
  <c r="R204" i="27"/>
  <c r="T204" i="27"/>
  <c r="R205" i="27"/>
  <c r="T205" i="27"/>
  <c r="R206" i="27"/>
  <c r="T206" i="27"/>
  <c r="R207" i="27"/>
  <c r="T207" i="27"/>
  <c r="R208" i="27"/>
  <c r="T208" i="27"/>
  <c r="R209" i="27"/>
  <c r="T209" i="27"/>
  <c r="R210" i="27"/>
  <c r="T210" i="27"/>
  <c r="R211" i="27"/>
  <c r="T211" i="27"/>
  <c r="R212" i="27"/>
  <c r="T212" i="27"/>
  <c r="R213" i="27"/>
  <c r="T213" i="27"/>
  <c r="R214" i="27"/>
  <c r="T214" i="27"/>
  <c r="R215" i="27"/>
  <c r="T215" i="27"/>
  <c r="R216" i="27"/>
  <c r="T216" i="27"/>
  <c r="R217" i="27"/>
  <c r="T217" i="27"/>
  <c r="R218" i="27"/>
  <c r="T218" i="27"/>
  <c r="R219" i="27"/>
  <c r="T219" i="27"/>
  <c r="R220" i="27"/>
  <c r="T220" i="27"/>
  <c r="R221" i="27"/>
  <c r="T221" i="27"/>
  <c r="R222" i="27"/>
  <c r="T222" i="27"/>
  <c r="R223" i="27"/>
  <c r="T223" i="27"/>
  <c r="R224" i="27"/>
  <c r="T224" i="27"/>
  <c r="R225" i="27"/>
  <c r="T225" i="27"/>
  <c r="R226" i="27"/>
  <c r="T226" i="27"/>
  <c r="R227" i="27"/>
  <c r="T227" i="27"/>
  <c r="R228" i="27"/>
  <c r="T228" i="27"/>
  <c r="R229" i="27"/>
  <c r="T229" i="27"/>
  <c r="R230" i="27"/>
  <c r="T230" i="27"/>
  <c r="R231" i="27"/>
  <c r="T231" i="27"/>
  <c r="R232" i="27"/>
  <c r="T232" i="27"/>
  <c r="R233" i="27"/>
  <c r="T233" i="27"/>
  <c r="R234" i="27"/>
  <c r="T234" i="27"/>
  <c r="R235" i="27"/>
  <c r="T235" i="27"/>
  <c r="R236" i="27"/>
  <c r="T236" i="27"/>
  <c r="R237" i="27"/>
  <c r="T237" i="27"/>
  <c r="R238" i="27"/>
  <c r="T238" i="27"/>
  <c r="R239" i="27"/>
  <c r="T239" i="27"/>
  <c r="R240" i="27"/>
  <c r="T240" i="27"/>
  <c r="R241" i="27"/>
  <c r="T241" i="27"/>
  <c r="R242" i="27"/>
  <c r="T242" i="27"/>
  <c r="R243" i="27"/>
  <c r="T243" i="27"/>
  <c r="R244" i="27"/>
  <c r="T244" i="27"/>
  <c r="R245" i="27"/>
  <c r="T245" i="27"/>
  <c r="R246" i="27"/>
  <c r="T246" i="27"/>
  <c r="R247" i="27"/>
  <c r="T247" i="27"/>
  <c r="R248" i="27"/>
  <c r="T248" i="27"/>
  <c r="R249" i="27"/>
  <c r="T249" i="27"/>
  <c r="R250" i="27"/>
  <c r="T250" i="27"/>
  <c r="R251" i="27"/>
  <c r="T251" i="27"/>
  <c r="R252" i="27"/>
  <c r="T252" i="27"/>
  <c r="R253" i="27"/>
  <c r="T253" i="27"/>
  <c r="R254" i="27"/>
  <c r="T254" i="27"/>
  <c r="R255" i="27"/>
  <c r="T255" i="27"/>
  <c r="R256" i="27"/>
  <c r="T256" i="27"/>
  <c r="R257" i="27"/>
  <c r="T257" i="27"/>
  <c r="R258" i="27"/>
  <c r="T258" i="27"/>
  <c r="R259" i="27"/>
  <c r="T259" i="27"/>
  <c r="R260" i="27"/>
  <c r="T260" i="27"/>
  <c r="R261" i="27"/>
  <c r="T261" i="27"/>
  <c r="R262" i="27"/>
  <c r="T262" i="27"/>
  <c r="R263" i="27"/>
  <c r="T263" i="27"/>
  <c r="R264" i="27"/>
  <c r="T264" i="27"/>
  <c r="R265" i="27"/>
  <c r="T265" i="27"/>
  <c r="R266" i="27"/>
  <c r="T266" i="27"/>
  <c r="R267" i="27"/>
  <c r="T267" i="27"/>
  <c r="R268" i="27"/>
  <c r="T268" i="27"/>
  <c r="R269" i="27"/>
  <c r="T269" i="27"/>
  <c r="R270" i="27"/>
  <c r="T270" i="27"/>
  <c r="R271" i="27"/>
  <c r="T271" i="27"/>
  <c r="R272" i="27"/>
  <c r="T272" i="27"/>
  <c r="R273" i="27"/>
  <c r="T273" i="27"/>
  <c r="R274" i="27"/>
  <c r="T274" i="27"/>
  <c r="R275" i="27"/>
  <c r="T275" i="27"/>
  <c r="R276" i="27"/>
  <c r="T276" i="27"/>
  <c r="R277" i="27"/>
  <c r="T277" i="27"/>
  <c r="R278" i="27"/>
  <c r="T278" i="27"/>
  <c r="R279" i="27"/>
  <c r="T279" i="27"/>
  <c r="R280" i="27"/>
  <c r="T280" i="27"/>
  <c r="R281" i="27"/>
  <c r="T281" i="27"/>
  <c r="R282" i="27"/>
  <c r="T282" i="27"/>
  <c r="R283" i="27"/>
  <c r="T283" i="27"/>
  <c r="R284" i="27"/>
  <c r="T284" i="27"/>
  <c r="R285" i="27"/>
  <c r="T285" i="27"/>
  <c r="R286" i="27"/>
  <c r="T286" i="27"/>
  <c r="R287" i="27"/>
  <c r="T287" i="27"/>
  <c r="R288" i="27"/>
  <c r="T288" i="27"/>
  <c r="R289" i="27"/>
  <c r="T289" i="27"/>
  <c r="R290" i="27"/>
  <c r="T290" i="27"/>
  <c r="R291" i="27"/>
  <c r="T291" i="27"/>
  <c r="R292" i="27"/>
  <c r="T292" i="27"/>
  <c r="R293" i="27"/>
  <c r="T293" i="27"/>
  <c r="R294" i="27"/>
  <c r="T294" i="27"/>
  <c r="R295" i="27"/>
  <c r="T295" i="27"/>
  <c r="R296" i="27"/>
  <c r="T296" i="27"/>
  <c r="R297" i="27"/>
  <c r="T297" i="27"/>
  <c r="R298" i="27"/>
  <c r="T298" i="27"/>
  <c r="R299" i="27"/>
  <c r="T299" i="27"/>
  <c r="R300" i="27"/>
  <c r="T300" i="27"/>
  <c r="R301" i="27"/>
  <c r="T301" i="27"/>
  <c r="R302" i="27"/>
  <c r="T302" i="27"/>
  <c r="R303" i="27"/>
  <c r="T303" i="27"/>
  <c r="R304" i="27"/>
  <c r="T304" i="27"/>
  <c r="R305" i="27"/>
  <c r="T305" i="27"/>
  <c r="R306" i="27"/>
  <c r="T306" i="27"/>
  <c r="R307" i="27"/>
  <c r="T307" i="27"/>
  <c r="R308" i="27"/>
  <c r="T308" i="27"/>
  <c r="R309" i="27"/>
  <c r="T309" i="27"/>
  <c r="R310" i="27"/>
  <c r="T310" i="27"/>
  <c r="R311" i="27"/>
  <c r="T311" i="27"/>
  <c r="R312" i="27"/>
  <c r="T312" i="27"/>
  <c r="R313" i="27"/>
  <c r="T313" i="27"/>
  <c r="R314" i="27"/>
  <c r="T314" i="27"/>
  <c r="R315" i="27"/>
  <c r="T315" i="27"/>
  <c r="R316" i="27"/>
  <c r="T316" i="27"/>
  <c r="R317" i="27"/>
  <c r="T317" i="27"/>
  <c r="R318" i="27"/>
  <c r="T318" i="27"/>
  <c r="R319" i="27"/>
  <c r="T319" i="27"/>
  <c r="R320" i="27"/>
  <c r="T320" i="27"/>
  <c r="R321" i="27"/>
  <c r="T321" i="27"/>
  <c r="R322" i="27"/>
  <c r="T322" i="27"/>
  <c r="R323" i="27"/>
  <c r="T323" i="27"/>
  <c r="R324" i="27"/>
  <c r="T324" i="27"/>
  <c r="R325" i="27"/>
  <c r="T325" i="27"/>
  <c r="R326" i="27"/>
  <c r="T326" i="27"/>
  <c r="R327" i="27"/>
  <c r="T327" i="27"/>
  <c r="R328" i="27"/>
  <c r="T328" i="27"/>
  <c r="R329" i="27"/>
  <c r="T329" i="27"/>
  <c r="R330" i="27"/>
  <c r="T330" i="27"/>
  <c r="R331" i="27"/>
  <c r="T331" i="27"/>
  <c r="R332" i="27"/>
  <c r="T332" i="27"/>
  <c r="R333" i="27"/>
  <c r="T333" i="27"/>
  <c r="R334" i="27"/>
  <c r="T334" i="27"/>
  <c r="R335" i="27"/>
  <c r="T335" i="27"/>
  <c r="R336" i="27"/>
  <c r="S336" i="27"/>
  <c r="T336" i="27"/>
  <c r="D7" i="27"/>
  <c r="D8" i="27"/>
  <c r="D9" i="27"/>
  <c r="D10" i="27"/>
  <c r="D11" i="27"/>
  <c r="D12" i="27"/>
  <c r="D13" i="27"/>
  <c r="D14" i="27"/>
  <c r="D15" i="27"/>
  <c r="D16" i="27"/>
  <c r="D17" i="27"/>
  <c r="D18" i="27"/>
  <c r="D19" i="27"/>
  <c r="D20" i="27"/>
  <c r="D21" i="27"/>
  <c r="D22" i="27"/>
  <c r="D23" i="27"/>
  <c r="D24" i="27"/>
  <c r="D25" i="27"/>
  <c r="D26" i="27"/>
  <c r="D27" i="27"/>
  <c r="D28" i="27"/>
  <c r="D29" i="27"/>
  <c r="D30" i="27"/>
  <c r="D31" i="27"/>
  <c r="D32" i="27"/>
  <c r="D33" i="27"/>
  <c r="D34" i="27"/>
  <c r="D35" i="27"/>
  <c r="D36" i="27"/>
  <c r="D37" i="27"/>
  <c r="Q37" i="27" s="1"/>
  <c r="D38" i="27"/>
  <c r="S37" i="27" s="1"/>
  <c r="D39" i="27"/>
  <c r="D40" i="27"/>
  <c r="D41" i="27"/>
  <c r="D42" i="27"/>
  <c r="D43" i="27"/>
  <c r="D44" i="27"/>
  <c r="Q44" i="27" s="1"/>
  <c r="D45" i="27"/>
  <c r="D46" i="27"/>
  <c r="D47" i="27"/>
  <c r="D48" i="27"/>
  <c r="D49" i="27"/>
  <c r="D50" i="27"/>
  <c r="D51" i="27"/>
  <c r="D52" i="27"/>
  <c r="D53" i="27"/>
  <c r="D54" i="27"/>
  <c r="D55" i="27"/>
  <c r="D56" i="27"/>
  <c r="D57" i="27"/>
  <c r="Q57" i="27" s="1"/>
  <c r="D58" i="27"/>
  <c r="D59" i="27"/>
  <c r="D60" i="27"/>
  <c r="S59" i="27" s="1"/>
  <c r="D61" i="27"/>
  <c r="D62" i="27"/>
  <c r="D63" i="27"/>
  <c r="D64" i="27"/>
  <c r="D65" i="27"/>
  <c r="D66" i="27"/>
  <c r="D67" i="27"/>
  <c r="D68" i="27"/>
  <c r="D69" i="27"/>
  <c r="D70" i="27"/>
  <c r="D71" i="27"/>
  <c r="D72" i="27"/>
  <c r="Q72" i="27" s="1"/>
  <c r="D73" i="27"/>
  <c r="S72" i="27" s="1"/>
  <c r="D74" i="27"/>
  <c r="D75" i="27"/>
  <c r="D76" i="27"/>
  <c r="D77" i="27"/>
  <c r="D78" i="27"/>
  <c r="D79" i="27"/>
  <c r="D80" i="27"/>
  <c r="D81" i="27"/>
  <c r="D82" i="27"/>
  <c r="D83" i="27"/>
  <c r="D84" i="27"/>
  <c r="D85" i="27"/>
  <c r="D86" i="27"/>
  <c r="D87" i="27"/>
  <c r="D88" i="27"/>
  <c r="D89" i="27"/>
  <c r="Q89" i="27" s="1"/>
  <c r="D90" i="27"/>
  <c r="D91" i="27"/>
  <c r="D92" i="27"/>
  <c r="S91" i="27" s="1"/>
  <c r="D93" i="27"/>
  <c r="D94" i="27"/>
  <c r="D95" i="27"/>
  <c r="D96" i="27"/>
  <c r="D97" i="27"/>
  <c r="D98" i="27"/>
  <c r="S97" i="27" s="1"/>
  <c r="D99" i="27"/>
  <c r="D100" i="27"/>
  <c r="D101" i="27"/>
  <c r="D102" i="27"/>
  <c r="D103" i="27"/>
  <c r="D104" i="27"/>
  <c r="D105" i="27"/>
  <c r="D106" i="27"/>
  <c r="Q106" i="27" s="1"/>
  <c r="D107" i="27"/>
  <c r="D108" i="27"/>
  <c r="S107" i="27" s="1"/>
  <c r="D109" i="27"/>
  <c r="D110" i="27"/>
  <c r="D111" i="27"/>
  <c r="D112" i="27"/>
  <c r="S111" i="27" s="1"/>
  <c r="D113" i="27"/>
  <c r="D114" i="27"/>
  <c r="D115" i="27"/>
  <c r="Q115" i="27" s="1"/>
  <c r="M115" i="27" s="1"/>
  <c r="D116" i="27"/>
  <c r="Q116" i="27" s="1"/>
  <c r="M116" i="27" s="1"/>
  <c r="D117" i="27"/>
  <c r="D118" i="27"/>
  <c r="Q118" i="27" s="1"/>
  <c r="M118" i="27" s="1"/>
  <c r="D119" i="27"/>
  <c r="Q119" i="27" s="1"/>
  <c r="D120" i="27"/>
  <c r="S119" i="27" s="1"/>
  <c r="D121" i="27"/>
  <c r="S120" i="27" s="1"/>
  <c r="D122" i="27"/>
  <c r="D123" i="27"/>
  <c r="D124" i="27"/>
  <c r="D125" i="27"/>
  <c r="D126" i="27"/>
  <c r="D127" i="27"/>
  <c r="D128" i="27"/>
  <c r="Q128" i="27" s="1"/>
  <c r="D129" i="27"/>
  <c r="D130" i="27"/>
  <c r="D131" i="27"/>
  <c r="D132" i="27"/>
  <c r="S131" i="27" s="1"/>
  <c r="D133" i="27"/>
  <c r="D134" i="27"/>
  <c r="D135" i="27"/>
  <c r="D136" i="27"/>
  <c r="D137" i="27"/>
  <c r="D138" i="27"/>
  <c r="D139" i="27"/>
  <c r="D140" i="27"/>
  <c r="S139" i="27" s="1"/>
  <c r="D141" i="27"/>
  <c r="S140" i="27" s="1"/>
  <c r="D142" i="27"/>
  <c r="D143" i="27"/>
  <c r="D144" i="27"/>
  <c r="Q144" i="27" s="1"/>
  <c r="M144" i="27" s="1"/>
  <c r="D145" i="27"/>
  <c r="S144" i="27" s="1"/>
  <c r="D146" i="27"/>
  <c r="D147" i="27"/>
  <c r="S146" i="27" s="1"/>
  <c r="D148" i="27"/>
  <c r="D149" i="27"/>
  <c r="D150" i="27"/>
  <c r="D151" i="27"/>
  <c r="S150" i="27" s="1"/>
  <c r="D152" i="27"/>
  <c r="D153" i="27"/>
  <c r="D154" i="27"/>
  <c r="Q154" i="27" s="1"/>
  <c r="M154" i="27" s="1"/>
  <c r="D155" i="27"/>
  <c r="S154" i="27" s="1"/>
  <c r="D156" i="27"/>
  <c r="D157" i="27"/>
  <c r="S156" i="27" s="1"/>
  <c r="D158" i="27"/>
  <c r="S157" i="27" s="1"/>
  <c r="D159" i="27"/>
  <c r="D160" i="27"/>
  <c r="D161" i="27"/>
  <c r="D162" i="27"/>
  <c r="S161" i="27" s="1"/>
  <c r="D163" i="27"/>
  <c r="D164" i="27"/>
  <c r="D165" i="27"/>
  <c r="D166" i="27"/>
  <c r="Q166" i="27" s="1"/>
  <c r="O166" i="27" s="1"/>
  <c r="D167" i="27"/>
  <c r="D168" i="27"/>
  <c r="Q168" i="27" s="1"/>
  <c r="D169" i="27"/>
  <c r="D170" i="27"/>
  <c r="D171" i="27"/>
  <c r="Q171" i="27" s="1"/>
  <c r="D172" i="27"/>
  <c r="S171" i="27" s="1"/>
  <c r="D173" i="27"/>
  <c r="S172" i="27" s="1"/>
  <c r="D174" i="27"/>
  <c r="D175" i="27"/>
  <c r="D176" i="27"/>
  <c r="Q176" i="27" s="1"/>
  <c r="D177" i="27"/>
  <c r="D178" i="27"/>
  <c r="D179" i="27"/>
  <c r="Q179" i="27" s="1"/>
  <c r="D180" i="27"/>
  <c r="D181" i="27"/>
  <c r="Q181" i="27" s="1"/>
  <c r="D182" i="27"/>
  <c r="Q182" i="27" s="1"/>
  <c r="D183" i="27"/>
  <c r="S182" i="27" s="1"/>
  <c r="D184" i="27"/>
  <c r="S183" i="27" s="1"/>
  <c r="D185" i="27"/>
  <c r="D186" i="27"/>
  <c r="Q186" i="27" s="1"/>
  <c r="M186" i="27" s="1"/>
  <c r="D187" i="27"/>
  <c r="D188" i="27"/>
  <c r="Q188" i="27" s="1"/>
  <c r="M188" i="27" s="1"/>
  <c r="D189" i="27"/>
  <c r="D190" i="27"/>
  <c r="S189" i="27" s="1"/>
  <c r="D191" i="27"/>
  <c r="D192" i="27"/>
  <c r="Q192" i="27" s="1"/>
  <c r="O192" i="27" s="1"/>
  <c r="D193" i="27"/>
  <c r="Q193" i="27" s="1"/>
  <c r="N193" i="27" s="1"/>
  <c r="D194" i="27"/>
  <c r="S193" i="27" s="1"/>
  <c r="D195" i="27"/>
  <c r="D196" i="27"/>
  <c r="D197" i="27"/>
  <c r="Q197" i="27" s="1"/>
  <c r="D198" i="27"/>
  <c r="S197" i="27" s="1"/>
  <c r="D199" i="27"/>
  <c r="D200" i="27"/>
  <c r="Q200" i="27" s="1"/>
  <c r="D201" i="27"/>
  <c r="D202" i="27"/>
  <c r="D203" i="27"/>
  <c r="Q203" i="27" s="1"/>
  <c r="D204" i="27"/>
  <c r="S203" i="27" s="1"/>
  <c r="D205" i="27"/>
  <c r="D206" i="27"/>
  <c r="Q206" i="27" s="1"/>
  <c r="O206" i="27" s="1"/>
  <c r="D207" i="27"/>
  <c r="Q207" i="27" s="1"/>
  <c r="O207" i="27" s="1"/>
  <c r="D208" i="27"/>
  <c r="S207" i="27" s="1"/>
  <c r="D209" i="27"/>
  <c r="D210" i="27"/>
  <c r="D211" i="27"/>
  <c r="Q211" i="27" s="1"/>
  <c r="N211" i="27" s="1"/>
  <c r="D212" i="27"/>
  <c r="S211" i="27" s="1"/>
  <c r="D213" i="27"/>
  <c r="D214" i="27"/>
  <c r="Q214" i="27" s="1"/>
  <c r="D215" i="27"/>
  <c r="S214" i="27" s="1"/>
  <c r="D216" i="27"/>
  <c r="S215" i="27" s="1"/>
  <c r="D217" i="27"/>
  <c r="D218" i="27"/>
  <c r="D219" i="27"/>
  <c r="Q219" i="27" s="1"/>
  <c r="D220" i="27"/>
  <c r="Q220" i="27" s="1"/>
  <c r="M220" i="27" s="1"/>
  <c r="D221" i="27"/>
  <c r="S220" i="27" s="1"/>
  <c r="D222" i="27"/>
  <c r="D223" i="27"/>
  <c r="S222" i="27" s="1"/>
  <c r="D224" i="27"/>
  <c r="D225" i="27"/>
  <c r="S224" i="27" s="1"/>
  <c r="D226" i="27"/>
  <c r="D227" i="27"/>
  <c r="S226" i="27" s="1"/>
  <c r="D228" i="27"/>
  <c r="D229" i="27"/>
  <c r="Q229" i="27" s="1"/>
  <c r="D230" i="27"/>
  <c r="Q230" i="27" s="1"/>
  <c r="M230" i="27" s="1"/>
  <c r="D231" i="27"/>
  <c r="S230" i="27" s="1"/>
  <c r="D232" i="27"/>
  <c r="S231" i="27" s="1"/>
  <c r="D233" i="27"/>
  <c r="D234" i="27"/>
  <c r="Q234" i="27" s="1"/>
  <c r="N234" i="27" s="1"/>
  <c r="D235" i="27"/>
  <c r="Q235" i="27" s="1"/>
  <c r="D236" i="27"/>
  <c r="D237" i="27"/>
  <c r="Q237" i="27" s="1"/>
  <c r="M237" i="27" s="1"/>
  <c r="D238" i="27"/>
  <c r="D239" i="27"/>
  <c r="Q239" i="27" s="1"/>
  <c r="D240" i="27"/>
  <c r="S239" i="27" s="1"/>
  <c r="D241" i="27"/>
  <c r="D242" i="27"/>
  <c r="Q242" i="27" s="1"/>
  <c r="D243" i="27"/>
  <c r="D244" i="27"/>
  <c r="D245" i="27"/>
  <c r="D246" i="27"/>
  <c r="Q246" i="27" s="1"/>
  <c r="D247" i="27"/>
  <c r="D248" i="27"/>
  <c r="D249" i="27"/>
  <c r="Q249" i="27" s="1"/>
  <c r="D250" i="27"/>
  <c r="Q250" i="27" s="1"/>
  <c r="M250" i="27" s="1"/>
  <c r="D251" i="27"/>
  <c r="Q251" i="27" s="1"/>
  <c r="M251" i="27" s="1"/>
  <c r="D252" i="27"/>
  <c r="S251" i="27" s="1"/>
  <c r="D253" i="27"/>
  <c r="D254" i="27"/>
  <c r="Q254" i="27" s="1"/>
  <c r="M254" i="27" s="1"/>
  <c r="D255" i="27"/>
  <c r="D256" i="27"/>
  <c r="D257" i="27"/>
  <c r="Q257" i="27" s="1"/>
  <c r="D258" i="27"/>
  <c r="D259" i="27"/>
  <c r="Q259" i="27" s="1"/>
  <c r="D260" i="27"/>
  <c r="Q260" i="27" s="1"/>
  <c r="D261" i="27"/>
  <c r="Q261" i="27" s="1"/>
  <c r="D262" i="27"/>
  <c r="Q262" i="27" s="1"/>
  <c r="D263" i="27"/>
  <c r="S262" i="27" s="1"/>
  <c r="D264" i="27"/>
  <c r="D265" i="27"/>
  <c r="Q265" i="27" s="1"/>
  <c r="N265" i="27" s="1"/>
  <c r="D266" i="27"/>
  <c r="S265" i="27" s="1"/>
  <c r="D267" i="27"/>
  <c r="D268" i="27"/>
  <c r="D269" i="27"/>
  <c r="S268" i="27" s="1"/>
  <c r="D270" i="27"/>
  <c r="D271" i="27"/>
  <c r="S270" i="27" s="1"/>
  <c r="D272" i="27"/>
  <c r="S271" i="27" s="1"/>
  <c r="D273" i="27"/>
  <c r="D274" i="27"/>
  <c r="D275" i="27"/>
  <c r="Q275" i="27" s="1"/>
  <c r="D276" i="27"/>
  <c r="D277" i="27"/>
  <c r="D278" i="27"/>
  <c r="S277" i="27" s="1"/>
  <c r="D279" i="27"/>
  <c r="S278" i="27" s="1"/>
  <c r="D280" i="27"/>
  <c r="D281" i="27"/>
  <c r="Q281" i="27" s="1"/>
  <c r="O281" i="27" s="1"/>
  <c r="D282" i="27"/>
  <c r="S281" i="27" s="1"/>
  <c r="D283" i="27"/>
  <c r="S282" i="27" s="1"/>
  <c r="D284" i="27"/>
  <c r="S283" i="27" s="1"/>
  <c r="D285" i="27"/>
  <c r="D286" i="27"/>
  <c r="S285" i="27" s="1"/>
  <c r="D287" i="27"/>
  <c r="D288" i="27"/>
  <c r="S287" i="27" s="1"/>
  <c r="D289" i="27"/>
  <c r="D290" i="27"/>
  <c r="S289" i="27" s="1"/>
  <c r="D291" i="27"/>
  <c r="D292" i="27"/>
  <c r="Q292" i="27" s="1"/>
  <c r="O292" i="27" s="1"/>
  <c r="D293" i="27"/>
  <c r="Q293" i="27" s="1"/>
  <c r="M293" i="27" s="1"/>
  <c r="D294" i="27"/>
  <c r="S293" i="27" s="1"/>
  <c r="D295" i="27"/>
  <c r="D296" i="27"/>
  <c r="Q296" i="27" s="1"/>
  <c r="O296" i="27" s="1"/>
  <c r="D297" i="27"/>
  <c r="S296" i="27" s="1"/>
  <c r="D298" i="27"/>
  <c r="D299" i="27"/>
  <c r="Q299" i="27" s="1"/>
  <c r="D300" i="27"/>
  <c r="D301" i="27"/>
  <c r="S300" i="27" s="1"/>
  <c r="D302" i="27"/>
  <c r="D303" i="27"/>
  <c r="Q303" i="27" s="1"/>
  <c r="D304" i="27"/>
  <c r="S303" i="27" s="1"/>
  <c r="D305" i="27"/>
  <c r="D306" i="27"/>
  <c r="Q306" i="27" s="1"/>
  <c r="N306" i="27" s="1"/>
  <c r="D307" i="27"/>
  <c r="S306" i="27" s="1"/>
  <c r="D308" i="27"/>
  <c r="S307" i="27" s="1"/>
  <c r="D309" i="27"/>
  <c r="S308" i="27" s="1"/>
  <c r="D310" i="27"/>
  <c r="S309" i="27" s="1"/>
  <c r="D311" i="27"/>
  <c r="Q311" i="27" s="1"/>
  <c r="D312" i="27"/>
  <c r="S311" i="27" s="1"/>
  <c r="D313" i="27"/>
  <c r="S312" i="27" s="1"/>
  <c r="D314" i="27"/>
  <c r="Q314" i="27" s="1"/>
  <c r="N314" i="27" s="1"/>
  <c r="D315" i="27"/>
  <c r="S314" i="27" s="1"/>
  <c r="D316" i="27"/>
  <c r="S315" i="27" s="1"/>
  <c r="D317" i="27"/>
  <c r="Q317" i="27" s="1"/>
  <c r="M317" i="27" s="1"/>
  <c r="D318" i="27"/>
  <c r="S317" i="27" s="1"/>
  <c r="D319" i="27"/>
  <c r="S318" i="27" s="1"/>
  <c r="D320" i="27"/>
  <c r="Q320" i="27" s="1"/>
  <c r="D321" i="27"/>
  <c r="Q321" i="27" s="1"/>
  <c r="M321" i="27" s="1"/>
  <c r="D322" i="27"/>
  <c r="S321" i="27" s="1"/>
  <c r="D323" i="27"/>
  <c r="S322" i="27" s="1"/>
  <c r="D324" i="27"/>
  <c r="Q324" i="27" s="1"/>
  <c r="D325" i="27"/>
  <c r="Q325" i="27" s="1"/>
  <c r="D326" i="27"/>
  <c r="S325" i="27" s="1"/>
  <c r="D327" i="27"/>
  <c r="S326" i="27" s="1"/>
  <c r="D328" i="27"/>
  <c r="Q328" i="27" s="1"/>
  <c r="N328" i="27" s="1"/>
  <c r="D329" i="27"/>
  <c r="S328" i="27" s="1"/>
  <c r="D330" i="27"/>
  <c r="S329" i="27" s="1"/>
  <c r="D331" i="27"/>
  <c r="Q331" i="27" s="1"/>
  <c r="M331" i="27" s="1"/>
  <c r="D332" i="27"/>
  <c r="S331" i="27" s="1"/>
  <c r="D333" i="27"/>
  <c r="S332" i="27" s="1"/>
  <c r="D334" i="27"/>
  <c r="Q334" i="27" s="1"/>
  <c r="N334" i="27" s="1"/>
  <c r="D335" i="27"/>
  <c r="S334" i="27" s="1"/>
  <c r="D336" i="27"/>
  <c r="S335" i="27" s="1"/>
  <c r="B232" i="28"/>
  <c r="B260" i="28"/>
  <c r="B264" i="28"/>
  <c r="B268" i="28"/>
  <c r="B272" i="28"/>
  <c r="B276" i="28"/>
  <c r="B280" i="28"/>
  <c r="B284" i="28"/>
  <c r="B288" i="28"/>
  <c r="B292" i="28"/>
  <c r="B296" i="28"/>
  <c r="B300" i="28"/>
  <c r="B304" i="28"/>
  <c r="B308" i="28"/>
  <c r="B312" i="28"/>
  <c r="B233" i="28"/>
  <c r="B234" i="28"/>
  <c r="B235" i="28"/>
  <c r="B236" i="28"/>
  <c r="B237" i="28"/>
  <c r="B238" i="28"/>
  <c r="B239" i="28"/>
  <c r="B240" i="28"/>
  <c r="B241" i="28"/>
  <c r="B242" i="28"/>
  <c r="B243" i="28"/>
  <c r="B244" i="28"/>
  <c r="B245" i="28"/>
  <c r="B246" i="28"/>
  <c r="B247" i="28"/>
  <c r="B248" i="28"/>
  <c r="B249" i="28"/>
  <c r="B250" i="28"/>
  <c r="B251" i="28"/>
  <c r="B252" i="28"/>
  <c r="B253" i="28"/>
  <c r="B254" i="28"/>
  <c r="B255" i="28"/>
  <c r="B256" i="28"/>
  <c r="B257" i="28"/>
  <c r="B258" i="28"/>
  <c r="B259" i="28"/>
  <c r="B261" i="28"/>
  <c r="B262" i="28"/>
  <c r="B263" i="28"/>
  <c r="B265" i="28"/>
  <c r="B266" i="28"/>
  <c r="B267" i="28"/>
  <c r="B269" i="28"/>
  <c r="B270" i="28"/>
  <c r="B271" i="28"/>
  <c r="B273" i="28"/>
  <c r="B274" i="28"/>
  <c r="B275" i="28"/>
  <c r="B277" i="28"/>
  <c r="B278" i="28"/>
  <c r="B279" i="28"/>
  <c r="B281" i="28"/>
  <c r="B282" i="28"/>
  <c r="B283" i="28"/>
  <c r="B285" i="28"/>
  <c r="B286" i="28"/>
  <c r="B287" i="28"/>
  <c r="B289" i="28"/>
  <c r="B290" i="28"/>
  <c r="B291" i="28"/>
  <c r="B293" i="28"/>
  <c r="B294" i="28"/>
  <c r="B295" i="28"/>
  <c r="B297" i="28"/>
  <c r="B298" i="28"/>
  <c r="B299" i="28"/>
  <c r="B301" i="28"/>
  <c r="B302" i="28"/>
  <c r="B303" i="28"/>
  <c r="B305" i="28"/>
  <c r="B306" i="28"/>
  <c r="B307" i="28"/>
  <c r="B309" i="28"/>
  <c r="B310" i="28"/>
  <c r="B311" i="28"/>
  <c r="B313" i="28"/>
  <c r="B314" i="28"/>
  <c r="B315" i="28"/>
  <c r="B231" i="28"/>
  <c r="D197" i="28"/>
  <c r="E197" i="28"/>
  <c r="D198" i="28"/>
  <c r="E198" i="28"/>
  <c r="D199" i="28"/>
  <c r="E199" i="28"/>
  <c r="D200" i="28"/>
  <c r="E200" i="28"/>
  <c r="D201" i="28"/>
  <c r="E201" i="28"/>
  <c r="D202" i="28"/>
  <c r="E202" i="28"/>
  <c r="D203" i="28"/>
  <c r="E203" i="28"/>
  <c r="D204" i="28"/>
  <c r="E204" i="28"/>
  <c r="D205" i="28"/>
  <c r="E205" i="28"/>
  <c r="D206" i="28"/>
  <c r="E206" i="28"/>
  <c r="D207" i="28"/>
  <c r="E207" i="28"/>
  <c r="D208" i="28"/>
  <c r="E208" i="28"/>
  <c r="D209" i="28"/>
  <c r="E209" i="28"/>
  <c r="D210" i="28"/>
  <c r="E210" i="28"/>
  <c r="D211" i="28"/>
  <c r="E211" i="28"/>
  <c r="D212" i="28"/>
  <c r="E212" i="28"/>
  <c r="D213" i="28"/>
  <c r="E213" i="28"/>
  <c r="D214" i="28"/>
  <c r="E214" i="28"/>
  <c r="D215" i="28"/>
  <c r="E215" i="28"/>
  <c r="D216" i="28"/>
  <c r="E216" i="28"/>
  <c r="D217" i="28"/>
  <c r="E217" i="28"/>
  <c r="D218" i="28"/>
  <c r="E218" i="28"/>
  <c r="D219" i="28"/>
  <c r="E219" i="28"/>
  <c r="D220" i="28"/>
  <c r="E220" i="28"/>
  <c r="D221" i="28"/>
  <c r="E221" i="28"/>
  <c r="D222" i="28"/>
  <c r="E222" i="28"/>
  <c r="D223" i="28"/>
  <c r="E223" i="28"/>
  <c r="D224" i="28"/>
  <c r="E224" i="28"/>
  <c r="D225" i="28"/>
  <c r="E225" i="28"/>
  <c r="D226" i="28"/>
  <c r="E226" i="28"/>
  <c r="D227" i="28"/>
  <c r="E227" i="28"/>
  <c r="D228" i="28"/>
  <c r="B228" i="28" s="1"/>
  <c r="E228" i="28"/>
  <c r="D229" i="28"/>
  <c r="B229" i="28" s="1"/>
  <c r="E229" i="28"/>
  <c r="D230" i="28"/>
  <c r="B230" i="28" s="1"/>
  <c r="E230" i="28"/>
  <c r="B231" i="15"/>
  <c r="B234" i="15"/>
  <c r="B243" i="15"/>
  <c r="B246" i="15"/>
  <c r="B250" i="15"/>
  <c r="B258" i="15"/>
  <c r="B259" i="15"/>
  <c r="B262" i="15"/>
  <c r="B263" i="15"/>
  <c r="B266" i="15"/>
  <c r="B267" i="15"/>
  <c r="B270" i="15"/>
  <c r="B271" i="15"/>
  <c r="B274" i="15"/>
  <c r="B275" i="15"/>
  <c r="B278" i="15"/>
  <c r="B279" i="15"/>
  <c r="B282" i="15"/>
  <c r="B283" i="15"/>
  <c r="B286" i="15"/>
  <c r="B287" i="15"/>
  <c r="B290" i="15"/>
  <c r="B291" i="15"/>
  <c r="B294" i="15"/>
  <c r="B295" i="15"/>
  <c r="B298" i="15"/>
  <c r="B299" i="15"/>
  <c r="B302" i="15"/>
  <c r="B303" i="15"/>
  <c r="B306" i="15"/>
  <c r="B307" i="15"/>
  <c r="B310" i="15"/>
  <c r="B311" i="15"/>
  <c r="B314" i="15"/>
  <c r="B315" i="15"/>
  <c r="B232" i="15"/>
  <c r="B233" i="15"/>
  <c r="B235" i="15"/>
  <c r="B236" i="15"/>
  <c r="B237" i="15"/>
  <c r="B238" i="15"/>
  <c r="B239" i="15"/>
  <c r="B240" i="15"/>
  <c r="B241" i="15"/>
  <c r="B242" i="15"/>
  <c r="B244" i="15"/>
  <c r="B245" i="15"/>
  <c r="B247" i="15"/>
  <c r="B248" i="15"/>
  <c r="B249" i="15"/>
  <c r="B251" i="15"/>
  <c r="B252" i="15"/>
  <c r="B253" i="15"/>
  <c r="B254" i="15"/>
  <c r="B255" i="15"/>
  <c r="B256" i="15"/>
  <c r="B257" i="15"/>
  <c r="B260" i="15"/>
  <c r="B261" i="15"/>
  <c r="B264" i="15"/>
  <c r="B265" i="15"/>
  <c r="B268" i="15"/>
  <c r="B269" i="15"/>
  <c r="B272" i="15"/>
  <c r="B273" i="15"/>
  <c r="B276" i="15"/>
  <c r="B277" i="15"/>
  <c r="B280" i="15"/>
  <c r="B281" i="15"/>
  <c r="B284" i="15"/>
  <c r="B285" i="15"/>
  <c r="B288" i="15"/>
  <c r="B289" i="15"/>
  <c r="B292" i="15"/>
  <c r="B293" i="15"/>
  <c r="B296" i="15"/>
  <c r="B297" i="15"/>
  <c r="B300" i="15"/>
  <c r="B301" i="15"/>
  <c r="B304" i="15"/>
  <c r="B305" i="15"/>
  <c r="B308" i="15"/>
  <c r="B309" i="15"/>
  <c r="B312" i="15"/>
  <c r="B313" i="15"/>
  <c r="D228" i="15"/>
  <c r="B228" i="15" s="1"/>
  <c r="E228" i="15"/>
  <c r="D229" i="15"/>
  <c r="B229" i="15" s="1"/>
  <c r="E229" i="15"/>
  <c r="D230" i="15"/>
  <c r="B230" i="15" s="1"/>
  <c r="E230" i="15"/>
  <c r="D221" i="15"/>
  <c r="E221" i="15"/>
  <c r="D222" i="15"/>
  <c r="E222" i="15"/>
  <c r="D223" i="15"/>
  <c r="E223" i="15"/>
  <c r="D224" i="15"/>
  <c r="E224" i="15"/>
  <c r="D225" i="15"/>
  <c r="E225" i="15"/>
  <c r="D226" i="15"/>
  <c r="E226" i="15"/>
  <c r="D227" i="15"/>
  <c r="E227" i="15"/>
  <c r="D211" i="15"/>
  <c r="E211" i="15"/>
  <c r="D212" i="15"/>
  <c r="E212" i="15"/>
  <c r="D213" i="15"/>
  <c r="E213" i="15"/>
  <c r="D214" i="15"/>
  <c r="E214" i="15"/>
  <c r="D215" i="15"/>
  <c r="E215" i="15"/>
  <c r="D216" i="15"/>
  <c r="E216" i="15"/>
  <c r="D217" i="15"/>
  <c r="E217" i="15"/>
  <c r="D218" i="15"/>
  <c r="E218" i="15"/>
  <c r="D219" i="15"/>
  <c r="E219" i="15"/>
  <c r="D220" i="15"/>
  <c r="E220" i="15"/>
  <c r="D197" i="15"/>
  <c r="E197" i="15"/>
  <c r="D198" i="15"/>
  <c r="E198" i="15"/>
  <c r="D199" i="15"/>
  <c r="E199" i="15"/>
  <c r="D200" i="15"/>
  <c r="E200" i="15"/>
  <c r="D201" i="15"/>
  <c r="E201" i="15"/>
  <c r="D202" i="15"/>
  <c r="E202" i="15"/>
  <c r="D203" i="15"/>
  <c r="E203" i="15"/>
  <c r="D204" i="15"/>
  <c r="E204" i="15"/>
  <c r="D205" i="15"/>
  <c r="E205" i="15"/>
  <c r="D206" i="15"/>
  <c r="E206" i="15"/>
  <c r="D207" i="15"/>
  <c r="E207" i="15"/>
  <c r="D208" i="15"/>
  <c r="E208" i="15"/>
  <c r="D209" i="15"/>
  <c r="E209" i="15"/>
  <c r="D210" i="15"/>
  <c r="E210" i="15"/>
  <c r="D193" i="15"/>
  <c r="E193" i="15"/>
  <c r="D194" i="15"/>
  <c r="E194" i="15"/>
  <c r="D195" i="15"/>
  <c r="E195" i="15"/>
  <c r="D196" i="15"/>
  <c r="E196" i="15"/>
  <c r="D188" i="15"/>
  <c r="E188" i="15"/>
  <c r="D189" i="15"/>
  <c r="E189" i="15"/>
  <c r="D190" i="15"/>
  <c r="E190" i="15"/>
  <c r="D191" i="15"/>
  <c r="E191" i="15"/>
  <c r="D192" i="15"/>
  <c r="E192" i="15"/>
  <c r="R3" i="30"/>
  <c r="L5" i="31"/>
  <c r="N5" i="31"/>
  <c r="P5" i="31"/>
  <c r="Q5" i="31"/>
  <c r="L6" i="31"/>
  <c r="N6" i="31"/>
  <c r="P6" i="31"/>
  <c r="Q6" i="31"/>
  <c r="L7" i="31"/>
  <c r="N7" i="31"/>
  <c r="P7" i="31"/>
  <c r="Q7" i="31"/>
  <c r="L8" i="31"/>
  <c r="N8" i="31"/>
  <c r="P8" i="31"/>
  <c r="Q8" i="31"/>
  <c r="L9" i="31"/>
  <c r="N9" i="31"/>
  <c r="P9" i="31"/>
  <c r="Q9" i="31"/>
  <c r="L10" i="31"/>
  <c r="N10" i="31"/>
  <c r="P10" i="31"/>
  <c r="Q10" i="31"/>
  <c r="L11" i="31"/>
  <c r="N11" i="31"/>
  <c r="P11" i="31"/>
  <c r="Q11" i="31"/>
  <c r="L12" i="31"/>
  <c r="N12" i="31"/>
  <c r="P12" i="31"/>
  <c r="Q12" i="31"/>
  <c r="L13" i="31"/>
  <c r="N13" i="31"/>
  <c r="P13" i="31"/>
  <c r="Q13" i="31"/>
  <c r="L14" i="31"/>
  <c r="N14" i="31"/>
  <c r="P14" i="31"/>
  <c r="Q14" i="31"/>
  <c r="L15" i="31"/>
  <c r="N15" i="31"/>
  <c r="P15" i="31"/>
  <c r="Q15" i="31"/>
  <c r="L16" i="31"/>
  <c r="N16" i="31"/>
  <c r="P16" i="31"/>
  <c r="Q16" i="31"/>
  <c r="L17" i="31"/>
  <c r="N17" i="31"/>
  <c r="P17" i="31"/>
  <c r="Q17" i="31"/>
  <c r="L18" i="31"/>
  <c r="N18" i="31"/>
  <c r="P18" i="31"/>
  <c r="Q18" i="31"/>
  <c r="L19" i="31"/>
  <c r="N19" i="31"/>
  <c r="P19" i="31"/>
  <c r="Q19" i="31"/>
  <c r="L20" i="31"/>
  <c r="N20" i="31"/>
  <c r="P20" i="31"/>
  <c r="Q20" i="31"/>
  <c r="L21" i="31"/>
  <c r="N21" i="31"/>
  <c r="P21" i="31"/>
  <c r="Q21" i="31"/>
  <c r="L22" i="31"/>
  <c r="N22" i="31"/>
  <c r="P22" i="31"/>
  <c r="Q22" i="31"/>
  <c r="L23" i="31"/>
  <c r="N23" i="31"/>
  <c r="P23" i="31"/>
  <c r="Q23" i="31"/>
  <c r="L24" i="31"/>
  <c r="N24" i="31"/>
  <c r="P24" i="31"/>
  <c r="Q24" i="31"/>
  <c r="L25" i="31"/>
  <c r="N25" i="31"/>
  <c r="P25" i="31"/>
  <c r="Q25" i="31"/>
  <c r="L26" i="31"/>
  <c r="N26" i="31"/>
  <c r="P26" i="31"/>
  <c r="Q26" i="31"/>
  <c r="L27" i="31"/>
  <c r="N27" i="31"/>
  <c r="P27" i="31"/>
  <c r="Q27" i="31"/>
  <c r="L28" i="31"/>
  <c r="N28" i="31"/>
  <c r="P28" i="31"/>
  <c r="Q28" i="31"/>
  <c r="L29" i="31"/>
  <c r="N29" i="31"/>
  <c r="P29" i="31"/>
  <c r="Q29" i="31"/>
  <c r="L30" i="31"/>
  <c r="N30" i="31"/>
  <c r="P30" i="31"/>
  <c r="Q30" i="31"/>
  <c r="L31" i="31"/>
  <c r="N31" i="31"/>
  <c r="P31" i="31"/>
  <c r="Q31" i="31"/>
  <c r="L32" i="31"/>
  <c r="N32" i="31"/>
  <c r="P32" i="31"/>
  <c r="Q32" i="31"/>
  <c r="L33" i="31"/>
  <c r="N33" i="31"/>
  <c r="P33" i="31"/>
  <c r="Q33" i="31"/>
  <c r="L34" i="31"/>
  <c r="N34" i="31"/>
  <c r="P34" i="31"/>
  <c r="Q34" i="31"/>
  <c r="L35" i="31"/>
  <c r="N35" i="31"/>
  <c r="P35" i="31"/>
  <c r="Q35" i="31"/>
  <c r="L36" i="31"/>
  <c r="N36" i="31"/>
  <c r="P36" i="31"/>
  <c r="Q36" i="31"/>
  <c r="L37" i="31"/>
  <c r="N37" i="31"/>
  <c r="P37" i="31"/>
  <c r="Q37" i="31"/>
  <c r="L38" i="31"/>
  <c r="N38" i="31"/>
  <c r="P38" i="31"/>
  <c r="Q38" i="31"/>
  <c r="L39" i="31"/>
  <c r="N39" i="31"/>
  <c r="P39" i="31"/>
  <c r="Q39" i="31"/>
  <c r="L40" i="31"/>
  <c r="N40" i="31"/>
  <c r="P40" i="31"/>
  <c r="Q40" i="31"/>
  <c r="L41" i="31"/>
  <c r="N41" i="31"/>
  <c r="P41" i="31"/>
  <c r="Q41" i="31"/>
  <c r="L42" i="31"/>
  <c r="N42" i="31"/>
  <c r="P42" i="31"/>
  <c r="Q42" i="31"/>
  <c r="L43" i="31"/>
  <c r="N43" i="31"/>
  <c r="P43" i="31"/>
  <c r="Q43" i="31"/>
  <c r="L44" i="31"/>
  <c r="N44" i="31"/>
  <c r="P44" i="31"/>
  <c r="Q44" i="31"/>
  <c r="L45" i="31"/>
  <c r="N45" i="31"/>
  <c r="P45" i="31"/>
  <c r="Q45" i="31"/>
  <c r="L46" i="31"/>
  <c r="N46" i="31"/>
  <c r="P46" i="31"/>
  <c r="Q46" i="31"/>
  <c r="L47" i="31"/>
  <c r="N47" i="31"/>
  <c r="P47" i="31"/>
  <c r="Q47" i="31"/>
  <c r="L48" i="31"/>
  <c r="N48" i="31"/>
  <c r="P48" i="31"/>
  <c r="Q48" i="31"/>
  <c r="L49" i="31"/>
  <c r="N49" i="31"/>
  <c r="P49" i="31"/>
  <c r="Q49" i="31"/>
  <c r="L50" i="31"/>
  <c r="N50" i="31"/>
  <c r="P50" i="31"/>
  <c r="Q50" i="31"/>
  <c r="L51" i="31"/>
  <c r="N51" i="31"/>
  <c r="P51" i="31"/>
  <c r="Q51" i="31"/>
  <c r="L52" i="31"/>
  <c r="N52" i="31"/>
  <c r="P52" i="31"/>
  <c r="Q52" i="31"/>
  <c r="L53" i="31"/>
  <c r="N53" i="31"/>
  <c r="P53" i="31"/>
  <c r="Q53" i="31"/>
  <c r="L54" i="31"/>
  <c r="N54" i="31"/>
  <c r="P54" i="31"/>
  <c r="Q54" i="31"/>
  <c r="L55" i="31"/>
  <c r="N55" i="31"/>
  <c r="P55" i="31"/>
  <c r="Q55" i="31"/>
  <c r="L56" i="31"/>
  <c r="N56" i="31"/>
  <c r="P56" i="31"/>
  <c r="Q56" i="31"/>
  <c r="L57" i="31"/>
  <c r="N57" i="31"/>
  <c r="P57" i="31"/>
  <c r="Q57" i="31"/>
  <c r="L58" i="31"/>
  <c r="N58" i="31"/>
  <c r="P58" i="31"/>
  <c r="Q58" i="31"/>
  <c r="L59" i="31"/>
  <c r="N59" i="31"/>
  <c r="P59" i="31"/>
  <c r="Q59" i="31"/>
  <c r="L60" i="31"/>
  <c r="N60" i="31"/>
  <c r="P60" i="31"/>
  <c r="Q60" i="31"/>
  <c r="L61" i="31"/>
  <c r="N61" i="31"/>
  <c r="P61" i="31"/>
  <c r="Q61" i="31"/>
  <c r="L62" i="31"/>
  <c r="N62" i="31"/>
  <c r="P62" i="31"/>
  <c r="Q62" i="31"/>
  <c r="L63" i="31"/>
  <c r="N63" i="31"/>
  <c r="P63" i="31"/>
  <c r="Q63" i="31"/>
  <c r="L64" i="31"/>
  <c r="N64" i="31"/>
  <c r="P64" i="31"/>
  <c r="Q64" i="31"/>
  <c r="L65" i="31"/>
  <c r="N65" i="31"/>
  <c r="P65" i="31"/>
  <c r="Q65" i="31"/>
  <c r="L66" i="31"/>
  <c r="N66" i="31"/>
  <c r="P66" i="31"/>
  <c r="Q66" i="31"/>
  <c r="L67" i="31"/>
  <c r="N67" i="31"/>
  <c r="P67" i="31"/>
  <c r="Q67" i="31"/>
  <c r="L68" i="31"/>
  <c r="N68" i="31"/>
  <c r="P68" i="31"/>
  <c r="Q68" i="31"/>
  <c r="L69" i="31"/>
  <c r="N69" i="31"/>
  <c r="P69" i="31"/>
  <c r="Q69" i="31"/>
  <c r="L70" i="31"/>
  <c r="N70" i="31"/>
  <c r="P70" i="31"/>
  <c r="Q70" i="31"/>
  <c r="L71" i="31"/>
  <c r="N71" i="31"/>
  <c r="P71" i="31"/>
  <c r="Q71" i="31"/>
  <c r="L72" i="31"/>
  <c r="N72" i="31"/>
  <c r="P72" i="31"/>
  <c r="Q72" i="31"/>
  <c r="L73" i="31"/>
  <c r="N73" i="31"/>
  <c r="P73" i="31"/>
  <c r="Q73" i="31"/>
  <c r="L74" i="31"/>
  <c r="N74" i="31"/>
  <c r="P74" i="31"/>
  <c r="Q74" i="31"/>
  <c r="L75" i="31"/>
  <c r="N75" i="31"/>
  <c r="P75" i="31"/>
  <c r="Q75" i="31"/>
  <c r="L76" i="31"/>
  <c r="N76" i="31"/>
  <c r="P76" i="31"/>
  <c r="Q76" i="31"/>
  <c r="L77" i="31"/>
  <c r="N77" i="31"/>
  <c r="P77" i="31"/>
  <c r="Q77" i="31"/>
  <c r="L78" i="31"/>
  <c r="N78" i="31"/>
  <c r="P78" i="31"/>
  <c r="Q78" i="31"/>
  <c r="L79" i="31"/>
  <c r="N79" i="31"/>
  <c r="P79" i="31"/>
  <c r="Q79" i="31"/>
  <c r="L80" i="31"/>
  <c r="N80" i="31"/>
  <c r="P80" i="31"/>
  <c r="Q80" i="31"/>
  <c r="L81" i="31"/>
  <c r="N81" i="31"/>
  <c r="P81" i="31"/>
  <c r="Q81" i="31"/>
  <c r="L82" i="31"/>
  <c r="N82" i="31"/>
  <c r="P82" i="31"/>
  <c r="Q82" i="31"/>
  <c r="L83" i="31"/>
  <c r="N83" i="31"/>
  <c r="P83" i="31"/>
  <c r="Q83" i="31"/>
  <c r="L84" i="31"/>
  <c r="N84" i="31"/>
  <c r="P84" i="31"/>
  <c r="Q84" i="31"/>
  <c r="L85" i="31"/>
  <c r="N85" i="31"/>
  <c r="P85" i="31"/>
  <c r="Q85" i="31"/>
  <c r="L86" i="31"/>
  <c r="N86" i="31"/>
  <c r="P86" i="31"/>
  <c r="Q86" i="31"/>
  <c r="L87" i="31"/>
  <c r="N87" i="31"/>
  <c r="P87" i="31"/>
  <c r="Q87" i="31"/>
  <c r="L88" i="31"/>
  <c r="N88" i="31"/>
  <c r="P88" i="31"/>
  <c r="Q88" i="31"/>
  <c r="L89" i="31"/>
  <c r="N89" i="31"/>
  <c r="P89" i="31"/>
  <c r="Q89" i="31"/>
  <c r="L90" i="31"/>
  <c r="N90" i="31"/>
  <c r="P90" i="31"/>
  <c r="Q90" i="31"/>
  <c r="L91" i="31"/>
  <c r="N91" i="31"/>
  <c r="P91" i="31"/>
  <c r="Q91" i="31"/>
  <c r="L92" i="31"/>
  <c r="N92" i="31"/>
  <c r="P92" i="31"/>
  <c r="Q92" i="31"/>
  <c r="L93" i="31"/>
  <c r="N93" i="31"/>
  <c r="P93" i="31"/>
  <c r="Q93" i="31"/>
  <c r="L94" i="31"/>
  <c r="N94" i="31"/>
  <c r="P94" i="31"/>
  <c r="Q94" i="31"/>
  <c r="L95" i="31"/>
  <c r="N95" i="31"/>
  <c r="P95" i="31"/>
  <c r="Q95" i="31"/>
  <c r="L96" i="31"/>
  <c r="N96" i="31"/>
  <c r="P96" i="31"/>
  <c r="Q96" i="31"/>
  <c r="L97" i="31"/>
  <c r="N97" i="31"/>
  <c r="P97" i="31"/>
  <c r="Q97" i="31"/>
  <c r="L98" i="31"/>
  <c r="N98" i="31"/>
  <c r="P98" i="31"/>
  <c r="Q98" i="31"/>
  <c r="L99" i="31"/>
  <c r="N99" i="31"/>
  <c r="P99" i="31"/>
  <c r="Q99" i="31"/>
  <c r="L100" i="31"/>
  <c r="N100" i="31"/>
  <c r="P100" i="31"/>
  <c r="Q100" i="31"/>
  <c r="Q4" i="31"/>
  <c r="T5" i="31"/>
  <c r="V5" i="31"/>
  <c r="T6" i="31"/>
  <c r="V6" i="31"/>
  <c r="T7" i="31"/>
  <c r="V7" i="31"/>
  <c r="T8" i="31"/>
  <c r="V8" i="31"/>
  <c r="J9" i="31"/>
  <c r="T9" i="31"/>
  <c r="V9" i="31"/>
  <c r="T10" i="31"/>
  <c r="V10" i="31"/>
  <c r="T11" i="31"/>
  <c r="V11" i="31"/>
  <c r="T12" i="31"/>
  <c r="V12" i="31"/>
  <c r="T13" i="31"/>
  <c r="V13" i="31"/>
  <c r="T14" i="31"/>
  <c r="V14" i="31"/>
  <c r="T15" i="31"/>
  <c r="V15" i="31"/>
  <c r="T16" i="31"/>
  <c r="V16" i="31"/>
  <c r="J17" i="31"/>
  <c r="T17" i="31"/>
  <c r="V17" i="31"/>
  <c r="T18" i="31"/>
  <c r="V18" i="31"/>
  <c r="T19" i="31"/>
  <c r="V19" i="31"/>
  <c r="J20" i="31"/>
  <c r="T20" i="31"/>
  <c r="V20" i="31"/>
  <c r="T21" i="31"/>
  <c r="V21" i="31"/>
  <c r="T22" i="31"/>
  <c r="V22" i="31"/>
  <c r="T23" i="31"/>
  <c r="V23" i="31"/>
  <c r="T24" i="31"/>
  <c r="V24" i="31"/>
  <c r="T25" i="31"/>
  <c r="V25" i="31"/>
  <c r="T26" i="31"/>
  <c r="V26" i="31"/>
  <c r="T27" i="31"/>
  <c r="V27" i="31"/>
  <c r="T28" i="31"/>
  <c r="V28" i="31"/>
  <c r="T29" i="31"/>
  <c r="V29" i="31"/>
  <c r="T30" i="31"/>
  <c r="V30" i="31"/>
  <c r="T31" i="31"/>
  <c r="V31" i="31"/>
  <c r="T32" i="31"/>
  <c r="V32" i="31"/>
  <c r="T33" i="31"/>
  <c r="V33" i="31"/>
  <c r="T34" i="31"/>
  <c r="V34" i="31"/>
  <c r="T35" i="31"/>
  <c r="V35" i="31"/>
  <c r="T36" i="31"/>
  <c r="V36" i="31"/>
  <c r="T37" i="31"/>
  <c r="V37" i="31"/>
  <c r="T38" i="31"/>
  <c r="V38" i="31"/>
  <c r="T39" i="31"/>
  <c r="V39" i="31"/>
  <c r="T40" i="31"/>
  <c r="V40" i="31"/>
  <c r="T41" i="31"/>
  <c r="V41" i="31"/>
  <c r="T42" i="31"/>
  <c r="V42" i="31"/>
  <c r="T43" i="31"/>
  <c r="V43" i="31"/>
  <c r="T44" i="31"/>
  <c r="V44" i="31"/>
  <c r="T45" i="31"/>
  <c r="V45" i="31"/>
  <c r="T46" i="31"/>
  <c r="V46" i="31"/>
  <c r="T47" i="31"/>
  <c r="V47" i="31"/>
  <c r="T48" i="31"/>
  <c r="V48" i="31"/>
  <c r="T49" i="31"/>
  <c r="V49" i="31"/>
  <c r="T50" i="31"/>
  <c r="V50" i="31"/>
  <c r="T51" i="31"/>
  <c r="V51" i="31"/>
  <c r="T52" i="31"/>
  <c r="V52" i="31"/>
  <c r="T53" i="31"/>
  <c r="V53" i="31"/>
  <c r="T54" i="31"/>
  <c r="V54" i="31"/>
  <c r="T55" i="31"/>
  <c r="V55" i="31"/>
  <c r="T56" i="31"/>
  <c r="V56" i="31"/>
  <c r="T57" i="31"/>
  <c r="V57" i="31"/>
  <c r="T58" i="31"/>
  <c r="V58" i="31"/>
  <c r="T59" i="31"/>
  <c r="V59" i="31"/>
  <c r="T60" i="31"/>
  <c r="V60" i="31"/>
  <c r="T61" i="31"/>
  <c r="V61" i="31"/>
  <c r="T62" i="31"/>
  <c r="V62" i="31"/>
  <c r="T63" i="31"/>
  <c r="V63" i="31"/>
  <c r="T64" i="31"/>
  <c r="V64" i="31"/>
  <c r="T65" i="31"/>
  <c r="V65" i="31"/>
  <c r="T66" i="31"/>
  <c r="V66" i="31"/>
  <c r="T67" i="31"/>
  <c r="V67" i="31"/>
  <c r="T68" i="31"/>
  <c r="V68" i="31"/>
  <c r="T69" i="31"/>
  <c r="V69" i="31"/>
  <c r="T70" i="31"/>
  <c r="V70" i="31"/>
  <c r="T71" i="31"/>
  <c r="V71" i="31"/>
  <c r="T72" i="31"/>
  <c r="V72" i="31"/>
  <c r="T73" i="31"/>
  <c r="V73" i="31"/>
  <c r="T74" i="31"/>
  <c r="V74" i="31"/>
  <c r="T75" i="31"/>
  <c r="V75" i="31"/>
  <c r="T76" i="31"/>
  <c r="V76" i="31"/>
  <c r="T77" i="31"/>
  <c r="V77" i="31"/>
  <c r="T78" i="31"/>
  <c r="V78" i="31"/>
  <c r="T79" i="31"/>
  <c r="V79" i="31"/>
  <c r="T80" i="31"/>
  <c r="V80" i="31"/>
  <c r="T81" i="31"/>
  <c r="V81" i="31"/>
  <c r="T82" i="31"/>
  <c r="V82" i="31"/>
  <c r="T83" i="31"/>
  <c r="V83" i="31"/>
  <c r="T84" i="31"/>
  <c r="V84" i="31"/>
  <c r="T85" i="31"/>
  <c r="V85" i="31"/>
  <c r="T86" i="31"/>
  <c r="V86" i="31"/>
  <c r="T87" i="31"/>
  <c r="V87" i="31"/>
  <c r="T88" i="31"/>
  <c r="V88" i="31"/>
  <c r="T89" i="31"/>
  <c r="V89" i="31"/>
  <c r="T90" i="31"/>
  <c r="V90" i="31"/>
  <c r="T91" i="31"/>
  <c r="V91" i="31"/>
  <c r="T92" i="31"/>
  <c r="V92" i="31"/>
  <c r="T93" i="31"/>
  <c r="V93" i="31"/>
  <c r="T94" i="31"/>
  <c r="V94" i="31"/>
  <c r="T95" i="31"/>
  <c r="V95" i="31"/>
  <c r="T96" i="31"/>
  <c r="V96" i="31"/>
  <c r="T97" i="31"/>
  <c r="V97" i="31"/>
  <c r="T98" i="31"/>
  <c r="V98" i="31"/>
  <c r="T99" i="31"/>
  <c r="V99" i="31"/>
  <c r="T100" i="31"/>
  <c r="V100" i="31"/>
  <c r="V4" i="31"/>
  <c r="AA4" i="30"/>
  <c r="AF4" i="30"/>
  <c r="U3" i="30"/>
  <c r="U2" i="30" s="1"/>
  <c r="V3" i="30"/>
  <c r="V2" i="30" s="1"/>
  <c r="X3" i="30"/>
  <c r="X2" i="30" s="1"/>
  <c r="Y3" i="30"/>
  <c r="Y2" i="30" s="1"/>
  <c r="Z3" i="30"/>
  <c r="Z2" i="30" s="1"/>
  <c r="T3" i="30"/>
  <c r="T2" i="30" s="1"/>
  <c r="F8" i="13"/>
  <c r="BJ5" i="25"/>
  <c r="BJ6" i="25"/>
  <c r="BJ7" i="25"/>
  <c r="BJ8" i="25"/>
  <c r="BJ9" i="25"/>
  <c r="BJ10" i="25"/>
  <c r="BJ11" i="25"/>
  <c r="BJ12" i="25"/>
  <c r="BJ13" i="25"/>
  <c r="BJ14" i="25"/>
  <c r="BJ15" i="25"/>
  <c r="BJ16" i="25"/>
  <c r="BJ17" i="25"/>
  <c r="BJ18" i="25"/>
  <c r="BJ19" i="25"/>
  <c r="BJ20" i="25"/>
  <c r="BJ21" i="25"/>
  <c r="BJ22" i="25"/>
  <c r="BJ23" i="25"/>
  <c r="BJ24" i="25"/>
  <c r="BJ25" i="25"/>
  <c r="BJ26" i="25"/>
  <c r="BJ27" i="25"/>
  <c r="BJ28" i="25"/>
  <c r="BJ29" i="25"/>
  <c r="BJ30" i="25"/>
  <c r="BJ31" i="25"/>
  <c r="BJ32" i="25"/>
  <c r="BJ33" i="25"/>
  <c r="BJ34" i="25"/>
  <c r="BJ35" i="25"/>
  <c r="BJ36" i="25"/>
  <c r="BJ37" i="25"/>
  <c r="BJ38" i="25"/>
  <c r="BJ39" i="25"/>
  <c r="BJ40" i="25"/>
  <c r="BJ41" i="25"/>
  <c r="BJ42" i="25"/>
  <c r="BJ43" i="25"/>
  <c r="BJ44" i="25"/>
  <c r="BJ45" i="25"/>
  <c r="BJ46" i="25"/>
  <c r="BJ47" i="25"/>
  <c r="BJ48" i="25"/>
  <c r="BJ49" i="25"/>
  <c r="BJ50" i="25"/>
  <c r="BJ51" i="25"/>
  <c r="BJ52" i="25"/>
  <c r="BJ53" i="25"/>
  <c r="BJ54" i="25"/>
  <c r="BJ55" i="25"/>
  <c r="BJ56" i="25"/>
  <c r="BJ57" i="25"/>
  <c r="BJ58" i="25"/>
  <c r="BJ59" i="25"/>
  <c r="BJ60" i="25"/>
  <c r="BJ61" i="25"/>
  <c r="BJ62" i="25"/>
  <c r="BJ63" i="25"/>
  <c r="BJ64" i="25"/>
  <c r="BJ65" i="25"/>
  <c r="BJ66" i="25"/>
  <c r="BJ67" i="25"/>
  <c r="BJ68" i="25"/>
  <c r="BJ69" i="25"/>
  <c r="BJ70" i="25"/>
  <c r="BJ71" i="25"/>
  <c r="BJ72" i="25"/>
  <c r="BJ73" i="25"/>
  <c r="BJ74" i="25"/>
  <c r="BJ75" i="25"/>
  <c r="BJ76" i="25"/>
  <c r="BJ77" i="25"/>
  <c r="BJ78" i="25"/>
  <c r="BJ79" i="25"/>
  <c r="BJ80" i="25"/>
  <c r="BJ81" i="25"/>
  <c r="BJ82" i="25"/>
  <c r="BJ83" i="25"/>
  <c r="BJ84" i="25"/>
  <c r="BJ85" i="25"/>
  <c r="BJ86" i="25"/>
  <c r="BJ87" i="25"/>
  <c r="BJ88" i="25"/>
  <c r="BJ89" i="25"/>
  <c r="BJ90" i="25"/>
  <c r="BJ91" i="25"/>
  <c r="BJ92" i="25"/>
  <c r="BJ93" i="25"/>
  <c r="BJ94" i="25"/>
  <c r="BJ95" i="25"/>
  <c r="BJ96" i="25"/>
  <c r="BJ97" i="25"/>
  <c r="BJ98" i="25"/>
  <c r="BJ99" i="25"/>
  <c r="BJ100" i="25"/>
  <c r="BJ101" i="25"/>
  <c r="BJ102" i="25"/>
  <c r="BJ103" i="25"/>
  <c r="BJ104" i="25"/>
  <c r="BJ105" i="25"/>
  <c r="BJ106" i="25"/>
  <c r="BJ107" i="25"/>
  <c r="BJ108" i="25"/>
  <c r="BJ109" i="25"/>
  <c r="BJ110" i="25"/>
  <c r="BJ111" i="25"/>
  <c r="BJ112" i="25"/>
  <c r="BJ113" i="25"/>
  <c r="BJ114" i="25"/>
  <c r="BJ115" i="25"/>
  <c r="BJ116" i="25"/>
  <c r="BJ117" i="25"/>
  <c r="BJ118" i="25"/>
  <c r="BJ119" i="25"/>
  <c r="BJ120" i="25"/>
  <c r="BJ121" i="25"/>
  <c r="BJ122" i="25"/>
  <c r="BJ123" i="25"/>
  <c r="BJ124" i="25"/>
  <c r="BJ125" i="25"/>
  <c r="BJ126" i="25"/>
  <c r="BJ127" i="25"/>
  <c r="BJ128" i="25"/>
  <c r="BJ129" i="25"/>
  <c r="BJ130" i="25"/>
  <c r="BJ131" i="25"/>
  <c r="BJ132" i="25"/>
  <c r="BJ133" i="25"/>
  <c r="BJ134" i="25"/>
  <c r="BJ135" i="25"/>
  <c r="BJ136" i="25"/>
  <c r="BJ137" i="25"/>
  <c r="BJ138" i="25"/>
  <c r="BJ139" i="25"/>
  <c r="BJ140" i="25"/>
  <c r="BJ141" i="25"/>
  <c r="BJ142" i="25"/>
  <c r="BJ143" i="25"/>
  <c r="BJ144" i="25"/>
  <c r="BJ145" i="25"/>
  <c r="BJ146" i="25"/>
  <c r="BJ147" i="25"/>
  <c r="BJ148" i="25"/>
  <c r="BJ149" i="25"/>
  <c r="BJ150" i="25"/>
  <c r="BJ151" i="25"/>
  <c r="BJ152" i="25"/>
  <c r="BJ153" i="25"/>
  <c r="BJ154" i="25"/>
  <c r="BJ155" i="25"/>
  <c r="BJ156" i="25"/>
  <c r="BJ157" i="25"/>
  <c r="BJ158" i="25"/>
  <c r="BJ159" i="25"/>
  <c r="BJ160" i="25"/>
  <c r="BJ161" i="25"/>
  <c r="BJ162" i="25"/>
  <c r="BJ163" i="25"/>
  <c r="BJ164" i="25"/>
  <c r="BJ165" i="25"/>
  <c r="BJ166" i="25"/>
  <c r="BJ167" i="25"/>
  <c r="BJ168" i="25"/>
  <c r="BJ169" i="25"/>
  <c r="BJ170" i="25"/>
  <c r="BJ171" i="25"/>
  <c r="BJ172" i="25"/>
  <c r="BJ173" i="25"/>
  <c r="BJ174" i="25"/>
  <c r="BJ175" i="25"/>
  <c r="BJ176" i="25"/>
  <c r="BJ177" i="25"/>
  <c r="BJ178" i="25"/>
  <c r="BJ179" i="25"/>
  <c r="BJ180" i="25"/>
  <c r="BJ181" i="25"/>
  <c r="BJ182" i="25"/>
  <c r="BJ183" i="25"/>
  <c r="BJ184" i="25"/>
  <c r="BJ185" i="25"/>
  <c r="BJ186" i="25"/>
  <c r="BJ187" i="25"/>
  <c r="BJ188" i="25"/>
  <c r="BJ189" i="25"/>
  <c r="BJ190" i="25"/>
  <c r="BJ191" i="25"/>
  <c r="BJ192" i="25"/>
  <c r="BJ193" i="25"/>
  <c r="BJ194" i="25"/>
  <c r="BJ195" i="25"/>
  <c r="BJ196" i="25"/>
  <c r="BJ197" i="25"/>
  <c r="BJ198" i="25"/>
  <c r="BJ199" i="25"/>
  <c r="BJ200" i="25"/>
  <c r="BJ201" i="25"/>
  <c r="BJ202" i="25"/>
  <c r="BJ203" i="25"/>
  <c r="BJ204" i="25"/>
  <c r="BJ205" i="25"/>
  <c r="BJ206" i="25"/>
  <c r="BJ207" i="25"/>
  <c r="BJ208" i="25"/>
  <c r="BJ209" i="25"/>
  <c r="BJ210" i="25"/>
  <c r="BJ211" i="25"/>
  <c r="BJ212" i="25"/>
  <c r="BJ213" i="25"/>
  <c r="BJ214" i="25"/>
  <c r="BJ215" i="25"/>
  <c r="BJ216" i="25"/>
  <c r="BJ217" i="25"/>
  <c r="BJ218" i="25"/>
  <c r="BJ219" i="25"/>
  <c r="BJ220" i="25"/>
  <c r="BJ221" i="25"/>
  <c r="BJ222" i="25"/>
  <c r="BJ223" i="25"/>
  <c r="BJ224" i="25"/>
  <c r="BJ225" i="25"/>
  <c r="BJ226" i="25"/>
  <c r="BJ227" i="25"/>
  <c r="BJ228" i="25"/>
  <c r="BJ229" i="25"/>
  <c r="BJ230" i="25"/>
  <c r="BJ231" i="25"/>
  <c r="BJ232" i="25"/>
  <c r="BJ233" i="25"/>
  <c r="BJ234" i="25"/>
  <c r="BJ235" i="25"/>
  <c r="BJ236" i="25"/>
  <c r="BJ237" i="25"/>
  <c r="BJ238" i="25"/>
  <c r="BJ239" i="25"/>
  <c r="BJ240" i="25"/>
  <c r="BJ241" i="25"/>
  <c r="BJ242" i="25"/>
  <c r="BJ243" i="25"/>
  <c r="BJ244" i="25"/>
  <c r="BJ245" i="25"/>
  <c r="BJ246" i="25"/>
  <c r="BJ247" i="25"/>
  <c r="BJ248" i="25"/>
  <c r="BJ249" i="25"/>
  <c r="BJ250" i="25"/>
  <c r="BJ251" i="25"/>
  <c r="BJ252" i="25"/>
  <c r="BJ253" i="25"/>
  <c r="BJ254" i="25"/>
  <c r="BJ255" i="25"/>
  <c r="BJ256" i="25"/>
  <c r="BJ257" i="25"/>
  <c r="BJ258" i="25"/>
  <c r="BJ259" i="25"/>
  <c r="BJ260" i="25"/>
  <c r="BJ261" i="25"/>
  <c r="BJ262" i="25"/>
  <c r="BJ263" i="25"/>
  <c r="BJ264" i="25"/>
  <c r="BJ265" i="25"/>
  <c r="BJ266" i="25"/>
  <c r="BJ267" i="25"/>
  <c r="BJ268" i="25"/>
  <c r="BJ269" i="25"/>
  <c r="BJ270" i="25"/>
  <c r="BJ271" i="25"/>
  <c r="BJ272" i="25"/>
  <c r="BJ273" i="25"/>
  <c r="BJ274" i="25"/>
  <c r="BJ275" i="25"/>
  <c r="BJ276" i="25"/>
  <c r="BJ277" i="25"/>
  <c r="BJ278" i="25"/>
  <c r="BJ279" i="25"/>
  <c r="BJ280" i="25"/>
  <c r="BJ281" i="25"/>
  <c r="BJ282" i="25"/>
  <c r="BJ283" i="25"/>
  <c r="BJ284" i="25"/>
  <c r="BJ285" i="25"/>
  <c r="BJ286" i="25"/>
  <c r="BJ287" i="25"/>
  <c r="BJ288" i="25"/>
  <c r="BJ289" i="25"/>
  <c r="BJ290" i="25"/>
  <c r="BJ291" i="25"/>
  <c r="BJ292" i="25"/>
  <c r="BJ293" i="25"/>
  <c r="BJ294" i="25"/>
  <c r="BJ295" i="25"/>
  <c r="BJ296" i="25"/>
  <c r="BJ297" i="25"/>
  <c r="BJ298" i="25"/>
  <c r="BJ299" i="25"/>
  <c r="BJ300" i="25"/>
  <c r="BJ301" i="25"/>
  <c r="BJ302" i="25"/>
  <c r="BJ303" i="25"/>
  <c r="BJ304" i="25"/>
  <c r="BJ305" i="25"/>
  <c r="BJ306" i="25"/>
  <c r="BJ307" i="25"/>
  <c r="BJ308" i="25"/>
  <c r="BJ309" i="25"/>
  <c r="BJ310" i="25"/>
  <c r="BJ311" i="25"/>
  <c r="BJ312" i="25"/>
  <c r="BJ313" i="25"/>
  <c r="BJ314" i="25"/>
  <c r="BJ315" i="25"/>
  <c r="BJ316" i="25"/>
  <c r="BJ317" i="25"/>
  <c r="BJ318" i="25"/>
  <c r="BJ319" i="25"/>
  <c r="BJ320" i="25"/>
  <c r="BJ321" i="25"/>
  <c r="BJ322" i="25"/>
  <c r="BJ323" i="25"/>
  <c r="BJ324" i="25"/>
  <c r="BJ325" i="25"/>
  <c r="BJ326" i="25"/>
  <c r="BJ327" i="25"/>
  <c r="BJ328" i="25"/>
  <c r="BJ329" i="25"/>
  <c r="BJ330" i="25"/>
  <c r="BJ331" i="25"/>
  <c r="BJ332" i="25"/>
  <c r="BJ333" i="25"/>
  <c r="BJ334" i="25"/>
  <c r="BJ335" i="25"/>
  <c r="BJ336" i="25"/>
  <c r="BJ337" i="25"/>
  <c r="BJ338" i="25"/>
  <c r="BJ339" i="25"/>
  <c r="BJ340" i="25"/>
  <c r="BJ341" i="25"/>
  <c r="BJ342" i="25"/>
  <c r="BJ343" i="25"/>
  <c r="BJ344" i="25"/>
  <c r="BJ345" i="25"/>
  <c r="BJ346" i="25"/>
  <c r="BJ347" i="25"/>
  <c r="BJ348" i="25"/>
  <c r="BJ349" i="25"/>
  <c r="BJ350" i="25"/>
  <c r="BJ351" i="25"/>
  <c r="BJ352" i="25"/>
  <c r="BJ353" i="25"/>
  <c r="BJ354" i="25"/>
  <c r="BJ355" i="25"/>
  <c r="BJ356" i="25"/>
  <c r="BJ357" i="25"/>
  <c r="BJ358" i="25"/>
  <c r="BJ359" i="25"/>
  <c r="BJ360" i="25"/>
  <c r="BJ361" i="25"/>
  <c r="BJ362" i="25"/>
  <c r="BJ363" i="25"/>
  <c r="BJ364" i="25"/>
  <c r="BJ365" i="25"/>
  <c r="BJ366" i="25"/>
  <c r="BJ367" i="25"/>
  <c r="BJ368" i="25"/>
  <c r="BJ369" i="25"/>
  <c r="BJ370" i="25"/>
  <c r="BJ371" i="25"/>
  <c r="BJ372" i="25"/>
  <c r="BJ373" i="25"/>
  <c r="BJ374" i="25"/>
  <c r="BJ375" i="25"/>
  <c r="BJ376" i="25"/>
  <c r="BJ377" i="25"/>
  <c r="BJ378" i="25"/>
  <c r="BJ379" i="25"/>
  <c r="BJ380" i="25"/>
  <c r="BJ381" i="25"/>
  <c r="BJ382" i="25"/>
  <c r="BJ383" i="25"/>
  <c r="BJ384" i="25"/>
  <c r="BJ385" i="25"/>
  <c r="BJ386" i="25"/>
  <c r="BJ387" i="25"/>
  <c r="BJ388" i="25"/>
  <c r="BJ389" i="25"/>
  <c r="BJ390" i="25"/>
  <c r="BJ391" i="25"/>
  <c r="BJ392" i="25"/>
  <c r="BJ393" i="25"/>
  <c r="BJ394" i="25"/>
  <c r="BJ395" i="25"/>
  <c r="BJ396" i="25"/>
  <c r="BJ397" i="25"/>
  <c r="BJ398" i="25"/>
  <c r="BJ399" i="25"/>
  <c r="BJ400" i="25"/>
  <c r="BJ401" i="25"/>
  <c r="BJ402" i="25"/>
  <c r="BJ403" i="25"/>
  <c r="BJ404" i="25"/>
  <c r="BJ405" i="25"/>
  <c r="BJ406" i="25"/>
  <c r="BJ407" i="25"/>
  <c r="BJ408" i="25"/>
  <c r="BJ409" i="25"/>
  <c r="BJ410" i="25"/>
  <c r="BJ411" i="25"/>
  <c r="BJ412" i="25"/>
  <c r="BJ413" i="25"/>
  <c r="BJ414" i="25"/>
  <c r="BJ415" i="25"/>
  <c r="BJ416" i="25"/>
  <c r="BJ417" i="25"/>
  <c r="BJ418" i="25"/>
  <c r="BJ419" i="25"/>
  <c r="BJ420" i="25"/>
  <c r="BJ421" i="25"/>
  <c r="BJ422" i="25"/>
  <c r="BJ423" i="25"/>
  <c r="BJ424" i="25"/>
  <c r="BJ425" i="25"/>
  <c r="BJ426" i="25"/>
  <c r="BJ427" i="25"/>
  <c r="BJ428" i="25"/>
  <c r="BJ429" i="25"/>
  <c r="BJ430" i="25"/>
  <c r="BJ431" i="25"/>
  <c r="BJ432" i="25"/>
  <c r="BJ433" i="25"/>
  <c r="BJ434" i="25"/>
  <c r="BJ435" i="25"/>
  <c r="BJ436" i="25"/>
  <c r="BJ437" i="25"/>
  <c r="BJ438" i="25"/>
  <c r="BJ439" i="25"/>
  <c r="BJ440" i="25"/>
  <c r="BJ441" i="25"/>
  <c r="BJ442" i="25"/>
  <c r="BJ443" i="25"/>
  <c r="BJ444" i="25"/>
  <c r="BJ445" i="25"/>
  <c r="BJ446" i="25"/>
  <c r="BJ447" i="25"/>
  <c r="BJ448" i="25"/>
  <c r="BJ449" i="25"/>
  <c r="BJ450" i="25"/>
  <c r="BJ451" i="25"/>
  <c r="BJ452" i="25"/>
  <c r="BJ453" i="25"/>
  <c r="BJ454" i="25"/>
  <c r="BJ455" i="25"/>
  <c r="BJ456" i="25"/>
  <c r="BJ457" i="25"/>
  <c r="BJ458" i="25"/>
  <c r="BJ459" i="25"/>
  <c r="BJ460" i="25"/>
  <c r="BJ461" i="25"/>
  <c r="BJ462" i="25"/>
  <c r="BJ463" i="25"/>
  <c r="BJ464" i="25"/>
  <c r="BJ465" i="25"/>
  <c r="BJ466" i="25"/>
  <c r="BJ467" i="25"/>
  <c r="BJ468" i="25"/>
  <c r="BJ469" i="25"/>
  <c r="BJ470" i="25"/>
  <c r="BJ471" i="25"/>
  <c r="BJ472" i="25"/>
  <c r="BJ473" i="25"/>
  <c r="BJ474" i="25"/>
  <c r="BJ475" i="25"/>
  <c r="BJ476" i="25"/>
  <c r="BJ477" i="25"/>
  <c r="BJ478" i="25"/>
  <c r="BJ479" i="25"/>
  <c r="BJ480" i="25"/>
  <c r="BJ481" i="25"/>
  <c r="BJ482" i="25"/>
  <c r="BJ483" i="25"/>
  <c r="BJ484" i="25"/>
  <c r="BJ485" i="25"/>
  <c r="BJ486" i="25"/>
  <c r="BJ487" i="25"/>
  <c r="BJ488" i="25"/>
  <c r="BJ489" i="25"/>
  <c r="BJ490" i="25"/>
  <c r="BJ491" i="25"/>
  <c r="BJ492" i="25"/>
  <c r="BJ493" i="25"/>
  <c r="BJ494" i="25"/>
  <c r="BJ495" i="25"/>
  <c r="BJ496" i="25"/>
  <c r="BJ497" i="25"/>
  <c r="BJ498" i="25"/>
  <c r="BJ499" i="25"/>
  <c r="BJ500" i="25"/>
  <c r="BJ501" i="25"/>
  <c r="BJ502" i="25"/>
  <c r="BJ503" i="25"/>
  <c r="BJ504" i="25"/>
  <c r="BJ505" i="25"/>
  <c r="BJ506" i="25"/>
  <c r="BJ507" i="25"/>
  <c r="BJ508" i="25"/>
  <c r="BJ509" i="25"/>
  <c r="BJ510" i="25"/>
  <c r="BJ511" i="25"/>
  <c r="BJ512" i="25"/>
  <c r="BJ513" i="25"/>
  <c r="BJ514" i="25"/>
  <c r="BJ515" i="25"/>
  <c r="BJ516" i="25"/>
  <c r="BJ517" i="25"/>
  <c r="BJ518" i="25"/>
  <c r="BJ519" i="25"/>
  <c r="BJ520" i="25"/>
  <c r="BJ521" i="25"/>
  <c r="BJ522" i="25"/>
  <c r="BJ523" i="25"/>
  <c r="BJ524" i="25"/>
  <c r="BJ525" i="25"/>
  <c r="BJ526" i="25"/>
  <c r="BJ527" i="25"/>
  <c r="BJ528" i="25"/>
  <c r="BJ529" i="25"/>
  <c r="BJ530" i="25"/>
  <c r="BJ531" i="25"/>
  <c r="BJ532" i="25"/>
  <c r="BJ533" i="25"/>
  <c r="BJ534" i="25"/>
  <c r="BJ535" i="25"/>
  <c r="BJ536" i="25"/>
  <c r="BJ537" i="25"/>
  <c r="BJ538" i="25"/>
  <c r="BJ539" i="25"/>
  <c r="BJ540" i="25"/>
  <c r="BJ541" i="25"/>
  <c r="BJ542" i="25"/>
  <c r="BJ543" i="25"/>
  <c r="BJ544" i="25"/>
  <c r="BJ545" i="25"/>
  <c r="BJ546" i="25"/>
  <c r="BJ547" i="25"/>
  <c r="BJ548" i="25"/>
  <c r="BJ549" i="25"/>
  <c r="BJ550" i="25"/>
  <c r="BJ551" i="25"/>
  <c r="BJ552" i="25"/>
  <c r="BJ553" i="25"/>
  <c r="BJ554" i="25"/>
  <c r="BJ555" i="25"/>
  <c r="BJ556" i="25"/>
  <c r="BJ557" i="25"/>
  <c r="BJ558" i="25"/>
  <c r="BJ559" i="25"/>
  <c r="BJ560" i="25"/>
  <c r="BJ561" i="25"/>
  <c r="BJ562" i="25"/>
  <c r="BJ563" i="25"/>
  <c r="BJ564" i="25"/>
  <c r="BJ565" i="25"/>
  <c r="BJ566" i="25"/>
  <c r="BJ567" i="25"/>
  <c r="BJ568" i="25"/>
  <c r="BJ569" i="25"/>
  <c r="BJ570" i="25"/>
  <c r="BJ571" i="25"/>
  <c r="BJ572" i="25"/>
  <c r="BJ573" i="25"/>
  <c r="BJ574" i="25"/>
  <c r="BJ575" i="25"/>
  <c r="BJ576" i="25"/>
  <c r="BJ577" i="25"/>
  <c r="BJ578" i="25"/>
  <c r="BJ579" i="25"/>
  <c r="BJ580" i="25"/>
  <c r="BJ581" i="25"/>
  <c r="BJ582" i="25"/>
  <c r="BJ583" i="25"/>
  <c r="BJ584" i="25"/>
  <c r="BJ585" i="25"/>
  <c r="BJ586" i="25"/>
  <c r="BJ587" i="25"/>
  <c r="BJ588" i="25"/>
  <c r="BJ589" i="25"/>
  <c r="BJ590" i="25"/>
  <c r="BJ591" i="25"/>
  <c r="BJ592" i="25"/>
  <c r="BJ593" i="25"/>
  <c r="BJ594" i="25"/>
  <c r="BJ595" i="25"/>
  <c r="BJ596" i="25"/>
  <c r="BJ597" i="25"/>
  <c r="BJ598" i="25"/>
  <c r="BJ599" i="25"/>
  <c r="BJ600" i="25"/>
  <c r="BJ601" i="25"/>
  <c r="BJ602" i="25"/>
  <c r="BJ603" i="25"/>
  <c r="BJ604" i="25"/>
  <c r="BJ605" i="25"/>
  <c r="BJ606" i="25"/>
  <c r="BJ607" i="25"/>
  <c r="BJ608" i="25"/>
  <c r="BJ609" i="25"/>
  <c r="BJ610" i="25"/>
  <c r="BJ611" i="25"/>
  <c r="BJ612" i="25"/>
  <c r="BJ613" i="25"/>
  <c r="BJ614" i="25"/>
  <c r="BJ615" i="25"/>
  <c r="BJ616" i="25"/>
  <c r="BJ617" i="25"/>
  <c r="BJ618" i="25"/>
  <c r="BJ619" i="25"/>
  <c r="BJ620" i="25"/>
  <c r="BJ621" i="25"/>
  <c r="BJ622" i="25"/>
  <c r="BJ623" i="25"/>
  <c r="BJ624" i="25"/>
  <c r="BJ625" i="25"/>
  <c r="BJ626" i="25"/>
  <c r="BJ627" i="25"/>
  <c r="BJ628" i="25"/>
  <c r="BJ629" i="25"/>
  <c r="BJ630" i="25"/>
  <c r="BJ631" i="25"/>
  <c r="BJ632" i="25"/>
  <c r="BJ633" i="25"/>
  <c r="BJ634" i="25"/>
  <c r="BJ635" i="25"/>
  <c r="BJ636" i="25"/>
  <c r="BJ637" i="25"/>
  <c r="BJ638" i="25"/>
  <c r="BJ639" i="25"/>
  <c r="BJ640" i="25"/>
  <c r="BJ641" i="25"/>
  <c r="BJ642" i="25"/>
  <c r="BJ643" i="25"/>
  <c r="BJ644" i="25"/>
  <c r="BJ645" i="25"/>
  <c r="BJ646" i="25"/>
  <c r="BJ647" i="25"/>
  <c r="BJ648" i="25"/>
  <c r="BJ649" i="25"/>
  <c r="BJ650" i="25"/>
  <c r="BJ651" i="25"/>
  <c r="BJ652" i="25"/>
  <c r="BJ653" i="25"/>
  <c r="BJ654" i="25"/>
  <c r="BJ655" i="25"/>
  <c r="BJ656" i="25"/>
  <c r="BJ657" i="25"/>
  <c r="BJ658" i="25"/>
  <c r="BJ659" i="25"/>
  <c r="BJ660" i="25"/>
  <c r="BJ661" i="25"/>
  <c r="BJ662" i="25"/>
  <c r="BJ663" i="25"/>
  <c r="BJ664" i="25"/>
  <c r="BJ665" i="25"/>
  <c r="BJ666" i="25"/>
  <c r="BJ667" i="25"/>
  <c r="BJ668" i="25"/>
  <c r="BJ669" i="25"/>
  <c r="BJ670" i="25"/>
  <c r="BJ671" i="25"/>
  <c r="BJ672" i="25"/>
  <c r="BJ673" i="25"/>
  <c r="BJ674" i="25"/>
  <c r="BJ675" i="25"/>
  <c r="BJ676" i="25"/>
  <c r="BJ677" i="25"/>
  <c r="BJ678" i="25"/>
  <c r="BJ679" i="25"/>
  <c r="BJ680" i="25"/>
  <c r="BJ681" i="25"/>
  <c r="BJ682" i="25"/>
  <c r="BJ683" i="25"/>
  <c r="BJ684" i="25"/>
  <c r="BJ685" i="25"/>
  <c r="BJ686" i="25"/>
  <c r="BJ687" i="25"/>
  <c r="BJ688" i="25"/>
  <c r="BJ689" i="25"/>
  <c r="BJ690" i="25"/>
  <c r="BJ691" i="25"/>
  <c r="BJ692" i="25"/>
  <c r="BJ693" i="25"/>
  <c r="BJ694" i="25"/>
  <c r="BJ695" i="25"/>
  <c r="BJ696" i="25"/>
  <c r="BJ697" i="25"/>
  <c r="BJ698" i="25"/>
  <c r="BJ699" i="25"/>
  <c r="BJ700" i="25"/>
  <c r="BJ701" i="25"/>
  <c r="BJ702" i="25"/>
  <c r="BJ703" i="25"/>
  <c r="BJ704" i="25"/>
  <c r="BJ705" i="25"/>
  <c r="BJ706" i="25"/>
  <c r="BJ707" i="25"/>
  <c r="BJ708" i="25"/>
  <c r="BJ709" i="25"/>
  <c r="BJ710" i="25"/>
  <c r="BJ711" i="25"/>
  <c r="BJ712" i="25"/>
  <c r="BJ713" i="25"/>
  <c r="BJ714" i="25"/>
  <c r="BJ715" i="25"/>
  <c r="BJ716" i="25"/>
  <c r="BJ717" i="25"/>
  <c r="BJ718" i="25"/>
  <c r="BJ719" i="25"/>
  <c r="BJ720" i="25"/>
  <c r="BJ721" i="25"/>
  <c r="BJ722" i="25"/>
  <c r="BJ723" i="25"/>
  <c r="BJ724" i="25"/>
  <c r="BJ725" i="25"/>
  <c r="BJ726" i="25"/>
  <c r="BJ727" i="25"/>
  <c r="BJ728" i="25"/>
  <c r="BJ729" i="25"/>
  <c r="BJ730" i="25"/>
  <c r="BJ731" i="25"/>
  <c r="BJ732" i="25"/>
  <c r="BJ733" i="25"/>
  <c r="BJ734" i="25"/>
  <c r="BJ735" i="25"/>
  <c r="BJ736" i="25"/>
  <c r="BJ737" i="25"/>
  <c r="BJ738" i="25"/>
  <c r="BJ739" i="25"/>
  <c r="BJ740" i="25"/>
  <c r="BJ741" i="25"/>
  <c r="BJ742" i="25"/>
  <c r="BJ743" i="25"/>
  <c r="BJ744" i="25"/>
  <c r="BJ745" i="25"/>
  <c r="BJ746" i="25"/>
  <c r="BJ747" i="25"/>
  <c r="BJ748" i="25"/>
  <c r="BJ749" i="25"/>
  <c r="BJ750" i="25"/>
  <c r="BJ751" i="25"/>
  <c r="BJ752" i="25"/>
  <c r="BJ753" i="25"/>
  <c r="BJ754" i="25"/>
  <c r="BJ755" i="25"/>
  <c r="BJ756" i="25"/>
  <c r="BJ757" i="25"/>
  <c r="BJ758" i="25"/>
  <c r="BJ759" i="25"/>
  <c r="BJ760" i="25"/>
  <c r="BJ761" i="25"/>
  <c r="BJ762" i="25"/>
  <c r="BJ763" i="25"/>
  <c r="BJ764" i="25"/>
  <c r="BJ765" i="25"/>
  <c r="BJ766" i="25"/>
  <c r="BJ767" i="25"/>
  <c r="BJ768" i="25"/>
  <c r="BJ769" i="25"/>
  <c r="BJ770" i="25"/>
  <c r="BJ771" i="25"/>
  <c r="BJ772" i="25"/>
  <c r="BJ773" i="25"/>
  <c r="BJ774" i="25"/>
  <c r="BJ775" i="25"/>
  <c r="BJ776" i="25"/>
  <c r="BJ777" i="25"/>
  <c r="BJ778" i="25"/>
  <c r="BJ779" i="25"/>
  <c r="BJ780" i="25"/>
  <c r="BJ781" i="25"/>
  <c r="BJ782" i="25"/>
  <c r="BJ783" i="25"/>
  <c r="BJ784" i="25"/>
  <c r="BJ785" i="25"/>
  <c r="BJ786" i="25"/>
  <c r="BJ787" i="25"/>
  <c r="BJ788" i="25"/>
  <c r="BJ789" i="25"/>
  <c r="BJ790" i="25"/>
  <c r="BJ791" i="25"/>
  <c r="BJ792" i="25"/>
  <c r="BJ793" i="25"/>
  <c r="BJ794" i="25"/>
  <c r="BJ795" i="25"/>
  <c r="BJ796" i="25"/>
  <c r="BJ797" i="25"/>
  <c r="BJ798" i="25"/>
  <c r="BJ799" i="25"/>
  <c r="BJ800" i="25"/>
  <c r="BJ801" i="25"/>
  <c r="BJ802" i="25"/>
  <c r="BJ803" i="25"/>
  <c r="BJ804" i="25"/>
  <c r="BJ805" i="25"/>
  <c r="BJ806" i="25"/>
  <c r="BJ807" i="25"/>
  <c r="BJ808" i="25"/>
  <c r="BJ809" i="25"/>
  <c r="BJ810" i="25"/>
  <c r="BJ811" i="25"/>
  <c r="BJ812" i="25"/>
  <c r="BJ813" i="25"/>
  <c r="BJ814" i="25"/>
  <c r="BJ815" i="25"/>
  <c r="BJ816" i="25"/>
  <c r="BJ817" i="25"/>
  <c r="BJ818" i="25"/>
  <c r="BJ819" i="25"/>
  <c r="BJ820" i="25"/>
  <c r="BJ821" i="25"/>
  <c r="BJ822" i="25"/>
  <c r="BJ823" i="25"/>
  <c r="BJ824" i="25"/>
  <c r="BJ825" i="25"/>
  <c r="BJ826" i="25"/>
  <c r="BJ827" i="25"/>
  <c r="BJ828" i="25"/>
  <c r="BJ829" i="25"/>
  <c r="BJ830" i="25"/>
  <c r="BJ831" i="25"/>
  <c r="BJ832" i="25"/>
  <c r="BJ833" i="25"/>
  <c r="BJ834" i="25"/>
  <c r="BJ835" i="25"/>
  <c r="BJ836" i="25"/>
  <c r="BJ837" i="25"/>
  <c r="BJ838" i="25"/>
  <c r="BJ839" i="25"/>
  <c r="BJ840" i="25"/>
  <c r="BJ841" i="25"/>
  <c r="BJ842" i="25"/>
  <c r="BJ843" i="25"/>
  <c r="BJ844" i="25"/>
  <c r="BJ845" i="25"/>
  <c r="BJ846" i="25"/>
  <c r="BJ847" i="25"/>
  <c r="BJ848" i="25"/>
  <c r="BJ849" i="25"/>
  <c r="BJ850" i="25"/>
  <c r="BJ851" i="25"/>
  <c r="BJ852" i="25"/>
  <c r="BJ853" i="25"/>
  <c r="BJ854" i="25"/>
  <c r="BJ855" i="25"/>
  <c r="BJ856" i="25"/>
  <c r="BJ857" i="25"/>
  <c r="BJ858" i="25"/>
  <c r="BJ859" i="25"/>
  <c r="BJ860" i="25"/>
  <c r="BJ861" i="25"/>
  <c r="BJ862" i="25"/>
  <c r="BJ863" i="25"/>
  <c r="BJ864" i="25"/>
  <c r="BJ865" i="25"/>
  <c r="BJ866" i="25"/>
  <c r="BJ867" i="25"/>
  <c r="BJ868" i="25"/>
  <c r="BJ869" i="25"/>
  <c r="BJ870" i="25"/>
  <c r="BJ871" i="25"/>
  <c r="BJ872" i="25"/>
  <c r="BJ873" i="25"/>
  <c r="BJ874" i="25"/>
  <c r="BJ875" i="25"/>
  <c r="BJ876" i="25"/>
  <c r="BJ877" i="25"/>
  <c r="BJ878" i="25"/>
  <c r="BJ879" i="25"/>
  <c r="BJ880" i="25"/>
  <c r="BJ881" i="25"/>
  <c r="BJ882" i="25"/>
  <c r="BJ883" i="25"/>
  <c r="BJ884" i="25"/>
  <c r="BJ885" i="25"/>
  <c r="BJ886" i="25"/>
  <c r="BJ887" i="25"/>
  <c r="BJ888" i="25"/>
  <c r="BJ889" i="25"/>
  <c r="BJ890" i="25"/>
  <c r="BJ891" i="25"/>
  <c r="BJ892" i="25"/>
  <c r="BJ893" i="25"/>
  <c r="BJ894" i="25"/>
  <c r="BJ895" i="25"/>
  <c r="BJ896" i="25"/>
  <c r="BJ897" i="25"/>
  <c r="BJ898" i="25"/>
  <c r="BJ899" i="25"/>
  <c r="BJ900" i="25"/>
  <c r="BJ901" i="25"/>
  <c r="BJ902" i="25"/>
  <c r="BJ903" i="25"/>
  <c r="BJ904" i="25"/>
  <c r="BJ905" i="25"/>
  <c r="BJ906" i="25"/>
  <c r="BJ907" i="25"/>
  <c r="BJ908" i="25"/>
  <c r="BJ909" i="25"/>
  <c r="BJ910" i="25"/>
  <c r="BJ911" i="25"/>
  <c r="BJ912" i="25"/>
  <c r="BJ913" i="25"/>
  <c r="BJ914" i="25"/>
  <c r="BJ915" i="25"/>
  <c r="BJ916" i="25"/>
  <c r="BJ917" i="25"/>
  <c r="BJ918" i="25"/>
  <c r="BJ919" i="25"/>
  <c r="BJ920" i="25"/>
  <c r="BJ921" i="25"/>
  <c r="BJ922" i="25"/>
  <c r="BJ923" i="25"/>
  <c r="BJ924" i="25"/>
  <c r="BJ925" i="25"/>
  <c r="BJ926" i="25"/>
  <c r="BJ927" i="25"/>
  <c r="BJ928" i="25"/>
  <c r="BJ929" i="25"/>
  <c r="BJ930" i="25"/>
  <c r="BJ931" i="25"/>
  <c r="BJ932" i="25"/>
  <c r="BJ933" i="25"/>
  <c r="BJ934" i="25"/>
  <c r="BJ935" i="25"/>
  <c r="BJ936" i="25"/>
  <c r="BJ937" i="25"/>
  <c r="BJ938" i="25"/>
  <c r="BJ939" i="25"/>
  <c r="BJ940" i="25"/>
  <c r="BJ941" i="25"/>
  <c r="BJ942" i="25"/>
  <c r="BJ943" i="25"/>
  <c r="BJ944" i="25"/>
  <c r="BJ945" i="25"/>
  <c r="BJ946" i="25"/>
  <c r="BJ947" i="25"/>
  <c r="BJ948" i="25"/>
  <c r="BJ949" i="25"/>
  <c r="BJ950" i="25"/>
  <c r="BJ951" i="25"/>
  <c r="BJ952" i="25"/>
  <c r="BJ953" i="25"/>
  <c r="BJ954" i="25"/>
  <c r="BJ955" i="25"/>
  <c r="BJ956" i="25"/>
  <c r="BJ957" i="25"/>
  <c r="BJ958" i="25"/>
  <c r="BJ959" i="25"/>
  <c r="BJ960" i="25"/>
  <c r="BJ961" i="25"/>
  <c r="BJ962" i="25"/>
  <c r="BJ963" i="25"/>
  <c r="BJ964" i="25"/>
  <c r="BJ965" i="25"/>
  <c r="BJ966" i="25"/>
  <c r="BJ967" i="25"/>
  <c r="BJ968" i="25"/>
  <c r="BJ969" i="25"/>
  <c r="BJ970" i="25"/>
  <c r="BJ971" i="25"/>
  <c r="BJ972" i="25"/>
  <c r="BJ973" i="25"/>
  <c r="BJ974" i="25"/>
  <c r="BJ975" i="25"/>
  <c r="BJ976" i="25"/>
  <c r="BJ977" i="25"/>
  <c r="BJ978" i="25"/>
  <c r="BJ979" i="25"/>
  <c r="BJ980" i="25"/>
  <c r="BJ981" i="25"/>
  <c r="BJ982" i="25"/>
  <c r="BJ983" i="25"/>
  <c r="BJ984" i="25"/>
  <c r="BJ985" i="25"/>
  <c r="BJ986" i="25"/>
  <c r="BJ987" i="25"/>
  <c r="BJ988" i="25"/>
  <c r="BJ989" i="25"/>
  <c r="BJ990" i="25"/>
  <c r="BJ991" i="25"/>
  <c r="BJ992" i="25"/>
  <c r="BJ993" i="25"/>
  <c r="BJ994" i="25"/>
  <c r="BJ995" i="25"/>
  <c r="BJ996" i="25"/>
  <c r="BJ997" i="25"/>
  <c r="BJ998" i="25"/>
  <c r="BJ999" i="25"/>
  <c r="BJ1000" i="25"/>
  <c r="BJ1001" i="25"/>
  <c r="BJ1002" i="25"/>
  <c r="BJ1003" i="25"/>
  <c r="BI5" i="25"/>
  <c r="BI6" i="25"/>
  <c r="BI7" i="25"/>
  <c r="BI8" i="25"/>
  <c r="BI9" i="25"/>
  <c r="BI10" i="25"/>
  <c r="BI11" i="25"/>
  <c r="BI12" i="25"/>
  <c r="BI13" i="25"/>
  <c r="BI14" i="25"/>
  <c r="BI15" i="25"/>
  <c r="BI16" i="25"/>
  <c r="BI17" i="25"/>
  <c r="BI18" i="25"/>
  <c r="BI19" i="25"/>
  <c r="BI20" i="25"/>
  <c r="BI21" i="25"/>
  <c r="BI22" i="25"/>
  <c r="BI23" i="25"/>
  <c r="BI24" i="25"/>
  <c r="BI25" i="25"/>
  <c r="BI26" i="25"/>
  <c r="BI27" i="25"/>
  <c r="BI28" i="25"/>
  <c r="BI29" i="25"/>
  <c r="BI30" i="25"/>
  <c r="BI31" i="25"/>
  <c r="BI32" i="25"/>
  <c r="BI33" i="25"/>
  <c r="BI34" i="25"/>
  <c r="BI35" i="25"/>
  <c r="BI36" i="25"/>
  <c r="BI37" i="25"/>
  <c r="BI38" i="25"/>
  <c r="BI39" i="25"/>
  <c r="BI40" i="25"/>
  <c r="BI41" i="25"/>
  <c r="BI42" i="25"/>
  <c r="BI43" i="25"/>
  <c r="BI44" i="25"/>
  <c r="BI45" i="25"/>
  <c r="BI46" i="25"/>
  <c r="BI47" i="25"/>
  <c r="BI48" i="25"/>
  <c r="BI49" i="25"/>
  <c r="BI50" i="25"/>
  <c r="BI51" i="25"/>
  <c r="BI52" i="25"/>
  <c r="BI53" i="25"/>
  <c r="BI54" i="25"/>
  <c r="BI55" i="25"/>
  <c r="BI56" i="25"/>
  <c r="BI57" i="25"/>
  <c r="BI58" i="25"/>
  <c r="BI59" i="25"/>
  <c r="BI60" i="25"/>
  <c r="BI61" i="25"/>
  <c r="BI62" i="25"/>
  <c r="BI63" i="25"/>
  <c r="BI64" i="25"/>
  <c r="BI65" i="25"/>
  <c r="BI66" i="25"/>
  <c r="BI67" i="25"/>
  <c r="BI68" i="25"/>
  <c r="BI69" i="25"/>
  <c r="BI70" i="25"/>
  <c r="BI71" i="25"/>
  <c r="BI72" i="25"/>
  <c r="BI73" i="25"/>
  <c r="BI74" i="25"/>
  <c r="BI75" i="25"/>
  <c r="BI76" i="25"/>
  <c r="BI77" i="25"/>
  <c r="BI78" i="25"/>
  <c r="BI79" i="25"/>
  <c r="BI80" i="25"/>
  <c r="BI81" i="25"/>
  <c r="BI82" i="25"/>
  <c r="BI83" i="25"/>
  <c r="BI84" i="25"/>
  <c r="BI85" i="25"/>
  <c r="BI86" i="25"/>
  <c r="BI87" i="25"/>
  <c r="BI88" i="25"/>
  <c r="BI89" i="25"/>
  <c r="BI90" i="25"/>
  <c r="BI91" i="25"/>
  <c r="BI92" i="25"/>
  <c r="BI93" i="25"/>
  <c r="BI94" i="25"/>
  <c r="BI95" i="25"/>
  <c r="BI96" i="25"/>
  <c r="BI97" i="25"/>
  <c r="BI98" i="25"/>
  <c r="BI99" i="25"/>
  <c r="BI100" i="25"/>
  <c r="BI101" i="25"/>
  <c r="BI102" i="25"/>
  <c r="BI103" i="25"/>
  <c r="BI104" i="25"/>
  <c r="BI105" i="25"/>
  <c r="BI106" i="25"/>
  <c r="BI107" i="25"/>
  <c r="BI108" i="25"/>
  <c r="BI109" i="25"/>
  <c r="BI110" i="25"/>
  <c r="BI111" i="25"/>
  <c r="BI112" i="25"/>
  <c r="BI113" i="25"/>
  <c r="BI114" i="25"/>
  <c r="BI115" i="25"/>
  <c r="BI116" i="25"/>
  <c r="BI117" i="25"/>
  <c r="BI118" i="25"/>
  <c r="BI119" i="25"/>
  <c r="BI120" i="25"/>
  <c r="BI121" i="25"/>
  <c r="BI122" i="25"/>
  <c r="BI123" i="25"/>
  <c r="BI124" i="25"/>
  <c r="BI125" i="25"/>
  <c r="BI126" i="25"/>
  <c r="BI127" i="25"/>
  <c r="BI128" i="25"/>
  <c r="BI129" i="25"/>
  <c r="BI130" i="25"/>
  <c r="BI131" i="25"/>
  <c r="BI132" i="25"/>
  <c r="BI133" i="25"/>
  <c r="BI134" i="25"/>
  <c r="BI135" i="25"/>
  <c r="BI136" i="25"/>
  <c r="BI137" i="25"/>
  <c r="BI138" i="25"/>
  <c r="BI139" i="25"/>
  <c r="BI140" i="25"/>
  <c r="BI141" i="25"/>
  <c r="BI142" i="25"/>
  <c r="BI143" i="25"/>
  <c r="BI144" i="25"/>
  <c r="BI145" i="25"/>
  <c r="BI146" i="25"/>
  <c r="BI147" i="25"/>
  <c r="BI148" i="25"/>
  <c r="BI149" i="25"/>
  <c r="BI150" i="25"/>
  <c r="BI151" i="25"/>
  <c r="BI152" i="25"/>
  <c r="BI153" i="25"/>
  <c r="BI154" i="25"/>
  <c r="BI155" i="25"/>
  <c r="BI156" i="25"/>
  <c r="BI157" i="25"/>
  <c r="BI158" i="25"/>
  <c r="BI159" i="25"/>
  <c r="BI160" i="25"/>
  <c r="BI161" i="25"/>
  <c r="BI162" i="25"/>
  <c r="BI163" i="25"/>
  <c r="BI164" i="25"/>
  <c r="BI165" i="25"/>
  <c r="BI166" i="25"/>
  <c r="BI167" i="25"/>
  <c r="BI168" i="25"/>
  <c r="BI169" i="25"/>
  <c r="BI170" i="25"/>
  <c r="BI171" i="25"/>
  <c r="BI172" i="25"/>
  <c r="BI173" i="25"/>
  <c r="BI174" i="25"/>
  <c r="BI175" i="25"/>
  <c r="BI176" i="25"/>
  <c r="BI177" i="25"/>
  <c r="BI178" i="25"/>
  <c r="BI179" i="25"/>
  <c r="BI180" i="25"/>
  <c r="BI181" i="25"/>
  <c r="BI182" i="25"/>
  <c r="BI183" i="25"/>
  <c r="BI184" i="25"/>
  <c r="BI185" i="25"/>
  <c r="BI186" i="25"/>
  <c r="BI187" i="25"/>
  <c r="BI188" i="25"/>
  <c r="BI189" i="25"/>
  <c r="BI190" i="25"/>
  <c r="BI191" i="25"/>
  <c r="BI192" i="25"/>
  <c r="BI193" i="25"/>
  <c r="BI194" i="25"/>
  <c r="BI195" i="25"/>
  <c r="BI196" i="25"/>
  <c r="BI197" i="25"/>
  <c r="BI198" i="25"/>
  <c r="BI199" i="25"/>
  <c r="BI200" i="25"/>
  <c r="BI201" i="25"/>
  <c r="BI202" i="25"/>
  <c r="BI203" i="25"/>
  <c r="BI204" i="25"/>
  <c r="BI205" i="25"/>
  <c r="BI206" i="25"/>
  <c r="BI207" i="25"/>
  <c r="BI208" i="25"/>
  <c r="BI209" i="25"/>
  <c r="BI210" i="25"/>
  <c r="BI211" i="25"/>
  <c r="BI212" i="25"/>
  <c r="BI213" i="25"/>
  <c r="BI214" i="25"/>
  <c r="BI215" i="25"/>
  <c r="BI216" i="25"/>
  <c r="BI217" i="25"/>
  <c r="BI218" i="25"/>
  <c r="BI219" i="25"/>
  <c r="BI220" i="25"/>
  <c r="BI221" i="25"/>
  <c r="BI222" i="25"/>
  <c r="BI223" i="25"/>
  <c r="BI224" i="25"/>
  <c r="BI225" i="25"/>
  <c r="BI226" i="25"/>
  <c r="BI227" i="25"/>
  <c r="BI228" i="25"/>
  <c r="BI229" i="25"/>
  <c r="BI230" i="25"/>
  <c r="BI231" i="25"/>
  <c r="BI232" i="25"/>
  <c r="BI233" i="25"/>
  <c r="BI234" i="25"/>
  <c r="BI235" i="25"/>
  <c r="BI236" i="25"/>
  <c r="BI237" i="25"/>
  <c r="BI238" i="25"/>
  <c r="BI239" i="25"/>
  <c r="BI240" i="25"/>
  <c r="BI241" i="25"/>
  <c r="BI242" i="25"/>
  <c r="BI243" i="25"/>
  <c r="BI244" i="25"/>
  <c r="BI245" i="25"/>
  <c r="BI246" i="25"/>
  <c r="BI247" i="25"/>
  <c r="BI248" i="25"/>
  <c r="BI249" i="25"/>
  <c r="BI250" i="25"/>
  <c r="BI251" i="25"/>
  <c r="BI252" i="25"/>
  <c r="BI253" i="25"/>
  <c r="BI254" i="25"/>
  <c r="BI255" i="25"/>
  <c r="BI256" i="25"/>
  <c r="BI257" i="25"/>
  <c r="BI258" i="25"/>
  <c r="BI259" i="25"/>
  <c r="BI260" i="25"/>
  <c r="BI261" i="25"/>
  <c r="BI262" i="25"/>
  <c r="BI263" i="25"/>
  <c r="BI264" i="25"/>
  <c r="BI265" i="25"/>
  <c r="BI266" i="25"/>
  <c r="BI267" i="25"/>
  <c r="BI268" i="25"/>
  <c r="BI269" i="25"/>
  <c r="BI270" i="25"/>
  <c r="BI271" i="25"/>
  <c r="BI272" i="25"/>
  <c r="BI273" i="25"/>
  <c r="BI274" i="25"/>
  <c r="BI275" i="25"/>
  <c r="BI276" i="25"/>
  <c r="BI277" i="25"/>
  <c r="BI278" i="25"/>
  <c r="BI279" i="25"/>
  <c r="BI280" i="25"/>
  <c r="BI281" i="25"/>
  <c r="BI282" i="25"/>
  <c r="BI283" i="25"/>
  <c r="BI284" i="25"/>
  <c r="BI285" i="25"/>
  <c r="BI286" i="25"/>
  <c r="BI287" i="25"/>
  <c r="BI288" i="25"/>
  <c r="BI289" i="25"/>
  <c r="BI290" i="25"/>
  <c r="BI291" i="25"/>
  <c r="BI292" i="25"/>
  <c r="BI293" i="25"/>
  <c r="BI294" i="25"/>
  <c r="BI295" i="25"/>
  <c r="BI296" i="25"/>
  <c r="BI297" i="25"/>
  <c r="BI298" i="25"/>
  <c r="BI299" i="25"/>
  <c r="BI300" i="25"/>
  <c r="BI301" i="25"/>
  <c r="BI302" i="25"/>
  <c r="BI303" i="25"/>
  <c r="BI304" i="25"/>
  <c r="BI305" i="25"/>
  <c r="BI306" i="25"/>
  <c r="BI307" i="25"/>
  <c r="BI308" i="25"/>
  <c r="BI309" i="25"/>
  <c r="BI310" i="25"/>
  <c r="BI311" i="25"/>
  <c r="BI312" i="25"/>
  <c r="BI313" i="25"/>
  <c r="BI314" i="25"/>
  <c r="BI315" i="25"/>
  <c r="BI316" i="25"/>
  <c r="BI317" i="25"/>
  <c r="BI318" i="25"/>
  <c r="BI319" i="25"/>
  <c r="BI320" i="25"/>
  <c r="BI321" i="25"/>
  <c r="BI322" i="25"/>
  <c r="BI323" i="25"/>
  <c r="BI324" i="25"/>
  <c r="BI325" i="25"/>
  <c r="BI326" i="25"/>
  <c r="BI327" i="25"/>
  <c r="BI328" i="25"/>
  <c r="BI329" i="25"/>
  <c r="BI330" i="25"/>
  <c r="BI331" i="25"/>
  <c r="BI332" i="25"/>
  <c r="BI333" i="25"/>
  <c r="BI334" i="25"/>
  <c r="BI335" i="25"/>
  <c r="BI336" i="25"/>
  <c r="BI337" i="25"/>
  <c r="BI338" i="25"/>
  <c r="BI339" i="25"/>
  <c r="BI340" i="25"/>
  <c r="BI341" i="25"/>
  <c r="BI342" i="25"/>
  <c r="BI343" i="25"/>
  <c r="BI344" i="25"/>
  <c r="BI345" i="25"/>
  <c r="BI346" i="25"/>
  <c r="BI347" i="25"/>
  <c r="BI348" i="25"/>
  <c r="BI349" i="25"/>
  <c r="BI350" i="25"/>
  <c r="BI351" i="25"/>
  <c r="BI352" i="25"/>
  <c r="BI353" i="25"/>
  <c r="BI354" i="25"/>
  <c r="BI355" i="25"/>
  <c r="BI356" i="25"/>
  <c r="BI357" i="25"/>
  <c r="BI358" i="25"/>
  <c r="BI359" i="25"/>
  <c r="BI360" i="25"/>
  <c r="BI361" i="25"/>
  <c r="BI362" i="25"/>
  <c r="BI363" i="25"/>
  <c r="BI364" i="25"/>
  <c r="BI365" i="25"/>
  <c r="BI366" i="25"/>
  <c r="BI367" i="25"/>
  <c r="BI368" i="25"/>
  <c r="BI369" i="25"/>
  <c r="BI370" i="25"/>
  <c r="BI371" i="25"/>
  <c r="BI372" i="25"/>
  <c r="BI373" i="25"/>
  <c r="BI374" i="25"/>
  <c r="BI375" i="25"/>
  <c r="BI376" i="25"/>
  <c r="BI377" i="25"/>
  <c r="BI378" i="25"/>
  <c r="BI379" i="25"/>
  <c r="BI380" i="25"/>
  <c r="BI381" i="25"/>
  <c r="BI382" i="25"/>
  <c r="BI383" i="25"/>
  <c r="BI384" i="25"/>
  <c r="BI385" i="25"/>
  <c r="BI386" i="25"/>
  <c r="BI387" i="25"/>
  <c r="BI388" i="25"/>
  <c r="BI389" i="25"/>
  <c r="BI390" i="25"/>
  <c r="BI391" i="25"/>
  <c r="BI392" i="25"/>
  <c r="BI393" i="25"/>
  <c r="BI394" i="25"/>
  <c r="BI395" i="25"/>
  <c r="BI396" i="25"/>
  <c r="BI397" i="25"/>
  <c r="BI398" i="25"/>
  <c r="BI399" i="25"/>
  <c r="BI400" i="25"/>
  <c r="BI401" i="25"/>
  <c r="BI402" i="25"/>
  <c r="BI403" i="25"/>
  <c r="BI404" i="25"/>
  <c r="BI405" i="25"/>
  <c r="BI406" i="25"/>
  <c r="BI407" i="25"/>
  <c r="BI408" i="25"/>
  <c r="BI409" i="25"/>
  <c r="BI410" i="25"/>
  <c r="BI411" i="25"/>
  <c r="BI412" i="25"/>
  <c r="BI413" i="25"/>
  <c r="BI414" i="25"/>
  <c r="BI415" i="25"/>
  <c r="BI416" i="25"/>
  <c r="BI417" i="25"/>
  <c r="BI418" i="25"/>
  <c r="BI419" i="25"/>
  <c r="BI420" i="25"/>
  <c r="BI421" i="25"/>
  <c r="BI422" i="25"/>
  <c r="BI423" i="25"/>
  <c r="BI424" i="25"/>
  <c r="BI425" i="25"/>
  <c r="BI426" i="25"/>
  <c r="BI427" i="25"/>
  <c r="BI428" i="25"/>
  <c r="BI429" i="25"/>
  <c r="BI430" i="25"/>
  <c r="BI431" i="25"/>
  <c r="BI432" i="25"/>
  <c r="BI433" i="25"/>
  <c r="BI434" i="25"/>
  <c r="BI435" i="25"/>
  <c r="BI436" i="25"/>
  <c r="BI437" i="25"/>
  <c r="BI438" i="25"/>
  <c r="BI439" i="25"/>
  <c r="BI440" i="25"/>
  <c r="BI441" i="25"/>
  <c r="BI442" i="25"/>
  <c r="BI443" i="25"/>
  <c r="BI444" i="25"/>
  <c r="BI445" i="25"/>
  <c r="BI446" i="25"/>
  <c r="BI447" i="25"/>
  <c r="BI448" i="25"/>
  <c r="BI449" i="25"/>
  <c r="BI450" i="25"/>
  <c r="BI451" i="25"/>
  <c r="BI452" i="25"/>
  <c r="BI453" i="25"/>
  <c r="BI454" i="25"/>
  <c r="BI455" i="25"/>
  <c r="BI456" i="25"/>
  <c r="BI457" i="25"/>
  <c r="BI458" i="25"/>
  <c r="BI459" i="25"/>
  <c r="BI460" i="25"/>
  <c r="BI461" i="25"/>
  <c r="BI462" i="25"/>
  <c r="BI463" i="25"/>
  <c r="BI464" i="25"/>
  <c r="BI465" i="25"/>
  <c r="BI466" i="25"/>
  <c r="BI467" i="25"/>
  <c r="BI468" i="25"/>
  <c r="BI469" i="25"/>
  <c r="BI470" i="25"/>
  <c r="BI471" i="25"/>
  <c r="BI472" i="25"/>
  <c r="BI473" i="25"/>
  <c r="BI474" i="25"/>
  <c r="BI475" i="25"/>
  <c r="BI476" i="25"/>
  <c r="BI477" i="25"/>
  <c r="BI478" i="25"/>
  <c r="BI479" i="25"/>
  <c r="BI480" i="25"/>
  <c r="BI481" i="25"/>
  <c r="BI482" i="25"/>
  <c r="BI483" i="25"/>
  <c r="BI484" i="25"/>
  <c r="BI485" i="25"/>
  <c r="BI486" i="25"/>
  <c r="BI487" i="25"/>
  <c r="BI488" i="25"/>
  <c r="BI489" i="25"/>
  <c r="BI490" i="25"/>
  <c r="BI491" i="25"/>
  <c r="BI492" i="25"/>
  <c r="BI493" i="25"/>
  <c r="BI494" i="25"/>
  <c r="BI495" i="25"/>
  <c r="BI496" i="25"/>
  <c r="BI497" i="25"/>
  <c r="BI498" i="25"/>
  <c r="BI499" i="25"/>
  <c r="BI500" i="25"/>
  <c r="BI501" i="25"/>
  <c r="BI502" i="25"/>
  <c r="BI503" i="25"/>
  <c r="BI504" i="25"/>
  <c r="BI505" i="25"/>
  <c r="BI506" i="25"/>
  <c r="BI507" i="25"/>
  <c r="BI508" i="25"/>
  <c r="BI509" i="25"/>
  <c r="BI510" i="25"/>
  <c r="BI511" i="25"/>
  <c r="BI512" i="25"/>
  <c r="BI513" i="25"/>
  <c r="BI514" i="25"/>
  <c r="BI515" i="25"/>
  <c r="BI516" i="25"/>
  <c r="BI517" i="25"/>
  <c r="BI518" i="25"/>
  <c r="BI519" i="25"/>
  <c r="BI520" i="25"/>
  <c r="BI521" i="25"/>
  <c r="BI522" i="25"/>
  <c r="BI523" i="25"/>
  <c r="BI524" i="25"/>
  <c r="BI525" i="25"/>
  <c r="BI526" i="25"/>
  <c r="BI527" i="25"/>
  <c r="BI528" i="25"/>
  <c r="BI529" i="25"/>
  <c r="BI530" i="25"/>
  <c r="BI531" i="25"/>
  <c r="BI532" i="25"/>
  <c r="BI533" i="25"/>
  <c r="BI534" i="25"/>
  <c r="BI535" i="25"/>
  <c r="BI536" i="25"/>
  <c r="BI537" i="25"/>
  <c r="BI538" i="25"/>
  <c r="BI539" i="25"/>
  <c r="BI540" i="25"/>
  <c r="BI541" i="25"/>
  <c r="BI542" i="25"/>
  <c r="BI543" i="25"/>
  <c r="BI544" i="25"/>
  <c r="BI545" i="25"/>
  <c r="BI546" i="25"/>
  <c r="BI547" i="25"/>
  <c r="BI548" i="25"/>
  <c r="BI549" i="25"/>
  <c r="BI550" i="25"/>
  <c r="BI551" i="25"/>
  <c r="BI552" i="25"/>
  <c r="BI553" i="25"/>
  <c r="BI554" i="25"/>
  <c r="BI555" i="25"/>
  <c r="BI556" i="25"/>
  <c r="BI557" i="25"/>
  <c r="BI558" i="25"/>
  <c r="BI559" i="25"/>
  <c r="BI560" i="25"/>
  <c r="BI561" i="25"/>
  <c r="BI562" i="25"/>
  <c r="BI563" i="25"/>
  <c r="BI564" i="25"/>
  <c r="BI565" i="25"/>
  <c r="BI566" i="25"/>
  <c r="BI567" i="25"/>
  <c r="BI568" i="25"/>
  <c r="BI569" i="25"/>
  <c r="BI570" i="25"/>
  <c r="BI571" i="25"/>
  <c r="BI572" i="25"/>
  <c r="BI573" i="25"/>
  <c r="BI574" i="25"/>
  <c r="BI575" i="25"/>
  <c r="BI576" i="25"/>
  <c r="BI577" i="25"/>
  <c r="BI578" i="25"/>
  <c r="BI579" i="25"/>
  <c r="BI580" i="25"/>
  <c r="BI581" i="25"/>
  <c r="BI582" i="25"/>
  <c r="BI583" i="25"/>
  <c r="BI584" i="25"/>
  <c r="BI585" i="25"/>
  <c r="BI586" i="25"/>
  <c r="BI587" i="25"/>
  <c r="BI588" i="25"/>
  <c r="BI589" i="25"/>
  <c r="BI590" i="25"/>
  <c r="BI591" i="25"/>
  <c r="BI592" i="25"/>
  <c r="BI593" i="25"/>
  <c r="BI594" i="25"/>
  <c r="BI595" i="25"/>
  <c r="BI596" i="25"/>
  <c r="BI597" i="25"/>
  <c r="BI598" i="25"/>
  <c r="BI599" i="25"/>
  <c r="BI600" i="25"/>
  <c r="BI601" i="25"/>
  <c r="BI602" i="25"/>
  <c r="BI603" i="25"/>
  <c r="BI604" i="25"/>
  <c r="BI605" i="25"/>
  <c r="BI606" i="25"/>
  <c r="BI607" i="25"/>
  <c r="BI608" i="25"/>
  <c r="BI609" i="25"/>
  <c r="BI610" i="25"/>
  <c r="BI611" i="25"/>
  <c r="BI612" i="25"/>
  <c r="BI613" i="25"/>
  <c r="BI614" i="25"/>
  <c r="BI615" i="25"/>
  <c r="BI616" i="25"/>
  <c r="BI617" i="25"/>
  <c r="BI618" i="25"/>
  <c r="BI619" i="25"/>
  <c r="BI620" i="25"/>
  <c r="BI621" i="25"/>
  <c r="BI622" i="25"/>
  <c r="BI623" i="25"/>
  <c r="BI624" i="25"/>
  <c r="BI625" i="25"/>
  <c r="BI626" i="25"/>
  <c r="BI627" i="25"/>
  <c r="BI628" i="25"/>
  <c r="BI629" i="25"/>
  <c r="BI630" i="25"/>
  <c r="BI631" i="25"/>
  <c r="BI632" i="25"/>
  <c r="BI633" i="25"/>
  <c r="BI634" i="25"/>
  <c r="BI635" i="25"/>
  <c r="BI636" i="25"/>
  <c r="BI637" i="25"/>
  <c r="BI638" i="25"/>
  <c r="BI639" i="25"/>
  <c r="BI640" i="25"/>
  <c r="BI641" i="25"/>
  <c r="BI642" i="25"/>
  <c r="BI643" i="25"/>
  <c r="BI644" i="25"/>
  <c r="BI645" i="25"/>
  <c r="BI646" i="25"/>
  <c r="BI647" i="25"/>
  <c r="BI648" i="25"/>
  <c r="BI649" i="25"/>
  <c r="BI650" i="25"/>
  <c r="BI651" i="25"/>
  <c r="BI652" i="25"/>
  <c r="BI653" i="25"/>
  <c r="BI654" i="25"/>
  <c r="BI655" i="25"/>
  <c r="BI656" i="25"/>
  <c r="BI657" i="25"/>
  <c r="BI658" i="25"/>
  <c r="BI659" i="25"/>
  <c r="BI660" i="25"/>
  <c r="BI661" i="25"/>
  <c r="BI662" i="25"/>
  <c r="BI663" i="25"/>
  <c r="BI664" i="25"/>
  <c r="BI665" i="25"/>
  <c r="BI666" i="25"/>
  <c r="BI667" i="25"/>
  <c r="BI668" i="25"/>
  <c r="BI669" i="25"/>
  <c r="BI670" i="25"/>
  <c r="BI671" i="25"/>
  <c r="BI672" i="25"/>
  <c r="BI673" i="25"/>
  <c r="BI674" i="25"/>
  <c r="BI675" i="25"/>
  <c r="BI676" i="25"/>
  <c r="BI677" i="25"/>
  <c r="BI678" i="25"/>
  <c r="BI679" i="25"/>
  <c r="BI680" i="25"/>
  <c r="BI681" i="25"/>
  <c r="BI682" i="25"/>
  <c r="BI683" i="25"/>
  <c r="BI684" i="25"/>
  <c r="BI685" i="25"/>
  <c r="BI686" i="25"/>
  <c r="BI687" i="25"/>
  <c r="BI688" i="25"/>
  <c r="BI689" i="25"/>
  <c r="BI690" i="25"/>
  <c r="BI691" i="25"/>
  <c r="BI692" i="25"/>
  <c r="BI693" i="25"/>
  <c r="BI694" i="25"/>
  <c r="BI695" i="25"/>
  <c r="BI696" i="25"/>
  <c r="BI697" i="25"/>
  <c r="BI698" i="25"/>
  <c r="BI699" i="25"/>
  <c r="BI700" i="25"/>
  <c r="BI701" i="25"/>
  <c r="BI702" i="25"/>
  <c r="BI703" i="25"/>
  <c r="BI704" i="25"/>
  <c r="BI705" i="25"/>
  <c r="BI706" i="25"/>
  <c r="BI707" i="25"/>
  <c r="BI708" i="25"/>
  <c r="BI709" i="25"/>
  <c r="BI710" i="25"/>
  <c r="BI711" i="25"/>
  <c r="BI712" i="25"/>
  <c r="BI713" i="25"/>
  <c r="BI714" i="25"/>
  <c r="BI715" i="25"/>
  <c r="BI716" i="25"/>
  <c r="BI717" i="25"/>
  <c r="BI718" i="25"/>
  <c r="BI719" i="25"/>
  <c r="BI720" i="25"/>
  <c r="BI721" i="25"/>
  <c r="BI722" i="25"/>
  <c r="BI723" i="25"/>
  <c r="BI724" i="25"/>
  <c r="BI725" i="25"/>
  <c r="BI726" i="25"/>
  <c r="BI727" i="25"/>
  <c r="BI728" i="25"/>
  <c r="BI729" i="25"/>
  <c r="BI730" i="25"/>
  <c r="BI731" i="25"/>
  <c r="BI732" i="25"/>
  <c r="BI733" i="25"/>
  <c r="BI734" i="25"/>
  <c r="BI735" i="25"/>
  <c r="BI736" i="25"/>
  <c r="BI737" i="25"/>
  <c r="BI738" i="25"/>
  <c r="BI739" i="25"/>
  <c r="BI740" i="25"/>
  <c r="BI741" i="25"/>
  <c r="BI742" i="25"/>
  <c r="BI743" i="25"/>
  <c r="BI744" i="25"/>
  <c r="BI745" i="25"/>
  <c r="BI746" i="25"/>
  <c r="BI747" i="25"/>
  <c r="BI748" i="25"/>
  <c r="BI749" i="25"/>
  <c r="BI750" i="25"/>
  <c r="BI751" i="25"/>
  <c r="BI752" i="25"/>
  <c r="BI753" i="25"/>
  <c r="BI754" i="25"/>
  <c r="BI755" i="25"/>
  <c r="BI756" i="25"/>
  <c r="BI757" i="25"/>
  <c r="BI758" i="25"/>
  <c r="BI759" i="25"/>
  <c r="BI760" i="25"/>
  <c r="BI761" i="25"/>
  <c r="BI762" i="25"/>
  <c r="BI763" i="25"/>
  <c r="BI764" i="25"/>
  <c r="BI765" i="25"/>
  <c r="BI766" i="25"/>
  <c r="BI767" i="25"/>
  <c r="BI768" i="25"/>
  <c r="BI769" i="25"/>
  <c r="BI770" i="25"/>
  <c r="BI771" i="25"/>
  <c r="BI772" i="25"/>
  <c r="BI773" i="25"/>
  <c r="BI774" i="25"/>
  <c r="BI775" i="25"/>
  <c r="BI776" i="25"/>
  <c r="BI777" i="25"/>
  <c r="BI778" i="25"/>
  <c r="BI779" i="25"/>
  <c r="BI780" i="25"/>
  <c r="BI781" i="25"/>
  <c r="BI782" i="25"/>
  <c r="BI783" i="25"/>
  <c r="BI784" i="25"/>
  <c r="BI785" i="25"/>
  <c r="BI786" i="25"/>
  <c r="BI787" i="25"/>
  <c r="BI788" i="25"/>
  <c r="BI789" i="25"/>
  <c r="BI790" i="25"/>
  <c r="BI791" i="25"/>
  <c r="BI792" i="25"/>
  <c r="BI793" i="25"/>
  <c r="BI794" i="25"/>
  <c r="BI795" i="25"/>
  <c r="BI796" i="25"/>
  <c r="BI797" i="25"/>
  <c r="BI798" i="25"/>
  <c r="BI799" i="25"/>
  <c r="BI800" i="25"/>
  <c r="BI801" i="25"/>
  <c r="BI802" i="25"/>
  <c r="BI803" i="25"/>
  <c r="BI804" i="25"/>
  <c r="BI805" i="25"/>
  <c r="BI806" i="25"/>
  <c r="BI807" i="25"/>
  <c r="BI808" i="25"/>
  <c r="BI809" i="25"/>
  <c r="BI810" i="25"/>
  <c r="BI811" i="25"/>
  <c r="BI812" i="25"/>
  <c r="BI813" i="25"/>
  <c r="BI814" i="25"/>
  <c r="BI815" i="25"/>
  <c r="BI816" i="25"/>
  <c r="BI817" i="25"/>
  <c r="BI818" i="25"/>
  <c r="BI819" i="25"/>
  <c r="BI820" i="25"/>
  <c r="BI821" i="25"/>
  <c r="BI822" i="25"/>
  <c r="BI823" i="25"/>
  <c r="BI824" i="25"/>
  <c r="BI825" i="25"/>
  <c r="BI826" i="25"/>
  <c r="BI827" i="25"/>
  <c r="BI828" i="25"/>
  <c r="BI829" i="25"/>
  <c r="BI830" i="25"/>
  <c r="BI831" i="25"/>
  <c r="BI832" i="25"/>
  <c r="BI833" i="25"/>
  <c r="BI834" i="25"/>
  <c r="BI835" i="25"/>
  <c r="BI836" i="25"/>
  <c r="BI837" i="25"/>
  <c r="BI838" i="25"/>
  <c r="BI839" i="25"/>
  <c r="BI840" i="25"/>
  <c r="BI841" i="25"/>
  <c r="BI842" i="25"/>
  <c r="BI843" i="25"/>
  <c r="BI844" i="25"/>
  <c r="BI845" i="25"/>
  <c r="BI846" i="25"/>
  <c r="BI847" i="25"/>
  <c r="BI848" i="25"/>
  <c r="BI849" i="25"/>
  <c r="BI850" i="25"/>
  <c r="BI851" i="25"/>
  <c r="BI852" i="25"/>
  <c r="BI853" i="25"/>
  <c r="BI854" i="25"/>
  <c r="BI855" i="25"/>
  <c r="BI856" i="25"/>
  <c r="BI857" i="25"/>
  <c r="BI858" i="25"/>
  <c r="BI859" i="25"/>
  <c r="BI860" i="25"/>
  <c r="BI861" i="25"/>
  <c r="BI862" i="25"/>
  <c r="BI863" i="25"/>
  <c r="BI864" i="25"/>
  <c r="BI865" i="25"/>
  <c r="BI866" i="25"/>
  <c r="BI867" i="25"/>
  <c r="BI868" i="25"/>
  <c r="BI869" i="25"/>
  <c r="BI870" i="25"/>
  <c r="BI871" i="25"/>
  <c r="BI872" i="25"/>
  <c r="BI873" i="25"/>
  <c r="BI874" i="25"/>
  <c r="BI875" i="25"/>
  <c r="BI876" i="25"/>
  <c r="BI877" i="25"/>
  <c r="BI878" i="25"/>
  <c r="BI879" i="25"/>
  <c r="BI880" i="25"/>
  <c r="BI881" i="25"/>
  <c r="BI882" i="25"/>
  <c r="BI883" i="25"/>
  <c r="BI884" i="25"/>
  <c r="BI885" i="25"/>
  <c r="BI886" i="25"/>
  <c r="BI887" i="25"/>
  <c r="BI888" i="25"/>
  <c r="BI889" i="25"/>
  <c r="BI890" i="25"/>
  <c r="BI891" i="25"/>
  <c r="BI892" i="25"/>
  <c r="BI893" i="25"/>
  <c r="BI894" i="25"/>
  <c r="BI895" i="25"/>
  <c r="BI896" i="25"/>
  <c r="BI897" i="25"/>
  <c r="BI898" i="25"/>
  <c r="BI899" i="25"/>
  <c r="BI900" i="25"/>
  <c r="BI901" i="25"/>
  <c r="BI902" i="25"/>
  <c r="BI903" i="25"/>
  <c r="BI904" i="25"/>
  <c r="BI905" i="25"/>
  <c r="BI906" i="25"/>
  <c r="BI907" i="25"/>
  <c r="BI908" i="25"/>
  <c r="BI909" i="25"/>
  <c r="BI910" i="25"/>
  <c r="BI911" i="25"/>
  <c r="BI912" i="25"/>
  <c r="BI913" i="25"/>
  <c r="BI914" i="25"/>
  <c r="BI915" i="25"/>
  <c r="BI916" i="25"/>
  <c r="BI917" i="25"/>
  <c r="BI918" i="25"/>
  <c r="BI919" i="25"/>
  <c r="BI920" i="25"/>
  <c r="BI921" i="25"/>
  <c r="BI922" i="25"/>
  <c r="BI923" i="25"/>
  <c r="BI924" i="25"/>
  <c r="BI925" i="25"/>
  <c r="BI926" i="25"/>
  <c r="BI927" i="25"/>
  <c r="BI928" i="25"/>
  <c r="BI929" i="25"/>
  <c r="BI930" i="25"/>
  <c r="BI931" i="25"/>
  <c r="BI932" i="25"/>
  <c r="BI933" i="25"/>
  <c r="BI934" i="25"/>
  <c r="BI935" i="25"/>
  <c r="BI936" i="25"/>
  <c r="BI937" i="25"/>
  <c r="BI938" i="25"/>
  <c r="BI939" i="25"/>
  <c r="BI940" i="25"/>
  <c r="BI941" i="25"/>
  <c r="BI942" i="25"/>
  <c r="BI943" i="25"/>
  <c r="BI944" i="25"/>
  <c r="BI945" i="25"/>
  <c r="BI946" i="25"/>
  <c r="BI947" i="25"/>
  <c r="BI948" i="25"/>
  <c r="BI949" i="25"/>
  <c r="BI950" i="25"/>
  <c r="BI951" i="25"/>
  <c r="BI952" i="25"/>
  <c r="BI953" i="25"/>
  <c r="BI954" i="25"/>
  <c r="BI955" i="25"/>
  <c r="BI956" i="25"/>
  <c r="BI957" i="25"/>
  <c r="BI958" i="25"/>
  <c r="BI959" i="25"/>
  <c r="BI960" i="25"/>
  <c r="BI961" i="25"/>
  <c r="BI962" i="25"/>
  <c r="BI963" i="25"/>
  <c r="BI964" i="25"/>
  <c r="BI965" i="25"/>
  <c r="BI966" i="25"/>
  <c r="BI967" i="25"/>
  <c r="BI968" i="25"/>
  <c r="BI969" i="25"/>
  <c r="BI970" i="25"/>
  <c r="BI971" i="25"/>
  <c r="BI972" i="25"/>
  <c r="BI973" i="25"/>
  <c r="BI974" i="25"/>
  <c r="BI975" i="25"/>
  <c r="BI976" i="25"/>
  <c r="BI977" i="25"/>
  <c r="BI978" i="25"/>
  <c r="BI979" i="25"/>
  <c r="BI980" i="25"/>
  <c r="BI981" i="25"/>
  <c r="BI982" i="25"/>
  <c r="BI983" i="25"/>
  <c r="BI984" i="25"/>
  <c r="BI985" i="25"/>
  <c r="BI986" i="25"/>
  <c r="BI987" i="25"/>
  <c r="BI988" i="25"/>
  <c r="BI989" i="25"/>
  <c r="BI990" i="25"/>
  <c r="BI991" i="25"/>
  <c r="BI992" i="25"/>
  <c r="BI993" i="25"/>
  <c r="BI994" i="25"/>
  <c r="BI995" i="25"/>
  <c r="BI996" i="25"/>
  <c r="BI997" i="25"/>
  <c r="BI998" i="25"/>
  <c r="BI999" i="25"/>
  <c r="BI1000" i="25"/>
  <c r="BI1001" i="25"/>
  <c r="BI1002" i="25"/>
  <c r="BI1003" i="25"/>
  <c r="BH5" i="25"/>
  <c r="BH6" i="25"/>
  <c r="BH7" i="25"/>
  <c r="BH8" i="25"/>
  <c r="BH9" i="25"/>
  <c r="BH10" i="25"/>
  <c r="BH11" i="25"/>
  <c r="BH12" i="25"/>
  <c r="BH13" i="25"/>
  <c r="BH14" i="25"/>
  <c r="BH15" i="25"/>
  <c r="BH16" i="25"/>
  <c r="BH17" i="25"/>
  <c r="BH18" i="25"/>
  <c r="BH19" i="25"/>
  <c r="BH20" i="25"/>
  <c r="BH21" i="25"/>
  <c r="BH22" i="25"/>
  <c r="BH23" i="25"/>
  <c r="BH24" i="25"/>
  <c r="BH25" i="25"/>
  <c r="BH26" i="25"/>
  <c r="BH27" i="25"/>
  <c r="BH28" i="25"/>
  <c r="BH29" i="25"/>
  <c r="BH30" i="25"/>
  <c r="BH31" i="25"/>
  <c r="BH32" i="25"/>
  <c r="BH33" i="25"/>
  <c r="BH34" i="25"/>
  <c r="BH35" i="25"/>
  <c r="BH36" i="25"/>
  <c r="BH37" i="25"/>
  <c r="BH38" i="25"/>
  <c r="BH39" i="25"/>
  <c r="BH40" i="25"/>
  <c r="BH41" i="25"/>
  <c r="BH42" i="25"/>
  <c r="BH43" i="25"/>
  <c r="BH44" i="25"/>
  <c r="BH45" i="25"/>
  <c r="BH46" i="25"/>
  <c r="BH47" i="25"/>
  <c r="BH48" i="25"/>
  <c r="BH49" i="25"/>
  <c r="BH50" i="25"/>
  <c r="BH51" i="25"/>
  <c r="BH52" i="25"/>
  <c r="BH53" i="25"/>
  <c r="BH54" i="25"/>
  <c r="BH55" i="25"/>
  <c r="BH56" i="25"/>
  <c r="BH57" i="25"/>
  <c r="BH58" i="25"/>
  <c r="BH59" i="25"/>
  <c r="BH60" i="25"/>
  <c r="BH61" i="25"/>
  <c r="BH62" i="25"/>
  <c r="BH63" i="25"/>
  <c r="BH64" i="25"/>
  <c r="BH65" i="25"/>
  <c r="BH66" i="25"/>
  <c r="BH67" i="25"/>
  <c r="BH68" i="25"/>
  <c r="BH69" i="25"/>
  <c r="BH70" i="25"/>
  <c r="BH71" i="25"/>
  <c r="BH72" i="25"/>
  <c r="BH73" i="25"/>
  <c r="BH74" i="25"/>
  <c r="BH75" i="25"/>
  <c r="BH76" i="25"/>
  <c r="BH77" i="25"/>
  <c r="BH78" i="25"/>
  <c r="BH79" i="25"/>
  <c r="BH80" i="25"/>
  <c r="BH81" i="25"/>
  <c r="BH82" i="25"/>
  <c r="BH83" i="25"/>
  <c r="BH84" i="25"/>
  <c r="BH85" i="25"/>
  <c r="BH86" i="25"/>
  <c r="BH87" i="25"/>
  <c r="BH88" i="25"/>
  <c r="BH89" i="25"/>
  <c r="BH90" i="25"/>
  <c r="BH91" i="25"/>
  <c r="BH92" i="25"/>
  <c r="BH93" i="25"/>
  <c r="BH94" i="25"/>
  <c r="BH95" i="25"/>
  <c r="BH96" i="25"/>
  <c r="BH97" i="25"/>
  <c r="BH98" i="25"/>
  <c r="BH99" i="25"/>
  <c r="BH100" i="25"/>
  <c r="BH101" i="25"/>
  <c r="BH102" i="25"/>
  <c r="BH103" i="25"/>
  <c r="BH104" i="25"/>
  <c r="BH105" i="25"/>
  <c r="BH106" i="25"/>
  <c r="BH107" i="25"/>
  <c r="BH108" i="25"/>
  <c r="BH109" i="25"/>
  <c r="BH110" i="25"/>
  <c r="BH111" i="25"/>
  <c r="BH112" i="25"/>
  <c r="BH113" i="25"/>
  <c r="BH114" i="25"/>
  <c r="BH115" i="25"/>
  <c r="BH116" i="25"/>
  <c r="BH117" i="25"/>
  <c r="BH118" i="25"/>
  <c r="BH119" i="25"/>
  <c r="BH120" i="25"/>
  <c r="BH121" i="25"/>
  <c r="BH122" i="25"/>
  <c r="BH123" i="25"/>
  <c r="BH124" i="25"/>
  <c r="BH125" i="25"/>
  <c r="BH126" i="25"/>
  <c r="BH127" i="25"/>
  <c r="BH128" i="25"/>
  <c r="BH129" i="25"/>
  <c r="BH130" i="25"/>
  <c r="BH131" i="25"/>
  <c r="BH132" i="25"/>
  <c r="BH133" i="25"/>
  <c r="BH134" i="25"/>
  <c r="BH135" i="25"/>
  <c r="BH136" i="25"/>
  <c r="BH137" i="25"/>
  <c r="BH138" i="25"/>
  <c r="BH139" i="25"/>
  <c r="BH140" i="25"/>
  <c r="BH141" i="25"/>
  <c r="BH142" i="25"/>
  <c r="BH143" i="25"/>
  <c r="BH144" i="25"/>
  <c r="BH145" i="25"/>
  <c r="BH146" i="25"/>
  <c r="BH147" i="25"/>
  <c r="BH148" i="25"/>
  <c r="BH149" i="25"/>
  <c r="BH150" i="25"/>
  <c r="BH151" i="25"/>
  <c r="BH152" i="25"/>
  <c r="BH153" i="25"/>
  <c r="BH154" i="25"/>
  <c r="BH155" i="25"/>
  <c r="BH156" i="25"/>
  <c r="BH157" i="25"/>
  <c r="BH158" i="25"/>
  <c r="BH159" i="25"/>
  <c r="BH160" i="25"/>
  <c r="BH161" i="25"/>
  <c r="BH162" i="25"/>
  <c r="BH163" i="25"/>
  <c r="BH164" i="25"/>
  <c r="BH165" i="25"/>
  <c r="BH166" i="25"/>
  <c r="BH167" i="25"/>
  <c r="BH168" i="25"/>
  <c r="BH169" i="25"/>
  <c r="BH170" i="25"/>
  <c r="BH171" i="25"/>
  <c r="BH172" i="25"/>
  <c r="BH173" i="25"/>
  <c r="BH174" i="25"/>
  <c r="BH175" i="25"/>
  <c r="BH176" i="25"/>
  <c r="BH177" i="25"/>
  <c r="BH178" i="25"/>
  <c r="BH179" i="25"/>
  <c r="BH180" i="25"/>
  <c r="BH181" i="25"/>
  <c r="BH182" i="25"/>
  <c r="BH183" i="25"/>
  <c r="BH184" i="25"/>
  <c r="BH185" i="25"/>
  <c r="BH186" i="25"/>
  <c r="BH187" i="25"/>
  <c r="BH188" i="25"/>
  <c r="BH189" i="25"/>
  <c r="BH190" i="25"/>
  <c r="BH191" i="25"/>
  <c r="BH192" i="25"/>
  <c r="BH193" i="25"/>
  <c r="BH194" i="25"/>
  <c r="BH195" i="25"/>
  <c r="BH196" i="25"/>
  <c r="BH197" i="25"/>
  <c r="BH198" i="25"/>
  <c r="BH199" i="25"/>
  <c r="BH200" i="25"/>
  <c r="BH201" i="25"/>
  <c r="BH202" i="25"/>
  <c r="BH203" i="25"/>
  <c r="BH204" i="25"/>
  <c r="BH205" i="25"/>
  <c r="BH206" i="25"/>
  <c r="BH207" i="25"/>
  <c r="BH208" i="25"/>
  <c r="BH209" i="25"/>
  <c r="BH210" i="25"/>
  <c r="BH211" i="25"/>
  <c r="BH212" i="25"/>
  <c r="BH213" i="25"/>
  <c r="BH214" i="25"/>
  <c r="BH215" i="25"/>
  <c r="BH216" i="25"/>
  <c r="BH217" i="25"/>
  <c r="BH218" i="25"/>
  <c r="BH219" i="25"/>
  <c r="BH220" i="25"/>
  <c r="BH221" i="25"/>
  <c r="BH222" i="25"/>
  <c r="BH223" i="25"/>
  <c r="BH224" i="25"/>
  <c r="BH225" i="25"/>
  <c r="BH226" i="25"/>
  <c r="BH227" i="25"/>
  <c r="BH228" i="25"/>
  <c r="BH229" i="25"/>
  <c r="BH230" i="25"/>
  <c r="BH231" i="25"/>
  <c r="BH232" i="25"/>
  <c r="BH233" i="25"/>
  <c r="BH234" i="25"/>
  <c r="BH235" i="25"/>
  <c r="BH236" i="25"/>
  <c r="BH237" i="25"/>
  <c r="BH238" i="25"/>
  <c r="BH239" i="25"/>
  <c r="BH240" i="25"/>
  <c r="BH241" i="25"/>
  <c r="BH242" i="25"/>
  <c r="BH243" i="25"/>
  <c r="BH244" i="25"/>
  <c r="BH245" i="25"/>
  <c r="BH246" i="25"/>
  <c r="BH247" i="25"/>
  <c r="BH248" i="25"/>
  <c r="BH249" i="25"/>
  <c r="BH250" i="25"/>
  <c r="BH251" i="25"/>
  <c r="BH252" i="25"/>
  <c r="BH253" i="25"/>
  <c r="BH254" i="25"/>
  <c r="BH255" i="25"/>
  <c r="BH256" i="25"/>
  <c r="BH257" i="25"/>
  <c r="BH258" i="25"/>
  <c r="BH259" i="25"/>
  <c r="BH260" i="25"/>
  <c r="BH261" i="25"/>
  <c r="BH262" i="25"/>
  <c r="BH263" i="25"/>
  <c r="BH264" i="25"/>
  <c r="BH265" i="25"/>
  <c r="BH266" i="25"/>
  <c r="BH267" i="25"/>
  <c r="BH268" i="25"/>
  <c r="BH269" i="25"/>
  <c r="BH270" i="25"/>
  <c r="BH271" i="25"/>
  <c r="BH272" i="25"/>
  <c r="BH273" i="25"/>
  <c r="BH274" i="25"/>
  <c r="BH275" i="25"/>
  <c r="BH276" i="25"/>
  <c r="BH277" i="25"/>
  <c r="BH278" i="25"/>
  <c r="BH279" i="25"/>
  <c r="BH280" i="25"/>
  <c r="BH281" i="25"/>
  <c r="BH282" i="25"/>
  <c r="BH283" i="25"/>
  <c r="BH284" i="25"/>
  <c r="BH285" i="25"/>
  <c r="BH286" i="25"/>
  <c r="BH287" i="25"/>
  <c r="BH288" i="25"/>
  <c r="BH289" i="25"/>
  <c r="BH290" i="25"/>
  <c r="BH291" i="25"/>
  <c r="BH292" i="25"/>
  <c r="BH293" i="25"/>
  <c r="BH294" i="25"/>
  <c r="BH295" i="25"/>
  <c r="BH296" i="25"/>
  <c r="BH297" i="25"/>
  <c r="BH298" i="25"/>
  <c r="BH299" i="25"/>
  <c r="BH300" i="25"/>
  <c r="BH301" i="25"/>
  <c r="BH302" i="25"/>
  <c r="BH303" i="25"/>
  <c r="BH304" i="25"/>
  <c r="BH305" i="25"/>
  <c r="BH306" i="25"/>
  <c r="BH307" i="25"/>
  <c r="BH308" i="25"/>
  <c r="BH309" i="25"/>
  <c r="BH310" i="25"/>
  <c r="BH311" i="25"/>
  <c r="BH312" i="25"/>
  <c r="BH313" i="25"/>
  <c r="BH314" i="25"/>
  <c r="BH315" i="25"/>
  <c r="BH316" i="25"/>
  <c r="BH317" i="25"/>
  <c r="BH318" i="25"/>
  <c r="BH319" i="25"/>
  <c r="BH320" i="25"/>
  <c r="BH321" i="25"/>
  <c r="BH322" i="25"/>
  <c r="BH323" i="25"/>
  <c r="BH324" i="25"/>
  <c r="BH325" i="25"/>
  <c r="BH326" i="25"/>
  <c r="BH327" i="25"/>
  <c r="BH328" i="25"/>
  <c r="BH329" i="25"/>
  <c r="BH330" i="25"/>
  <c r="BH331" i="25"/>
  <c r="BH332" i="25"/>
  <c r="BH333" i="25"/>
  <c r="BH334" i="25"/>
  <c r="BH335" i="25"/>
  <c r="BH336" i="25"/>
  <c r="BH337" i="25"/>
  <c r="BH338" i="25"/>
  <c r="BH339" i="25"/>
  <c r="BH340" i="25"/>
  <c r="BH341" i="25"/>
  <c r="BH342" i="25"/>
  <c r="BH343" i="25"/>
  <c r="BH344" i="25"/>
  <c r="BH345" i="25"/>
  <c r="BH346" i="25"/>
  <c r="BH347" i="25"/>
  <c r="BH348" i="25"/>
  <c r="BH349" i="25"/>
  <c r="BH350" i="25"/>
  <c r="BH351" i="25"/>
  <c r="BH352" i="25"/>
  <c r="BH353" i="25"/>
  <c r="BH354" i="25"/>
  <c r="BH355" i="25"/>
  <c r="BH356" i="25"/>
  <c r="BH357" i="25"/>
  <c r="BH358" i="25"/>
  <c r="BH359" i="25"/>
  <c r="BH360" i="25"/>
  <c r="BH361" i="25"/>
  <c r="BH362" i="25"/>
  <c r="BH363" i="25"/>
  <c r="BH364" i="25"/>
  <c r="BH365" i="25"/>
  <c r="BH366" i="25"/>
  <c r="BH367" i="25"/>
  <c r="BH368" i="25"/>
  <c r="BH369" i="25"/>
  <c r="BH370" i="25"/>
  <c r="BH371" i="25"/>
  <c r="BH372" i="25"/>
  <c r="BH373" i="25"/>
  <c r="BH374" i="25"/>
  <c r="BH375" i="25"/>
  <c r="BH376" i="25"/>
  <c r="BH377" i="25"/>
  <c r="BH378" i="25"/>
  <c r="BH379" i="25"/>
  <c r="BH380" i="25"/>
  <c r="BH381" i="25"/>
  <c r="BH382" i="25"/>
  <c r="BH383" i="25"/>
  <c r="BH384" i="25"/>
  <c r="BH385" i="25"/>
  <c r="BH386" i="25"/>
  <c r="BH387" i="25"/>
  <c r="BH388" i="25"/>
  <c r="BH389" i="25"/>
  <c r="BH390" i="25"/>
  <c r="BH391" i="25"/>
  <c r="BH392" i="25"/>
  <c r="BH393" i="25"/>
  <c r="BH394" i="25"/>
  <c r="BH395" i="25"/>
  <c r="BH396" i="25"/>
  <c r="BH397" i="25"/>
  <c r="BH398" i="25"/>
  <c r="BH399" i="25"/>
  <c r="BH400" i="25"/>
  <c r="BH401" i="25"/>
  <c r="BH402" i="25"/>
  <c r="BH403" i="25"/>
  <c r="BH404" i="25"/>
  <c r="BH405" i="25"/>
  <c r="BH406" i="25"/>
  <c r="BH407" i="25"/>
  <c r="BH408" i="25"/>
  <c r="BH409" i="25"/>
  <c r="BH410" i="25"/>
  <c r="BH411" i="25"/>
  <c r="BH412" i="25"/>
  <c r="BH413" i="25"/>
  <c r="BH414" i="25"/>
  <c r="BH415" i="25"/>
  <c r="BH416" i="25"/>
  <c r="BH417" i="25"/>
  <c r="BH418" i="25"/>
  <c r="BH419" i="25"/>
  <c r="BH420" i="25"/>
  <c r="BH421" i="25"/>
  <c r="BH422" i="25"/>
  <c r="BH423" i="25"/>
  <c r="BH424" i="25"/>
  <c r="BH425" i="25"/>
  <c r="BH426" i="25"/>
  <c r="BH427" i="25"/>
  <c r="BH428" i="25"/>
  <c r="BH429" i="25"/>
  <c r="BH430" i="25"/>
  <c r="BH431" i="25"/>
  <c r="BH432" i="25"/>
  <c r="BH433" i="25"/>
  <c r="BH434" i="25"/>
  <c r="BH435" i="25"/>
  <c r="BH436" i="25"/>
  <c r="BH437" i="25"/>
  <c r="BH438" i="25"/>
  <c r="BH439" i="25"/>
  <c r="BH440" i="25"/>
  <c r="BH441" i="25"/>
  <c r="BH442" i="25"/>
  <c r="BH443" i="25"/>
  <c r="BH444" i="25"/>
  <c r="BH445" i="25"/>
  <c r="BH446" i="25"/>
  <c r="BH447" i="25"/>
  <c r="BH448" i="25"/>
  <c r="BH449" i="25"/>
  <c r="BH450" i="25"/>
  <c r="BH451" i="25"/>
  <c r="BH452" i="25"/>
  <c r="BH453" i="25"/>
  <c r="BH454" i="25"/>
  <c r="BH455" i="25"/>
  <c r="BH456" i="25"/>
  <c r="BH457" i="25"/>
  <c r="BH458" i="25"/>
  <c r="BH459" i="25"/>
  <c r="BH460" i="25"/>
  <c r="BH461" i="25"/>
  <c r="BH462" i="25"/>
  <c r="BH463" i="25"/>
  <c r="BH464" i="25"/>
  <c r="BH465" i="25"/>
  <c r="BH466" i="25"/>
  <c r="BH467" i="25"/>
  <c r="BH468" i="25"/>
  <c r="BH469" i="25"/>
  <c r="BH470" i="25"/>
  <c r="BH471" i="25"/>
  <c r="BH472" i="25"/>
  <c r="BH473" i="25"/>
  <c r="BH474" i="25"/>
  <c r="BH475" i="25"/>
  <c r="BH476" i="25"/>
  <c r="BH477" i="25"/>
  <c r="BH478" i="25"/>
  <c r="BH479" i="25"/>
  <c r="BH480" i="25"/>
  <c r="BH481" i="25"/>
  <c r="BH482" i="25"/>
  <c r="BH483" i="25"/>
  <c r="BH484" i="25"/>
  <c r="BH485" i="25"/>
  <c r="BH486" i="25"/>
  <c r="BH487" i="25"/>
  <c r="BH488" i="25"/>
  <c r="BH489" i="25"/>
  <c r="BH490" i="25"/>
  <c r="BH491" i="25"/>
  <c r="BH492" i="25"/>
  <c r="BH493" i="25"/>
  <c r="BH494" i="25"/>
  <c r="BH495" i="25"/>
  <c r="BH496" i="25"/>
  <c r="BH497" i="25"/>
  <c r="BH498" i="25"/>
  <c r="BH499" i="25"/>
  <c r="BH500" i="25"/>
  <c r="BH501" i="25"/>
  <c r="BH502" i="25"/>
  <c r="BH503" i="25"/>
  <c r="BH504" i="25"/>
  <c r="BH505" i="25"/>
  <c r="BH506" i="25"/>
  <c r="BH507" i="25"/>
  <c r="BH508" i="25"/>
  <c r="BH509" i="25"/>
  <c r="BH510" i="25"/>
  <c r="BH511" i="25"/>
  <c r="BH512" i="25"/>
  <c r="BH513" i="25"/>
  <c r="BH514" i="25"/>
  <c r="BH515" i="25"/>
  <c r="BH516" i="25"/>
  <c r="BH517" i="25"/>
  <c r="BH518" i="25"/>
  <c r="BH519" i="25"/>
  <c r="BH520" i="25"/>
  <c r="BH521" i="25"/>
  <c r="BH522" i="25"/>
  <c r="BH523" i="25"/>
  <c r="BH524" i="25"/>
  <c r="BH525" i="25"/>
  <c r="BH526" i="25"/>
  <c r="BH527" i="25"/>
  <c r="BH528" i="25"/>
  <c r="BH529" i="25"/>
  <c r="BH530" i="25"/>
  <c r="BH531" i="25"/>
  <c r="BH532" i="25"/>
  <c r="BH533" i="25"/>
  <c r="BH534" i="25"/>
  <c r="BH535" i="25"/>
  <c r="BH536" i="25"/>
  <c r="BH537" i="25"/>
  <c r="BH538" i="25"/>
  <c r="BH539" i="25"/>
  <c r="BH540" i="25"/>
  <c r="BH541" i="25"/>
  <c r="BH542" i="25"/>
  <c r="BH543" i="25"/>
  <c r="BH544" i="25"/>
  <c r="BH545" i="25"/>
  <c r="BH546" i="25"/>
  <c r="BH547" i="25"/>
  <c r="BH548" i="25"/>
  <c r="BH549" i="25"/>
  <c r="BH550" i="25"/>
  <c r="BH551" i="25"/>
  <c r="BH552" i="25"/>
  <c r="BH553" i="25"/>
  <c r="BH554" i="25"/>
  <c r="BH555" i="25"/>
  <c r="BH556" i="25"/>
  <c r="BH557" i="25"/>
  <c r="BH558" i="25"/>
  <c r="BH559" i="25"/>
  <c r="BH560" i="25"/>
  <c r="BH561" i="25"/>
  <c r="BH562" i="25"/>
  <c r="BH563" i="25"/>
  <c r="BH564" i="25"/>
  <c r="BH565" i="25"/>
  <c r="BH566" i="25"/>
  <c r="BH567" i="25"/>
  <c r="BH568" i="25"/>
  <c r="BH569" i="25"/>
  <c r="BH570" i="25"/>
  <c r="BH571" i="25"/>
  <c r="BH572" i="25"/>
  <c r="BH573" i="25"/>
  <c r="BH574" i="25"/>
  <c r="BH575" i="25"/>
  <c r="BH576" i="25"/>
  <c r="BH577" i="25"/>
  <c r="BH578" i="25"/>
  <c r="BH579" i="25"/>
  <c r="BH580" i="25"/>
  <c r="BH581" i="25"/>
  <c r="BH582" i="25"/>
  <c r="BH583" i="25"/>
  <c r="BH584" i="25"/>
  <c r="BH585" i="25"/>
  <c r="BH586" i="25"/>
  <c r="BH587" i="25"/>
  <c r="BH588" i="25"/>
  <c r="BH589" i="25"/>
  <c r="BH590" i="25"/>
  <c r="BH591" i="25"/>
  <c r="BH592" i="25"/>
  <c r="BH593" i="25"/>
  <c r="BH594" i="25"/>
  <c r="BH595" i="25"/>
  <c r="BH596" i="25"/>
  <c r="BH597" i="25"/>
  <c r="BH598" i="25"/>
  <c r="BH599" i="25"/>
  <c r="BH600" i="25"/>
  <c r="BH601" i="25"/>
  <c r="BH602" i="25"/>
  <c r="BH603" i="25"/>
  <c r="BH604" i="25"/>
  <c r="BH605" i="25"/>
  <c r="BH606" i="25"/>
  <c r="BH607" i="25"/>
  <c r="BH608" i="25"/>
  <c r="BH609" i="25"/>
  <c r="BH610" i="25"/>
  <c r="BH611" i="25"/>
  <c r="BH612" i="25"/>
  <c r="BH613" i="25"/>
  <c r="BH614" i="25"/>
  <c r="BH615" i="25"/>
  <c r="BH616" i="25"/>
  <c r="BH617" i="25"/>
  <c r="BH618" i="25"/>
  <c r="BH619" i="25"/>
  <c r="BH620" i="25"/>
  <c r="BH621" i="25"/>
  <c r="BH622" i="25"/>
  <c r="BH623" i="25"/>
  <c r="BH624" i="25"/>
  <c r="BH625" i="25"/>
  <c r="BH626" i="25"/>
  <c r="BH627" i="25"/>
  <c r="BH628" i="25"/>
  <c r="BH629" i="25"/>
  <c r="BH630" i="25"/>
  <c r="BH631" i="25"/>
  <c r="BH632" i="25"/>
  <c r="BH633" i="25"/>
  <c r="BH634" i="25"/>
  <c r="BH635" i="25"/>
  <c r="BH636" i="25"/>
  <c r="BH637" i="25"/>
  <c r="BH638" i="25"/>
  <c r="BH639" i="25"/>
  <c r="BH640" i="25"/>
  <c r="BH641" i="25"/>
  <c r="BH642" i="25"/>
  <c r="BH643" i="25"/>
  <c r="BH644" i="25"/>
  <c r="BH645" i="25"/>
  <c r="BH646" i="25"/>
  <c r="BH647" i="25"/>
  <c r="BH648" i="25"/>
  <c r="BH649" i="25"/>
  <c r="BH650" i="25"/>
  <c r="BH651" i="25"/>
  <c r="BH652" i="25"/>
  <c r="BH653" i="25"/>
  <c r="BH654" i="25"/>
  <c r="BH655" i="25"/>
  <c r="BH656" i="25"/>
  <c r="BH657" i="25"/>
  <c r="BH658" i="25"/>
  <c r="BH659" i="25"/>
  <c r="BH660" i="25"/>
  <c r="BH661" i="25"/>
  <c r="BH662" i="25"/>
  <c r="BH663" i="25"/>
  <c r="BH664" i="25"/>
  <c r="BH665" i="25"/>
  <c r="BH666" i="25"/>
  <c r="BH667" i="25"/>
  <c r="BH668" i="25"/>
  <c r="BH669" i="25"/>
  <c r="BH670" i="25"/>
  <c r="BH671" i="25"/>
  <c r="BH672" i="25"/>
  <c r="BH673" i="25"/>
  <c r="BH674" i="25"/>
  <c r="BH675" i="25"/>
  <c r="BH676" i="25"/>
  <c r="BH677" i="25"/>
  <c r="BH678" i="25"/>
  <c r="BH679" i="25"/>
  <c r="BH680" i="25"/>
  <c r="BH681" i="25"/>
  <c r="BH682" i="25"/>
  <c r="BH683" i="25"/>
  <c r="BH684" i="25"/>
  <c r="BH685" i="25"/>
  <c r="BH686" i="25"/>
  <c r="BH687" i="25"/>
  <c r="BH688" i="25"/>
  <c r="BH689" i="25"/>
  <c r="BH690" i="25"/>
  <c r="BH691" i="25"/>
  <c r="BH692" i="25"/>
  <c r="BH693" i="25"/>
  <c r="BH694" i="25"/>
  <c r="BH695" i="25"/>
  <c r="BH696" i="25"/>
  <c r="BH697" i="25"/>
  <c r="BH698" i="25"/>
  <c r="BH699" i="25"/>
  <c r="BH700" i="25"/>
  <c r="BH701" i="25"/>
  <c r="BH702" i="25"/>
  <c r="BH703" i="25"/>
  <c r="BH704" i="25"/>
  <c r="BH705" i="25"/>
  <c r="BH706" i="25"/>
  <c r="BH707" i="25"/>
  <c r="BH708" i="25"/>
  <c r="BH709" i="25"/>
  <c r="BH710" i="25"/>
  <c r="BH711" i="25"/>
  <c r="BH712" i="25"/>
  <c r="BH713" i="25"/>
  <c r="BH714" i="25"/>
  <c r="BH715" i="25"/>
  <c r="BH716" i="25"/>
  <c r="BH717" i="25"/>
  <c r="BH718" i="25"/>
  <c r="BH719" i="25"/>
  <c r="BH720" i="25"/>
  <c r="BH721" i="25"/>
  <c r="BH722" i="25"/>
  <c r="BH723" i="25"/>
  <c r="BH724" i="25"/>
  <c r="BH725" i="25"/>
  <c r="BH726" i="25"/>
  <c r="BH727" i="25"/>
  <c r="BH728" i="25"/>
  <c r="BH729" i="25"/>
  <c r="BH730" i="25"/>
  <c r="BH731" i="25"/>
  <c r="BH732" i="25"/>
  <c r="BH733" i="25"/>
  <c r="BH734" i="25"/>
  <c r="BH735" i="25"/>
  <c r="BH736" i="25"/>
  <c r="BH737" i="25"/>
  <c r="BH738" i="25"/>
  <c r="BH739" i="25"/>
  <c r="BH740" i="25"/>
  <c r="BH741" i="25"/>
  <c r="BH742" i="25"/>
  <c r="BH743" i="25"/>
  <c r="BH744" i="25"/>
  <c r="BH745" i="25"/>
  <c r="BH746" i="25"/>
  <c r="BH747" i="25"/>
  <c r="BH748" i="25"/>
  <c r="BH749" i="25"/>
  <c r="BH750" i="25"/>
  <c r="BH751" i="25"/>
  <c r="BH752" i="25"/>
  <c r="BH753" i="25"/>
  <c r="BH754" i="25"/>
  <c r="BH755" i="25"/>
  <c r="BH756" i="25"/>
  <c r="BH757" i="25"/>
  <c r="BH758" i="25"/>
  <c r="BH759" i="25"/>
  <c r="BH760" i="25"/>
  <c r="BH761" i="25"/>
  <c r="BH762" i="25"/>
  <c r="BH763" i="25"/>
  <c r="BH764" i="25"/>
  <c r="BH765" i="25"/>
  <c r="BH766" i="25"/>
  <c r="BH767" i="25"/>
  <c r="BH768" i="25"/>
  <c r="BH769" i="25"/>
  <c r="BH770" i="25"/>
  <c r="BH771" i="25"/>
  <c r="BH772" i="25"/>
  <c r="BH773" i="25"/>
  <c r="BH774" i="25"/>
  <c r="BH775" i="25"/>
  <c r="BH776" i="25"/>
  <c r="BH777" i="25"/>
  <c r="BH778" i="25"/>
  <c r="BH779" i="25"/>
  <c r="BH780" i="25"/>
  <c r="BH781" i="25"/>
  <c r="BH782" i="25"/>
  <c r="BH783" i="25"/>
  <c r="BH784" i="25"/>
  <c r="BH785" i="25"/>
  <c r="BH786" i="25"/>
  <c r="BH787" i="25"/>
  <c r="BH788" i="25"/>
  <c r="BH789" i="25"/>
  <c r="BH790" i="25"/>
  <c r="BH791" i="25"/>
  <c r="BH792" i="25"/>
  <c r="BH793" i="25"/>
  <c r="BH794" i="25"/>
  <c r="BH795" i="25"/>
  <c r="BH796" i="25"/>
  <c r="BH797" i="25"/>
  <c r="BH798" i="25"/>
  <c r="BH799" i="25"/>
  <c r="BH800" i="25"/>
  <c r="BH801" i="25"/>
  <c r="BH802" i="25"/>
  <c r="BH803" i="25"/>
  <c r="BH804" i="25"/>
  <c r="BH805" i="25"/>
  <c r="BH806" i="25"/>
  <c r="BH807" i="25"/>
  <c r="BH808" i="25"/>
  <c r="BH809" i="25"/>
  <c r="BH810" i="25"/>
  <c r="BH811" i="25"/>
  <c r="BH812" i="25"/>
  <c r="BH813" i="25"/>
  <c r="BH814" i="25"/>
  <c r="BH815" i="25"/>
  <c r="BH816" i="25"/>
  <c r="BH817" i="25"/>
  <c r="BH818" i="25"/>
  <c r="BH819" i="25"/>
  <c r="BH820" i="25"/>
  <c r="BH821" i="25"/>
  <c r="BH822" i="25"/>
  <c r="BH823" i="25"/>
  <c r="BH824" i="25"/>
  <c r="BH825" i="25"/>
  <c r="BH826" i="25"/>
  <c r="BH827" i="25"/>
  <c r="BH828" i="25"/>
  <c r="BH829" i="25"/>
  <c r="BH830" i="25"/>
  <c r="BH831" i="25"/>
  <c r="BH832" i="25"/>
  <c r="BH833" i="25"/>
  <c r="BH834" i="25"/>
  <c r="BH835" i="25"/>
  <c r="BH836" i="25"/>
  <c r="BH837" i="25"/>
  <c r="BH838" i="25"/>
  <c r="BH839" i="25"/>
  <c r="BH840" i="25"/>
  <c r="BH841" i="25"/>
  <c r="BH842" i="25"/>
  <c r="BH843" i="25"/>
  <c r="BH844" i="25"/>
  <c r="BH845" i="25"/>
  <c r="BH846" i="25"/>
  <c r="BH847" i="25"/>
  <c r="BH848" i="25"/>
  <c r="BH849" i="25"/>
  <c r="BH850" i="25"/>
  <c r="BH851" i="25"/>
  <c r="BH852" i="25"/>
  <c r="BH853" i="25"/>
  <c r="BH854" i="25"/>
  <c r="BH855" i="25"/>
  <c r="BH856" i="25"/>
  <c r="BH857" i="25"/>
  <c r="BH858" i="25"/>
  <c r="BH859" i="25"/>
  <c r="BH860" i="25"/>
  <c r="BH861" i="25"/>
  <c r="BH862" i="25"/>
  <c r="BH863" i="25"/>
  <c r="BH864" i="25"/>
  <c r="BH865" i="25"/>
  <c r="BH866" i="25"/>
  <c r="BH867" i="25"/>
  <c r="BH868" i="25"/>
  <c r="BH869" i="25"/>
  <c r="BH870" i="25"/>
  <c r="BH871" i="25"/>
  <c r="BH872" i="25"/>
  <c r="BH873" i="25"/>
  <c r="BH874" i="25"/>
  <c r="BH875" i="25"/>
  <c r="BH876" i="25"/>
  <c r="BH877" i="25"/>
  <c r="BH878" i="25"/>
  <c r="BH879" i="25"/>
  <c r="BH880" i="25"/>
  <c r="BH881" i="25"/>
  <c r="BH882" i="25"/>
  <c r="BH883" i="25"/>
  <c r="BH884" i="25"/>
  <c r="BH885" i="25"/>
  <c r="BH886" i="25"/>
  <c r="BH887" i="25"/>
  <c r="BH888" i="25"/>
  <c r="BH889" i="25"/>
  <c r="BH890" i="25"/>
  <c r="BH891" i="25"/>
  <c r="BH892" i="25"/>
  <c r="BH893" i="25"/>
  <c r="BH894" i="25"/>
  <c r="BH895" i="25"/>
  <c r="BH896" i="25"/>
  <c r="BH897" i="25"/>
  <c r="BH898" i="25"/>
  <c r="BH899" i="25"/>
  <c r="BH900" i="25"/>
  <c r="BH901" i="25"/>
  <c r="BH902" i="25"/>
  <c r="BH903" i="25"/>
  <c r="BH904" i="25"/>
  <c r="BH905" i="25"/>
  <c r="BH906" i="25"/>
  <c r="BH907" i="25"/>
  <c r="BH908" i="25"/>
  <c r="BH909" i="25"/>
  <c r="BH910" i="25"/>
  <c r="BH911" i="25"/>
  <c r="BH912" i="25"/>
  <c r="BH913" i="25"/>
  <c r="BH914" i="25"/>
  <c r="BH915" i="25"/>
  <c r="BH916" i="25"/>
  <c r="BH917" i="25"/>
  <c r="BH918" i="25"/>
  <c r="BH919" i="25"/>
  <c r="BH920" i="25"/>
  <c r="BH921" i="25"/>
  <c r="BH922" i="25"/>
  <c r="BH923" i="25"/>
  <c r="BH924" i="25"/>
  <c r="BH925" i="25"/>
  <c r="BH926" i="25"/>
  <c r="BH927" i="25"/>
  <c r="BH928" i="25"/>
  <c r="BH929" i="25"/>
  <c r="BH930" i="25"/>
  <c r="BH931" i="25"/>
  <c r="BH932" i="25"/>
  <c r="BH933" i="25"/>
  <c r="BH934" i="25"/>
  <c r="BH935" i="25"/>
  <c r="BH936" i="25"/>
  <c r="BH937" i="25"/>
  <c r="BH938" i="25"/>
  <c r="BH939" i="25"/>
  <c r="BH940" i="25"/>
  <c r="BH941" i="25"/>
  <c r="BH942" i="25"/>
  <c r="BH943" i="25"/>
  <c r="BH944" i="25"/>
  <c r="BH945" i="25"/>
  <c r="BH946" i="25"/>
  <c r="BH947" i="25"/>
  <c r="BH948" i="25"/>
  <c r="BH949" i="25"/>
  <c r="BH950" i="25"/>
  <c r="BH951" i="25"/>
  <c r="BH952" i="25"/>
  <c r="BH953" i="25"/>
  <c r="BH954" i="25"/>
  <c r="BH955" i="25"/>
  <c r="BH956" i="25"/>
  <c r="BH957" i="25"/>
  <c r="BH958" i="25"/>
  <c r="BH959" i="25"/>
  <c r="BH960" i="25"/>
  <c r="BH961" i="25"/>
  <c r="BH962" i="25"/>
  <c r="BH963" i="25"/>
  <c r="BH964" i="25"/>
  <c r="BH965" i="25"/>
  <c r="BH966" i="25"/>
  <c r="BH967" i="25"/>
  <c r="BH968" i="25"/>
  <c r="BH969" i="25"/>
  <c r="BH970" i="25"/>
  <c r="BH971" i="25"/>
  <c r="BH972" i="25"/>
  <c r="BH973" i="25"/>
  <c r="BH974" i="25"/>
  <c r="BH975" i="25"/>
  <c r="BH976" i="25"/>
  <c r="BH977" i="25"/>
  <c r="BH978" i="25"/>
  <c r="BH979" i="25"/>
  <c r="BH980" i="25"/>
  <c r="BH981" i="25"/>
  <c r="BH982" i="25"/>
  <c r="BH983" i="25"/>
  <c r="BH984" i="25"/>
  <c r="BH985" i="25"/>
  <c r="BH986" i="25"/>
  <c r="BH987" i="25"/>
  <c r="BH988" i="25"/>
  <c r="BH989" i="25"/>
  <c r="BH990" i="25"/>
  <c r="BH991" i="25"/>
  <c r="BH992" i="25"/>
  <c r="BH993" i="25"/>
  <c r="BH994" i="25"/>
  <c r="BH995" i="25"/>
  <c r="BH996" i="25"/>
  <c r="BH997" i="25"/>
  <c r="BH998" i="25"/>
  <c r="BH999" i="25"/>
  <c r="BH1000" i="25"/>
  <c r="BH1001" i="25"/>
  <c r="BH1002" i="25"/>
  <c r="BH1003" i="25"/>
  <c r="BG5" i="25"/>
  <c r="BG6" i="25"/>
  <c r="BG7" i="25"/>
  <c r="BG8" i="25"/>
  <c r="BG9" i="25"/>
  <c r="BG10" i="25"/>
  <c r="BG11" i="25"/>
  <c r="BG12" i="25"/>
  <c r="BG13" i="25"/>
  <c r="BG14" i="25"/>
  <c r="BG15" i="25"/>
  <c r="BG16" i="25"/>
  <c r="BG17" i="25"/>
  <c r="BG18" i="25"/>
  <c r="BG19" i="25"/>
  <c r="BG20" i="25"/>
  <c r="BG21" i="25"/>
  <c r="BG22" i="25"/>
  <c r="BG23" i="25"/>
  <c r="BG24" i="25"/>
  <c r="BG25" i="25"/>
  <c r="BG26" i="25"/>
  <c r="BG27" i="25"/>
  <c r="BG28" i="25"/>
  <c r="BG29" i="25"/>
  <c r="BG30" i="25"/>
  <c r="BG31" i="25"/>
  <c r="BG32" i="25"/>
  <c r="BG33" i="25"/>
  <c r="BG34" i="25"/>
  <c r="BG35" i="25"/>
  <c r="BG36" i="25"/>
  <c r="BG37" i="25"/>
  <c r="BG38" i="25"/>
  <c r="BG39" i="25"/>
  <c r="BG40" i="25"/>
  <c r="BG41" i="25"/>
  <c r="BG42" i="25"/>
  <c r="BG43" i="25"/>
  <c r="BG44" i="25"/>
  <c r="BG45" i="25"/>
  <c r="BG46" i="25"/>
  <c r="BG47" i="25"/>
  <c r="BG48" i="25"/>
  <c r="BG49" i="25"/>
  <c r="BG50" i="25"/>
  <c r="BG51" i="25"/>
  <c r="BG52" i="25"/>
  <c r="BG53" i="25"/>
  <c r="BG54" i="25"/>
  <c r="BG55" i="25"/>
  <c r="BG56" i="25"/>
  <c r="BG57" i="25"/>
  <c r="BG58" i="25"/>
  <c r="BG59" i="25"/>
  <c r="BG60" i="25"/>
  <c r="BG61" i="25"/>
  <c r="BG62" i="25"/>
  <c r="BG63" i="25"/>
  <c r="BG64" i="25"/>
  <c r="BG65" i="25"/>
  <c r="BG66" i="25"/>
  <c r="BG67" i="25"/>
  <c r="BG68" i="25"/>
  <c r="BG69" i="25"/>
  <c r="BG70" i="25"/>
  <c r="BG71" i="25"/>
  <c r="BG72" i="25"/>
  <c r="BG73" i="25"/>
  <c r="BG74" i="25"/>
  <c r="BG75" i="25"/>
  <c r="BG76" i="25"/>
  <c r="BG77" i="25"/>
  <c r="BG78" i="25"/>
  <c r="BG79" i="25"/>
  <c r="BG80" i="25"/>
  <c r="BG81" i="25"/>
  <c r="BG82" i="25"/>
  <c r="BG83" i="25"/>
  <c r="BG84" i="25"/>
  <c r="BG85" i="25"/>
  <c r="BG86" i="25"/>
  <c r="BG87" i="25"/>
  <c r="BG88" i="25"/>
  <c r="BG89" i="25"/>
  <c r="BG90" i="25"/>
  <c r="BG91" i="25"/>
  <c r="BG92" i="25"/>
  <c r="BG93" i="25"/>
  <c r="BG94" i="25"/>
  <c r="BG95" i="25"/>
  <c r="BG96" i="25"/>
  <c r="BG97" i="25"/>
  <c r="BG98" i="25"/>
  <c r="BG99" i="25"/>
  <c r="BG100" i="25"/>
  <c r="BG101" i="25"/>
  <c r="BG102" i="25"/>
  <c r="BG103" i="25"/>
  <c r="BG104" i="25"/>
  <c r="BG105" i="25"/>
  <c r="BG106" i="25"/>
  <c r="BG107" i="25"/>
  <c r="BG108" i="25"/>
  <c r="BG109" i="25"/>
  <c r="BG110" i="25"/>
  <c r="BG111" i="25"/>
  <c r="BG112" i="25"/>
  <c r="BG113" i="25"/>
  <c r="BG114" i="25"/>
  <c r="BG115" i="25"/>
  <c r="BG116" i="25"/>
  <c r="BG117" i="25"/>
  <c r="BG118" i="25"/>
  <c r="BG119" i="25"/>
  <c r="BG120" i="25"/>
  <c r="BG121" i="25"/>
  <c r="BG122" i="25"/>
  <c r="BG123" i="25"/>
  <c r="BG124" i="25"/>
  <c r="BG125" i="25"/>
  <c r="BG126" i="25"/>
  <c r="BG127" i="25"/>
  <c r="BG128" i="25"/>
  <c r="BG129" i="25"/>
  <c r="BG130" i="25"/>
  <c r="BG131" i="25"/>
  <c r="BG132" i="25"/>
  <c r="BG133" i="25"/>
  <c r="BG134" i="25"/>
  <c r="BG135" i="25"/>
  <c r="BG136" i="25"/>
  <c r="BG137" i="25"/>
  <c r="BG138" i="25"/>
  <c r="BG139" i="25"/>
  <c r="BG140" i="25"/>
  <c r="BG141" i="25"/>
  <c r="BG142" i="25"/>
  <c r="BG143" i="25"/>
  <c r="BG144" i="25"/>
  <c r="BG145" i="25"/>
  <c r="BG146" i="25"/>
  <c r="BG147" i="25"/>
  <c r="BG148" i="25"/>
  <c r="BG149" i="25"/>
  <c r="BG150" i="25"/>
  <c r="BG151" i="25"/>
  <c r="BG152" i="25"/>
  <c r="BG153" i="25"/>
  <c r="BG154" i="25"/>
  <c r="BG155" i="25"/>
  <c r="BG156" i="25"/>
  <c r="BG157" i="25"/>
  <c r="BG158" i="25"/>
  <c r="BG159" i="25"/>
  <c r="BG160" i="25"/>
  <c r="BG161" i="25"/>
  <c r="BG162" i="25"/>
  <c r="BG163" i="25"/>
  <c r="BG164" i="25"/>
  <c r="BG165" i="25"/>
  <c r="BG166" i="25"/>
  <c r="BG167" i="25"/>
  <c r="BG168" i="25"/>
  <c r="BG169" i="25"/>
  <c r="BG170" i="25"/>
  <c r="BG171" i="25"/>
  <c r="BG172" i="25"/>
  <c r="BG173" i="25"/>
  <c r="BG174" i="25"/>
  <c r="BG175" i="25"/>
  <c r="BG176" i="25"/>
  <c r="BG177" i="25"/>
  <c r="BG178" i="25"/>
  <c r="BG179" i="25"/>
  <c r="BG180" i="25"/>
  <c r="BG181" i="25"/>
  <c r="BG182" i="25"/>
  <c r="BG183" i="25"/>
  <c r="BG184" i="25"/>
  <c r="BG185" i="25"/>
  <c r="BG186" i="25"/>
  <c r="BG187" i="25"/>
  <c r="BG188" i="25"/>
  <c r="BG189" i="25"/>
  <c r="BG190" i="25"/>
  <c r="BG191" i="25"/>
  <c r="BG192" i="25"/>
  <c r="BG193" i="25"/>
  <c r="BG194" i="25"/>
  <c r="BG195" i="25"/>
  <c r="BG196" i="25"/>
  <c r="BG197" i="25"/>
  <c r="BG198" i="25"/>
  <c r="BG199" i="25"/>
  <c r="BG200" i="25"/>
  <c r="BG201" i="25"/>
  <c r="BG202" i="25"/>
  <c r="BG203" i="25"/>
  <c r="BG204" i="25"/>
  <c r="BG205" i="25"/>
  <c r="BG206" i="25"/>
  <c r="BG207" i="25"/>
  <c r="BG208" i="25"/>
  <c r="BG209" i="25"/>
  <c r="BG210" i="25"/>
  <c r="BG211" i="25"/>
  <c r="BG212" i="25"/>
  <c r="BG213" i="25"/>
  <c r="BG214" i="25"/>
  <c r="BG215" i="25"/>
  <c r="BG216" i="25"/>
  <c r="BG217" i="25"/>
  <c r="BG218" i="25"/>
  <c r="BG219" i="25"/>
  <c r="BG220" i="25"/>
  <c r="BG221" i="25"/>
  <c r="BG222" i="25"/>
  <c r="BG223" i="25"/>
  <c r="BG224" i="25"/>
  <c r="BG225" i="25"/>
  <c r="BG226" i="25"/>
  <c r="BG227" i="25"/>
  <c r="BG228" i="25"/>
  <c r="BG229" i="25"/>
  <c r="BG230" i="25"/>
  <c r="BG231" i="25"/>
  <c r="BG232" i="25"/>
  <c r="BG233" i="25"/>
  <c r="BG234" i="25"/>
  <c r="BG235" i="25"/>
  <c r="BG236" i="25"/>
  <c r="BG237" i="25"/>
  <c r="BG238" i="25"/>
  <c r="BG239" i="25"/>
  <c r="BG240" i="25"/>
  <c r="BG241" i="25"/>
  <c r="BG242" i="25"/>
  <c r="BG243" i="25"/>
  <c r="BG244" i="25"/>
  <c r="BG245" i="25"/>
  <c r="BG246" i="25"/>
  <c r="BG247" i="25"/>
  <c r="BG248" i="25"/>
  <c r="BG249" i="25"/>
  <c r="BG250" i="25"/>
  <c r="BG251" i="25"/>
  <c r="BG252" i="25"/>
  <c r="BG253" i="25"/>
  <c r="BG254" i="25"/>
  <c r="BG255" i="25"/>
  <c r="BG256" i="25"/>
  <c r="BG257" i="25"/>
  <c r="BG258" i="25"/>
  <c r="BG259" i="25"/>
  <c r="BG260" i="25"/>
  <c r="BG261" i="25"/>
  <c r="BG262" i="25"/>
  <c r="BG263" i="25"/>
  <c r="BG264" i="25"/>
  <c r="BG265" i="25"/>
  <c r="BG266" i="25"/>
  <c r="BG267" i="25"/>
  <c r="BG268" i="25"/>
  <c r="BG269" i="25"/>
  <c r="BG270" i="25"/>
  <c r="BG271" i="25"/>
  <c r="BG272" i="25"/>
  <c r="BG273" i="25"/>
  <c r="BG274" i="25"/>
  <c r="BG275" i="25"/>
  <c r="BG276" i="25"/>
  <c r="BG277" i="25"/>
  <c r="BG278" i="25"/>
  <c r="BG279" i="25"/>
  <c r="BG280" i="25"/>
  <c r="BG281" i="25"/>
  <c r="BG282" i="25"/>
  <c r="BG283" i="25"/>
  <c r="BG284" i="25"/>
  <c r="BG285" i="25"/>
  <c r="BG286" i="25"/>
  <c r="BG287" i="25"/>
  <c r="BG288" i="25"/>
  <c r="BG289" i="25"/>
  <c r="BG290" i="25"/>
  <c r="BG291" i="25"/>
  <c r="BG292" i="25"/>
  <c r="BG293" i="25"/>
  <c r="BG294" i="25"/>
  <c r="BG295" i="25"/>
  <c r="BG296" i="25"/>
  <c r="BG297" i="25"/>
  <c r="BG298" i="25"/>
  <c r="BG299" i="25"/>
  <c r="BG300" i="25"/>
  <c r="BG301" i="25"/>
  <c r="BG302" i="25"/>
  <c r="BG303" i="25"/>
  <c r="BG304" i="25"/>
  <c r="BG305" i="25"/>
  <c r="BG306" i="25"/>
  <c r="BG307" i="25"/>
  <c r="BG308" i="25"/>
  <c r="BG309" i="25"/>
  <c r="BG310" i="25"/>
  <c r="BG311" i="25"/>
  <c r="BG312" i="25"/>
  <c r="BG313" i="25"/>
  <c r="BG314" i="25"/>
  <c r="BG315" i="25"/>
  <c r="BG316" i="25"/>
  <c r="BG317" i="25"/>
  <c r="BG318" i="25"/>
  <c r="BG319" i="25"/>
  <c r="BG320" i="25"/>
  <c r="BG321" i="25"/>
  <c r="BG322" i="25"/>
  <c r="BG323" i="25"/>
  <c r="BG324" i="25"/>
  <c r="BG325" i="25"/>
  <c r="BG326" i="25"/>
  <c r="BG327" i="25"/>
  <c r="BG328" i="25"/>
  <c r="BG329" i="25"/>
  <c r="BG330" i="25"/>
  <c r="BG331" i="25"/>
  <c r="BG332" i="25"/>
  <c r="BG333" i="25"/>
  <c r="BG334" i="25"/>
  <c r="BG335" i="25"/>
  <c r="BG336" i="25"/>
  <c r="BG337" i="25"/>
  <c r="BG338" i="25"/>
  <c r="BG339" i="25"/>
  <c r="BG340" i="25"/>
  <c r="BG341" i="25"/>
  <c r="BG342" i="25"/>
  <c r="BG343" i="25"/>
  <c r="BG344" i="25"/>
  <c r="BG345" i="25"/>
  <c r="BG346" i="25"/>
  <c r="BG347" i="25"/>
  <c r="BG348" i="25"/>
  <c r="BG349" i="25"/>
  <c r="BG350" i="25"/>
  <c r="BG351" i="25"/>
  <c r="BG352" i="25"/>
  <c r="BG353" i="25"/>
  <c r="BG354" i="25"/>
  <c r="BG355" i="25"/>
  <c r="BG356" i="25"/>
  <c r="BG357" i="25"/>
  <c r="BG358" i="25"/>
  <c r="BG359" i="25"/>
  <c r="BG360" i="25"/>
  <c r="BG361" i="25"/>
  <c r="BG362" i="25"/>
  <c r="BG363" i="25"/>
  <c r="BG364" i="25"/>
  <c r="BG365" i="25"/>
  <c r="BG366" i="25"/>
  <c r="BG367" i="25"/>
  <c r="BG368" i="25"/>
  <c r="BG369" i="25"/>
  <c r="BG370" i="25"/>
  <c r="BG371" i="25"/>
  <c r="BG372" i="25"/>
  <c r="BG373" i="25"/>
  <c r="BG374" i="25"/>
  <c r="BG375" i="25"/>
  <c r="BG376" i="25"/>
  <c r="BG377" i="25"/>
  <c r="BG378" i="25"/>
  <c r="BG379" i="25"/>
  <c r="BG380" i="25"/>
  <c r="BG381" i="25"/>
  <c r="BG382" i="25"/>
  <c r="BG383" i="25"/>
  <c r="BG384" i="25"/>
  <c r="BG385" i="25"/>
  <c r="BG386" i="25"/>
  <c r="BG387" i="25"/>
  <c r="BG388" i="25"/>
  <c r="BG389" i="25"/>
  <c r="BG390" i="25"/>
  <c r="BG391" i="25"/>
  <c r="BG392" i="25"/>
  <c r="BG393" i="25"/>
  <c r="BG394" i="25"/>
  <c r="BG395" i="25"/>
  <c r="BG396" i="25"/>
  <c r="BG397" i="25"/>
  <c r="BG398" i="25"/>
  <c r="BG399" i="25"/>
  <c r="BG400" i="25"/>
  <c r="BG401" i="25"/>
  <c r="BG402" i="25"/>
  <c r="BG403" i="25"/>
  <c r="BG404" i="25"/>
  <c r="BG405" i="25"/>
  <c r="BG406" i="25"/>
  <c r="BG407" i="25"/>
  <c r="BG408" i="25"/>
  <c r="BG409" i="25"/>
  <c r="BG410" i="25"/>
  <c r="BG411" i="25"/>
  <c r="BG412" i="25"/>
  <c r="BG413" i="25"/>
  <c r="BG414" i="25"/>
  <c r="BG415" i="25"/>
  <c r="BG416" i="25"/>
  <c r="BG417" i="25"/>
  <c r="BG418" i="25"/>
  <c r="BG419" i="25"/>
  <c r="BG420" i="25"/>
  <c r="BG421" i="25"/>
  <c r="BG422" i="25"/>
  <c r="BG423" i="25"/>
  <c r="BG424" i="25"/>
  <c r="BG425" i="25"/>
  <c r="BG426" i="25"/>
  <c r="BG427" i="25"/>
  <c r="BG428" i="25"/>
  <c r="BG429" i="25"/>
  <c r="BG430" i="25"/>
  <c r="BG431" i="25"/>
  <c r="BG432" i="25"/>
  <c r="BG433" i="25"/>
  <c r="BG434" i="25"/>
  <c r="BG435" i="25"/>
  <c r="BG436" i="25"/>
  <c r="BG437" i="25"/>
  <c r="BG438" i="25"/>
  <c r="BG439" i="25"/>
  <c r="BG440" i="25"/>
  <c r="BG441" i="25"/>
  <c r="BG442" i="25"/>
  <c r="BG443" i="25"/>
  <c r="BG444" i="25"/>
  <c r="BG445" i="25"/>
  <c r="BG446" i="25"/>
  <c r="BG447" i="25"/>
  <c r="BG448" i="25"/>
  <c r="BG449" i="25"/>
  <c r="BG450" i="25"/>
  <c r="BG451" i="25"/>
  <c r="BG452" i="25"/>
  <c r="BG453" i="25"/>
  <c r="BG454" i="25"/>
  <c r="BG455" i="25"/>
  <c r="BG456" i="25"/>
  <c r="BG457" i="25"/>
  <c r="BG458" i="25"/>
  <c r="BG459" i="25"/>
  <c r="BG460" i="25"/>
  <c r="BG461" i="25"/>
  <c r="BG462" i="25"/>
  <c r="BG463" i="25"/>
  <c r="BG464" i="25"/>
  <c r="BG465" i="25"/>
  <c r="BG466" i="25"/>
  <c r="BG467" i="25"/>
  <c r="BG468" i="25"/>
  <c r="BG469" i="25"/>
  <c r="BG470" i="25"/>
  <c r="BG471" i="25"/>
  <c r="BG472" i="25"/>
  <c r="BG473" i="25"/>
  <c r="BG474" i="25"/>
  <c r="BG475" i="25"/>
  <c r="BG476" i="25"/>
  <c r="BG477" i="25"/>
  <c r="BG478" i="25"/>
  <c r="BG479" i="25"/>
  <c r="BG480" i="25"/>
  <c r="BG481" i="25"/>
  <c r="BG482" i="25"/>
  <c r="BG483" i="25"/>
  <c r="BG484" i="25"/>
  <c r="BG485" i="25"/>
  <c r="BG486" i="25"/>
  <c r="BG487" i="25"/>
  <c r="BG488" i="25"/>
  <c r="BG489" i="25"/>
  <c r="BG490" i="25"/>
  <c r="BG491" i="25"/>
  <c r="BG492" i="25"/>
  <c r="BG493" i="25"/>
  <c r="BG494" i="25"/>
  <c r="BG495" i="25"/>
  <c r="BG496" i="25"/>
  <c r="BG497" i="25"/>
  <c r="BG498" i="25"/>
  <c r="BG499" i="25"/>
  <c r="BG500" i="25"/>
  <c r="BG501" i="25"/>
  <c r="BG502" i="25"/>
  <c r="BG503" i="25"/>
  <c r="BG504" i="25"/>
  <c r="BG505" i="25"/>
  <c r="BG506" i="25"/>
  <c r="BG507" i="25"/>
  <c r="BG508" i="25"/>
  <c r="BG509" i="25"/>
  <c r="BG510" i="25"/>
  <c r="BG511" i="25"/>
  <c r="BG512" i="25"/>
  <c r="BG513" i="25"/>
  <c r="BG514" i="25"/>
  <c r="BG515" i="25"/>
  <c r="BG516" i="25"/>
  <c r="BG517" i="25"/>
  <c r="BG518" i="25"/>
  <c r="BG519" i="25"/>
  <c r="BG520" i="25"/>
  <c r="BG521" i="25"/>
  <c r="BG522" i="25"/>
  <c r="BG523" i="25"/>
  <c r="BG524" i="25"/>
  <c r="BG525" i="25"/>
  <c r="BG526" i="25"/>
  <c r="BG527" i="25"/>
  <c r="BG528" i="25"/>
  <c r="BG529" i="25"/>
  <c r="BG530" i="25"/>
  <c r="BG531" i="25"/>
  <c r="BG532" i="25"/>
  <c r="BG533" i="25"/>
  <c r="BG534" i="25"/>
  <c r="BG535" i="25"/>
  <c r="BG536" i="25"/>
  <c r="BG537" i="25"/>
  <c r="BG538" i="25"/>
  <c r="BG539" i="25"/>
  <c r="BG540" i="25"/>
  <c r="BG541" i="25"/>
  <c r="BG542" i="25"/>
  <c r="BG543" i="25"/>
  <c r="BG544" i="25"/>
  <c r="BG545" i="25"/>
  <c r="BG546" i="25"/>
  <c r="BG547" i="25"/>
  <c r="BG548" i="25"/>
  <c r="BG549" i="25"/>
  <c r="BG550" i="25"/>
  <c r="BG551" i="25"/>
  <c r="BG552" i="25"/>
  <c r="BG553" i="25"/>
  <c r="BG554" i="25"/>
  <c r="BG555" i="25"/>
  <c r="BG556" i="25"/>
  <c r="BG557" i="25"/>
  <c r="BG558" i="25"/>
  <c r="BG559" i="25"/>
  <c r="BG560" i="25"/>
  <c r="BG561" i="25"/>
  <c r="BG562" i="25"/>
  <c r="BG563" i="25"/>
  <c r="BG564" i="25"/>
  <c r="BG565" i="25"/>
  <c r="BG566" i="25"/>
  <c r="BG567" i="25"/>
  <c r="BG568" i="25"/>
  <c r="BG569" i="25"/>
  <c r="BG570" i="25"/>
  <c r="BG571" i="25"/>
  <c r="BG572" i="25"/>
  <c r="BG573" i="25"/>
  <c r="BG574" i="25"/>
  <c r="BG575" i="25"/>
  <c r="BG576" i="25"/>
  <c r="BG577" i="25"/>
  <c r="BG578" i="25"/>
  <c r="BG579" i="25"/>
  <c r="BG580" i="25"/>
  <c r="BG581" i="25"/>
  <c r="BG582" i="25"/>
  <c r="BG583" i="25"/>
  <c r="BG584" i="25"/>
  <c r="BG585" i="25"/>
  <c r="BG586" i="25"/>
  <c r="BG587" i="25"/>
  <c r="BG588" i="25"/>
  <c r="BG589" i="25"/>
  <c r="BG590" i="25"/>
  <c r="BG591" i="25"/>
  <c r="BG592" i="25"/>
  <c r="BG593" i="25"/>
  <c r="BG594" i="25"/>
  <c r="BG595" i="25"/>
  <c r="BG596" i="25"/>
  <c r="BG597" i="25"/>
  <c r="BG598" i="25"/>
  <c r="BG599" i="25"/>
  <c r="BG600" i="25"/>
  <c r="BG601" i="25"/>
  <c r="BG602" i="25"/>
  <c r="BG603" i="25"/>
  <c r="BG604" i="25"/>
  <c r="BG605" i="25"/>
  <c r="BG606" i="25"/>
  <c r="BG607" i="25"/>
  <c r="BG608" i="25"/>
  <c r="BG609" i="25"/>
  <c r="BG610" i="25"/>
  <c r="BG611" i="25"/>
  <c r="BG612" i="25"/>
  <c r="BG613" i="25"/>
  <c r="BG614" i="25"/>
  <c r="BG615" i="25"/>
  <c r="BG616" i="25"/>
  <c r="BG617" i="25"/>
  <c r="BG618" i="25"/>
  <c r="BG619" i="25"/>
  <c r="BG620" i="25"/>
  <c r="BG621" i="25"/>
  <c r="BG622" i="25"/>
  <c r="BG623" i="25"/>
  <c r="BG624" i="25"/>
  <c r="BG625" i="25"/>
  <c r="BG626" i="25"/>
  <c r="BG627" i="25"/>
  <c r="BG628" i="25"/>
  <c r="BG629" i="25"/>
  <c r="BG630" i="25"/>
  <c r="BG631" i="25"/>
  <c r="BG632" i="25"/>
  <c r="BG633" i="25"/>
  <c r="BG634" i="25"/>
  <c r="BG635" i="25"/>
  <c r="BG636" i="25"/>
  <c r="BG637" i="25"/>
  <c r="BG638" i="25"/>
  <c r="BG639" i="25"/>
  <c r="BG640" i="25"/>
  <c r="BG641" i="25"/>
  <c r="BG642" i="25"/>
  <c r="BG643" i="25"/>
  <c r="BG644" i="25"/>
  <c r="BG645" i="25"/>
  <c r="BG646" i="25"/>
  <c r="BG647" i="25"/>
  <c r="BG648" i="25"/>
  <c r="BG649" i="25"/>
  <c r="BG650" i="25"/>
  <c r="BG651" i="25"/>
  <c r="BG652" i="25"/>
  <c r="BG653" i="25"/>
  <c r="BG654" i="25"/>
  <c r="BG655" i="25"/>
  <c r="BG656" i="25"/>
  <c r="BG657" i="25"/>
  <c r="BG658" i="25"/>
  <c r="BG659" i="25"/>
  <c r="BG660" i="25"/>
  <c r="BG661" i="25"/>
  <c r="BG662" i="25"/>
  <c r="BG663" i="25"/>
  <c r="BG664" i="25"/>
  <c r="BG665" i="25"/>
  <c r="BG666" i="25"/>
  <c r="BG667" i="25"/>
  <c r="BG668" i="25"/>
  <c r="BG669" i="25"/>
  <c r="BG670" i="25"/>
  <c r="BG671" i="25"/>
  <c r="BG672" i="25"/>
  <c r="BG673" i="25"/>
  <c r="BG674" i="25"/>
  <c r="BG675" i="25"/>
  <c r="BG676" i="25"/>
  <c r="BG677" i="25"/>
  <c r="BG678" i="25"/>
  <c r="BG679" i="25"/>
  <c r="BG680" i="25"/>
  <c r="BG681" i="25"/>
  <c r="BG682" i="25"/>
  <c r="BG683" i="25"/>
  <c r="BG684" i="25"/>
  <c r="BG685" i="25"/>
  <c r="BG686" i="25"/>
  <c r="BG687" i="25"/>
  <c r="BG688" i="25"/>
  <c r="BG689" i="25"/>
  <c r="BG690" i="25"/>
  <c r="BG691" i="25"/>
  <c r="BG692" i="25"/>
  <c r="BG693" i="25"/>
  <c r="BG694" i="25"/>
  <c r="BG695" i="25"/>
  <c r="BG696" i="25"/>
  <c r="BG697" i="25"/>
  <c r="BG698" i="25"/>
  <c r="BG699" i="25"/>
  <c r="BG700" i="25"/>
  <c r="BG701" i="25"/>
  <c r="BG702" i="25"/>
  <c r="BG703" i="25"/>
  <c r="BG704" i="25"/>
  <c r="BG705" i="25"/>
  <c r="BG706" i="25"/>
  <c r="BG707" i="25"/>
  <c r="BG708" i="25"/>
  <c r="BG709" i="25"/>
  <c r="BG710" i="25"/>
  <c r="BG711" i="25"/>
  <c r="BG712" i="25"/>
  <c r="BG713" i="25"/>
  <c r="BG714" i="25"/>
  <c r="BG715" i="25"/>
  <c r="BG716" i="25"/>
  <c r="BG717" i="25"/>
  <c r="BG718" i="25"/>
  <c r="BG719" i="25"/>
  <c r="BG720" i="25"/>
  <c r="BG721" i="25"/>
  <c r="BG722" i="25"/>
  <c r="BG723" i="25"/>
  <c r="BG724" i="25"/>
  <c r="BG725" i="25"/>
  <c r="BG726" i="25"/>
  <c r="BG727" i="25"/>
  <c r="BG728" i="25"/>
  <c r="BG729" i="25"/>
  <c r="BG730" i="25"/>
  <c r="BG731" i="25"/>
  <c r="BG732" i="25"/>
  <c r="BG733" i="25"/>
  <c r="BG734" i="25"/>
  <c r="BG735" i="25"/>
  <c r="BG736" i="25"/>
  <c r="BG737" i="25"/>
  <c r="BG738" i="25"/>
  <c r="BG739" i="25"/>
  <c r="BG740" i="25"/>
  <c r="BG741" i="25"/>
  <c r="BG742" i="25"/>
  <c r="BG743" i="25"/>
  <c r="BG744" i="25"/>
  <c r="BG745" i="25"/>
  <c r="BG746" i="25"/>
  <c r="BG747" i="25"/>
  <c r="BG748" i="25"/>
  <c r="BG749" i="25"/>
  <c r="BG750" i="25"/>
  <c r="BG751" i="25"/>
  <c r="BG752" i="25"/>
  <c r="BG753" i="25"/>
  <c r="BG754" i="25"/>
  <c r="BG755" i="25"/>
  <c r="BG756" i="25"/>
  <c r="BG757" i="25"/>
  <c r="BG758" i="25"/>
  <c r="BG759" i="25"/>
  <c r="BG760" i="25"/>
  <c r="BG761" i="25"/>
  <c r="BG762" i="25"/>
  <c r="BG763" i="25"/>
  <c r="BG764" i="25"/>
  <c r="BG765" i="25"/>
  <c r="BG766" i="25"/>
  <c r="BG767" i="25"/>
  <c r="BG768" i="25"/>
  <c r="BG769" i="25"/>
  <c r="BG770" i="25"/>
  <c r="BG771" i="25"/>
  <c r="BG772" i="25"/>
  <c r="BG773" i="25"/>
  <c r="BG774" i="25"/>
  <c r="BG775" i="25"/>
  <c r="BG776" i="25"/>
  <c r="BG777" i="25"/>
  <c r="BG778" i="25"/>
  <c r="BG779" i="25"/>
  <c r="BG780" i="25"/>
  <c r="BG781" i="25"/>
  <c r="BG782" i="25"/>
  <c r="BG783" i="25"/>
  <c r="BG784" i="25"/>
  <c r="BG785" i="25"/>
  <c r="BG786" i="25"/>
  <c r="BG787" i="25"/>
  <c r="BG788" i="25"/>
  <c r="BG789" i="25"/>
  <c r="BG790" i="25"/>
  <c r="BG791" i="25"/>
  <c r="BG792" i="25"/>
  <c r="BG793" i="25"/>
  <c r="BG794" i="25"/>
  <c r="BG795" i="25"/>
  <c r="BG796" i="25"/>
  <c r="BG797" i="25"/>
  <c r="BG798" i="25"/>
  <c r="BG799" i="25"/>
  <c r="BG800" i="25"/>
  <c r="BG801" i="25"/>
  <c r="BG802" i="25"/>
  <c r="BG803" i="25"/>
  <c r="BG804" i="25"/>
  <c r="BG805" i="25"/>
  <c r="BG806" i="25"/>
  <c r="BG807" i="25"/>
  <c r="BG808" i="25"/>
  <c r="BG809" i="25"/>
  <c r="BG810" i="25"/>
  <c r="BG811" i="25"/>
  <c r="BG812" i="25"/>
  <c r="BG813" i="25"/>
  <c r="BG814" i="25"/>
  <c r="BG815" i="25"/>
  <c r="BG816" i="25"/>
  <c r="BG817" i="25"/>
  <c r="BG818" i="25"/>
  <c r="BG819" i="25"/>
  <c r="BG820" i="25"/>
  <c r="BG821" i="25"/>
  <c r="BG822" i="25"/>
  <c r="BG823" i="25"/>
  <c r="BG824" i="25"/>
  <c r="BG825" i="25"/>
  <c r="BG826" i="25"/>
  <c r="BG827" i="25"/>
  <c r="BG828" i="25"/>
  <c r="BG829" i="25"/>
  <c r="BG830" i="25"/>
  <c r="BG831" i="25"/>
  <c r="BG832" i="25"/>
  <c r="BG833" i="25"/>
  <c r="BG834" i="25"/>
  <c r="BG835" i="25"/>
  <c r="BG836" i="25"/>
  <c r="BG837" i="25"/>
  <c r="BG838" i="25"/>
  <c r="BG839" i="25"/>
  <c r="BG840" i="25"/>
  <c r="BG841" i="25"/>
  <c r="BG842" i="25"/>
  <c r="BG843" i="25"/>
  <c r="BG844" i="25"/>
  <c r="BG845" i="25"/>
  <c r="BG846" i="25"/>
  <c r="BG847" i="25"/>
  <c r="BG848" i="25"/>
  <c r="BG849" i="25"/>
  <c r="BG850" i="25"/>
  <c r="BG851" i="25"/>
  <c r="BG852" i="25"/>
  <c r="BG853" i="25"/>
  <c r="BG854" i="25"/>
  <c r="BG855" i="25"/>
  <c r="BG856" i="25"/>
  <c r="BG857" i="25"/>
  <c r="BG858" i="25"/>
  <c r="BG859" i="25"/>
  <c r="BG860" i="25"/>
  <c r="BG861" i="25"/>
  <c r="BG862" i="25"/>
  <c r="BG863" i="25"/>
  <c r="BG864" i="25"/>
  <c r="BG865" i="25"/>
  <c r="BG866" i="25"/>
  <c r="BG867" i="25"/>
  <c r="BG868" i="25"/>
  <c r="BG869" i="25"/>
  <c r="BG870" i="25"/>
  <c r="BG871" i="25"/>
  <c r="BG872" i="25"/>
  <c r="BG873" i="25"/>
  <c r="BG874" i="25"/>
  <c r="BG875" i="25"/>
  <c r="BG876" i="25"/>
  <c r="BG877" i="25"/>
  <c r="BG878" i="25"/>
  <c r="BG879" i="25"/>
  <c r="BG880" i="25"/>
  <c r="BG881" i="25"/>
  <c r="BG882" i="25"/>
  <c r="BG883" i="25"/>
  <c r="BG884" i="25"/>
  <c r="BG885" i="25"/>
  <c r="BG886" i="25"/>
  <c r="BG887" i="25"/>
  <c r="BG888" i="25"/>
  <c r="BG889" i="25"/>
  <c r="BG890" i="25"/>
  <c r="BG891" i="25"/>
  <c r="BG892" i="25"/>
  <c r="BG893" i="25"/>
  <c r="BG894" i="25"/>
  <c r="BG895" i="25"/>
  <c r="BG896" i="25"/>
  <c r="BG897" i="25"/>
  <c r="BG898" i="25"/>
  <c r="BG899" i="25"/>
  <c r="BG900" i="25"/>
  <c r="BG901" i="25"/>
  <c r="BG902" i="25"/>
  <c r="BG903" i="25"/>
  <c r="BG904" i="25"/>
  <c r="BG905" i="25"/>
  <c r="BG906" i="25"/>
  <c r="BG907" i="25"/>
  <c r="BG908" i="25"/>
  <c r="BG909" i="25"/>
  <c r="BG910" i="25"/>
  <c r="BG911" i="25"/>
  <c r="BG912" i="25"/>
  <c r="BG913" i="25"/>
  <c r="BG914" i="25"/>
  <c r="BG915" i="25"/>
  <c r="BG916" i="25"/>
  <c r="BG917" i="25"/>
  <c r="BG918" i="25"/>
  <c r="BG919" i="25"/>
  <c r="BG920" i="25"/>
  <c r="BG921" i="25"/>
  <c r="BG922" i="25"/>
  <c r="BG923" i="25"/>
  <c r="BG924" i="25"/>
  <c r="BG925" i="25"/>
  <c r="BG926" i="25"/>
  <c r="BG927" i="25"/>
  <c r="BG928" i="25"/>
  <c r="BG929" i="25"/>
  <c r="BG930" i="25"/>
  <c r="BG931" i="25"/>
  <c r="BG932" i="25"/>
  <c r="BG933" i="25"/>
  <c r="BG934" i="25"/>
  <c r="BG935" i="25"/>
  <c r="BG936" i="25"/>
  <c r="BG937" i="25"/>
  <c r="BG938" i="25"/>
  <c r="BG939" i="25"/>
  <c r="BG940" i="25"/>
  <c r="BG941" i="25"/>
  <c r="BG942" i="25"/>
  <c r="BG943" i="25"/>
  <c r="BG944" i="25"/>
  <c r="BG945" i="25"/>
  <c r="BG946" i="25"/>
  <c r="BG947" i="25"/>
  <c r="BG948" i="25"/>
  <c r="BG949" i="25"/>
  <c r="BG950" i="25"/>
  <c r="BG951" i="25"/>
  <c r="BG952" i="25"/>
  <c r="BG953" i="25"/>
  <c r="BG954" i="25"/>
  <c r="BG955" i="25"/>
  <c r="BG956" i="25"/>
  <c r="BG957" i="25"/>
  <c r="BG958" i="25"/>
  <c r="BG959" i="25"/>
  <c r="BG960" i="25"/>
  <c r="BG961" i="25"/>
  <c r="BG962" i="25"/>
  <c r="BG963" i="25"/>
  <c r="BG964" i="25"/>
  <c r="BG965" i="25"/>
  <c r="BG966" i="25"/>
  <c r="BG967" i="25"/>
  <c r="BG968" i="25"/>
  <c r="BG969" i="25"/>
  <c r="BG970" i="25"/>
  <c r="BG971" i="25"/>
  <c r="BG972" i="25"/>
  <c r="BG973" i="25"/>
  <c r="BG974" i="25"/>
  <c r="BG975" i="25"/>
  <c r="BG976" i="25"/>
  <c r="BG977" i="25"/>
  <c r="BG978" i="25"/>
  <c r="BG979" i="25"/>
  <c r="BG980" i="25"/>
  <c r="BG981" i="25"/>
  <c r="BG982" i="25"/>
  <c r="BG983" i="25"/>
  <c r="BG984" i="25"/>
  <c r="BG985" i="25"/>
  <c r="BG986" i="25"/>
  <c r="BG987" i="25"/>
  <c r="BG988" i="25"/>
  <c r="BG989" i="25"/>
  <c r="BG990" i="25"/>
  <c r="BG991" i="25"/>
  <c r="BG992" i="25"/>
  <c r="BG993" i="25"/>
  <c r="BG994" i="25"/>
  <c r="BG995" i="25"/>
  <c r="BG996" i="25"/>
  <c r="BG997" i="25"/>
  <c r="BG998" i="25"/>
  <c r="BG999" i="25"/>
  <c r="BG1000" i="25"/>
  <c r="BG1001" i="25"/>
  <c r="BG1002" i="25"/>
  <c r="BG1003" i="25"/>
  <c r="BJ4" i="25"/>
  <c r="BI4" i="25"/>
  <c r="BH4" i="25"/>
  <c r="BG4" i="25"/>
  <c r="AZ4" i="25"/>
  <c r="AX4" i="25"/>
  <c r="AV4" i="25"/>
  <c r="AY4" i="25"/>
  <c r="AW4" i="25"/>
  <c r="AU4" i="25"/>
  <c r="AU3" i="25"/>
  <c r="AU2" i="25" s="1"/>
  <c r="AV3" i="25"/>
  <c r="AV2" i="25" s="1"/>
  <c r="AW3" i="25"/>
  <c r="AW2" i="25" s="1"/>
  <c r="AX3" i="25"/>
  <c r="AX2" i="25" s="1"/>
  <c r="AY3" i="25"/>
  <c r="AY2" i="25" s="1"/>
  <c r="AZ3" i="25"/>
  <c r="AZ2" i="25" s="1"/>
  <c r="E165" i="22" l="1" a="1"/>
  <c r="E165" i="22" s="1"/>
  <c r="D132" i="22" a="1"/>
  <c r="D132" i="22" s="1"/>
  <c r="D139" i="22" a="1"/>
  <c r="D139" i="22" s="1"/>
  <c r="D102" i="22" a="1"/>
  <c r="D102" i="22" s="1"/>
  <c r="C153" i="22"/>
  <c r="C159" i="22"/>
  <c r="C86" i="22"/>
  <c r="D72" i="22" a="1"/>
  <c r="D72" i="22" s="1"/>
  <c r="C320" i="22"/>
  <c r="E236" i="22" a="1"/>
  <c r="E236" i="22" s="1"/>
  <c r="D177" i="22" a="1"/>
  <c r="D177" i="22" s="1"/>
  <c r="E305" i="22" a="1"/>
  <c r="E305" i="22" s="1"/>
  <c r="D299" i="22" a="1"/>
  <c r="D299" i="22" s="1"/>
  <c r="E212" i="22" a="1"/>
  <c r="E212" i="22" s="1"/>
  <c r="D55" i="22" a="1"/>
  <c r="D55" i="22" s="1"/>
  <c r="D347" i="22" a="1"/>
  <c r="D347" i="22" s="1"/>
  <c r="E188" i="22" a="1"/>
  <c r="E188" i="22" s="1"/>
  <c r="C282" i="22"/>
  <c r="E254" i="22" a="1"/>
  <c r="E254" i="22" s="1"/>
  <c r="D161" i="22" a="1"/>
  <c r="D161" i="22" s="1"/>
  <c r="E82" i="22" a="1"/>
  <c r="E82" i="22" s="1"/>
  <c r="E332" i="22" a="1"/>
  <c r="E332" i="22" s="1"/>
  <c r="D304" i="22" a="1"/>
  <c r="D304" i="22" s="1"/>
  <c r="D223" i="22" a="1"/>
  <c r="D223" i="22" s="1"/>
  <c r="E210" i="22" a="1"/>
  <c r="E210" i="22" s="1"/>
  <c r="E152" i="22" a="1"/>
  <c r="E152" i="22" s="1"/>
  <c r="E23" i="22" a="1"/>
  <c r="E23" i="22" s="1"/>
  <c r="D169" i="22" a="1"/>
  <c r="D169" i="22" s="1"/>
  <c r="D138" i="22" a="1"/>
  <c r="D138" i="22" s="1"/>
  <c r="E111" i="22" a="1"/>
  <c r="E111" i="22" s="1"/>
  <c r="D98" i="22" a="1"/>
  <c r="D98" i="22" s="1"/>
  <c r="D85" i="22" a="1"/>
  <c r="D85" i="22" s="1"/>
  <c r="D23" i="22" a="1"/>
  <c r="D23" i="22" s="1"/>
  <c r="E209" i="22" a="1"/>
  <c r="E209" i="22" s="1"/>
  <c r="E116" i="22" a="1"/>
  <c r="E116" i="22" s="1"/>
  <c r="E262" i="22" a="1"/>
  <c r="E262" i="22" s="1"/>
  <c r="E180" i="22" a="1"/>
  <c r="E180" i="22" s="1"/>
  <c r="C116" i="22"/>
  <c r="C110" i="22"/>
  <c r="D56" i="22" a="1"/>
  <c r="D56" i="22" s="1"/>
  <c r="D50" i="22" a="1"/>
  <c r="D50" i="22" s="1"/>
  <c r="D288" i="22" a="1"/>
  <c r="D288" i="22" s="1"/>
  <c r="E149" i="22" a="1"/>
  <c r="E149" i="22" s="1"/>
  <c r="D94" i="22" a="1"/>
  <c r="D94" i="22" s="1"/>
  <c r="D340" i="22" a="1"/>
  <c r="D340" i="22" s="1"/>
  <c r="E255" i="22" a="1"/>
  <c r="E255" i="22" s="1"/>
  <c r="C243" i="22"/>
  <c r="E225" i="22" a="1"/>
  <c r="E225" i="22" s="1"/>
  <c r="E220" i="22" a="1"/>
  <c r="E220" i="22" s="1"/>
  <c r="C215" i="22"/>
  <c r="D204" i="22" a="1"/>
  <c r="D204" i="22" s="1"/>
  <c r="C149" i="22"/>
  <c r="E24" i="22" a="1"/>
  <c r="E24" i="22" s="1"/>
  <c r="E256" i="22" a="1"/>
  <c r="E256" i="22" s="1"/>
  <c r="E348" i="22" a="1"/>
  <c r="E348" i="22" s="1"/>
  <c r="E331" i="22" a="1"/>
  <c r="E331" i="22" s="1"/>
  <c r="C262" i="22"/>
  <c r="D256" i="22" a="1"/>
  <c r="D256" i="22" s="1"/>
  <c r="E239" i="22" a="1"/>
  <c r="E239" i="22" s="1"/>
  <c r="E216" i="22" a="1"/>
  <c r="E216" i="22" s="1"/>
  <c r="C114" i="22"/>
  <c r="E95" i="22" a="1"/>
  <c r="E95" i="22" s="1"/>
  <c r="E25" i="22" a="1"/>
  <c r="E25" i="22" s="1"/>
  <c r="E266" i="22" a="1"/>
  <c r="E266" i="22" s="1"/>
  <c r="E145" i="22" a="1"/>
  <c r="E145" i="22" s="1"/>
  <c r="C90" i="22"/>
  <c r="D46" i="22" a="1"/>
  <c r="D46" i="22" s="1"/>
  <c r="D336" i="22" a="1"/>
  <c r="D336" i="22" s="1"/>
  <c r="D328" i="22" a="1"/>
  <c r="D328" i="22" s="1"/>
  <c r="C323" i="22"/>
  <c r="C319" i="22"/>
  <c r="D253" i="22" a="1"/>
  <c r="D253" i="22" s="1"/>
  <c r="C223" i="22"/>
  <c r="D202" i="22" a="1"/>
  <c r="D202" i="22" s="1"/>
  <c r="D196" i="22" a="1"/>
  <c r="D196" i="22" s="1"/>
  <c r="E138" i="22" a="1"/>
  <c r="E138" i="22" s="1"/>
  <c r="C106" i="22"/>
  <c r="E40" i="22" a="1"/>
  <c r="E40" i="22" s="1"/>
  <c r="E27" i="22" a="1"/>
  <c r="E27" i="22" s="1"/>
  <c r="D24" i="22" a="1"/>
  <c r="D24" i="22" s="1"/>
  <c r="D131" i="22" a="1"/>
  <c r="D131" i="22" s="1"/>
  <c r="E71" i="22" a="1"/>
  <c r="E71" i="22" s="1"/>
  <c r="E30" i="22" a="1"/>
  <c r="E30" i="22" s="1"/>
  <c r="D335" i="22" a="1"/>
  <c r="D335" i="22" s="1"/>
  <c r="D331" i="22" a="1"/>
  <c r="D331" i="22" s="1"/>
  <c r="C327" i="22"/>
  <c r="E290" i="22" a="1"/>
  <c r="E290" i="22" s="1"/>
  <c r="E257" i="22" a="1"/>
  <c r="E257" i="22" s="1"/>
  <c r="D255" i="22" a="1"/>
  <c r="D255" i="22" s="1"/>
  <c r="E252" i="22" a="1"/>
  <c r="E252" i="22" s="1"/>
  <c r="E224" i="22" a="1"/>
  <c r="E224" i="22" s="1"/>
  <c r="D185" i="22" a="1"/>
  <c r="D185" i="22" s="1"/>
  <c r="E172" i="22" a="1"/>
  <c r="E172" i="22" s="1"/>
  <c r="E164" i="22" a="1"/>
  <c r="E164" i="22" s="1"/>
  <c r="D155" i="22" a="1"/>
  <c r="D155" i="22" s="1"/>
  <c r="D121" i="22" a="1"/>
  <c r="D121" i="22" s="1"/>
  <c r="C117" i="22"/>
  <c r="D88" i="22" a="1"/>
  <c r="D88" i="22" s="1"/>
  <c r="D62" i="22" a="1"/>
  <c r="D62" i="22" s="1"/>
  <c r="E48" i="22" a="1"/>
  <c r="E48" i="22" s="1"/>
  <c r="E343" i="22" a="1"/>
  <c r="E343" i="22" s="1"/>
  <c r="D270" i="22" a="1"/>
  <c r="D270" i="22" s="1"/>
  <c r="C252" i="22"/>
  <c r="D237" i="22" a="1"/>
  <c r="D237" i="22" s="1"/>
  <c r="E227" i="22" a="1"/>
  <c r="E227" i="22" s="1"/>
  <c r="D224" i="22" a="1"/>
  <c r="D224" i="22" s="1"/>
  <c r="E217" i="22" a="1"/>
  <c r="E217" i="22" s="1"/>
  <c r="D194" i="22" a="1"/>
  <c r="D194" i="22" s="1"/>
  <c r="D176" i="22" a="1"/>
  <c r="D176" i="22" s="1"/>
  <c r="D172" i="22" a="1"/>
  <c r="D172" i="22" s="1"/>
  <c r="C168" i="22"/>
  <c r="D164" i="22" a="1"/>
  <c r="D164" i="22" s="1"/>
  <c r="E133" i="22" a="1"/>
  <c r="E133" i="22" s="1"/>
  <c r="D104" i="22" a="1"/>
  <c r="D104" i="22" s="1"/>
  <c r="E96" i="22" a="1"/>
  <c r="E96" i="22" s="1"/>
  <c r="C88" i="22"/>
  <c r="D66" i="22" a="1"/>
  <c r="D66" i="22" s="1"/>
  <c r="E39" i="22" a="1"/>
  <c r="E39" i="22" s="1"/>
  <c r="E304" i="22" a="1"/>
  <c r="E304" i="22" s="1"/>
  <c r="D295" i="22" a="1"/>
  <c r="D295" i="22" s="1"/>
  <c r="C270" i="22"/>
  <c r="E108" i="22" a="1"/>
  <c r="E108" i="22" s="1"/>
  <c r="C100" i="22"/>
  <c r="D70" i="22" a="1"/>
  <c r="D70" i="22" s="1"/>
  <c r="C284" i="22"/>
  <c r="C236" i="22"/>
  <c r="C145" i="22"/>
  <c r="C123" i="22"/>
  <c r="E119" i="22" a="1"/>
  <c r="E119" i="22" s="1"/>
  <c r="D38" i="22" a="1"/>
  <c r="D38" i="22" s="1"/>
  <c r="E319" i="22" a="1"/>
  <c r="E319" i="22" s="1"/>
  <c r="E344" i="22" a="1"/>
  <c r="E344" i="22" s="1"/>
  <c r="E341" i="22" a="1"/>
  <c r="E341" i="22" s="1"/>
  <c r="G341" i="22" a="1"/>
  <c r="G341" i="22" s="1"/>
  <c r="F341" i="22" a="1"/>
  <c r="F341" i="22" s="1"/>
  <c r="C334" i="22"/>
  <c r="G334" i="22" a="1"/>
  <c r="G334" i="22" s="1"/>
  <c r="F334" i="22" a="1"/>
  <c r="F334" i="22" s="1"/>
  <c r="E327" i="22" a="1"/>
  <c r="E327" i="22" s="1"/>
  <c r="E323" i="22" a="1"/>
  <c r="E323" i="22" s="1"/>
  <c r="C321" i="22"/>
  <c r="G321" i="22" a="1"/>
  <c r="G321" i="22" s="1"/>
  <c r="F321" i="22" a="1"/>
  <c r="F321" i="22" s="1"/>
  <c r="C318" i="22"/>
  <c r="G318" i="22" a="1"/>
  <c r="G318" i="22" s="1"/>
  <c r="F318" i="22" a="1"/>
  <c r="F318" i="22" s="1"/>
  <c r="C313" i="22"/>
  <c r="G313" i="22" a="1"/>
  <c r="G313" i="22" s="1"/>
  <c r="F313" i="22" a="1"/>
  <c r="F313" i="22" s="1"/>
  <c r="C307" i="22"/>
  <c r="G307" i="22" a="1"/>
  <c r="G307" i="22" s="1"/>
  <c r="F307" i="22" a="1"/>
  <c r="F307" i="22" s="1"/>
  <c r="C300" i="22"/>
  <c r="G300" i="22" a="1"/>
  <c r="G300" i="22" s="1"/>
  <c r="F300" i="22" a="1"/>
  <c r="F300" i="22" s="1"/>
  <c r="C296" i="22"/>
  <c r="G296" i="22" a="1"/>
  <c r="G296" i="22" s="1"/>
  <c r="F296" i="22" a="1"/>
  <c r="F296" i="22" s="1"/>
  <c r="E292" i="22" a="1"/>
  <c r="E292" i="22" s="1"/>
  <c r="G292" i="22" a="1"/>
  <c r="G292" i="22" s="1"/>
  <c r="F292" i="22" a="1"/>
  <c r="F292" i="22" s="1"/>
  <c r="G285" i="22" a="1"/>
  <c r="G285" i="22" s="1"/>
  <c r="F285" i="22" a="1"/>
  <c r="F285" i="22" s="1"/>
  <c r="G282" i="22" a="1"/>
  <c r="G282" i="22" s="1"/>
  <c r="F282" i="22" a="1"/>
  <c r="F282" i="22" s="1"/>
  <c r="D278" i="22" a="1"/>
  <c r="D278" i="22" s="1"/>
  <c r="D274" i="22" a="1"/>
  <c r="D274" i="22" s="1"/>
  <c r="G271" i="22" a="1"/>
  <c r="G271" i="22" s="1"/>
  <c r="F271" i="22" a="1"/>
  <c r="F271" i="22" s="1"/>
  <c r="G268" i="22" a="1"/>
  <c r="G268" i="22" s="1"/>
  <c r="F268" i="22" a="1"/>
  <c r="F268" i="22" s="1"/>
  <c r="C265" i="22"/>
  <c r="G265" i="22" a="1"/>
  <c r="G265" i="22" s="1"/>
  <c r="F265" i="22" a="1"/>
  <c r="F265" i="22" s="1"/>
  <c r="D258" i="22" a="1"/>
  <c r="D258" i="22" s="1"/>
  <c r="C254" i="22"/>
  <c r="G254" i="22" a="1"/>
  <c r="G254" i="22" s="1"/>
  <c r="F254" i="22" a="1"/>
  <c r="F254" i="22" s="1"/>
  <c r="D251" i="22" a="1"/>
  <c r="D251" i="22" s="1"/>
  <c r="C247" i="22"/>
  <c r="G247" i="22" a="1"/>
  <c r="G247" i="22" s="1"/>
  <c r="F247" i="22" a="1"/>
  <c r="F247" i="22" s="1"/>
  <c r="D240" i="22" a="1"/>
  <c r="D240" i="22" s="1"/>
  <c r="C238" i="22"/>
  <c r="G238" i="22" a="1"/>
  <c r="G238" i="22" s="1"/>
  <c r="F238" i="22" a="1"/>
  <c r="F238" i="22" s="1"/>
  <c r="D235" i="22" a="1"/>
  <c r="D235" i="22" s="1"/>
  <c r="G231" i="22" a="1"/>
  <c r="G231" i="22" s="1"/>
  <c r="F231" i="22" a="1"/>
  <c r="F231" i="22" s="1"/>
  <c r="E221" i="22" a="1"/>
  <c r="E221" i="22" s="1"/>
  <c r="E218" i="22" a="1"/>
  <c r="E218" i="22" s="1"/>
  <c r="C216" i="22"/>
  <c r="G216" i="22" a="1"/>
  <c r="G216" i="22" s="1"/>
  <c r="F216" i="22" a="1"/>
  <c r="F216" i="22" s="1"/>
  <c r="C209" i="22"/>
  <c r="G209" i="22" a="1"/>
  <c r="G209" i="22" s="1"/>
  <c r="F209" i="22" a="1"/>
  <c r="F209" i="22" s="1"/>
  <c r="C205" i="22"/>
  <c r="G205" i="22" a="1"/>
  <c r="G205" i="22" s="1"/>
  <c r="F205" i="22" a="1"/>
  <c r="F205" i="22" s="1"/>
  <c r="E201" i="22" a="1"/>
  <c r="E201" i="22" s="1"/>
  <c r="C197" i="22"/>
  <c r="G197" i="22" a="1"/>
  <c r="G197" i="22" s="1"/>
  <c r="F197" i="22" a="1"/>
  <c r="F197" i="22" s="1"/>
  <c r="E193" i="22" a="1"/>
  <c r="E193" i="22" s="1"/>
  <c r="G186" i="22" a="1"/>
  <c r="G186" i="22" s="1"/>
  <c r="F186" i="22" a="1"/>
  <c r="F186" i="22" s="1"/>
  <c r="G175" i="22" a="1"/>
  <c r="G175" i="22" s="1"/>
  <c r="F175" i="22" a="1"/>
  <c r="F175" i="22" s="1"/>
  <c r="E168" i="22" a="1"/>
  <c r="E168" i="22" s="1"/>
  <c r="C162" i="22"/>
  <c r="G162" i="22" a="1"/>
  <c r="G162" i="22" s="1"/>
  <c r="F162" i="22" a="1"/>
  <c r="F162" i="22" s="1"/>
  <c r="G155" i="22" a="1"/>
  <c r="G155" i="22" s="1"/>
  <c r="F155" i="22" a="1"/>
  <c r="F155" i="22" s="1"/>
  <c r="C152" i="22"/>
  <c r="G152" i="22" a="1"/>
  <c r="G152" i="22" s="1"/>
  <c r="F152" i="22" a="1"/>
  <c r="F152" i="22" s="1"/>
  <c r="C144" i="22"/>
  <c r="G144" i="22" a="1"/>
  <c r="G144" i="22" s="1"/>
  <c r="F144" i="22" a="1"/>
  <c r="F144" i="22" s="1"/>
  <c r="G131" i="22" a="1"/>
  <c r="G131" i="22" s="1"/>
  <c r="F131" i="22" a="1"/>
  <c r="F131" i="22" s="1"/>
  <c r="D127" i="22" a="1"/>
  <c r="D127" i="22" s="1"/>
  <c r="E123" i="22" a="1"/>
  <c r="E123" i="22" s="1"/>
  <c r="E121" i="22" a="1"/>
  <c r="E121" i="22" s="1"/>
  <c r="G121" i="22" a="1"/>
  <c r="G121" i="22" s="1"/>
  <c r="F121" i="22" a="1"/>
  <c r="F121" i="22" s="1"/>
  <c r="E118" i="22" a="1"/>
  <c r="E118" i="22" s="1"/>
  <c r="G118" i="22" a="1"/>
  <c r="G118" i="22" s="1"/>
  <c r="F118" i="22" a="1"/>
  <c r="F118" i="22" s="1"/>
  <c r="E115" i="22" a="1"/>
  <c r="E115" i="22" s="1"/>
  <c r="D112" i="22" a="1"/>
  <c r="D112" i="22" s="1"/>
  <c r="E110" i="22" a="1"/>
  <c r="E110" i="22" s="1"/>
  <c r="G110" i="22" a="1"/>
  <c r="G110" i="22" s="1"/>
  <c r="F110" i="22" a="1"/>
  <c r="F110" i="22" s="1"/>
  <c r="G107" i="22" a="1"/>
  <c r="G107" i="22" s="1"/>
  <c r="F107" i="22" a="1"/>
  <c r="F107" i="22" s="1"/>
  <c r="G104" i="22" a="1"/>
  <c r="G104" i="22" s="1"/>
  <c r="F104" i="22" a="1"/>
  <c r="F104" i="22" s="1"/>
  <c r="E100" i="22" a="1"/>
  <c r="E100" i="22" s="1"/>
  <c r="D92" i="22" a="1"/>
  <c r="D92" i="22" s="1"/>
  <c r="E89" i="22" a="1"/>
  <c r="E89" i="22" s="1"/>
  <c r="G89" i="22" a="1"/>
  <c r="G89" i="22" s="1"/>
  <c r="F89" i="22" a="1"/>
  <c r="F89" i="22" s="1"/>
  <c r="E86" i="22" a="1"/>
  <c r="E86" i="22" s="1"/>
  <c r="G86" i="22" a="1"/>
  <c r="G86" i="22" s="1"/>
  <c r="F86" i="22" a="1"/>
  <c r="F86" i="22" s="1"/>
  <c r="D83" i="22" a="1"/>
  <c r="D83" i="22" s="1"/>
  <c r="E54" i="22" a="1"/>
  <c r="E54" i="22" s="1"/>
  <c r="G42" i="22" a="1"/>
  <c r="G42" i="22" s="1"/>
  <c r="F42" i="22" a="1"/>
  <c r="F42" i="22" s="1"/>
  <c r="G39" i="22" a="1"/>
  <c r="G39" i="22" s="1"/>
  <c r="F39" i="22" a="1"/>
  <c r="F39" i="22" s="1"/>
  <c r="E34" i="22" a="1"/>
  <c r="E34" i="22" s="1"/>
  <c r="D27" i="22" a="1"/>
  <c r="D27" i="22" s="1"/>
  <c r="G27" i="22" a="1"/>
  <c r="G27" i="22" s="1"/>
  <c r="F27" i="22" a="1"/>
  <c r="F27" i="22" s="1"/>
  <c r="C22" i="22"/>
  <c r="G22" i="22" a="1"/>
  <c r="G22" i="22" s="1"/>
  <c r="F22" i="22" a="1"/>
  <c r="F22" i="22" s="1"/>
  <c r="G348" i="22" a="1"/>
  <c r="G348" i="22" s="1"/>
  <c r="F348" i="22" a="1"/>
  <c r="F348" i="22" s="1"/>
  <c r="E337" i="22" a="1"/>
  <c r="E337" i="22" s="1"/>
  <c r="G337" i="22" a="1"/>
  <c r="G337" i="22" s="1"/>
  <c r="F337" i="22" a="1"/>
  <c r="F337" i="22" s="1"/>
  <c r="G331" i="22" a="1"/>
  <c r="G331" i="22" s="1"/>
  <c r="F331" i="22" a="1"/>
  <c r="F331" i="22" s="1"/>
  <c r="G304" i="22" a="1"/>
  <c r="G304" i="22" s="1"/>
  <c r="F304" i="22" a="1"/>
  <c r="F304" i="22" s="1"/>
  <c r="E288" i="22" a="1"/>
  <c r="E288" i="22" s="1"/>
  <c r="G288" i="22" a="1"/>
  <c r="G288" i="22" s="1"/>
  <c r="F288" i="22" a="1"/>
  <c r="F288" i="22" s="1"/>
  <c r="G264" i="22" a="1"/>
  <c r="G264" i="22" s="1"/>
  <c r="F264" i="22" a="1"/>
  <c r="F264" i="22" s="1"/>
  <c r="C261" i="22"/>
  <c r="G261" i="22" a="1"/>
  <c r="G261" i="22" s="1"/>
  <c r="F261" i="22" a="1"/>
  <c r="F261" i="22" s="1"/>
  <c r="G256" i="22" a="1"/>
  <c r="G256" i="22" s="1"/>
  <c r="F256" i="22" a="1"/>
  <c r="F256" i="22" s="1"/>
  <c r="G246" i="22" a="1"/>
  <c r="G246" i="22" s="1"/>
  <c r="F246" i="22" a="1"/>
  <c r="F246" i="22" s="1"/>
  <c r="D243" i="22" a="1"/>
  <c r="D243" i="22" s="1"/>
  <c r="G243" i="22" a="1"/>
  <c r="G243" i="22" s="1"/>
  <c r="F243" i="22" a="1"/>
  <c r="F243" i="22" s="1"/>
  <c r="G230" i="22" a="1"/>
  <c r="G230" i="22" s="1"/>
  <c r="F230" i="22" a="1"/>
  <c r="F230" i="22" s="1"/>
  <c r="D227" i="22" a="1"/>
  <c r="D227" i="22" s="1"/>
  <c r="G227" i="22" a="1"/>
  <c r="G227" i="22" s="1"/>
  <c r="F227" i="22" a="1"/>
  <c r="F227" i="22" s="1"/>
  <c r="G224" i="22" a="1"/>
  <c r="G224" i="22" s="1"/>
  <c r="F224" i="22" a="1"/>
  <c r="F224" i="22" s="1"/>
  <c r="C212" i="22"/>
  <c r="G212" i="22" a="1"/>
  <c r="G212" i="22" s="1"/>
  <c r="F212" i="22" a="1"/>
  <c r="F212" i="22" s="1"/>
  <c r="D189" i="22" a="1"/>
  <c r="D189" i="22" s="1"/>
  <c r="G189" i="22" a="1"/>
  <c r="G189" i="22" s="1"/>
  <c r="F189" i="22" a="1"/>
  <c r="F189" i="22" s="1"/>
  <c r="G182" i="22" a="1"/>
  <c r="G182" i="22" s="1"/>
  <c r="F182" i="22" a="1"/>
  <c r="F182" i="22" s="1"/>
  <c r="G178" i="22" a="1"/>
  <c r="G178" i="22" s="1"/>
  <c r="F178" i="22" a="1"/>
  <c r="F178" i="22" s="1"/>
  <c r="G172" i="22" a="1"/>
  <c r="G172" i="22" s="1"/>
  <c r="F172" i="22" a="1"/>
  <c r="F172" i="22" s="1"/>
  <c r="G165" i="22" a="1"/>
  <c r="G165" i="22" s="1"/>
  <c r="F165" i="22" a="1"/>
  <c r="F165" i="22" s="1"/>
  <c r="G159" i="22" a="1"/>
  <c r="G159" i="22" s="1"/>
  <c r="F159" i="22" a="1"/>
  <c r="F159" i="22" s="1"/>
  <c r="C148" i="22"/>
  <c r="G148" i="22" a="1"/>
  <c r="G148" i="22" s="1"/>
  <c r="F148" i="22" a="1"/>
  <c r="F148" i="22" s="1"/>
  <c r="G143" i="22" a="1"/>
  <c r="G143" i="22" s="1"/>
  <c r="F143" i="22" a="1"/>
  <c r="F143" i="22" s="1"/>
  <c r="E139" i="22" a="1"/>
  <c r="E139" i="22" s="1"/>
  <c r="G139" i="22" a="1"/>
  <c r="G139" i="22" s="1"/>
  <c r="F139" i="22" a="1"/>
  <c r="F139" i="22" s="1"/>
  <c r="C136" i="22"/>
  <c r="G136" i="22" a="1"/>
  <c r="G136" i="22" s="1"/>
  <c r="F136" i="22" a="1"/>
  <c r="F136" i="22" s="1"/>
  <c r="C133" i="22"/>
  <c r="G133" i="22" a="1"/>
  <c r="G133" i="22" s="1"/>
  <c r="F133" i="22" a="1"/>
  <c r="F133" i="22" s="1"/>
  <c r="E98" i="22" a="1"/>
  <c r="E98" i="22" s="1"/>
  <c r="G98" i="22" a="1"/>
  <c r="G98" i="22" s="1"/>
  <c r="F98" i="22" a="1"/>
  <c r="F98" i="22" s="1"/>
  <c r="G95" i="22" a="1"/>
  <c r="G95" i="22" s="1"/>
  <c r="F95" i="22" a="1"/>
  <c r="F95" i="22" s="1"/>
  <c r="D80" i="22" a="1"/>
  <c r="D80" i="22" s="1"/>
  <c r="G80" i="22" a="1"/>
  <c r="G80" i="22" s="1"/>
  <c r="F80" i="22" a="1"/>
  <c r="F80" i="22" s="1"/>
  <c r="G76" i="22" a="1"/>
  <c r="G76" i="22" s="1"/>
  <c r="F76" i="22" a="1"/>
  <c r="F76" i="22" s="1"/>
  <c r="C72" i="22"/>
  <c r="G72" i="22" a="1"/>
  <c r="G72" i="22" s="1"/>
  <c r="F72" i="22" a="1"/>
  <c r="F72" i="22" s="1"/>
  <c r="G69" i="22" a="1"/>
  <c r="G69" i="22" s="1"/>
  <c r="F69" i="22" a="1"/>
  <c r="F69" i="22" s="1"/>
  <c r="G65" i="22" a="1"/>
  <c r="G65" i="22" s="1"/>
  <c r="F65" i="22" a="1"/>
  <c r="F65" i="22" s="1"/>
  <c r="G61" i="22" a="1"/>
  <c r="G61" i="22" s="1"/>
  <c r="F61" i="22" a="1"/>
  <c r="F61" i="22" s="1"/>
  <c r="C57" i="22"/>
  <c r="G57" i="22" a="1"/>
  <c r="G57" i="22" s="1"/>
  <c r="F57" i="22" a="1"/>
  <c r="F57" i="22" s="1"/>
  <c r="C50" i="22"/>
  <c r="G50" i="22" a="1"/>
  <c r="G50" i="22" s="1"/>
  <c r="F50" i="22" a="1"/>
  <c r="F50" i="22" s="1"/>
  <c r="C46" i="22"/>
  <c r="G46" i="22" a="1"/>
  <c r="G46" i="22" s="1"/>
  <c r="F46" i="22" a="1"/>
  <c r="F46" i="22" s="1"/>
  <c r="C30" i="22"/>
  <c r="G30" i="22" a="1"/>
  <c r="G30" i="22" s="1"/>
  <c r="F30" i="22" a="1"/>
  <c r="F30" i="22" s="1"/>
  <c r="G24" i="22" a="1"/>
  <c r="G24" i="22" s="1"/>
  <c r="F24" i="22" a="1"/>
  <c r="F24" i="22" s="1"/>
  <c r="E21" i="22" a="1"/>
  <c r="E21" i="22" s="1"/>
  <c r="G21" i="22" a="1"/>
  <c r="G21" i="22" s="1"/>
  <c r="F21" i="22" a="1"/>
  <c r="F21" i="22" s="1"/>
  <c r="G344" i="22" a="1"/>
  <c r="G344" i="22" s="1"/>
  <c r="F344" i="22" a="1"/>
  <c r="F344" i="22" s="1"/>
  <c r="E333" i="22" a="1"/>
  <c r="E333" i="22" s="1"/>
  <c r="G333" i="22" a="1"/>
  <c r="G333" i="22" s="1"/>
  <c r="F333" i="22" a="1"/>
  <c r="F333" i="22" s="1"/>
  <c r="C330" i="22"/>
  <c r="G330" i="22" a="1"/>
  <c r="G330" i="22" s="1"/>
  <c r="F330" i="22" a="1"/>
  <c r="F330" i="22" s="1"/>
  <c r="C317" i="22"/>
  <c r="G317" i="22" a="1"/>
  <c r="G317" i="22" s="1"/>
  <c r="F317" i="22" a="1"/>
  <c r="F317" i="22" s="1"/>
  <c r="E312" i="22" a="1"/>
  <c r="E312" i="22" s="1"/>
  <c r="G312" i="22" a="1"/>
  <c r="G312" i="22" s="1"/>
  <c r="F312" i="22" a="1"/>
  <c r="F312" i="22" s="1"/>
  <c r="C306" i="22"/>
  <c r="G306" i="22" a="1"/>
  <c r="G306" i="22" s="1"/>
  <c r="F306" i="22" a="1"/>
  <c r="F306" i="22" s="1"/>
  <c r="D291" i="22" a="1"/>
  <c r="D291" i="22" s="1"/>
  <c r="G291" i="22" a="1"/>
  <c r="G291" i="22" s="1"/>
  <c r="F291" i="22" a="1"/>
  <c r="F291" i="22" s="1"/>
  <c r="C281" i="22"/>
  <c r="G281" i="22" a="1"/>
  <c r="G281" i="22" s="1"/>
  <c r="F281" i="22" a="1"/>
  <c r="F281" i="22" s="1"/>
  <c r="G278" i="22" a="1"/>
  <c r="G278" i="22" s="1"/>
  <c r="F278" i="22" a="1"/>
  <c r="F278" i="22" s="1"/>
  <c r="G274" i="22" a="1"/>
  <c r="G274" i="22" s="1"/>
  <c r="F274" i="22" a="1"/>
  <c r="F274" i="22" s="1"/>
  <c r="E267" i="22" a="1"/>
  <c r="E267" i="22" s="1"/>
  <c r="G267" i="22" a="1"/>
  <c r="G267" i="22" s="1"/>
  <c r="F267" i="22" a="1"/>
  <c r="F267" i="22" s="1"/>
  <c r="G258" i="22" a="1"/>
  <c r="G258" i="22" s="1"/>
  <c r="F258" i="22" a="1"/>
  <c r="F258" i="22" s="1"/>
  <c r="E251" i="22" a="1"/>
  <c r="E251" i="22" s="1"/>
  <c r="G251" i="22" a="1"/>
  <c r="G251" i="22" s="1"/>
  <c r="F251" i="22" a="1"/>
  <c r="F251" i="22" s="1"/>
  <c r="G240" i="22" a="1"/>
  <c r="G240" i="22" s="1"/>
  <c r="F240" i="22" a="1"/>
  <c r="F240" i="22" s="1"/>
  <c r="E235" i="22" a="1"/>
  <c r="E235" i="22" s="1"/>
  <c r="G235" i="22" a="1"/>
  <c r="G235" i="22" s="1"/>
  <c r="F235" i="22" a="1"/>
  <c r="F235" i="22" s="1"/>
  <c r="C226" i="22"/>
  <c r="G226" i="22" a="1"/>
  <c r="G226" i="22" s="1"/>
  <c r="F226" i="22" a="1"/>
  <c r="F226" i="22" s="1"/>
  <c r="C221" i="22"/>
  <c r="G221" i="22" a="1"/>
  <c r="G221" i="22" s="1"/>
  <c r="F221" i="22" a="1"/>
  <c r="F221" i="22" s="1"/>
  <c r="C218" i="22"/>
  <c r="G218" i="22" a="1"/>
  <c r="G218" i="22" s="1"/>
  <c r="F218" i="22" a="1"/>
  <c r="F218" i="22" s="1"/>
  <c r="G211" i="22" a="1"/>
  <c r="G211" i="22" s="1"/>
  <c r="F211" i="22" a="1"/>
  <c r="F211" i="22" s="1"/>
  <c r="C208" i="22"/>
  <c r="G208" i="22" a="1"/>
  <c r="G208" i="22" s="1"/>
  <c r="F208" i="22" a="1"/>
  <c r="F208" i="22" s="1"/>
  <c r="C201" i="22"/>
  <c r="G201" i="22" a="1"/>
  <c r="G201" i="22" s="1"/>
  <c r="F201" i="22" a="1"/>
  <c r="F201" i="22" s="1"/>
  <c r="C193" i="22"/>
  <c r="G193" i="22" a="1"/>
  <c r="G193" i="22" s="1"/>
  <c r="F193" i="22" a="1"/>
  <c r="F193" i="22" s="1"/>
  <c r="D181" i="22" a="1"/>
  <c r="D181" i="22" s="1"/>
  <c r="G181" i="22" a="1"/>
  <c r="G181" i="22" s="1"/>
  <c r="F181" i="22" a="1"/>
  <c r="F181" i="22" s="1"/>
  <c r="C174" i="22"/>
  <c r="G174" i="22" a="1"/>
  <c r="G174" i="22" s="1"/>
  <c r="F174" i="22" a="1"/>
  <c r="F174" i="22" s="1"/>
  <c r="G171" i="22" a="1"/>
  <c r="G171" i="22" s="1"/>
  <c r="F171" i="22" a="1"/>
  <c r="F171" i="22" s="1"/>
  <c r="G158" i="22" a="1"/>
  <c r="G158" i="22" s="1"/>
  <c r="F158" i="22" a="1"/>
  <c r="F158" i="22" s="1"/>
  <c r="C154" i="22"/>
  <c r="G154" i="22" a="1"/>
  <c r="G154" i="22" s="1"/>
  <c r="F154" i="22" a="1"/>
  <c r="F154" i="22" s="1"/>
  <c r="E151" i="22" a="1"/>
  <c r="E151" i="22" s="1"/>
  <c r="G151" i="22" a="1"/>
  <c r="G151" i="22" s="1"/>
  <c r="F151" i="22" a="1"/>
  <c r="F151" i="22" s="1"/>
  <c r="G147" i="22" a="1"/>
  <c r="G147" i="22" s="1"/>
  <c r="F147" i="22" a="1"/>
  <c r="F147" i="22" s="1"/>
  <c r="G142" i="22" a="1"/>
  <c r="G142" i="22" s="1"/>
  <c r="F142" i="22" a="1"/>
  <c r="F142" i="22" s="1"/>
  <c r="D130" i="22" a="1"/>
  <c r="D130" i="22" s="1"/>
  <c r="G130" i="22" a="1"/>
  <c r="G130" i="22" s="1"/>
  <c r="F130" i="22" a="1"/>
  <c r="F130" i="22" s="1"/>
  <c r="G127" i="22" a="1"/>
  <c r="G127" i="22" s="1"/>
  <c r="F127" i="22" a="1"/>
  <c r="F127" i="22" s="1"/>
  <c r="C120" i="22"/>
  <c r="G120" i="22" a="1"/>
  <c r="G120" i="22" s="1"/>
  <c r="F120" i="22" a="1"/>
  <c r="F120" i="22" s="1"/>
  <c r="G115" i="22" a="1"/>
  <c r="G115" i="22" s="1"/>
  <c r="F115" i="22" a="1"/>
  <c r="F115" i="22" s="1"/>
  <c r="G112" i="22" a="1"/>
  <c r="G112" i="22" s="1"/>
  <c r="F112" i="22" a="1"/>
  <c r="F112" i="22" s="1"/>
  <c r="G109" i="22" a="1"/>
  <c r="G109" i="22" s="1"/>
  <c r="F109" i="22" a="1"/>
  <c r="F109" i="22" s="1"/>
  <c r="C103" i="22"/>
  <c r="G103" i="22" a="1"/>
  <c r="G103" i="22" s="1"/>
  <c r="F103" i="22" a="1"/>
  <c r="F103" i="22" s="1"/>
  <c r="E97" i="22" a="1"/>
  <c r="E97" i="22" s="1"/>
  <c r="G97" i="22" a="1"/>
  <c r="G97" i="22" s="1"/>
  <c r="F97" i="22" a="1"/>
  <c r="F97" i="22" s="1"/>
  <c r="G92" i="22" a="1"/>
  <c r="G92" i="22" s="1"/>
  <c r="F92" i="22" a="1"/>
  <c r="F92" i="22" s="1"/>
  <c r="G83" i="22" a="1"/>
  <c r="G83" i="22" s="1"/>
  <c r="F83" i="22" a="1"/>
  <c r="F83" i="22" s="1"/>
  <c r="G75" i="22" a="1"/>
  <c r="G75" i="22" s="1"/>
  <c r="F75" i="22" a="1"/>
  <c r="F75" i="22" s="1"/>
  <c r="D68" i="22" a="1"/>
  <c r="D68" i="22" s="1"/>
  <c r="G68" i="22" a="1"/>
  <c r="G68" i="22" s="1"/>
  <c r="F68" i="22" a="1"/>
  <c r="F68" i="22" s="1"/>
  <c r="D64" i="22" a="1"/>
  <c r="D64" i="22" s="1"/>
  <c r="G64" i="22" a="1"/>
  <c r="G64" i="22" s="1"/>
  <c r="F64" i="22" a="1"/>
  <c r="F64" i="22" s="1"/>
  <c r="C54" i="22"/>
  <c r="G54" i="22" a="1"/>
  <c r="G54" i="22" s="1"/>
  <c r="F54" i="22" a="1"/>
  <c r="F54" i="22" s="1"/>
  <c r="G49" i="22" a="1"/>
  <c r="G49" i="22" s="1"/>
  <c r="F49" i="22" a="1"/>
  <c r="F49" i="22" s="1"/>
  <c r="D45" i="22" a="1"/>
  <c r="D45" i="22" s="1"/>
  <c r="G45" i="22" a="1"/>
  <c r="G45" i="22" s="1"/>
  <c r="F45" i="22" a="1"/>
  <c r="F45" i="22" s="1"/>
  <c r="C41" i="22"/>
  <c r="G41" i="22" a="1"/>
  <c r="G41" i="22" s="1"/>
  <c r="F41" i="22" a="1"/>
  <c r="F41" i="22" s="1"/>
  <c r="C34" i="22"/>
  <c r="G34" i="22" a="1"/>
  <c r="G34" i="22" s="1"/>
  <c r="F34" i="22" a="1"/>
  <c r="F34" i="22" s="1"/>
  <c r="C26" i="22"/>
  <c r="G26" i="22" a="1"/>
  <c r="G26" i="22" s="1"/>
  <c r="F26" i="22" a="1"/>
  <c r="F26" i="22" s="1"/>
  <c r="G20" i="22" a="1"/>
  <c r="G20" i="22" s="1"/>
  <c r="F20" i="22" a="1"/>
  <c r="F20" i="22" s="1"/>
  <c r="G340" i="22" a="1"/>
  <c r="G340" i="22" s="1"/>
  <c r="F340" i="22" a="1"/>
  <c r="F340" i="22" s="1"/>
  <c r="G327" i="22" a="1"/>
  <c r="G327" i="22" s="1"/>
  <c r="F327" i="22" a="1"/>
  <c r="F327" i="22" s="1"/>
  <c r="G323" i="22" a="1"/>
  <c r="G323" i="22" s="1"/>
  <c r="F323" i="22" a="1"/>
  <c r="F323" i="22" s="1"/>
  <c r="G320" i="22" a="1"/>
  <c r="G320" i="22" s="1"/>
  <c r="F320" i="22" a="1"/>
  <c r="F320" i="22" s="1"/>
  <c r="C316" i="22"/>
  <c r="G316" i="22" a="1"/>
  <c r="G316" i="22" s="1"/>
  <c r="F316" i="22" a="1"/>
  <c r="F316" i="22" s="1"/>
  <c r="C303" i="22"/>
  <c r="G303" i="22" a="1"/>
  <c r="G303" i="22" s="1"/>
  <c r="F303" i="22" a="1"/>
  <c r="F303" i="22" s="1"/>
  <c r="C299" i="22"/>
  <c r="G299" i="22" a="1"/>
  <c r="G299" i="22" s="1"/>
  <c r="F299" i="22" a="1"/>
  <c r="F299" i="22" s="1"/>
  <c r="C295" i="22"/>
  <c r="G295" i="22" a="1"/>
  <c r="G295" i="22" s="1"/>
  <c r="F295" i="22" a="1"/>
  <c r="F295" i="22" s="1"/>
  <c r="G287" i="22" a="1"/>
  <c r="G287" i="22" s="1"/>
  <c r="F287" i="22" a="1"/>
  <c r="F287" i="22" s="1"/>
  <c r="E284" i="22" a="1"/>
  <c r="E284" i="22" s="1"/>
  <c r="G284" i="22" a="1"/>
  <c r="G284" i="22" s="1"/>
  <c r="F284" i="22" a="1"/>
  <c r="F284" i="22" s="1"/>
  <c r="E263" i="22" a="1"/>
  <c r="E263" i="22" s="1"/>
  <c r="G263" i="22" a="1"/>
  <c r="G263" i="22" s="1"/>
  <c r="F263" i="22" a="1"/>
  <c r="F263" i="22" s="1"/>
  <c r="G260" i="22" a="1"/>
  <c r="G260" i="22" s="1"/>
  <c r="F260" i="22" a="1"/>
  <c r="F260" i="22" s="1"/>
  <c r="C253" i="22"/>
  <c r="G253" i="22" a="1"/>
  <c r="G253" i="22" s="1"/>
  <c r="F253" i="22" a="1"/>
  <c r="F253" i="22" s="1"/>
  <c r="C245" i="22"/>
  <c r="G245" i="22" a="1"/>
  <c r="G245" i="22" s="1"/>
  <c r="F245" i="22" a="1"/>
  <c r="F245" i="22" s="1"/>
  <c r="C242" i="22"/>
  <c r="G242" i="22" a="1"/>
  <c r="G242" i="22" s="1"/>
  <c r="F242" i="22" a="1"/>
  <c r="F242" i="22" s="1"/>
  <c r="C237" i="22"/>
  <c r="G237" i="22" a="1"/>
  <c r="G237" i="22" s="1"/>
  <c r="F237" i="22" a="1"/>
  <c r="F237" i="22" s="1"/>
  <c r="C229" i="22"/>
  <c r="G229" i="22" a="1"/>
  <c r="G229" i="22" s="1"/>
  <c r="F229" i="22" a="1"/>
  <c r="F229" i="22" s="1"/>
  <c r="E215" i="22" a="1"/>
  <c r="E215" i="22" s="1"/>
  <c r="G215" i="22" a="1"/>
  <c r="G215" i="22" s="1"/>
  <c r="F215" i="22" a="1"/>
  <c r="F215" i="22" s="1"/>
  <c r="C204" i="22"/>
  <c r="G204" i="22" a="1"/>
  <c r="G204" i="22" s="1"/>
  <c r="F204" i="22" a="1"/>
  <c r="F204" i="22" s="1"/>
  <c r="C196" i="22"/>
  <c r="G196" i="22" a="1"/>
  <c r="G196" i="22" s="1"/>
  <c r="F196" i="22" a="1"/>
  <c r="F196" i="22" s="1"/>
  <c r="G185" i="22" a="1"/>
  <c r="G185" i="22" s="1"/>
  <c r="F185" i="22" a="1"/>
  <c r="F185" i="22" s="1"/>
  <c r="G168" i="22" a="1"/>
  <c r="G168" i="22" s="1"/>
  <c r="F168" i="22" a="1"/>
  <c r="F168" i="22" s="1"/>
  <c r="G161" i="22" a="1"/>
  <c r="G161" i="22" s="1"/>
  <c r="F161" i="22" a="1"/>
  <c r="F161" i="22" s="1"/>
  <c r="G157" i="22" a="1"/>
  <c r="G157" i="22" s="1"/>
  <c r="F157" i="22" a="1"/>
  <c r="F157" i="22" s="1"/>
  <c r="E150" i="22" a="1"/>
  <c r="E150" i="22" s="1"/>
  <c r="G150" i="22" a="1"/>
  <c r="G150" i="22" s="1"/>
  <c r="F150" i="22" a="1"/>
  <c r="F150" i="22" s="1"/>
  <c r="G146" i="22" a="1"/>
  <c r="G146" i="22" s="1"/>
  <c r="F146" i="22" a="1"/>
  <c r="F146" i="22" s="1"/>
  <c r="C141" i="22"/>
  <c r="G141" i="22" a="1"/>
  <c r="G141" i="22" s="1"/>
  <c r="F141" i="22" a="1"/>
  <c r="F141" i="22" s="1"/>
  <c r="E135" i="22" a="1"/>
  <c r="E135" i="22" s="1"/>
  <c r="G135" i="22" a="1"/>
  <c r="G135" i="22" s="1"/>
  <c r="F135" i="22" a="1"/>
  <c r="F135" i="22" s="1"/>
  <c r="C126" i="22"/>
  <c r="G126" i="22" a="1"/>
  <c r="G126" i="22" s="1"/>
  <c r="F126" i="22" a="1"/>
  <c r="F126" i="22" s="1"/>
  <c r="G123" i="22" a="1"/>
  <c r="G123" i="22" s="1"/>
  <c r="F123" i="22" a="1"/>
  <c r="F123" i="22" s="1"/>
  <c r="E117" i="22" a="1"/>
  <c r="E117" i="22" s="1"/>
  <c r="G117" i="22" a="1"/>
  <c r="G117" i="22" s="1"/>
  <c r="F117" i="22" a="1"/>
  <c r="F117" i="22" s="1"/>
  <c r="E106" i="22" a="1"/>
  <c r="E106" i="22" s="1"/>
  <c r="G106" i="22" a="1"/>
  <c r="G106" i="22" s="1"/>
  <c r="F106" i="22" a="1"/>
  <c r="F106" i="22" s="1"/>
  <c r="G100" i="22" a="1"/>
  <c r="G100" i="22" s="1"/>
  <c r="F100" i="22" a="1"/>
  <c r="F100" i="22" s="1"/>
  <c r="G85" i="22" a="1"/>
  <c r="G85" i="22" s="1"/>
  <c r="F85" i="22" a="1"/>
  <c r="F85" i="22" s="1"/>
  <c r="G79" i="22" a="1"/>
  <c r="G79" i="22" s="1"/>
  <c r="F79" i="22" a="1"/>
  <c r="F79" i="22" s="1"/>
  <c r="G60" i="22" a="1"/>
  <c r="G60" i="22" s="1"/>
  <c r="F60" i="22" a="1"/>
  <c r="F60" i="22" s="1"/>
  <c r="G53" i="22" a="1"/>
  <c r="G53" i="22" s="1"/>
  <c r="F53" i="22" a="1"/>
  <c r="F53" i="22" s="1"/>
  <c r="C38" i="22"/>
  <c r="G38" i="22" a="1"/>
  <c r="G38" i="22" s="1"/>
  <c r="F38" i="22" a="1"/>
  <c r="F38" i="22" s="1"/>
  <c r="G33" i="22" a="1"/>
  <c r="G33" i="22" s="1"/>
  <c r="F33" i="22" a="1"/>
  <c r="F33" i="22" s="1"/>
  <c r="C29" i="22"/>
  <c r="G29" i="22" a="1"/>
  <c r="G29" i="22" s="1"/>
  <c r="F29" i="22" a="1"/>
  <c r="F29" i="22" s="1"/>
  <c r="C347" i="22"/>
  <c r="G347" i="22" a="1"/>
  <c r="G347" i="22" s="1"/>
  <c r="F347" i="22" a="1"/>
  <c r="F347" i="22" s="1"/>
  <c r="E339" i="22" a="1"/>
  <c r="E339" i="22" s="1"/>
  <c r="G336" i="22" a="1"/>
  <c r="G336" i="22" s="1"/>
  <c r="F336" i="22" a="1"/>
  <c r="F336" i="22" s="1"/>
  <c r="E329" i="22" a="1"/>
  <c r="E329" i="22" s="1"/>
  <c r="G329" i="22" a="1"/>
  <c r="G329" i="22" s="1"/>
  <c r="F329" i="22" a="1"/>
  <c r="F329" i="22" s="1"/>
  <c r="C326" i="22"/>
  <c r="G326" i="22" a="1"/>
  <c r="G326" i="22" s="1"/>
  <c r="F326" i="22" a="1"/>
  <c r="F326" i="22" s="1"/>
  <c r="E322" i="22" a="1"/>
  <c r="E322" i="22" s="1"/>
  <c r="D315" i="22" a="1"/>
  <c r="D315" i="22" s="1"/>
  <c r="G315" i="22" a="1"/>
  <c r="G315" i="22" s="1"/>
  <c r="F315" i="22" a="1"/>
  <c r="F315" i="22" s="1"/>
  <c r="E311" i="22" a="1"/>
  <c r="E311" i="22" s="1"/>
  <c r="G311" i="22" a="1"/>
  <c r="G311" i="22" s="1"/>
  <c r="F311" i="22" a="1"/>
  <c r="F311" i="22" s="1"/>
  <c r="E298" i="22" a="1"/>
  <c r="E298" i="22" s="1"/>
  <c r="E294" i="22" a="1"/>
  <c r="E294" i="22" s="1"/>
  <c r="E286" i="22" a="1"/>
  <c r="E286" i="22" s="1"/>
  <c r="G283" i="22" a="1"/>
  <c r="G283" i="22" s="1"/>
  <c r="F283" i="22" a="1"/>
  <c r="F283" i="22" s="1"/>
  <c r="G280" i="22" a="1"/>
  <c r="G280" i="22" s="1"/>
  <c r="F280" i="22" a="1"/>
  <c r="F280" i="22" s="1"/>
  <c r="C277" i="22"/>
  <c r="G277" i="22" a="1"/>
  <c r="G277" i="22" s="1"/>
  <c r="F277" i="22" a="1"/>
  <c r="F277" i="22" s="1"/>
  <c r="C273" i="22"/>
  <c r="G273" i="22" a="1"/>
  <c r="G273" i="22" s="1"/>
  <c r="F273" i="22" a="1"/>
  <c r="F273" i="22" s="1"/>
  <c r="G270" i="22" a="1"/>
  <c r="G270" i="22" s="1"/>
  <c r="F270" i="22" a="1"/>
  <c r="F270" i="22" s="1"/>
  <c r="D266" i="22" a="1"/>
  <c r="D266" i="22" s="1"/>
  <c r="D259" i="22" a="1"/>
  <c r="D259" i="22" s="1"/>
  <c r="C250" i="22"/>
  <c r="G250" i="22" a="1"/>
  <c r="G250" i="22" s="1"/>
  <c r="F250" i="22" a="1"/>
  <c r="F250" i="22" s="1"/>
  <c r="E244" i="22" a="1"/>
  <c r="E244" i="22" s="1"/>
  <c r="E241" i="22" a="1"/>
  <c r="E241" i="22" s="1"/>
  <c r="D239" i="22" a="1"/>
  <c r="D239" i="22" s="1"/>
  <c r="C234" i="22"/>
  <c r="G234" i="22" a="1"/>
  <c r="G234" i="22" s="1"/>
  <c r="F234" i="22" a="1"/>
  <c r="F234" i="22" s="1"/>
  <c r="E228" i="22" a="1"/>
  <c r="E228" i="22" s="1"/>
  <c r="G214" i="22" a="1"/>
  <c r="G214" i="22" s="1"/>
  <c r="F214" i="22" a="1"/>
  <c r="F214" i="22" s="1"/>
  <c r="C207" i="22"/>
  <c r="G207" i="22" a="1"/>
  <c r="G207" i="22" s="1"/>
  <c r="F207" i="22" a="1"/>
  <c r="F207" i="22" s="1"/>
  <c r="G203" i="22" a="1"/>
  <c r="G203" i="22" s="1"/>
  <c r="F203" i="22" a="1"/>
  <c r="F203" i="22" s="1"/>
  <c r="C200" i="22"/>
  <c r="G200" i="22" a="1"/>
  <c r="G200" i="22" s="1"/>
  <c r="F200" i="22" a="1"/>
  <c r="F200" i="22" s="1"/>
  <c r="G195" i="22" a="1"/>
  <c r="G195" i="22" s="1"/>
  <c r="F195" i="22" a="1"/>
  <c r="F195" i="22" s="1"/>
  <c r="C192" i="22"/>
  <c r="G192" i="22" a="1"/>
  <c r="G192" i="22" s="1"/>
  <c r="F192" i="22" a="1"/>
  <c r="F192" i="22" s="1"/>
  <c r="C188" i="22"/>
  <c r="G188" i="22" a="1"/>
  <c r="G188" i="22" s="1"/>
  <c r="F188" i="22" a="1"/>
  <c r="F188" i="22" s="1"/>
  <c r="E184" i="22" a="1"/>
  <c r="E184" i="22" s="1"/>
  <c r="G177" i="22" a="1"/>
  <c r="G177" i="22" s="1"/>
  <c r="F177" i="22" a="1"/>
  <c r="F177" i="22" s="1"/>
  <c r="C170" i="22"/>
  <c r="G170" i="22" a="1"/>
  <c r="G170" i="22" s="1"/>
  <c r="F170" i="22" a="1"/>
  <c r="F170" i="22" s="1"/>
  <c r="G167" i="22" a="1"/>
  <c r="G167" i="22" s="1"/>
  <c r="F167" i="22" a="1"/>
  <c r="F167" i="22" s="1"/>
  <c r="E160" i="22" a="1"/>
  <c r="E160" i="22" s="1"/>
  <c r="C156" i="22"/>
  <c r="G156" i="22" a="1"/>
  <c r="G156" i="22" s="1"/>
  <c r="F156" i="22" a="1"/>
  <c r="F156" i="22" s="1"/>
  <c r="E140" i="22" a="1"/>
  <c r="E140" i="22" s="1"/>
  <c r="E134" i="22" a="1"/>
  <c r="E134" i="22" s="1"/>
  <c r="G132" i="22" a="1"/>
  <c r="G132" i="22" s="1"/>
  <c r="F132" i="22" a="1"/>
  <c r="F132" i="22" s="1"/>
  <c r="C129" i="22"/>
  <c r="G129" i="22" a="1"/>
  <c r="G129" i="22" s="1"/>
  <c r="F129" i="22" a="1"/>
  <c r="F129" i="22" s="1"/>
  <c r="D119" i="22" a="1"/>
  <c r="D119" i="22" s="1"/>
  <c r="D108" i="22" a="1"/>
  <c r="D108" i="22" s="1"/>
  <c r="E105" i="22" a="1"/>
  <c r="E105" i="22" s="1"/>
  <c r="G105" i="22" a="1"/>
  <c r="G105" i="22" s="1"/>
  <c r="F105" i="22" a="1"/>
  <c r="F105" i="22" s="1"/>
  <c r="E99" i="22" a="1"/>
  <c r="E99" i="22" s="1"/>
  <c r="D96" i="22" a="1"/>
  <c r="D96" i="22" s="1"/>
  <c r="E94" i="22" a="1"/>
  <c r="E94" i="22" s="1"/>
  <c r="G94" i="22" a="1"/>
  <c r="G94" i="22" s="1"/>
  <c r="F94" i="22" a="1"/>
  <c r="F94" i="22" s="1"/>
  <c r="G91" i="22" a="1"/>
  <c r="G91" i="22" s="1"/>
  <c r="F91" i="22" a="1"/>
  <c r="F91" i="22" s="1"/>
  <c r="G88" i="22" a="1"/>
  <c r="G88" i="22" s="1"/>
  <c r="F88" i="22" a="1"/>
  <c r="F88" i="22" s="1"/>
  <c r="D84" i="22" a="1"/>
  <c r="D84" i="22" s="1"/>
  <c r="E78" i="22" a="1"/>
  <c r="E78" i="22" s="1"/>
  <c r="G74" i="22" a="1"/>
  <c r="G74" i="22" s="1"/>
  <c r="F74" i="22" a="1"/>
  <c r="F74" i="22" s="1"/>
  <c r="G71" i="22" a="1"/>
  <c r="G71" i="22" s="1"/>
  <c r="F71" i="22" a="1"/>
  <c r="F71" i="22" s="1"/>
  <c r="E67" i="22" a="1"/>
  <c r="E67" i="22" s="1"/>
  <c r="G67" i="22" a="1"/>
  <c r="G67" i="22" s="1"/>
  <c r="F67" i="22" a="1"/>
  <c r="F67" i="22" s="1"/>
  <c r="G63" i="22" a="1"/>
  <c r="G63" i="22" s="1"/>
  <c r="F63" i="22" a="1"/>
  <c r="F63" i="22" s="1"/>
  <c r="E59" i="22" a="1"/>
  <c r="E59" i="22" s="1"/>
  <c r="C56" i="22"/>
  <c r="G56" i="22" a="1"/>
  <c r="G56" i="22" s="1"/>
  <c r="F56" i="22" a="1"/>
  <c r="F56" i="22" s="1"/>
  <c r="G44" i="22" a="1"/>
  <c r="G44" i="22" s="1"/>
  <c r="F44" i="22" a="1"/>
  <c r="F44" i="22" s="1"/>
  <c r="C346" i="22"/>
  <c r="G346" i="22" a="1"/>
  <c r="G346" i="22" s="1"/>
  <c r="F346" i="22" a="1"/>
  <c r="F346" i="22" s="1"/>
  <c r="C343" i="22"/>
  <c r="G343" i="22" a="1"/>
  <c r="G343" i="22" s="1"/>
  <c r="F343" i="22" a="1"/>
  <c r="F343" i="22" s="1"/>
  <c r="G332" i="22" a="1"/>
  <c r="G332" i="22" s="1"/>
  <c r="F332" i="22" a="1"/>
  <c r="F332" i="22" s="1"/>
  <c r="C325" i="22"/>
  <c r="G325" i="22" a="1"/>
  <c r="G325" i="22" s="1"/>
  <c r="F325" i="22" a="1"/>
  <c r="F325" i="22" s="1"/>
  <c r="C310" i="22"/>
  <c r="G310" i="22" a="1"/>
  <c r="G310" i="22" s="1"/>
  <c r="F310" i="22" a="1"/>
  <c r="F310" i="22" s="1"/>
  <c r="C305" i="22"/>
  <c r="G305" i="22" a="1"/>
  <c r="G305" i="22" s="1"/>
  <c r="F305" i="22" a="1"/>
  <c r="F305" i="22" s="1"/>
  <c r="C302" i="22"/>
  <c r="G302" i="22" a="1"/>
  <c r="G302" i="22" s="1"/>
  <c r="F302" i="22" a="1"/>
  <c r="F302" i="22" s="1"/>
  <c r="C290" i="22"/>
  <c r="G290" i="22" a="1"/>
  <c r="G290" i="22" s="1"/>
  <c r="F290" i="22" a="1"/>
  <c r="F290" i="22" s="1"/>
  <c r="E282" i="22" a="1"/>
  <c r="E282" i="22" s="1"/>
  <c r="G276" i="22" a="1"/>
  <c r="G276" i="22" s="1"/>
  <c r="F276" i="22" a="1"/>
  <c r="F276" i="22" s="1"/>
  <c r="C257" i="22"/>
  <c r="G257" i="22" a="1"/>
  <c r="G257" i="22" s="1"/>
  <c r="F257" i="22" a="1"/>
  <c r="F257" i="22" s="1"/>
  <c r="G255" i="22" a="1"/>
  <c r="G255" i="22" s="1"/>
  <c r="F255" i="22" a="1"/>
  <c r="F255" i="22" s="1"/>
  <c r="G249" i="22" a="1"/>
  <c r="G249" i="22" s="1"/>
  <c r="F249" i="22" a="1"/>
  <c r="F249" i="22" s="1"/>
  <c r="D233" i="22" a="1"/>
  <c r="D233" i="22" s="1"/>
  <c r="G233" i="22" a="1"/>
  <c r="G233" i="22" s="1"/>
  <c r="F233" i="22" a="1"/>
  <c r="F233" i="22" s="1"/>
  <c r="C225" i="22"/>
  <c r="G225" i="22" a="1"/>
  <c r="G225" i="22" s="1"/>
  <c r="F225" i="22" a="1"/>
  <c r="F225" i="22" s="1"/>
  <c r="G223" i="22" a="1"/>
  <c r="G223" i="22" s="1"/>
  <c r="F223" i="22" a="1"/>
  <c r="F223" i="22" s="1"/>
  <c r="C220" i="22"/>
  <c r="G220" i="22" a="1"/>
  <c r="G220" i="22" s="1"/>
  <c r="F220" i="22" a="1"/>
  <c r="F220" i="22" s="1"/>
  <c r="C217" i="22"/>
  <c r="G217" i="22" a="1"/>
  <c r="G217" i="22" s="1"/>
  <c r="F217" i="22" a="1"/>
  <c r="F217" i="22" s="1"/>
  <c r="C210" i="22"/>
  <c r="G210" i="22" a="1"/>
  <c r="G210" i="22" s="1"/>
  <c r="F210" i="22" a="1"/>
  <c r="F210" i="22" s="1"/>
  <c r="C180" i="22"/>
  <c r="G180" i="22" a="1"/>
  <c r="G180" i="22" s="1"/>
  <c r="F180" i="22" a="1"/>
  <c r="F180" i="22" s="1"/>
  <c r="G173" i="22" a="1"/>
  <c r="G173" i="22" s="1"/>
  <c r="F173" i="22" a="1"/>
  <c r="F173" i="22" s="1"/>
  <c r="G164" i="22" a="1"/>
  <c r="G164" i="22" s="1"/>
  <c r="F164" i="22" a="1"/>
  <c r="F164" i="22" s="1"/>
  <c r="E155" i="22" a="1"/>
  <c r="E155" i="22" s="1"/>
  <c r="D153" i="22" a="1"/>
  <c r="D153" i="22" s="1"/>
  <c r="G153" i="22" a="1"/>
  <c r="G153" i="22" s="1"/>
  <c r="F153" i="22" a="1"/>
  <c r="F153" i="22" s="1"/>
  <c r="G138" i="22" a="1"/>
  <c r="G138" i="22" s="1"/>
  <c r="F138" i="22" a="1"/>
  <c r="F138" i="22" s="1"/>
  <c r="E131" i="22" a="1"/>
  <c r="E131" i="22" s="1"/>
  <c r="C125" i="22"/>
  <c r="G125" i="22" a="1"/>
  <c r="G125" i="22" s="1"/>
  <c r="F125" i="22" a="1"/>
  <c r="F125" i="22" s="1"/>
  <c r="E122" i="22" a="1"/>
  <c r="E122" i="22" s="1"/>
  <c r="G122" i="22" a="1"/>
  <c r="G122" i="22" s="1"/>
  <c r="F122" i="22" a="1"/>
  <c r="F122" i="22" s="1"/>
  <c r="E114" i="22" a="1"/>
  <c r="E114" i="22" s="1"/>
  <c r="G114" i="22" a="1"/>
  <c r="G114" i="22" s="1"/>
  <c r="F114" i="22" a="1"/>
  <c r="F114" i="22" s="1"/>
  <c r="G111" i="22" a="1"/>
  <c r="G111" i="22" s="1"/>
  <c r="F111" i="22" a="1"/>
  <c r="F111" i="22" s="1"/>
  <c r="E104" i="22" a="1"/>
  <c r="E104" i="22" s="1"/>
  <c r="E102" i="22" a="1"/>
  <c r="E102" i="22" s="1"/>
  <c r="G102" i="22" a="1"/>
  <c r="G102" i="22" s="1"/>
  <c r="F102" i="22" a="1"/>
  <c r="F102" i="22" s="1"/>
  <c r="C87" i="22"/>
  <c r="G87" i="22" a="1"/>
  <c r="G87" i="22" s="1"/>
  <c r="F87" i="22" a="1"/>
  <c r="F87" i="22" s="1"/>
  <c r="C82" i="22"/>
  <c r="G82" i="22" a="1"/>
  <c r="G82" i="22" s="1"/>
  <c r="F82" i="22" a="1"/>
  <c r="F82" i="22" s="1"/>
  <c r="G52" i="22" a="1"/>
  <c r="G52" i="22" s="1"/>
  <c r="F52" i="22" a="1"/>
  <c r="F52" i="22" s="1"/>
  <c r="G48" i="22" a="1"/>
  <c r="G48" i="22" s="1"/>
  <c r="F48" i="22" a="1"/>
  <c r="F48" i="22" s="1"/>
  <c r="C40" i="22"/>
  <c r="G40" i="22" a="1"/>
  <c r="G40" i="22" s="1"/>
  <c r="F40" i="22" a="1"/>
  <c r="F40" i="22" s="1"/>
  <c r="G37" i="22" a="1"/>
  <c r="G37" i="22" s="1"/>
  <c r="F37" i="22" a="1"/>
  <c r="F37" i="22" s="1"/>
  <c r="G32" i="22" a="1"/>
  <c r="G32" i="22" s="1"/>
  <c r="F32" i="22" a="1"/>
  <c r="F32" i="22" s="1"/>
  <c r="D28" i="22" a="1"/>
  <c r="D28" i="22" s="1"/>
  <c r="G28" i="22" a="1"/>
  <c r="G28" i="22" s="1"/>
  <c r="F28" i="22" a="1"/>
  <c r="F28" i="22" s="1"/>
  <c r="C25" i="22"/>
  <c r="G25" i="22" a="1"/>
  <c r="G25" i="22" s="1"/>
  <c r="F25" i="22" a="1"/>
  <c r="F25" i="22" s="1"/>
  <c r="G23" i="22" a="1"/>
  <c r="G23" i="22" s="1"/>
  <c r="F23" i="22" a="1"/>
  <c r="F23" i="22" s="1"/>
  <c r="E349" i="22" a="1"/>
  <c r="E349" i="22" s="1"/>
  <c r="G349" i="22" a="1"/>
  <c r="G349" i="22" s="1"/>
  <c r="F349" i="22" a="1"/>
  <c r="F349" i="22" s="1"/>
  <c r="C342" i="22"/>
  <c r="G342" i="22" a="1"/>
  <c r="G342" i="22" s="1"/>
  <c r="F342" i="22" a="1"/>
  <c r="F342" i="22" s="1"/>
  <c r="C339" i="22"/>
  <c r="G339" i="22" a="1"/>
  <c r="G339" i="22" s="1"/>
  <c r="F339" i="22" a="1"/>
  <c r="F339" i="22" s="1"/>
  <c r="G322" i="22" a="1"/>
  <c r="G322" i="22" s="1"/>
  <c r="F322" i="22" a="1"/>
  <c r="F322" i="22" s="1"/>
  <c r="E314" i="22" a="1"/>
  <c r="E314" i="22" s="1"/>
  <c r="G314" i="22" a="1"/>
  <c r="G314" i="22" s="1"/>
  <c r="F314" i="22" a="1"/>
  <c r="F314" i="22" s="1"/>
  <c r="C309" i="22"/>
  <c r="G309" i="22" a="1"/>
  <c r="G309" i="22" s="1"/>
  <c r="F309" i="22" a="1"/>
  <c r="F309" i="22" s="1"/>
  <c r="C301" i="22"/>
  <c r="G301" i="22" a="1"/>
  <c r="G301" i="22" s="1"/>
  <c r="F301" i="22" a="1"/>
  <c r="F301" i="22" s="1"/>
  <c r="C298" i="22"/>
  <c r="G298" i="22" a="1"/>
  <c r="G298" i="22" s="1"/>
  <c r="F298" i="22" a="1"/>
  <c r="F298" i="22" s="1"/>
  <c r="C294" i="22"/>
  <c r="G294" i="22" a="1"/>
  <c r="G294" i="22" s="1"/>
  <c r="F294" i="22" a="1"/>
  <c r="F294" i="22" s="1"/>
  <c r="E289" i="22" a="1"/>
  <c r="E289" i="22" s="1"/>
  <c r="G289" i="22" a="1"/>
  <c r="G289" i="22" s="1"/>
  <c r="F289" i="22" a="1"/>
  <c r="F289" i="22" s="1"/>
  <c r="C286" i="22"/>
  <c r="G286" i="22" a="1"/>
  <c r="G286" i="22" s="1"/>
  <c r="F286" i="22" a="1"/>
  <c r="F286" i="22" s="1"/>
  <c r="G279" i="22" a="1"/>
  <c r="G279" i="22" s="1"/>
  <c r="F279" i="22" a="1"/>
  <c r="F279" i="22" s="1"/>
  <c r="D275" i="22" a="1"/>
  <c r="D275" i="22" s="1"/>
  <c r="G275" i="22" a="1"/>
  <c r="G275" i="22" s="1"/>
  <c r="F275" i="22" a="1"/>
  <c r="F275" i="22" s="1"/>
  <c r="G272" i="22" a="1"/>
  <c r="G272" i="22" s="1"/>
  <c r="F272" i="22" a="1"/>
  <c r="F272" i="22" s="1"/>
  <c r="C269" i="22"/>
  <c r="G269" i="22" a="1"/>
  <c r="G269" i="22" s="1"/>
  <c r="F269" i="22" a="1"/>
  <c r="F269" i="22" s="1"/>
  <c r="G266" i="22" a="1"/>
  <c r="G266" i="22" s="1"/>
  <c r="F266" i="22" a="1"/>
  <c r="F266" i="22" s="1"/>
  <c r="E259" i="22" a="1"/>
  <c r="E259" i="22" s="1"/>
  <c r="G259" i="22" a="1"/>
  <c r="G259" i="22" s="1"/>
  <c r="F259" i="22" a="1"/>
  <c r="F259" i="22" s="1"/>
  <c r="D244" i="22" a="1"/>
  <c r="D244" i="22" s="1"/>
  <c r="G244" i="22" a="1"/>
  <c r="G244" i="22" s="1"/>
  <c r="F244" i="22" a="1"/>
  <c r="F244" i="22" s="1"/>
  <c r="C241" i="22"/>
  <c r="G241" i="22" a="1"/>
  <c r="G241" i="22" s="1"/>
  <c r="F241" i="22" a="1"/>
  <c r="F241" i="22" s="1"/>
  <c r="G239" i="22" a="1"/>
  <c r="G239" i="22" s="1"/>
  <c r="F239" i="22" a="1"/>
  <c r="F239" i="22" s="1"/>
  <c r="C232" i="22"/>
  <c r="G232" i="22" a="1"/>
  <c r="G232" i="22" s="1"/>
  <c r="F232" i="22" a="1"/>
  <c r="F232" i="22" s="1"/>
  <c r="D228" i="22" a="1"/>
  <c r="D228" i="22" s="1"/>
  <c r="G228" i="22" a="1"/>
  <c r="G228" i="22" s="1"/>
  <c r="F228" i="22" a="1"/>
  <c r="F228" i="22" s="1"/>
  <c r="C213" i="22"/>
  <c r="G213" i="22" a="1"/>
  <c r="G213" i="22" s="1"/>
  <c r="F213" i="22" a="1"/>
  <c r="F213" i="22" s="1"/>
  <c r="G206" i="22" a="1"/>
  <c r="G206" i="22" s="1"/>
  <c r="F206" i="22" a="1"/>
  <c r="F206" i="22" s="1"/>
  <c r="C199" i="22"/>
  <c r="G199" i="22" a="1"/>
  <c r="G199" i="22" s="1"/>
  <c r="F199" i="22" a="1"/>
  <c r="F199" i="22" s="1"/>
  <c r="C191" i="22"/>
  <c r="G191" i="22" a="1"/>
  <c r="G191" i="22" s="1"/>
  <c r="F191" i="22" a="1"/>
  <c r="F191" i="22" s="1"/>
  <c r="G187" i="22" a="1"/>
  <c r="G187" i="22" s="1"/>
  <c r="F187" i="22" a="1"/>
  <c r="F187" i="22" s="1"/>
  <c r="C184" i="22"/>
  <c r="G184" i="22" a="1"/>
  <c r="G184" i="22" s="1"/>
  <c r="F184" i="22" a="1"/>
  <c r="F184" i="22" s="1"/>
  <c r="C166" i="22"/>
  <c r="G166" i="22" a="1"/>
  <c r="G166" i="22" s="1"/>
  <c r="F166" i="22" a="1"/>
  <c r="F166" i="22" s="1"/>
  <c r="G163" i="22" a="1"/>
  <c r="G163" i="22" s="1"/>
  <c r="F163" i="22" a="1"/>
  <c r="F163" i="22" s="1"/>
  <c r="C160" i="22"/>
  <c r="G160" i="22" a="1"/>
  <c r="G160" i="22" s="1"/>
  <c r="F160" i="22" a="1"/>
  <c r="F160" i="22" s="1"/>
  <c r="C140" i="22"/>
  <c r="G140" i="22" a="1"/>
  <c r="G140" i="22" s="1"/>
  <c r="F140" i="22" a="1"/>
  <c r="F140" i="22" s="1"/>
  <c r="G134" i="22" a="1"/>
  <c r="G134" i="22" s="1"/>
  <c r="F134" i="22" a="1"/>
  <c r="F134" i="22" s="1"/>
  <c r="G128" i="22" a="1"/>
  <c r="G128" i="22" s="1"/>
  <c r="F128" i="22" a="1"/>
  <c r="F128" i="22" s="1"/>
  <c r="G119" i="22" a="1"/>
  <c r="G119" i="22" s="1"/>
  <c r="F119" i="22" a="1"/>
  <c r="F119" i="22" s="1"/>
  <c r="E113" i="22" a="1"/>
  <c r="E113" i="22" s="1"/>
  <c r="G113" i="22" a="1"/>
  <c r="G113" i="22" s="1"/>
  <c r="F113" i="22" a="1"/>
  <c r="F113" i="22" s="1"/>
  <c r="G108" i="22" a="1"/>
  <c r="G108" i="22" s="1"/>
  <c r="F108" i="22" a="1"/>
  <c r="F108" i="22" s="1"/>
  <c r="G99" i="22" a="1"/>
  <c r="G99" i="22" s="1"/>
  <c r="F99" i="22" a="1"/>
  <c r="F99" i="22" s="1"/>
  <c r="G96" i="22" a="1"/>
  <c r="G96" i="22" s="1"/>
  <c r="F96" i="22" a="1"/>
  <c r="F96" i="22" s="1"/>
  <c r="G93" i="22" a="1"/>
  <c r="G93" i="22" s="1"/>
  <c r="F93" i="22" a="1"/>
  <c r="F93" i="22" s="1"/>
  <c r="G84" i="22" a="1"/>
  <c r="G84" i="22" s="1"/>
  <c r="F84" i="22" a="1"/>
  <c r="F84" i="22" s="1"/>
  <c r="C78" i="22"/>
  <c r="G78" i="22" a="1"/>
  <c r="G78" i="22" s="1"/>
  <c r="F78" i="22" a="1"/>
  <c r="F78" i="22" s="1"/>
  <c r="C73" i="22"/>
  <c r="G73" i="22" a="1"/>
  <c r="G73" i="22" s="1"/>
  <c r="F73" i="22" a="1"/>
  <c r="F73" i="22" s="1"/>
  <c r="G59" i="22" a="1"/>
  <c r="G59" i="22" s="1"/>
  <c r="F59" i="22" a="1"/>
  <c r="F59" i="22" s="1"/>
  <c r="G51" i="22" a="1"/>
  <c r="G51" i="22" s="1"/>
  <c r="F51" i="22" a="1"/>
  <c r="F51" i="22" s="1"/>
  <c r="G47" i="22" a="1"/>
  <c r="G47" i="22" s="1"/>
  <c r="F47" i="22" a="1"/>
  <c r="F47" i="22" s="1"/>
  <c r="C43" i="22"/>
  <c r="G43" i="22" a="1"/>
  <c r="G43" i="22" s="1"/>
  <c r="F43" i="22" a="1"/>
  <c r="F43" i="22" s="1"/>
  <c r="D36" i="22" a="1"/>
  <c r="D36" i="22" s="1"/>
  <c r="G36" i="22" a="1"/>
  <c r="G36" i="22" s="1"/>
  <c r="F36" i="22" a="1"/>
  <c r="F36" i="22" s="1"/>
  <c r="G31" i="22" a="1"/>
  <c r="G31" i="22" s="1"/>
  <c r="F31" i="22" a="1"/>
  <c r="F31" i="22" s="1"/>
  <c r="E345" i="22" a="1"/>
  <c r="E345" i="22" s="1"/>
  <c r="G345" i="22" a="1"/>
  <c r="G345" i="22" s="1"/>
  <c r="F345" i="22" a="1"/>
  <c r="F345" i="22" s="1"/>
  <c r="C338" i="22"/>
  <c r="G338" i="22" a="1"/>
  <c r="G338" i="22" s="1"/>
  <c r="F338" i="22" a="1"/>
  <c r="F338" i="22" s="1"/>
  <c r="C335" i="22"/>
  <c r="G335" i="22" a="1"/>
  <c r="G335" i="22" s="1"/>
  <c r="F335" i="22" a="1"/>
  <c r="F335" i="22" s="1"/>
  <c r="G328" i="22" a="1"/>
  <c r="G328" i="22" s="1"/>
  <c r="F328" i="22" a="1"/>
  <c r="F328" i="22" s="1"/>
  <c r="E324" i="22" a="1"/>
  <c r="E324" i="22" s="1"/>
  <c r="G324" i="22" a="1"/>
  <c r="G324" i="22" s="1"/>
  <c r="F324" i="22" a="1"/>
  <c r="F324" i="22" s="1"/>
  <c r="G319" i="22" a="1"/>
  <c r="G319" i="22" s="1"/>
  <c r="F319" i="22" a="1"/>
  <c r="F319" i="22" s="1"/>
  <c r="C308" i="22"/>
  <c r="G308" i="22" a="1"/>
  <c r="G308" i="22" s="1"/>
  <c r="F308" i="22" a="1"/>
  <c r="F308" i="22" s="1"/>
  <c r="C297" i="22"/>
  <c r="G297" i="22" a="1"/>
  <c r="G297" i="22" s="1"/>
  <c r="F297" i="22" a="1"/>
  <c r="F297" i="22" s="1"/>
  <c r="G293" i="22" a="1"/>
  <c r="G293" i="22" s="1"/>
  <c r="F293" i="22" a="1"/>
  <c r="F293" i="22" s="1"/>
  <c r="E278" i="22" a="1"/>
  <c r="E278" i="22" s="1"/>
  <c r="E274" i="22" a="1"/>
  <c r="E274" i="22" s="1"/>
  <c r="G262" i="22" a="1"/>
  <c r="G262" i="22" s="1"/>
  <c r="F262" i="22" a="1"/>
  <c r="F262" i="22" s="1"/>
  <c r="E258" i="22" a="1"/>
  <c r="E258" i="22" s="1"/>
  <c r="G252" i="22" a="1"/>
  <c r="G252" i="22" s="1"/>
  <c r="F252" i="22" a="1"/>
  <c r="F252" i="22" s="1"/>
  <c r="G248" i="22" a="1"/>
  <c r="G248" i="22" s="1"/>
  <c r="F248" i="22" a="1"/>
  <c r="F248" i="22" s="1"/>
  <c r="E240" i="22" a="1"/>
  <c r="E240" i="22" s="1"/>
  <c r="G236" i="22" a="1"/>
  <c r="G236" i="22" s="1"/>
  <c r="F236" i="22" a="1"/>
  <c r="F236" i="22" s="1"/>
  <c r="C222" i="22"/>
  <c r="G222" i="22" a="1"/>
  <c r="G222" i="22" s="1"/>
  <c r="F222" i="22" a="1"/>
  <c r="F222" i="22" s="1"/>
  <c r="G219" i="22" a="1"/>
  <c r="G219" i="22" s="1"/>
  <c r="F219" i="22" a="1"/>
  <c r="F219" i="22" s="1"/>
  <c r="C202" i="22"/>
  <c r="G202" i="22" a="1"/>
  <c r="G202" i="22" s="1"/>
  <c r="F202" i="22" a="1"/>
  <c r="F202" i="22" s="1"/>
  <c r="D198" i="22" a="1"/>
  <c r="D198" i="22" s="1"/>
  <c r="G198" i="22" a="1"/>
  <c r="G198" i="22" s="1"/>
  <c r="F198" i="22" a="1"/>
  <c r="F198" i="22" s="1"/>
  <c r="C194" i="22"/>
  <c r="G194" i="22" a="1"/>
  <c r="G194" i="22" s="1"/>
  <c r="F194" i="22" a="1"/>
  <c r="F194" i="22" s="1"/>
  <c r="G190" i="22" a="1"/>
  <c r="G190" i="22" s="1"/>
  <c r="F190" i="22" a="1"/>
  <c r="F190" i="22" s="1"/>
  <c r="E183" i="22" a="1"/>
  <c r="E183" i="22" s="1"/>
  <c r="G183" i="22" a="1"/>
  <c r="G183" i="22" s="1"/>
  <c r="F183" i="22" a="1"/>
  <c r="F183" i="22" s="1"/>
  <c r="G179" i="22" a="1"/>
  <c r="G179" i="22" s="1"/>
  <c r="F179" i="22" a="1"/>
  <c r="F179" i="22" s="1"/>
  <c r="C176" i="22"/>
  <c r="G176" i="22" a="1"/>
  <c r="G176" i="22" s="1"/>
  <c r="F176" i="22" a="1"/>
  <c r="F176" i="22" s="1"/>
  <c r="G169" i="22" a="1"/>
  <c r="G169" i="22" s="1"/>
  <c r="F169" i="22" a="1"/>
  <c r="F169" i="22" s="1"/>
  <c r="G149" i="22" a="1"/>
  <c r="G149" i="22" s="1"/>
  <c r="F149" i="22" a="1"/>
  <c r="F149" i="22" s="1"/>
  <c r="G145" i="22" a="1"/>
  <c r="G145" i="22" s="1"/>
  <c r="F145" i="22" a="1"/>
  <c r="F145" i="22" s="1"/>
  <c r="C137" i="22"/>
  <c r="G137" i="22" a="1"/>
  <c r="G137" i="22" s="1"/>
  <c r="F137" i="22" a="1"/>
  <c r="F137" i="22" s="1"/>
  <c r="E127" i="22" a="1"/>
  <c r="E127" i="22" s="1"/>
  <c r="C124" i="22"/>
  <c r="G124" i="22" a="1"/>
  <c r="G124" i="22" s="1"/>
  <c r="F124" i="22" a="1"/>
  <c r="F124" i="22" s="1"/>
  <c r="G116" i="22" a="1"/>
  <c r="G116" i="22" s="1"/>
  <c r="F116" i="22" a="1"/>
  <c r="F116" i="22" s="1"/>
  <c r="E112" i="22" a="1"/>
  <c r="E112" i="22" s="1"/>
  <c r="G101" i="22" a="1"/>
  <c r="G101" i="22" s="1"/>
  <c r="F101" i="22" a="1"/>
  <c r="F101" i="22" s="1"/>
  <c r="E92" i="22" a="1"/>
  <c r="E92" i="22" s="1"/>
  <c r="E90" i="22" a="1"/>
  <c r="E90" i="22" s="1"/>
  <c r="G90" i="22" a="1"/>
  <c r="G90" i="22" s="1"/>
  <c r="F90" i="22" a="1"/>
  <c r="F90" i="22" s="1"/>
  <c r="E83" i="22" a="1"/>
  <c r="E83" i="22" s="1"/>
  <c r="G81" i="22" a="1"/>
  <c r="G81" i="22" s="1"/>
  <c r="F81" i="22" a="1"/>
  <c r="F81" i="22" s="1"/>
  <c r="G77" i="22" a="1"/>
  <c r="G77" i="22" s="1"/>
  <c r="F77" i="22" a="1"/>
  <c r="F77" i="22" s="1"/>
  <c r="C70" i="22"/>
  <c r="G70" i="22" a="1"/>
  <c r="G70" i="22" s="1"/>
  <c r="F70" i="22" a="1"/>
  <c r="F70" i="22" s="1"/>
  <c r="C66" i="22"/>
  <c r="G66" i="22" a="1"/>
  <c r="G66" i="22" s="1"/>
  <c r="F66" i="22" a="1"/>
  <c r="F66" i="22" s="1"/>
  <c r="C62" i="22"/>
  <c r="G62" i="22" a="1"/>
  <c r="G62" i="22" s="1"/>
  <c r="F62" i="22" a="1"/>
  <c r="F62" i="22" s="1"/>
  <c r="G58" i="22" a="1"/>
  <c r="G58" i="22" s="1"/>
  <c r="F58" i="22" a="1"/>
  <c r="F58" i="22" s="1"/>
  <c r="G55" i="22" a="1"/>
  <c r="G55" i="22" s="1"/>
  <c r="F55" i="22" a="1"/>
  <c r="F55" i="22" s="1"/>
  <c r="D35" i="22" a="1"/>
  <c r="D35" i="22" s="1"/>
  <c r="G35" i="22" a="1"/>
  <c r="G35" i="22" s="1"/>
  <c r="F35" i="22" a="1"/>
  <c r="F35" i="22" s="1"/>
  <c r="D22" i="22" a="1"/>
  <c r="D22" i="22" s="1"/>
  <c r="BH252" i="19"/>
  <c r="BH334" i="19"/>
  <c r="BF237" i="19"/>
  <c r="AA237" i="19" s="1"/>
  <c r="S323" i="27"/>
  <c r="Q312" i="27"/>
  <c r="M312" i="27" s="1"/>
  <c r="BH230" i="19"/>
  <c r="BH332" i="19"/>
  <c r="BF325" i="19"/>
  <c r="AA325" i="19" s="1"/>
  <c r="S43" i="27"/>
  <c r="BH238" i="19"/>
  <c r="BF229" i="19"/>
  <c r="AA229" i="19" s="1"/>
  <c r="BH326" i="19"/>
  <c r="BH256" i="19"/>
  <c r="BH254" i="19"/>
  <c r="BF251" i="19"/>
  <c r="AA251" i="19" s="1"/>
  <c r="Q231" i="27"/>
  <c r="O231" i="27" s="1"/>
  <c r="S210" i="27"/>
  <c r="S153" i="27"/>
  <c r="Q151" i="27"/>
  <c r="M151" i="27" s="1"/>
  <c r="S114" i="27"/>
  <c r="Q112" i="27"/>
  <c r="N112" i="27" s="1"/>
  <c r="BH302" i="19"/>
  <c r="BF283" i="19"/>
  <c r="AA283" i="19" s="1"/>
  <c r="BH276" i="19"/>
  <c r="BF271" i="19"/>
  <c r="AA271" i="19" s="1"/>
  <c r="BH266" i="19"/>
  <c r="BF261" i="19"/>
  <c r="AA261" i="19" s="1"/>
  <c r="BH244" i="19"/>
  <c r="Q73" i="27"/>
  <c r="O73" i="27" s="1"/>
  <c r="Q269" i="27"/>
  <c r="N269" i="27" s="1"/>
  <c r="S256" i="27"/>
  <c r="BH284" i="19"/>
  <c r="BF279" i="19"/>
  <c r="AA279" i="19" s="1"/>
  <c r="BH274" i="19"/>
  <c r="BF269" i="19"/>
  <c r="AA269" i="19" s="1"/>
  <c r="BH262" i="19"/>
  <c r="BF259" i="19"/>
  <c r="AA259" i="19" s="1"/>
  <c r="BF247" i="19"/>
  <c r="AA247" i="19" s="1"/>
  <c r="Q322" i="27"/>
  <c r="Q304" i="27"/>
  <c r="N281" i="27"/>
  <c r="S175" i="27"/>
  <c r="Q173" i="27"/>
  <c r="O173" i="27" s="1"/>
  <c r="Q271" i="27"/>
  <c r="M271" i="27" s="1"/>
  <c r="S118" i="27"/>
  <c r="Q329" i="27"/>
  <c r="N329" i="27" s="1"/>
  <c r="M296" i="27"/>
  <c r="M193" i="27"/>
  <c r="S185" i="27"/>
  <c r="Q92" i="27"/>
  <c r="N92" i="27" s="1"/>
  <c r="BH308" i="19"/>
  <c r="S238" i="27"/>
  <c r="S298" i="27"/>
  <c r="BH306" i="19"/>
  <c r="M320" i="27"/>
  <c r="O320" i="27"/>
  <c r="M214" i="27"/>
  <c r="O214" i="27"/>
  <c r="O325" i="27"/>
  <c r="M325" i="27"/>
  <c r="M235" i="27"/>
  <c r="O235" i="27"/>
  <c r="S301" i="27"/>
  <c r="Q302" i="27"/>
  <c r="O302" i="27" s="1"/>
  <c r="Q270" i="27"/>
  <c r="S269" i="27"/>
  <c r="S237" i="27"/>
  <c r="Q238" i="27"/>
  <c r="N238" i="27" s="1"/>
  <c r="Q222" i="27"/>
  <c r="N222" i="27" s="1"/>
  <c r="S221" i="27"/>
  <c r="Q174" i="27"/>
  <c r="S173" i="27"/>
  <c r="S149" i="27"/>
  <c r="Q150" i="27"/>
  <c r="O150" i="27" s="1"/>
  <c r="S141" i="27"/>
  <c r="Q142" i="27"/>
  <c r="M142" i="27" s="1"/>
  <c r="S133" i="27"/>
  <c r="Q134" i="27"/>
  <c r="N134" i="27" s="1"/>
  <c r="S125" i="27"/>
  <c r="Q126" i="27"/>
  <c r="S109" i="27"/>
  <c r="Q110" i="27"/>
  <c r="M110" i="27" s="1"/>
  <c r="S101" i="27"/>
  <c r="Q102" i="27"/>
  <c r="O102" i="27" s="1"/>
  <c r="S93" i="27"/>
  <c r="Q94" i="27"/>
  <c r="M94" i="27" s="1"/>
  <c r="Q86" i="27"/>
  <c r="M86" i="27" s="1"/>
  <c r="S85" i="27"/>
  <c r="Q78" i="27"/>
  <c r="N78" i="27" s="1"/>
  <c r="S77" i="27"/>
  <c r="Q70" i="27"/>
  <c r="N70" i="27" s="1"/>
  <c r="S69" i="27"/>
  <c r="S61" i="27"/>
  <c r="Q62" i="27"/>
  <c r="O62" i="27" s="1"/>
  <c r="Q54" i="27"/>
  <c r="O54" i="27" s="1"/>
  <c r="S53" i="27"/>
  <c r="Q46" i="27"/>
  <c r="S45" i="27"/>
  <c r="Q30" i="27"/>
  <c r="N30" i="27" s="1"/>
  <c r="S29" i="27"/>
  <c r="Q22" i="27"/>
  <c r="N22" i="27" s="1"/>
  <c r="S21" i="27"/>
  <c r="S13" i="27"/>
  <c r="Q14" i="27"/>
  <c r="Q318" i="27"/>
  <c r="O318" i="27" s="1"/>
  <c r="Q294" i="27"/>
  <c r="O294" i="27" s="1"/>
  <c r="S261" i="27"/>
  <c r="Q285" i="27"/>
  <c r="N285" i="27" s="1"/>
  <c r="S284" i="27"/>
  <c r="Q277" i="27"/>
  <c r="S276" i="27"/>
  <c r="M261" i="27"/>
  <c r="N261" i="27"/>
  <c r="S252" i="27"/>
  <c r="Q253" i="27"/>
  <c r="M253" i="27" s="1"/>
  <c r="S244" i="27"/>
  <c r="Q245" i="27"/>
  <c r="M245" i="27" s="1"/>
  <c r="S212" i="27"/>
  <c r="Q213" i="27"/>
  <c r="M213" i="27" s="1"/>
  <c r="S204" i="27"/>
  <c r="Q205" i="27"/>
  <c r="O205" i="27" s="1"/>
  <c r="Q189" i="27"/>
  <c r="M189" i="27" s="1"/>
  <c r="S188" i="27"/>
  <c r="S164" i="27"/>
  <c r="Q165" i="27"/>
  <c r="M165" i="27" s="1"/>
  <c r="Q149" i="27"/>
  <c r="O149" i="27" s="1"/>
  <c r="S148" i="27"/>
  <c r="S132" i="27"/>
  <c r="Q133" i="27"/>
  <c r="S124" i="27"/>
  <c r="Q125" i="27"/>
  <c r="N125" i="27" s="1"/>
  <c r="Q117" i="27"/>
  <c r="M117" i="27" s="1"/>
  <c r="S116" i="27"/>
  <c r="S108" i="27"/>
  <c r="Q109" i="27"/>
  <c r="O109" i="27" s="1"/>
  <c r="Q101" i="27"/>
  <c r="O101" i="27" s="1"/>
  <c r="S100" i="27"/>
  <c r="S92" i="27"/>
  <c r="Q93" i="27"/>
  <c r="M93" i="27" s="1"/>
  <c r="S84" i="27"/>
  <c r="Q85" i="27"/>
  <c r="M85" i="27" s="1"/>
  <c r="S76" i="27"/>
  <c r="Q77" i="27"/>
  <c r="O77" i="27" s="1"/>
  <c r="Q69" i="27"/>
  <c r="O69" i="27" s="1"/>
  <c r="S68" i="27"/>
  <c r="Q61" i="27"/>
  <c r="O61" i="27" s="1"/>
  <c r="S60" i="27"/>
  <c r="S52" i="27"/>
  <c r="Q53" i="27"/>
  <c r="M53" i="27" s="1"/>
  <c r="Q45" i="27"/>
  <c r="M45" i="27" s="1"/>
  <c r="S44" i="27"/>
  <c r="S28" i="27"/>
  <c r="Q29" i="27"/>
  <c r="N29" i="27" s="1"/>
  <c r="Q21" i="27"/>
  <c r="O21" i="27" s="1"/>
  <c r="S20" i="27"/>
  <c r="Q13" i="27"/>
  <c r="N13" i="27" s="1"/>
  <c r="S12" i="27"/>
  <c r="Q335" i="27"/>
  <c r="M335" i="27" s="1"/>
  <c r="S333" i="27"/>
  <c r="Q332" i="27"/>
  <c r="O332" i="27" s="1"/>
  <c r="S330" i="27"/>
  <c r="S327" i="27"/>
  <c r="Q326" i="27"/>
  <c r="M326" i="27" s="1"/>
  <c r="S319" i="27"/>
  <c r="S316" i="27"/>
  <c r="Q315" i="27"/>
  <c r="M315" i="27" s="1"/>
  <c r="S313" i="27"/>
  <c r="Q309" i="27"/>
  <c r="M309" i="27" s="1"/>
  <c r="Q290" i="27"/>
  <c r="O290" i="27" s="1"/>
  <c r="Q288" i="27"/>
  <c r="O288" i="27" s="1"/>
  <c r="M281" i="27"/>
  <c r="Q279" i="27"/>
  <c r="M279" i="27" s="1"/>
  <c r="M275" i="27"/>
  <c r="Q263" i="27"/>
  <c r="N263" i="27" s="1"/>
  <c r="O254" i="27"/>
  <c r="Q252" i="27"/>
  <c r="O252" i="27" s="1"/>
  <c r="O250" i="27"/>
  <c r="S248" i="27"/>
  <c r="Q240" i="27"/>
  <c r="N240" i="27" s="1"/>
  <c r="S236" i="27"/>
  <c r="S234" i="27"/>
  <c r="S229" i="27"/>
  <c r="Q212" i="27"/>
  <c r="M212" i="27" s="1"/>
  <c r="Q208" i="27"/>
  <c r="O208" i="27" s="1"/>
  <c r="S206" i="27"/>
  <c r="Q183" i="27"/>
  <c r="S181" i="27"/>
  <c r="Q162" i="27"/>
  <c r="M162" i="27" s="1"/>
  <c r="Q132" i="27"/>
  <c r="N132" i="27" s="1"/>
  <c r="S127" i="27"/>
  <c r="Q38" i="27"/>
  <c r="N38" i="27" s="1"/>
  <c r="Q300" i="27"/>
  <c r="S299" i="27"/>
  <c r="M292" i="27"/>
  <c r="N292" i="27"/>
  <c r="Q276" i="27"/>
  <c r="M276" i="27" s="1"/>
  <c r="S275" i="27"/>
  <c r="S267" i="27"/>
  <c r="Q268" i="27"/>
  <c r="N268" i="27" s="1"/>
  <c r="M260" i="27"/>
  <c r="N260" i="27"/>
  <c r="Q244" i="27"/>
  <c r="O244" i="27" s="1"/>
  <c r="S243" i="27"/>
  <c r="Q236" i="27"/>
  <c r="O236" i="27" s="1"/>
  <c r="S235" i="27"/>
  <c r="S227" i="27"/>
  <c r="Q228" i="27"/>
  <c r="N228" i="27" s="1"/>
  <c r="S195" i="27"/>
  <c r="Q196" i="27"/>
  <c r="M196" i="27" s="1"/>
  <c r="S179" i="27"/>
  <c r="Q180" i="27"/>
  <c r="N180" i="27" s="1"/>
  <c r="Q164" i="27"/>
  <c r="M164" i="27" s="1"/>
  <c r="S163" i="27"/>
  <c r="Q156" i="27"/>
  <c r="M156" i="27" s="1"/>
  <c r="S155" i="27"/>
  <c r="Q148" i="27"/>
  <c r="M148" i="27" s="1"/>
  <c r="S147" i="27"/>
  <c r="Q124" i="27"/>
  <c r="O124" i="27" s="1"/>
  <c r="S123" i="27"/>
  <c r="O116" i="27"/>
  <c r="N116" i="27"/>
  <c r="S99" i="27"/>
  <c r="Q100" i="27"/>
  <c r="O100" i="27" s="1"/>
  <c r="Q84" i="27"/>
  <c r="O84" i="27" s="1"/>
  <c r="S83" i="27"/>
  <c r="Q76" i="27"/>
  <c r="S75" i="27"/>
  <c r="S67" i="27"/>
  <c r="Q68" i="27"/>
  <c r="Q52" i="27"/>
  <c r="S51" i="27"/>
  <c r="M44" i="27"/>
  <c r="N44" i="27"/>
  <c r="O44" i="27"/>
  <c r="Q36" i="27"/>
  <c r="S35" i="27"/>
  <c r="S27" i="27"/>
  <c r="Q28" i="27"/>
  <c r="N28" i="27" s="1"/>
  <c r="S19" i="27"/>
  <c r="Q20" i="27"/>
  <c r="N20" i="27" s="1"/>
  <c r="Q12" i="27"/>
  <c r="N12" i="27" s="1"/>
  <c r="S11" i="27"/>
  <c r="Q323" i="27"/>
  <c r="O323" i="27" s="1"/>
  <c r="S320" i="27"/>
  <c r="S310" i="27"/>
  <c r="Q286" i="27"/>
  <c r="M286" i="27" s="1"/>
  <c r="Q284" i="27"/>
  <c r="N284" i="27" s="1"/>
  <c r="Q282" i="27"/>
  <c r="M282" i="27" s="1"/>
  <c r="O261" i="27"/>
  <c r="S259" i="27"/>
  <c r="Q227" i="27"/>
  <c r="M227" i="27" s="1"/>
  <c r="Q204" i="27"/>
  <c r="M204" i="27" s="1"/>
  <c r="S202" i="27"/>
  <c r="Q155" i="27"/>
  <c r="O155" i="27" s="1"/>
  <c r="Q120" i="27"/>
  <c r="M120" i="27" s="1"/>
  <c r="M299" i="27"/>
  <c r="O299" i="27"/>
  <c r="S290" i="27"/>
  <c r="Q291" i="27"/>
  <c r="N291" i="27" s="1"/>
  <c r="Q267" i="27"/>
  <c r="N267" i="27" s="1"/>
  <c r="S266" i="27"/>
  <c r="M259" i="27"/>
  <c r="N259" i="27"/>
  <c r="Q243" i="27"/>
  <c r="S242" i="27"/>
  <c r="Q195" i="27"/>
  <c r="M195" i="27" s="1"/>
  <c r="S194" i="27"/>
  <c r="S186" i="27"/>
  <c r="Q187" i="27"/>
  <c r="M187" i="27" s="1"/>
  <c r="Q163" i="27"/>
  <c r="M163" i="27" s="1"/>
  <c r="S162" i="27"/>
  <c r="Q139" i="27"/>
  <c r="N139" i="27" s="1"/>
  <c r="S138" i="27"/>
  <c r="Q131" i="27"/>
  <c r="O131" i="27" s="1"/>
  <c r="S130" i="27"/>
  <c r="S122" i="27"/>
  <c r="Q123" i="27"/>
  <c r="Q107" i="27"/>
  <c r="S106" i="27"/>
  <c r="S98" i="27"/>
  <c r="Q99" i="27"/>
  <c r="Q91" i="27"/>
  <c r="S90" i="27"/>
  <c r="Q83" i="27"/>
  <c r="M83" i="27" s="1"/>
  <c r="S82" i="27"/>
  <c r="Q75" i="27"/>
  <c r="M75" i="27" s="1"/>
  <c r="S74" i="27"/>
  <c r="S66" i="27"/>
  <c r="Q67" i="27"/>
  <c r="M67" i="27" s="1"/>
  <c r="S58" i="27"/>
  <c r="Q59" i="27"/>
  <c r="M59" i="27" s="1"/>
  <c r="Q51" i="27"/>
  <c r="M51" i="27" s="1"/>
  <c r="S50" i="27"/>
  <c r="S42" i="27"/>
  <c r="Q43" i="27"/>
  <c r="M43" i="27" s="1"/>
  <c r="Q35" i="27"/>
  <c r="M35" i="27" s="1"/>
  <c r="S34" i="27"/>
  <c r="Q27" i="27"/>
  <c r="M27" i="27" s="1"/>
  <c r="S26" i="27"/>
  <c r="S18" i="27"/>
  <c r="Q19" i="27"/>
  <c r="M19" i="27" s="1"/>
  <c r="S10" i="27"/>
  <c r="Q11" i="27"/>
  <c r="M11" i="27" s="1"/>
  <c r="Q333" i="27"/>
  <c r="Q330" i="27"/>
  <c r="N330" i="27" s="1"/>
  <c r="Q327" i="27"/>
  <c r="N327" i="27" s="1"/>
  <c r="S324" i="27"/>
  <c r="N320" i="27"/>
  <c r="Q319" i="27"/>
  <c r="O319" i="27" s="1"/>
  <c r="Q316" i="27"/>
  <c r="Q313" i="27"/>
  <c r="N313" i="27" s="1"/>
  <c r="Q307" i="27"/>
  <c r="N307" i="27" s="1"/>
  <c r="S305" i="27"/>
  <c r="S295" i="27"/>
  <c r="N293" i="27"/>
  <c r="S291" i="27"/>
  <c r="Q266" i="27"/>
  <c r="M266" i="27" s="1"/>
  <c r="S264" i="27"/>
  <c r="S241" i="27"/>
  <c r="O234" i="27"/>
  <c r="Q225" i="27"/>
  <c r="O225" i="27" s="1"/>
  <c r="Q223" i="27"/>
  <c r="N223" i="27" s="1"/>
  <c r="S219" i="27"/>
  <c r="Q215" i="27"/>
  <c r="S213" i="27"/>
  <c r="S196" i="27"/>
  <c r="Q194" i="27"/>
  <c r="O194" i="27" s="1"/>
  <c r="S192" i="27"/>
  <c r="S170" i="27"/>
  <c r="Q157" i="27"/>
  <c r="M157" i="27" s="1"/>
  <c r="S143" i="27"/>
  <c r="Q141" i="27"/>
  <c r="Q60" i="27"/>
  <c r="S297" i="27"/>
  <c r="Q298" i="27"/>
  <c r="S273" i="27"/>
  <c r="Q274" i="27"/>
  <c r="O274" i="27" s="1"/>
  <c r="S257" i="27"/>
  <c r="Q258" i="27"/>
  <c r="O258" i="27" s="1"/>
  <c r="N242" i="27"/>
  <c r="O242" i="27"/>
  <c r="Q226" i="27"/>
  <c r="M226" i="27" s="1"/>
  <c r="S225" i="27"/>
  <c r="S217" i="27"/>
  <c r="Q218" i="27"/>
  <c r="N218" i="27" s="1"/>
  <c r="S209" i="27"/>
  <c r="Q210" i="27"/>
  <c r="N210" i="27" s="1"/>
  <c r="Q202" i="27"/>
  <c r="N202" i="27" s="1"/>
  <c r="S201" i="27"/>
  <c r="S177" i="27"/>
  <c r="Q178" i="27"/>
  <c r="M178" i="27" s="1"/>
  <c r="S169" i="27"/>
  <c r="Q170" i="27"/>
  <c r="M170" i="27" s="1"/>
  <c r="Q146" i="27"/>
  <c r="M146" i="27" s="1"/>
  <c r="S145" i="27"/>
  <c r="S137" i="27"/>
  <c r="Q138" i="27"/>
  <c r="O138" i="27" s="1"/>
  <c r="S129" i="27"/>
  <c r="Q130" i="27"/>
  <c r="O130" i="27" s="1"/>
  <c r="S121" i="27"/>
  <c r="Q122" i="27"/>
  <c r="O122" i="27" s="1"/>
  <c r="S113" i="27"/>
  <c r="Q114" i="27"/>
  <c r="N114" i="27" s="1"/>
  <c r="S89" i="27"/>
  <c r="Q90" i="27"/>
  <c r="O90" i="27" s="1"/>
  <c r="Q82" i="27"/>
  <c r="N82" i="27" s="1"/>
  <c r="S81" i="27"/>
  <c r="S73" i="27"/>
  <c r="Q74" i="27"/>
  <c r="M74" i="27" s="1"/>
  <c r="Q66" i="27"/>
  <c r="N66" i="27" s="1"/>
  <c r="S65" i="27"/>
  <c r="S57" i="27"/>
  <c r="Q58" i="27"/>
  <c r="N58" i="27" s="1"/>
  <c r="S49" i="27"/>
  <c r="Q50" i="27"/>
  <c r="N50" i="27" s="1"/>
  <c r="S41" i="27"/>
  <c r="Q42" i="27"/>
  <c r="N42" i="27" s="1"/>
  <c r="S33" i="27"/>
  <c r="Q34" i="27"/>
  <c r="N34" i="27" s="1"/>
  <c r="S25" i="27"/>
  <c r="Q26" i="27"/>
  <c r="M26" i="27" s="1"/>
  <c r="S17" i="27"/>
  <c r="Q18" i="27"/>
  <c r="N18" i="27" s="1"/>
  <c r="Q10" i="27"/>
  <c r="N10" i="27" s="1"/>
  <c r="S9" i="27"/>
  <c r="O328" i="27"/>
  <c r="M324" i="27"/>
  <c r="N317" i="27"/>
  <c r="Q310" i="27"/>
  <c r="Q301" i="27"/>
  <c r="S280" i="27"/>
  <c r="S274" i="27"/>
  <c r="Q272" i="27"/>
  <c r="O272" i="27" s="1"/>
  <c r="O259" i="27"/>
  <c r="S253" i="27"/>
  <c r="S249" i="27"/>
  <c r="S245" i="27"/>
  <c r="Q232" i="27"/>
  <c r="N232" i="27" s="1"/>
  <c r="Q221" i="27"/>
  <c r="O221" i="27" s="1"/>
  <c r="Q198" i="27"/>
  <c r="O198" i="27" s="1"/>
  <c r="S178" i="27"/>
  <c r="Q172" i="27"/>
  <c r="N172" i="27" s="1"/>
  <c r="S117" i="27"/>
  <c r="S115" i="27"/>
  <c r="S304" i="27"/>
  <c r="Q305" i="27"/>
  <c r="Q289" i="27"/>
  <c r="N289" i="27" s="1"/>
  <c r="S288" i="27"/>
  <c r="Q273" i="27"/>
  <c r="M273" i="27" s="1"/>
  <c r="S272" i="27"/>
  <c r="M265" i="27"/>
  <c r="O265" i="27"/>
  <c r="M249" i="27"/>
  <c r="O249" i="27"/>
  <c r="S240" i="27"/>
  <c r="Q241" i="27"/>
  <c r="O241" i="27" s="1"/>
  <c r="S232" i="27"/>
  <c r="Q233" i="27"/>
  <c r="Q217" i="27"/>
  <c r="O217" i="27" s="1"/>
  <c r="S216" i="27"/>
  <c r="S208" i="27"/>
  <c r="Q209" i="27"/>
  <c r="O209" i="27" s="1"/>
  <c r="S200" i="27"/>
  <c r="Q201" i="27"/>
  <c r="O201" i="27" s="1"/>
  <c r="Q185" i="27"/>
  <c r="O185" i="27" s="1"/>
  <c r="S184" i="27"/>
  <c r="S176" i="27"/>
  <c r="Q177" i="27"/>
  <c r="O177" i="27" s="1"/>
  <c r="S168" i="27"/>
  <c r="Q169" i="27"/>
  <c r="O169" i="27" s="1"/>
  <c r="S160" i="27"/>
  <c r="Q161" i="27"/>
  <c r="O161" i="27" s="1"/>
  <c r="Q153" i="27"/>
  <c r="O153" i="27" s="1"/>
  <c r="S152" i="27"/>
  <c r="S136" i="27"/>
  <c r="Q137" i="27"/>
  <c r="S128" i="27"/>
  <c r="Q129" i="27"/>
  <c r="Q113" i="27"/>
  <c r="M113" i="27" s="1"/>
  <c r="S112" i="27"/>
  <c r="Q105" i="27"/>
  <c r="M105" i="27" s="1"/>
  <c r="S104" i="27"/>
  <c r="S96" i="27"/>
  <c r="Q97" i="27"/>
  <c r="N97" i="27" s="1"/>
  <c r="S80" i="27"/>
  <c r="Q81" i="27"/>
  <c r="Q65" i="27"/>
  <c r="O65" i="27" s="1"/>
  <c r="S64" i="27"/>
  <c r="S48" i="27"/>
  <c r="Q49" i="27"/>
  <c r="O49" i="27" s="1"/>
  <c r="S40" i="27"/>
  <c r="Q41" i="27"/>
  <c r="O41" i="27" s="1"/>
  <c r="S32" i="27"/>
  <c r="Q33" i="27"/>
  <c r="M33" i="27" s="1"/>
  <c r="S24" i="27"/>
  <c r="Q25" i="27"/>
  <c r="M25" i="27" s="1"/>
  <c r="Q17" i="27"/>
  <c r="N17" i="27" s="1"/>
  <c r="S16" i="27"/>
  <c r="Q9" i="27"/>
  <c r="O9" i="27" s="1"/>
  <c r="S8" i="27"/>
  <c r="N325" i="27"/>
  <c r="Q297" i="27"/>
  <c r="Q278" i="27"/>
  <c r="O278" i="27" s="1"/>
  <c r="S260" i="27"/>
  <c r="S228" i="27"/>
  <c r="N207" i="27"/>
  <c r="S205" i="27"/>
  <c r="Q190" i="27"/>
  <c r="N190" i="27" s="1"/>
  <c r="Q184" i="27"/>
  <c r="O184" i="27" s="1"/>
  <c r="S180" i="27"/>
  <c r="Q145" i="27"/>
  <c r="Q108" i="27"/>
  <c r="Q98" i="27"/>
  <c r="N98" i="27" s="1"/>
  <c r="S88" i="27"/>
  <c r="Q280" i="27"/>
  <c r="N280" i="27" s="1"/>
  <c r="S279" i="27"/>
  <c r="S263" i="27"/>
  <c r="Q264" i="27"/>
  <c r="M264" i="27" s="1"/>
  <c r="Q256" i="27"/>
  <c r="O256" i="27" s="1"/>
  <c r="S255" i="27"/>
  <c r="S247" i="27"/>
  <c r="Q248" i="27"/>
  <c r="M248" i="27" s="1"/>
  <c r="S223" i="27"/>
  <c r="Q224" i="27"/>
  <c r="M224" i="27" s="1"/>
  <c r="Q160" i="27"/>
  <c r="M160" i="27" s="1"/>
  <c r="S159" i="27"/>
  <c r="Q152" i="27"/>
  <c r="N152" i="27" s="1"/>
  <c r="S151" i="27"/>
  <c r="S135" i="27"/>
  <c r="Q136" i="27"/>
  <c r="O136" i="27" s="1"/>
  <c r="Q104" i="27"/>
  <c r="S103" i="27"/>
  <c r="S95" i="27"/>
  <c r="Q96" i="27"/>
  <c r="O96" i="27" s="1"/>
  <c r="S87" i="27"/>
  <c r="Q88" i="27"/>
  <c r="O88" i="27" s="1"/>
  <c r="Q80" i="27"/>
  <c r="O80" i="27" s="1"/>
  <c r="S79" i="27"/>
  <c r="N72" i="27"/>
  <c r="O72" i="27"/>
  <c r="M72" i="27"/>
  <c r="Q64" i="27"/>
  <c r="S63" i="27"/>
  <c r="Q56" i="27"/>
  <c r="S55" i="27"/>
  <c r="S47" i="27"/>
  <c r="Q48" i="27"/>
  <c r="Q40" i="27"/>
  <c r="S39" i="27"/>
  <c r="Q32" i="27"/>
  <c r="S31" i="27"/>
  <c r="S23" i="27"/>
  <c r="Q24" i="27"/>
  <c r="N24" i="27" s="1"/>
  <c r="S15" i="27"/>
  <c r="Q16" i="27"/>
  <c r="N16" i="27" s="1"/>
  <c r="Q8" i="27"/>
  <c r="N8" i="27" s="1"/>
  <c r="S7" i="27"/>
  <c r="S292" i="27"/>
  <c r="Q283" i="27"/>
  <c r="N283" i="27" s="1"/>
  <c r="N249" i="27"/>
  <c r="S233" i="27"/>
  <c r="M207" i="27"/>
  <c r="S199" i="27"/>
  <c r="S165" i="27"/>
  <c r="Q147" i="27"/>
  <c r="Q121" i="27"/>
  <c r="O121" i="27" s="1"/>
  <c r="S105" i="27"/>
  <c r="S294" i="27"/>
  <c r="Q295" i="27"/>
  <c r="N295" i="27" s="1"/>
  <c r="S286" i="27"/>
  <c r="Q287" i="27"/>
  <c r="Q255" i="27"/>
  <c r="S254" i="27"/>
  <c r="Q247" i="27"/>
  <c r="O247" i="27" s="1"/>
  <c r="S246" i="27"/>
  <c r="S198" i="27"/>
  <c r="Q199" i="27"/>
  <c r="S190" i="27"/>
  <c r="Q191" i="27"/>
  <c r="Q175" i="27"/>
  <c r="S174" i="27"/>
  <c r="Q167" i="27"/>
  <c r="S166" i="27"/>
  <c r="Q159" i="27"/>
  <c r="S158" i="27"/>
  <c r="Q143" i="27"/>
  <c r="M143" i="27" s="1"/>
  <c r="S142" i="27"/>
  <c r="Q135" i="27"/>
  <c r="O135" i="27" s="1"/>
  <c r="S134" i="27"/>
  <c r="S126" i="27"/>
  <c r="Q127" i="27"/>
  <c r="O127" i="27" s="1"/>
  <c r="N119" i="27"/>
  <c r="O119" i="27"/>
  <c r="M119" i="27"/>
  <c r="S110" i="27"/>
  <c r="Q111" i="27"/>
  <c r="O111" i="27" s="1"/>
  <c r="S102" i="27"/>
  <c r="Q103" i="27"/>
  <c r="N103" i="27" s="1"/>
  <c r="S94" i="27"/>
  <c r="Q95" i="27"/>
  <c r="Q87" i="27"/>
  <c r="S86" i="27"/>
  <c r="S78" i="27"/>
  <c r="Q79" i="27"/>
  <c r="M79" i="27" s="1"/>
  <c r="S70" i="27"/>
  <c r="Q71" i="27"/>
  <c r="M71" i="27" s="1"/>
  <c r="Q63" i="27"/>
  <c r="M63" i="27" s="1"/>
  <c r="S62" i="27"/>
  <c r="Q55" i="27"/>
  <c r="M55" i="27" s="1"/>
  <c r="S54" i="27"/>
  <c r="Q47" i="27"/>
  <c r="M47" i="27" s="1"/>
  <c r="S46" i="27"/>
  <c r="Q39" i="27"/>
  <c r="M39" i="27" s="1"/>
  <c r="S38" i="27"/>
  <c r="Q31" i="27"/>
  <c r="M31" i="27" s="1"/>
  <c r="S30" i="27"/>
  <c r="S22" i="27"/>
  <c r="Q23" i="27"/>
  <c r="M23" i="27" s="1"/>
  <c r="S14" i="27"/>
  <c r="Q15" i="27"/>
  <c r="M15" i="27" s="1"/>
  <c r="S6" i="27"/>
  <c r="Q7" i="27"/>
  <c r="M7" i="27" s="1"/>
  <c r="Q308" i="27"/>
  <c r="N308" i="27" s="1"/>
  <c r="S302" i="27"/>
  <c r="O260" i="27"/>
  <c r="S258" i="27"/>
  <c r="S250" i="27"/>
  <c r="S218" i="27"/>
  <c r="Q216" i="27"/>
  <c r="O216" i="27" s="1"/>
  <c r="S191" i="27"/>
  <c r="S187" i="27"/>
  <c r="S167" i="27"/>
  <c r="Q158" i="27"/>
  <c r="N158" i="27" s="1"/>
  <c r="Q140" i="27"/>
  <c r="M140" i="27" s="1"/>
  <c r="S71" i="27"/>
  <c r="S56" i="27"/>
  <c r="S36" i="27"/>
  <c r="M234" i="27"/>
  <c r="BH313" i="19"/>
  <c r="N235" i="27"/>
  <c r="BF330" i="19"/>
  <c r="AA330" i="19" s="1"/>
  <c r="BH329" i="19"/>
  <c r="BH305" i="19"/>
  <c r="BF306" i="19"/>
  <c r="AA306" i="19" s="1"/>
  <c r="BH297" i="19"/>
  <c r="BF298" i="19"/>
  <c r="BH289" i="19"/>
  <c r="BF290" i="19"/>
  <c r="AA290" i="19" s="1"/>
  <c r="BH281" i="19"/>
  <c r="BF282" i="19"/>
  <c r="AA282" i="19" s="1"/>
  <c r="BH273" i="19"/>
  <c r="BF274" i="19"/>
  <c r="AA274" i="19" s="1"/>
  <c r="BH265" i="19"/>
  <c r="BF266" i="19"/>
  <c r="BH257" i="19"/>
  <c r="BF258" i="19"/>
  <c r="AA258" i="19" s="1"/>
  <c r="BH249" i="19"/>
  <c r="BF250" i="19"/>
  <c r="AA250" i="19" s="1"/>
  <c r="BH241" i="19"/>
  <c r="BF242" i="19"/>
  <c r="AA242" i="19" s="1"/>
  <c r="BH233" i="19"/>
  <c r="BF234" i="19"/>
  <c r="BF226" i="19"/>
  <c r="AA226" i="19" s="1"/>
  <c r="BH225" i="19"/>
  <c r="BF218" i="19"/>
  <c r="AA218" i="19" s="1"/>
  <c r="BH217" i="19"/>
  <c r="BH209" i="19"/>
  <c r="BF210" i="19"/>
  <c r="AA210" i="19" s="1"/>
  <c r="M166" i="27"/>
  <c r="BF318" i="19"/>
  <c r="AA318" i="19" s="1"/>
  <c r="O193" i="27"/>
  <c r="BF334" i="19"/>
  <c r="AA334" i="19" s="1"/>
  <c r="BH333" i="19"/>
  <c r="BF326" i="19"/>
  <c r="BH325" i="19"/>
  <c r="BH309" i="19"/>
  <c r="BF310" i="19"/>
  <c r="AA310" i="19" s="1"/>
  <c r="BH301" i="19"/>
  <c r="BF302" i="19"/>
  <c r="AA302" i="19" s="1"/>
  <c r="BH293" i="19"/>
  <c r="BF294" i="19"/>
  <c r="AA294" i="19" s="1"/>
  <c r="BH285" i="19"/>
  <c r="BF286" i="19"/>
  <c r="AA286" i="19" s="1"/>
  <c r="BH277" i="19"/>
  <c r="BF278" i="19"/>
  <c r="AA278" i="19" s="1"/>
  <c r="BH269" i="19"/>
  <c r="BF270" i="19"/>
  <c r="AA270" i="19" s="1"/>
  <c r="BH261" i="19"/>
  <c r="BF262" i="19"/>
  <c r="AA262" i="19" s="1"/>
  <c r="BH253" i="19"/>
  <c r="BF254" i="19"/>
  <c r="AA254" i="19" s="1"/>
  <c r="BH245" i="19"/>
  <c r="BF246" i="19"/>
  <c r="AA246" i="19" s="1"/>
  <c r="BH237" i="19"/>
  <c r="BF238" i="19"/>
  <c r="AA238" i="19" s="1"/>
  <c r="BH229" i="19"/>
  <c r="BF230" i="19"/>
  <c r="AA230" i="19" s="1"/>
  <c r="BH321" i="19"/>
  <c r="BF222" i="19"/>
  <c r="AA222" i="19" s="1"/>
  <c r="BH221" i="19"/>
  <c r="BF214" i="19"/>
  <c r="AA214" i="19" s="1"/>
  <c r="BH213" i="19"/>
  <c r="BH205" i="19"/>
  <c r="BF206" i="19"/>
  <c r="AA206" i="19" s="1"/>
  <c r="BH197" i="19"/>
  <c r="BF198" i="19"/>
  <c r="AA198" i="19" s="1"/>
  <c r="BH189" i="19"/>
  <c r="BF190" i="19"/>
  <c r="AA190" i="19" s="1"/>
  <c r="BH181" i="19"/>
  <c r="BF182" i="19"/>
  <c r="AA182" i="19" s="1"/>
  <c r="BH173" i="19"/>
  <c r="BF174" i="19"/>
  <c r="AA174" i="19" s="1"/>
  <c r="BF166" i="19"/>
  <c r="AA166" i="19" s="1"/>
  <c r="BH165" i="19"/>
  <c r="BF158" i="19"/>
  <c r="AA158" i="19" s="1"/>
  <c r="BH157" i="19"/>
  <c r="BF150" i="19"/>
  <c r="AA150" i="19" s="1"/>
  <c r="BH149" i="19"/>
  <c r="BH141" i="19"/>
  <c r="BF142" i="19"/>
  <c r="AA142" i="19" s="1"/>
  <c r="BH133" i="19"/>
  <c r="BF134" i="19"/>
  <c r="BH125" i="19"/>
  <c r="BF126" i="19"/>
  <c r="AA126" i="19" s="1"/>
  <c r="BH117" i="19"/>
  <c r="BF118" i="19"/>
  <c r="AA118" i="19" s="1"/>
  <c r="BF110" i="19"/>
  <c r="AA110" i="19" s="1"/>
  <c r="BH109" i="19"/>
  <c r="BF102" i="19"/>
  <c r="AA102" i="19" s="1"/>
  <c r="BH101" i="19"/>
  <c r="BF94" i="19"/>
  <c r="AA94" i="19" s="1"/>
  <c r="BH93" i="19"/>
  <c r="BF86" i="19"/>
  <c r="AA86" i="19" s="1"/>
  <c r="BH85" i="19"/>
  <c r="BF78" i="19"/>
  <c r="AA78" i="19" s="1"/>
  <c r="BH77" i="19"/>
  <c r="BF70" i="19"/>
  <c r="AA70" i="19" s="1"/>
  <c r="BH69" i="19"/>
  <c r="BH61" i="19"/>
  <c r="BF62" i="19"/>
  <c r="AA62" i="19" s="1"/>
  <c r="BH53" i="19"/>
  <c r="BF54" i="19"/>
  <c r="AA54" i="19" s="1"/>
  <c r="BH45" i="19"/>
  <c r="BF46" i="19"/>
  <c r="AA46" i="19" s="1"/>
  <c r="BH37" i="19"/>
  <c r="BF38" i="19"/>
  <c r="BH29" i="19"/>
  <c r="BF30" i="19"/>
  <c r="AA30" i="19" s="1"/>
  <c r="BH21" i="19"/>
  <c r="BF22" i="19"/>
  <c r="AA22" i="19" s="1"/>
  <c r="BH13" i="19"/>
  <c r="BF14" i="19"/>
  <c r="AA14" i="19" s="1"/>
  <c r="BF329" i="19"/>
  <c r="AA329" i="19" s="1"/>
  <c r="BH264" i="19"/>
  <c r="M206" i="27"/>
  <c r="BH319" i="19"/>
  <c r="BF316" i="19"/>
  <c r="AA316" i="19" s="1"/>
  <c r="BH304" i="19"/>
  <c r="BH280" i="19"/>
  <c r="BH272" i="19"/>
  <c r="BH331" i="19"/>
  <c r="BF332" i="19"/>
  <c r="AA332" i="19" s="1"/>
  <c r="BF308" i="19"/>
  <c r="AA308" i="19" s="1"/>
  <c r="BH307" i="19"/>
  <c r="BF300" i="19"/>
  <c r="AA300" i="19" s="1"/>
  <c r="BH299" i="19"/>
  <c r="BF292" i="19"/>
  <c r="AA292" i="19" s="1"/>
  <c r="BH291" i="19"/>
  <c r="BF284" i="19"/>
  <c r="BH283" i="19"/>
  <c r="BF276" i="19"/>
  <c r="AA276" i="19" s="1"/>
  <c r="BH275" i="19"/>
  <c r="BF268" i="19"/>
  <c r="AA268" i="19" s="1"/>
  <c r="BH267" i="19"/>
  <c r="BF260" i="19"/>
  <c r="AA260" i="19" s="1"/>
  <c r="BH259" i="19"/>
  <c r="BF252" i="19"/>
  <c r="BH251" i="19"/>
  <c r="BF244" i="19"/>
  <c r="AA244" i="19" s="1"/>
  <c r="BH243" i="19"/>
  <c r="BF236" i="19"/>
  <c r="AA236" i="19" s="1"/>
  <c r="BH235" i="19"/>
  <c r="AA335" i="19"/>
  <c r="BH330" i="19"/>
  <c r="M182" i="27"/>
  <c r="BH322" i="19"/>
  <c r="BF323" i="19"/>
  <c r="AA323" i="19" s="1"/>
  <c r="BH314" i="19"/>
  <c r="BF315" i="19"/>
  <c r="AA315" i="19" s="1"/>
  <c r="BH201" i="19"/>
  <c r="BF202" i="19"/>
  <c r="AA202" i="19" s="1"/>
  <c r="BH193" i="19"/>
  <c r="BF194" i="19"/>
  <c r="AA194" i="19" s="1"/>
  <c r="BH185" i="19"/>
  <c r="BF186" i="19"/>
  <c r="AA186" i="19" s="1"/>
  <c r="BH177" i="19"/>
  <c r="BF178" i="19"/>
  <c r="AA178" i="19" s="1"/>
  <c r="BF170" i="19"/>
  <c r="AA170" i="19" s="1"/>
  <c r="BH169" i="19"/>
  <c r="BF162" i="19"/>
  <c r="AA162" i="19" s="1"/>
  <c r="BH161" i="19"/>
  <c r="BF154" i="19"/>
  <c r="AA154" i="19" s="1"/>
  <c r="BH153" i="19"/>
  <c r="BF146" i="19"/>
  <c r="AA146" i="19" s="1"/>
  <c r="BH145" i="19"/>
  <c r="BH137" i="19"/>
  <c r="BF138" i="19"/>
  <c r="AA138" i="19" s="1"/>
  <c r="BH129" i="19"/>
  <c r="BF130" i="19"/>
  <c r="AA130" i="19" s="1"/>
  <c r="BH121" i="19"/>
  <c r="BF122" i="19"/>
  <c r="AA122" i="19" s="1"/>
  <c r="BH113" i="19"/>
  <c r="BF114" i="19"/>
  <c r="AA114" i="19" s="1"/>
  <c r="BF106" i="19"/>
  <c r="AA106" i="19" s="1"/>
  <c r="BH105" i="19"/>
  <c r="BF98" i="19"/>
  <c r="AA98" i="19" s="1"/>
  <c r="BH97" i="19"/>
  <c r="BF90" i="19"/>
  <c r="AA90" i="19" s="1"/>
  <c r="BH89" i="19"/>
  <c r="BF82" i="19"/>
  <c r="AA82" i="19" s="1"/>
  <c r="BH81" i="19"/>
  <c r="BF74" i="19"/>
  <c r="BH73" i="19"/>
  <c r="BH65" i="19"/>
  <c r="BF66" i="19"/>
  <c r="AA66" i="19" s="1"/>
  <c r="BH57" i="19"/>
  <c r="BF58" i="19"/>
  <c r="AA58" i="19" s="1"/>
  <c r="BH49" i="19"/>
  <c r="BF50" i="19"/>
  <c r="AA50" i="19" s="1"/>
  <c r="BH41" i="19"/>
  <c r="BF42" i="19"/>
  <c r="AA42" i="19" s="1"/>
  <c r="BH33" i="19"/>
  <c r="BF34" i="19"/>
  <c r="AA34" i="19" s="1"/>
  <c r="BH25" i="19"/>
  <c r="BF26" i="19"/>
  <c r="AA26" i="19" s="1"/>
  <c r="BH17" i="19"/>
  <c r="BF18" i="19"/>
  <c r="AA18" i="19" s="1"/>
  <c r="BH9" i="19"/>
  <c r="BF10" i="19"/>
  <c r="AA10" i="19" s="1"/>
  <c r="AA333" i="19"/>
  <c r="BF321" i="19"/>
  <c r="AA321" i="19" s="1"/>
  <c r="BH320" i="19"/>
  <c r="BF313" i="19"/>
  <c r="AA313" i="19" s="1"/>
  <c r="BH312" i="19"/>
  <c r="BH296" i="19"/>
  <c r="BF297" i="19"/>
  <c r="AA297" i="19" s="1"/>
  <c r="BH288" i="19"/>
  <c r="BF289" i="19"/>
  <c r="AA289" i="19" s="1"/>
  <c r="BH248" i="19"/>
  <c r="BF249" i="19"/>
  <c r="AA249" i="19" s="1"/>
  <c r="BH240" i="19"/>
  <c r="BF241" i="19"/>
  <c r="AA241" i="19" s="1"/>
  <c r="BH232" i="19"/>
  <c r="BF233" i="19"/>
  <c r="AA233" i="19" s="1"/>
  <c r="BH224" i="19"/>
  <c r="BF225" i="19"/>
  <c r="AA225" i="19" s="1"/>
  <c r="BF217" i="19"/>
  <c r="AA217" i="19" s="1"/>
  <c r="BH216" i="19"/>
  <c r="BF209" i="19"/>
  <c r="AA209" i="19" s="1"/>
  <c r="BH208" i="19"/>
  <c r="BF201" i="19"/>
  <c r="BH200" i="19"/>
  <c r="BF193" i="19"/>
  <c r="AA193" i="19" s="1"/>
  <c r="BH192" i="19"/>
  <c r="BH184" i="19"/>
  <c r="BF185" i="19"/>
  <c r="AA185" i="19" s="1"/>
  <c r="BH176" i="19"/>
  <c r="BF177" i="19"/>
  <c r="AA177" i="19" s="1"/>
  <c r="BH168" i="19"/>
  <c r="BF169" i="19"/>
  <c r="AA169" i="19" s="1"/>
  <c r="BH160" i="19"/>
  <c r="BF161" i="19"/>
  <c r="AA161" i="19" s="1"/>
  <c r="BF153" i="19"/>
  <c r="AA153" i="19" s="1"/>
  <c r="BH152" i="19"/>
  <c r="BF145" i="19"/>
  <c r="AA145" i="19" s="1"/>
  <c r="BH144" i="19"/>
  <c r="BF137" i="19"/>
  <c r="BH136" i="19"/>
  <c r="BF129" i="19"/>
  <c r="AA129" i="19" s="1"/>
  <c r="BH128" i="19"/>
  <c r="BH120" i="19"/>
  <c r="BF121" i="19"/>
  <c r="AA121" i="19" s="1"/>
  <c r="BH323" i="19"/>
  <c r="BH335" i="19"/>
  <c r="BF336" i="19"/>
  <c r="BH327" i="19"/>
  <c r="BF328" i="19"/>
  <c r="AA328" i="19" s="1"/>
  <c r="BF312" i="19"/>
  <c r="AA312" i="19" s="1"/>
  <c r="BH311" i="19"/>
  <c r="BF304" i="19"/>
  <c r="AA304" i="19" s="1"/>
  <c r="BH303" i="19"/>
  <c r="BF296" i="19"/>
  <c r="AA296" i="19" s="1"/>
  <c r="BH295" i="19"/>
  <c r="BF288" i="19"/>
  <c r="AA288" i="19" s="1"/>
  <c r="BH287" i="19"/>
  <c r="BF280" i="19"/>
  <c r="AA280" i="19" s="1"/>
  <c r="BH279" i="19"/>
  <c r="BF272" i="19"/>
  <c r="AA272" i="19" s="1"/>
  <c r="BH271" i="19"/>
  <c r="BF264" i="19"/>
  <c r="AA264" i="19" s="1"/>
  <c r="BH263" i="19"/>
  <c r="BF256" i="19"/>
  <c r="AA256" i="19" s="1"/>
  <c r="BH255" i="19"/>
  <c r="BF248" i="19"/>
  <c r="AA248" i="19" s="1"/>
  <c r="BH247" i="19"/>
  <c r="BF240" i="19"/>
  <c r="AA240" i="19" s="1"/>
  <c r="BH239" i="19"/>
  <c r="BF232" i="19"/>
  <c r="AA232" i="19" s="1"/>
  <c r="BH231" i="19"/>
  <c r="BH223" i="19"/>
  <c r="BF224" i="19"/>
  <c r="AA224" i="19" s="1"/>
  <c r="BH215" i="19"/>
  <c r="BF216" i="19"/>
  <c r="BH242" i="19"/>
  <c r="BH234" i="19"/>
  <c r="BH112" i="19"/>
  <c r="BF113" i="19"/>
  <c r="AA113" i="19" s="1"/>
  <c r="BH104" i="19"/>
  <c r="BF105" i="19"/>
  <c r="AA105" i="19" s="1"/>
  <c r="BF97" i="19"/>
  <c r="AA97" i="19" s="1"/>
  <c r="BH96" i="19"/>
  <c r="BF89" i="19"/>
  <c r="AA89" i="19" s="1"/>
  <c r="BH88" i="19"/>
  <c r="BF81" i="19"/>
  <c r="AA81" i="19" s="1"/>
  <c r="BH80" i="19"/>
  <c r="BF73" i="19"/>
  <c r="AA73" i="19" s="1"/>
  <c r="BH72" i="19"/>
  <c r="BF65" i="19"/>
  <c r="AA65" i="19" s="1"/>
  <c r="BH64" i="19"/>
  <c r="BF57" i="19"/>
  <c r="AA57" i="19" s="1"/>
  <c r="BH56" i="19"/>
  <c r="BF49" i="19"/>
  <c r="AA49" i="19" s="1"/>
  <c r="BH48" i="19"/>
  <c r="BF41" i="19"/>
  <c r="AA41" i="19" s="1"/>
  <c r="BH40" i="19"/>
  <c r="BF33" i="19"/>
  <c r="AA33" i="19" s="1"/>
  <c r="BH32" i="19"/>
  <c r="BF25" i="19"/>
  <c r="AA25" i="19" s="1"/>
  <c r="BH24" i="19"/>
  <c r="BF17" i="19"/>
  <c r="AA17" i="19" s="1"/>
  <c r="BH16" i="19"/>
  <c r="BF9" i="19"/>
  <c r="AA9" i="19" s="1"/>
  <c r="BH8" i="19"/>
  <c r="BF208" i="19"/>
  <c r="AA208" i="19" s="1"/>
  <c r="BH207" i="19"/>
  <c r="BF200" i="19"/>
  <c r="AA200" i="19" s="1"/>
  <c r="BH199" i="19"/>
  <c r="BF192" i="19"/>
  <c r="AA192" i="19" s="1"/>
  <c r="BH191" i="19"/>
  <c r="BF184" i="19"/>
  <c r="AA184" i="19" s="1"/>
  <c r="BH183" i="19"/>
  <c r="BF176" i="19"/>
  <c r="AA176" i="19" s="1"/>
  <c r="BH175" i="19"/>
  <c r="BH167" i="19"/>
  <c r="BF168" i="19"/>
  <c r="AA168" i="19" s="1"/>
  <c r="BH159" i="19"/>
  <c r="BF160" i="19"/>
  <c r="BH151" i="19"/>
  <c r="BF152" i="19"/>
  <c r="AA152" i="19" s="1"/>
  <c r="BF144" i="19"/>
  <c r="AA144" i="19" s="1"/>
  <c r="BH143" i="19"/>
  <c r="BF136" i="19"/>
  <c r="AA136" i="19" s="1"/>
  <c r="BH135" i="19"/>
  <c r="BF128" i="19"/>
  <c r="AA128" i="19" s="1"/>
  <c r="BH127" i="19"/>
  <c r="BF120" i="19"/>
  <c r="AA120" i="19" s="1"/>
  <c r="BH119" i="19"/>
  <c r="BH111" i="19"/>
  <c r="BF112" i="19"/>
  <c r="AA112" i="19" s="1"/>
  <c r="BH103" i="19"/>
  <c r="BF104" i="19"/>
  <c r="BH95" i="19"/>
  <c r="BF96" i="19"/>
  <c r="BH87" i="19"/>
  <c r="BF88" i="19"/>
  <c r="AA88" i="19" s="1"/>
  <c r="BH79" i="19"/>
  <c r="BF80" i="19"/>
  <c r="AA80" i="19" s="1"/>
  <c r="BH71" i="19"/>
  <c r="BF72" i="19"/>
  <c r="AA72" i="19" s="1"/>
  <c r="BF64" i="19"/>
  <c r="AA64" i="19" s="1"/>
  <c r="BH63" i="19"/>
  <c r="BF56" i="19"/>
  <c r="AA56" i="19" s="1"/>
  <c r="BH55" i="19"/>
  <c r="BF48" i="19"/>
  <c r="AA48" i="19" s="1"/>
  <c r="BH47" i="19"/>
  <c r="BF40" i="19"/>
  <c r="AA40" i="19" s="1"/>
  <c r="BH39" i="19"/>
  <c r="BF32" i="19"/>
  <c r="AA32" i="19" s="1"/>
  <c r="BH31" i="19"/>
  <c r="BF24" i="19"/>
  <c r="AA24" i="19" s="1"/>
  <c r="BH23" i="19"/>
  <c r="BF16" i="19"/>
  <c r="AA16" i="19" s="1"/>
  <c r="BH15" i="19"/>
  <c r="BF8" i="19"/>
  <c r="AA8" i="19" s="1"/>
  <c r="BH7" i="19"/>
  <c r="BF319" i="19"/>
  <c r="AA319" i="19" s="1"/>
  <c r="BH316" i="19"/>
  <c r="BF219" i="19"/>
  <c r="AA219" i="19" s="1"/>
  <c r="BF295" i="19"/>
  <c r="AA295" i="19" s="1"/>
  <c r="BH294" i="19"/>
  <c r="BF287" i="19"/>
  <c r="AA287" i="19" s="1"/>
  <c r="BH286" i="19"/>
  <c r="BF223" i="19"/>
  <c r="AA223" i="19" s="1"/>
  <c r="BH222" i="19"/>
  <c r="BH214" i="19"/>
  <c r="BF215" i="19"/>
  <c r="AA215" i="19" s="1"/>
  <c r="BH206" i="19"/>
  <c r="BF207" i="19"/>
  <c r="AA207" i="19" s="1"/>
  <c r="BH198" i="19"/>
  <c r="BF199" i="19"/>
  <c r="AA199" i="19" s="1"/>
  <c r="BH190" i="19"/>
  <c r="BF191" i="19"/>
  <c r="AA191" i="19" s="1"/>
  <c r="BF183" i="19"/>
  <c r="AA183" i="19" s="1"/>
  <c r="BH182" i="19"/>
  <c r="BF175" i="19"/>
  <c r="AA175" i="19" s="1"/>
  <c r="BH174" i="19"/>
  <c r="BF167" i="19"/>
  <c r="AA167" i="19" s="1"/>
  <c r="BH166" i="19"/>
  <c r="BH158" i="19"/>
  <c r="BF159" i="19"/>
  <c r="BH150" i="19"/>
  <c r="BF151" i="19"/>
  <c r="AA151" i="19" s="1"/>
  <c r="BH142" i="19"/>
  <c r="BF143" i="19"/>
  <c r="AA143" i="19" s="1"/>
  <c r="BH134" i="19"/>
  <c r="BF135" i="19"/>
  <c r="AA135" i="19" s="1"/>
  <c r="BF127" i="19"/>
  <c r="AA127" i="19" s="1"/>
  <c r="BH126" i="19"/>
  <c r="BF119" i="19"/>
  <c r="AA119" i="19" s="1"/>
  <c r="BH118" i="19"/>
  <c r="BF111" i="19"/>
  <c r="AA111" i="19" s="1"/>
  <c r="BH110" i="19"/>
  <c r="BF103" i="19"/>
  <c r="AA103" i="19" s="1"/>
  <c r="BH102" i="19"/>
  <c r="BH94" i="19"/>
  <c r="BF95" i="19"/>
  <c r="BH86" i="19"/>
  <c r="BF87" i="19"/>
  <c r="AA87" i="19" s="1"/>
  <c r="BH78" i="19"/>
  <c r="BF79" i="19"/>
  <c r="AA79" i="19" s="1"/>
  <c r="BH70" i="19"/>
  <c r="BF71" i="19"/>
  <c r="AA71" i="19" s="1"/>
  <c r="BH62" i="19"/>
  <c r="BF63" i="19"/>
  <c r="BH54" i="19"/>
  <c r="BF55" i="19"/>
  <c r="AA55" i="19" s="1"/>
  <c r="BH46" i="19"/>
  <c r="BF47" i="19"/>
  <c r="AA47" i="19" s="1"/>
  <c r="BH38" i="19"/>
  <c r="BF39" i="19"/>
  <c r="AA39" i="19" s="1"/>
  <c r="BH30" i="19"/>
  <c r="BF31" i="19"/>
  <c r="BH22" i="19"/>
  <c r="BF23" i="19"/>
  <c r="AA23" i="19" s="1"/>
  <c r="BH14" i="19"/>
  <c r="BF15" i="19"/>
  <c r="AA15" i="19" s="1"/>
  <c r="BH6" i="19"/>
  <c r="BF7" i="19"/>
  <c r="AA7" i="19" s="1"/>
  <c r="AA320" i="19"/>
  <c r="BF311" i="19"/>
  <c r="AA307" i="19"/>
  <c r="BF227" i="19"/>
  <c r="AA227" i="19" s="1"/>
  <c r="BH220" i="19"/>
  <c r="BH292" i="19"/>
  <c r="BF293" i="19"/>
  <c r="AA293" i="19" s="1"/>
  <c r="BF213" i="19"/>
  <c r="AA213" i="19" s="1"/>
  <c r="BH212" i="19"/>
  <c r="BF205" i="19"/>
  <c r="AA205" i="19" s="1"/>
  <c r="BH204" i="19"/>
  <c r="BF197" i="19"/>
  <c r="AA197" i="19" s="1"/>
  <c r="BH196" i="19"/>
  <c r="BF189" i="19"/>
  <c r="BH188" i="19"/>
  <c r="BH180" i="19"/>
  <c r="BF181" i="19"/>
  <c r="AA181" i="19" s="1"/>
  <c r="BH172" i="19"/>
  <c r="BF173" i="19"/>
  <c r="AA173" i="19" s="1"/>
  <c r="BH164" i="19"/>
  <c r="BF165" i="19"/>
  <c r="AA165" i="19" s="1"/>
  <c r="BF157" i="19"/>
  <c r="BH156" i="19"/>
  <c r="BF149" i="19"/>
  <c r="AA149" i="19" s="1"/>
  <c r="BH148" i="19"/>
  <c r="BF141" i="19"/>
  <c r="AA141" i="19" s="1"/>
  <c r="BH140" i="19"/>
  <c r="BF133" i="19"/>
  <c r="AA133" i="19" s="1"/>
  <c r="BH132" i="19"/>
  <c r="BH124" i="19"/>
  <c r="BF125" i="19"/>
  <c r="AA125" i="19" s="1"/>
  <c r="BH116" i="19"/>
  <c r="BF117" i="19"/>
  <c r="AA117" i="19" s="1"/>
  <c r="BH108" i="19"/>
  <c r="BF109" i="19"/>
  <c r="AA109" i="19" s="1"/>
  <c r="BH100" i="19"/>
  <c r="BF101" i="19"/>
  <c r="AA101" i="19" s="1"/>
  <c r="BF93" i="19"/>
  <c r="AA93" i="19" s="1"/>
  <c r="BH92" i="19"/>
  <c r="BF85" i="19"/>
  <c r="AA85" i="19" s="1"/>
  <c r="BH84" i="19"/>
  <c r="BF77" i="19"/>
  <c r="AA77" i="19" s="1"/>
  <c r="BH76" i="19"/>
  <c r="BF69" i="19"/>
  <c r="AA69" i="19" s="1"/>
  <c r="BH68" i="19"/>
  <c r="BF61" i="19"/>
  <c r="BH60" i="19"/>
  <c r="BF53" i="19"/>
  <c r="AA53" i="19" s="1"/>
  <c r="BH52" i="19"/>
  <c r="BF45" i="19"/>
  <c r="AA45" i="19" s="1"/>
  <c r="BH44" i="19"/>
  <c r="BF37" i="19"/>
  <c r="AA37" i="19" s="1"/>
  <c r="BH36" i="19"/>
  <c r="BF29" i="19"/>
  <c r="BH28" i="19"/>
  <c r="BF21" i="19"/>
  <c r="AA21" i="19" s="1"/>
  <c r="BH20" i="19"/>
  <c r="BF13" i="19"/>
  <c r="AA13" i="19" s="1"/>
  <c r="BH12" i="19"/>
  <c r="BH219" i="19"/>
  <c r="BF220" i="19"/>
  <c r="AA220" i="19" s="1"/>
  <c r="BF212" i="19"/>
  <c r="AA212" i="19" s="1"/>
  <c r="BH211" i="19"/>
  <c r="BF204" i="19"/>
  <c r="AA204" i="19" s="1"/>
  <c r="BH203" i="19"/>
  <c r="BF196" i="19"/>
  <c r="AA196" i="19" s="1"/>
  <c r="BH195" i="19"/>
  <c r="BF188" i="19"/>
  <c r="AA188" i="19" s="1"/>
  <c r="BH187" i="19"/>
  <c r="BF180" i="19"/>
  <c r="AA180" i="19" s="1"/>
  <c r="BH179" i="19"/>
  <c r="BF172" i="19"/>
  <c r="AA172" i="19" s="1"/>
  <c r="BH171" i="19"/>
  <c r="BH163" i="19"/>
  <c r="BF164" i="19"/>
  <c r="AA164" i="19" s="1"/>
  <c r="BH155" i="19"/>
  <c r="BF156" i="19"/>
  <c r="AA156" i="19" s="1"/>
  <c r="BH147" i="19"/>
  <c r="BF148" i="19"/>
  <c r="AA148" i="19" s="1"/>
  <c r="BF140" i="19"/>
  <c r="AA140" i="19" s="1"/>
  <c r="BH139" i="19"/>
  <c r="BF132" i="19"/>
  <c r="AA132" i="19" s="1"/>
  <c r="BH131" i="19"/>
  <c r="BF124" i="19"/>
  <c r="AA124" i="19" s="1"/>
  <c r="BH123" i="19"/>
  <c r="BF116" i="19"/>
  <c r="AA116" i="19" s="1"/>
  <c r="BH115" i="19"/>
  <c r="BH107" i="19"/>
  <c r="BF108" i="19"/>
  <c r="AA108" i="19" s="1"/>
  <c r="BH99" i="19"/>
  <c r="BF100" i="19"/>
  <c r="BH91" i="19"/>
  <c r="BF92" i="19"/>
  <c r="AA92" i="19" s="1"/>
  <c r="BH83" i="19"/>
  <c r="BF84" i="19"/>
  <c r="AA84" i="19" s="1"/>
  <c r="BH75" i="19"/>
  <c r="BF76" i="19"/>
  <c r="AA76" i="19" s="1"/>
  <c r="BH67" i="19"/>
  <c r="BF68" i="19"/>
  <c r="BF60" i="19"/>
  <c r="AA60" i="19" s="1"/>
  <c r="BH59" i="19"/>
  <c r="BF52" i="19"/>
  <c r="AA52" i="19" s="1"/>
  <c r="BH51" i="19"/>
  <c r="BF44" i="19"/>
  <c r="AA44" i="19" s="1"/>
  <c r="BH43" i="19"/>
  <c r="BF36" i="19"/>
  <c r="AA36" i="19" s="1"/>
  <c r="BH35" i="19"/>
  <c r="BF28" i="19"/>
  <c r="AA28" i="19" s="1"/>
  <c r="BH27" i="19"/>
  <c r="BF20" i="19"/>
  <c r="AA20" i="19" s="1"/>
  <c r="BH19" i="19"/>
  <c r="BF12" i="19"/>
  <c r="AA12" i="19" s="1"/>
  <c r="BH11" i="19"/>
  <c r="BF228" i="19"/>
  <c r="AA228" i="19" s="1"/>
  <c r="BF299" i="19"/>
  <c r="BH298" i="19"/>
  <c r="BF291" i="19"/>
  <c r="AA291" i="19" s="1"/>
  <c r="BH290" i="19"/>
  <c r="BH210" i="19"/>
  <c r="BF211" i="19"/>
  <c r="AA211" i="19" s="1"/>
  <c r="BH202" i="19"/>
  <c r="BF203" i="19"/>
  <c r="AA203" i="19" s="1"/>
  <c r="BH194" i="19"/>
  <c r="BF195" i="19"/>
  <c r="BF187" i="19"/>
  <c r="AA187" i="19" s="1"/>
  <c r="BH186" i="19"/>
  <c r="BF179" i="19"/>
  <c r="AA179" i="19" s="1"/>
  <c r="BH178" i="19"/>
  <c r="BF171" i="19"/>
  <c r="AA171" i="19" s="1"/>
  <c r="BH170" i="19"/>
  <c r="BF163" i="19"/>
  <c r="BH162" i="19"/>
  <c r="BH154" i="19"/>
  <c r="BF155" i="19"/>
  <c r="AA155" i="19" s="1"/>
  <c r="BH146" i="19"/>
  <c r="BF147" i="19"/>
  <c r="AA147" i="19" s="1"/>
  <c r="BH138" i="19"/>
  <c r="BF139" i="19"/>
  <c r="AA139" i="19" s="1"/>
  <c r="BH130" i="19"/>
  <c r="BF131" i="19"/>
  <c r="AA131" i="19" s="1"/>
  <c r="BF123" i="19"/>
  <c r="AA123" i="19" s="1"/>
  <c r="BH122" i="19"/>
  <c r="BF115" i="19"/>
  <c r="AA115" i="19" s="1"/>
  <c r="BH114" i="19"/>
  <c r="BF107" i="19"/>
  <c r="AA107" i="19" s="1"/>
  <c r="BH106" i="19"/>
  <c r="BF99" i="19"/>
  <c r="BH98" i="19"/>
  <c r="BH90" i="19"/>
  <c r="BF91" i="19"/>
  <c r="AA91" i="19" s="1"/>
  <c r="BH82" i="19"/>
  <c r="BF83" i="19"/>
  <c r="AA83" i="19" s="1"/>
  <c r="BH74" i="19"/>
  <c r="BF75" i="19"/>
  <c r="AA75" i="19" s="1"/>
  <c r="BH66" i="19"/>
  <c r="BF67" i="19"/>
  <c r="AA67" i="19" s="1"/>
  <c r="BH58" i="19"/>
  <c r="BF59" i="19"/>
  <c r="AA59" i="19" s="1"/>
  <c r="BH50" i="19"/>
  <c r="BF51" i="19"/>
  <c r="AA51" i="19" s="1"/>
  <c r="BH42" i="19"/>
  <c r="BF43" i="19"/>
  <c r="AA43" i="19" s="1"/>
  <c r="BH34" i="19"/>
  <c r="BF35" i="19"/>
  <c r="AA35" i="19" s="1"/>
  <c r="BH26" i="19"/>
  <c r="BF27" i="19"/>
  <c r="AA27" i="19" s="1"/>
  <c r="BH18" i="19"/>
  <c r="BF19" i="19"/>
  <c r="AA19" i="19" s="1"/>
  <c r="BH10" i="19"/>
  <c r="BF11" i="19"/>
  <c r="AA11" i="19" s="1"/>
  <c r="AA331" i="19"/>
  <c r="BF301" i="19"/>
  <c r="AA301" i="19" s="1"/>
  <c r="AA281" i="19"/>
  <c r="AA277" i="19"/>
  <c r="AA273" i="19"/>
  <c r="AA265" i="19"/>
  <c r="AA257" i="19"/>
  <c r="AA253" i="19"/>
  <c r="AA245" i="19"/>
  <c r="AA275" i="19"/>
  <c r="AA267" i="19"/>
  <c r="AA243" i="19"/>
  <c r="AA235" i="19"/>
  <c r="J93" i="31"/>
  <c r="J91" i="31"/>
  <c r="J85" i="31"/>
  <c r="J77" i="31"/>
  <c r="J73" i="31"/>
  <c r="J69" i="31"/>
  <c r="J49" i="31"/>
  <c r="J41" i="31"/>
  <c r="J37" i="31"/>
  <c r="J84" i="31"/>
  <c r="J78" i="31"/>
  <c r="J76" i="31"/>
  <c r="J74" i="31"/>
  <c r="J68" i="31"/>
  <c r="J60" i="31"/>
  <c r="J52" i="31"/>
  <c r="J44" i="31"/>
  <c r="J36" i="31"/>
  <c r="J28" i="31"/>
  <c r="J12" i="31"/>
  <c r="J100" i="31"/>
  <c r="J92" i="31"/>
  <c r="K6" i="31" a="1"/>
  <c r="K6" i="31" s="1"/>
  <c r="K4" i="31" a="1"/>
  <c r="K4" i="31" s="1"/>
  <c r="O6" i="29"/>
  <c r="Q336" i="27"/>
  <c r="N336" i="27" s="1"/>
  <c r="D19" i="22" a="1"/>
  <c r="D19" i="22" s="1"/>
  <c r="F5" i="26"/>
  <c r="C211" i="22"/>
  <c r="D211" i="22" a="1"/>
  <c r="D211" i="22" s="1"/>
  <c r="E211" i="22" a="1"/>
  <c r="E211" i="22" s="1"/>
  <c r="D349" i="22" a="1"/>
  <c r="D349" i="22" s="1"/>
  <c r="D345" i="22" a="1"/>
  <c r="D345" i="22" s="1"/>
  <c r="D341" i="22" a="1"/>
  <c r="D341" i="22" s="1"/>
  <c r="D337" i="22" a="1"/>
  <c r="D337" i="22" s="1"/>
  <c r="D333" i="22" a="1"/>
  <c r="D333" i="22" s="1"/>
  <c r="D329" i="22" a="1"/>
  <c r="D329" i="22" s="1"/>
  <c r="D325" i="22" a="1"/>
  <c r="D325" i="22" s="1"/>
  <c r="D324" i="22" a="1"/>
  <c r="D324" i="22" s="1"/>
  <c r="C315" i="22"/>
  <c r="D314" i="22" a="1"/>
  <c r="D314" i="22" s="1"/>
  <c r="D312" i="22" a="1"/>
  <c r="D312" i="22" s="1"/>
  <c r="D311" i="22" a="1"/>
  <c r="D311" i="22" s="1"/>
  <c r="D310" i="22" a="1"/>
  <c r="D310" i="22" s="1"/>
  <c r="E302" i="22" a="1"/>
  <c r="E302" i="22" s="1"/>
  <c r="D297" i="22" a="1"/>
  <c r="D297" i="22" s="1"/>
  <c r="E293" i="22" a="1"/>
  <c r="E293" i="22" s="1"/>
  <c r="C283" i="22"/>
  <c r="D276" i="22" a="1"/>
  <c r="D276" i="22" s="1"/>
  <c r="E276" i="22" a="1"/>
  <c r="E276" i="22" s="1"/>
  <c r="D264" i="22" a="1"/>
  <c r="D264" i="22" s="1"/>
  <c r="E264" i="22" a="1"/>
  <c r="E264" i="22" s="1"/>
  <c r="C249" i="22"/>
  <c r="E249" i="22" a="1"/>
  <c r="E249" i="22" s="1"/>
  <c r="C214" i="22"/>
  <c r="D214" i="22" a="1"/>
  <c r="D214" i="22" s="1"/>
  <c r="E214" i="22" a="1"/>
  <c r="E214" i="22" s="1"/>
  <c r="C287" i="22"/>
  <c r="D280" i="22" a="1"/>
  <c r="D280" i="22" s="1"/>
  <c r="E280" i="22" a="1"/>
  <c r="E280" i="22" s="1"/>
  <c r="E271" i="22" a="1"/>
  <c r="E271" i="22" s="1"/>
  <c r="C271" i="22"/>
  <c r="D248" i="22" a="1"/>
  <c r="D248" i="22" s="1"/>
  <c r="E248" i="22" a="1"/>
  <c r="E248" i="22" s="1"/>
  <c r="C186" i="22"/>
  <c r="E186" i="22" a="1"/>
  <c r="E186" i="22" s="1"/>
  <c r="C348" i="22"/>
  <c r="C344" i="22"/>
  <c r="C340" i="22"/>
  <c r="C336" i="22"/>
  <c r="C332" i="22"/>
  <c r="C328" i="22"/>
  <c r="C322" i="22"/>
  <c r="D321" i="22" a="1"/>
  <c r="D321" i="22" s="1"/>
  <c r="D320" i="22" a="1"/>
  <c r="D320" i="22" s="1"/>
  <c r="E318" i="22" a="1"/>
  <c r="E318" i="22" s="1"/>
  <c r="D303" i="22" a="1"/>
  <c r="D303" i="22" s="1"/>
  <c r="D268" i="22" a="1"/>
  <c r="D268" i="22" s="1"/>
  <c r="E268" i="22" a="1"/>
  <c r="E268" i="22" s="1"/>
  <c r="D231" i="22" a="1"/>
  <c r="D231" i="22" s="1"/>
  <c r="E231" i="22" a="1"/>
  <c r="E231" i="22" s="1"/>
  <c r="C206" i="22"/>
  <c r="E206" i="22" a="1"/>
  <c r="E206" i="22" s="1"/>
  <c r="C203" i="22"/>
  <c r="D203" i="22" a="1"/>
  <c r="D203" i="22" s="1"/>
  <c r="E203" i="22" a="1"/>
  <c r="E203" i="22" s="1"/>
  <c r="E346" i="22" a="1"/>
  <c r="E346" i="22" s="1"/>
  <c r="E342" i="22" a="1"/>
  <c r="E342" i="22" s="1"/>
  <c r="E338" i="22" a="1"/>
  <c r="E338" i="22" s="1"/>
  <c r="E334" i="22" a="1"/>
  <c r="E334" i="22" s="1"/>
  <c r="E330" i="22" a="1"/>
  <c r="E330" i="22" s="1"/>
  <c r="E326" i="22" a="1"/>
  <c r="E326" i="22" s="1"/>
  <c r="E307" i="22" a="1"/>
  <c r="E307" i="22" s="1"/>
  <c r="C291" i="22"/>
  <c r="E275" i="22" a="1"/>
  <c r="E275" i="22" s="1"/>
  <c r="C275" i="22"/>
  <c r="D247" i="22" a="1"/>
  <c r="D247" i="22" s="1"/>
  <c r="E247" i="22" a="1"/>
  <c r="E247" i="22" s="1"/>
  <c r="C230" i="22"/>
  <c r="D230" i="22" a="1"/>
  <c r="D230" i="22" s="1"/>
  <c r="E230" i="22" a="1"/>
  <c r="E230" i="22" s="1"/>
  <c r="D219" i="22" a="1"/>
  <c r="D219" i="22" s="1"/>
  <c r="E219" i="22" a="1"/>
  <c r="E219" i="22" s="1"/>
  <c r="C195" i="22"/>
  <c r="D195" i="22" a="1"/>
  <c r="D195" i="22" s="1"/>
  <c r="E195" i="22" a="1"/>
  <c r="E195" i="22" s="1"/>
  <c r="C190" i="22"/>
  <c r="E190" i="22" a="1"/>
  <c r="E190" i="22" s="1"/>
  <c r="D190" i="22" a="1"/>
  <c r="D190" i="22" s="1"/>
  <c r="D318" i="22" a="1"/>
  <c r="D318" i="22" s="1"/>
  <c r="E316" i="22" a="1"/>
  <c r="E316" i="22" s="1"/>
  <c r="E315" i="22" a="1"/>
  <c r="E315" i="22" s="1"/>
  <c r="E308" i="22" a="1"/>
  <c r="E308" i="22" s="1"/>
  <c r="D300" i="22" a="1"/>
  <c r="D300" i="22" s="1"/>
  <c r="E296" i="22" a="1"/>
  <c r="E296" i="22" s="1"/>
  <c r="D292" i="22" a="1"/>
  <c r="D292" i="22" s="1"/>
  <c r="C285" i="22"/>
  <c r="D285" i="22" a="1"/>
  <c r="D285" i="22" s="1"/>
  <c r="E283" i="22" a="1"/>
  <c r="E283" i="22" s="1"/>
  <c r="D260" i="22" a="1"/>
  <c r="D260" i="22" s="1"/>
  <c r="E260" i="22" a="1"/>
  <c r="E260" i="22" s="1"/>
  <c r="C246" i="22"/>
  <c r="D246" i="22" a="1"/>
  <c r="D246" i="22" s="1"/>
  <c r="E246" i="22" a="1"/>
  <c r="E246" i="22" s="1"/>
  <c r="C198" i="22"/>
  <c r="E198" i="22" a="1"/>
  <c r="E198" i="22" s="1"/>
  <c r="C293" i="22"/>
  <c r="D293" i="22" a="1"/>
  <c r="D293" i="22" s="1"/>
  <c r="D346" i="22" a="1"/>
  <c r="D346" i="22" s="1"/>
  <c r="D342" i="22" a="1"/>
  <c r="D342" i="22" s="1"/>
  <c r="D338" i="22" a="1"/>
  <c r="D338" i="22" s="1"/>
  <c r="D334" i="22" a="1"/>
  <c r="D334" i="22" s="1"/>
  <c r="D330" i="22" a="1"/>
  <c r="D330" i="22" s="1"/>
  <c r="D326" i="22" a="1"/>
  <c r="D326" i="22" s="1"/>
  <c r="E325" i="22" a="1"/>
  <c r="E325" i="22" s="1"/>
  <c r="D317" i="22" a="1"/>
  <c r="D317" i="22" s="1"/>
  <c r="D316" i="22" a="1"/>
  <c r="D316" i="22" s="1"/>
  <c r="E310" i="22" a="1"/>
  <c r="E310" i="22" s="1"/>
  <c r="E309" i="22" a="1"/>
  <c r="E309" i="22" s="1"/>
  <c r="D308" i="22" a="1"/>
  <c r="D308" i="22" s="1"/>
  <c r="D307" i="22" a="1"/>
  <c r="D307" i="22" s="1"/>
  <c r="D306" i="22" a="1"/>
  <c r="D306" i="22" s="1"/>
  <c r="E301" i="22" a="1"/>
  <c r="E301" i="22" s="1"/>
  <c r="D296" i="22" a="1"/>
  <c r="D296" i="22" s="1"/>
  <c r="C292" i="22"/>
  <c r="E279" i="22" a="1"/>
  <c r="E279" i="22" s="1"/>
  <c r="C279" i="22"/>
  <c r="D272" i="22" a="1"/>
  <c r="D272" i="22" s="1"/>
  <c r="E272" i="22" a="1"/>
  <c r="E272" i="22" s="1"/>
  <c r="D232" i="22" a="1"/>
  <c r="D232" i="22" s="1"/>
  <c r="E232" i="22" a="1"/>
  <c r="E232" i="22" s="1"/>
  <c r="E313" i="22" a="1"/>
  <c r="E313" i="22" s="1"/>
  <c r="D309" i="22" a="1"/>
  <c r="D309" i="22" s="1"/>
  <c r="D301" i="22" a="1"/>
  <c r="D301" i="22" s="1"/>
  <c r="E297" i="22" a="1"/>
  <c r="E297" i="22" s="1"/>
  <c r="C289" i="22"/>
  <c r="D289" i="22" a="1"/>
  <c r="D289" i="22" s="1"/>
  <c r="E287" i="22" a="1"/>
  <c r="E287" i="22" s="1"/>
  <c r="D283" i="22" a="1"/>
  <c r="D283" i="22" s="1"/>
  <c r="C276" i="22"/>
  <c r="C264" i="22"/>
  <c r="D249" i="22" a="1"/>
  <c r="D249" i="22" s="1"/>
  <c r="C233" i="22"/>
  <c r="E233" i="22" a="1"/>
  <c r="E233" i="22" s="1"/>
  <c r="C267" i="22"/>
  <c r="C263" i="22"/>
  <c r="C182" i="22"/>
  <c r="E182" i="22" a="1"/>
  <c r="E182" i="22" s="1"/>
  <c r="D238" i="22" a="1"/>
  <c r="D238" i="22" s="1"/>
  <c r="E226" i="22" a="1"/>
  <c r="E226" i="22" s="1"/>
  <c r="D222" i="22" a="1"/>
  <c r="D222" i="22" s="1"/>
  <c r="D207" i="22" a="1"/>
  <c r="D207" i="22" s="1"/>
  <c r="D199" i="22" a="1"/>
  <c r="D199" i="22" s="1"/>
  <c r="D191" i="22" a="1"/>
  <c r="D191" i="22" s="1"/>
  <c r="C178" i="22"/>
  <c r="E178" i="22" a="1"/>
  <c r="E178" i="22" s="1"/>
  <c r="E197" i="22" a="1"/>
  <c r="E197" i="22" s="1"/>
  <c r="C189" i="22"/>
  <c r="E181" i="22" a="1"/>
  <c r="E181" i="22" s="1"/>
  <c r="D281" i="22" a="1"/>
  <c r="D281" i="22" s="1"/>
  <c r="D277" i="22" a="1"/>
  <c r="D277" i="22" s="1"/>
  <c r="D273" i="22" a="1"/>
  <c r="D273" i="22" s="1"/>
  <c r="D269" i="22" a="1"/>
  <c r="D269" i="22" s="1"/>
  <c r="D265" i="22" a="1"/>
  <c r="D265" i="22" s="1"/>
  <c r="D261" i="22" a="1"/>
  <c r="D261" i="22" s="1"/>
  <c r="E245" i="22" a="1"/>
  <c r="E245" i="22" s="1"/>
  <c r="D242" i="22" a="1"/>
  <c r="D242" i="22" s="1"/>
  <c r="E229" i="22" a="1"/>
  <c r="E229" i="22" s="1"/>
  <c r="D226" i="22" a="1"/>
  <c r="D226" i="22" s="1"/>
  <c r="D213" i="22" a="1"/>
  <c r="D213" i="22" s="1"/>
  <c r="E208" i="22" a="1"/>
  <c r="E208" i="22" s="1"/>
  <c r="D205" i="22" a="1"/>
  <c r="D205" i="22" s="1"/>
  <c r="E200" i="22" a="1"/>
  <c r="E200" i="22" s="1"/>
  <c r="D197" i="22" a="1"/>
  <c r="D197" i="22" s="1"/>
  <c r="E192" i="22" a="1"/>
  <c r="E192" i="22" s="1"/>
  <c r="C187" i="22"/>
  <c r="D187" i="22" a="1"/>
  <c r="D187" i="22" s="1"/>
  <c r="C185" i="22"/>
  <c r="C183" i="22"/>
  <c r="D183" i="22" a="1"/>
  <c r="D183" i="22" s="1"/>
  <c r="C181" i="22"/>
  <c r="E250" i="22" a="1"/>
  <c r="E250" i="22" s="1"/>
  <c r="E234" i="22" a="1"/>
  <c r="E234" i="22" s="1"/>
  <c r="C179" i="22"/>
  <c r="D179" i="22" a="1"/>
  <c r="D179" i="22" s="1"/>
  <c r="C175" i="22"/>
  <c r="D175" i="22" a="1"/>
  <c r="D175" i="22" s="1"/>
  <c r="E175" i="22" a="1"/>
  <c r="E175" i="22" s="1"/>
  <c r="C171" i="22"/>
  <c r="D171" i="22" a="1"/>
  <c r="D171" i="22" s="1"/>
  <c r="E171" i="22" a="1"/>
  <c r="E171" i="22" s="1"/>
  <c r="C167" i="22"/>
  <c r="D167" i="22" a="1"/>
  <c r="D167" i="22" s="1"/>
  <c r="E167" i="22" a="1"/>
  <c r="E167" i="22" s="1"/>
  <c r="C177" i="22"/>
  <c r="C173" i="22"/>
  <c r="C169" i="22"/>
  <c r="C165" i="22"/>
  <c r="C161" i="22"/>
  <c r="E159" i="22" a="1"/>
  <c r="E159" i="22" s="1"/>
  <c r="E158" i="22" a="1"/>
  <c r="E158" i="22" s="1"/>
  <c r="C151" i="22"/>
  <c r="D150" i="22" a="1"/>
  <c r="D150" i="22" s="1"/>
  <c r="E148" i="22" a="1"/>
  <c r="E148" i="22" s="1"/>
  <c r="D136" i="22" a="1"/>
  <c r="D136" i="22" s="1"/>
  <c r="C135" i="22"/>
  <c r="C134" i="22"/>
  <c r="C128" i="22"/>
  <c r="D128" i="22" a="1"/>
  <c r="D128" i="22" s="1"/>
  <c r="C53" i="22"/>
  <c r="D53" i="22" a="1"/>
  <c r="D53" i="22" s="1"/>
  <c r="E53" i="22" a="1"/>
  <c r="E53" i="22" s="1"/>
  <c r="C49" i="22"/>
  <c r="D49" i="22" a="1"/>
  <c r="D49" i="22" s="1"/>
  <c r="E49" i="22" a="1"/>
  <c r="E49" i="22" s="1"/>
  <c r="E163" i="22" a="1"/>
  <c r="E163" i="22" s="1"/>
  <c r="E157" i="22" a="1"/>
  <c r="E157" i="22" s="1"/>
  <c r="C150" i="22"/>
  <c r="E147" i="22" a="1"/>
  <c r="E147" i="22" s="1"/>
  <c r="E146" i="22" a="1"/>
  <c r="E146" i="22" s="1"/>
  <c r="E142" i="22" a="1"/>
  <c r="E142" i="22" s="1"/>
  <c r="E141" i="22" a="1"/>
  <c r="E141" i="22" s="1"/>
  <c r="D137" i="22" a="1"/>
  <c r="D137" i="22" s="1"/>
  <c r="D158" i="22" a="1"/>
  <c r="D158" i="22" s="1"/>
  <c r="E156" i="22" a="1"/>
  <c r="E156" i="22" s="1"/>
  <c r="D147" i="22" a="1"/>
  <c r="D147" i="22" s="1"/>
  <c r="E143" i="22" a="1"/>
  <c r="E143" i="22" s="1"/>
  <c r="E130" i="22" a="1"/>
  <c r="E130" i="22" s="1"/>
  <c r="E174" i="22" a="1"/>
  <c r="E174" i="22" s="1"/>
  <c r="E170" i="22" a="1"/>
  <c r="E170" i="22" s="1"/>
  <c r="E166" i="22" a="1"/>
  <c r="E166" i="22" s="1"/>
  <c r="D163" i="22" a="1"/>
  <c r="D163" i="22" s="1"/>
  <c r="E162" i="22" a="1"/>
  <c r="E162" i="22" s="1"/>
  <c r="C158" i="22"/>
  <c r="D157" i="22" a="1"/>
  <c r="D157" i="22" s="1"/>
  <c r="E154" i="22" a="1"/>
  <c r="E154" i="22" s="1"/>
  <c r="C147" i="22"/>
  <c r="D146" i="22" a="1"/>
  <c r="D146" i="22" s="1"/>
  <c r="E144" i="22" a="1"/>
  <c r="E144" i="22" s="1"/>
  <c r="D143" i="22" a="1"/>
  <c r="D143" i="22" s="1"/>
  <c r="D142" i="22" a="1"/>
  <c r="D142" i="22" s="1"/>
  <c r="D141" i="22" a="1"/>
  <c r="D141" i="22" s="1"/>
  <c r="D75" i="22" a="1"/>
  <c r="D75" i="22" s="1"/>
  <c r="C75" i="22"/>
  <c r="E75" i="22" a="1"/>
  <c r="E75" i="22" s="1"/>
  <c r="C58" i="22"/>
  <c r="D58" i="22" a="1"/>
  <c r="D58" i="22" s="1"/>
  <c r="E58" i="22" a="1"/>
  <c r="E58" i="22" s="1"/>
  <c r="C163" i="22"/>
  <c r="C157" i="22"/>
  <c r="D156" i="22" a="1"/>
  <c r="D156" i="22" s="1"/>
  <c r="C146" i="22"/>
  <c r="D144" i="22" a="1"/>
  <c r="D144" i="22" s="1"/>
  <c r="C143" i="22"/>
  <c r="C142" i="22"/>
  <c r="C51" i="22"/>
  <c r="D51" i="22" a="1"/>
  <c r="D51" i="22" s="1"/>
  <c r="E51" i="22" a="1"/>
  <c r="E51" i="22" s="1"/>
  <c r="C47" i="22"/>
  <c r="E47" i="22" a="1"/>
  <c r="E47" i="22" s="1"/>
  <c r="D47" i="22" a="1"/>
  <c r="D47" i="22" s="1"/>
  <c r="E126" i="22" a="1"/>
  <c r="E126" i="22" s="1"/>
  <c r="D126" i="22" a="1"/>
  <c r="D126" i="22" s="1"/>
  <c r="C132" i="22"/>
  <c r="C77" i="22"/>
  <c r="E77" i="22" a="1"/>
  <c r="E77" i="22" s="1"/>
  <c r="D77" i="22" a="1"/>
  <c r="D77" i="22" s="1"/>
  <c r="E20" i="22" a="1"/>
  <c r="E20" i="22" s="1"/>
  <c r="C20" i="22"/>
  <c r="D20" i="22" a="1"/>
  <c r="D20" i="22" s="1"/>
  <c r="E129" i="22" a="1"/>
  <c r="E129" i="22" s="1"/>
  <c r="E125" i="22" a="1"/>
  <c r="E125" i="22" s="1"/>
  <c r="D122" i="22" a="1"/>
  <c r="D122" i="22" s="1"/>
  <c r="D118" i="22" a="1"/>
  <c r="D118" i="22" s="1"/>
  <c r="C109" i="22"/>
  <c r="D109" i="22" a="1"/>
  <c r="D109" i="22" s="1"/>
  <c r="D107" i="22" a="1"/>
  <c r="D107" i="22" s="1"/>
  <c r="C93" i="22"/>
  <c r="D93" i="22" a="1"/>
  <c r="D93" i="22" s="1"/>
  <c r="D91" i="22" a="1"/>
  <c r="D91" i="22" s="1"/>
  <c r="E84" i="22" a="1"/>
  <c r="E84" i="22" s="1"/>
  <c r="D60" i="22" a="1"/>
  <c r="D60" i="22" s="1"/>
  <c r="E60" i="22" a="1"/>
  <c r="E60" i="22" s="1"/>
  <c r="C33" i="22"/>
  <c r="D33" i="22" a="1"/>
  <c r="D33" i="22" s="1"/>
  <c r="E33" i="22" a="1"/>
  <c r="E33" i="22" s="1"/>
  <c r="C80" i="22"/>
  <c r="C45" i="22"/>
  <c r="E45" i="22" a="1"/>
  <c r="E45" i="22" s="1"/>
  <c r="D43" i="22" a="1"/>
  <c r="D43" i="22" s="1"/>
  <c r="E35" i="22" a="1"/>
  <c r="E35" i="22" s="1"/>
  <c r="C35" i="22"/>
  <c r="C113" i="22"/>
  <c r="D113" i="22" a="1"/>
  <c r="D113" i="22" s="1"/>
  <c r="D111" i="22" a="1"/>
  <c r="D111" i="22" s="1"/>
  <c r="C97" i="22"/>
  <c r="D97" i="22" a="1"/>
  <c r="D97" i="22" s="1"/>
  <c r="D95" i="22" a="1"/>
  <c r="D95" i="22" s="1"/>
  <c r="C74" i="22"/>
  <c r="D74" i="22" a="1"/>
  <c r="D74" i="22" s="1"/>
  <c r="C69" i="22"/>
  <c r="D69" i="22" a="1"/>
  <c r="D69" i="22" s="1"/>
  <c r="C67" i="22"/>
  <c r="C65" i="22"/>
  <c r="D65" i="22" a="1"/>
  <c r="D65" i="22" s="1"/>
  <c r="C63" i="22"/>
  <c r="E63" i="22" a="1"/>
  <c r="E63" i="22" s="1"/>
  <c r="E87" i="22" a="1"/>
  <c r="E87" i="22" s="1"/>
  <c r="C85" i="22"/>
  <c r="D76" i="22" a="1"/>
  <c r="D76" i="22" s="1"/>
  <c r="E76" i="22" a="1"/>
  <c r="E76" i="22" s="1"/>
  <c r="E52" i="22" a="1"/>
  <c r="E52" i="22" s="1"/>
  <c r="C52" i="22"/>
  <c r="C48" i="22"/>
  <c r="C37" i="22"/>
  <c r="D37" i="22" a="1"/>
  <c r="D37" i="22" s="1"/>
  <c r="C32" i="22"/>
  <c r="D32" i="22" a="1"/>
  <c r="D32" i="22" s="1"/>
  <c r="D124" i="22" a="1"/>
  <c r="D124" i="22" s="1"/>
  <c r="D120" i="22" a="1"/>
  <c r="D120" i="22" s="1"/>
  <c r="D115" i="22" a="1"/>
  <c r="D115" i="22" s="1"/>
  <c r="C101" i="22"/>
  <c r="D101" i="22" a="1"/>
  <c r="D101" i="22" s="1"/>
  <c r="D99" i="22" a="1"/>
  <c r="D99" i="22" s="1"/>
  <c r="E64" i="22" a="1"/>
  <c r="E64" i="22" s="1"/>
  <c r="C61" i="22"/>
  <c r="E61" i="22" a="1"/>
  <c r="E61" i="22" s="1"/>
  <c r="D59" i="22" a="1"/>
  <c r="D59" i="22" s="1"/>
  <c r="C42" i="22"/>
  <c r="D42" i="22" a="1"/>
  <c r="D42" i="22" s="1"/>
  <c r="E107" i="22" a="1"/>
  <c r="E107" i="22" s="1"/>
  <c r="E91" i="22" a="1"/>
  <c r="E91" i="22" s="1"/>
  <c r="C81" i="22"/>
  <c r="D81" i="22" a="1"/>
  <c r="D81" i="22" s="1"/>
  <c r="C79" i="22"/>
  <c r="E79" i="22" a="1"/>
  <c r="E79" i="22" s="1"/>
  <c r="D44" i="22" a="1"/>
  <c r="D44" i="22" s="1"/>
  <c r="E44" i="22" a="1"/>
  <c r="E44" i="22" s="1"/>
  <c r="C21" i="22"/>
  <c r="D21" i="22" a="1"/>
  <c r="D21" i="22" s="1"/>
  <c r="C105" i="22"/>
  <c r="D105" i="22" a="1"/>
  <c r="D105" i="22" s="1"/>
  <c r="D103" i="22" a="1"/>
  <c r="D103" i="22" s="1"/>
  <c r="C89" i="22"/>
  <c r="D89" i="22" a="1"/>
  <c r="D89" i="22" s="1"/>
  <c r="D87" i="22" a="1"/>
  <c r="D87" i="22" s="1"/>
  <c r="E68" i="22" a="1"/>
  <c r="E68" i="22" s="1"/>
  <c r="C68" i="22"/>
  <c r="C64" i="22"/>
  <c r="E36" i="22" a="1"/>
  <c r="E36" i="22" s="1"/>
  <c r="C36" i="22"/>
  <c r="C31" i="22"/>
  <c r="D31" i="22" a="1"/>
  <c r="D31" i="22" s="1"/>
  <c r="E31" i="22" a="1"/>
  <c r="E31" i="22" s="1"/>
  <c r="D73" i="22" a="1"/>
  <c r="D73" i="22" s="1"/>
  <c r="C71" i="22"/>
  <c r="D57" i="22" a="1"/>
  <c r="D57" i="22" s="1"/>
  <c r="C55" i="22"/>
  <c r="D41" i="22" a="1"/>
  <c r="D41" i="22" s="1"/>
  <c r="C39" i="22"/>
  <c r="E28" i="22" a="1"/>
  <c r="E28" i="22" s="1"/>
  <c r="E29" i="22" a="1"/>
  <c r="E29" i="22" s="1"/>
  <c r="D26" i="22" a="1"/>
  <c r="D26" i="22" s="1"/>
  <c r="D18" i="22" a="1"/>
  <c r="D18" i="22" s="1"/>
  <c r="BC6" i="19"/>
  <c r="AA5" i="19"/>
  <c r="BF6" i="19"/>
  <c r="O12" i="29"/>
  <c r="O44" i="29"/>
  <c r="O18" i="29"/>
  <c r="O10" i="29"/>
  <c r="O38" i="29"/>
  <c r="O70" i="29"/>
  <c r="O22" i="29"/>
  <c r="O36" i="29"/>
  <c r="O20" i="29"/>
  <c r="O50" i="29"/>
  <c r="O52" i="29"/>
  <c r="O39" i="29"/>
  <c r="O7" i="29"/>
  <c r="O64" i="29"/>
  <c r="O51" i="29"/>
  <c r="O32" i="29"/>
  <c r="O19" i="29"/>
  <c r="O82" i="29"/>
  <c r="O63" i="29"/>
  <c r="O31" i="29"/>
  <c r="O86" i="29"/>
  <c r="O75" i="29"/>
  <c r="O43" i="29"/>
  <c r="O30" i="29"/>
  <c r="O26" i="29"/>
  <c r="O87" i="29"/>
  <c r="O74" i="29"/>
  <c r="O67" i="29"/>
  <c r="O54" i="29"/>
  <c r="O16" i="29"/>
  <c r="O79" i="29"/>
  <c r="K6" i="26"/>
  <c r="O11" i="29"/>
  <c r="O93" i="29"/>
  <c r="O88" i="29"/>
  <c r="O90" i="29"/>
  <c r="O76" i="29"/>
  <c r="O89" i="29"/>
  <c r="O66" i="29"/>
  <c r="O34" i="29"/>
  <c r="O53" i="29"/>
  <c r="O45" i="29"/>
  <c r="O33" i="29"/>
  <c r="O17" i="29"/>
  <c r="AA305" i="19"/>
  <c r="AA317" i="19"/>
  <c r="AA314" i="19"/>
  <c r="AA322" i="19"/>
  <c r="BC5" i="19"/>
  <c r="O229" i="27"/>
  <c r="M229" i="27"/>
  <c r="M328" i="27"/>
  <c r="O321" i="27"/>
  <c r="O314" i="27"/>
  <c r="O306" i="27"/>
  <c r="N299" i="27"/>
  <c r="N251" i="27"/>
  <c r="O251" i="27"/>
  <c r="M246" i="27"/>
  <c r="O246" i="27"/>
  <c r="N229" i="27"/>
  <c r="M197" i="27"/>
  <c r="N197" i="27"/>
  <c r="O197" i="27"/>
  <c r="M239" i="27"/>
  <c r="O239" i="27"/>
  <c r="K334" i="27" a="1"/>
  <c r="K334" i="27" s="1"/>
  <c r="O331" i="27"/>
  <c r="N321" i="27"/>
  <c r="M314" i="27"/>
  <c r="M306" i="27"/>
  <c r="N239" i="27"/>
  <c r="N230" i="27"/>
  <c r="O230" i="27"/>
  <c r="M219" i="27"/>
  <c r="O219" i="27"/>
  <c r="N219" i="27"/>
  <c r="N331" i="27"/>
  <c r="N128" i="27"/>
  <c r="O128" i="27"/>
  <c r="M128" i="27"/>
  <c r="O311" i="27"/>
  <c r="O303" i="27"/>
  <c r="N296" i="27"/>
  <c r="M262" i="27"/>
  <c r="O262" i="27"/>
  <c r="M257" i="27"/>
  <c r="N257" i="27"/>
  <c r="O257" i="27"/>
  <c r="N168" i="27"/>
  <c r="M168" i="27"/>
  <c r="O168" i="27"/>
  <c r="O324" i="27"/>
  <c r="N311" i="27"/>
  <c r="N303" i="27"/>
  <c r="O275" i="27"/>
  <c r="N254" i="27"/>
  <c r="N237" i="27"/>
  <c r="O237" i="27"/>
  <c r="O334" i="27"/>
  <c r="N324" i="27"/>
  <c r="O317" i="27"/>
  <c r="M311" i="27"/>
  <c r="M303" i="27"/>
  <c r="O293" i="27"/>
  <c r="N275" i="27"/>
  <c r="N271" i="27"/>
  <c r="M181" i="27"/>
  <c r="N181" i="27"/>
  <c r="O181" i="27"/>
  <c r="M334" i="27"/>
  <c r="M242" i="27"/>
  <c r="N200" i="27"/>
  <c r="M200" i="27"/>
  <c r="N220" i="27"/>
  <c r="O220" i="27"/>
  <c r="M203" i="27"/>
  <c r="O203" i="27"/>
  <c r="O200" i="27"/>
  <c r="O182" i="27"/>
  <c r="N176" i="27"/>
  <c r="M176" i="27"/>
  <c r="M171" i="27"/>
  <c r="N171" i="27"/>
  <c r="O171" i="27"/>
  <c r="N262" i="27"/>
  <c r="N246" i="27"/>
  <c r="N203" i="27"/>
  <c r="N186" i="27"/>
  <c r="O186" i="27"/>
  <c r="O176" i="27"/>
  <c r="M211" i="27"/>
  <c r="O211" i="27"/>
  <c r="N250" i="27"/>
  <c r="N192" i="27"/>
  <c r="M192" i="27"/>
  <c r="N188" i="27"/>
  <c r="O188" i="27"/>
  <c r="M179" i="27"/>
  <c r="N179" i="27"/>
  <c r="O179" i="27"/>
  <c r="M173" i="27"/>
  <c r="N214" i="27"/>
  <c r="N206" i="27"/>
  <c r="N182" i="27"/>
  <c r="N166" i="27"/>
  <c r="N154" i="27"/>
  <c r="N144" i="27"/>
  <c r="O154" i="27"/>
  <c r="O144" i="27"/>
  <c r="O118" i="27"/>
  <c r="M106" i="27"/>
  <c r="M57" i="27"/>
  <c r="N57" i="27"/>
  <c r="O57" i="27"/>
  <c r="M37" i="27"/>
  <c r="N37" i="27"/>
  <c r="O37" i="27"/>
  <c r="N118" i="27"/>
  <c r="O115" i="27"/>
  <c r="O106" i="27"/>
  <c r="N115" i="27"/>
  <c r="N106" i="27"/>
  <c r="M89" i="27"/>
  <c r="N89" i="27"/>
  <c r="O89" i="27"/>
  <c r="O30" i="27"/>
  <c r="J61" i="31"/>
  <c r="J29" i="31"/>
  <c r="J99" i="31"/>
  <c r="J97" i="31"/>
  <c r="J95" i="31"/>
  <c r="J89" i="31"/>
  <c r="K89" i="31" a="1"/>
  <c r="K89" i="31" s="1"/>
  <c r="J81" i="31"/>
  <c r="J79" i="31"/>
  <c r="J75" i="31"/>
  <c r="K73" i="31" a="1"/>
  <c r="K73" i="31" s="1"/>
  <c r="J71" i="31"/>
  <c r="J67" i="31"/>
  <c r="J63" i="31"/>
  <c r="J59" i="31"/>
  <c r="J55" i="31"/>
  <c r="J51" i="31"/>
  <c r="J47" i="31"/>
  <c r="J43" i="31"/>
  <c r="J39" i="31"/>
  <c r="J35" i="31"/>
  <c r="J31" i="31"/>
  <c r="J27" i="31"/>
  <c r="J23" i="31"/>
  <c r="J19" i="31"/>
  <c r="J15" i="31"/>
  <c r="J11" i="31"/>
  <c r="J7" i="31"/>
  <c r="J83" i="31"/>
  <c r="K65" i="31" a="1"/>
  <c r="K65" i="31" s="1"/>
  <c r="J53" i="31"/>
  <c r="J21" i="31"/>
  <c r="J65" i="31"/>
  <c r="J33" i="31"/>
  <c r="K78" i="31" a="1"/>
  <c r="K78" i="31" s="1"/>
  <c r="H78" i="31" s="1"/>
  <c r="J45" i="31"/>
  <c r="J13" i="31"/>
  <c r="J87" i="31"/>
  <c r="J57" i="31"/>
  <c r="J25" i="31"/>
  <c r="J98" i="31"/>
  <c r="J94" i="31"/>
  <c r="K94" i="31" a="1"/>
  <c r="K94" i="31" s="1"/>
  <c r="J90" i="31"/>
  <c r="J88" i="31"/>
  <c r="J86" i="31"/>
  <c r="J82" i="31"/>
  <c r="J80" i="31"/>
  <c r="K80" i="31" a="1"/>
  <c r="K80" i="31" s="1"/>
  <c r="J72" i="31"/>
  <c r="J70" i="31"/>
  <c r="J66" i="31"/>
  <c r="J64" i="31"/>
  <c r="J62" i="31"/>
  <c r="J58" i="31"/>
  <c r="J56" i="31"/>
  <c r="J54" i="31"/>
  <c r="J50" i="31"/>
  <c r="J48" i="31"/>
  <c r="J46" i="31"/>
  <c r="J42" i="31"/>
  <c r="J40" i="31"/>
  <c r="J38" i="31"/>
  <c r="J34" i="31"/>
  <c r="J32" i="31"/>
  <c r="J30" i="31"/>
  <c r="J26" i="31"/>
  <c r="J24" i="31"/>
  <c r="J22" i="31"/>
  <c r="J18" i="31"/>
  <c r="J16" i="31"/>
  <c r="J14" i="31"/>
  <c r="J10" i="31"/>
  <c r="J8" i="31"/>
  <c r="J6" i="31"/>
  <c r="J96" i="31"/>
  <c r="K7" i="26"/>
  <c r="J5" i="31"/>
  <c r="K92" i="31" a="1"/>
  <c r="K92" i="31" s="1"/>
  <c r="K91" i="31" a="1"/>
  <c r="K91" i="31" s="1"/>
  <c r="K90" i="31" a="1"/>
  <c r="K90" i="31" s="1"/>
  <c r="K74" i="31" a="1"/>
  <c r="K74" i="31" s="1"/>
  <c r="K98" i="31" a="1"/>
  <c r="K98" i="31" s="1"/>
  <c r="K93" i="31" a="1"/>
  <c r="K93" i="31" s="1"/>
  <c r="K64" i="31" a="1"/>
  <c r="K64" i="31" s="1"/>
  <c r="K86" i="31" a="1"/>
  <c r="K86" i="31" s="1"/>
  <c r="K81" i="31" a="1"/>
  <c r="K81" i="31" s="1"/>
  <c r="K70" i="31" a="1"/>
  <c r="K70" i="31" s="1"/>
  <c r="K56" i="31" a="1"/>
  <c r="K56" i="31" s="1"/>
  <c r="K100" i="31" a="1"/>
  <c r="K100" i="31" s="1"/>
  <c r="K82" i="31" a="1"/>
  <c r="K82" i="31" s="1"/>
  <c r="K88" i="31" a="1"/>
  <c r="K88" i="31" s="1"/>
  <c r="K72" i="31" a="1"/>
  <c r="K72" i="31" s="1"/>
  <c r="K62" i="31" a="1"/>
  <c r="K62" i="31" s="1"/>
  <c r="K99" i="31" a="1"/>
  <c r="K99" i="31" s="1"/>
  <c r="K87" i="31" a="1"/>
  <c r="K87" i="31" s="1"/>
  <c r="K79" i="31" a="1"/>
  <c r="K79" i="31" s="1"/>
  <c r="K71" i="31" a="1"/>
  <c r="K71" i="31" s="1"/>
  <c r="K63" i="31" a="1"/>
  <c r="K63" i="31" s="1"/>
  <c r="K55" i="31" a="1"/>
  <c r="K55" i="31" s="1"/>
  <c r="K47" i="31" a="1"/>
  <c r="K47" i="31" s="1"/>
  <c r="H47" i="31" s="1"/>
  <c r="K39" i="31" a="1"/>
  <c r="K39" i="31" s="1"/>
  <c r="K31" i="31" a="1"/>
  <c r="K31" i="31" s="1"/>
  <c r="K23" i="31" a="1"/>
  <c r="K23" i="31" s="1"/>
  <c r="H23" i="31" s="1"/>
  <c r="K15" i="31" a="1"/>
  <c r="K15" i="31" s="1"/>
  <c r="K7" i="31" a="1"/>
  <c r="K7" i="31" s="1"/>
  <c r="K48" i="31" a="1"/>
  <c r="K48" i="31" s="1"/>
  <c r="K40" i="31" a="1"/>
  <c r="K40" i="31" s="1"/>
  <c r="K32" i="31" a="1"/>
  <c r="K32" i="31" s="1"/>
  <c r="K24" i="31" a="1"/>
  <c r="K24" i="31" s="1"/>
  <c r="K16" i="31" a="1"/>
  <c r="K16" i="31" s="1"/>
  <c r="K8" i="31" a="1"/>
  <c r="K8" i="31" s="1"/>
  <c r="H8" i="31" s="1"/>
  <c r="K57" i="31" a="1"/>
  <c r="K57" i="31" s="1"/>
  <c r="K49" i="31" a="1"/>
  <c r="K49" i="31" s="1"/>
  <c r="K41" i="31" a="1"/>
  <c r="K41" i="31" s="1"/>
  <c r="K33" i="31" a="1"/>
  <c r="K33" i="31" s="1"/>
  <c r="K25" i="31" a="1"/>
  <c r="K25" i="31" s="1"/>
  <c r="K17" i="31" a="1"/>
  <c r="K17" i="31" s="1"/>
  <c r="H17" i="31" s="1"/>
  <c r="K9" i="31" a="1"/>
  <c r="K9" i="31" s="1"/>
  <c r="H9" i="31" s="1"/>
  <c r="K66" i="31" a="1"/>
  <c r="K66" i="31" s="1"/>
  <c r="K58" i="31" a="1"/>
  <c r="K58" i="31" s="1"/>
  <c r="K50" i="31" a="1"/>
  <c r="K50" i="31" s="1"/>
  <c r="K42" i="31" a="1"/>
  <c r="K42" i="31" s="1"/>
  <c r="K34" i="31" a="1"/>
  <c r="K34" i="31" s="1"/>
  <c r="K26" i="31" a="1"/>
  <c r="K26" i="31" s="1"/>
  <c r="K18" i="31" a="1"/>
  <c r="K18" i="31" s="1"/>
  <c r="K10" i="31" a="1"/>
  <c r="K10" i="31" s="1"/>
  <c r="K95" i="31" a="1"/>
  <c r="K95" i="31" s="1"/>
  <c r="K83" i="31" a="1"/>
  <c r="K83" i="31" s="1"/>
  <c r="K75" i="31" a="1"/>
  <c r="K75" i="31" s="1"/>
  <c r="H75" i="31" s="1"/>
  <c r="K67" i="31" a="1"/>
  <c r="K67" i="31" s="1"/>
  <c r="K59" i="31" a="1"/>
  <c r="K59" i="31" s="1"/>
  <c r="K51" i="31" a="1"/>
  <c r="K51" i="31" s="1"/>
  <c r="K43" i="31" a="1"/>
  <c r="K43" i="31" s="1"/>
  <c r="K35" i="31" a="1"/>
  <c r="K35" i="31" s="1"/>
  <c r="K27" i="31" a="1"/>
  <c r="K27" i="31" s="1"/>
  <c r="K19" i="31" a="1"/>
  <c r="K19" i="31" s="1"/>
  <c r="H19" i="31" s="1"/>
  <c r="K11" i="31" a="1"/>
  <c r="K11" i="31" s="1"/>
  <c r="K96" i="31" a="1"/>
  <c r="K96" i="31" s="1"/>
  <c r="K84" i="31" a="1"/>
  <c r="K84" i="31" s="1"/>
  <c r="K76" i="31" a="1"/>
  <c r="K76" i="31" s="1"/>
  <c r="H76" i="31" s="1"/>
  <c r="K68" i="31" a="1"/>
  <c r="K68" i="31" s="1"/>
  <c r="K60" i="31" a="1"/>
  <c r="K60" i="31" s="1"/>
  <c r="K52" i="31" a="1"/>
  <c r="K52" i="31" s="1"/>
  <c r="K44" i="31" a="1"/>
  <c r="K44" i="31" s="1"/>
  <c r="K36" i="31" a="1"/>
  <c r="K36" i="31" s="1"/>
  <c r="K28" i="31" a="1"/>
  <c r="K28" i="31" s="1"/>
  <c r="H28" i="31" s="1"/>
  <c r="K20" i="31" a="1"/>
  <c r="K20" i="31" s="1"/>
  <c r="H20" i="31" s="1"/>
  <c r="K12" i="31" a="1"/>
  <c r="K12" i="31" s="1"/>
  <c r="H12" i="31" s="1"/>
  <c r="K97" i="31" a="1"/>
  <c r="K97" i="31" s="1"/>
  <c r="K85" i="31" a="1"/>
  <c r="K85" i="31" s="1"/>
  <c r="H85" i="31" s="1"/>
  <c r="K77" i="31" a="1"/>
  <c r="K77" i="31" s="1"/>
  <c r="H77" i="31" s="1"/>
  <c r="K69" i="31" a="1"/>
  <c r="K69" i="31" s="1"/>
  <c r="K61" i="31" a="1"/>
  <c r="K61" i="31" s="1"/>
  <c r="K53" i="31" a="1"/>
  <c r="K53" i="31" s="1"/>
  <c r="K45" i="31" a="1"/>
  <c r="K45" i="31" s="1"/>
  <c r="K37" i="31" a="1"/>
  <c r="K37" i="31" s="1"/>
  <c r="K29" i="31" a="1"/>
  <c r="K29" i="31" s="1"/>
  <c r="K21" i="31" a="1"/>
  <c r="K21" i="31" s="1"/>
  <c r="K13" i="31" a="1"/>
  <c r="K13" i="31" s="1"/>
  <c r="K5" i="31" a="1"/>
  <c r="K5" i="31" s="1"/>
  <c r="K54" i="31" a="1"/>
  <c r="K54" i="31" s="1"/>
  <c r="K46" i="31" a="1"/>
  <c r="K46" i="31" s="1"/>
  <c r="K38" i="31" a="1"/>
  <c r="K38" i="31" s="1"/>
  <c r="K30" i="31" a="1"/>
  <c r="K30" i="31" s="1"/>
  <c r="K22" i="31" a="1"/>
  <c r="K22" i="31" s="1"/>
  <c r="H22" i="31" s="1"/>
  <c r="K14" i="31" a="1"/>
  <c r="K14" i="31" s="1"/>
  <c r="J4" i="31"/>
  <c r="M73" i="27" l="1"/>
  <c r="M238" i="27"/>
  <c r="M13" i="27"/>
  <c r="O142" i="27"/>
  <c r="N142" i="27"/>
  <c r="M102" i="27"/>
  <c r="N102" i="27"/>
  <c r="O238" i="27"/>
  <c r="O271" i="27"/>
  <c r="M222" i="27"/>
  <c r="N73" i="27"/>
  <c r="M22" i="27"/>
  <c r="H42" i="31"/>
  <c r="H73" i="31"/>
  <c r="H100" i="31"/>
  <c r="H74" i="31"/>
  <c r="H69" i="31"/>
  <c r="M150" i="27"/>
  <c r="N110" i="27"/>
  <c r="N294" i="27"/>
  <c r="M294" i="27"/>
  <c r="H96" i="31"/>
  <c r="H46" i="31"/>
  <c r="H90" i="31"/>
  <c r="H41" i="31"/>
  <c r="H52" i="31"/>
  <c r="H66" i="31"/>
  <c r="H60" i="31"/>
  <c r="H26" i="31"/>
  <c r="H92" i="31"/>
  <c r="H68" i="31"/>
  <c r="H54" i="31"/>
  <c r="M70" i="27"/>
  <c r="N150" i="27"/>
  <c r="N227" i="27"/>
  <c r="O70" i="27"/>
  <c r="O227" i="27"/>
  <c r="O92" i="27"/>
  <c r="O110" i="27"/>
  <c r="N9" i="27"/>
  <c r="M30" i="27"/>
  <c r="N173" i="27"/>
  <c r="N318" i="27"/>
  <c r="H6" i="31"/>
  <c r="H49" i="31"/>
  <c r="H95" i="31"/>
  <c r="O22" i="27"/>
  <c r="O222" i="27"/>
  <c r="N149" i="27"/>
  <c r="N101" i="27"/>
  <c r="O284" i="27"/>
  <c r="O312" i="27"/>
  <c r="M318" i="27"/>
  <c r="N65" i="27"/>
  <c r="O152" i="27"/>
  <c r="M101" i="27"/>
  <c r="N130" i="27"/>
  <c r="N266" i="27"/>
  <c r="M268" i="27"/>
  <c r="O313" i="27"/>
  <c r="M38" i="27"/>
  <c r="N178" i="27"/>
  <c r="O178" i="27"/>
  <c r="O151" i="27"/>
  <c r="O58" i="27"/>
  <c r="M58" i="27"/>
  <c r="N160" i="27"/>
  <c r="N319" i="27"/>
  <c r="O335" i="27"/>
  <c r="K335" i="27" a="1"/>
  <c r="K335" i="27" s="1"/>
  <c r="I335" i="27" s="1"/>
  <c r="O315" i="27"/>
  <c r="M149" i="27"/>
  <c r="O132" i="27"/>
  <c r="O45" i="27"/>
  <c r="N335" i="27"/>
  <c r="O160" i="27"/>
  <c r="N45" i="27"/>
  <c r="M132" i="27"/>
  <c r="M319" i="27"/>
  <c r="N315" i="27"/>
  <c r="N33" i="27"/>
  <c r="M216" i="27"/>
  <c r="M9" i="27"/>
  <c r="N140" i="27"/>
  <c r="M65" i="27"/>
  <c r="N151" i="27"/>
  <c r="O210" i="27"/>
  <c r="O34" i="27"/>
  <c r="O140" i="27"/>
  <c r="M210" i="27"/>
  <c r="M202" i="27"/>
  <c r="O180" i="27"/>
  <c r="M240" i="27"/>
  <c r="O114" i="27"/>
  <c r="N85" i="27"/>
  <c r="N165" i="27"/>
  <c r="N41" i="27"/>
  <c r="M180" i="27"/>
  <c r="O240" i="27"/>
  <c r="AB333" i="19" a="1"/>
  <c r="AB333" i="19" s="1"/>
  <c r="Y333" i="19" s="1"/>
  <c r="M34" i="27"/>
  <c r="M114" i="27"/>
  <c r="O97" i="27"/>
  <c r="M258" i="27"/>
  <c r="O117" i="27"/>
  <c r="O13" i="27"/>
  <c r="N258" i="27"/>
  <c r="O165" i="27"/>
  <c r="N117" i="27"/>
  <c r="O204" i="27"/>
  <c r="M97" i="27"/>
  <c r="O53" i="27"/>
  <c r="O224" i="27"/>
  <c r="N245" i="27"/>
  <c r="M267" i="27"/>
  <c r="N279" i="27"/>
  <c r="O245" i="27"/>
  <c r="M41" i="27"/>
  <c r="N53" i="27"/>
  <c r="O202" i="27"/>
  <c r="N224" i="27"/>
  <c r="O267" i="27"/>
  <c r="O164" i="27"/>
  <c r="O162" i="27"/>
  <c r="N162" i="27"/>
  <c r="N164" i="27"/>
  <c r="M135" i="27"/>
  <c r="O279" i="27"/>
  <c r="O85" i="27"/>
  <c r="N276" i="27"/>
  <c r="N204" i="27"/>
  <c r="O276" i="27"/>
  <c r="F6" i="26"/>
  <c r="I76" i="26" s="1"/>
  <c r="H37" i="31"/>
  <c r="H84" i="31"/>
  <c r="H93" i="31"/>
  <c r="H82" i="31"/>
  <c r="H36" i="31"/>
  <c r="H44" i="31"/>
  <c r="H58" i="31"/>
  <c r="H57" i="31"/>
  <c r="H27" i="31"/>
  <c r="H91" i="31"/>
  <c r="O146" i="27"/>
  <c r="N253" i="27"/>
  <c r="N146" i="27"/>
  <c r="O157" i="27"/>
  <c r="O326" i="27"/>
  <c r="N326" i="27"/>
  <c r="N49" i="27"/>
  <c r="M136" i="27"/>
  <c r="M131" i="27"/>
  <c r="N157" i="27"/>
  <c r="N131" i="27"/>
  <c r="M49" i="27"/>
  <c r="M172" i="27"/>
  <c r="O172" i="27"/>
  <c r="O66" i="27"/>
  <c r="O93" i="27"/>
  <c r="O223" i="27"/>
  <c r="N143" i="27"/>
  <c r="N93" i="27"/>
  <c r="N195" i="27"/>
  <c r="M223" i="27"/>
  <c r="M66" i="27"/>
  <c r="M125" i="27"/>
  <c r="O143" i="27"/>
  <c r="N248" i="27"/>
  <c r="O248" i="27"/>
  <c r="O195" i="27"/>
  <c r="O125" i="27"/>
  <c r="N136" i="27"/>
  <c r="O253" i="27"/>
  <c r="M221" i="27"/>
  <c r="O148" i="27"/>
  <c r="O336" i="27"/>
  <c r="N252" i="27"/>
  <c r="M62" i="27"/>
  <c r="M198" i="27"/>
  <c r="N148" i="27"/>
  <c r="M274" i="27"/>
  <c r="N21" i="27"/>
  <c r="N61" i="27"/>
  <c r="M17" i="27"/>
  <c r="O295" i="27"/>
  <c r="M92" i="27"/>
  <c r="M225" i="27"/>
  <c r="N274" i="27"/>
  <c r="N74" i="27"/>
  <c r="M21" i="27"/>
  <c r="N122" i="27"/>
  <c r="N105" i="27"/>
  <c r="O74" i="27"/>
  <c r="M122" i="27"/>
  <c r="M295" i="27"/>
  <c r="M330" i="27"/>
  <c r="M290" i="27"/>
  <c r="M218" i="27"/>
  <c r="AB328" i="19" a="1"/>
  <c r="AB328" i="19" s="1"/>
  <c r="Y328" i="19" s="1"/>
  <c r="N225" i="27"/>
  <c r="N290" i="27"/>
  <c r="O218" i="27"/>
  <c r="K309" i="27" a="1"/>
  <c r="K309" i="27" s="1"/>
  <c r="I309" i="27" s="1"/>
  <c r="M61" i="27"/>
  <c r="O105" i="27"/>
  <c r="O170" i="27"/>
  <c r="O98" i="27"/>
  <c r="M98" i="27"/>
  <c r="N196" i="27"/>
  <c r="M272" i="27"/>
  <c r="O330" i="27"/>
  <c r="O42" i="27"/>
  <c r="N170" i="27"/>
  <c r="O17" i="27"/>
  <c r="N272" i="27"/>
  <c r="O273" i="27"/>
  <c r="M42" i="27"/>
  <c r="N273" i="27"/>
  <c r="O134" i="27"/>
  <c r="N77" i="27"/>
  <c r="N121" i="27"/>
  <c r="N62" i="27"/>
  <c r="O269" i="27"/>
  <c r="AB335" i="19" a="1"/>
  <c r="AB335" i="19" s="1"/>
  <c r="Y335" i="19" s="1"/>
  <c r="K234" i="27" a="1"/>
  <c r="K234" i="27" s="1"/>
  <c r="I234" i="27" s="1"/>
  <c r="K307" i="27" a="1"/>
  <c r="K307" i="27" s="1"/>
  <c r="I307" i="27" s="1"/>
  <c r="K321" i="27" a="1"/>
  <c r="K321" i="27" s="1"/>
  <c r="I321" i="27" s="1"/>
  <c r="M109" i="27"/>
  <c r="M77" i="27"/>
  <c r="O33" i="27"/>
  <c r="M121" i="27"/>
  <c r="O329" i="27"/>
  <c r="K34" i="27" a="1"/>
  <c r="K34" i="27" s="1"/>
  <c r="I34" i="27" s="1"/>
  <c r="M329" i="27"/>
  <c r="K223" i="27" a="1"/>
  <c r="K223" i="27" s="1"/>
  <c r="I223" i="27" s="1"/>
  <c r="K299" i="27" a="1"/>
  <c r="K299" i="27" s="1"/>
  <c r="I299" i="27" s="1"/>
  <c r="AB332" i="19" a="1"/>
  <c r="AB332" i="19" s="1"/>
  <c r="Y332" i="19" s="1"/>
  <c r="M134" i="27"/>
  <c r="O82" i="27"/>
  <c r="M247" i="27"/>
  <c r="M269" i="27"/>
  <c r="N94" i="27"/>
  <c r="O94" i="27"/>
  <c r="M82" i="27"/>
  <c r="N247" i="27"/>
  <c r="N109" i="27"/>
  <c r="O29" i="27"/>
  <c r="K303" i="27" a="1"/>
  <c r="K303" i="27" s="1"/>
  <c r="I303" i="27" s="1"/>
  <c r="M308" i="27"/>
  <c r="O113" i="27"/>
  <c r="N198" i="27"/>
  <c r="N205" i="27"/>
  <c r="M208" i="27"/>
  <c r="O289" i="27"/>
  <c r="O309" i="27"/>
  <c r="N216" i="27"/>
  <c r="M313" i="27"/>
  <c r="O212" i="27"/>
  <c r="M284" i="27"/>
  <c r="K198" i="27" a="1"/>
  <c r="K198" i="27" s="1"/>
  <c r="I198" i="27" s="1"/>
  <c r="O10" i="27"/>
  <c r="N113" i="27"/>
  <c r="M29" i="27"/>
  <c r="O139" i="27"/>
  <c r="O120" i="27"/>
  <c r="N208" i="27"/>
  <c r="N278" i="27"/>
  <c r="O228" i="27"/>
  <c r="M289" i="27"/>
  <c r="K319" i="27" a="1"/>
  <c r="K319" i="27" s="1"/>
  <c r="I319" i="27" s="1"/>
  <c r="N212" i="27"/>
  <c r="K327" i="27" a="1"/>
  <c r="K327" i="27" s="1"/>
  <c r="I327" i="27" s="1"/>
  <c r="N69" i="27"/>
  <c r="O25" i="27"/>
  <c r="M69" i="27"/>
  <c r="N25" i="27"/>
  <c r="O50" i="27"/>
  <c r="N120" i="27"/>
  <c r="N221" i="27"/>
  <c r="M228" i="27"/>
  <c r="K316" i="27" a="1"/>
  <c r="K316" i="27" s="1"/>
  <c r="I316" i="27" s="1"/>
  <c r="K323" i="27" a="1"/>
  <c r="K323" i="27" s="1"/>
  <c r="I323" i="27" s="1"/>
  <c r="M10" i="27"/>
  <c r="M152" i="27"/>
  <c r="K329" i="27" a="1"/>
  <c r="K329" i="27" s="1"/>
  <c r="I329" i="27" s="1"/>
  <c r="M252" i="27"/>
  <c r="M18" i="27"/>
  <c r="M50" i="27"/>
  <c r="O18" i="27"/>
  <c r="N127" i="27"/>
  <c r="N241" i="27"/>
  <c r="M205" i="27"/>
  <c r="K308" i="27" a="1"/>
  <c r="K308" i="27" s="1"/>
  <c r="I308" i="27" s="1"/>
  <c r="O38" i="27"/>
  <c r="M127" i="27"/>
  <c r="M241" i="27"/>
  <c r="M302" i="27"/>
  <c r="O268" i="27"/>
  <c r="K92" i="27" a="1"/>
  <c r="K92" i="27" s="1"/>
  <c r="I92" i="27" s="1"/>
  <c r="K131" i="27" a="1"/>
  <c r="K131" i="27" s="1"/>
  <c r="I131" i="27" s="1"/>
  <c r="K178" i="27" a="1"/>
  <c r="K178" i="27" s="1"/>
  <c r="I178" i="27" s="1"/>
  <c r="K31" i="27" a="1"/>
  <c r="K31" i="27" s="1"/>
  <c r="I31" i="27" s="1"/>
  <c r="AB156" i="19" a="1"/>
  <c r="AB156" i="19" s="1"/>
  <c r="Y156" i="19" s="1"/>
  <c r="K76" i="27" a="1"/>
  <c r="K76" i="27" s="1"/>
  <c r="I76" i="27" s="1"/>
  <c r="K306" i="27" a="1"/>
  <c r="K306" i="27" s="1"/>
  <c r="I306" i="27" s="1"/>
  <c r="AB323" i="19" a="1"/>
  <c r="AB323" i="19" s="1"/>
  <c r="Y323" i="19" s="1"/>
  <c r="N14" i="27"/>
  <c r="M14" i="27"/>
  <c r="K55" i="27" a="1"/>
  <c r="K55" i="27" s="1"/>
  <c r="I55" i="27" s="1"/>
  <c r="K252" i="27" a="1"/>
  <c r="K252" i="27" s="1"/>
  <c r="I252" i="27" s="1"/>
  <c r="M147" i="27"/>
  <c r="N147" i="27"/>
  <c r="O147" i="27"/>
  <c r="K88" i="27" a="1"/>
  <c r="K88" i="27" s="1"/>
  <c r="I88" i="27" s="1"/>
  <c r="N184" i="27"/>
  <c r="M184" i="27"/>
  <c r="N297" i="27"/>
  <c r="O297" i="27"/>
  <c r="M297" i="27"/>
  <c r="M81" i="27"/>
  <c r="N81" i="27"/>
  <c r="O81" i="27"/>
  <c r="N305" i="27"/>
  <c r="O305" i="27"/>
  <c r="M305" i="27"/>
  <c r="K305" i="27" a="1"/>
  <c r="K305" i="27" s="1"/>
  <c r="I305" i="27" s="1"/>
  <c r="M301" i="27"/>
  <c r="O301" i="27"/>
  <c r="K177" i="27" a="1"/>
  <c r="K177" i="27" s="1"/>
  <c r="I177" i="27" s="1"/>
  <c r="N226" i="27"/>
  <c r="O226" i="27"/>
  <c r="N316" i="27"/>
  <c r="M316" i="27"/>
  <c r="M107" i="27"/>
  <c r="O107" i="27"/>
  <c r="N107" i="27"/>
  <c r="N163" i="27"/>
  <c r="O163" i="27"/>
  <c r="M155" i="27"/>
  <c r="N155" i="27"/>
  <c r="N286" i="27"/>
  <c r="O286" i="27"/>
  <c r="O156" i="27"/>
  <c r="N156" i="27"/>
  <c r="K332" i="27" a="1"/>
  <c r="K332" i="27" s="1"/>
  <c r="I332" i="27" s="1"/>
  <c r="N332" i="27"/>
  <c r="M332" i="27"/>
  <c r="K140" i="27" a="1"/>
  <c r="K140" i="27" s="1"/>
  <c r="I140" i="27" s="1"/>
  <c r="AB120" i="19" a="1"/>
  <c r="AB120" i="19" s="1"/>
  <c r="Y120" i="19" s="1"/>
  <c r="M111" i="27"/>
  <c r="N111" i="27"/>
  <c r="K40" i="27" a="1"/>
  <c r="K40" i="27" s="1"/>
  <c r="I40" i="27" s="1"/>
  <c r="K207" i="27" a="1"/>
  <c r="K207" i="27" s="1"/>
  <c r="I207" i="27" s="1"/>
  <c r="O310" i="27"/>
  <c r="M310" i="27"/>
  <c r="K310" i="27" a="1"/>
  <c r="K310" i="27" s="1"/>
  <c r="I310" i="27" s="1"/>
  <c r="N310" i="27"/>
  <c r="N26" i="27"/>
  <c r="O26" i="27"/>
  <c r="N90" i="27"/>
  <c r="M90" i="27"/>
  <c r="M138" i="27"/>
  <c r="N138" i="27"/>
  <c r="K199" i="27" a="1"/>
  <c r="K199" i="27" s="1"/>
  <c r="I199" i="27" s="1"/>
  <c r="K19" i="27" a="1"/>
  <c r="K19" i="27" s="1"/>
  <c r="I19" i="27" s="1"/>
  <c r="N187" i="27"/>
  <c r="O187" i="27"/>
  <c r="K21" i="27" a="1"/>
  <c r="K21" i="27" s="1"/>
  <c r="I21" i="27" s="1"/>
  <c r="K150" i="27" a="1"/>
  <c r="K150" i="27" s="1"/>
  <c r="I150" i="27" s="1"/>
  <c r="K157" i="27" a="1"/>
  <c r="K157" i="27" s="1"/>
  <c r="I157" i="27" s="1"/>
  <c r="K154" i="27" a="1"/>
  <c r="K154" i="27" s="1"/>
  <c r="I154" i="27" s="1"/>
  <c r="O263" i="27"/>
  <c r="M263" i="27"/>
  <c r="K313" i="27" a="1"/>
  <c r="K313" i="27" s="1"/>
  <c r="I313" i="27" s="1"/>
  <c r="K311" i="27" a="1"/>
  <c r="K311" i="27" s="1"/>
  <c r="I311" i="27" s="1"/>
  <c r="K312" i="27" a="1"/>
  <c r="K312" i="27" s="1"/>
  <c r="I312" i="27" s="1"/>
  <c r="K318" i="27" a="1"/>
  <c r="K318" i="27" s="1"/>
  <c r="I318" i="27" s="1"/>
  <c r="K324" i="27" a="1"/>
  <c r="K324" i="27" s="1"/>
  <c r="I324" i="27" s="1"/>
  <c r="K314" i="27" a="1"/>
  <c r="K314" i="27" s="1"/>
  <c r="I314" i="27" s="1"/>
  <c r="K328" i="27" a="1"/>
  <c r="K328" i="27" s="1"/>
  <c r="I328" i="27" s="1"/>
  <c r="K320" i="27" a="1"/>
  <c r="K320" i="27" s="1"/>
  <c r="I320" i="27" s="1"/>
  <c r="K326" i="27" a="1"/>
  <c r="K326" i="27" s="1"/>
  <c r="I326" i="27" s="1"/>
  <c r="K331" i="27" a="1"/>
  <c r="K331" i="27" s="1"/>
  <c r="I331" i="27" s="1"/>
  <c r="K317" i="27" a="1"/>
  <c r="K317" i="27" s="1"/>
  <c r="I317" i="27" s="1"/>
  <c r="K315" i="27" a="1"/>
  <c r="K315" i="27" s="1"/>
  <c r="I315" i="27" s="1"/>
  <c r="K330" i="27" a="1"/>
  <c r="K330" i="27" s="1"/>
  <c r="I330" i="27" s="1"/>
  <c r="K325" i="27" a="1"/>
  <c r="K325" i="27" s="1"/>
  <c r="I325" i="27" s="1"/>
  <c r="O304" i="27"/>
  <c r="K304" i="27" a="1"/>
  <c r="K304" i="27" s="1"/>
  <c r="I304" i="27" s="1"/>
  <c r="M304" i="27"/>
  <c r="N304" i="27"/>
  <c r="O14" i="27"/>
  <c r="M158" i="27"/>
  <c r="O158" i="27"/>
  <c r="N46" i="27"/>
  <c r="M46" i="27"/>
  <c r="O46" i="27"/>
  <c r="M270" i="27"/>
  <c r="O270" i="27"/>
  <c r="N270" i="27"/>
  <c r="N302" i="27"/>
  <c r="AB336" i="19" a="1"/>
  <c r="AB336" i="19" s="1"/>
  <c r="AA336" i="19"/>
  <c r="AB105" i="19" a="1"/>
  <c r="AB105" i="19" s="1"/>
  <c r="Y105" i="19" s="1"/>
  <c r="K85" i="27" a="1"/>
  <c r="K85" i="27" s="1"/>
  <c r="I85" i="27" s="1"/>
  <c r="N126" i="27"/>
  <c r="M126" i="27"/>
  <c r="K126" i="27" a="1"/>
  <c r="K126" i="27" s="1"/>
  <c r="I126" i="27" s="1"/>
  <c r="O126" i="27"/>
  <c r="M231" i="27"/>
  <c r="N231" i="27"/>
  <c r="O78" i="27"/>
  <c r="M78" i="27"/>
  <c r="K60" i="27" a="1"/>
  <c r="K60" i="27" s="1"/>
  <c r="I60" i="27" s="1"/>
  <c r="N135" i="27"/>
  <c r="AB334" i="19" a="1"/>
  <c r="AB334" i="19" s="1"/>
  <c r="Y334" i="19" s="1"/>
  <c r="K302" i="27" a="1"/>
  <c r="K302" i="27" s="1"/>
  <c r="I302" i="27" s="1"/>
  <c r="N312" i="27"/>
  <c r="AB194" i="19" a="1"/>
  <c r="AB194" i="19" s="1"/>
  <c r="Y194" i="19" s="1"/>
  <c r="AB84" i="19" a="1"/>
  <c r="AB84" i="19" s="1"/>
  <c r="Y84" i="19" s="1"/>
  <c r="AB236" i="19" a="1"/>
  <c r="AB236" i="19" s="1"/>
  <c r="Y236" i="19" s="1"/>
  <c r="AB268" i="19" a="1"/>
  <c r="AB268" i="19" s="1"/>
  <c r="Y268" i="19" s="1"/>
  <c r="AB309" i="19" a="1"/>
  <c r="AB309" i="19" s="1"/>
  <c r="Y309" i="19" s="1"/>
  <c r="AB322" i="19" a="1"/>
  <c r="AB322" i="19" s="1"/>
  <c r="Y322" i="19" s="1"/>
  <c r="K108" i="27" a="1"/>
  <c r="K108" i="27" s="1"/>
  <c r="I108" i="27" s="1"/>
  <c r="K257" i="27" a="1"/>
  <c r="K257" i="27" s="1"/>
  <c r="I257" i="27" s="1"/>
  <c r="K322" i="27" a="1"/>
  <c r="K322" i="27" s="1"/>
  <c r="I322" i="27" s="1"/>
  <c r="K191" i="27" a="1"/>
  <c r="K191" i="27" s="1"/>
  <c r="I191" i="27" s="1"/>
  <c r="AA31" i="19"/>
  <c r="AB31" i="19" a="1"/>
  <c r="AB31" i="19" s="1"/>
  <c r="AB47" i="19" a="1"/>
  <c r="AB47" i="19" s="1"/>
  <c r="Y47" i="19" s="1"/>
  <c r="AB46" i="19" a="1"/>
  <c r="AB46" i="19" s="1"/>
  <c r="Y46" i="19" s="1"/>
  <c r="AB58" i="19" a="1"/>
  <c r="AB58" i="19" s="1"/>
  <c r="Y58" i="19" s="1"/>
  <c r="AB57" i="19" a="1"/>
  <c r="AB57" i="19" s="1"/>
  <c r="Y57" i="19" s="1"/>
  <c r="AB55" i="19" a="1"/>
  <c r="AB55" i="19" s="1"/>
  <c r="Y55" i="19" s="1"/>
  <c r="AB48" i="19" a="1"/>
  <c r="AB48" i="19" s="1"/>
  <c r="Y48" i="19" s="1"/>
  <c r="AB49" i="19" a="1"/>
  <c r="AB49" i="19" s="1"/>
  <c r="Y49" i="19" s="1"/>
  <c r="AB56" i="19" a="1"/>
  <c r="AB56" i="19" s="1"/>
  <c r="Y56" i="19" s="1"/>
  <c r="AB60" i="19" a="1"/>
  <c r="AB60" i="19" s="1"/>
  <c r="Y60" i="19" s="1"/>
  <c r="AB51" i="19" a="1"/>
  <c r="AB51" i="19" s="1"/>
  <c r="Y51" i="19" s="1"/>
  <c r="AB50" i="19" a="1"/>
  <c r="AB50" i="19" s="1"/>
  <c r="Y50" i="19" s="1"/>
  <c r="AB59" i="19" a="1"/>
  <c r="AB59" i="19" s="1"/>
  <c r="Y59" i="19" s="1"/>
  <c r="AB53" i="19" a="1"/>
  <c r="AB53" i="19" s="1"/>
  <c r="Y53" i="19" s="1"/>
  <c r="AB52" i="19" a="1"/>
  <c r="AB52" i="19" s="1"/>
  <c r="Y52" i="19" s="1"/>
  <c r="AB44" i="19" a="1"/>
  <c r="AB44" i="19" s="1"/>
  <c r="Y44" i="19" s="1"/>
  <c r="AB62" i="19" a="1"/>
  <c r="AB62" i="19" s="1"/>
  <c r="Y62" i="19" s="1"/>
  <c r="AB45" i="19" a="1"/>
  <c r="AB45" i="19" s="1"/>
  <c r="Y45" i="19" s="1"/>
  <c r="AB186" i="19" a="1"/>
  <c r="AB186" i="19" s="1"/>
  <c r="Y186" i="19" s="1"/>
  <c r="AB188" i="19" a="1"/>
  <c r="AB188" i="19" s="1"/>
  <c r="Y188" i="19" s="1"/>
  <c r="AB174" i="19" a="1"/>
  <c r="AB174" i="19" s="1"/>
  <c r="Y174" i="19" s="1"/>
  <c r="AB178" i="19" a="1"/>
  <c r="AB178" i="19" s="1"/>
  <c r="Y178" i="19" s="1"/>
  <c r="AB184" i="19" a="1"/>
  <c r="AB184" i="19" s="1"/>
  <c r="Y184" i="19" s="1"/>
  <c r="AB179" i="19" a="1"/>
  <c r="AB179" i="19" s="1"/>
  <c r="Y179" i="19" s="1"/>
  <c r="AB180" i="19" a="1"/>
  <c r="AB180" i="19" s="1"/>
  <c r="Y180" i="19" s="1"/>
  <c r="AB183" i="19" a="1"/>
  <c r="AB183" i="19" s="1"/>
  <c r="Y183" i="19" s="1"/>
  <c r="AB187" i="19" a="1"/>
  <c r="AB187" i="19" s="1"/>
  <c r="Y187" i="19" s="1"/>
  <c r="AB173" i="19" a="1"/>
  <c r="AB173" i="19" s="1"/>
  <c r="Y173" i="19" s="1"/>
  <c r="AB190" i="19" a="1"/>
  <c r="AB190" i="19" s="1"/>
  <c r="Y190" i="19" s="1"/>
  <c r="AB185" i="19" a="1"/>
  <c r="AB185" i="19" s="1"/>
  <c r="Y185" i="19" s="1"/>
  <c r="AB181" i="19" a="1"/>
  <c r="AB181" i="19" s="1"/>
  <c r="Y181" i="19" s="1"/>
  <c r="AB176" i="19" a="1"/>
  <c r="AB176" i="19" s="1"/>
  <c r="Y176" i="19" s="1"/>
  <c r="K8" i="27" a="1"/>
  <c r="K8" i="27" s="1"/>
  <c r="K7" i="27" a="1"/>
  <c r="K7" i="27" s="1"/>
  <c r="N86" i="27"/>
  <c r="K78" i="27" a="1"/>
  <c r="K78" i="27" s="1"/>
  <c r="I78" i="27" s="1"/>
  <c r="K99" i="27" a="1"/>
  <c r="K99" i="27" s="1"/>
  <c r="I99" i="27" s="1"/>
  <c r="K35" i="27" a="1"/>
  <c r="K35" i="27" s="1"/>
  <c r="I35" i="27" s="1"/>
  <c r="K75" i="27" a="1"/>
  <c r="K75" i="27" s="1"/>
  <c r="I75" i="27" s="1"/>
  <c r="K32" i="27" a="1"/>
  <c r="K32" i="27" s="1"/>
  <c r="I32" i="27" s="1"/>
  <c r="K142" i="27" a="1"/>
  <c r="K142" i="27" s="1"/>
  <c r="I142" i="27" s="1"/>
  <c r="K89" i="27" a="1"/>
  <c r="K89" i="27" s="1"/>
  <c r="I89" i="27" s="1"/>
  <c r="K172" i="27" a="1"/>
  <c r="K172" i="27" s="1"/>
  <c r="I172" i="27" s="1"/>
  <c r="K80" i="27" a="1"/>
  <c r="K80" i="27" s="1"/>
  <c r="I80" i="27" s="1"/>
  <c r="K145" i="27" a="1"/>
  <c r="K145" i="27" s="1"/>
  <c r="I145" i="27" s="1"/>
  <c r="K221" i="27" a="1"/>
  <c r="K221" i="27" s="1"/>
  <c r="I221" i="27" s="1"/>
  <c r="K210" i="27" a="1"/>
  <c r="K210" i="27" s="1"/>
  <c r="I210" i="27" s="1"/>
  <c r="K44" i="27" a="1"/>
  <c r="K44" i="27" s="1"/>
  <c r="I44" i="27" s="1"/>
  <c r="K184" i="27" a="1"/>
  <c r="K184" i="27" s="1"/>
  <c r="I184" i="27" s="1"/>
  <c r="K222" i="27" a="1"/>
  <c r="K222" i="27" s="1"/>
  <c r="I222" i="27" s="1"/>
  <c r="K213" i="27" a="1"/>
  <c r="K213" i="27" s="1"/>
  <c r="I213" i="27" s="1"/>
  <c r="K240" i="27" a="1"/>
  <c r="K240" i="27" s="1"/>
  <c r="I240" i="27" s="1"/>
  <c r="K255" i="27" a="1"/>
  <c r="K255" i="27" s="1"/>
  <c r="I255" i="27" s="1"/>
  <c r="K286" i="27" a="1"/>
  <c r="K286" i="27" s="1"/>
  <c r="I286" i="27" s="1"/>
  <c r="AB148" i="19" a="1"/>
  <c r="AB148" i="19" s="1"/>
  <c r="Y148" i="19" s="1"/>
  <c r="AB191" i="19" a="1"/>
  <c r="AB191" i="19" s="1"/>
  <c r="Y191" i="19" s="1"/>
  <c r="AB227" i="19" a="1"/>
  <c r="AB227" i="19" s="1"/>
  <c r="Y227" i="19" s="1"/>
  <c r="AB34" i="19" a="1"/>
  <c r="AB34" i="19" s="1"/>
  <c r="Y34" i="19" s="1"/>
  <c r="AB66" i="19" a="1"/>
  <c r="AB66" i="19" s="1"/>
  <c r="Y66" i="19" s="1"/>
  <c r="AB65" i="19" a="1"/>
  <c r="AB65" i="19" s="1"/>
  <c r="Y65" i="19" s="1"/>
  <c r="AA99" i="19"/>
  <c r="AB99" i="19" a="1"/>
  <c r="AB99" i="19" s="1"/>
  <c r="AB128" i="19" a="1"/>
  <c r="AB128" i="19" s="1"/>
  <c r="Y128" i="19" s="1"/>
  <c r="AB129" i="19" a="1"/>
  <c r="AB129" i="19" s="1"/>
  <c r="Y129" i="19" s="1"/>
  <c r="AB130" i="19" a="1"/>
  <c r="AB130" i="19" s="1"/>
  <c r="Y130" i="19" s="1"/>
  <c r="AA163" i="19"/>
  <c r="AB163" i="19" a="1"/>
  <c r="AB163" i="19" s="1"/>
  <c r="AB192" i="19" a="1"/>
  <c r="AB192" i="19" s="1"/>
  <c r="Y192" i="19" s="1"/>
  <c r="AB193" i="19" a="1"/>
  <c r="AB193" i="19" s="1"/>
  <c r="Y193" i="19" s="1"/>
  <c r="AB299" i="19" a="1"/>
  <c r="AB299" i="19" s="1"/>
  <c r="AA299" i="19"/>
  <c r="AB35" i="19" a="1"/>
  <c r="AB35" i="19" s="1"/>
  <c r="Y35" i="19" s="1"/>
  <c r="AB68" i="19" a="1"/>
  <c r="AB68" i="19" s="1"/>
  <c r="AA68" i="19"/>
  <c r="AB100" i="19" a="1"/>
  <c r="AB100" i="19" s="1"/>
  <c r="AB131" i="19" a="1"/>
  <c r="AB131" i="19" s="1"/>
  <c r="Y131" i="19" s="1"/>
  <c r="AB164" i="19" a="1"/>
  <c r="AB164" i="19" s="1"/>
  <c r="Y164" i="19" s="1"/>
  <c r="AA29" i="19"/>
  <c r="AB29" i="19" a="1"/>
  <c r="AB29" i="19" s="1"/>
  <c r="AA61" i="19"/>
  <c r="AB61" i="19" a="1"/>
  <c r="AB61" i="19" s="1"/>
  <c r="AB93" i="19" a="1"/>
  <c r="AB93" i="19" s="1"/>
  <c r="Y93" i="19" s="1"/>
  <c r="AB111" i="19" a="1"/>
  <c r="AB111" i="19" s="1"/>
  <c r="Y111" i="19" s="1"/>
  <c r="AB116" i="19" a="1"/>
  <c r="AB116" i="19" s="1"/>
  <c r="Y116" i="19" s="1"/>
  <c r="AB110" i="19" a="1"/>
  <c r="AB110" i="19" s="1"/>
  <c r="Y110" i="19" s="1"/>
  <c r="AB103" i="19" a="1"/>
  <c r="AB103" i="19" s="1"/>
  <c r="Y103" i="19" s="1"/>
  <c r="AB108" i="19" a="1"/>
  <c r="AB108" i="19" s="1"/>
  <c r="Y108" i="19" s="1"/>
  <c r="AB102" i="19" a="1"/>
  <c r="AB102" i="19" s="1"/>
  <c r="Y102" i="19" s="1"/>
  <c r="AB115" i="19" a="1"/>
  <c r="AB115" i="19" s="1"/>
  <c r="Y115" i="19" s="1"/>
  <c r="AB122" i="19" a="1"/>
  <c r="AB122" i="19" s="1"/>
  <c r="Y122" i="19" s="1"/>
  <c r="AB123" i="19" a="1"/>
  <c r="AB123" i="19" s="1"/>
  <c r="Y123" i="19" s="1"/>
  <c r="AB119" i="19" a="1"/>
  <c r="AB119" i="19" s="1"/>
  <c r="Y119" i="19" s="1"/>
  <c r="AB124" i="19" a="1"/>
  <c r="AB124" i="19" s="1"/>
  <c r="Y124" i="19" s="1"/>
  <c r="AB121" i="19" a="1"/>
  <c r="AB121" i="19" s="1"/>
  <c r="Y121" i="19" s="1"/>
  <c r="AB113" i="19" a="1"/>
  <c r="AB113" i="19" s="1"/>
  <c r="Y113" i="19" s="1"/>
  <c r="AB114" i="19" a="1"/>
  <c r="AB114" i="19" s="1"/>
  <c r="Y114" i="19" s="1"/>
  <c r="AB107" i="19" a="1"/>
  <c r="AB107" i="19" s="1"/>
  <c r="Y107" i="19" s="1"/>
  <c r="AB109" i="19" a="1"/>
  <c r="AB109" i="19" s="1"/>
  <c r="Y109" i="19" s="1"/>
  <c r="AA157" i="19"/>
  <c r="AB157" i="19" a="1"/>
  <c r="AB157" i="19" s="1"/>
  <c r="AA189" i="19"/>
  <c r="AB189" i="19" a="1"/>
  <c r="AB189" i="19" s="1"/>
  <c r="AB287" i="19" a="1"/>
  <c r="AB287" i="19" s="1"/>
  <c r="Y287" i="19" s="1"/>
  <c r="AB290" i="19" a="1"/>
  <c r="AB290" i="19" s="1"/>
  <c r="Y290" i="19" s="1"/>
  <c r="AB289" i="19" a="1"/>
  <c r="AB289" i="19" s="1"/>
  <c r="Y289" i="19" s="1"/>
  <c r="AB288" i="19" a="1"/>
  <c r="AB288" i="19" s="1"/>
  <c r="Y288" i="19" s="1"/>
  <c r="AB264" i="19" a="1"/>
  <c r="AB264" i="19" s="1"/>
  <c r="AB257" i="19" a="1"/>
  <c r="AB257" i="19" s="1"/>
  <c r="Y257" i="19" s="1"/>
  <c r="AB263" i="19" a="1"/>
  <c r="AB263" i="19" s="1"/>
  <c r="Y263" i="19" s="1"/>
  <c r="AB255" i="19" a="1"/>
  <c r="AB255" i="19" s="1"/>
  <c r="Y255" i="19" s="1"/>
  <c r="AA38" i="19"/>
  <c r="AB38" i="19" a="1"/>
  <c r="AB38" i="19" s="1"/>
  <c r="AB69" i="19" a="1"/>
  <c r="AB69" i="19" s="1"/>
  <c r="Y69" i="19" s="1"/>
  <c r="AB67" i="19" a="1"/>
  <c r="AB67" i="19" s="1"/>
  <c r="Y67" i="19" s="1"/>
  <c r="AB98" i="19" a="1"/>
  <c r="AB98" i="19" s="1"/>
  <c r="Y98" i="19" s="1"/>
  <c r="AB97" i="19" a="1"/>
  <c r="AB97" i="19" s="1"/>
  <c r="Y97" i="19" s="1"/>
  <c r="AA134" i="19"/>
  <c r="AB134" i="19" a="1"/>
  <c r="AB134" i="19" s="1"/>
  <c r="AB147" i="19" a="1"/>
  <c r="AB147" i="19" s="1"/>
  <c r="Y147" i="19" s="1"/>
  <c r="AB162" i="19" a="1"/>
  <c r="AB162" i="19" s="1"/>
  <c r="Y162" i="19" s="1"/>
  <c r="AB143" i="19" a="1"/>
  <c r="AB143" i="19" s="1"/>
  <c r="Y143" i="19" s="1"/>
  <c r="AB165" i="19" a="1"/>
  <c r="AB165" i="19" s="1"/>
  <c r="Y165" i="19" s="1"/>
  <c r="AB144" i="19" a="1"/>
  <c r="AB144" i="19" s="1"/>
  <c r="Y144" i="19" s="1"/>
  <c r="AB140" i="19" a="1"/>
  <c r="AB140" i="19" s="1"/>
  <c r="Y140" i="19" s="1"/>
  <c r="AB158" i="19" a="1"/>
  <c r="AB158" i="19" s="1"/>
  <c r="Y158" i="19" s="1"/>
  <c r="AB149" i="19" a="1"/>
  <c r="AB149" i="19" s="1"/>
  <c r="Y149" i="19" s="1"/>
  <c r="AB153" i="19" a="1"/>
  <c r="AB153" i="19" s="1"/>
  <c r="Y153" i="19" s="1"/>
  <c r="AB146" i="19" a="1"/>
  <c r="AB146" i="19" s="1"/>
  <c r="Y146" i="19" s="1"/>
  <c r="AB150" i="19" a="1"/>
  <c r="AB150" i="19" s="1"/>
  <c r="Y150" i="19" s="1"/>
  <c r="AB142" i="19" a="1"/>
  <c r="AB142" i="19" s="1"/>
  <c r="Y142" i="19" s="1"/>
  <c r="AB155" i="19" a="1"/>
  <c r="AB155" i="19" s="1"/>
  <c r="Y155" i="19" s="1"/>
  <c r="AB152" i="19" a="1"/>
  <c r="AB152" i="19" s="1"/>
  <c r="Y152" i="19" s="1"/>
  <c r="AB141" i="19" a="1"/>
  <c r="AB141" i="19" s="1"/>
  <c r="Y141" i="19" s="1"/>
  <c r="AB198" i="19" a="1"/>
  <c r="AB198" i="19" s="1"/>
  <c r="Y198" i="19" s="1"/>
  <c r="AB321" i="19" a="1"/>
  <c r="AB321" i="19" s="1"/>
  <c r="Y321" i="19" s="1"/>
  <c r="AB320" i="19" a="1"/>
  <c r="AB320" i="19" s="1"/>
  <c r="Y320" i="19" s="1"/>
  <c r="AB319" i="19" a="1"/>
  <c r="AB319" i="19" s="1"/>
  <c r="Y319" i="19" s="1"/>
  <c r="AB250" i="19" a="1"/>
  <c r="AB250" i="19" s="1"/>
  <c r="Y250" i="19" s="1"/>
  <c r="AB249" i="19" a="1"/>
  <c r="AB249" i="19" s="1"/>
  <c r="Y249" i="19" s="1"/>
  <c r="AB248" i="19" a="1"/>
  <c r="AB248" i="19" s="1"/>
  <c r="Y248" i="19" s="1"/>
  <c r="AB280" i="19" a="1"/>
  <c r="AB280" i="19" s="1"/>
  <c r="Y280" i="19" s="1"/>
  <c r="AB282" i="19" a="1"/>
  <c r="AB282" i="19" s="1"/>
  <c r="Y282" i="19" s="1"/>
  <c r="AB285" i="19" a="1"/>
  <c r="AB285" i="19" s="1"/>
  <c r="Y285" i="19" s="1"/>
  <c r="AB281" i="19" a="1"/>
  <c r="AB281" i="19" s="1"/>
  <c r="Y281" i="19" s="1"/>
  <c r="AB326" i="19" a="1"/>
  <c r="AB326" i="19" s="1"/>
  <c r="AA326" i="19"/>
  <c r="AB306" i="19" a="1"/>
  <c r="AB306" i="19" s="1"/>
  <c r="Y306" i="19" s="1"/>
  <c r="AA95" i="19"/>
  <c r="AB95" i="19" a="1"/>
  <c r="AB95" i="19" s="1"/>
  <c r="AB24" i="19" a="1"/>
  <c r="AB24" i="19" s="1"/>
  <c r="Y24" i="19" s="1"/>
  <c r="AB26" i="19" a="1"/>
  <c r="AB26" i="19" s="1"/>
  <c r="Y26" i="19" s="1"/>
  <c r="AB16" i="19" a="1"/>
  <c r="AB16" i="19" s="1"/>
  <c r="Y16" i="19" s="1"/>
  <c r="AB23" i="19" a="1"/>
  <c r="AB23" i="19" s="1"/>
  <c r="Y23" i="19" s="1"/>
  <c r="AB19" i="19" a="1"/>
  <c r="AB19" i="19" s="1"/>
  <c r="Y19" i="19" s="1"/>
  <c r="AB15" i="19" a="1"/>
  <c r="AB15" i="19" s="1"/>
  <c r="Y15" i="19" s="1"/>
  <c r="AB11" i="19" a="1"/>
  <c r="AB11" i="19" s="1"/>
  <c r="Y11" i="19" s="1"/>
  <c r="AB21" i="19" a="1"/>
  <c r="AB21" i="19" s="1"/>
  <c r="Y21" i="19" s="1"/>
  <c r="AB18" i="19" a="1"/>
  <c r="AB18" i="19" s="1"/>
  <c r="Y18" i="19" s="1"/>
  <c r="AB17" i="19" a="1"/>
  <c r="AB17" i="19" s="1"/>
  <c r="Y17" i="19" s="1"/>
  <c r="AB30" i="19" a="1"/>
  <c r="AB30" i="19" s="1"/>
  <c r="Y30" i="19" s="1"/>
  <c r="AB13" i="19" a="1"/>
  <c r="AB13" i="19" s="1"/>
  <c r="Y13" i="19" s="1"/>
  <c r="AB27" i="19" a="1"/>
  <c r="AB27" i="19" s="1"/>
  <c r="Y27" i="19" s="1"/>
  <c r="AB22" i="19" a="1"/>
  <c r="AB22" i="19" s="1"/>
  <c r="Y22" i="19" s="1"/>
  <c r="AB12" i="19" a="1"/>
  <c r="AB12" i="19" s="1"/>
  <c r="Y12" i="19" s="1"/>
  <c r="AB14" i="19" a="1"/>
  <c r="AB14" i="19" s="1"/>
  <c r="Y14" i="19" s="1"/>
  <c r="AB28" i="19" a="1"/>
  <c r="AB28" i="19" s="1"/>
  <c r="Y28" i="19" s="1"/>
  <c r="AB20" i="19" a="1"/>
  <c r="AB20" i="19" s="1"/>
  <c r="Y20" i="19" s="1"/>
  <c r="AB145" i="19" a="1"/>
  <c r="AB145" i="19" s="1"/>
  <c r="Y145" i="19" s="1"/>
  <c r="K11" i="27" a="1"/>
  <c r="K11" i="27" s="1"/>
  <c r="I11" i="27" s="1"/>
  <c r="K38" i="27" a="1"/>
  <c r="K38" i="27" s="1"/>
  <c r="I38" i="27" s="1"/>
  <c r="O86" i="27"/>
  <c r="K30" i="27" a="1"/>
  <c r="K30" i="27" s="1"/>
  <c r="I30" i="27" s="1"/>
  <c r="K43" i="27" a="1"/>
  <c r="K43" i="27" s="1"/>
  <c r="I43" i="27" s="1"/>
  <c r="K94" i="27" a="1"/>
  <c r="K94" i="27" s="1"/>
  <c r="I94" i="27" s="1"/>
  <c r="K13" i="27" a="1"/>
  <c r="K13" i="27" s="1"/>
  <c r="I13" i="27" s="1"/>
  <c r="K74" i="27" a="1"/>
  <c r="K74" i="27" s="1"/>
  <c r="I74" i="27" s="1"/>
  <c r="K50" i="27" a="1"/>
  <c r="K50" i="27" s="1"/>
  <c r="I50" i="27" s="1"/>
  <c r="K36" i="27" a="1"/>
  <c r="K36" i="27" s="1"/>
  <c r="I36" i="27" s="1"/>
  <c r="K91" i="27" a="1"/>
  <c r="K91" i="27" s="1"/>
  <c r="I91" i="27" s="1"/>
  <c r="K22" i="27" a="1"/>
  <c r="K22" i="27" s="1"/>
  <c r="I22" i="27" s="1"/>
  <c r="K96" i="27" a="1"/>
  <c r="K96" i="27" s="1"/>
  <c r="I96" i="27" s="1"/>
  <c r="K151" i="27" a="1"/>
  <c r="K151" i="27" s="1"/>
  <c r="I151" i="27" s="1"/>
  <c r="K208" i="27" a="1"/>
  <c r="K208" i="27" s="1"/>
  <c r="I208" i="27" s="1"/>
  <c r="K260" i="27" a="1"/>
  <c r="K260" i="27" s="1"/>
  <c r="I260" i="27" s="1"/>
  <c r="K297" i="27" a="1"/>
  <c r="K297" i="27" s="1"/>
  <c r="I297" i="27" s="1"/>
  <c r="K168" i="27" a="1"/>
  <c r="K168" i="27" s="1"/>
  <c r="I168" i="27" s="1"/>
  <c r="K218" i="27" a="1"/>
  <c r="K218" i="27" s="1"/>
  <c r="I218" i="27" s="1"/>
  <c r="AB231" i="19" a="1"/>
  <c r="AB231" i="19" s="1"/>
  <c r="Y231" i="19" s="1"/>
  <c r="AB138" i="19" a="1"/>
  <c r="AB138" i="19" s="1"/>
  <c r="Y138" i="19" s="1"/>
  <c r="AB278" i="19" a="1"/>
  <c r="AB278" i="19" s="1"/>
  <c r="Y278" i="19" s="1"/>
  <c r="AB72" i="19" a="1"/>
  <c r="AB72" i="19" s="1"/>
  <c r="Y72" i="19" s="1"/>
  <c r="AB104" i="19" a="1"/>
  <c r="AB104" i="19" s="1"/>
  <c r="AB196" i="19" a="1"/>
  <c r="AB196" i="19" s="1"/>
  <c r="Y196" i="19" s="1"/>
  <c r="AB254" i="19" a="1"/>
  <c r="AB254" i="19" s="1"/>
  <c r="Y254" i="19" s="1"/>
  <c r="AB300" i="19" a="1"/>
  <c r="AB300" i="19" s="1"/>
  <c r="Y300" i="19" s="1"/>
  <c r="AB302" i="19" a="1"/>
  <c r="AB302" i="19" s="1"/>
  <c r="Y302" i="19" s="1"/>
  <c r="AB297" i="19" a="1"/>
  <c r="AB297" i="19" s="1"/>
  <c r="Y297" i="19" s="1"/>
  <c r="AB301" i="19" a="1"/>
  <c r="AB301" i="19" s="1"/>
  <c r="Y301" i="19" s="1"/>
  <c r="AB303" i="19" a="1"/>
  <c r="AB303" i="19" s="1"/>
  <c r="Y303" i="19" s="1"/>
  <c r="K147" i="27" a="1"/>
  <c r="K147" i="27" s="1"/>
  <c r="I147" i="27" s="1"/>
  <c r="K143" i="27" a="1"/>
  <c r="K143" i="27" s="1"/>
  <c r="I143" i="27" s="1"/>
  <c r="K196" i="27" a="1"/>
  <c r="K196" i="27" s="1"/>
  <c r="I196" i="27" s="1"/>
  <c r="O196" i="27"/>
  <c r="K283" i="27" a="1"/>
  <c r="K283" i="27" s="1"/>
  <c r="I283" i="27" s="1"/>
  <c r="K262" i="27" a="1"/>
  <c r="K262" i="27" s="1"/>
  <c r="I262" i="27" s="1"/>
  <c r="K267" i="27" a="1"/>
  <c r="K267" i="27" s="1"/>
  <c r="I267" i="27" s="1"/>
  <c r="K295" i="27" a="1"/>
  <c r="K295" i="27" s="1"/>
  <c r="I295" i="27" s="1"/>
  <c r="K265" i="27" a="1"/>
  <c r="K265" i="27" s="1"/>
  <c r="I265" i="27" s="1"/>
  <c r="K259" i="27" a="1"/>
  <c r="K259" i="27" s="1"/>
  <c r="I259" i="27" s="1"/>
  <c r="K290" i="27" a="1"/>
  <c r="K290" i="27" s="1"/>
  <c r="I290" i="27" s="1"/>
  <c r="K270" i="27" a="1"/>
  <c r="K270" i="27" s="1"/>
  <c r="I270" i="27" s="1"/>
  <c r="K289" i="27" a="1"/>
  <c r="K289" i="27" s="1"/>
  <c r="I289" i="27" s="1"/>
  <c r="K292" i="27" a="1"/>
  <c r="K292" i="27" s="1"/>
  <c r="I292" i="27" s="1"/>
  <c r="K281" i="27" a="1"/>
  <c r="K281" i="27" s="1"/>
  <c r="I281" i="27" s="1"/>
  <c r="K294" i="27" a="1"/>
  <c r="K294" i="27" s="1"/>
  <c r="I294" i="27" s="1"/>
  <c r="K284" i="27" a="1"/>
  <c r="K284" i="27" s="1"/>
  <c r="I284" i="27" s="1"/>
  <c r="K296" i="27" a="1"/>
  <c r="K296" i="27" s="1"/>
  <c r="I296" i="27" s="1"/>
  <c r="K266" i="27" a="1"/>
  <c r="K266" i="27" s="1"/>
  <c r="I266" i="27" s="1"/>
  <c r="K276" i="27" a="1"/>
  <c r="K276" i="27" s="1"/>
  <c r="I276" i="27" s="1"/>
  <c r="K258" i="27" a="1"/>
  <c r="K258" i="27" s="1"/>
  <c r="I258" i="27" s="1"/>
  <c r="K293" i="27" a="1"/>
  <c r="K293" i="27" s="1"/>
  <c r="I293" i="27" s="1"/>
  <c r="K275" i="27" a="1"/>
  <c r="K275" i="27" s="1"/>
  <c r="I275" i="27" s="1"/>
  <c r="K263" i="27" a="1"/>
  <c r="K263" i="27" s="1"/>
  <c r="I263" i="27" s="1"/>
  <c r="K261" i="27" a="1"/>
  <c r="K261" i="27" s="1"/>
  <c r="I261" i="27" s="1"/>
  <c r="K272" i="27" a="1"/>
  <c r="K272" i="27" s="1"/>
  <c r="I272" i="27" s="1"/>
  <c r="K268" i="27" a="1"/>
  <c r="K268" i="27" s="1"/>
  <c r="I268" i="27" s="1"/>
  <c r="K206" i="27" a="1"/>
  <c r="K206" i="27" s="1"/>
  <c r="I206" i="27" s="1"/>
  <c r="K247" i="27" a="1"/>
  <c r="K247" i="27" s="1"/>
  <c r="I247" i="27" s="1"/>
  <c r="K245" i="27" a="1"/>
  <c r="K245" i="27" s="1"/>
  <c r="I245" i="27" s="1"/>
  <c r="K246" i="27" a="1"/>
  <c r="K246" i="27" s="1"/>
  <c r="I246" i="27" s="1"/>
  <c r="K248" i="27" a="1"/>
  <c r="K248" i="27" s="1"/>
  <c r="I248" i="27" s="1"/>
  <c r="K288" i="27" a="1"/>
  <c r="K288" i="27" s="1"/>
  <c r="I288" i="27" s="1"/>
  <c r="O322" i="27"/>
  <c r="K41" i="27" a="1"/>
  <c r="K41" i="27" s="1"/>
  <c r="I41" i="27" s="1"/>
  <c r="K84" i="27" a="1"/>
  <c r="K84" i="27" s="1"/>
  <c r="I84" i="27" s="1"/>
  <c r="K159" i="27" a="1"/>
  <c r="K159" i="27" s="1"/>
  <c r="I159" i="27" s="1"/>
  <c r="K155" i="27" a="1"/>
  <c r="K155" i="27" s="1"/>
  <c r="I155" i="27" s="1"/>
  <c r="K158" i="27" a="1"/>
  <c r="K158" i="27" s="1"/>
  <c r="I158" i="27" s="1"/>
  <c r="K161" i="27" a="1"/>
  <c r="K161" i="27" s="1"/>
  <c r="I161" i="27" s="1"/>
  <c r="K160" i="27" a="1"/>
  <c r="K160" i="27" s="1"/>
  <c r="I160" i="27" s="1"/>
  <c r="K163" i="27" a="1"/>
  <c r="K163" i="27" s="1"/>
  <c r="I163" i="27" s="1"/>
  <c r="K149" i="27" a="1"/>
  <c r="K149" i="27" s="1"/>
  <c r="I149" i="27" s="1"/>
  <c r="K156" i="27" a="1"/>
  <c r="K156" i="27" s="1"/>
  <c r="I156" i="27" s="1"/>
  <c r="K162" i="27" a="1"/>
  <c r="K162" i="27" s="1"/>
  <c r="I162" i="27" s="1"/>
  <c r="K153" i="27" a="1"/>
  <c r="K153" i="27" s="1"/>
  <c r="I153" i="27" s="1"/>
  <c r="O285" i="27"/>
  <c r="K285" i="27" a="1"/>
  <c r="K285" i="27" s="1"/>
  <c r="I285" i="27" s="1"/>
  <c r="M285" i="27"/>
  <c r="AA311" i="19"/>
  <c r="AB311" i="19" a="1"/>
  <c r="AB311" i="19" s="1"/>
  <c r="AB125" i="19" a="1"/>
  <c r="AB125" i="19" s="1"/>
  <c r="Y125" i="19" s="1"/>
  <c r="AB126" i="19" a="1"/>
  <c r="AB126" i="19" s="1"/>
  <c r="Y126" i="19" s="1"/>
  <c r="AB209" i="19" a="1"/>
  <c r="AB209" i="19" s="1"/>
  <c r="Y209" i="19" s="1"/>
  <c r="AB219" i="19" a="1"/>
  <c r="AB219" i="19" s="1"/>
  <c r="Y219" i="19" s="1"/>
  <c r="AB222" i="19" a="1"/>
  <c r="AB222" i="19" s="1"/>
  <c r="Y222" i="19" s="1"/>
  <c r="AB207" i="19" a="1"/>
  <c r="AB207" i="19" s="1"/>
  <c r="Y207" i="19" s="1"/>
  <c r="AB203" i="19" a="1"/>
  <c r="AB203" i="19" s="1"/>
  <c r="Y203" i="19" s="1"/>
  <c r="AB202" i="19" a="1"/>
  <c r="AB202" i="19" s="1"/>
  <c r="Y202" i="19" s="1"/>
  <c r="AB206" i="19" a="1"/>
  <c r="AB206" i="19" s="1"/>
  <c r="Y206" i="19" s="1"/>
  <c r="AB214" i="19" a="1"/>
  <c r="AB214" i="19" s="1"/>
  <c r="Y214" i="19" s="1"/>
  <c r="AB221" i="19" a="1"/>
  <c r="AB221" i="19" s="1"/>
  <c r="Y221" i="19" s="1"/>
  <c r="AB210" i="19" a="1"/>
  <c r="AB210" i="19" s="1"/>
  <c r="Y210" i="19" s="1"/>
  <c r="AA96" i="19"/>
  <c r="AB96" i="19" a="1"/>
  <c r="AB96" i="19" s="1"/>
  <c r="AA160" i="19"/>
  <c r="AB160" i="19" a="1"/>
  <c r="AB160" i="19" s="1"/>
  <c r="AB238" i="19" a="1"/>
  <c r="AB238" i="19" s="1"/>
  <c r="Y238" i="19" s="1"/>
  <c r="K113" i="27" a="1"/>
  <c r="K113" i="27" s="1"/>
  <c r="I113" i="27" s="1"/>
  <c r="K122" i="27" a="1"/>
  <c r="K122" i="27" s="1"/>
  <c r="I122" i="27" s="1"/>
  <c r="K124" i="27" a="1"/>
  <c r="K124" i="27" s="1"/>
  <c r="I124" i="27" s="1"/>
  <c r="K112" i="27" a="1"/>
  <c r="K112" i="27" s="1"/>
  <c r="I112" i="27" s="1"/>
  <c r="K111" i="27" a="1"/>
  <c r="K111" i="27" s="1"/>
  <c r="I111" i="27" s="1"/>
  <c r="K114" i="27" a="1"/>
  <c r="K114" i="27" s="1"/>
  <c r="I114" i="27" s="1"/>
  <c r="K70" i="27" a="1"/>
  <c r="K70" i="27" s="1"/>
  <c r="I70" i="27" s="1"/>
  <c r="K46" i="27" a="1"/>
  <c r="K46" i="27" s="1"/>
  <c r="I46" i="27" s="1"/>
  <c r="K95" i="27" a="1"/>
  <c r="K95" i="27" s="1"/>
  <c r="I95" i="27" s="1"/>
  <c r="K83" i="27" a="1"/>
  <c r="K83" i="27" s="1"/>
  <c r="I83" i="27" s="1"/>
  <c r="K61" i="27" a="1"/>
  <c r="K61" i="27" s="1"/>
  <c r="I61" i="27" s="1"/>
  <c r="K125" i="27" a="1"/>
  <c r="K125" i="27" s="1"/>
  <c r="I125" i="27" s="1"/>
  <c r="K101" i="27" a="1"/>
  <c r="K101" i="27" s="1"/>
  <c r="I101" i="27" s="1"/>
  <c r="K148" i="27" a="1"/>
  <c r="K148" i="27" s="1"/>
  <c r="I148" i="27" s="1"/>
  <c r="K24" i="27" a="1"/>
  <c r="K24" i="27" s="1"/>
  <c r="I24" i="27" s="1"/>
  <c r="K166" i="27" a="1"/>
  <c r="K166" i="27" s="1"/>
  <c r="I166" i="27" s="1"/>
  <c r="K211" i="27" a="1"/>
  <c r="K211" i="27" s="1"/>
  <c r="I211" i="27" s="1"/>
  <c r="K52" i="27" a="1"/>
  <c r="K52" i="27" s="1"/>
  <c r="I52" i="27" s="1"/>
  <c r="K242" i="27" a="1"/>
  <c r="K242" i="27" s="1"/>
  <c r="I242" i="27" s="1"/>
  <c r="K278" i="27" a="1"/>
  <c r="K278" i="27" s="1"/>
  <c r="I278" i="27" s="1"/>
  <c r="K93" i="27" a="1"/>
  <c r="K93" i="27" s="1"/>
  <c r="I93" i="27" s="1"/>
  <c r="K49" i="27" a="1"/>
  <c r="K49" i="27" s="1"/>
  <c r="I49" i="27" s="1"/>
  <c r="K116" i="27" a="1"/>
  <c r="K116" i="27" s="1"/>
  <c r="I116" i="27" s="1"/>
  <c r="K269" i="27" a="1"/>
  <c r="K269" i="27" s="1"/>
  <c r="I269" i="27" s="1"/>
  <c r="AB37" i="19" a="1"/>
  <c r="AB37" i="19" s="1"/>
  <c r="Y37" i="19" s="1"/>
  <c r="AB295" i="19" a="1"/>
  <c r="AB295" i="19" s="1"/>
  <c r="Y295" i="19" s="1"/>
  <c r="AB172" i="19" a="1"/>
  <c r="AB172" i="19" s="1"/>
  <c r="Y172" i="19" s="1"/>
  <c r="AB42" i="19" a="1"/>
  <c r="AB42" i="19" s="1"/>
  <c r="Y42" i="19" s="1"/>
  <c r="AB43" i="19" a="1"/>
  <c r="AB43" i="19" s="1"/>
  <c r="Y43" i="19" s="1"/>
  <c r="AB139" i="19" a="1"/>
  <c r="AB139" i="19" s="1"/>
  <c r="Y139" i="19" s="1"/>
  <c r="AB161" i="19" a="1"/>
  <c r="AB161" i="19" s="1"/>
  <c r="Y161" i="19" s="1"/>
  <c r="AB208" i="19" a="1"/>
  <c r="AB208" i="19" s="1"/>
  <c r="Y208" i="19" s="1"/>
  <c r="AB223" i="19" a="1"/>
  <c r="AB223" i="19" s="1"/>
  <c r="Y223" i="19" s="1"/>
  <c r="AB259" i="19" a="1"/>
  <c r="AB259" i="19" s="1"/>
  <c r="Y259" i="19" s="1"/>
  <c r="AB293" i="19" a="1"/>
  <c r="AB293" i="19" s="1"/>
  <c r="Y293" i="19" s="1"/>
  <c r="K81" i="27" a="1"/>
  <c r="K81" i="27" s="1"/>
  <c r="I81" i="27" s="1"/>
  <c r="M130" i="27"/>
  <c r="K130" i="27" a="1"/>
  <c r="K130" i="27" s="1"/>
  <c r="I130" i="27" s="1"/>
  <c r="K224" i="27" a="1"/>
  <c r="K224" i="27" s="1"/>
  <c r="I224" i="27" s="1"/>
  <c r="N298" i="27"/>
  <c r="M298" i="27"/>
  <c r="K298" i="27" a="1"/>
  <c r="K298" i="27" s="1"/>
  <c r="I298" i="27" s="1"/>
  <c r="O298" i="27"/>
  <c r="N194" i="27"/>
  <c r="M194" i="27"/>
  <c r="K194" i="27" a="1"/>
  <c r="K194" i="27" s="1"/>
  <c r="I194" i="27" s="1"/>
  <c r="K236" i="27" a="1"/>
  <c r="K236" i="27" s="1"/>
  <c r="I236" i="27" s="1"/>
  <c r="K239" i="27" a="1"/>
  <c r="K239" i="27" s="1"/>
  <c r="I239" i="27" s="1"/>
  <c r="K233" i="27" a="1"/>
  <c r="K233" i="27" s="1"/>
  <c r="I233" i="27" s="1"/>
  <c r="K231" i="27" a="1"/>
  <c r="K231" i="27" s="1"/>
  <c r="I231" i="27" s="1"/>
  <c r="K238" i="27" a="1"/>
  <c r="K238" i="27" s="1"/>
  <c r="I238" i="27" s="1"/>
  <c r="K227" i="27" a="1"/>
  <c r="K227" i="27" s="1"/>
  <c r="I227" i="27" s="1"/>
  <c r="K228" i="27" a="1"/>
  <c r="K228" i="27" s="1"/>
  <c r="I228" i="27" s="1"/>
  <c r="K229" i="27" a="1"/>
  <c r="K229" i="27" s="1"/>
  <c r="I229" i="27" s="1"/>
  <c r="K226" i="27" a="1"/>
  <c r="K226" i="27" s="1"/>
  <c r="I226" i="27" s="1"/>
  <c r="K237" i="27" a="1"/>
  <c r="K237" i="27" s="1"/>
  <c r="I237" i="27" s="1"/>
  <c r="N333" i="27"/>
  <c r="M333" i="27"/>
  <c r="K333" i="27" a="1"/>
  <c r="K333" i="27" s="1"/>
  <c r="I333" i="27" s="1"/>
  <c r="K65" i="27" a="1"/>
  <c r="K65" i="27" s="1"/>
  <c r="I65" i="27" s="1"/>
  <c r="K56" i="27" a="1"/>
  <c r="K56" i="27" s="1"/>
  <c r="I56" i="27" s="1"/>
  <c r="K90" i="27" a="1"/>
  <c r="K90" i="27" s="1"/>
  <c r="I90" i="27" s="1"/>
  <c r="K98" i="27" a="1"/>
  <c r="K98" i="27" s="1"/>
  <c r="I98" i="27" s="1"/>
  <c r="K97" i="27" a="1"/>
  <c r="K97" i="27" s="1"/>
  <c r="I97" i="27" s="1"/>
  <c r="M139" i="27"/>
  <c r="K139" i="27" a="1"/>
  <c r="K139" i="27" s="1"/>
  <c r="I139" i="27" s="1"/>
  <c r="O282" i="27"/>
  <c r="N282" i="27"/>
  <c r="K282" i="27" a="1"/>
  <c r="K282" i="27" s="1"/>
  <c r="I282" i="27" s="1"/>
  <c r="M174" i="27"/>
  <c r="O174" i="27"/>
  <c r="N174" i="27"/>
  <c r="K174" i="27" a="1"/>
  <c r="K174" i="27" s="1"/>
  <c r="I174" i="27" s="1"/>
  <c r="K26" i="27" a="1"/>
  <c r="K26" i="27" s="1"/>
  <c r="I26" i="27" s="1"/>
  <c r="K107" i="27" a="1"/>
  <c r="K107" i="27" s="1"/>
  <c r="I107" i="27" s="1"/>
  <c r="K42" i="27" a="1"/>
  <c r="K42" i="27" s="1"/>
  <c r="I42" i="27" s="1"/>
  <c r="K39" i="27" a="1"/>
  <c r="K39" i="27" s="1"/>
  <c r="I39" i="27" s="1"/>
  <c r="K64" i="27" a="1"/>
  <c r="K64" i="27" s="1"/>
  <c r="I64" i="27" s="1"/>
  <c r="K87" i="27" a="1"/>
  <c r="K87" i="27" s="1"/>
  <c r="I87" i="27" s="1"/>
  <c r="K115" i="27" a="1"/>
  <c r="K115" i="27" s="1"/>
  <c r="I115" i="27" s="1"/>
  <c r="K63" i="27" a="1"/>
  <c r="K63" i="27" s="1"/>
  <c r="I63" i="27" s="1"/>
  <c r="K119" i="27" a="1"/>
  <c r="K119" i="27" s="1"/>
  <c r="I119" i="27" s="1"/>
  <c r="K129" i="27" a="1"/>
  <c r="K129" i="27" s="1"/>
  <c r="I129" i="27" s="1"/>
  <c r="K118" i="27" a="1"/>
  <c r="K118" i="27" s="1"/>
  <c r="I118" i="27" s="1"/>
  <c r="K169" i="27" a="1"/>
  <c r="K169" i="27" s="1"/>
  <c r="I169" i="27" s="1"/>
  <c r="K225" i="27" a="1"/>
  <c r="K225" i="27" s="1"/>
  <c r="I225" i="27" s="1"/>
  <c r="K264" i="27" a="1"/>
  <c r="K264" i="27" s="1"/>
  <c r="I264" i="27" s="1"/>
  <c r="K279" i="27" a="1"/>
  <c r="K279" i="27" s="1"/>
  <c r="I279" i="27" s="1"/>
  <c r="K165" i="27" a="1"/>
  <c r="K165" i="27" s="1"/>
  <c r="I165" i="27" s="1"/>
  <c r="K193" i="27" a="1"/>
  <c r="K193" i="27" s="1"/>
  <c r="I193" i="27" s="1"/>
  <c r="AB101" i="19" a="1"/>
  <c r="AB101" i="19" s="1"/>
  <c r="Y101" i="19" s="1"/>
  <c r="AB258" i="19" a="1"/>
  <c r="AB258" i="19" s="1"/>
  <c r="Y258" i="19" s="1"/>
  <c r="AB117" i="19" a="1"/>
  <c r="AB117" i="19" s="1"/>
  <c r="Y117" i="19" s="1"/>
  <c r="AB6" i="19" a="1"/>
  <c r="AB6" i="19" s="1"/>
  <c r="AA252" i="19"/>
  <c r="AB252" i="19" a="1"/>
  <c r="AB252" i="19" s="1"/>
  <c r="AB284" i="19" a="1"/>
  <c r="AB284" i="19" s="1"/>
  <c r="AA284" i="19"/>
  <c r="AB329" i="19" a="1"/>
  <c r="AB329" i="19" s="1"/>
  <c r="Y329" i="19" s="1"/>
  <c r="AB324" i="19" a="1"/>
  <c r="AB324" i="19" s="1"/>
  <c r="Y324" i="19" s="1"/>
  <c r="AB330" i="19" a="1"/>
  <c r="AB330" i="19" s="1"/>
  <c r="Y330" i="19" s="1"/>
  <c r="AB327" i="19" a="1"/>
  <c r="AB327" i="19" s="1"/>
  <c r="Y327" i="19" s="1"/>
  <c r="AB325" i="19" a="1"/>
  <c r="AB325" i="19" s="1"/>
  <c r="Y325" i="19" s="1"/>
  <c r="AB317" i="19" a="1"/>
  <c r="AB317" i="19" s="1"/>
  <c r="Y317" i="19" s="1"/>
  <c r="K28" i="27" a="1"/>
  <c r="K28" i="27" s="1"/>
  <c r="I28" i="27" s="1"/>
  <c r="K25" i="27" a="1"/>
  <c r="K25" i="27" s="1"/>
  <c r="I25" i="27" s="1"/>
  <c r="K127" i="27" a="1"/>
  <c r="K127" i="27" s="1"/>
  <c r="I127" i="27" s="1"/>
  <c r="K128" i="27" a="1"/>
  <c r="K128" i="27" s="1"/>
  <c r="I128" i="27" s="1"/>
  <c r="AB32" i="19" a="1"/>
  <c r="AB32" i="19" s="1"/>
  <c r="Y32" i="19" s="1"/>
  <c r="AB88" i="19" a="1"/>
  <c r="AB88" i="19" s="1"/>
  <c r="Y88" i="19" s="1"/>
  <c r="AB90" i="19" a="1"/>
  <c r="AB90" i="19" s="1"/>
  <c r="Y90" i="19" s="1"/>
  <c r="AB89" i="19" a="1"/>
  <c r="AB89" i="19" s="1"/>
  <c r="Y89" i="19" s="1"/>
  <c r="AB71" i="19" a="1"/>
  <c r="AB71" i="19" s="1"/>
  <c r="Y71" i="19" s="1"/>
  <c r="AB85" i="19" a="1"/>
  <c r="AB85" i="19" s="1"/>
  <c r="Y85" i="19" s="1"/>
  <c r="AB87" i="19" a="1"/>
  <c r="AB87" i="19" s="1"/>
  <c r="Y87" i="19" s="1"/>
  <c r="AB83" i="19" a="1"/>
  <c r="AB83" i="19" s="1"/>
  <c r="Y83" i="19" s="1"/>
  <c r="AB79" i="19" a="1"/>
  <c r="AB79" i="19" s="1"/>
  <c r="Y79" i="19" s="1"/>
  <c r="AB80" i="19" a="1"/>
  <c r="AB80" i="19" s="1"/>
  <c r="Y80" i="19" s="1"/>
  <c r="AB94" i="19" a="1"/>
  <c r="AB94" i="19" s="1"/>
  <c r="Y94" i="19" s="1"/>
  <c r="AB77" i="19" a="1"/>
  <c r="AB77" i="19" s="1"/>
  <c r="Y77" i="19" s="1"/>
  <c r="AB81" i="19" a="1"/>
  <c r="AB81" i="19" s="1"/>
  <c r="Y81" i="19" s="1"/>
  <c r="AB73" i="19" a="1"/>
  <c r="AB73" i="19" s="1"/>
  <c r="Y73" i="19" s="1"/>
  <c r="AB75" i="19" a="1"/>
  <c r="AB75" i="19" s="1"/>
  <c r="Y75" i="19" s="1"/>
  <c r="AB86" i="19" a="1"/>
  <c r="AB86" i="19" s="1"/>
  <c r="Y86" i="19" s="1"/>
  <c r="AB78" i="19" a="1"/>
  <c r="AB78" i="19" s="1"/>
  <c r="Y78" i="19" s="1"/>
  <c r="AB91" i="19" a="1"/>
  <c r="AB91" i="19" s="1"/>
  <c r="Y91" i="19" s="1"/>
  <c r="AB70" i="19" a="1"/>
  <c r="AB70" i="19" s="1"/>
  <c r="Y70" i="19" s="1"/>
  <c r="AB92" i="19" a="1"/>
  <c r="AB92" i="19" s="1"/>
  <c r="Y92" i="19" s="1"/>
  <c r="AB76" i="19" a="1"/>
  <c r="AB76" i="19" s="1"/>
  <c r="Y76" i="19" s="1"/>
  <c r="AB242" i="19" a="1"/>
  <c r="AB242" i="19" s="1"/>
  <c r="Y242" i="19" s="1"/>
  <c r="AB241" i="19" a="1"/>
  <c r="AB241" i="19" s="1"/>
  <c r="Y241" i="19" s="1"/>
  <c r="AB233" i="19" a="1"/>
  <c r="AB233" i="19" s="1"/>
  <c r="Y233" i="19" s="1"/>
  <c r="AB246" i="19" a="1"/>
  <c r="AB246" i="19" s="1"/>
  <c r="Y246" i="19" s="1"/>
  <c r="AB243" i="19" a="1"/>
  <c r="AB243" i="19" s="1"/>
  <c r="Y243" i="19" s="1"/>
  <c r="AB244" i="19" a="1"/>
  <c r="AB244" i="19" s="1"/>
  <c r="Y244" i="19" s="1"/>
  <c r="AB247" i="19" a="1"/>
  <c r="AB247" i="19" s="1"/>
  <c r="Y247" i="19" s="1"/>
  <c r="AB239" i="19" a="1"/>
  <c r="AB239" i="19" s="1"/>
  <c r="Y239" i="19" s="1"/>
  <c r="AB275" i="19" a="1"/>
  <c r="AB275" i="19" s="1"/>
  <c r="Y275" i="19" s="1"/>
  <c r="AB270" i="19" a="1"/>
  <c r="AB270" i="19" s="1"/>
  <c r="Y270" i="19" s="1"/>
  <c r="AB279" i="19" a="1"/>
  <c r="AB279" i="19" s="1"/>
  <c r="Y279" i="19" s="1"/>
  <c r="AB271" i="19" a="1"/>
  <c r="AB271" i="19" s="1"/>
  <c r="Y271" i="19" s="1"/>
  <c r="AB276" i="19" a="1"/>
  <c r="AB276" i="19" s="1"/>
  <c r="Y276" i="19" s="1"/>
  <c r="AB274" i="19" a="1"/>
  <c r="AB274" i="19" s="1"/>
  <c r="Y274" i="19" s="1"/>
  <c r="AB269" i="19" a="1"/>
  <c r="AB269" i="19" s="1"/>
  <c r="Y269" i="19" s="1"/>
  <c r="AB272" i="19" a="1"/>
  <c r="AB272" i="19" s="1"/>
  <c r="Y272" i="19" s="1"/>
  <c r="AB273" i="19" a="1"/>
  <c r="AB273" i="19" s="1"/>
  <c r="Y273" i="19" s="1"/>
  <c r="N322" i="27"/>
  <c r="M322" i="27"/>
  <c r="K27" i="27" a="1"/>
  <c r="K27" i="27" s="1"/>
  <c r="I27" i="27" s="1"/>
  <c r="K58" i="27" a="1"/>
  <c r="K58" i="27" s="1"/>
  <c r="I58" i="27" s="1"/>
  <c r="K86" i="27" a="1"/>
  <c r="K86" i="27" s="1"/>
  <c r="I86" i="27" s="1"/>
  <c r="K18" i="27" a="1"/>
  <c r="K18" i="27" s="1"/>
  <c r="I18" i="27" s="1"/>
  <c r="K117" i="27" a="1"/>
  <c r="K117" i="27" s="1"/>
  <c r="I117" i="27" s="1"/>
  <c r="K10" i="27" a="1"/>
  <c r="K10" i="27" s="1"/>
  <c r="I10" i="27" s="1"/>
  <c r="K59" i="27" a="1"/>
  <c r="K59" i="27" s="1"/>
  <c r="I59" i="27" s="1"/>
  <c r="K47" i="27" a="1"/>
  <c r="K47" i="27" s="1"/>
  <c r="I47" i="27" s="1"/>
  <c r="K77" i="27" a="1"/>
  <c r="K77" i="27" s="1"/>
  <c r="I77" i="27" s="1"/>
  <c r="K9" i="27" a="1"/>
  <c r="K9" i="27" s="1"/>
  <c r="I9" i="27" s="1"/>
  <c r="K134" i="27" a="1"/>
  <c r="K134" i="27" s="1"/>
  <c r="I134" i="27" s="1"/>
  <c r="K170" i="27" a="1"/>
  <c r="K170" i="27" s="1"/>
  <c r="I170" i="27" s="1"/>
  <c r="K33" i="27" a="1"/>
  <c r="K33" i="27" s="1"/>
  <c r="I33" i="27" s="1"/>
  <c r="K182" i="27" a="1"/>
  <c r="K182" i="27" s="1"/>
  <c r="I182" i="27" s="1"/>
  <c r="K176" i="27" a="1"/>
  <c r="K176" i="27" s="1"/>
  <c r="I176" i="27" s="1"/>
  <c r="K241" i="27" a="1"/>
  <c r="K241" i="27" s="1"/>
  <c r="I241" i="27" s="1"/>
  <c r="AB54" i="19" a="1"/>
  <c r="AB54" i="19" s="1"/>
  <c r="Y54" i="19" s="1"/>
  <c r="AB25" i="19" a="1"/>
  <c r="AB25" i="19" s="1"/>
  <c r="Y25" i="19" s="1"/>
  <c r="AB33" i="19" a="1"/>
  <c r="AB33" i="19" s="1"/>
  <c r="Y33" i="19" s="1"/>
  <c r="AB9" i="19" a="1"/>
  <c r="AB9" i="19" s="1"/>
  <c r="Y9" i="19" s="1"/>
  <c r="AB8" i="19" a="1"/>
  <c r="AB8" i="19" s="1"/>
  <c r="Y8" i="19" s="1"/>
  <c r="AB41" i="19" a="1"/>
  <c r="AB41" i="19" s="1"/>
  <c r="Y41" i="19" s="1"/>
  <c r="AB40" i="19" a="1"/>
  <c r="AB40" i="19" s="1"/>
  <c r="Y40" i="19" s="1"/>
  <c r="AB36" i="19" a="1"/>
  <c r="AB36" i="19" s="1"/>
  <c r="Y36" i="19" s="1"/>
  <c r="AB39" i="19" a="1"/>
  <c r="AB39" i="19" s="1"/>
  <c r="Y39" i="19" s="1"/>
  <c r="AA74" i="19"/>
  <c r="AB74" i="19" a="1"/>
  <c r="AB74" i="19" s="1"/>
  <c r="AB136" i="19" a="1"/>
  <c r="AB136" i="19" s="1"/>
  <c r="Y136" i="19" s="1"/>
  <c r="AB132" i="19" a="1"/>
  <c r="AB132" i="19" s="1"/>
  <c r="Y132" i="19" s="1"/>
  <c r="AB133" i="19" a="1"/>
  <c r="AB133" i="19" s="1"/>
  <c r="Y133" i="19" s="1"/>
  <c r="AB197" i="19" a="1"/>
  <c r="AB197" i="19" s="1"/>
  <c r="Y197" i="19" s="1"/>
  <c r="K183" i="27" a="1"/>
  <c r="K183" i="27" s="1"/>
  <c r="I183" i="27" s="1"/>
  <c r="K187" i="27" a="1"/>
  <c r="K187" i="27" s="1"/>
  <c r="I187" i="27" s="1"/>
  <c r="K185" i="27" a="1"/>
  <c r="K185" i="27" s="1"/>
  <c r="I185" i="27" s="1"/>
  <c r="K175" i="27" a="1"/>
  <c r="K175" i="27" s="1"/>
  <c r="I175" i="27" s="1"/>
  <c r="K186" i="27" a="1"/>
  <c r="K186" i="27" s="1"/>
  <c r="I186" i="27" s="1"/>
  <c r="K179" i="27" a="1"/>
  <c r="K179" i="27" s="1"/>
  <c r="I179" i="27" s="1"/>
  <c r="K180" i="27" a="1"/>
  <c r="K180" i="27" s="1"/>
  <c r="I180" i="27" s="1"/>
  <c r="K72" i="27" a="1"/>
  <c r="K72" i="27" s="1"/>
  <c r="I72" i="27" s="1"/>
  <c r="K73" i="27" a="1"/>
  <c r="K73" i="27" s="1"/>
  <c r="I73" i="27" s="1"/>
  <c r="K67" i="27" a="1"/>
  <c r="K67" i="27" s="1"/>
  <c r="I67" i="27" s="1"/>
  <c r="K102" i="27" a="1"/>
  <c r="K102" i="27" s="1"/>
  <c r="I102" i="27" s="1"/>
  <c r="K109" i="27" a="1"/>
  <c r="K109" i="27" s="1"/>
  <c r="I109" i="27" s="1"/>
  <c r="K106" i="27" a="1"/>
  <c r="K106" i="27" s="1"/>
  <c r="I106" i="27" s="1"/>
  <c r="K110" i="27" a="1"/>
  <c r="K110" i="27" s="1"/>
  <c r="I110" i="27" s="1"/>
  <c r="K105" i="27" a="1"/>
  <c r="K105" i="27" s="1"/>
  <c r="I105" i="27" s="1"/>
  <c r="K136" i="27" a="1"/>
  <c r="K136" i="27" s="1"/>
  <c r="I136" i="27" s="1"/>
  <c r="K135" i="27" a="1"/>
  <c r="K135" i="27" s="1"/>
  <c r="I135" i="27" s="1"/>
  <c r="K133" i="27" a="1"/>
  <c r="K133" i="27" s="1"/>
  <c r="I133" i="27" s="1"/>
  <c r="K132" i="27" a="1"/>
  <c r="K132" i="27" s="1"/>
  <c r="I132" i="27" s="1"/>
  <c r="K137" i="27" a="1"/>
  <c r="K137" i="27" s="1"/>
  <c r="I137" i="27" s="1"/>
  <c r="M287" i="27"/>
  <c r="K287" i="27" a="1"/>
  <c r="K287" i="27" s="1"/>
  <c r="I287" i="27" s="1"/>
  <c r="K190" i="27" a="1"/>
  <c r="K190" i="27" s="1"/>
  <c r="I190" i="27" s="1"/>
  <c r="K197" i="27" a="1"/>
  <c r="K197" i="27" s="1"/>
  <c r="I197" i="27" s="1"/>
  <c r="K195" i="27" a="1"/>
  <c r="K195" i="27" s="1"/>
  <c r="I195" i="27" s="1"/>
  <c r="K188" i="27" a="1"/>
  <c r="K188" i="27" s="1"/>
  <c r="I188" i="27" s="1"/>
  <c r="K189" i="27" a="1"/>
  <c r="K189" i="27" s="1"/>
  <c r="I189" i="27" s="1"/>
  <c r="K48" i="27" a="1"/>
  <c r="K48" i="27" s="1"/>
  <c r="I48" i="27" s="1"/>
  <c r="K104" i="27" a="1"/>
  <c r="K104" i="27" s="1"/>
  <c r="I104" i="27" s="1"/>
  <c r="O104" i="27"/>
  <c r="K209" i="27" a="1"/>
  <c r="K209" i="27" s="1"/>
  <c r="I209" i="27" s="1"/>
  <c r="K212" i="27" a="1"/>
  <c r="K212" i="27" s="1"/>
  <c r="I212" i="27" s="1"/>
  <c r="K219" i="27" a="1"/>
  <c r="K219" i="27" s="1"/>
  <c r="I219" i="27" s="1"/>
  <c r="K215" i="27" a="1"/>
  <c r="K215" i="27" s="1"/>
  <c r="I215" i="27" s="1"/>
  <c r="K214" i="27" a="1"/>
  <c r="K214" i="27" s="1"/>
  <c r="I214" i="27" s="1"/>
  <c r="K217" i="27" a="1"/>
  <c r="K217" i="27" s="1"/>
  <c r="I217" i="27" s="1"/>
  <c r="K220" i="27" a="1"/>
  <c r="K220" i="27" s="1"/>
  <c r="I220" i="27" s="1"/>
  <c r="O280" i="27"/>
  <c r="K280" i="27" a="1"/>
  <c r="K280" i="27" s="1"/>
  <c r="I280" i="27" s="1"/>
  <c r="M280" i="27"/>
  <c r="K201" i="27" a="1"/>
  <c r="K201" i="27" s="1"/>
  <c r="I201" i="27" s="1"/>
  <c r="K203" i="27" a="1"/>
  <c r="K203" i="27" s="1"/>
  <c r="I203" i="27" s="1"/>
  <c r="K202" i="27" a="1"/>
  <c r="K202" i="27" s="1"/>
  <c r="I202" i="27" s="1"/>
  <c r="K204" i="27" a="1"/>
  <c r="K204" i="27" s="1"/>
  <c r="I204" i="27" s="1"/>
  <c r="K205" i="27" a="1"/>
  <c r="K205" i="27" s="1"/>
  <c r="I205" i="27" s="1"/>
  <c r="AA63" i="19"/>
  <c r="AB63" i="19" a="1"/>
  <c r="AB63" i="19" s="1"/>
  <c r="AA159" i="19"/>
  <c r="AB159" i="19" a="1"/>
  <c r="AB159" i="19" s="1"/>
  <c r="AB316" i="19" a="1"/>
  <c r="AB316" i="19" s="1"/>
  <c r="Y316" i="19" s="1"/>
  <c r="AB315" i="19" a="1"/>
  <c r="AB315" i="19" s="1"/>
  <c r="Y315" i="19" s="1"/>
  <c r="K256" i="27" a="1"/>
  <c r="K256" i="27" s="1"/>
  <c r="I256" i="27" s="1"/>
  <c r="K250" i="27" a="1"/>
  <c r="K250" i="27" s="1"/>
  <c r="I250" i="27" s="1"/>
  <c r="K253" i="27" a="1"/>
  <c r="K253" i="27" s="1"/>
  <c r="I253" i="27" s="1"/>
  <c r="K249" i="27" a="1"/>
  <c r="K249" i="27" s="1"/>
  <c r="I249" i="27" s="1"/>
  <c r="K254" i="27" a="1"/>
  <c r="K254" i="27" s="1"/>
  <c r="I254" i="27" s="1"/>
  <c r="K251" i="27" a="1"/>
  <c r="K251" i="27" s="1"/>
  <c r="I251" i="27" s="1"/>
  <c r="K45" i="27" a="1"/>
  <c r="K45" i="27" s="1"/>
  <c r="I45" i="27" s="1"/>
  <c r="K14" i="27" a="1"/>
  <c r="K14" i="27" s="1"/>
  <c r="I14" i="27" s="1"/>
  <c r="K37" i="27" a="1"/>
  <c r="K37" i="27" s="1"/>
  <c r="I37" i="27" s="1"/>
  <c r="K66" i="27" a="1"/>
  <c r="K66" i="27" s="1"/>
  <c r="I66" i="27" s="1"/>
  <c r="K103" i="27" a="1"/>
  <c r="K103" i="27" s="1"/>
  <c r="I103" i="27" s="1"/>
  <c r="M54" i="27"/>
  <c r="K138" i="27" a="1"/>
  <c r="K138" i="27" s="1"/>
  <c r="I138" i="27" s="1"/>
  <c r="K144" i="27" a="1"/>
  <c r="K144" i="27" s="1"/>
  <c r="I144" i="27" s="1"/>
  <c r="K68" i="27" a="1"/>
  <c r="K68" i="27" s="1"/>
  <c r="I68" i="27" s="1"/>
  <c r="K20" i="27" a="1"/>
  <c r="K20" i="27" s="1"/>
  <c r="I20" i="27" s="1"/>
  <c r="K120" i="27" a="1"/>
  <c r="K120" i="27" s="1"/>
  <c r="I120" i="27" s="1"/>
  <c r="K121" i="27" a="1"/>
  <c r="K121" i="27" s="1"/>
  <c r="I121" i="27" s="1"/>
  <c r="K192" i="27" a="1"/>
  <c r="K192" i="27" s="1"/>
  <c r="I192" i="27" s="1"/>
  <c r="K82" i="27" a="1"/>
  <c r="K82" i="27" s="1"/>
  <c r="I82" i="27" s="1"/>
  <c r="K243" i="27" a="1"/>
  <c r="K243" i="27" s="1"/>
  <c r="I243" i="27" s="1"/>
  <c r="K167" i="27" a="1"/>
  <c r="K167" i="27" s="1"/>
  <c r="I167" i="27" s="1"/>
  <c r="K51" i="27" a="1"/>
  <c r="K51" i="27" s="1"/>
  <c r="I51" i="27" s="1"/>
  <c r="K152" i="27" a="1"/>
  <c r="K152" i="27" s="1"/>
  <c r="I152" i="27" s="1"/>
  <c r="K181" i="27" a="1"/>
  <c r="K181" i="27" s="1"/>
  <c r="I181" i="27" s="1"/>
  <c r="K100" i="27" a="1"/>
  <c r="K100" i="27" s="1"/>
  <c r="I100" i="27" s="1"/>
  <c r="K244" i="27" a="1"/>
  <c r="K244" i="27" s="1"/>
  <c r="I244" i="27" s="1"/>
  <c r="K235" i="27" a="1"/>
  <c r="K235" i="27" s="1"/>
  <c r="I235" i="27" s="1"/>
  <c r="K230" i="27" a="1"/>
  <c r="K230" i="27" s="1"/>
  <c r="I230" i="27" s="1"/>
  <c r="K273" i="27" a="1"/>
  <c r="K273" i="27" s="1"/>
  <c r="I273" i="27" s="1"/>
  <c r="K274" i="27" a="1"/>
  <c r="K274" i="27" s="1"/>
  <c r="I274" i="27" s="1"/>
  <c r="AB118" i="19" a="1"/>
  <c r="AB118" i="19" s="1"/>
  <c r="Y118" i="19" s="1"/>
  <c r="AB265" i="19" a="1"/>
  <c r="AB265" i="19" s="1"/>
  <c r="Y265" i="19" s="1"/>
  <c r="AB177" i="19" a="1"/>
  <c r="AB177" i="19" s="1"/>
  <c r="Y177" i="19" s="1"/>
  <c r="AB304" i="19" a="1"/>
  <c r="AB304" i="19" s="1"/>
  <c r="Y304" i="19" s="1"/>
  <c r="AB286" i="19" a="1"/>
  <c r="AB286" i="19" s="1"/>
  <c r="Y286" i="19" s="1"/>
  <c r="AA137" i="19"/>
  <c r="AB137" i="19" a="1"/>
  <c r="AB137" i="19" s="1"/>
  <c r="AB166" i="19" a="1"/>
  <c r="AB166" i="19" s="1"/>
  <c r="Y166" i="19" s="1"/>
  <c r="AB168" i="19" a="1"/>
  <c r="AB168" i="19" s="1"/>
  <c r="Y168" i="19" s="1"/>
  <c r="AB167" i="19" a="1"/>
  <c r="AB167" i="19" s="1"/>
  <c r="Y167" i="19" s="1"/>
  <c r="AA201" i="19"/>
  <c r="AB201" i="19" a="1"/>
  <c r="AB201" i="19" s="1"/>
  <c r="AB232" i="19" a="1"/>
  <c r="AB232" i="19" s="1"/>
  <c r="Y232" i="19" s="1"/>
  <c r="AB228" i="19" a="1"/>
  <c r="AB228" i="19" s="1"/>
  <c r="Y228" i="19" s="1"/>
  <c r="AB225" i="19" a="1"/>
  <c r="AB225" i="19" s="1"/>
  <c r="Y225" i="19" s="1"/>
  <c r="AB224" i="19" a="1"/>
  <c r="AB224" i="19" s="1"/>
  <c r="Y224" i="19" s="1"/>
  <c r="AB294" i="19" a="1"/>
  <c r="AB294" i="19" s="1"/>
  <c r="Y294" i="19" s="1"/>
  <c r="AB296" i="19" a="1"/>
  <c r="AB296" i="19" s="1"/>
  <c r="Y296" i="19" s="1"/>
  <c r="AB64" i="19" a="1"/>
  <c r="AB64" i="19" s="1"/>
  <c r="Y64" i="19" s="1"/>
  <c r="AB216" i="19" a="1"/>
  <c r="AB216" i="19" s="1"/>
  <c r="AA216" i="19"/>
  <c r="AB310" i="19" a="1"/>
  <c r="AB310" i="19" s="1"/>
  <c r="Y310" i="19" s="1"/>
  <c r="AB305" i="19" a="1"/>
  <c r="AB305" i="19" s="1"/>
  <c r="Y305" i="19" s="1"/>
  <c r="AB308" i="19" a="1"/>
  <c r="AB308" i="19" s="1"/>
  <c r="Y308" i="19" s="1"/>
  <c r="AB307" i="19" a="1"/>
  <c r="AB307" i="19" s="1"/>
  <c r="Y307" i="19" s="1"/>
  <c r="K301" i="27" a="1"/>
  <c r="K301" i="27" s="1"/>
  <c r="I301" i="27" s="1"/>
  <c r="K300" i="27" a="1"/>
  <c r="K300" i="27" s="1"/>
  <c r="I300" i="27" s="1"/>
  <c r="K123" i="27" a="1"/>
  <c r="K123" i="27" s="1"/>
  <c r="I123" i="27" s="1"/>
  <c r="K79" i="27" a="1"/>
  <c r="K79" i="27" s="1"/>
  <c r="I79" i="27" s="1"/>
  <c r="K15" i="27" a="1"/>
  <c r="K15" i="27" s="1"/>
  <c r="I15" i="27" s="1"/>
  <c r="N54" i="27"/>
  <c r="K54" i="27" a="1"/>
  <c r="K54" i="27" s="1"/>
  <c r="I54" i="27" s="1"/>
  <c r="K29" i="27" a="1"/>
  <c r="K29" i="27" s="1"/>
  <c r="I29" i="27" s="1"/>
  <c r="K12" i="27" a="1"/>
  <c r="K12" i="27" s="1"/>
  <c r="I12" i="27" s="1"/>
  <c r="K232" i="27" a="1"/>
  <c r="K232" i="27" s="1"/>
  <c r="I232" i="27" s="1"/>
  <c r="K71" i="27" a="1"/>
  <c r="K71" i="27" s="1"/>
  <c r="I71" i="27" s="1"/>
  <c r="K146" i="27" a="1"/>
  <c r="K146" i="27" s="1"/>
  <c r="I146" i="27" s="1"/>
  <c r="K23" i="27" a="1"/>
  <c r="K23" i="27" s="1"/>
  <c r="I23" i="27" s="1"/>
  <c r="K164" i="27" a="1"/>
  <c r="K164" i="27" s="1"/>
  <c r="I164" i="27" s="1"/>
  <c r="K17" i="27" a="1"/>
  <c r="K17" i="27" s="1"/>
  <c r="I17" i="27" s="1"/>
  <c r="K53" i="27" a="1"/>
  <c r="K53" i="27" s="1"/>
  <c r="I53" i="27" s="1"/>
  <c r="K69" i="27" a="1"/>
  <c r="K69" i="27" s="1"/>
  <c r="I69" i="27" s="1"/>
  <c r="K16" i="27" a="1"/>
  <c r="K16" i="27" s="1"/>
  <c r="I16" i="27" s="1"/>
  <c r="K62" i="27" a="1"/>
  <c r="K62" i="27" s="1"/>
  <c r="I62" i="27" s="1"/>
  <c r="K171" i="27" a="1"/>
  <c r="K171" i="27" s="1"/>
  <c r="I171" i="27" s="1"/>
  <c r="K57" i="27" a="1"/>
  <c r="K57" i="27" s="1"/>
  <c r="I57" i="27" s="1"/>
  <c r="K173" i="27" a="1"/>
  <c r="K173" i="27" s="1"/>
  <c r="I173" i="27" s="1"/>
  <c r="K141" i="27" a="1"/>
  <c r="K141" i="27" s="1"/>
  <c r="I141" i="27" s="1"/>
  <c r="K200" i="27" a="1"/>
  <c r="K200" i="27" s="1"/>
  <c r="I200" i="27" s="1"/>
  <c r="K291" i="27" a="1"/>
  <c r="K291" i="27" s="1"/>
  <c r="I291" i="27" s="1"/>
  <c r="K216" i="27" a="1"/>
  <c r="K216" i="27" s="1"/>
  <c r="I216" i="27" s="1"/>
  <c r="K271" i="27" a="1"/>
  <c r="K271" i="27" s="1"/>
  <c r="I271" i="27" s="1"/>
  <c r="K277" i="27" a="1"/>
  <c r="K277" i="27" s="1"/>
  <c r="I277" i="27" s="1"/>
  <c r="AB182" i="19" a="1"/>
  <c r="AB182" i="19" s="1"/>
  <c r="Y182" i="19" s="1"/>
  <c r="AB7" i="19" a="1"/>
  <c r="AB7" i="19" s="1"/>
  <c r="Y7" i="19" s="1"/>
  <c r="AA100" i="19"/>
  <c r="AB237" i="19" a="1"/>
  <c r="AB237" i="19" s="1"/>
  <c r="Y237" i="19" s="1"/>
  <c r="AB112" i="19" a="1"/>
  <c r="AB112" i="19" s="1"/>
  <c r="Y112" i="19" s="1"/>
  <c r="AB312" i="19" a="1"/>
  <c r="AB312" i="19" s="1"/>
  <c r="Y312" i="19" s="1"/>
  <c r="AA234" i="19"/>
  <c r="AB234" i="19" a="1"/>
  <c r="AB234" i="19" s="1"/>
  <c r="AA266" i="19"/>
  <c r="AB266" i="19" a="1"/>
  <c r="AB266" i="19" s="1"/>
  <c r="AA298" i="19"/>
  <c r="AB298" i="19" a="1"/>
  <c r="AB298" i="19" s="1"/>
  <c r="AB205" i="19" a="1"/>
  <c r="AB205" i="19" s="1"/>
  <c r="Y205" i="19" s="1"/>
  <c r="AB199" i="19" a="1"/>
  <c r="AB199" i="19" s="1"/>
  <c r="Y199" i="19" s="1"/>
  <c r="AB314" i="19" a="1"/>
  <c r="AB314" i="19" s="1"/>
  <c r="Y314" i="19" s="1"/>
  <c r="AB151" i="19" a="1"/>
  <c r="AB151" i="19" s="1"/>
  <c r="Y151" i="19" s="1"/>
  <c r="AB240" i="19" a="1"/>
  <c r="AB240" i="19" s="1"/>
  <c r="Y240" i="19" s="1"/>
  <c r="AB171" i="19" a="1"/>
  <c r="AB171" i="19" s="1"/>
  <c r="Y171" i="19" s="1"/>
  <c r="AB154" i="19" a="1"/>
  <c r="AB154" i="19" s="1"/>
  <c r="Y154" i="19" s="1"/>
  <c r="AA104" i="19"/>
  <c r="O112" i="27"/>
  <c r="O266" i="27"/>
  <c r="AB5" i="19" a="1"/>
  <c r="AB5" i="19" s="1"/>
  <c r="AB170" i="19" a="1"/>
  <c r="AB170" i="19" s="1"/>
  <c r="Y170" i="19" s="1"/>
  <c r="AB200" i="19" a="1"/>
  <c r="AB200" i="19" s="1"/>
  <c r="Y200" i="19" s="1"/>
  <c r="AB211" i="19" a="1"/>
  <c r="AB211" i="19" s="1"/>
  <c r="Y211" i="19" s="1"/>
  <c r="AB213" i="19" a="1"/>
  <c r="AB213" i="19" s="1"/>
  <c r="Y213" i="19" s="1"/>
  <c r="AB313" i="19" a="1"/>
  <c r="AB313" i="19" s="1"/>
  <c r="Y313" i="19" s="1"/>
  <c r="AB106" i="19" a="1"/>
  <c r="AB106" i="19" s="1"/>
  <c r="Y106" i="19" s="1"/>
  <c r="AB175" i="19" a="1"/>
  <c r="AB175" i="19" s="1"/>
  <c r="Y175" i="19" s="1"/>
  <c r="M112" i="27"/>
  <c r="AB220" i="19" a="1"/>
  <c r="AB220" i="19" s="1"/>
  <c r="Y220" i="19" s="1"/>
  <c r="AB10" i="19" a="1"/>
  <c r="AB10" i="19" s="1"/>
  <c r="Y10" i="19" s="1"/>
  <c r="AB169" i="19" a="1"/>
  <c r="AB169" i="19" s="1"/>
  <c r="Y169" i="19" s="1"/>
  <c r="AB135" i="19" a="1"/>
  <c r="AB135" i="19" s="1"/>
  <c r="Y135" i="19" s="1"/>
  <c r="AB215" i="19" a="1"/>
  <c r="AB215" i="19" s="1"/>
  <c r="Y215" i="19" s="1"/>
  <c r="AB256" i="19" a="1"/>
  <c r="AB256" i="19" s="1"/>
  <c r="Y256" i="19" s="1"/>
  <c r="AB318" i="19" a="1"/>
  <c r="AB318" i="19" s="1"/>
  <c r="Y318" i="19" s="1"/>
  <c r="AB218" i="19" a="1"/>
  <c r="AB218" i="19" s="1"/>
  <c r="Y218" i="19" s="1"/>
  <c r="AB260" i="19" a="1"/>
  <c r="AB260" i="19" s="1"/>
  <c r="Y260" i="19" s="1"/>
  <c r="AB204" i="19" a="1"/>
  <c r="AB204" i="19" s="1"/>
  <c r="Y204" i="19" s="1"/>
  <c r="AB82" i="19" a="1"/>
  <c r="AB82" i="19" s="1"/>
  <c r="Y82" i="19" s="1"/>
  <c r="AB127" i="19" a="1"/>
  <c r="AB127" i="19" s="1"/>
  <c r="Y127" i="19" s="1"/>
  <c r="AB195" i="19" a="1"/>
  <c r="AB195" i="19" s="1"/>
  <c r="AB277" i="19" a="1"/>
  <c r="AB277" i="19" s="1"/>
  <c r="Y277" i="19" s="1"/>
  <c r="Y264" i="19"/>
  <c r="AB226" i="19" a="1"/>
  <c r="AB226" i="19" s="1"/>
  <c r="Y226" i="19" s="1"/>
  <c r="AB291" i="19" a="1"/>
  <c r="AB291" i="19" s="1"/>
  <c r="Y291" i="19" s="1"/>
  <c r="AA195" i="19"/>
  <c r="N301" i="27"/>
  <c r="O15" i="27"/>
  <c r="N15" i="27"/>
  <c r="O79" i="27"/>
  <c r="N79" i="27"/>
  <c r="O175" i="27"/>
  <c r="M175" i="27"/>
  <c r="N175" i="27"/>
  <c r="N255" i="27"/>
  <c r="O255" i="27"/>
  <c r="M255" i="27"/>
  <c r="O308" i="27"/>
  <c r="O32" i="27"/>
  <c r="M32" i="27"/>
  <c r="N64" i="27"/>
  <c r="M64" i="27"/>
  <c r="O64" i="27"/>
  <c r="M96" i="27"/>
  <c r="N96" i="27"/>
  <c r="O264" i="27"/>
  <c r="N264" i="27"/>
  <c r="N153" i="27"/>
  <c r="M153" i="27"/>
  <c r="N185" i="27"/>
  <c r="M185" i="27"/>
  <c r="M327" i="27"/>
  <c r="O327" i="27"/>
  <c r="N27" i="27"/>
  <c r="O27" i="27"/>
  <c r="N91" i="27"/>
  <c r="M91" i="27"/>
  <c r="O91" i="27"/>
  <c r="M68" i="27"/>
  <c r="N68" i="27"/>
  <c r="O68" i="27"/>
  <c r="AB217" i="19" a="1"/>
  <c r="AB217" i="19" s="1"/>
  <c r="Y217" i="19" s="1"/>
  <c r="AB251" i="19" a="1"/>
  <c r="AB251" i="19" s="1"/>
  <c r="Y251" i="19" s="1"/>
  <c r="AB283" i="19" a="1"/>
  <c r="AB283" i="19" s="1"/>
  <c r="Y283" i="19" s="1"/>
  <c r="AB229" i="19" a="1"/>
  <c r="AB229" i="19" s="1"/>
  <c r="Y229" i="19" s="1"/>
  <c r="AB292" i="19" a="1"/>
  <c r="AB292" i="19" s="1"/>
  <c r="Y292" i="19" s="1"/>
  <c r="AB331" i="19" a="1"/>
  <c r="AB331" i="19" s="1"/>
  <c r="Y331" i="19" s="1"/>
  <c r="N309" i="27"/>
  <c r="O47" i="27"/>
  <c r="N47" i="27"/>
  <c r="M191" i="27"/>
  <c r="O191" i="27"/>
  <c r="N191" i="27"/>
  <c r="O287" i="27"/>
  <c r="N287" i="27"/>
  <c r="M161" i="27"/>
  <c r="N161" i="27"/>
  <c r="N201" i="27"/>
  <c r="M201" i="27"/>
  <c r="M307" i="27"/>
  <c r="O307" i="27"/>
  <c r="N67" i="27"/>
  <c r="O67" i="27"/>
  <c r="M99" i="27"/>
  <c r="N99" i="27"/>
  <c r="O99" i="27"/>
  <c r="N323" i="27"/>
  <c r="M323" i="27"/>
  <c r="N236" i="27"/>
  <c r="M236" i="27"/>
  <c r="O213" i="27"/>
  <c r="N213" i="27"/>
  <c r="N23" i="27"/>
  <c r="O23" i="27"/>
  <c r="M8" i="27"/>
  <c r="O8" i="27"/>
  <c r="N40" i="27"/>
  <c r="O40" i="27"/>
  <c r="M40" i="27"/>
  <c r="O190" i="27"/>
  <c r="M190" i="27"/>
  <c r="N35" i="27"/>
  <c r="O35" i="27"/>
  <c r="N243" i="27"/>
  <c r="O243" i="27"/>
  <c r="M243" i="27"/>
  <c r="O333" i="27"/>
  <c r="N36" i="27"/>
  <c r="M36" i="27"/>
  <c r="O36" i="27"/>
  <c r="M277" i="27"/>
  <c r="N277" i="27"/>
  <c r="O277" i="27"/>
  <c r="AB245" i="19" a="1"/>
  <c r="AB245" i="19" s="1"/>
  <c r="Y245" i="19" s="1"/>
  <c r="O55" i="27"/>
  <c r="N55" i="27"/>
  <c r="N87" i="27"/>
  <c r="M87" i="27"/>
  <c r="O87" i="27"/>
  <c r="O199" i="27"/>
  <c r="N199" i="27"/>
  <c r="M199" i="27"/>
  <c r="M16" i="27"/>
  <c r="O16" i="27"/>
  <c r="N48" i="27"/>
  <c r="M48" i="27"/>
  <c r="O48" i="27"/>
  <c r="N104" i="27"/>
  <c r="M104" i="27"/>
  <c r="M129" i="27"/>
  <c r="N129" i="27"/>
  <c r="O129" i="27"/>
  <c r="M169" i="27"/>
  <c r="N169" i="27"/>
  <c r="N209" i="27"/>
  <c r="M209" i="27"/>
  <c r="N11" i="27"/>
  <c r="O11" i="27"/>
  <c r="O43" i="27"/>
  <c r="N43" i="27"/>
  <c r="O76" i="27"/>
  <c r="M76" i="27"/>
  <c r="N76" i="27"/>
  <c r="N124" i="27"/>
  <c r="M124" i="27"/>
  <c r="N244" i="27"/>
  <c r="M244" i="27"/>
  <c r="N183" i="27"/>
  <c r="O183" i="27"/>
  <c r="M183" i="27"/>
  <c r="AB230" i="19" a="1"/>
  <c r="AB230" i="19" s="1"/>
  <c r="Y230" i="19" s="1"/>
  <c r="AB262" i="19" a="1"/>
  <c r="AB262" i="19" s="1"/>
  <c r="Y262" i="19" s="1"/>
  <c r="AB253" i="19" a="1"/>
  <c r="AB253" i="19" s="1"/>
  <c r="Y253" i="19" s="1"/>
  <c r="M95" i="27"/>
  <c r="N95" i="27"/>
  <c r="O95" i="27"/>
  <c r="M159" i="27"/>
  <c r="N159" i="27"/>
  <c r="O159" i="27"/>
  <c r="M60" i="27"/>
  <c r="O60" i="27"/>
  <c r="N60" i="27"/>
  <c r="N75" i="27"/>
  <c r="O75" i="27"/>
  <c r="O12" i="27"/>
  <c r="M12" i="27"/>
  <c r="M288" i="27"/>
  <c r="N288" i="27"/>
  <c r="AB235" i="19" a="1"/>
  <c r="AB235" i="19" s="1"/>
  <c r="Y235" i="19" s="1"/>
  <c r="AB267" i="19" a="1"/>
  <c r="AB267" i="19" s="1"/>
  <c r="Y267" i="19" s="1"/>
  <c r="AB261" i="19" a="1"/>
  <c r="AB261" i="19" s="1"/>
  <c r="Y261" i="19" s="1"/>
  <c r="O31" i="27"/>
  <c r="N31" i="27"/>
  <c r="N63" i="27"/>
  <c r="O63" i="27"/>
  <c r="M24" i="27"/>
  <c r="O24" i="27"/>
  <c r="N80" i="27"/>
  <c r="M80" i="27"/>
  <c r="M137" i="27"/>
  <c r="N137" i="27"/>
  <c r="O137" i="27"/>
  <c r="M177" i="27"/>
  <c r="N177" i="27"/>
  <c r="N32" i="27"/>
  <c r="M141" i="27"/>
  <c r="N141" i="27"/>
  <c r="O141" i="27"/>
  <c r="N215" i="27"/>
  <c r="M215" i="27"/>
  <c r="O215" i="27"/>
  <c r="O19" i="27"/>
  <c r="N19" i="27"/>
  <c r="M123" i="27"/>
  <c r="O123" i="27"/>
  <c r="N123" i="27"/>
  <c r="M20" i="27"/>
  <c r="O20" i="27"/>
  <c r="N84" i="27"/>
  <c r="M84" i="27"/>
  <c r="O300" i="27"/>
  <c r="M300" i="27"/>
  <c r="N300" i="27"/>
  <c r="O7" i="27"/>
  <c r="N7" i="27"/>
  <c r="N71" i="27"/>
  <c r="O71" i="27"/>
  <c r="M103" i="27"/>
  <c r="O103" i="27"/>
  <c r="N167" i="27"/>
  <c r="O167" i="27"/>
  <c r="M167" i="27"/>
  <c r="M283" i="27"/>
  <c r="O283" i="27"/>
  <c r="O56" i="27"/>
  <c r="N56" i="27"/>
  <c r="M56" i="27"/>
  <c r="N88" i="27"/>
  <c r="M88" i="27"/>
  <c r="M108" i="27"/>
  <c r="N108" i="27"/>
  <c r="M217" i="27"/>
  <c r="N217" i="27"/>
  <c r="O108" i="27"/>
  <c r="N51" i="27"/>
  <c r="O51" i="27"/>
  <c r="O83" i="27"/>
  <c r="N83" i="27"/>
  <c r="M100" i="27"/>
  <c r="N100" i="27"/>
  <c r="N189" i="27"/>
  <c r="O189" i="27"/>
  <c r="AB212" i="19" a="1"/>
  <c r="AB212" i="19" s="1"/>
  <c r="Y212" i="19" s="1"/>
  <c r="N39" i="27"/>
  <c r="O39" i="27"/>
  <c r="N256" i="27"/>
  <c r="M256" i="27"/>
  <c r="M145" i="27"/>
  <c r="N145" i="27"/>
  <c r="O145" i="27"/>
  <c r="N233" i="27"/>
  <c r="O233" i="27"/>
  <c r="M233" i="27"/>
  <c r="M232" i="27"/>
  <c r="O232" i="27"/>
  <c r="M278" i="27"/>
  <c r="O59" i="27"/>
  <c r="N59" i="27"/>
  <c r="M291" i="27"/>
  <c r="O291" i="27"/>
  <c r="O316" i="27"/>
  <c r="M28" i="27"/>
  <c r="O28" i="27"/>
  <c r="M52" i="27"/>
  <c r="N52" i="27"/>
  <c r="O52" i="27"/>
  <c r="M133" i="27"/>
  <c r="O133" i="27"/>
  <c r="N133" i="27"/>
  <c r="H70" i="31"/>
  <c r="I33" i="26"/>
  <c r="O25" i="29"/>
  <c r="O14" i="29"/>
  <c r="O48" i="29"/>
  <c r="O91" i="29"/>
  <c r="O46" i="29"/>
  <c r="O96" i="29"/>
  <c r="O27" i="29"/>
  <c r="O99" i="29"/>
  <c r="O40" i="29"/>
  <c r="O71" i="29"/>
  <c r="O49" i="29"/>
  <c r="O78" i="29"/>
  <c r="O73" i="29"/>
  <c r="O59" i="29"/>
  <c r="O85" i="29"/>
  <c r="O47" i="29"/>
  <c r="O68" i="29"/>
  <c r="O28" i="29"/>
  <c r="O13" i="29"/>
  <c r="O23" i="29"/>
  <c r="O24" i="29"/>
  <c r="O83" i="29"/>
  <c r="O15" i="29"/>
  <c r="O56" i="29"/>
  <c r="O62" i="29"/>
  <c r="H86" i="31"/>
  <c r="H40" i="31"/>
  <c r="H63" i="31"/>
  <c r="H79" i="31"/>
  <c r="H89" i="31"/>
  <c r="H10" i="31"/>
  <c r="H31" i="31"/>
  <c r="H99" i="31"/>
  <c r="L284" i="30"/>
  <c r="O37" i="29"/>
  <c r="O94" i="29"/>
  <c r="O8" i="29"/>
  <c r="O100" i="29"/>
  <c r="O35" i="29"/>
  <c r="O69" i="29"/>
  <c r="O81" i="29"/>
  <c r="O29" i="29"/>
  <c r="O57" i="29"/>
  <c r="O80" i="29"/>
  <c r="O61" i="29"/>
  <c r="O65" i="29"/>
  <c r="O98" i="29"/>
  <c r="O58" i="29"/>
  <c r="O42" i="29"/>
  <c r="O21" i="29"/>
  <c r="O72" i="29"/>
  <c r="O77" i="29"/>
  <c r="O97" i="29"/>
  <c r="M336" i="27"/>
  <c r="K336" i="27" a="1"/>
  <c r="K336" i="27" s="1"/>
  <c r="I336" i="27" s="1"/>
  <c r="AA6" i="19"/>
  <c r="H14" i="31"/>
  <c r="H21" i="31"/>
  <c r="H81" i="31"/>
  <c r="H51" i="31"/>
  <c r="H72" i="31"/>
  <c r="H34" i="31"/>
  <c r="H55" i="31"/>
  <c r="H38" i="31"/>
  <c r="H98" i="31"/>
  <c r="O41" i="29"/>
  <c r="O92" i="29"/>
  <c r="O95" i="29"/>
  <c r="O84" i="29"/>
  <c r="O60" i="29"/>
  <c r="O55" i="29"/>
  <c r="O9" i="29"/>
  <c r="K8" i="26"/>
  <c r="H67" i="31"/>
  <c r="H45" i="31"/>
  <c r="H7" i="31"/>
  <c r="H32" i="31"/>
  <c r="H50" i="31"/>
  <c r="H13" i="31"/>
  <c r="H83" i="31"/>
  <c r="H61" i="31"/>
  <c r="H18" i="31"/>
  <c r="H56" i="31"/>
  <c r="H94" i="31"/>
  <c r="H11" i="31"/>
  <c r="H39" i="31"/>
  <c r="H71" i="31"/>
  <c r="H33" i="31"/>
  <c r="H15" i="31"/>
  <c r="H43" i="31"/>
  <c r="H16" i="31"/>
  <c r="H35" i="31"/>
  <c r="H62" i="31"/>
  <c r="H80" i="31"/>
  <c r="H25" i="31"/>
  <c r="H65" i="31"/>
  <c r="H97" i="31"/>
  <c r="H24" i="31"/>
  <c r="H64" i="31"/>
  <c r="H87" i="31"/>
  <c r="H53" i="31"/>
  <c r="H30" i="31"/>
  <c r="H48" i="31"/>
  <c r="H88" i="31"/>
  <c r="H59" i="31"/>
  <c r="H29" i="31"/>
  <c r="I334" i="27"/>
  <c r="H5" i="31"/>
  <c r="O4" i="30" a="1"/>
  <c r="O4" i="30" s="1"/>
  <c r="L12" i="30"/>
  <c r="L26" i="30"/>
  <c r="L29" i="30"/>
  <c r="L38" i="30"/>
  <c r="L57" i="30"/>
  <c r="L66" i="30"/>
  <c r="L72" i="30"/>
  <c r="L75" i="30"/>
  <c r="L84" i="30"/>
  <c r="L87" i="30"/>
  <c r="L93" i="30"/>
  <c r="L102" i="30"/>
  <c r="L121" i="30"/>
  <c r="L130" i="30"/>
  <c r="L136" i="30"/>
  <c r="L139" i="30"/>
  <c r="L148" i="30"/>
  <c r="L151" i="30"/>
  <c r="L157" i="30"/>
  <c r="L166" i="30"/>
  <c r="L185" i="30"/>
  <c r="L194" i="30"/>
  <c r="L200" i="30"/>
  <c r="L203" i="30"/>
  <c r="L212" i="30"/>
  <c r="L215" i="30"/>
  <c r="L221" i="30"/>
  <c r="L230" i="30"/>
  <c r="L249" i="30"/>
  <c r="L258" i="30"/>
  <c r="L264" i="30"/>
  <c r="L267" i="30"/>
  <c r="L276" i="30"/>
  <c r="L9" i="30"/>
  <c r="L16" i="30"/>
  <c r="L23" i="30"/>
  <c r="L33" i="30"/>
  <c r="L42" i="30"/>
  <c r="L48" i="30"/>
  <c r="L51" i="30"/>
  <c r="L60" i="30"/>
  <c r="L63" i="30"/>
  <c r="L69" i="30"/>
  <c r="L78" i="30"/>
  <c r="L97" i="30"/>
  <c r="L106" i="30"/>
  <c r="L112" i="30"/>
  <c r="L115" i="30"/>
  <c r="L124" i="30"/>
  <c r="L127" i="30"/>
  <c r="L133" i="30"/>
  <c r="L142" i="30"/>
  <c r="L161" i="30"/>
  <c r="L170" i="30"/>
  <c r="L176" i="30"/>
  <c r="L179" i="30"/>
  <c r="L188" i="30"/>
  <c r="L191" i="30"/>
  <c r="L197" i="30"/>
  <c r="L206" i="30"/>
  <c r="L225" i="30"/>
  <c r="L234" i="30"/>
  <c r="L240" i="30"/>
  <c r="L243" i="30"/>
  <c r="L252" i="30"/>
  <c r="L255" i="30"/>
  <c r="L261" i="30"/>
  <c r="L270" i="30"/>
  <c r="L20" i="30"/>
  <c r="L27" i="30"/>
  <c r="L36" i="30"/>
  <c r="L39" i="30"/>
  <c r="L45" i="30"/>
  <c r="L54" i="30"/>
  <c r="L73" i="30"/>
  <c r="L82" i="30"/>
  <c r="L88" i="30"/>
  <c r="L91" i="30"/>
  <c r="L100" i="30"/>
  <c r="L103" i="30"/>
  <c r="L109" i="30"/>
  <c r="L118" i="30"/>
  <c r="L137" i="30"/>
  <c r="L146" i="30"/>
  <c r="L152" i="30"/>
  <c r="L155" i="30"/>
  <c r="L164" i="30"/>
  <c r="L167" i="30"/>
  <c r="L173" i="30"/>
  <c r="L182" i="30"/>
  <c r="L201" i="30"/>
  <c r="L210" i="30"/>
  <c r="L216" i="30"/>
  <c r="L219" i="30"/>
  <c r="L228" i="30"/>
  <c r="L231" i="30"/>
  <c r="L237" i="30"/>
  <c r="L246" i="30"/>
  <c r="L265" i="30"/>
  <c r="L274" i="30"/>
  <c r="L6" i="30"/>
  <c r="L10" i="30"/>
  <c r="L13" i="30"/>
  <c r="L17" i="30"/>
  <c r="L24" i="30"/>
  <c r="L30" i="30"/>
  <c r="L49" i="30"/>
  <c r="L58" i="30"/>
  <c r="L64" i="30"/>
  <c r="L67" i="30"/>
  <c r="L76" i="30"/>
  <c r="L79" i="30"/>
  <c r="L85" i="30"/>
  <c r="L94" i="30"/>
  <c r="L113" i="30"/>
  <c r="L122" i="30"/>
  <c r="L128" i="30"/>
  <c r="L131" i="30"/>
  <c r="L140" i="30"/>
  <c r="L143" i="30"/>
  <c r="L149" i="30"/>
  <c r="L158" i="30"/>
  <c r="L177" i="30"/>
  <c r="L186" i="30"/>
  <c r="L192" i="30"/>
  <c r="L195" i="30"/>
  <c r="L204" i="30"/>
  <c r="L207" i="30"/>
  <c r="L213" i="30"/>
  <c r="L222" i="30"/>
  <c r="L241" i="30"/>
  <c r="L250" i="30"/>
  <c r="L256" i="30"/>
  <c r="L259" i="30"/>
  <c r="L268" i="30"/>
  <c r="L271" i="30"/>
  <c r="L277" i="30"/>
  <c r="L34" i="30"/>
  <c r="L40" i="30"/>
  <c r="L43" i="30"/>
  <c r="L52" i="30"/>
  <c r="L55" i="30"/>
  <c r="L61" i="30"/>
  <c r="L70" i="30"/>
  <c r="L89" i="30"/>
  <c r="L98" i="30"/>
  <c r="L104" i="30"/>
  <c r="L107" i="30"/>
  <c r="L116" i="30"/>
  <c r="L119" i="30"/>
  <c r="L125" i="30"/>
  <c r="L134" i="30"/>
  <c r="L153" i="30"/>
  <c r="L162" i="30"/>
  <c r="L168" i="30"/>
  <c r="L171" i="30"/>
  <c r="L180" i="30"/>
  <c r="L183" i="30"/>
  <c r="L189" i="30"/>
  <c r="L198" i="30"/>
  <c r="L217" i="30"/>
  <c r="L226" i="30"/>
  <c r="L232" i="30"/>
  <c r="L235" i="30"/>
  <c r="L244" i="30"/>
  <c r="L247" i="30"/>
  <c r="L253" i="30"/>
  <c r="L262" i="30"/>
  <c r="L7" i="30"/>
  <c r="L11" i="30"/>
  <c r="L14" i="30"/>
  <c r="L18" i="30"/>
  <c r="L21" i="30"/>
  <c r="L25" i="30"/>
  <c r="L28" i="30"/>
  <c r="L31" i="30"/>
  <c r="L37" i="30"/>
  <c r="L46" i="30"/>
  <c r="L65" i="30"/>
  <c r="L74" i="30"/>
  <c r="L80" i="30"/>
  <c r="L83" i="30"/>
  <c r="L92" i="30"/>
  <c r="L95" i="30"/>
  <c r="L101" i="30"/>
  <c r="L110" i="30"/>
  <c r="L129" i="30"/>
  <c r="L138" i="30"/>
  <c r="L144" i="30"/>
  <c r="L147" i="30"/>
  <c r="L156" i="30"/>
  <c r="L159" i="30"/>
  <c r="L165" i="30"/>
  <c r="L174" i="30"/>
  <c r="L193" i="30"/>
  <c r="L202" i="30"/>
  <c r="L208" i="30"/>
  <c r="L211" i="30"/>
  <c r="L220" i="30"/>
  <c r="L223" i="30"/>
  <c r="L229" i="30"/>
  <c r="L238" i="30"/>
  <c r="L257" i="30"/>
  <c r="L266" i="30"/>
  <c r="L272" i="30"/>
  <c r="L275" i="30"/>
  <c r="L41" i="30"/>
  <c r="L50" i="30"/>
  <c r="L56" i="30"/>
  <c r="L59" i="30"/>
  <c r="L68" i="30"/>
  <c r="L71" i="30"/>
  <c r="L77" i="30"/>
  <c r="L86" i="30"/>
  <c r="L105" i="30"/>
  <c r="L114" i="30"/>
  <c r="L120" i="30"/>
  <c r="L123" i="30"/>
  <c r="L132" i="30"/>
  <c r="L135" i="30"/>
  <c r="L141" i="30"/>
  <c r="L150" i="30"/>
  <c r="L169" i="30"/>
  <c r="L178" i="30"/>
  <c r="L184" i="30"/>
  <c r="L187" i="30"/>
  <c r="L196" i="30"/>
  <c r="L199" i="30"/>
  <c r="L205" i="30"/>
  <c r="L214" i="30"/>
  <c r="L233" i="30"/>
  <c r="L242" i="30"/>
  <c r="L248" i="30"/>
  <c r="L251" i="30"/>
  <c r="L260" i="30"/>
  <c r="L263" i="30"/>
  <c r="L269" i="30"/>
  <c r="L278" i="30"/>
  <c r="L8" i="30"/>
  <c r="L15" i="30"/>
  <c r="L19" i="30"/>
  <c r="L22" i="30"/>
  <c r="L32" i="30"/>
  <c r="L35" i="30"/>
  <c r="L44" i="30"/>
  <c r="L47" i="30"/>
  <c r="L53" i="30"/>
  <c r="L62" i="30"/>
  <c r="L81" i="30"/>
  <c r="L90" i="30"/>
  <c r="L96" i="30"/>
  <c r="L99" i="30"/>
  <c r="L108" i="30"/>
  <c r="L111" i="30"/>
  <c r="L117" i="30"/>
  <c r="L126" i="30"/>
  <c r="L145" i="30"/>
  <c r="L154" i="30"/>
  <c r="L160" i="30"/>
  <c r="L163" i="30"/>
  <c r="L172" i="30"/>
  <c r="L175" i="30"/>
  <c r="L181" i="30"/>
  <c r="L190" i="30"/>
  <c r="L209" i="30"/>
  <c r="L218" i="30"/>
  <c r="L224" i="30"/>
  <c r="L227" i="30"/>
  <c r="L236" i="30"/>
  <c r="L239" i="30"/>
  <c r="L245" i="30"/>
  <c r="L254" i="30"/>
  <c r="L273" i="30"/>
  <c r="O5" i="29"/>
  <c r="AI4" i="29"/>
  <c r="AH3" i="29"/>
  <c r="AH2" i="29" s="1"/>
  <c r="AC3" i="29"/>
  <c r="AC2" i="29" s="1"/>
  <c r="AD3" i="29"/>
  <c r="AD2" i="29" s="1"/>
  <c r="AF3" i="29"/>
  <c r="AF2" i="29" s="1"/>
  <c r="AG3" i="29"/>
  <c r="AG2" i="29" s="1"/>
  <c r="Z3" i="29"/>
  <c r="Z2" i="29" s="1"/>
  <c r="AA3" i="29"/>
  <c r="AA2" i="29" s="1"/>
  <c r="X3" i="29"/>
  <c r="X2" i="29" s="1"/>
  <c r="Y3" i="29"/>
  <c r="Y2" i="29" s="1"/>
  <c r="W3" i="29"/>
  <c r="P4" i="31"/>
  <c r="N4" i="31"/>
  <c r="N2" i="31"/>
  <c r="Q3" i="31"/>
  <c r="P3" i="31"/>
  <c r="P2" i="31" s="1"/>
  <c r="O3" i="31"/>
  <c r="O2" i="31" s="1"/>
  <c r="N3" i="31"/>
  <c r="L3" i="31"/>
  <c r="I116" i="26" l="1"/>
  <c r="I114" i="26"/>
  <c r="I72" i="26"/>
  <c r="I251" i="26"/>
  <c r="I89" i="26"/>
  <c r="I93" i="26"/>
  <c r="I308" i="26"/>
  <c r="I8" i="27"/>
  <c r="I137" i="26"/>
  <c r="I178" i="26"/>
  <c r="I136" i="26"/>
  <c r="I315" i="26"/>
  <c r="I14" i="26"/>
  <c r="I329" i="26"/>
  <c r="I169" i="26"/>
  <c r="I49" i="26"/>
  <c r="I15" i="26"/>
  <c r="I242" i="26"/>
  <c r="I200" i="26"/>
  <c r="I102" i="26"/>
  <c r="I16" i="26"/>
  <c r="I73" i="26"/>
  <c r="I84" i="26"/>
  <c r="I236" i="26"/>
  <c r="I185" i="26"/>
  <c r="I79" i="26"/>
  <c r="I306" i="26"/>
  <c r="I264" i="26"/>
  <c r="I166" i="26"/>
  <c r="I5" i="26"/>
  <c r="I31" i="26"/>
  <c r="I193" i="26"/>
  <c r="I276" i="26"/>
  <c r="I97" i="26"/>
  <c r="I143" i="26"/>
  <c r="I85" i="26"/>
  <c r="I328" i="26"/>
  <c r="I230" i="26"/>
  <c r="I172" i="26"/>
  <c r="I95" i="26"/>
  <c r="I181" i="26"/>
  <c r="I58" i="26"/>
  <c r="I249" i="26"/>
  <c r="I220" i="26"/>
  <c r="I207" i="26"/>
  <c r="I149" i="26"/>
  <c r="I59" i="26"/>
  <c r="I294" i="26"/>
  <c r="I225" i="26"/>
  <c r="I159" i="26"/>
  <c r="I255" i="26"/>
  <c r="I241" i="26"/>
  <c r="I271" i="26"/>
  <c r="I213" i="26"/>
  <c r="I123" i="26"/>
  <c r="I273" i="26"/>
  <c r="I156" i="26"/>
  <c r="I223" i="26"/>
  <c r="I24" i="26"/>
  <c r="I335" i="26"/>
  <c r="I277" i="26"/>
  <c r="I187" i="26"/>
  <c r="I20" i="26"/>
  <c r="I177" i="26"/>
  <c r="I100" i="26"/>
  <c r="I272" i="26"/>
  <c r="I221" i="26"/>
  <c r="I314" i="26"/>
  <c r="I332" i="26"/>
  <c r="I158" i="26"/>
  <c r="I297" i="26"/>
  <c r="I170" i="26"/>
  <c r="I174" i="26"/>
  <c r="I129" i="26"/>
  <c r="I165" i="26"/>
  <c r="I39" i="26"/>
  <c r="I293" i="26"/>
  <c r="I43" i="26"/>
  <c r="I266" i="26"/>
  <c r="I208" i="26"/>
  <c r="I192" i="26"/>
  <c r="I105" i="26"/>
  <c r="I226" i="26"/>
  <c r="I287" i="26"/>
  <c r="I141" i="26"/>
  <c r="I7" i="26"/>
  <c r="I87" i="26"/>
  <c r="I120" i="26"/>
  <c r="I310" i="26"/>
  <c r="I154" i="26"/>
  <c r="I199" i="26"/>
  <c r="I210" i="26"/>
  <c r="I257" i="26"/>
  <c r="I50" i="26"/>
  <c r="I317" i="26"/>
  <c r="I238" i="26"/>
  <c r="I82" i="26"/>
  <c r="I119" i="26"/>
  <c r="I18" i="26"/>
  <c r="I292" i="26"/>
  <c r="I12" i="26"/>
  <c r="I318" i="26"/>
  <c r="I303" i="26"/>
  <c r="I147" i="26"/>
  <c r="I148" i="26"/>
  <c r="I281" i="26"/>
  <c r="I324" i="26"/>
  <c r="I107" i="26"/>
  <c r="I151" i="26"/>
  <c r="I246" i="26"/>
  <c r="I60" i="26"/>
  <c r="I75" i="26"/>
  <c r="I74" i="26"/>
  <c r="I275" i="26"/>
  <c r="I115" i="26"/>
  <c r="I35" i="26"/>
  <c r="I268" i="26"/>
  <c r="I94" i="26"/>
  <c r="I234" i="26"/>
  <c r="I212" i="26"/>
  <c r="I336" i="26"/>
  <c r="I47" i="26"/>
  <c r="I67" i="26"/>
  <c r="I286" i="26"/>
  <c r="I279" i="26"/>
  <c r="I160" i="26"/>
  <c r="I270" i="26"/>
  <c r="I36" i="26"/>
  <c r="I53" i="26"/>
  <c r="I299" i="26"/>
  <c r="I162" i="26"/>
  <c r="I217" i="26"/>
  <c r="I256" i="26"/>
  <c r="I180" i="26"/>
  <c r="I248" i="26"/>
  <c r="I214" i="26"/>
  <c r="I228" i="26"/>
  <c r="I88" i="26"/>
  <c r="I331" i="26"/>
  <c r="I265" i="26"/>
  <c r="I11" i="26"/>
  <c r="I90" i="26"/>
  <c r="I196" i="26"/>
  <c r="I184" i="26"/>
  <c r="I113" i="26"/>
  <c r="I218" i="26"/>
  <c r="I142" i="26"/>
  <c r="I300" i="26"/>
  <c r="I133" i="26"/>
  <c r="I259" i="26"/>
  <c r="I139" i="26"/>
  <c r="I30" i="26"/>
  <c r="I227" i="26"/>
  <c r="I245" i="26"/>
  <c r="I231" i="26"/>
  <c r="I13" i="26"/>
  <c r="I86" i="26"/>
  <c r="I112" i="26"/>
  <c r="I295" i="26"/>
  <c r="I320" i="26"/>
  <c r="I104" i="26"/>
  <c r="I164" i="26"/>
  <c r="I131" i="26"/>
  <c r="I191" i="26"/>
  <c r="I206" i="26"/>
  <c r="I61" i="26"/>
  <c r="I45" i="26"/>
  <c r="I296" i="26"/>
  <c r="I108" i="26"/>
  <c r="I323" i="26"/>
  <c r="I204" i="26"/>
  <c r="I155" i="26"/>
  <c r="I173" i="26"/>
  <c r="I135" i="26"/>
  <c r="I32" i="26"/>
  <c r="I291" i="26"/>
  <c r="I309" i="26"/>
  <c r="I215" i="26"/>
  <c r="I176" i="26"/>
  <c r="I301" i="26"/>
  <c r="I48" i="26"/>
  <c r="I240" i="26"/>
  <c r="I111" i="26"/>
  <c r="I134" i="26"/>
  <c r="I202" i="26"/>
  <c r="I64" i="26"/>
  <c r="I269" i="26"/>
  <c r="I254" i="26"/>
  <c r="I145" i="26"/>
  <c r="I83" i="26"/>
  <c r="I101" i="26"/>
  <c r="I55" i="26"/>
  <c r="I38" i="26"/>
  <c r="I219" i="26"/>
  <c r="I237" i="26"/>
  <c r="I127" i="26"/>
  <c r="I229" i="26"/>
  <c r="I77" i="26"/>
  <c r="I54" i="26"/>
  <c r="I168" i="26"/>
  <c r="I244" i="26"/>
  <c r="I9" i="26"/>
  <c r="I130" i="26"/>
  <c r="I68" i="26"/>
  <c r="I25" i="26"/>
  <c r="I7" i="27"/>
  <c r="Y157" i="19"/>
  <c r="I298" i="26"/>
  <c r="I124" i="26"/>
  <c r="I290" i="26"/>
  <c r="I157" i="26"/>
  <c r="I233" i="26"/>
  <c r="I203" i="26"/>
  <c r="I138" i="26"/>
  <c r="I37" i="26"/>
  <c r="I232" i="26"/>
  <c r="I103" i="26"/>
  <c r="I41" i="26"/>
  <c r="I125" i="26"/>
  <c r="I128" i="26"/>
  <c r="I140" i="26"/>
  <c r="I319" i="26"/>
  <c r="I302" i="26"/>
  <c r="I280" i="26"/>
  <c r="I91" i="26"/>
  <c r="I109" i="26"/>
  <c r="I262" i="26"/>
  <c r="I171" i="26"/>
  <c r="I132" i="26"/>
  <c r="I325" i="26"/>
  <c r="I150" i="26"/>
  <c r="I261" i="26"/>
  <c r="I283" i="26"/>
  <c r="I247" i="26"/>
  <c r="I222" i="26"/>
  <c r="I22" i="26"/>
  <c r="I153" i="26"/>
  <c r="I34" i="26"/>
  <c r="I209" i="26"/>
  <c r="I81" i="26"/>
  <c r="I44" i="26"/>
  <c r="I243" i="26"/>
  <c r="I211" i="26"/>
  <c r="I330" i="26"/>
  <c r="I118" i="26"/>
  <c r="I98" i="26"/>
  <c r="I289" i="26"/>
  <c r="I144" i="26"/>
  <c r="I334" i="26"/>
  <c r="I190" i="26"/>
  <c r="I188" i="26"/>
  <c r="I260" i="26"/>
  <c r="I51" i="26"/>
  <c r="I69" i="26"/>
  <c r="I23" i="26"/>
  <c r="I56" i="26"/>
  <c r="I267" i="26"/>
  <c r="I285" i="26"/>
  <c r="I263" i="26"/>
  <c r="I313" i="26"/>
  <c r="I198" i="26"/>
  <c r="I224" i="26"/>
  <c r="I194" i="26"/>
  <c r="I321" i="26"/>
  <c r="I71" i="26"/>
  <c r="I161" i="26"/>
  <c r="I42" i="26"/>
  <c r="I167" i="26"/>
  <c r="I322" i="26"/>
  <c r="I163" i="26"/>
  <c r="I40" i="26"/>
  <c r="I6" i="26"/>
  <c r="I121" i="26"/>
  <c r="I182" i="26"/>
  <c r="I312" i="26"/>
  <c r="I282" i="26"/>
  <c r="I201" i="26"/>
  <c r="I62" i="26"/>
  <c r="I195" i="26"/>
  <c r="I205" i="26"/>
  <c r="I183" i="26"/>
  <c r="I26" i="26"/>
  <c r="I126" i="26"/>
  <c r="I152" i="26"/>
  <c r="I122" i="26"/>
  <c r="I305" i="26"/>
  <c r="I186" i="26"/>
  <c r="I63" i="26"/>
  <c r="I17" i="26"/>
  <c r="I258" i="26"/>
  <c r="I78" i="26"/>
  <c r="I110" i="26"/>
  <c r="I65" i="26"/>
  <c r="I117" i="26"/>
  <c r="I19" i="26"/>
  <c r="I288" i="26"/>
  <c r="I80" i="26"/>
  <c r="I327" i="26"/>
  <c r="I28" i="26"/>
  <c r="I253" i="26"/>
  <c r="I250" i="26"/>
  <c r="I239" i="26"/>
  <c r="I333" i="26"/>
  <c r="I46" i="26"/>
  <c r="I326" i="26"/>
  <c r="I311" i="26"/>
  <c r="I106" i="26"/>
  <c r="I21" i="26"/>
  <c r="I8" i="26"/>
  <c r="I52" i="26"/>
  <c r="I146" i="26"/>
  <c r="I29" i="26"/>
  <c r="I70" i="26"/>
  <c r="I96" i="26"/>
  <c r="I66" i="26"/>
  <c r="I284" i="26"/>
  <c r="I278" i="26"/>
  <c r="I304" i="26"/>
  <c r="I274" i="26"/>
  <c r="I252" i="26"/>
  <c r="I10" i="26"/>
  <c r="I179" i="26"/>
  <c r="I197" i="26"/>
  <c r="I175" i="26"/>
  <c r="I4" i="26"/>
  <c r="I27" i="26"/>
  <c r="I99" i="26"/>
  <c r="I307" i="26"/>
  <c r="I57" i="26"/>
  <c r="I316" i="26"/>
  <c r="I216" i="26"/>
  <c r="I189" i="26"/>
  <c r="I235" i="26"/>
  <c r="I92" i="26"/>
  <c r="F19" i="22" a="1"/>
  <c r="F19" i="22" s="1"/>
  <c r="Y336" i="19"/>
  <c r="Y134" i="19"/>
  <c r="Y189" i="19"/>
  <c r="Y99" i="19"/>
  <c r="Y326" i="19"/>
  <c r="Y68" i="19"/>
  <c r="Y234" i="19"/>
  <c r="Y29" i="19"/>
  <c r="Y252" i="19"/>
  <c r="Y216" i="19"/>
  <c r="Y284" i="19"/>
  <c r="Y266" i="19"/>
  <c r="Y61" i="19"/>
  <c r="Y31" i="19"/>
  <c r="Y195" i="19"/>
  <c r="Y137" i="19"/>
  <c r="Y6" i="19"/>
  <c r="C19" i="22" s="1"/>
  <c r="Y63" i="19"/>
  <c r="Y299" i="19"/>
  <c r="Y201" i="19"/>
  <c r="Y95" i="19"/>
  <c r="Y298" i="19"/>
  <c r="Y74" i="19"/>
  <c r="Y100" i="19"/>
  <c r="Y163" i="19"/>
  <c r="Y160" i="19"/>
  <c r="Y311" i="19"/>
  <c r="Y159" i="19"/>
  <c r="Y96" i="19"/>
  <c r="Y104" i="19"/>
  <c r="Y38" i="19"/>
  <c r="L294" i="30"/>
  <c r="L295" i="30"/>
  <c r="L288" i="30"/>
  <c r="L298" i="30"/>
  <c r="L292" i="30"/>
  <c r="L285" i="30"/>
  <c r="L291" i="30"/>
  <c r="L297" i="30"/>
  <c r="L299" i="30"/>
  <c r="L290" i="30"/>
  <c r="L289" i="30"/>
  <c r="L280" i="30"/>
  <c r="L286" i="30"/>
  <c r="L283" i="30"/>
  <c r="L282" i="30"/>
  <c r="L279" i="30"/>
  <c r="L281" i="30"/>
  <c r="L293" i="30"/>
  <c r="L300" i="30"/>
  <c r="L296" i="30"/>
  <c r="L287" i="30"/>
  <c r="L5" i="30"/>
  <c r="K9" i="26"/>
  <c r="L4" i="30"/>
  <c r="F18" i="22" s="1" a="1"/>
  <c r="F18" i="22" s="1"/>
  <c r="K10" i="26" l="1"/>
  <c r="S10" i="3"/>
  <c r="S11" i="3"/>
  <c r="S12" i="3"/>
  <c r="S13" i="3"/>
  <c r="S14" i="3"/>
  <c r="S15" i="3"/>
  <c r="S16"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AC5" i="3"/>
  <c r="AD5" i="3"/>
  <c r="AE5" i="3"/>
  <c r="AF5" i="3"/>
  <c r="AG5" i="3"/>
  <c r="AH5" i="3"/>
  <c r="AI5" i="3"/>
  <c r="AJ5" i="3"/>
  <c r="AK5" i="3"/>
  <c r="AC6" i="3"/>
  <c r="AD6" i="3"/>
  <c r="AE6" i="3"/>
  <c r="AF6" i="3"/>
  <c r="AG6" i="3"/>
  <c r="AH6" i="3"/>
  <c r="AI6" i="3"/>
  <c r="AJ6" i="3"/>
  <c r="AK6" i="3"/>
  <c r="AC7" i="3"/>
  <c r="AD7" i="3"/>
  <c r="AE7" i="3"/>
  <c r="AF7" i="3"/>
  <c r="AG7" i="3"/>
  <c r="AH7" i="3"/>
  <c r="AI7" i="3"/>
  <c r="AJ7" i="3"/>
  <c r="AK7" i="3"/>
  <c r="AC8" i="3"/>
  <c r="AD8" i="3"/>
  <c r="AE8" i="3"/>
  <c r="AF8" i="3"/>
  <c r="AG8" i="3"/>
  <c r="AH8" i="3"/>
  <c r="AI8" i="3"/>
  <c r="AJ8" i="3"/>
  <c r="AK8" i="3"/>
  <c r="AC9" i="3"/>
  <c r="AD9" i="3"/>
  <c r="AE9" i="3"/>
  <c r="AF9" i="3"/>
  <c r="AG9" i="3"/>
  <c r="AH9" i="3"/>
  <c r="AI9" i="3"/>
  <c r="AJ9" i="3"/>
  <c r="AK9" i="3"/>
  <c r="AC10" i="3"/>
  <c r="AD10" i="3"/>
  <c r="AE10" i="3"/>
  <c r="AF10" i="3"/>
  <c r="AG10" i="3"/>
  <c r="AH10" i="3"/>
  <c r="AI10" i="3"/>
  <c r="AJ10" i="3"/>
  <c r="AK10" i="3"/>
  <c r="AC11" i="3"/>
  <c r="AD11" i="3"/>
  <c r="AE11" i="3"/>
  <c r="AF11" i="3"/>
  <c r="AG11" i="3"/>
  <c r="AH11" i="3"/>
  <c r="AI11" i="3"/>
  <c r="AJ11" i="3"/>
  <c r="AK11" i="3"/>
  <c r="AC12" i="3"/>
  <c r="AD12" i="3"/>
  <c r="AE12" i="3"/>
  <c r="AF12" i="3"/>
  <c r="AG12" i="3"/>
  <c r="AH12" i="3"/>
  <c r="AI12" i="3"/>
  <c r="AJ12" i="3"/>
  <c r="AK12" i="3"/>
  <c r="AC13" i="3"/>
  <c r="AD13" i="3"/>
  <c r="AE13" i="3"/>
  <c r="AF13" i="3"/>
  <c r="AG13" i="3"/>
  <c r="AH13" i="3"/>
  <c r="AI13" i="3"/>
  <c r="AJ13" i="3"/>
  <c r="AK13" i="3"/>
  <c r="AC14" i="3"/>
  <c r="AD14" i="3"/>
  <c r="AE14" i="3"/>
  <c r="AF14" i="3"/>
  <c r="AG14" i="3"/>
  <c r="AH14" i="3"/>
  <c r="AI14" i="3"/>
  <c r="AJ14" i="3"/>
  <c r="AK14" i="3"/>
  <c r="AC15" i="3"/>
  <c r="AD15" i="3"/>
  <c r="AE15" i="3"/>
  <c r="AF15" i="3"/>
  <c r="AG15" i="3"/>
  <c r="AH15" i="3"/>
  <c r="AI15" i="3"/>
  <c r="AJ15" i="3"/>
  <c r="AK15" i="3"/>
  <c r="AC16" i="3"/>
  <c r="AD16" i="3"/>
  <c r="AE16" i="3"/>
  <c r="AF16" i="3"/>
  <c r="AG16" i="3"/>
  <c r="AH16" i="3"/>
  <c r="AI16" i="3"/>
  <c r="AJ16" i="3"/>
  <c r="AK16" i="3"/>
  <c r="AC17" i="3"/>
  <c r="AD17" i="3"/>
  <c r="AE17" i="3"/>
  <c r="AF17" i="3"/>
  <c r="AG17" i="3"/>
  <c r="AH17" i="3"/>
  <c r="AI17" i="3"/>
  <c r="AJ17" i="3"/>
  <c r="AK17" i="3"/>
  <c r="AC18" i="3"/>
  <c r="AD18" i="3"/>
  <c r="AE18" i="3"/>
  <c r="AF18" i="3"/>
  <c r="AG18" i="3"/>
  <c r="AH18" i="3"/>
  <c r="AI18" i="3"/>
  <c r="AJ18" i="3"/>
  <c r="AK18" i="3"/>
  <c r="AC19" i="3"/>
  <c r="AD19" i="3"/>
  <c r="AE19" i="3"/>
  <c r="AF19" i="3"/>
  <c r="AG19" i="3"/>
  <c r="AH19" i="3"/>
  <c r="AI19" i="3"/>
  <c r="AJ19" i="3"/>
  <c r="AK19" i="3"/>
  <c r="AC20" i="3"/>
  <c r="AD20" i="3"/>
  <c r="AE20" i="3"/>
  <c r="AF20" i="3"/>
  <c r="AG20" i="3"/>
  <c r="AH20" i="3"/>
  <c r="AI20" i="3"/>
  <c r="AJ20" i="3"/>
  <c r="AK20" i="3"/>
  <c r="AC21" i="3"/>
  <c r="AD21" i="3"/>
  <c r="AE21" i="3"/>
  <c r="AF21" i="3"/>
  <c r="AG21" i="3"/>
  <c r="AH21" i="3"/>
  <c r="AI21" i="3"/>
  <c r="AJ21" i="3"/>
  <c r="AK21" i="3"/>
  <c r="AC22" i="3"/>
  <c r="AD22" i="3"/>
  <c r="AE22" i="3"/>
  <c r="AF22" i="3"/>
  <c r="AG22" i="3"/>
  <c r="AH22" i="3"/>
  <c r="AI22" i="3"/>
  <c r="AJ22" i="3"/>
  <c r="AK22" i="3"/>
  <c r="AC23" i="3"/>
  <c r="AD23" i="3"/>
  <c r="AE23" i="3"/>
  <c r="AF23" i="3"/>
  <c r="AG23" i="3"/>
  <c r="AH23" i="3"/>
  <c r="AI23" i="3"/>
  <c r="AJ23" i="3"/>
  <c r="AK23" i="3"/>
  <c r="AC24" i="3"/>
  <c r="AD24" i="3"/>
  <c r="AE24" i="3"/>
  <c r="AF24" i="3"/>
  <c r="AG24" i="3"/>
  <c r="AH24" i="3"/>
  <c r="AI24" i="3"/>
  <c r="AJ24" i="3"/>
  <c r="AK24" i="3"/>
  <c r="AC25" i="3"/>
  <c r="AD25" i="3"/>
  <c r="AE25" i="3"/>
  <c r="AF25" i="3"/>
  <c r="AG25" i="3"/>
  <c r="AH25" i="3"/>
  <c r="AI25" i="3"/>
  <c r="AJ25" i="3"/>
  <c r="AK25" i="3"/>
  <c r="AC26" i="3"/>
  <c r="AD26" i="3"/>
  <c r="AE26" i="3"/>
  <c r="AF26" i="3"/>
  <c r="AG26" i="3"/>
  <c r="AH26" i="3"/>
  <c r="AI26" i="3"/>
  <c r="AJ26" i="3"/>
  <c r="AK26" i="3"/>
  <c r="AC27" i="3"/>
  <c r="AD27" i="3"/>
  <c r="AE27" i="3"/>
  <c r="AF27" i="3"/>
  <c r="AG27" i="3"/>
  <c r="AH27" i="3"/>
  <c r="AI27" i="3"/>
  <c r="AJ27" i="3"/>
  <c r="AK27" i="3"/>
  <c r="AC28" i="3"/>
  <c r="AD28" i="3"/>
  <c r="AE28" i="3"/>
  <c r="AF28" i="3"/>
  <c r="AG28" i="3"/>
  <c r="AH28" i="3"/>
  <c r="AI28" i="3"/>
  <c r="AJ28" i="3"/>
  <c r="AK28" i="3"/>
  <c r="AC29" i="3"/>
  <c r="AD29" i="3"/>
  <c r="AE29" i="3"/>
  <c r="AF29" i="3"/>
  <c r="AG29" i="3"/>
  <c r="AH29" i="3"/>
  <c r="AI29" i="3"/>
  <c r="AJ29" i="3"/>
  <c r="AK29" i="3"/>
  <c r="AC30" i="3"/>
  <c r="AD30" i="3"/>
  <c r="AE30" i="3"/>
  <c r="AF30" i="3"/>
  <c r="AG30" i="3"/>
  <c r="AH30" i="3"/>
  <c r="AI30" i="3"/>
  <c r="AJ30" i="3"/>
  <c r="AK30" i="3"/>
  <c r="AC31" i="3"/>
  <c r="AD31" i="3"/>
  <c r="AE31" i="3"/>
  <c r="AF31" i="3"/>
  <c r="AG31" i="3"/>
  <c r="AH31" i="3"/>
  <c r="AI31" i="3"/>
  <c r="AJ31" i="3"/>
  <c r="AK31" i="3"/>
  <c r="AC32" i="3"/>
  <c r="AD32" i="3"/>
  <c r="AE32" i="3"/>
  <c r="AF32" i="3"/>
  <c r="AG32" i="3"/>
  <c r="AH32" i="3"/>
  <c r="AI32" i="3"/>
  <c r="AJ32" i="3"/>
  <c r="AK32" i="3"/>
  <c r="AC33" i="3"/>
  <c r="AD33" i="3"/>
  <c r="AE33" i="3"/>
  <c r="AF33" i="3"/>
  <c r="AG33" i="3"/>
  <c r="AH33" i="3"/>
  <c r="AI33" i="3"/>
  <c r="AJ33" i="3"/>
  <c r="AK33" i="3"/>
  <c r="AC34" i="3"/>
  <c r="AD34" i="3"/>
  <c r="AE34" i="3"/>
  <c r="AF34" i="3"/>
  <c r="AG34" i="3"/>
  <c r="AH34" i="3"/>
  <c r="AI34" i="3"/>
  <c r="AJ34" i="3"/>
  <c r="AK34" i="3"/>
  <c r="AC35" i="3"/>
  <c r="AD35" i="3"/>
  <c r="AE35" i="3"/>
  <c r="AF35" i="3"/>
  <c r="AG35" i="3"/>
  <c r="AH35" i="3"/>
  <c r="AI35" i="3"/>
  <c r="AJ35" i="3"/>
  <c r="AK35" i="3"/>
  <c r="AC36" i="3"/>
  <c r="AD36" i="3"/>
  <c r="AE36" i="3"/>
  <c r="AF36" i="3"/>
  <c r="AG36" i="3"/>
  <c r="AH36" i="3"/>
  <c r="AI36" i="3"/>
  <c r="AJ36" i="3"/>
  <c r="AK36" i="3"/>
  <c r="AC37" i="3"/>
  <c r="AD37" i="3"/>
  <c r="AE37" i="3"/>
  <c r="AF37" i="3"/>
  <c r="AG37" i="3"/>
  <c r="AH37" i="3"/>
  <c r="AI37" i="3"/>
  <c r="AJ37" i="3"/>
  <c r="AK37" i="3"/>
  <c r="AC38" i="3"/>
  <c r="AD38" i="3"/>
  <c r="AE38" i="3"/>
  <c r="AF38" i="3"/>
  <c r="AG38" i="3"/>
  <c r="AH38" i="3"/>
  <c r="AI38" i="3"/>
  <c r="AJ38" i="3"/>
  <c r="AK38" i="3"/>
  <c r="AC39" i="3"/>
  <c r="AD39" i="3"/>
  <c r="AE39" i="3"/>
  <c r="AF39" i="3"/>
  <c r="AG39" i="3"/>
  <c r="AH39" i="3"/>
  <c r="AI39" i="3"/>
  <c r="AJ39" i="3"/>
  <c r="AK39" i="3"/>
  <c r="AC40" i="3"/>
  <c r="AD40" i="3"/>
  <c r="AE40" i="3"/>
  <c r="AF40" i="3"/>
  <c r="AG40" i="3"/>
  <c r="AH40" i="3"/>
  <c r="AI40" i="3"/>
  <c r="AJ40" i="3"/>
  <c r="AK40" i="3"/>
  <c r="AC41" i="3"/>
  <c r="AD41" i="3"/>
  <c r="AE41" i="3"/>
  <c r="AF41" i="3"/>
  <c r="AG41" i="3"/>
  <c r="AH41" i="3"/>
  <c r="AI41" i="3"/>
  <c r="AJ41" i="3"/>
  <c r="AK41" i="3"/>
  <c r="AC42" i="3"/>
  <c r="AD42" i="3"/>
  <c r="AE42" i="3"/>
  <c r="AF42" i="3"/>
  <c r="AG42" i="3"/>
  <c r="AH42" i="3"/>
  <c r="AI42" i="3"/>
  <c r="AJ42" i="3"/>
  <c r="AK42" i="3"/>
  <c r="AC43" i="3"/>
  <c r="AD43" i="3"/>
  <c r="AE43" i="3"/>
  <c r="AF43" i="3"/>
  <c r="AG43" i="3"/>
  <c r="AH43" i="3"/>
  <c r="AI43" i="3"/>
  <c r="AJ43" i="3"/>
  <c r="AK43" i="3"/>
  <c r="AC44" i="3"/>
  <c r="AD44" i="3"/>
  <c r="AE44" i="3"/>
  <c r="AF44" i="3"/>
  <c r="AG44" i="3"/>
  <c r="AH44" i="3"/>
  <c r="AI44" i="3"/>
  <c r="AJ44" i="3"/>
  <c r="AK44" i="3"/>
  <c r="AC45" i="3"/>
  <c r="AD45" i="3"/>
  <c r="AE45" i="3"/>
  <c r="AF45" i="3"/>
  <c r="AG45" i="3"/>
  <c r="AH45" i="3"/>
  <c r="AI45" i="3"/>
  <c r="AJ45" i="3"/>
  <c r="AK45" i="3"/>
  <c r="AC46" i="3"/>
  <c r="AD46" i="3"/>
  <c r="AE46" i="3"/>
  <c r="AF46" i="3"/>
  <c r="AG46" i="3"/>
  <c r="AH46" i="3"/>
  <c r="AI46" i="3"/>
  <c r="AJ46" i="3"/>
  <c r="AK46" i="3"/>
  <c r="AC47" i="3"/>
  <c r="AD47" i="3"/>
  <c r="AE47" i="3"/>
  <c r="AF47" i="3"/>
  <c r="AG47" i="3"/>
  <c r="AH47" i="3"/>
  <c r="AI47" i="3"/>
  <c r="AJ47" i="3"/>
  <c r="AK47" i="3"/>
  <c r="AC48" i="3"/>
  <c r="AD48" i="3"/>
  <c r="AE48" i="3"/>
  <c r="AF48" i="3"/>
  <c r="AG48" i="3"/>
  <c r="AH48" i="3"/>
  <c r="AI48" i="3"/>
  <c r="AJ48" i="3"/>
  <c r="AK48" i="3"/>
  <c r="AC49" i="3"/>
  <c r="AD49" i="3"/>
  <c r="AE49" i="3"/>
  <c r="AF49" i="3"/>
  <c r="AG49" i="3"/>
  <c r="AH49" i="3"/>
  <c r="AI49" i="3"/>
  <c r="AJ49" i="3"/>
  <c r="AK49" i="3"/>
  <c r="AC50" i="3"/>
  <c r="AD50" i="3"/>
  <c r="AE50" i="3"/>
  <c r="AF50" i="3"/>
  <c r="AG50" i="3"/>
  <c r="AH50" i="3"/>
  <c r="AI50" i="3"/>
  <c r="AJ50" i="3"/>
  <c r="AK50" i="3"/>
  <c r="AC51" i="3"/>
  <c r="AD51" i="3"/>
  <c r="AE51" i="3"/>
  <c r="AF51" i="3"/>
  <c r="AG51" i="3"/>
  <c r="AH51" i="3"/>
  <c r="AI51" i="3"/>
  <c r="AJ51" i="3"/>
  <c r="AK51" i="3"/>
  <c r="AC52" i="3"/>
  <c r="AD52" i="3"/>
  <c r="AE52" i="3"/>
  <c r="AF52" i="3"/>
  <c r="AG52" i="3"/>
  <c r="AH52" i="3"/>
  <c r="AI52" i="3"/>
  <c r="AJ52" i="3"/>
  <c r="AK52" i="3"/>
  <c r="AC53" i="3"/>
  <c r="AD53" i="3"/>
  <c r="AE53" i="3"/>
  <c r="AF53" i="3"/>
  <c r="AG53" i="3"/>
  <c r="AH53" i="3"/>
  <c r="AI53" i="3"/>
  <c r="AJ53" i="3"/>
  <c r="AK53" i="3"/>
  <c r="AO5" i="3"/>
  <c r="AP5" i="3"/>
  <c r="AQ5" i="3"/>
  <c r="AR5" i="3"/>
  <c r="AO6" i="3"/>
  <c r="S6" i="3" s="1"/>
  <c r="AP6" i="3"/>
  <c r="AQ6" i="3"/>
  <c r="AR6" i="3"/>
  <c r="AO7" i="3"/>
  <c r="S7" i="3" s="1"/>
  <c r="AP7" i="3"/>
  <c r="AQ7" i="3"/>
  <c r="AR7" i="3"/>
  <c r="AO8" i="3"/>
  <c r="S8" i="3" s="1"/>
  <c r="AP8" i="3"/>
  <c r="AQ8" i="3"/>
  <c r="AR8" i="3"/>
  <c r="AO9" i="3"/>
  <c r="S9" i="3" s="1"/>
  <c r="AP9" i="3"/>
  <c r="AQ9" i="3"/>
  <c r="AR9" i="3"/>
  <c r="AO10" i="3"/>
  <c r="AP10" i="3"/>
  <c r="AQ10" i="3"/>
  <c r="AR10" i="3"/>
  <c r="AO11" i="3"/>
  <c r="AP11" i="3"/>
  <c r="AQ11" i="3"/>
  <c r="AR11" i="3"/>
  <c r="AO12" i="3"/>
  <c r="AP12" i="3"/>
  <c r="AQ12" i="3"/>
  <c r="AR12" i="3"/>
  <c r="AO13" i="3"/>
  <c r="AP13" i="3"/>
  <c r="AQ13" i="3"/>
  <c r="AR13" i="3"/>
  <c r="AO14" i="3"/>
  <c r="AP14" i="3"/>
  <c r="AQ14" i="3"/>
  <c r="AR14" i="3"/>
  <c r="AO15" i="3"/>
  <c r="AP15" i="3"/>
  <c r="AQ15" i="3"/>
  <c r="AR15" i="3"/>
  <c r="AO16" i="3"/>
  <c r="AP16" i="3"/>
  <c r="AQ16" i="3"/>
  <c r="AR16" i="3"/>
  <c r="AO17" i="3"/>
  <c r="S17" i="3" s="1"/>
  <c r="AP17" i="3"/>
  <c r="AQ17" i="3"/>
  <c r="AR17" i="3"/>
  <c r="AO18" i="3"/>
  <c r="AP18" i="3"/>
  <c r="AQ18" i="3"/>
  <c r="AR18" i="3"/>
  <c r="AO19" i="3"/>
  <c r="AP19" i="3"/>
  <c r="AQ19" i="3"/>
  <c r="AR19" i="3"/>
  <c r="AO20" i="3"/>
  <c r="AP20" i="3"/>
  <c r="AQ20" i="3"/>
  <c r="AR20" i="3"/>
  <c r="AO21" i="3"/>
  <c r="AP21" i="3"/>
  <c r="AQ21" i="3"/>
  <c r="AR21" i="3"/>
  <c r="AO22" i="3"/>
  <c r="AP22" i="3"/>
  <c r="AQ22" i="3"/>
  <c r="AR22" i="3"/>
  <c r="AO23" i="3"/>
  <c r="AP23" i="3"/>
  <c r="AQ23" i="3"/>
  <c r="AR23" i="3"/>
  <c r="AO24" i="3"/>
  <c r="AP24" i="3"/>
  <c r="AQ24" i="3"/>
  <c r="AR24" i="3"/>
  <c r="AO25" i="3"/>
  <c r="AP25" i="3"/>
  <c r="AQ25" i="3"/>
  <c r="AR25" i="3"/>
  <c r="AO26" i="3"/>
  <c r="AP26" i="3"/>
  <c r="AQ26" i="3"/>
  <c r="AR26" i="3"/>
  <c r="AO27" i="3"/>
  <c r="AP27" i="3"/>
  <c r="AQ27" i="3"/>
  <c r="AR27" i="3"/>
  <c r="AO28" i="3"/>
  <c r="AP28" i="3"/>
  <c r="AQ28" i="3"/>
  <c r="AR28" i="3"/>
  <c r="AO29" i="3"/>
  <c r="AP29" i="3"/>
  <c r="AQ29" i="3"/>
  <c r="AR29" i="3"/>
  <c r="AO30" i="3"/>
  <c r="AP30" i="3"/>
  <c r="AQ30" i="3"/>
  <c r="AR30" i="3"/>
  <c r="AO31" i="3"/>
  <c r="AP31" i="3"/>
  <c r="AQ31" i="3"/>
  <c r="AR31" i="3"/>
  <c r="AO32" i="3"/>
  <c r="AP32" i="3"/>
  <c r="AQ32" i="3"/>
  <c r="AR32" i="3"/>
  <c r="AO33" i="3"/>
  <c r="AP33" i="3"/>
  <c r="AQ33" i="3"/>
  <c r="AR33" i="3"/>
  <c r="AO34" i="3"/>
  <c r="AP34" i="3"/>
  <c r="AQ34" i="3"/>
  <c r="AR34" i="3"/>
  <c r="AO35" i="3"/>
  <c r="AP35" i="3"/>
  <c r="AQ35" i="3"/>
  <c r="AR35" i="3"/>
  <c r="AO36" i="3"/>
  <c r="AP36" i="3"/>
  <c r="AQ36" i="3"/>
  <c r="AR36" i="3"/>
  <c r="AO37" i="3"/>
  <c r="AP37" i="3"/>
  <c r="AQ37" i="3"/>
  <c r="AR37" i="3"/>
  <c r="AO38" i="3"/>
  <c r="AP38" i="3"/>
  <c r="AQ38" i="3"/>
  <c r="AR38" i="3"/>
  <c r="AO39" i="3"/>
  <c r="AP39" i="3"/>
  <c r="AQ39" i="3"/>
  <c r="AR39" i="3"/>
  <c r="AO40" i="3"/>
  <c r="AP40" i="3"/>
  <c r="AQ40" i="3"/>
  <c r="AR40" i="3"/>
  <c r="AO41" i="3"/>
  <c r="AP41" i="3"/>
  <c r="AQ41" i="3"/>
  <c r="AR41" i="3"/>
  <c r="AO42" i="3"/>
  <c r="AP42" i="3"/>
  <c r="AQ42" i="3"/>
  <c r="AR42" i="3"/>
  <c r="AO43" i="3"/>
  <c r="AP43" i="3"/>
  <c r="AQ43" i="3"/>
  <c r="AR43" i="3"/>
  <c r="AO44" i="3"/>
  <c r="AP44" i="3"/>
  <c r="AQ44" i="3"/>
  <c r="AR44" i="3"/>
  <c r="AO45" i="3"/>
  <c r="AP45" i="3"/>
  <c r="AQ45" i="3"/>
  <c r="AR45" i="3"/>
  <c r="AO46" i="3"/>
  <c r="AP46" i="3"/>
  <c r="AQ46" i="3"/>
  <c r="AR46" i="3"/>
  <c r="AO47" i="3"/>
  <c r="AP47" i="3"/>
  <c r="AQ47" i="3"/>
  <c r="AR47" i="3"/>
  <c r="AO48" i="3"/>
  <c r="AP48" i="3"/>
  <c r="AQ48" i="3"/>
  <c r="AR48" i="3"/>
  <c r="AO49" i="3"/>
  <c r="AP49" i="3"/>
  <c r="AQ49" i="3"/>
  <c r="AR49" i="3"/>
  <c r="AO50" i="3"/>
  <c r="AP50" i="3"/>
  <c r="AQ50" i="3"/>
  <c r="AR50" i="3"/>
  <c r="AO51" i="3"/>
  <c r="AP51" i="3"/>
  <c r="AQ51" i="3"/>
  <c r="AR51" i="3"/>
  <c r="AO52" i="3"/>
  <c r="AP52" i="3"/>
  <c r="AQ52" i="3"/>
  <c r="AR52" i="3"/>
  <c r="AO53" i="3"/>
  <c r="AP53" i="3"/>
  <c r="AQ53" i="3"/>
  <c r="AR53" i="3"/>
  <c r="AR4" i="3"/>
  <c r="AQ4" i="3"/>
  <c r="AP4" i="3"/>
  <c r="AO4" i="3"/>
  <c r="AK4" i="3"/>
  <c r="AJ4" i="3"/>
  <c r="AI4" i="3"/>
  <c r="AH4" i="3"/>
  <c r="AG4" i="3"/>
  <c r="AF4" i="3"/>
  <c r="AE4" i="3"/>
  <c r="AD4" i="3"/>
  <c r="AC4" i="3"/>
  <c r="AI3" i="3"/>
  <c r="AI2" i="3" s="1"/>
  <c r="AJ3" i="3"/>
  <c r="AJ2" i="3" s="1"/>
  <c r="AK3" i="3"/>
  <c r="AD3" i="3"/>
  <c r="AD2" i="3" s="1"/>
  <c r="AE3" i="3"/>
  <c r="AE2" i="3" s="1"/>
  <c r="AF3" i="3"/>
  <c r="AF2" i="3" s="1"/>
  <c r="AG3" i="3"/>
  <c r="AG2" i="3" s="1"/>
  <c r="AH3" i="3"/>
  <c r="AH2" i="3" s="1"/>
  <c r="AC3" i="3"/>
  <c r="AC2" i="3" s="1"/>
  <c r="B222" i="26"/>
  <c r="A222" i="26" s="1"/>
  <c r="B223" i="26"/>
  <c r="A223" i="26" s="1"/>
  <c r="B224" i="26"/>
  <c r="A224" i="26" s="1"/>
  <c r="B225" i="26"/>
  <c r="A225" i="26" s="1"/>
  <c r="B226" i="26"/>
  <c r="A226" i="26" s="1"/>
  <c r="B227" i="26"/>
  <c r="A227" i="26" s="1"/>
  <c r="S4" i="3" l="1"/>
  <c r="K11" i="26"/>
  <c r="K12" i="26"/>
  <c r="T25" i="3" a="1"/>
  <c r="T25" i="3" s="1"/>
  <c r="T53" i="3" a="1"/>
  <c r="T53" i="3" s="1"/>
  <c r="S5" i="3"/>
  <c r="S53" i="3"/>
  <c r="T45" i="3" a="1"/>
  <c r="T45" i="3" s="1"/>
  <c r="T44" i="3" a="1"/>
  <c r="T44" i="3" s="1"/>
  <c r="T36" i="3" a="1"/>
  <c r="T36" i="3" s="1"/>
  <c r="T24" i="3" a="1"/>
  <c r="T24" i="3" s="1"/>
  <c r="T21" i="3" a="1"/>
  <c r="T21" i="3" s="1"/>
  <c r="T48" i="3" a="1"/>
  <c r="T48" i="3" s="1"/>
  <c r="T17" i="3" a="1"/>
  <c r="T17" i="3" s="1"/>
  <c r="T51" i="3" a="1"/>
  <c r="T51" i="3" s="1"/>
  <c r="T38" i="3" a="1"/>
  <c r="T38" i="3" s="1"/>
  <c r="T50" i="3" a="1"/>
  <c r="T50" i="3" s="1"/>
  <c r="T35" i="3" a="1"/>
  <c r="T35" i="3" s="1"/>
  <c r="T49" i="3" a="1"/>
  <c r="T49" i="3" s="1"/>
  <c r="T32" i="3" a="1"/>
  <c r="T32" i="3" s="1"/>
  <c r="T42" i="3" a="1"/>
  <c r="T42" i="3" s="1"/>
  <c r="T13" i="3" a="1"/>
  <c r="T13" i="3" s="1"/>
  <c r="T43" i="3" a="1"/>
  <c r="T43" i="3" s="1"/>
  <c r="T37" i="3" a="1"/>
  <c r="T37" i="3" s="1"/>
  <c r="T30" i="3" a="1"/>
  <c r="T30" i="3" s="1"/>
  <c r="T20" i="3" a="1"/>
  <c r="T20" i="3" s="1"/>
  <c r="T29" i="3" a="1"/>
  <c r="T29" i="3" s="1"/>
  <c r="T23" i="3" a="1"/>
  <c r="T23" i="3" s="1"/>
  <c r="T19" i="3" a="1"/>
  <c r="T19" i="3" s="1"/>
  <c r="T47" i="3" a="1"/>
  <c r="T47" i="3" s="1"/>
  <c r="T41" i="3" a="1"/>
  <c r="T41" i="3" s="1"/>
  <c r="T34" i="3" a="1"/>
  <c r="T34" i="3" s="1"/>
  <c r="T28" i="3" a="1"/>
  <c r="T28" i="3" s="1"/>
  <c r="T46" i="3" a="1"/>
  <c r="T46" i="3" s="1"/>
  <c r="T40" i="3" a="1"/>
  <c r="T40" i="3" s="1"/>
  <c r="T27" i="3" a="1"/>
  <c r="T27" i="3" s="1"/>
  <c r="T22" i="3" a="1"/>
  <c r="T22" i="3" s="1"/>
  <c r="T18" i="3" a="1"/>
  <c r="T18" i="3" s="1"/>
  <c r="T52" i="3" a="1"/>
  <c r="T52" i="3" s="1"/>
  <c r="T39" i="3" a="1"/>
  <c r="T39" i="3" s="1"/>
  <c r="T33" i="3" a="1"/>
  <c r="T33" i="3" s="1"/>
  <c r="T26" i="3" a="1"/>
  <c r="T26" i="3" s="1"/>
  <c r="T31" i="3" a="1"/>
  <c r="T31" i="3" s="1"/>
  <c r="T4" i="3" a="1"/>
  <c r="T4" i="3" s="1"/>
  <c r="T7" i="3" a="1"/>
  <c r="T7" i="3" s="1"/>
  <c r="T16" i="3" a="1"/>
  <c r="T16" i="3" s="1"/>
  <c r="T8" i="3" a="1"/>
  <c r="T8" i="3" s="1"/>
  <c r="T14" i="3" a="1"/>
  <c r="T14" i="3" s="1"/>
  <c r="T15" i="3" a="1"/>
  <c r="T15" i="3" s="1"/>
  <c r="T5" i="3" a="1"/>
  <c r="T5" i="3" s="1"/>
  <c r="T12" i="3" a="1"/>
  <c r="T12" i="3" s="1"/>
  <c r="T11" i="3" a="1"/>
  <c r="T11" i="3" s="1"/>
  <c r="T10" i="3" a="1"/>
  <c r="T10" i="3" s="1"/>
  <c r="T9" i="3" a="1"/>
  <c r="T9" i="3" s="1"/>
  <c r="T6" i="3" a="1"/>
  <c r="T6" i="3" s="1"/>
  <c r="B222" i="28"/>
  <c r="B223" i="28"/>
  <c r="B224" i="28"/>
  <c r="B225" i="28"/>
  <c r="B226" i="28"/>
  <c r="B227" i="28"/>
  <c r="B198" i="28"/>
  <c r="B199" i="28"/>
  <c r="B200" i="28"/>
  <c r="B201" i="28"/>
  <c r="B202" i="28"/>
  <c r="B203" i="28"/>
  <c r="B204" i="28"/>
  <c r="B205" i="28"/>
  <c r="B206" i="28"/>
  <c r="B207" i="28"/>
  <c r="B208" i="28"/>
  <c r="B209" i="28"/>
  <c r="B210" i="28"/>
  <c r="B211" i="28"/>
  <c r="B212" i="28"/>
  <c r="B213" i="28"/>
  <c r="B214" i="28"/>
  <c r="B215" i="28"/>
  <c r="B216" i="28"/>
  <c r="B217" i="28"/>
  <c r="B218" i="28"/>
  <c r="B219" i="28"/>
  <c r="B220" i="28"/>
  <c r="B221" i="28"/>
  <c r="D192" i="28"/>
  <c r="E192" i="28"/>
  <c r="D193" i="28"/>
  <c r="E193" i="28"/>
  <c r="D194" i="28"/>
  <c r="E194" i="28"/>
  <c r="D195" i="28"/>
  <c r="E195" i="28"/>
  <c r="D196" i="28"/>
  <c r="E196" i="28"/>
  <c r="B222" i="15"/>
  <c r="B223" i="15"/>
  <c r="B224" i="15"/>
  <c r="B225" i="15"/>
  <c r="B226" i="15"/>
  <c r="B227" i="15"/>
  <c r="K13" i="26" l="1"/>
  <c r="AP7" i="25"/>
  <c r="AQ7" i="25"/>
  <c r="AR7" i="25"/>
  <c r="AP8" i="25"/>
  <c r="AQ8" i="25"/>
  <c r="AR8" i="25"/>
  <c r="AP9" i="25"/>
  <c r="AQ9" i="25"/>
  <c r="AR9" i="25"/>
  <c r="AP10" i="25"/>
  <c r="AQ10" i="25"/>
  <c r="AR10" i="25"/>
  <c r="AP11" i="25"/>
  <c r="AQ11" i="25"/>
  <c r="AR11" i="25"/>
  <c r="AP12" i="25"/>
  <c r="AQ12" i="25"/>
  <c r="AR12" i="25"/>
  <c r="AP13" i="25"/>
  <c r="AQ13" i="25"/>
  <c r="AR13" i="25"/>
  <c r="AP14" i="25"/>
  <c r="AQ14" i="25"/>
  <c r="AR14" i="25"/>
  <c r="AP15" i="25"/>
  <c r="AQ15" i="25"/>
  <c r="AR15" i="25"/>
  <c r="AP16" i="25"/>
  <c r="AQ16" i="25"/>
  <c r="AR16" i="25"/>
  <c r="AP17" i="25"/>
  <c r="AQ17" i="25"/>
  <c r="AR17" i="25"/>
  <c r="AP18" i="25"/>
  <c r="AQ18" i="25"/>
  <c r="AR18" i="25"/>
  <c r="AP19" i="25"/>
  <c r="AQ19" i="25"/>
  <c r="AR19" i="25"/>
  <c r="AP20" i="25"/>
  <c r="AQ20" i="25"/>
  <c r="AR20" i="25"/>
  <c r="AP21" i="25"/>
  <c r="AQ21" i="25"/>
  <c r="AR21" i="25"/>
  <c r="AP22" i="25"/>
  <c r="AQ22" i="25"/>
  <c r="AR22" i="25"/>
  <c r="AP23" i="25"/>
  <c r="AQ23" i="25"/>
  <c r="AR23" i="25"/>
  <c r="AP24" i="25"/>
  <c r="AQ24" i="25"/>
  <c r="AR24" i="25"/>
  <c r="AP25" i="25"/>
  <c r="AQ25" i="25"/>
  <c r="AR25" i="25"/>
  <c r="AP26" i="25"/>
  <c r="AQ26" i="25"/>
  <c r="AR26" i="25"/>
  <c r="AP27" i="25"/>
  <c r="AQ27" i="25"/>
  <c r="AR27" i="25"/>
  <c r="AP28" i="25"/>
  <c r="AQ28" i="25"/>
  <c r="AR28" i="25"/>
  <c r="AP29" i="25"/>
  <c r="AQ29" i="25"/>
  <c r="AR29" i="25"/>
  <c r="AP30" i="25"/>
  <c r="AQ30" i="25"/>
  <c r="AR30" i="25"/>
  <c r="AP31" i="25"/>
  <c r="AQ31" i="25"/>
  <c r="AR31" i="25"/>
  <c r="AP32" i="25"/>
  <c r="AQ32" i="25"/>
  <c r="AR32" i="25"/>
  <c r="AP33" i="25"/>
  <c r="AQ33" i="25"/>
  <c r="AR33" i="25"/>
  <c r="AP34" i="25"/>
  <c r="AQ34" i="25"/>
  <c r="AR34" i="25"/>
  <c r="AP35" i="25"/>
  <c r="AQ35" i="25"/>
  <c r="AR35" i="25"/>
  <c r="AP36" i="25"/>
  <c r="AQ36" i="25"/>
  <c r="AR36" i="25"/>
  <c r="AP37" i="25"/>
  <c r="AQ37" i="25"/>
  <c r="AR37" i="25"/>
  <c r="AP38" i="25"/>
  <c r="AQ38" i="25"/>
  <c r="AR38" i="25"/>
  <c r="AP39" i="25"/>
  <c r="AQ39" i="25"/>
  <c r="AR39" i="25"/>
  <c r="AP40" i="25"/>
  <c r="AQ40" i="25"/>
  <c r="AR40" i="25"/>
  <c r="AP41" i="25"/>
  <c r="AQ41" i="25"/>
  <c r="AR41" i="25"/>
  <c r="AP42" i="25"/>
  <c r="AQ42" i="25"/>
  <c r="AR42" i="25"/>
  <c r="AP43" i="25"/>
  <c r="AQ43" i="25"/>
  <c r="AR43" i="25"/>
  <c r="AP44" i="25"/>
  <c r="AQ44" i="25"/>
  <c r="AR44" i="25"/>
  <c r="AP45" i="25"/>
  <c r="AQ45" i="25"/>
  <c r="AR45" i="25"/>
  <c r="AP46" i="25"/>
  <c r="AQ46" i="25"/>
  <c r="AR46" i="25"/>
  <c r="AP47" i="25"/>
  <c r="AQ47" i="25"/>
  <c r="AR47" i="25"/>
  <c r="AP48" i="25"/>
  <c r="AQ48" i="25"/>
  <c r="AR48" i="25"/>
  <c r="AP49" i="25"/>
  <c r="AQ49" i="25"/>
  <c r="AR49" i="25"/>
  <c r="AP50" i="25"/>
  <c r="AQ50" i="25"/>
  <c r="AR50" i="25"/>
  <c r="AP51" i="25"/>
  <c r="AQ51" i="25"/>
  <c r="AR51" i="25"/>
  <c r="AP52" i="25"/>
  <c r="AQ52" i="25"/>
  <c r="AR52" i="25"/>
  <c r="AP53" i="25"/>
  <c r="AQ53" i="25"/>
  <c r="AR53" i="25"/>
  <c r="AP54" i="25"/>
  <c r="AQ54" i="25"/>
  <c r="AR54" i="25"/>
  <c r="AP55" i="25"/>
  <c r="AQ55" i="25"/>
  <c r="AR55" i="25"/>
  <c r="AP56" i="25"/>
  <c r="AQ56" i="25"/>
  <c r="AR56" i="25"/>
  <c r="AP57" i="25"/>
  <c r="AQ57" i="25"/>
  <c r="AR57" i="25"/>
  <c r="AP58" i="25"/>
  <c r="AQ58" i="25"/>
  <c r="AR58" i="25"/>
  <c r="AP59" i="25"/>
  <c r="AQ59" i="25"/>
  <c r="AR59" i="25"/>
  <c r="AP60" i="25"/>
  <c r="AQ60" i="25"/>
  <c r="AR60" i="25"/>
  <c r="AP61" i="25"/>
  <c r="AQ61" i="25"/>
  <c r="AR61" i="25"/>
  <c r="AP62" i="25"/>
  <c r="AQ62" i="25"/>
  <c r="AR62" i="25"/>
  <c r="AP63" i="25"/>
  <c r="AQ63" i="25"/>
  <c r="AR63" i="25"/>
  <c r="AP64" i="25"/>
  <c r="AQ64" i="25"/>
  <c r="AR64" i="25"/>
  <c r="AP65" i="25"/>
  <c r="AQ65" i="25"/>
  <c r="AR65" i="25"/>
  <c r="AP66" i="25"/>
  <c r="AQ66" i="25"/>
  <c r="AR66" i="25"/>
  <c r="AP67" i="25"/>
  <c r="AQ67" i="25"/>
  <c r="AR67" i="25"/>
  <c r="AP68" i="25"/>
  <c r="AQ68" i="25"/>
  <c r="AR68" i="25"/>
  <c r="AP69" i="25"/>
  <c r="AQ69" i="25"/>
  <c r="AR69" i="25"/>
  <c r="AP70" i="25"/>
  <c r="AQ70" i="25"/>
  <c r="AR70" i="25"/>
  <c r="AP71" i="25"/>
  <c r="AQ71" i="25"/>
  <c r="AR71" i="25"/>
  <c r="AP72" i="25"/>
  <c r="AQ72" i="25"/>
  <c r="AR72" i="25"/>
  <c r="AP73" i="25"/>
  <c r="AQ73" i="25"/>
  <c r="AR73" i="25"/>
  <c r="AP74" i="25"/>
  <c r="AQ74" i="25"/>
  <c r="AR74" i="25"/>
  <c r="AP75" i="25"/>
  <c r="AQ75" i="25"/>
  <c r="AR75" i="25"/>
  <c r="AP76" i="25"/>
  <c r="AQ76" i="25"/>
  <c r="AR76" i="25"/>
  <c r="AP77" i="25"/>
  <c r="AQ77" i="25"/>
  <c r="AR77" i="25"/>
  <c r="AP78" i="25"/>
  <c r="AQ78" i="25"/>
  <c r="AR78" i="25"/>
  <c r="AP79" i="25"/>
  <c r="AQ79" i="25"/>
  <c r="AR79" i="25"/>
  <c r="AP80" i="25"/>
  <c r="AQ80" i="25"/>
  <c r="AR80" i="25"/>
  <c r="AP81" i="25"/>
  <c r="AQ81" i="25"/>
  <c r="AR81" i="25"/>
  <c r="AP82" i="25"/>
  <c r="AQ82" i="25"/>
  <c r="AR82" i="25"/>
  <c r="AP83" i="25"/>
  <c r="AQ83" i="25"/>
  <c r="AR83" i="25"/>
  <c r="AP84" i="25"/>
  <c r="AQ84" i="25"/>
  <c r="AR84" i="25"/>
  <c r="AP85" i="25"/>
  <c r="AQ85" i="25"/>
  <c r="AR85" i="25"/>
  <c r="AP86" i="25"/>
  <c r="AQ86" i="25"/>
  <c r="AR86" i="25"/>
  <c r="AP87" i="25"/>
  <c r="AQ87" i="25"/>
  <c r="AR87" i="25"/>
  <c r="AP88" i="25"/>
  <c r="AQ88" i="25"/>
  <c r="AR88" i="25"/>
  <c r="AP89" i="25"/>
  <c r="AQ89" i="25"/>
  <c r="AR89" i="25"/>
  <c r="AP90" i="25"/>
  <c r="AQ90" i="25"/>
  <c r="AR90" i="25"/>
  <c r="AP91" i="25"/>
  <c r="AQ91" i="25"/>
  <c r="AR91" i="25"/>
  <c r="AP92" i="25"/>
  <c r="AQ92" i="25"/>
  <c r="AR92" i="25"/>
  <c r="AP93" i="25"/>
  <c r="AQ93" i="25"/>
  <c r="AR93" i="25"/>
  <c r="AP94" i="25"/>
  <c r="AQ94" i="25"/>
  <c r="AR94" i="25"/>
  <c r="AP95" i="25"/>
  <c r="AQ95" i="25"/>
  <c r="AR95" i="25"/>
  <c r="AP96" i="25"/>
  <c r="AQ96" i="25"/>
  <c r="AR96" i="25"/>
  <c r="AP97" i="25"/>
  <c r="AQ97" i="25"/>
  <c r="AR97" i="25"/>
  <c r="AP98" i="25"/>
  <c r="AQ98" i="25"/>
  <c r="AR98" i="25"/>
  <c r="AP99" i="25"/>
  <c r="AQ99" i="25"/>
  <c r="AR99" i="25"/>
  <c r="AP100" i="25"/>
  <c r="AQ100" i="25"/>
  <c r="AR100" i="25"/>
  <c r="AP101" i="25"/>
  <c r="AQ101" i="25"/>
  <c r="AR101" i="25"/>
  <c r="AP102" i="25"/>
  <c r="AQ102" i="25"/>
  <c r="AR102" i="25"/>
  <c r="AP103" i="25"/>
  <c r="AQ103" i="25"/>
  <c r="AR103" i="25"/>
  <c r="AP104" i="25"/>
  <c r="AQ104" i="25"/>
  <c r="AR104" i="25"/>
  <c r="AP105" i="25"/>
  <c r="AQ105" i="25"/>
  <c r="AR105" i="25"/>
  <c r="AP106" i="25"/>
  <c r="AQ106" i="25"/>
  <c r="AR106" i="25"/>
  <c r="AP107" i="25"/>
  <c r="AQ107" i="25"/>
  <c r="AR107" i="25"/>
  <c r="AP108" i="25"/>
  <c r="AQ108" i="25"/>
  <c r="AR108" i="25"/>
  <c r="AP109" i="25"/>
  <c r="AQ109" i="25"/>
  <c r="AR109" i="25"/>
  <c r="AP110" i="25"/>
  <c r="AQ110" i="25"/>
  <c r="AR110" i="25"/>
  <c r="AP111" i="25"/>
  <c r="AQ111" i="25"/>
  <c r="AR111" i="25"/>
  <c r="AP112" i="25"/>
  <c r="AQ112" i="25"/>
  <c r="AR112" i="25"/>
  <c r="AP113" i="25"/>
  <c r="AQ113" i="25"/>
  <c r="AR113" i="25"/>
  <c r="AP114" i="25"/>
  <c r="AQ114" i="25"/>
  <c r="AR114" i="25"/>
  <c r="AP115" i="25"/>
  <c r="AQ115" i="25"/>
  <c r="AR115" i="25"/>
  <c r="AP116" i="25"/>
  <c r="AQ116" i="25"/>
  <c r="AR116" i="25"/>
  <c r="AP117" i="25"/>
  <c r="AQ117" i="25"/>
  <c r="AR117" i="25"/>
  <c r="AP118" i="25"/>
  <c r="AQ118" i="25"/>
  <c r="AR118" i="25"/>
  <c r="AP119" i="25"/>
  <c r="AQ119" i="25"/>
  <c r="AR119" i="25"/>
  <c r="AP120" i="25"/>
  <c r="AQ120" i="25"/>
  <c r="AR120" i="25"/>
  <c r="AP121" i="25"/>
  <c r="AQ121" i="25"/>
  <c r="AR121" i="25"/>
  <c r="AP122" i="25"/>
  <c r="AQ122" i="25"/>
  <c r="AR122" i="25"/>
  <c r="AP123" i="25"/>
  <c r="AQ123" i="25"/>
  <c r="AR123" i="25"/>
  <c r="AP124" i="25"/>
  <c r="AQ124" i="25"/>
  <c r="AR124" i="25"/>
  <c r="AP125" i="25"/>
  <c r="AQ125" i="25"/>
  <c r="AR125" i="25"/>
  <c r="AP126" i="25"/>
  <c r="AQ126" i="25"/>
  <c r="AR126" i="25"/>
  <c r="AP127" i="25"/>
  <c r="AQ127" i="25"/>
  <c r="AR127" i="25"/>
  <c r="AP128" i="25"/>
  <c r="AQ128" i="25"/>
  <c r="AR128" i="25"/>
  <c r="AP129" i="25"/>
  <c r="AQ129" i="25"/>
  <c r="AR129" i="25"/>
  <c r="AP130" i="25"/>
  <c r="AQ130" i="25"/>
  <c r="AR130" i="25"/>
  <c r="AP131" i="25"/>
  <c r="AQ131" i="25"/>
  <c r="AR131" i="25"/>
  <c r="AP132" i="25"/>
  <c r="AQ132" i="25"/>
  <c r="AR132" i="25"/>
  <c r="AP133" i="25"/>
  <c r="AQ133" i="25"/>
  <c r="AR133" i="25"/>
  <c r="AP134" i="25"/>
  <c r="AQ134" i="25"/>
  <c r="AR134" i="25"/>
  <c r="AP135" i="25"/>
  <c r="AQ135" i="25"/>
  <c r="AR135" i="25"/>
  <c r="AP136" i="25"/>
  <c r="AQ136" i="25"/>
  <c r="AR136" i="25"/>
  <c r="AP137" i="25"/>
  <c r="AQ137" i="25"/>
  <c r="AR137" i="25"/>
  <c r="AP138" i="25"/>
  <c r="AQ138" i="25"/>
  <c r="AR138" i="25"/>
  <c r="AP139" i="25"/>
  <c r="AQ139" i="25"/>
  <c r="AR139" i="25"/>
  <c r="AP140" i="25"/>
  <c r="AQ140" i="25"/>
  <c r="AR140" i="25"/>
  <c r="AP141" i="25"/>
  <c r="AQ141" i="25"/>
  <c r="AR141" i="25"/>
  <c r="AP142" i="25"/>
  <c r="AQ142" i="25"/>
  <c r="AR142" i="25"/>
  <c r="AP143" i="25"/>
  <c r="AQ143" i="25"/>
  <c r="AR143" i="25"/>
  <c r="AP144" i="25"/>
  <c r="AQ144" i="25"/>
  <c r="AR144" i="25"/>
  <c r="AP145" i="25"/>
  <c r="AQ145" i="25"/>
  <c r="AR145" i="25"/>
  <c r="AP146" i="25"/>
  <c r="AQ146" i="25"/>
  <c r="AR146" i="25"/>
  <c r="AP147" i="25"/>
  <c r="AQ147" i="25"/>
  <c r="AR147" i="25"/>
  <c r="AP148" i="25"/>
  <c r="AQ148" i="25"/>
  <c r="AR148" i="25"/>
  <c r="AP149" i="25"/>
  <c r="AQ149" i="25"/>
  <c r="AR149" i="25"/>
  <c r="AP150" i="25"/>
  <c r="AQ150" i="25"/>
  <c r="AR150" i="25"/>
  <c r="AP151" i="25"/>
  <c r="AQ151" i="25"/>
  <c r="AR151" i="25"/>
  <c r="AP152" i="25"/>
  <c r="AQ152" i="25"/>
  <c r="AR152" i="25"/>
  <c r="AP153" i="25"/>
  <c r="AQ153" i="25"/>
  <c r="AR153" i="25"/>
  <c r="AP154" i="25"/>
  <c r="AQ154" i="25"/>
  <c r="AR154" i="25"/>
  <c r="AP155" i="25"/>
  <c r="AQ155" i="25"/>
  <c r="AR155" i="25"/>
  <c r="AP156" i="25"/>
  <c r="AQ156" i="25"/>
  <c r="AR156" i="25"/>
  <c r="AP157" i="25"/>
  <c r="AQ157" i="25"/>
  <c r="AR157" i="25"/>
  <c r="AP158" i="25"/>
  <c r="AQ158" i="25"/>
  <c r="AR158" i="25"/>
  <c r="AP159" i="25"/>
  <c r="AQ159" i="25"/>
  <c r="AR159" i="25"/>
  <c r="AP160" i="25"/>
  <c r="AQ160" i="25"/>
  <c r="AR160" i="25"/>
  <c r="AP161" i="25"/>
  <c r="AQ161" i="25"/>
  <c r="AR161" i="25"/>
  <c r="AP162" i="25"/>
  <c r="AQ162" i="25"/>
  <c r="AR162" i="25"/>
  <c r="AP163" i="25"/>
  <c r="AQ163" i="25"/>
  <c r="AR163" i="25"/>
  <c r="AP164" i="25"/>
  <c r="AQ164" i="25"/>
  <c r="AR164" i="25"/>
  <c r="AP165" i="25"/>
  <c r="AQ165" i="25"/>
  <c r="AR165" i="25"/>
  <c r="AP166" i="25"/>
  <c r="AQ166" i="25"/>
  <c r="AR166" i="25"/>
  <c r="AP167" i="25"/>
  <c r="AQ167" i="25"/>
  <c r="AR167" i="25"/>
  <c r="AP168" i="25"/>
  <c r="AQ168" i="25"/>
  <c r="AR168" i="25"/>
  <c r="AP169" i="25"/>
  <c r="AQ169" i="25"/>
  <c r="AR169" i="25"/>
  <c r="AP170" i="25"/>
  <c r="AQ170" i="25"/>
  <c r="AR170" i="25"/>
  <c r="AP171" i="25"/>
  <c r="AQ171" i="25"/>
  <c r="AR171" i="25"/>
  <c r="AP172" i="25"/>
  <c r="AQ172" i="25"/>
  <c r="AR172" i="25"/>
  <c r="AP173" i="25"/>
  <c r="AQ173" i="25"/>
  <c r="AR173" i="25"/>
  <c r="AP174" i="25"/>
  <c r="AQ174" i="25"/>
  <c r="AR174" i="25"/>
  <c r="AP175" i="25"/>
  <c r="AQ175" i="25"/>
  <c r="AR175" i="25"/>
  <c r="AP176" i="25"/>
  <c r="AQ176" i="25"/>
  <c r="AR176" i="25"/>
  <c r="AP177" i="25"/>
  <c r="AQ177" i="25"/>
  <c r="AR177" i="25"/>
  <c r="AP178" i="25"/>
  <c r="AQ178" i="25"/>
  <c r="AR178" i="25"/>
  <c r="AP179" i="25"/>
  <c r="AQ179" i="25"/>
  <c r="AR179" i="25"/>
  <c r="AP180" i="25"/>
  <c r="AQ180" i="25"/>
  <c r="AR180" i="25"/>
  <c r="AP181" i="25"/>
  <c r="AQ181" i="25"/>
  <c r="AR181" i="25"/>
  <c r="AP182" i="25"/>
  <c r="AQ182" i="25"/>
  <c r="AR182" i="25"/>
  <c r="AP183" i="25"/>
  <c r="AQ183" i="25"/>
  <c r="AR183" i="25"/>
  <c r="AP184" i="25"/>
  <c r="AQ184" i="25"/>
  <c r="AR184" i="25"/>
  <c r="AP185" i="25"/>
  <c r="AQ185" i="25"/>
  <c r="AR185" i="25"/>
  <c r="AP186" i="25"/>
  <c r="AQ186" i="25"/>
  <c r="AR186" i="25"/>
  <c r="AP187" i="25"/>
  <c r="AQ187" i="25"/>
  <c r="AR187" i="25"/>
  <c r="AP188" i="25"/>
  <c r="AQ188" i="25"/>
  <c r="AR188" i="25"/>
  <c r="AP189" i="25"/>
  <c r="AQ189" i="25"/>
  <c r="AR189" i="25"/>
  <c r="AP190" i="25"/>
  <c r="AQ190" i="25"/>
  <c r="AR190" i="25"/>
  <c r="AP191" i="25"/>
  <c r="AQ191" i="25"/>
  <c r="AR191" i="25"/>
  <c r="AP192" i="25"/>
  <c r="AQ192" i="25"/>
  <c r="AR192" i="25"/>
  <c r="AP193" i="25"/>
  <c r="AQ193" i="25"/>
  <c r="AR193" i="25"/>
  <c r="AP194" i="25"/>
  <c r="AQ194" i="25"/>
  <c r="AR194" i="25"/>
  <c r="AP195" i="25"/>
  <c r="AQ195" i="25"/>
  <c r="AR195" i="25"/>
  <c r="AP196" i="25"/>
  <c r="AQ196" i="25"/>
  <c r="AR196" i="25"/>
  <c r="AP197" i="25"/>
  <c r="AQ197" i="25"/>
  <c r="AR197" i="25"/>
  <c r="AP198" i="25"/>
  <c r="AQ198" i="25"/>
  <c r="AR198" i="25"/>
  <c r="AP199" i="25"/>
  <c r="AQ199" i="25"/>
  <c r="AR199" i="25"/>
  <c r="AP200" i="25"/>
  <c r="AQ200" i="25"/>
  <c r="AR200" i="25"/>
  <c r="AP201" i="25"/>
  <c r="AQ201" i="25"/>
  <c r="AR201" i="25"/>
  <c r="AP202" i="25"/>
  <c r="AQ202" i="25"/>
  <c r="AR202" i="25"/>
  <c r="AP203" i="25"/>
  <c r="AQ203" i="25"/>
  <c r="AR203" i="25"/>
  <c r="AP204" i="25"/>
  <c r="AQ204" i="25"/>
  <c r="AR204" i="25"/>
  <c r="AP205" i="25"/>
  <c r="AQ205" i="25"/>
  <c r="AR205" i="25"/>
  <c r="AP206" i="25"/>
  <c r="AQ206" i="25"/>
  <c r="AR206" i="25"/>
  <c r="AP207" i="25"/>
  <c r="AQ207" i="25"/>
  <c r="AR207" i="25"/>
  <c r="AP208" i="25"/>
  <c r="AQ208" i="25"/>
  <c r="AR208" i="25"/>
  <c r="AP209" i="25"/>
  <c r="AQ209" i="25"/>
  <c r="AR209" i="25"/>
  <c r="AP210" i="25"/>
  <c r="AQ210" i="25"/>
  <c r="AR210" i="25"/>
  <c r="AP211" i="25"/>
  <c r="AQ211" i="25"/>
  <c r="AR211" i="25"/>
  <c r="AP212" i="25"/>
  <c r="AQ212" i="25"/>
  <c r="AR212" i="25"/>
  <c r="AP213" i="25"/>
  <c r="AQ213" i="25"/>
  <c r="AR213" i="25"/>
  <c r="AP214" i="25"/>
  <c r="AQ214" i="25"/>
  <c r="AR214" i="25"/>
  <c r="AP215" i="25"/>
  <c r="AQ215" i="25"/>
  <c r="AR215" i="25"/>
  <c r="AP216" i="25"/>
  <c r="AQ216" i="25"/>
  <c r="AR216" i="25"/>
  <c r="AP217" i="25"/>
  <c r="AQ217" i="25"/>
  <c r="AR217" i="25"/>
  <c r="AP218" i="25"/>
  <c r="AQ218" i="25"/>
  <c r="AR218" i="25"/>
  <c r="AP219" i="25"/>
  <c r="AQ219" i="25"/>
  <c r="AR219" i="25"/>
  <c r="AP220" i="25"/>
  <c r="AQ220" i="25"/>
  <c r="AR220" i="25"/>
  <c r="AP221" i="25"/>
  <c r="AQ221" i="25"/>
  <c r="AR221" i="25"/>
  <c r="AP222" i="25"/>
  <c r="AQ222" i="25"/>
  <c r="AR222" i="25"/>
  <c r="AP223" i="25"/>
  <c r="AQ223" i="25"/>
  <c r="AR223" i="25"/>
  <c r="AP224" i="25"/>
  <c r="AQ224" i="25"/>
  <c r="AR224" i="25"/>
  <c r="AP225" i="25"/>
  <c r="AQ225" i="25"/>
  <c r="AR225" i="25"/>
  <c r="AP226" i="25"/>
  <c r="AQ226" i="25"/>
  <c r="AR226" i="25"/>
  <c r="AP227" i="25"/>
  <c r="AQ227" i="25"/>
  <c r="AR227" i="25"/>
  <c r="AP228" i="25"/>
  <c r="AQ228" i="25"/>
  <c r="AR228" i="25"/>
  <c r="AP229" i="25"/>
  <c r="AQ229" i="25"/>
  <c r="AR229" i="25"/>
  <c r="AP230" i="25"/>
  <c r="AQ230" i="25"/>
  <c r="AR230" i="25"/>
  <c r="AP231" i="25"/>
  <c r="AQ231" i="25"/>
  <c r="AR231" i="25"/>
  <c r="AP232" i="25"/>
  <c r="AQ232" i="25"/>
  <c r="AR232" i="25"/>
  <c r="AP233" i="25"/>
  <c r="AQ233" i="25"/>
  <c r="AR233" i="25"/>
  <c r="AP234" i="25"/>
  <c r="AQ234" i="25"/>
  <c r="AR234" i="25"/>
  <c r="AP235" i="25"/>
  <c r="AQ235" i="25"/>
  <c r="AR235" i="25"/>
  <c r="AP236" i="25"/>
  <c r="AQ236" i="25"/>
  <c r="AR236" i="25"/>
  <c r="AP237" i="25"/>
  <c r="AQ237" i="25"/>
  <c r="AR237" i="25"/>
  <c r="AP238" i="25"/>
  <c r="AQ238" i="25"/>
  <c r="AR238" i="25"/>
  <c r="AP239" i="25"/>
  <c r="AQ239" i="25"/>
  <c r="AR239" i="25"/>
  <c r="AP240" i="25"/>
  <c r="AQ240" i="25"/>
  <c r="AR240" i="25"/>
  <c r="AP241" i="25"/>
  <c r="AQ241" i="25"/>
  <c r="AR241" i="25"/>
  <c r="AP242" i="25"/>
  <c r="AQ242" i="25"/>
  <c r="AR242" i="25"/>
  <c r="AP243" i="25"/>
  <c r="AQ243" i="25"/>
  <c r="AR243" i="25"/>
  <c r="AP244" i="25"/>
  <c r="AQ244" i="25"/>
  <c r="AR244" i="25"/>
  <c r="AP245" i="25"/>
  <c r="AQ245" i="25"/>
  <c r="AR245" i="25"/>
  <c r="AP246" i="25"/>
  <c r="AQ246" i="25"/>
  <c r="AR246" i="25"/>
  <c r="AP247" i="25"/>
  <c r="AQ247" i="25"/>
  <c r="AR247" i="25"/>
  <c r="AP248" i="25"/>
  <c r="AQ248" i="25"/>
  <c r="AR248" i="25"/>
  <c r="AP249" i="25"/>
  <c r="AQ249" i="25"/>
  <c r="AR249" i="25"/>
  <c r="AP250" i="25"/>
  <c r="AQ250" i="25"/>
  <c r="AR250" i="25"/>
  <c r="AP251" i="25"/>
  <c r="AQ251" i="25"/>
  <c r="AR251" i="25"/>
  <c r="AP252" i="25"/>
  <c r="AQ252" i="25"/>
  <c r="AR252" i="25"/>
  <c r="AP253" i="25"/>
  <c r="AQ253" i="25"/>
  <c r="AR253" i="25"/>
  <c r="AP254" i="25"/>
  <c r="AQ254" i="25"/>
  <c r="AR254" i="25"/>
  <c r="AP255" i="25"/>
  <c r="AQ255" i="25"/>
  <c r="AR255" i="25"/>
  <c r="AP256" i="25"/>
  <c r="AQ256" i="25"/>
  <c r="AR256" i="25"/>
  <c r="AP257" i="25"/>
  <c r="AQ257" i="25"/>
  <c r="AR257" i="25"/>
  <c r="AP258" i="25"/>
  <c r="AQ258" i="25"/>
  <c r="AR258" i="25"/>
  <c r="AP259" i="25"/>
  <c r="AQ259" i="25"/>
  <c r="AR259" i="25"/>
  <c r="AP260" i="25"/>
  <c r="AQ260" i="25"/>
  <c r="AR260" i="25"/>
  <c r="AP261" i="25"/>
  <c r="AQ261" i="25"/>
  <c r="AR261" i="25"/>
  <c r="AP262" i="25"/>
  <c r="AQ262" i="25"/>
  <c r="AR262" i="25"/>
  <c r="AP263" i="25"/>
  <c r="AQ263" i="25"/>
  <c r="AR263" i="25"/>
  <c r="AP264" i="25"/>
  <c r="AQ264" i="25"/>
  <c r="AR264" i="25"/>
  <c r="AP265" i="25"/>
  <c r="AQ265" i="25"/>
  <c r="AR265" i="25"/>
  <c r="AP266" i="25"/>
  <c r="AQ266" i="25"/>
  <c r="AR266" i="25"/>
  <c r="AP267" i="25"/>
  <c r="AQ267" i="25"/>
  <c r="AR267" i="25"/>
  <c r="AP268" i="25"/>
  <c r="AQ268" i="25"/>
  <c r="AR268" i="25"/>
  <c r="AP269" i="25"/>
  <c r="AQ269" i="25"/>
  <c r="AR269" i="25"/>
  <c r="AP270" i="25"/>
  <c r="AQ270" i="25"/>
  <c r="AR270" i="25"/>
  <c r="AP271" i="25"/>
  <c r="AQ271" i="25"/>
  <c r="AR271" i="25"/>
  <c r="AP272" i="25"/>
  <c r="AQ272" i="25"/>
  <c r="AR272" i="25"/>
  <c r="AP273" i="25"/>
  <c r="AQ273" i="25"/>
  <c r="AR273" i="25"/>
  <c r="AP274" i="25"/>
  <c r="AQ274" i="25"/>
  <c r="AR274" i="25"/>
  <c r="AP275" i="25"/>
  <c r="AQ275" i="25"/>
  <c r="AR275" i="25"/>
  <c r="AP276" i="25"/>
  <c r="AQ276" i="25"/>
  <c r="AR276" i="25"/>
  <c r="AP277" i="25"/>
  <c r="AQ277" i="25"/>
  <c r="AR277" i="25"/>
  <c r="AP278" i="25"/>
  <c r="AQ278" i="25"/>
  <c r="AR278" i="25"/>
  <c r="AP279" i="25"/>
  <c r="AQ279" i="25"/>
  <c r="AR279" i="25"/>
  <c r="AP280" i="25"/>
  <c r="AQ280" i="25"/>
  <c r="AR280" i="25"/>
  <c r="AP281" i="25"/>
  <c r="AQ281" i="25"/>
  <c r="AR281" i="25"/>
  <c r="AP282" i="25"/>
  <c r="AQ282" i="25"/>
  <c r="AR282" i="25"/>
  <c r="AP283" i="25"/>
  <c r="AQ283" i="25"/>
  <c r="AR283" i="25"/>
  <c r="AP284" i="25"/>
  <c r="AQ284" i="25"/>
  <c r="AR284" i="25"/>
  <c r="AP285" i="25"/>
  <c r="AQ285" i="25"/>
  <c r="AR285" i="25"/>
  <c r="AP286" i="25"/>
  <c r="AQ286" i="25"/>
  <c r="AR286" i="25"/>
  <c r="AP287" i="25"/>
  <c r="AQ287" i="25"/>
  <c r="AR287" i="25"/>
  <c r="AP288" i="25"/>
  <c r="AQ288" i="25"/>
  <c r="AR288" i="25"/>
  <c r="AP289" i="25"/>
  <c r="AQ289" i="25"/>
  <c r="AR289" i="25"/>
  <c r="AP290" i="25"/>
  <c r="AQ290" i="25"/>
  <c r="AR290" i="25"/>
  <c r="AP291" i="25"/>
  <c r="AQ291" i="25"/>
  <c r="AR291" i="25"/>
  <c r="AP292" i="25"/>
  <c r="AQ292" i="25"/>
  <c r="AR292" i="25"/>
  <c r="AP293" i="25"/>
  <c r="AQ293" i="25"/>
  <c r="AR293" i="25"/>
  <c r="AP294" i="25"/>
  <c r="AQ294" i="25"/>
  <c r="AR294" i="25"/>
  <c r="AP295" i="25"/>
  <c r="AQ295" i="25"/>
  <c r="AR295" i="25"/>
  <c r="AP296" i="25"/>
  <c r="AQ296" i="25"/>
  <c r="AR296" i="25"/>
  <c r="AP297" i="25"/>
  <c r="AQ297" i="25"/>
  <c r="AR297" i="25"/>
  <c r="AP298" i="25"/>
  <c r="AQ298" i="25"/>
  <c r="AR298" i="25"/>
  <c r="AP299" i="25"/>
  <c r="AQ299" i="25"/>
  <c r="AR299" i="25"/>
  <c r="AP300" i="25"/>
  <c r="AQ300" i="25"/>
  <c r="AR300" i="25"/>
  <c r="AP301" i="25"/>
  <c r="AQ301" i="25"/>
  <c r="AR301" i="25"/>
  <c r="AP302" i="25"/>
  <c r="AQ302" i="25"/>
  <c r="AR302" i="25"/>
  <c r="AP303" i="25"/>
  <c r="AQ303" i="25"/>
  <c r="AR303" i="25"/>
  <c r="AP304" i="25"/>
  <c r="AQ304" i="25"/>
  <c r="AR304" i="25"/>
  <c r="AP305" i="25"/>
  <c r="AQ305" i="25"/>
  <c r="AR305" i="25"/>
  <c r="AP306" i="25"/>
  <c r="AQ306" i="25"/>
  <c r="AR306" i="25"/>
  <c r="AP307" i="25"/>
  <c r="AQ307" i="25"/>
  <c r="AR307" i="25"/>
  <c r="AP308" i="25"/>
  <c r="AQ308" i="25"/>
  <c r="AR308" i="25"/>
  <c r="AP309" i="25"/>
  <c r="AQ309" i="25"/>
  <c r="AR309" i="25"/>
  <c r="AP310" i="25"/>
  <c r="AQ310" i="25"/>
  <c r="AR310" i="25"/>
  <c r="AP311" i="25"/>
  <c r="AQ311" i="25"/>
  <c r="AR311" i="25"/>
  <c r="AP312" i="25"/>
  <c r="AQ312" i="25"/>
  <c r="AR312" i="25"/>
  <c r="AP313" i="25"/>
  <c r="AQ313" i="25"/>
  <c r="AR313" i="25"/>
  <c r="AP314" i="25"/>
  <c r="AQ314" i="25"/>
  <c r="AR314" i="25"/>
  <c r="AP315" i="25"/>
  <c r="AQ315" i="25"/>
  <c r="AR315" i="25"/>
  <c r="AP316" i="25"/>
  <c r="AQ316" i="25"/>
  <c r="AR316" i="25"/>
  <c r="AP317" i="25"/>
  <c r="AQ317" i="25"/>
  <c r="AR317" i="25"/>
  <c r="AP318" i="25"/>
  <c r="AQ318" i="25"/>
  <c r="AR318" i="25"/>
  <c r="AP319" i="25"/>
  <c r="AQ319" i="25"/>
  <c r="AR319" i="25"/>
  <c r="AP320" i="25"/>
  <c r="AQ320" i="25"/>
  <c r="AR320" i="25"/>
  <c r="AP321" i="25"/>
  <c r="AQ321" i="25"/>
  <c r="AR321" i="25"/>
  <c r="AP322" i="25"/>
  <c r="AQ322" i="25"/>
  <c r="AR322" i="25"/>
  <c r="AP323" i="25"/>
  <c r="AQ323" i="25"/>
  <c r="AR323" i="25"/>
  <c r="AP324" i="25"/>
  <c r="AQ324" i="25"/>
  <c r="AR324" i="25"/>
  <c r="AP325" i="25"/>
  <c r="AQ325" i="25"/>
  <c r="AR325" i="25"/>
  <c r="AP326" i="25"/>
  <c r="AQ326" i="25"/>
  <c r="AR326" i="25"/>
  <c r="AP327" i="25"/>
  <c r="AQ327" i="25"/>
  <c r="AR327" i="25"/>
  <c r="AP328" i="25"/>
  <c r="AQ328" i="25"/>
  <c r="AR328" i="25"/>
  <c r="AP329" i="25"/>
  <c r="AQ329" i="25"/>
  <c r="AR329" i="25"/>
  <c r="AP330" i="25"/>
  <c r="AQ330" i="25"/>
  <c r="AR330" i="25"/>
  <c r="AP331" i="25"/>
  <c r="AQ331" i="25"/>
  <c r="AR331" i="25"/>
  <c r="AP332" i="25"/>
  <c r="AQ332" i="25"/>
  <c r="AR332" i="25"/>
  <c r="AP333" i="25"/>
  <c r="AQ333" i="25"/>
  <c r="AR333" i="25"/>
  <c r="AP334" i="25"/>
  <c r="AQ334" i="25"/>
  <c r="AR334" i="25"/>
  <c r="AP335" i="25"/>
  <c r="AQ335" i="25"/>
  <c r="AR335" i="25"/>
  <c r="AP336" i="25"/>
  <c r="AQ336" i="25"/>
  <c r="AR336" i="25"/>
  <c r="AP337" i="25"/>
  <c r="AQ337" i="25"/>
  <c r="AR337" i="25"/>
  <c r="AP338" i="25"/>
  <c r="AQ338" i="25"/>
  <c r="AR338" i="25"/>
  <c r="AP339" i="25"/>
  <c r="AQ339" i="25"/>
  <c r="AR339" i="25"/>
  <c r="AP340" i="25"/>
  <c r="AQ340" i="25"/>
  <c r="AR340" i="25"/>
  <c r="AP341" i="25"/>
  <c r="AQ341" i="25"/>
  <c r="AR341" i="25"/>
  <c r="AP342" i="25"/>
  <c r="AQ342" i="25"/>
  <c r="AR342" i="25"/>
  <c r="AP343" i="25"/>
  <c r="AQ343" i="25"/>
  <c r="AR343" i="25"/>
  <c r="AP344" i="25"/>
  <c r="AQ344" i="25"/>
  <c r="AR344" i="25"/>
  <c r="AP345" i="25"/>
  <c r="AQ345" i="25"/>
  <c r="AR345" i="25"/>
  <c r="AP346" i="25"/>
  <c r="AQ346" i="25"/>
  <c r="AR346" i="25"/>
  <c r="AP347" i="25"/>
  <c r="AQ347" i="25"/>
  <c r="AR347" i="25"/>
  <c r="AP348" i="25"/>
  <c r="AQ348" i="25"/>
  <c r="AR348" i="25"/>
  <c r="AP349" i="25"/>
  <c r="AQ349" i="25"/>
  <c r="AR349" i="25"/>
  <c r="AP350" i="25"/>
  <c r="AQ350" i="25"/>
  <c r="AR350" i="25"/>
  <c r="AP351" i="25"/>
  <c r="AQ351" i="25"/>
  <c r="AR351" i="25"/>
  <c r="AP352" i="25"/>
  <c r="AQ352" i="25"/>
  <c r="AR352" i="25"/>
  <c r="AP353" i="25"/>
  <c r="AQ353" i="25"/>
  <c r="AR353" i="25"/>
  <c r="AP354" i="25"/>
  <c r="AQ354" i="25"/>
  <c r="AR354" i="25"/>
  <c r="AP355" i="25"/>
  <c r="AQ355" i="25"/>
  <c r="AR355" i="25"/>
  <c r="AP356" i="25"/>
  <c r="AQ356" i="25"/>
  <c r="AR356" i="25"/>
  <c r="AP357" i="25"/>
  <c r="AQ357" i="25"/>
  <c r="AR357" i="25"/>
  <c r="AP358" i="25"/>
  <c r="AQ358" i="25"/>
  <c r="AR358" i="25"/>
  <c r="AP359" i="25"/>
  <c r="AQ359" i="25"/>
  <c r="AR359" i="25"/>
  <c r="AP360" i="25"/>
  <c r="AQ360" i="25"/>
  <c r="AR360" i="25"/>
  <c r="AP361" i="25"/>
  <c r="AQ361" i="25"/>
  <c r="AR361" i="25"/>
  <c r="AP362" i="25"/>
  <c r="AQ362" i="25"/>
  <c r="AR362" i="25"/>
  <c r="AP363" i="25"/>
  <c r="AQ363" i="25"/>
  <c r="AR363" i="25"/>
  <c r="AP364" i="25"/>
  <c r="AQ364" i="25"/>
  <c r="AR364" i="25"/>
  <c r="AP365" i="25"/>
  <c r="AQ365" i="25"/>
  <c r="AR365" i="25"/>
  <c r="AP366" i="25"/>
  <c r="AQ366" i="25"/>
  <c r="AR366" i="25"/>
  <c r="AP367" i="25"/>
  <c r="AQ367" i="25"/>
  <c r="AR367" i="25"/>
  <c r="AP368" i="25"/>
  <c r="AQ368" i="25"/>
  <c r="AR368" i="25"/>
  <c r="AP369" i="25"/>
  <c r="AQ369" i="25"/>
  <c r="AR369" i="25"/>
  <c r="AP370" i="25"/>
  <c r="AQ370" i="25"/>
  <c r="AR370" i="25"/>
  <c r="AP371" i="25"/>
  <c r="AQ371" i="25"/>
  <c r="AR371" i="25"/>
  <c r="AP372" i="25"/>
  <c r="AQ372" i="25"/>
  <c r="AR372" i="25"/>
  <c r="AP373" i="25"/>
  <c r="AQ373" i="25"/>
  <c r="AR373" i="25"/>
  <c r="AP374" i="25"/>
  <c r="AQ374" i="25"/>
  <c r="AR374" i="25"/>
  <c r="AP375" i="25"/>
  <c r="AQ375" i="25"/>
  <c r="AR375" i="25"/>
  <c r="AP376" i="25"/>
  <c r="AQ376" i="25"/>
  <c r="AR376" i="25"/>
  <c r="AP377" i="25"/>
  <c r="AQ377" i="25"/>
  <c r="AR377" i="25"/>
  <c r="AP378" i="25"/>
  <c r="AQ378" i="25"/>
  <c r="AR378" i="25"/>
  <c r="AP379" i="25"/>
  <c r="AQ379" i="25"/>
  <c r="AR379" i="25"/>
  <c r="AP380" i="25"/>
  <c r="AQ380" i="25"/>
  <c r="AR380" i="25"/>
  <c r="AP381" i="25"/>
  <c r="AQ381" i="25"/>
  <c r="AR381" i="25"/>
  <c r="AP382" i="25"/>
  <c r="AQ382" i="25"/>
  <c r="AR382" i="25"/>
  <c r="AP383" i="25"/>
  <c r="AQ383" i="25"/>
  <c r="AR383" i="25"/>
  <c r="AP384" i="25"/>
  <c r="AQ384" i="25"/>
  <c r="AR384" i="25"/>
  <c r="AP385" i="25"/>
  <c r="AQ385" i="25"/>
  <c r="AR385" i="25"/>
  <c r="AP386" i="25"/>
  <c r="AQ386" i="25"/>
  <c r="AR386" i="25"/>
  <c r="AP387" i="25"/>
  <c r="AQ387" i="25"/>
  <c r="AR387" i="25"/>
  <c r="AP388" i="25"/>
  <c r="AQ388" i="25"/>
  <c r="AR388" i="25"/>
  <c r="AP389" i="25"/>
  <c r="AQ389" i="25"/>
  <c r="AR389" i="25"/>
  <c r="AP390" i="25"/>
  <c r="AQ390" i="25"/>
  <c r="AR390" i="25"/>
  <c r="AP391" i="25"/>
  <c r="AQ391" i="25"/>
  <c r="AR391" i="25"/>
  <c r="AP392" i="25"/>
  <c r="AQ392" i="25"/>
  <c r="AR392" i="25"/>
  <c r="AP393" i="25"/>
  <c r="AQ393" i="25"/>
  <c r="AR393" i="25"/>
  <c r="AP394" i="25"/>
  <c r="AQ394" i="25"/>
  <c r="AR394" i="25"/>
  <c r="AP395" i="25"/>
  <c r="AQ395" i="25"/>
  <c r="AR395" i="25"/>
  <c r="AP396" i="25"/>
  <c r="AQ396" i="25"/>
  <c r="AR396" i="25"/>
  <c r="AP397" i="25"/>
  <c r="AQ397" i="25"/>
  <c r="AR397" i="25"/>
  <c r="AP398" i="25"/>
  <c r="AQ398" i="25"/>
  <c r="AR398" i="25"/>
  <c r="AP399" i="25"/>
  <c r="AQ399" i="25"/>
  <c r="AR399" i="25"/>
  <c r="AP400" i="25"/>
  <c r="AQ400" i="25"/>
  <c r="AR400" i="25"/>
  <c r="AP401" i="25"/>
  <c r="AQ401" i="25"/>
  <c r="AR401" i="25"/>
  <c r="AP402" i="25"/>
  <c r="AQ402" i="25"/>
  <c r="AR402" i="25"/>
  <c r="AP403" i="25"/>
  <c r="AQ403" i="25"/>
  <c r="AR403" i="25"/>
  <c r="AP404" i="25"/>
  <c r="AQ404" i="25"/>
  <c r="AR404" i="25"/>
  <c r="AP405" i="25"/>
  <c r="AQ405" i="25"/>
  <c r="AR405" i="25"/>
  <c r="AP406" i="25"/>
  <c r="AQ406" i="25"/>
  <c r="AR406" i="25"/>
  <c r="AP407" i="25"/>
  <c r="AQ407" i="25"/>
  <c r="AR407" i="25"/>
  <c r="AP408" i="25"/>
  <c r="AQ408" i="25"/>
  <c r="AR408" i="25"/>
  <c r="AP409" i="25"/>
  <c r="AQ409" i="25"/>
  <c r="AR409" i="25"/>
  <c r="AP410" i="25"/>
  <c r="AQ410" i="25"/>
  <c r="AR410" i="25"/>
  <c r="AP411" i="25"/>
  <c r="AQ411" i="25"/>
  <c r="AR411" i="25"/>
  <c r="AP412" i="25"/>
  <c r="AQ412" i="25"/>
  <c r="AR412" i="25"/>
  <c r="AP413" i="25"/>
  <c r="AQ413" i="25"/>
  <c r="AR413" i="25"/>
  <c r="AP414" i="25"/>
  <c r="AQ414" i="25"/>
  <c r="AR414" i="25"/>
  <c r="AP415" i="25"/>
  <c r="AQ415" i="25"/>
  <c r="AR415" i="25"/>
  <c r="AP416" i="25"/>
  <c r="AQ416" i="25"/>
  <c r="AR416" i="25"/>
  <c r="AP417" i="25"/>
  <c r="AQ417" i="25"/>
  <c r="AR417" i="25"/>
  <c r="AP418" i="25"/>
  <c r="AQ418" i="25"/>
  <c r="AR418" i="25"/>
  <c r="AP419" i="25"/>
  <c r="AQ419" i="25"/>
  <c r="AR419" i="25"/>
  <c r="AP420" i="25"/>
  <c r="AQ420" i="25"/>
  <c r="AR420" i="25"/>
  <c r="AP421" i="25"/>
  <c r="AQ421" i="25"/>
  <c r="AR421" i="25"/>
  <c r="AP422" i="25"/>
  <c r="AQ422" i="25"/>
  <c r="AR422" i="25"/>
  <c r="AP423" i="25"/>
  <c r="AQ423" i="25"/>
  <c r="AR423" i="25"/>
  <c r="AP424" i="25"/>
  <c r="AQ424" i="25"/>
  <c r="AR424" i="25"/>
  <c r="AP425" i="25"/>
  <c r="AQ425" i="25"/>
  <c r="AR425" i="25"/>
  <c r="AP426" i="25"/>
  <c r="AQ426" i="25"/>
  <c r="AR426" i="25"/>
  <c r="AP427" i="25"/>
  <c r="AQ427" i="25"/>
  <c r="AR427" i="25"/>
  <c r="AP428" i="25"/>
  <c r="AQ428" i="25"/>
  <c r="AR428" i="25"/>
  <c r="AP429" i="25"/>
  <c r="AQ429" i="25"/>
  <c r="AR429" i="25"/>
  <c r="AP430" i="25"/>
  <c r="AQ430" i="25"/>
  <c r="AR430" i="25"/>
  <c r="AP431" i="25"/>
  <c r="AQ431" i="25"/>
  <c r="AR431" i="25"/>
  <c r="AP432" i="25"/>
  <c r="AQ432" i="25"/>
  <c r="AR432" i="25"/>
  <c r="AP433" i="25"/>
  <c r="AQ433" i="25"/>
  <c r="AR433" i="25"/>
  <c r="AP434" i="25"/>
  <c r="AQ434" i="25"/>
  <c r="AR434" i="25"/>
  <c r="AP435" i="25"/>
  <c r="AQ435" i="25"/>
  <c r="AR435" i="25"/>
  <c r="AP436" i="25"/>
  <c r="AQ436" i="25"/>
  <c r="AR436" i="25"/>
  <c r="AP437" i="25"/>
  <c r="AQ437" i="25"/>
  <c r="AR437" i="25"/>
  <c r="AP438" i="25"/>
  <c r="AQ438" i="25"/>
  <c r="AR438" i="25"/>
  <c r="AP439" i="25"/>
  <c r="AQ439" i="25"/>
  <c r="AR439" i="25"/>
  <c r="AP440" i="25"/>
  <c r="AQ440" i="25"/>
  <c r="AR440" i="25"/>
  <c r="AP441" i="25"/>
  <c r="AQ441" i="25"/>
  <c r="AR441" i="25"/>
  <c r="AP442" i="25"/>
  <c r="AQ442" i="25"/>
  <c r="AR442" i="25"/>
  <c r="AP443" i="25"/>
  <c r="AQ443" i="25"/>
  <c r="AR443" i="25"/>
  <c r="AP444" i="25"/>
  <c r="AQ444" i="25"/>
  <c r="AR444" i="25"/>
  <c r="AP445" i="25"/>
  <c r="AQ445" i="25"/>
  <c r="AR445" i="25"/>
  <c r="AP446" i="25"/>
  <c r="AQ446" i="25"/>
  <c r="AR446" i="25"/>
  <c r="AP447" i="25"/>
  <c r="AQ447" i="25"/>
  <c r="AR447" i="25"/>
  <c r="AP448" i="25"/>
  <c r="AQ448" i="25"/>
  <c r="AR448" i="25"/>
  <c r="AP449" i="25"/>
  <c r="AQ449" i="25"/>
  <c r="AR449" i="25"/>
  <c r="AP450" i="25"/>
  <c r="AQ450" i="25"/>
  <c r="AR450" i="25"/>
  <c r="AP451" i="25"/>
  <c r="AQ451" i="25"/>
  <c r="AR451" i="25"/>
  <c r="AP452" i="25"/>
  <c r="AQ452" i="25"/>
  <c r="AR452" i="25"/>
  <c r="AP453" i="25"/>
  <c r="AQ453" i="25"/>
  <c r="AR453" i="25"/>
  <c r="AP454" i="25"/>
  <c r="AQ454" i="25"/>
  <c r="AR454" i="25"/>
  <c r="AP455" i="25"/>
  <c r="AQ455" i="25"/>
  <c r="AR455" i="25"/>
  <c r="AP456" i="25"/>
  <c r="AQ456" i="25"/>
  <c r="AR456" i="25"/>
  <c r="AP457" i="25"/>
  <c r="AQ457" i="25"/>
  <c r="AR457" i="25"/>
  <c r="AP458" i="25"/>
  <c r="AQ458" i="25"/>
  <c r="AR458" i="25"/>
  <c r="AP459" i="25"/>
  <c r="AQ459" i="25"/>
  <c r="AR459" i="25"/>
  <c r="AP460" i="25"/>
  <c r="AQ460" i="25"/>
  <c r="AR460" i="25"/>
  <c r="AP461" i="25"/>
  <c r="AQ461" i="25"/>
  <c r="AR461" i="25"/>
  <c r="AP462" i="25"/>
  <c r="AQ462" i="25"/>
  <c r="AR462" i="25"/>
  <c r="AP463" i="25"/>
  <c r="AQ463" i="25"/>
  <c r="AR463" i="25"/>
  <c r="AP464" i="25"/>
  <c r="AQ464" i="25"/>
  <c r="AR464" i="25"/>
  <c r="AP465" i="25"/>
  <c r="AQ465" i="25"/>
  <c r="AR465" i="25"/>
  <c r="AP466" i="25"/>
  <c r="AQ466" i="25"/>
  <c r="AR466" i="25"/>
  <c r="AP467" i="25"/>
  <c r="AQ467" i="25"/>
  <c r="AR467" i="25"/>
  <c r="AP468" i="25"/>
  <c r="AQ468" i="25"/>
  <c r="AR468" i="25"/>
  <c r="AP469" i="25"/>
  <c r="AQ469" i="25"/>
  <c r="AR469" i="25"/>
  <c r="AP470" i="25"/>
  <c r="AQ470" i="25"/>
  <c r="AR470" i="25"/>
  <c r="AP471" i="25"/>
  <c r="AQ471" i="25"/>
  <c r="AR471" i="25"/>
  <c r="AP472" i="25"/>
  <c r="AQ472" i="25"/>
  <c r="AR472" i="25"/>
  <c r="AP473" i="25"/>
  <c r="AQ473" i="25"/>
  <c r="AR473" i="25"/>
  <c r="AP474" i="25"/>
  <c r="AQ474" i="25"/>
  <c r="AR474" i="25"/>
  <c r="AP475" i="25"/>
  <c r="AQ475" i="25"/>
  <c r="AR475" i="25"/>
  <c r="AP476" i="25"/>
  <c r="AQ476" i="25"/>
  <c r="AR476" i="25"/>
  <c r="AP477" i="25"/>
  <c r="AQ477" i="25"/>
  <c r="AR477" i="25"/>
  <c r="AP478" i="25"/>
  <c r="AQ478" i="25"/>
  <c r="AR478" i="25"/>
  <c r="AP479" i="25"/>
  <c r="AQ479" i="25"/>
  <c r="AR479" i="25"/>
  <c r="AP480" i="25"/>
  <c r="AQ480" i="25"/>
  <c r="AR480" i="25"/>
  <c r="AP481" i="25"/>
  <c r="AQ481" i="25"/>
  <c r="AR481" i="25"/>
  <c r="AP482" i="25"/>
  <c r="AQ482" i="25"/>
  <c r="AR482" i="25"/>
  <c r="AP483" i="25"/>
  <c r="AQ483" i="25"/>
  <c r="AR483" i="25"/>
  <c r="AP484" i="25"/>
  <c r="AQ484" i="25"/>
  <c r="AR484" i="25"/>
  <c r="AP485" i="25"/>
  <c r="AQ485" i="25"/>
  <c r="AR485" i="25"/>
  <c r="AP486" i="25"/>
  <c r="AQ486" i="25"/>
  <c r="AR486" i="25"/>
  <c r="AP487" i="25"/>
  <c r="AQ487" i="25"/>
  <c r="AR487" i="25"/>
  <c r="AP488" i="25"/>
  <c r="AQ488" i="25"/>
  <c r="AR488" i="25"/>
  <c r="AP489" i="25"/>
  <c r="AQ489" i="25"/>
  <c r="AR489" i="25"/>
  <c r="AP490" i="25"/>
  <c r="AQ490" i="25"/>
  <c r="AR490" i="25"/>
  <c r="AP491" i="25"/>
  <c r="AQ491" i="25"/>
  <c r="AR491" i="25"/>
  <c r="AP492" i="25"/>
  <c r="AQ492" i="25"/>
  <c r="AR492" i="25"/>
  <c r="AP493" i="25"/>
  <c r="AQ493" i="25"/>
  <c r="AR493" i="25"/>
  <c r="AP494" i="25"/>
  <c r="AQ494" i="25"/>
  <c r="AR494" i="25"/>
  <c r="AP495" i="25"/>
  <c r="AQ495" i="25"/>
  <c r="AR495" i="25"/>
  <c r="AP496" i="25"/>
  <c r="AQ496" i="25"/>
  <c r="AR496" i="25"/>
  <c r="AP497" i="25"/>
  <c r="AQ497" i="25"/>
  <c r="AR497" i="25"/>
  <c r="AP498" i="25"/>
  <c r="AQ498" i="25"/>
  <c r="AR498" i="25"/>
  <c r="AP499" i="25"/>
  <c r="AQ499" i="25"/>
  <c r="AR499" i="25"/>
  <c r="AP500" i="25"/>
  <c r="AQ500" i="25"/>
  <c r="AR500" i="25"/>
  <c r="AP501" i="25"/>
  <c r="AQ501" i="25"/>
  <c r="AR501" i="25"/>
  <c r="AP502" i="25"/>
  <c r="AQ502" i="25"/>
  <c r="AR502" i="25"/>
  <c r="AP503" i="25"/>
  <c r="AQ503" i="25"/>
  <c r="AR503" i="25"/>
  <c r="AP504" i="25"/>
  <c r="AQ504" i="25"/>
  <c r="AR504" i="25"/>
  <c r="AP505" i="25"/>
  <c r="AQ505" i="25"/>
  <c r="AR505" i="25"/>
  <c r="AP506" i="25"/>
  <c r="AQ506" i="25"/>
  <c r="AR506" i="25"/>
  <c r="AP507" i="25"/>
  <c r="AQ507" i="25"/>
  <c r="AR507" i="25"/>
  <c r="AP508" i="25"/>
  <c r="AQ508" i="25"/>
  <c r="AR508" i="25"/>
  <c r="AP509" i="25"/>
  <c r="AQ509" i="25"/>
  <c r="AR509" i="25"/>
  <c r="AP510" i="25"/>
  <c r="AQ510" i="25"/>
  <c r="AR510" i="25"/>
  <c r="AP511" i="25"/>
  <c r="AQ511" i="25"/>
  <c r="AR511" i="25"/>
  <c r="AP512" i="25"/>
  <c r="AQ512" i="25"/>
  <c r="AR512" i="25"/>
  <c r="AP513" i="25"/>
  <c r="AQ513" i="25"/>
  <c r="AR513" i="25"/>
  <c r="AP514" i="25"/>
  <c r="AQ514" i="25"/>
  <c r="AR514" i="25"/>
  <c r="AP515" i="25"/>
  <c r="AQ515" i="25"/>
  <c r="AR515" i="25"/>
  <c r="AP516" i="25"/>
  <c r="AQ516" i="25"/>
  <c r="AR516" i="25"/>
  <c r="AP517" i="25"/>
  <c r="AQ517" i="25"/>
  <c r="AR517" i="25"/>
  <c r="AP518" i="25"/>
  <c r="AQ518" i="25"/>
  <c r="AR518" i="25"/>
  <c r="AP519" i="25"/>
  <c r="AQ519" i="25"/>
  <c r="AR519" i="25"/>
  <c r="AP520" i="25"/>
  <c r="AQ520" i="25"/>
  <c r="AR520" i="25"/>
  <c r="AP521" i="25"/>
  <c r="AQ521" i="25"/>
  <c r="AR521" i="25"/>
  <c r="AP522" i="25"/>
  <c r="AQ522" i="25"/>
  <c r="AR522" i="25"/>
  <c r="AP523" i="25"/>
  <c r="AQ523" i="25"/>
  <c r="AR523" i="25"/>
  <c r="AP524" i="25"/>
  <c r="AQ524" i="25"/>
  <c r="AR524" i="25"/>
  <c r="AP525" i="25"/>
  <c r="AQ525" i="25"/>
  <c r="AR525" i="25"/>
  <c r="AP526" i="25"/>
  <c r="AQ526" i="25"/>
  <c r="AR526" i="25"/>
  <c r="AP527" i="25"/>
  <c r="AQ527" i="25"/>
  <c r="AR527" i="25"/>
  <c r="AP528" i="25"/>
  <c r="AQ528" i="25"/>
  <c r="AR528" i="25"/>
  <c r="AP529" i="25"/>
  <c r="AQ529" i="25"/>
  <c r="AR529" i="25"/>
  <c r="AP530" i="25"/>
  <c r="AQ530" i="25"/>
  <c r="AR530" i="25"/>
  <c r="AP531" i="25"/>
  <c r="AQ531" i="25"/>
  <c r="AR531" i="25"/>
  <c r="AP532" i="25"/>
  <c r="AQ532" i="25"/>
  <c r="AR532" i="25"/>
  <c r="AP533" i="25"/>
  <c r="AQ533" i="25"/>
  <c r="AR533" i="25"/>
  <c r="AP534" i="25"/>
  <c r="AQ534" i="25"/>
  <c r="AR534" i="25"/>
  <c r="AP535" i="25"/>
  <c r="AQ535" i="25"/>
  <c r="AR535" i="25"/>
  <c r="AP536" i="25"/>
  <c r="AQ536" i="25"/>
  <c r="AR536" i="25"/>
  <c r="AP537" i="25"/>
  <c r="AQ537" i="25"/>
  <c r="AR537" i="25"/>
  <c r="AP538" i="25"/>
  <c r="AQ538" i="25"/>
  <c r="AR538" i="25"/>
  <c r="AP539" i="25"/>
  <c r="AQ539" i="25"/>
  <c r="AR539" i="25"/>
  <c r="AP540" i="25"/>
  <c r="AQ540" i="25"/>
  <c r="AR540" i="25"/>
  <c r="AP541" i="25"/>
  <c r="AQ541" i="25"/>
  <c r="AR541" i="25"/>
  <c r="AP542" i="25"/>
  <c r="AQ542" i="25"/>
  <c r="AR542" i="25"/>
  <c r="AP543" i="25"/>
  <c r="AQ543" i="25"/>
  <c r="AR543" i="25"/>
  <c r="AP544" i="25"/>
  <c r="AQ544" i="25"/>
  <c r="AR544" i="25"/>
  <c r="AP545" i="25"/>
  <c r="AQ545" i="25"/>
  <c r="AR545" i="25"/>
  <c r="AP546" i="25"/>
  <c r="AQ546" i="25"/>
  <c r="AR546" i="25"/>
  <c r="AP547" i="25"/>
  <c r="AQ547" i="25"/>
  <c r="AR547" i="25"/>
  <c r="AP548" i="25"/>
  <c r="AQ548" i="25"/>
  <c r="AR548" i="25"/>
  <c r="AP549" i="25"/>
  <c r="AQ549" i="25"/>
  <c r="AR549" i="25"/>
  <c r="AP550" i="25"/>
  <c r="AQ550" i="25"/>
  <c r="AR550" i="25"/>
  <c r="AP551" i="25"/>
  <c r="AQ551" i="25"/>
  <c r="AR551" i="25"/>
  <c r="AP552" i="25"/>
  <c r="AQ552" i="25"/>
  <c r="AR552" i="25"/>
  <c r="AP553" i="25"/>
  <c r="AQ553" i="25"/>
  <c r="AR553" i="25"/>
  <c r="AP554" i="25"/>
  <c r="AQ554" i="25"/>
  <c r="AR554" i="25"/>
  <c r="AP555" i="25"/>
  <c r="AQ555" i="25"/>
  <c r="AR555" i="25"/>
  <c r="AP556" i="25"/>
  <c r="AQ556" i="25"/>
  <c r="AR556" i="25"/>
  <c r="AP557" i="25"/>
  <c r="AQ557" i="25"/>
  <c r="AR557" i="25"/>
  <c r="AP558" i="25"/>
  <c r="AQ558" i="25"/>
  <c r="AR558" i="25"/>
  <c r="AP559" i="25"/>
  <c r="AQ559" i="25"/>
  <c r="AR559" i="25"/>
  <c r="AP560" i="25"/>
  <c r="AQ560" i="25"/>
  <c r="AR560" i="25"/>
  <c r="AP561" i="25"/>
  <c r="AQ561" i="25"/>
  <c r="AR561" i="25"/>
  <c r="AP562" i="25"/>
  <c r="AQ562" i="25"/>
  <c r="AR562" i="25"/>
  <c r="AP563" i="25"/>
  <c r="AQ563" i="25"/>
  <c r="AR563" i="25"/>
  <c r="AP564" i="25"/>
  <c r="AQ564" i="25"/>
  <c r="AR564" i="25"/>
  <c r="AP565" i="25"/>
  <c r="AQ565" i="25"/>
  <c r="AR565" i="25"/>
  <c r="AP566" i="25"/>
  <c r="AQ566" i="25"/>
  <c r="AR566" i="25"/>
  <c r="AP567" i="25"/>
  <c r="AQ567" i="25"/>
  <c r="AR567" i="25"/>
  <c r="AP568" i="25"/>
  <c r="AQ568" i="25"/>
  <c r="AR568" i="25"/>
  <c r="AP569" i="25"/>
  <c r="AQ569" i="25"/>
  <c r="AR569" i="25"/>
  <c r="AP570" i="25"/>
  <c r="AQ570" i="25"/>
  <c r="AR570" i="25"/>
  <c r="AP571" i="25"/>
  <c r="AQ571" i="25"/>
  <c r="AR571" i="25"/>
  <c r="AP572" i="25"/>
  <c r="AQ572" i="25"/>
  <c r="AR572" i="25"/>
  <c r="AP573" i="25"/>
  <c r="AQ573" i="25"/>
  <c r="AR573" i="25"/>
  <c r="AP574" i="25"/>
  <c r="AQ574" i="25"/>
  <c r="AR574" i="25"/>
  <c r="AP575" i="25"/>
  <c r="AQ575" i="25"/>
  <c r="AR575" i="25"/>
  <c r="AP576" i="25"/>
  <c r="AQ576" i="25"/>
  <c r="AR576" i="25"/>
  <c r="AP577" i="25"/>
  <c r="AQ577" i="25"/>
  <c r="AR577" i="25"/>
  <c r="AP578" i="25"/>
  <c r="AQ578" i="25"/>
  <c r="AR578" i="25"/>
  <c r="AP579" i="25"/>
  <c r="AQ579" i="25"/>
  <c r="AR579" i="25"/>
  <c r="AP580" i="25"/>
  <c r="AQ580" i="25"/>
  <c r="AR580" i="25"/>
  <c r="AP581" i="25"/>
  <c r="AQ581" i="25"/>
  <c r="AR581" i="25"/>
  <c r="AP582" i="25"/>
  <c r="AQ582" i="25"/>
  <c r="AR582" i="25"/>
  <c r="AP583" i="25"/>
  <c r="AQ583" i="25"/>
  <c r="AR583" i="25"/>
  <c r="AP584" i="25"/>
  <c r="AQ584" i="25"/>
  <c r="AR584" i="25"/>
  <c r="AP585" i="25"/>
  <c r="AQ585" i="25"/>
  <c r="AR585" i="25"/>
  <c r="AP586" i="25"/>
  <c r="AQ586" i="25"/>
  <c r="AR586" i="25"/>
  <c r="AP587" i="25"/>
  <c r="AQ587" i="25"/>
  <c r="AR587" i="25"/>
  <c r="AP588" i="25"/>
  <c r="AQ588" i="25"/>
  <c r="AR588" i="25"/>
  <c r="AP589" i="25"/>
  <c r="AQ589" i="25"/>
  <c r="AR589" i="25"/>
  <c r="AP590" i="25"/>
  <c r="AQ590" i="25"/>
  <c r="AR590" i="25"/>
  <c r="AP591" i="25"/>
  <c r="AQ591" i="25"/>
  <c r="AR591" i="25"/>
  <c r="AP592" i="25"/>
  <c r="AQ592" i="25"/>
  <c r="AR592" i="25"/>
  <c r="AP593" i="25"/>
  <c r="AQ593" i="25"/>
  <c r="AR593" i="25"/>
  <c r="AP594" i="25"/>
  <c r="AQ594" i="25"/>
  <c r="AR594" i="25"/>
  <c r="AP595" i="25"/>
  <c r="AQ595" i="25"/>
  <c r="AR595" i="25"/>
  <c r="AP596" i="25"/>
  <c r="AQ596" i="25"/>
  <c r="AR596" i="25"/>
  <c r="AP597" i="25"/>
  <c r="AQ597" i="25"/>
  <c r="AR597" i="25"/>
  <c r="AP598" i="25"/>
  <c r="AQ598" i="25"/>
  <c r="AR598" i="25"/>
  <c r="AP599" i="25"/>
  <c r="AQ599" i="25"/>
  <c r="AR599" i="25"/>
  <c r="AP600" i="25"/>
  <c r="AQ600" i="25"/>
  <c r="AR600" i="25"/>
  <c r="AP601" i="25"/>
  <c r="AQ601" i="25"/>
  <c r="AR601" i="25"/>
  <c r="AP602" i="25"/>
  <c r="AQ602" i="25"/>
  <c r="AR602" i="25"/>
  <c r="AP603" i="25"/>
  <c r="AQ603" i="25"/>
  <c r="AR603" i="25"/>
  <c r="AP604" i="25"/>
  <c r="AQ604" i="25"/>
  <c r="AR604" i="25"/>
  <c r="AP605" i="25"/>
  <c r="AQ605" i="25"/>
  <c r="AR605" i="25"/>
  <c r="AP606" i="25"/>
  <c r="AQ606" i="25"/>
  <c r="AR606" i="25"/>
  <c r="AP607" i="25"/>
  <c r="AQ607" i="25"/>
  <c r="AR607" i="25"/>
  <c r="AP608" i="25"/>
  <c r="AQ608" i="25"/>
  <c r="AR608" i="25"/>
  <c r="AP609" i="25"/>
  <c r="AQ609" i="25"/>
  <c r="AR609" i="25"/>
  <c r="AP610" i="25"/>
  <c r="AQ610" i="25"/>
  <c r="AR610" i="25"/>
  <c r="AP611" i="25"/>
  <c r="AQ611" i="25"/>
  <c r="AR611" i="25"/>
  <c r="AP612" i="25"/>
  <c r="AQ612" i="25"/>
  <c r="AR612" i="25"/>
  <c r="AP613" i="25"/>
  <c r="AQ613" i="25"/>
  <c r="AR613" i="25"/>
  <c r="AP614" i="25"/>
  <c r="AQ614" i="25"/>
  <c r="AR614" i="25"/>
  <c r="AP615" i="25"/>
  <c r="AQ615" i="25"/>
  <c r="AR615" i="25"/>
  <c r="AP616" i="25"/>
  <c r="AQ616" i="25"/>
  <c r="AR616" i="25"/>
  <c r="AP617" i="25"/>
  <c r="AQ617" i="25"/>
  <c r="AR617" i="25"/>
  <c r="AP618" i="25"/>
  <c r="AQ618" i="25"/>
  <c r="AR618" i="25"/>
  <c r="AP619" i="25"/>
  <c r="AQ619" i="25"/>
  <c r="AR619" i="25"/>
  <c r="AP620" i="25"/>
  <c r="AQ620" i="25"/>
  <c r="AR620" i="25"/>
  <c r="AP621" i="25"/>
  <c r="AQ621" i="25"/>
  <c r="AR621" i="25"/>
  <c r="AP622" i="25"/>
  <c r="AQ622" i="25"/>
  <c r="AR622" i="25"/>
  <c r="AP623" i="25"/>
  <c r="AQ623" i="25"/>
  <c r="AR623" i="25"/>
  <c r="AP624" i="25"/>
  <c r="AQ624" i="25"/>
  <c r="AR624" i="25"/>
  <c r="AP625" i="25"/>
  <c r="AQ625" i="25"/>
  <c r="AR625" i="25"/>
  <c r="AP626" i="25"/>
  <c r="AQ626" i="25"/>
  <c r="AR626" i="25"/>
  <c r="AP627" i="25"/>
  <c r="AQ627" i="25"/>
  <c r="AR627" i="25"/>
  <c r="AP628" i="25"/>
  <c r="AQ628" i="25"/>
  <c r="AR628" i="25"/>
  <c r="AP629" i="25"/>
  <c r="AQ629" i="25"/>
  <c r="AR629" i="25"/>
  <c r="AP630" i="25"/>
  <c r="AQ630" i="25"/>
  <c r="AR630" i="25"/>
  <c r="AP631" i="25"/>
  <c r="AQ631" i="25"/>
  <c r="AR631" i="25"/>
  <c r="AP632" i="25"/>
  <c r="AQ632" i="25"/>
  <c r="AR632" i="25"/>
  <c r="AP633" i="25"/>
  <c r="AQ633" i="25"/>
  <c r="AR633" i="25"/>
  <c r="AP634" i="25"/>
  <c r="AQ634" i="25"/>
  <c r="AR634" i="25"/>
  <c r="AP635" i="25"/>
  <c r="AQ635" i="25"/>
  <c r="AR635" i="25"/>
  <c r="AP636" i="25"/>
  <c r="AQ636" i="25"/>
  <c r="AR636" i="25"/>
  <c r="AP637" i="25"/>
  <c r="AQ637" i="25"/>
  <c r="AR637" i="25"/>
  <c r="AP638" i="25"/>
  <c r="AQ638" i="25"/>
  <c r="AR638" i="25"/>
  <c r="AP639" i="25"/>
  <c r="AQ639" i="25"/>
  <c r="AR639" i="25"/>
  <c r="AP640" i="25"/>
  <c r="AQ640" i="25"/>
  <c r="AR640" i="25"/>
  <c r="AP641" i="25"/>
  <c r="AQ641" i="25"/>
  <c r="AR641" i="25"/>
  <c r="AP642" i="25"/>
  <c r="AQ642" i="25"/>
  <c r="AR642" i="25"/>
  <c r="AP643" i="25"/>
  <c r="AQ643" i="25"/>
  <c r="AR643" i="25"/>
  <c r="AP644" i="25"/>
  <c r="AQ644" i="25"/>
  <c r="AR644" i="25"/>
  <c r="AP645" i="25"/>
  <c r="AQ645" i="25"/>
  <c r="AR645" i="25"/>
  <c r="AP646" i="25"/>
  <c r="AQ646" i="25"/>
  <c r="AR646" i="25"/>
  <c r="AP647" i="25"/>
  <c r="AQ647" i="25"/>
  <c r="AR647" i="25"/>
  <c r="AP648" i="25"/>
  <c r="AQ648" i="25"/>
  <c r="AR648" i="25"/>
  <c r="AP649" i="25"/>
  <c r="AQ649" i="25"/>
  <c r="AR649" i="25"/>
  <c r="AP650" i="25"/>
  <c r="AQ650" i="25"/>
  <c r="AR650" i="25"/>
  <c r="AP651" i="25"/>
  <c r="AQ651" i="25"/>
  <c r="AR651" i="25"/>
  <c r="AP652" i="25"/>
  <c r="AQ652" i="25"/>
  <c r="AR652" i="25"/>
  <c r="AP653" i="25"/>
  <c r="AQ653" i="25"/>
  <c r="AR653" i="25"/>
  <c r="AP654" i="25"/>
  <c r="AQ654" i="25"/>
  <c r="AR654" i="25"/>
  <c r="AP655" i="25"/>
  <c r="AQ655" i="25"/>
  <c r="AR655" i="25"/>
  <c r="AP656" i="25"/>
  <c r="AQ656" i="25"/>
  <c r="AR656" i="25"/>
  <c r="AP657" i="25"/>
  <c r="AQ657" i="25"/>
  <c r="AR657" i="25"/>
  <c r="AP658" i="25"/>
  <c r="AQ658" i="25"/>
  <c r="AR658" i="25"/>
  <c r="AP659" i="25"/>
  <c r="AQ659" i="25"/>
  <c r="AR659" i="25"/>
  <c r="AP660" i="25"/>
  <c r="AQ660" i="25"/>
  <c r="AR660" i="25"/>
  <c r="AP661" i="25"/>
  <c r="AQ661" i="25"/>
  <c r="AR661" i="25"/>
  <c r="AP662" i="25"/>
  <c r="AQ662" i="25"/>
  <c r="AR662" i="25"/>
  <c r="AP663" i="25"/>
  <c r="AQ663" i="25"/>
  <c r="AR663" i="25"/>
  <c r="AP664" i="25"/>
  <c r="AQ664" i="25"/>
  <c r="AR664" i="25"/>
  <c r="AP665" i="25"/>
  <c r="AQ665" i="25"/>
  <c r="AR665" i="25"/>
  <c r="AP666" i="25"/>
  <c r="AQ666" i="25"/>
  <c r="AR666" i="25"/>
  <c r="AP667" i="25"/>
  <c r="AQ667" i="25"/>
  <c r="AR667" i="25"/>
  <c r="AP668" i="25"/>
  <c r="AQ668" i="25"/>
  <c r="AR668" i="25"/>
  <c r="AP669" i="25"/>
  <c r="AQ669" i="25"/>
  <c r="AR669" i="25"/>
  <c r="AP670" i="25"/>
  <c r="AQ670" i="25"/>
  <c r="AR670" i="25"/>
  <c r="AP671" i="25"/>
  <c r="AQ671" i="25"/>
  <c r="AR671" i="25"/>
  <c r="AP672" i="25"/>
  <c r="AQ672" i="25"/>
  <c r="AR672" i="25"/>
  <c r="AP673" i="25"/>
  <c r="AQ673" i="25"/>
  <c r="AR673" i="25"/>
  <c r="AP674" i="25"/>
  <c r="AQ674" i="25"/>
  <c r="AR674" i="25"/>
  <c r="AP675" i="25"/>
  <c r="AQ675" i="25"/>
  <c r="AR675" i="25"/>
  <c r="AP676" i="25"/>
  <c r="AQ676" i="25"/>
  <c r="AR676" i="25"/>
  <c r="AP677" i="25"/>
  <c r="AQ677" i="25"/>
  <c r="AR677" i="25"/>
  <c r="AP678" i="25"/>
  <c r="AQ678" i="25"/>
  <c r="AR678" i="25"/>
  <c r="AP679" i="25"/>
  <c r="AQ679" i="25"/>
  <c r="AR679" i="25"/>
  <c r="AP680" i="25"/>
  <c r="AQ680" i="25"/>
  <c r="AR680" i="25"/>
  <c r="AP681" i="25"/>
  <c r="AQ681" i="25"/>
  <c r="AR681" i="25"/>
  <c r="AP682" i="25"/>
  <c r="AQ682" i="25"/>
  <c r="AR682" i="25"/>
  <c r="AP683" i="25"/>
  <c r="AQ683" i="25"/>
  <c r="AR683" i="25"/>
  <c r="AP684" i="25"/>
  <c r="AQ684" i="25"/>
  <c r="AR684" i="25"/>
  <c r="AP685" i="25"/>
  <c r="AQ685" i="25"/>
  <c r="AR685" i="25"/>
  <c r="AP686" i="25"/>
  <c r="AQ686" i="25"/>
  <c r="AR686" i="25"/>
  <c r="AP687" i="25"/>
  <c r="AQ687" i="25"/>
  <c r="AR687" i="25"/>
  <c r="AP688" i="25"/>
  <c r="AQ688" i="25"/>
  <c r="AR688" i="25"/>
  <c r="AP689" i="25"/>
  <c r="AQ689" i="25"/>
  <c r="AR689" i="25"/>
  <c r="AP690" i="25"/>
  <c r="AQ690" i="25"/>
  <c r="AR690" i="25"/>
  <c r="AP691" i="25"/>
  <c r="AQ691" i="25"/>
  <c r="AR691" i="25"/>
  <c r="AP692" i="25"/>
  <c r="AQ692" i="25"/>
  <c r="AR692" i="25"/>
  <c r="AP693" i="25"/>
  <c r="AQ693" i="25"/>
  <c r="AR693" i="25"/>
  <c r="AP694" i="25"/>
  <c r="AQ694" i="25"/>
  <c r="AR694" i="25"/>
  <c r="AP695" i="25"/>
  <c r="AQ695" i="25"/>
  <c r="AR695" i="25"/>
  <c r="AP696" i="25"/>
  <c r="AQ696" i="25"/>
  <c r="AR696" i="25"/>
  <c r="AP697" i="25"/>
  <c r="AQ697" i="25"/>
  <c r="AR697" i="25"/>
  <c r="AP698" i="25"/>
  <c r="AQ698" i="25"/>
  <c r="AR698" i="25"/>
  <c r="AP699" i="25"/>
  <c r="AQ699" i="25"/>
  <c r="AR699" i="25"/>
  <c r="AP700" i="25"/>
  <c r="AQ700" i="25"/>
  <c r="AR700" i="25"/>
  <c r="AP701" i="25"/>
  <c r="AQ701" i="25"/>
  <c r="AR701" i="25"/>
  <c r="AP702" i="25"/>
  <c r="AQ702" i="25"/>
  <c r="AR702" i="25"/>
  <c r="AP703" i="25"/>
  <c r="AQ703" i="25"/>
  <c r="AR703" i="25"/>
  <c r="AP704" i="25"/>
  <c r="AQ704" i="25"/>
  <c r="AR704" i="25"/>
  <c r="AP705" i="25"/>
  <c r="AQ705" i="25"/>
  <c r="AR705" i="25"/>
  <c r="AP706" i="25"/>
  <c r="AQ706" i="25"/>
  <c r="AR706" i="25"/>
  <c r="AP707" i="25"/>
  <c r="AQ707" i="25"/>
  <c r="AR707" i="25"/>
  <c r="AP708" i="25"/>
  <c r="AQ708" i="25"/>
  <c r="AR708" i="25"/>
  <c r="AP709" i="25"/>
  <c r="AQ709" i="25"/>
  <c r="AR709" i="25"/>
  <c r="AP710" i="25"/>
  <c r="AQ710" i="25"/>
  <c r="AR710" i="25"/>
  <c r="AP711" i="25"/>
  <c r="AQ711" i="25"/>
  <c r="AR711" i="25"/>
  <c r="AP712" i="25"/>
  <c r="AQ712" i="25"/>
  <c r="AR712" i="25"/>
  <c r="AP713" i="25"/>
  <c r="AQ713" i="25"/>
  <c r="AR713" i="25"/>
  <c r="AP714" i="25"/>
  <c r="AQ714" i="25"/>
  <c r="AR714" i="25"/>
  <c r="AP715" i="25"/>
  <c r="AQ715" i="25"/>
  <c r="AR715" i="25"/>
  <c r="AP716" i="25"/>
  <c r="AQ716" i="25"/>
  <c r="AR716" i="25"/>
  <c r="AP717" i="25"/>
  <c r="AQ717" i="25"/>
  <c r="AR717" i="25"/>
  <c r="AP718" i="25"/>
  <c r="AQ718" i="25"/>
  <c r="AR718" i="25"/>
  <c r="AP719" i="25"/>
  <c r="AQ719" i="25"/>
  <c r="AR719" i="25"/>
  <c r="AP720" i="25"/>
  <c r="AQ720" i="25"/>
  <c r="AR720" i="25"/>
  <c r="AP721" i="25"/>
  <c r="AQ721" i="25"/>
  <c r="AR721" i="25"/>
  <c r="AP722" i="25"/>
  <c r="AQ722" i="25"/>
  <c r="AR722" i="25"/>
  <c r="AP723" i="25"/>
  <c r="AQ723" i="25"/>
  <c r="AR723" i="25"/>
  <c r="AP724" i="25"/>
  <c r="AQ724" i="25"/>
  <c r="AR724" i="25"/>
  <c r="AP725" i="25"/>
  <c r="AQ725" i="25"/>
  <c r="AR725" i="25"/>
  <c r="AP726" i="25"/>
  <c r="AQ726" i="25"/>
  <c r="AR726" i="25"/>
  <c r="AP727" i="25"/>
  <c r="AQ727" i="25"/>
  <c r="AR727" i="25"/>
  <c r="AP728" i="25"/>
  <c r="AQ728" i="25"/>
  <c r="AR728" i="25"/>
  <c r="AP729" i="25"/>
  <c r="AQ729" i="25"/>
  <c r="AR729" i="25"/>
  <c r="AP730" i="25"/>
  <c r="AQ730" i="25"/>
  <c r="AR730" i="25"/>
  <c r="AP731" i="25"/>
  <c r="AQ731" i="25"/>
  <c r="AR731" i="25"/>
  <c r="AP732" i="25"/>
  <c r="AQ732" i="25"/>
  <c r="AR732" i="25"/>
  <c r="AP733" i="25"/>
  <c r="AQ733" i="25"/>
  <c r="AR733" i="25"/>
  <c r="AP734" i="25"/>
  <c r="AQ734" i="25"/>
  <c r="AR734" i="25"/>
  <c r="AP735" i="25"/>
  <c r="AQ735" i="25"/>
  <c r="AR735" i="25"/>
  <c r="AP736" i="25"/>
  <c r="AQ736" i="25"/>
  <c r="AR736" i="25"/>
  <c r="AP737" i="25"/>
  <c r="AQ737" i="25"/>
  <c r="AR737" i="25"/>
  <c r="AP738" i="25"/>
  <c r="AQ738" i="25"/>
  <c r="AR738" i="25"/>
  <c r="AP739" i="25"/>
  <c r="AQ739" i="25"/>
  <c r="AR739" i="25"/>
  <c r="AP740" i="25"/>
  <c r="AQ740" i="25"/>
  <c r="AR740" i="25"/>
  <c r="AP741" i="25"/>
  <c r="AQ741" i="25"/>
  <c r="AR741" i="25"/>
  <c r="AP742" i="25"/>
  <c r="AQ742" i="25"/>
  <c r="AR742" i="25"/>
  <c r="AP743" i="25"/>
  <c r="AQ743" i="25"/>
  <c r="AR743" i="25"/>
  <c r="AP744" i="25"/>
  <c r="AQ744" i="25"/>
  <c r="AR744" i="25"/>
  <c r="AP745" i="25"/>
  <c r="AQ745" i="25"/>
  <c r="AR745" i="25"/>
  <c r="AP746" i="25"/>
  <c r="AQ746" i="25"/>
  <c r="AR746" i="25"/>
  <c r="AP747" i="25"/>
  <c r="AQ747" i="25"/>
  <c r="AR747" i="25"/>
  <c r="AP748" i="25"/>
  <c r="AQ748" i="25"/>
  <c r="AR748" i="25"/>
  <c r="AP749" i="25"/>
  <c r="AQ749" i="25"/>
  <c r="AR749" i="25"/>
  <c r="AP750" i="25"/>
  <c r="AQ750" i="25"/>
  <c r="AR750" i="25"/>
  <c r="AP751" i="25"/>
  <c r="AQ751" i="25"/>
  <c r="AR751" i="25"/>
  <c r="AP752" i="25"/>
  <c r="AQ752" i="25"/>
  <c r="AR752" i="25"/>
  <c r="AP753" i="25"/>
  <c r="AQ753" i="25"/>
  <c r="AR753" i="25"/>
  <c r="AP754" i="25"/>
  <c r="AQ754" i="25"/>
  <c r="AR754" i="25"/>
  <c r="AP755" i="25"/>
  <c r="AQ755" i="25"/>
  <c r="AR755" i="25"/>
  <c r="AP756" i="25"/>
  <c r="AQ756" i="25"/>
  <c r="AR756" i="25"/>
  <c r="AP757" i="25"/>
  <c r="AQ757" i="25"/>
  <c r="AR757" i="25"/>
  <c r="AP758" i="25"/>
  <c r="AQ758" i="25"/>
  <c r="AR758" i="25"/>
  <c r="AP759" i="25"/>
  <c r="AQ759" i="25"/>
  <c r="AR759" i="25"/>
  <c r="AP760" i="25"/>
  <c r="AQ760" i="25"/>
  <c r="AR760" i="25"/>
  <c r="AP761" i="25"/>
  <c r="AQ761" i="25"/>
  <c r="AR761" i="25"/>
  <c r="AP762" i="25"/>
  <c r="AQ762" i="25"/>
  <c r="AR762" i="25"/>
  <c r="AP763" i="25"/>
  <c r="AQ763" i="25"/>
  <c r="AR763" i="25"/>
  <c r="AP764" i="25"/>
  <c r="AQ764" i="25"/>
  <c r="AR764" i="25"/>
  <c r="AP765" i="25"/>
  <c r="AQ765" i="25"/>
  <c r="AR765" i="25"/>
  <c r="AP766" i="25"/>
  <c r="AQ766" i="25"/>
  <c r="AR766" i="25"/>
  <c r="AP767" i="25"/>
  <c r="AQ767" i="25"/>
  <c r="AR767" i="25"/>
  <c r="AP768" i="25"/>
  <c r="AQ768" i="25"/>
  <c r="AR768" i="25"/>
  <c r="AP769" i="25"/>
  <c r="AQ769" i="25"/>
  <c r="AR769" i="25"/>
  <c r="AP770" i="25"/>
  <c r="AQ770" i="25"/>
  <c r="AR770" i="25"/>
  <c r="AP771" i="25"/>
  <c r="AQ771" i="25"/>
  <c r="AR771" i="25"/>
  <c r="AP772" i="25"/>
  <c r="AQ772" i="25"/>
  <c r="AR772" i="25"/>
  <c r="AP773" i="25"/>
  <c r="AQ773" i="25"/>
  <c r="AR773" i="25"/>
  <c r="AP774" i="25"/>
  <c r="AQ774" i="25"/>
  <c r="AR774" i="25"/>
  <c r="AP775" i="25"/>
  <c r="AQ775" i="25"/>
  <c r="AR775" i="25"/>
  <c r="AP776" i="25"/>
  <c r="AQ776" i="25"/>
  <c r="AR776" i="25"/>
  <c r="AP777" i="25"/>
  <c r="AQ777" i="25"/>
  <c r="AR777" i="25"/>
  <c r="AP778" i="25"/>
  <c r="AQ778" i="25"/>
  <c r="AR778" i="25"/>
  <c r="AP779" i="25"/>
  <c r="AQ779" i="25"/>
  <c r="AR779" i="25"/>
  <c r="AP780" i="25"/>
  <c r="AQ780" i="25"/>
  <c r="AR780" i="25"/>
  <c r="AP781" i="25"/>
  <c r="AQ781" i="25"/>
  <c r="AR781" i="25"/>
  <c r="AP782" i="25"/>
  <c r="AQ782" i="25"/>
  <c r="AR782" i="25"/>
  <c r="AP783" i="25"/>
  <c r="AQ783" i="25"/>
  <c r="AR783" i="25"/>
  <c r="AP784" i="25"/>
  <c r="AQ784" i="25"/>
  <c r="AR784" i="25"/>
  <c r="AP785" i="25"/>
  <c r="AQ785" i="25"/>
  <c r="AR785" i="25"/>
  <c r="AP786" i="25"/>
  <c r="AQ786" i="25"/>
  <c r="AR786" i="25"/>
  <c r="AP787" i="25"/>
  <c r="AQ787" i="25"/>
  <c r="AR787" i="25"/>
  <c r="AP788" i="25"/>
  <c r="AQ788" i="25"/>
  <c r="AR788" i="25"/>
  <c r="AP789" i="25"/>
  <c r="AQ789" i="25"/>
  <c r="AR789" i="25"/>
  <c r="AP790" i="25"/>
  <c r="AQ790" i="25"/>
  <c r="AR790" i="25"/>
  <c r="AP791" i="25"/>
  <c r="AQ791" i="25"/>
  <c r="AR791" i="25"/>
  <c r="AP792" i="25"/>
  <c r="AQ792" i="25"/>
  <c r="AR792" i="25"/>
  <c r="AP793" i="25"/>
  <c r="AQ793" i="25"/>
  <c r="AR793" i="25"/>
  <c r="AP794" i="25"/>
  <c r="AQ794" i="25"/>
  <c r="AR794" i="25"/>
  <c r="AP795" i="25"/>
  <c r="AQ795" i="25"/>
  <c r="AR795" i="25"/>
  <c r="AP796" i="25"/>
  <c r="AQ796" i="25"/>
  <c r="AR796" i="25"/>
  <c r="AP797" i="25"/>
  <c r="AQ797" i="25"/>
  <c r="AR797" i="25"/>
  <c r="AP798" i="25"/>
  <c r="AQ798" i="25"/>
  <c r="AR798" i="25"/>
  <c r="AP799" i="25"/>
  <c r="AQ799" i="25"/>
  <c r="AR799" i="25"/>
  <c r="AP800" i="25"/>
  <c r="AQ800" i="25"/>
  <c r="AR800" i="25"/>
  <c r="AP801" i="25"/>
  <c r="AQ801" i="25"/>
  <c r="AR801" i="25"/>
  <c r="AP802" i="25"/>
  <c r="AQ802" i="25"/>
  <c r="AR802" i="25"/>
  <c r="AP803" i="25"/>
  <c r="AQ803" i="25"/>
  <c r="AR803" i="25"/>
  <c r="AP804" i="25"/>
  <c r="AQ804" i="25"/>
  <c r="AR804" i="25"/>
  <c r="AP805" i="25"/>
  <c r="AQ805" i="25"/>
  <c r="AR805" i="25"/>
  <c r="AP806" i="25"/>
  <c r="AQ806" i="25"/>
  <c r="AR806" i="25"/>
  <c r="AP807" i="25"/>
  <c r="AQ807" i="25"/>
  <c r="AR807" i="25"/>
  <c r="AP808" i="25"/>
  <c r="AQ808" i="25"/>
  <c r="AR808" i="25"/>
  <c r="AP809" i="25"/>
  <c r="AQ809" i="25"/>
  <c r="AR809" i="25"/>
  <c r="AP810" i="25"/>
  <c r="AQ810" i="25"/>
  <c r="AR810" i="25"/>
  <c r="AP811" i="25"/>
  <c r="AQ811" i="25"/>
  <c r="AR811" i="25"/>
  <c r="AP812" i="25"/>
  <c r="AQ812" i="25"/>
  <c r="AR812" i="25"/>
  <c r="AP813" i="25"/>
  <c r="AQ813" i="25"/>
  <c r="AR813" i="25"/>
  <c r="AP814" i="25"/>
  <c r="AQ814" i="25"/>
  <c r="AR814" i="25"/>
  <c r="AP815" i="25"/>
  <c r="AQ815" i="25"/>
  <c r="AR815" i="25"/>
  <c r="AP816" i="25"/>
  <c r="AQ816" i="25"/>
  <c r="AR816" i="25"/>
  <c r="AP817" i="25"/>
  <c r="AQ817" i="25"/>
  <c r="AR817" i="25"/>
  <c r="AP818" i="25"/>
  <c r="AQ818" i="25"/>
  <c r="AR818" i="25"/>
  <c r="AP819" i="25"/>
  <c r="AQ819" i="25"/>
  <c r="AR819" i="25"/>
  <c r="AP820" i="25"/>
  <c r="AQ820" i="25"/>
  <c r="AR820" i="25"/>
  <c r="AP821" i="25"/>
  <c r="AQ821" i="25"/>
  <c r="AR821" i="25"/>
  <c r="AP822" i="25"/>
  <c r="AQ822" i="25"/>
  <c r="AR822" i="25"/>
  <c r="AP823" i="25"/>
  <c r="AQ823" i="25"/>
  <c r="AR823" i="25"/>
  <c r="AP824" i="25"/>
  <c r="AQ824" i="25"/>
  <c r="AR824" i="25"/>
  <c r="AP825" i="25"/>
  <c r="AQ825" i="25"/>
  <c r="AR825" i="25"/>
  <c r="AP826" i="25"/>
  <c r="AQ826" i="25"/>
  <c r="AR826" i="25"/>
  <c r="AP827" i="25"/>
  <c r="AQ827" i="25"/>
  <c r="AR827" i="25"/>
  <c r="AP828" i="25"/>
  <c r="AQ828" i="25"/>
  <c r="AR828" i="25"/>
  <c r="AP829" i="25"/>
  <c r="AQ829" i="25"/>
  <c r="AR829" i="25"/>
  <c r="AP830" i="25"/>
  <c r="AQ830" i="25"/>
  <c r="AR830" i="25"/>
  <c r="AP831" i="25"/>
  <c r="AQ831" i="25"/>
  <c r="AR831" i="25"/>
  <c r="AP832" i="25"/>
  <c r="AQ832" i="25"/>
  <c r="AR832" i="25"/>
  <c r="AP833" i="25"/>
  <c r="AQ833" i="25"/>
  <c r="AR833" i="25"/>
  <c r="AP834" i="25"/>
  <c r="AQ834" i="25"/>
  <c r="AR834" i="25"/>
  <c r="AP835" i="25"/>
  <c r="AQ835" i="25"/>
  <c r="AR835" i="25"/>
  <c r="AP836" i="25"/>
  <c r="AQ836" i="25"/>
  <c r="AR836" i="25"/>
  <c r="AP837" i="25"/>
  <c r="AQ837" i="25"/>
  <c r="AR837" i="25"/>
  <c r="AP838" i="25"/>
  <c r="AQ838" i="25"/>
  <c r="AR838" i="25"/>
  <c r="AP839" i="25"/>
  <c r="AQ839" i="25"/>
  <c r="AR839" i="25"/>
  <c r="AP840" i="25"/>
  <c r="AQ840" i="25"/>
  <c r="AR840" i="25"/>
  <c r="AP841" i="25"/>
  <c r="AQ841" i="25"/>
  <c r="AR841" i="25"/>
  <c r="AP842" i="25"/>
  <c r="AQ842" i="25"/>
  <c r="AR842" i="25"/>
  <c r="AP843" i="25"/>
  <c r="AQ843" i="25"/>
  <c r="AR843" i="25"/>
  <c r="AP844" i="25"/>
  <c r="AQ844" i="25"/>
  <c r="AR844" i="25"/>
  <c r="AP845" i="25"/>
  <c r="AQ845" i="25"/>
  <c r="AR845" i="25"/>
  <c r="AP846" i="25"/>
  <c r="AQ846" i="25"/>
  <c r="AR846" i="25"/>
  <c r="AP847" i="25"/>
  <c r="AQ847" i="25"/>
  <c r="AR847" i="25"/>
  <c r="AP848" i="25"/>
  <c r="AQ848" i="25"/>
  <c r="AR848" i="25"/>
  <c r="AP849" i="25"/>
  <c r="AQ849" i="25"/>
  <c r="AR849" i="25"/>
  <c r="AP850" i="25"/>
  <c r="AQ850" i="25"/>
  <c r="AR850" i="25"/>
  <c r="AP851" i="25"/>
  <c r="AQ851" i="25"/>
  <c r="AR851" i="25"/>
  <c r="AP852" i="25"/>
  <c r="AQ852" i="25"/>
  <c r="AR852" i="25"/>
  <c r="AP853" i="25"/>
  <c r="AQ853" i="25"/>
  <c r="AR853" i="25"/>
  <c r="AP854" i="25"/>
  <c r="AQ854" i="25"/>
  <c r="AR854" i="25"/>
  <c r="AP855" i="25"/>
  <c r="AQ855" i="25"/>
  <c r="AR855" i="25"/>
  <c r="AP856" i="25"/>
  <c r="AQ856" i="25"/>
  <c r="AR856" i="25"/>
  <c r="AP857" i="25"/>
  <c r="AQ857" i="25"/>
  <c r="AR857" i="25"/>
  <c r="AP858" i="25"/>
  <c r="AQ858" i="25"/>
  <c r="AR858" i="25"/>
  <c r="AP859" i="25"/>
  <c r="AQ859" i="25"/>
  <c r="AR859" i="25"/>
  <c r="AP860" i="25"/>
  <c r="AQ860" i="25"/>
  <c r="AR860" i="25"/>
  <c r="AP861" i="25"/>
  <c r="AQ861" i="25"/>
  <c r="AR861" i="25"/>
  <c r="AP862" i="25"/>
  <c r="AQ862" i="25"/>
  <c r="AR862" i="25"/>
  <c r="AP863" i="25"/>
  <c r="AQ863" i="25"/>
  <c r="AR863" i="25"/>
  <c r="AP864" i="25"/>
  <c r="AQ864" i="25"/>
  <c r="AR864" i="25"/>
  <c r="AP865" i="25"/>
  <c r="AQ865" i="25"/>
  <c r="AR865" i="25"/>
  <c r="AP866" i="25"/>
  <c r="AQ866" i="25"/>
  <c r="AR866" i="25"/>
  <c r="AP867" i="25"/>
  <c r="AQ867" i="25"/>
  <c r="AR867" i="25"/>
  <c r="AP868" i="25"/>
  <c r="AQ868" i="25"/>
  <c r="AR868" i="25"/>
  <c r="AP869" i="25"/>
  <c r="AQ869" i="25"/>
  <c r="AR869" i="25"/>
  <c r="AP870" i="25"/>
  <c r="AQ870" i="25"/>
  <c r="AR870" i="25"/>
  <c r="AP871" i="25"/>
  <c r="AQ871" i="25"/>
  <c r="AR871" i="25"/>
  <c r="AP872" i="25"/>
  <c r="AQ872" i="25"/>
  <c r="AR872" i="25"/>
  <c r="AP873" i="25"/>
  <c r="AQ873" i="25"/>
  <c r="AR873" i="25"/>
  <c r="AP874" i="25"/>
  <c r="AQ874" i="25"/>
  <c r="AR874" i="25"/>
  <c r="AP875" i="25"/>
  <c r="AQ875" i="25"/>
  <c r="AR875" i="25"/>
  <c r="AP876" i="25"/>
  <c r="AQ876" i="25"/>
  <c r="AR876" i="25"/>
  <c r="AP877" i="25"/>
  <c r="AQ877" i="25"/>
  <c r="AR877" i="25"/>
  <c r="AP878" i="25"/>
  <c r="AQ878" i="25"/>
  <c r="AR878" i="25"/>
  <c r="AP879" i="25"/>
  <c r="AQ879" i="25"/>
  <c r="AR879" i="25"/>
  <c r="AP880" i="25"/>
  <c r="AQ880" i="25"/>
  <c r="AR880" i="25"/>
  <c r="AP881" i="25"/>
  <c r="AQ881" i="25"/>
  <c r="AR881" i="25"/>
  <c r="AP882" i="25"/>
  <c r="AQ882" i="25"/>
  <c r="AR882" i="25"/>
  <c r="AP883" i="25"/>
  <c r="AQ883" i="25"/>
  <c r="AR883" i="25"/>
  <c r="AP884" i="25"/>
  <c r="AQ884" i="25"/>
  <c r="AR884" i="25"/>
  <c r="AP885" i="25"/>
  <c r="AQ885" i="25"/>
  <c r="AR885" i="25"/>
  <c r="AP886" i="25"/>
  <c r="AQ886" i="25"/>
  <c r="AR886" i="25"/>
  <c r="AP887" i="25"/>
  <c r="AQ887" i="25"/>
  <c r="AR887" i="25"/>
  <c r="AP888" i="25"/>
  <c r="AQ888" i="25"/>
  <c r="AR888" i="25"/>
  <c r="AP889" i="25"/>
  <c r="AQ889" i="25"/>
  <c r="AR889" i="25"/>
  <c r="AP890" i="25"/>
  <c r="AQ890" i="25"/>
  <c r="AR890" i="25"/>
  <c r="AP891" i="25"/>
  <c r="AQ891" i="25"/>
  <c r="AR891" i="25"/>
  <c r="AP892" i="25"/>
  <c r="AQ892" i="25"/>
  <c r="AR892" i="25"/>
  <c r="AP893" i="25"/>
  <c r="AQ893" i="25"/>
  <c r="AR893" i="25"/>
  <c r="AP894" i="25"/>
  <c r="AQ894" i="25"/>
  <c r="AR894" i="25"/>
  <c r="AP895" i="25"/>
  <c r="AQ895" i="25"/>
  <c r="AR895" i="25"/>
  <c r="AP896" i="25"/>
  <c r="AQ896" i="25"/>
  <c r="AR896" i="25"/>
  <c r="AP897" i="25"/>
  <c r="AQ897" i="25"/>
  <c r="AR897" i="25"/>
  <c r="AP898" i="25"/>
  <c r="AQ898" i="25"/>
  <c r="AR898" i="25"/>
  <c r="AP899" i="25"/>
  <c r="AQ899" i="25"/>
  <c r="AR899" i="25"/>
  <c r="AP900" i="25"/>
  <c r="AQ900" i="25"/>
  <c r="AR900" i="25"/>
  <c r="AP901" i="25"/>
  <c r="AQ901" i="25"/>
  <c r="AR901" i="25"/>
  <c r="AP902" i="25"/>
  <c r="AQ902" i="25"/>
  <c r="AR902" i="25"/>
  <c r="AP903" i="25"/>
  <c r="AQ903" i="25"/>
  <c r="AR903" i="25"/>
  <c r="AP904" i="25"/>
  <c r="AQ904" i="25"/>
  <c r="AR904" i="25"/>
  <c r="AP905" i="25"/>
  <c r="AQ905" i="25"/>
  <c r="AR905" i="25"/>
  <c r="AP906" i="25"/>
  <c r="AQ906" i="25"/>
  <c r="AR906" i="25"/>
  <c r="AP907" i="25"/>
  <c r="AQ907" i="25"/>
  <c r="AR907" i="25"/>
  <c r="AP908" i="25"/>
  <c r="AQ908" i="25"/>
  <c r="AR908" i="25"/>
  <c r="AP909" i="25"/>
  <c r="AQ909" i="25"/>
  <c r="AR909" i="25"/>
  <c r="AP910" i="25"/>
  <c r="AQ910" i="25"/>
  <c r="AR910" i="25"/>
  <c r="AP911" i="25"/>
  <c r="AQ911" i="25"/>
  <c r="AR911" i="25"/>
  <c r="AP912" i="25"/>
  <c r="AQ912" i="25"/>
  <c r="AR912" i="25"/>
  <c r="AP913" i="25"/>
  <c r="AQ913" i="25"/>
  <c r="AR913" i="25"/>
  <c r="AP914" i="25"/>
  <c r="AQ914" i="25"/>
  <c r="AR914" i="25"/>
  <c r="AP915" i="25"/>
  <c r="AQ915" i="25"/>
  <c r="AR915" i="25"/>
  <c r="AP916" i="25"/>
  <c r="AQ916" i="25"/>
  <c r="AR916" i="25"/>
  <c r="AP917" i="25"/>
  <c r="AQ917" i="25"/>
  <c r="AR917" i="25"/>
  <c r="AP918" i="25"/>
  <c r="AQ918" i="25"/>
  <c r="AR918" i="25"/>
  <c r="AP919" i="25"/>
  <c r="AQ919" i="25"/>
  <c r="AR919" i="25"/>
  <c r="AP920" i="25"/>
  <c r="AQ920" i="25"/>
  <c r="AR920" i="25"/>
  <c r="AP921" i="25"/>
  <c r="AQ921" i="25"/>
  <c r="AR921" i="25"/>
  <c r="AP922" i="25"/>
  <c r="AQ922" i="25"/>
  <c r="AR922" i="25"/>
  <c r="AP923" i="25"/>
  <c r="AQ923" i="25"/>
  <c r="AR923" i="25"/>
  <c r="AP924" i="25"/>
  <c r="AQ924" i="25"/>
  <c r="AR924" i="25"/>
  <c r="AP925" i="25"/>
  <c r="AQ925" i="25"/>
  <c r="AR925" i="25"/>
  <c r="AP926" i="25"/>
  <c r="AQ926" i="25"/>
  <c r="AR926" i="25"/>
  <c r="AP927" i="25"/>
  <c r="AQ927" i="25"/>
  <c r="AR927" i="25"/>
  <c r="AP928" i="25"/>
  <c r="AQ928" i="25"/>
  <c r="AR928" i="25"/>
  <c r="AP929" i="25"/>
  <c r="AQ929" i="25"/>
  <c r="AR929" i="25"/>
  <c r="AP930" i="25"/>
  <c r="AQ930" i="25"/>
  <c r="AR930" i="25"/>
  <c r="AP931" i="25"/>
  <c r="AQ931" i="25"/>
  <c r="AR931" i="25"/>
  <c r="AP932" i="25"/>
  <c r="AQ932" i="25"/>
  <c r="AR932" i="25"/>
  <c r="AP933" i="25"/>
  <c r="AQ933" i="25"/>
  <c r="AR933" i="25"/>
  <c r="AP934" i="25"/>
  <c r="AQ934" i="25"/>
  <c r="AR934" i="25"/>
  <c r="AP935" i="25"/>
  <c r="AQ935" i="25"/>
  <c r="AR935" i="25"/>
  <c r="AP936" i="25"/>
  <c r="AQ936" i="25"/>
  <c r="AR936" i="25"/>
  <c r="AP937" i="25"/>
  <c r="AQ937" i="25"/>
  <c r="AR937" i="25"/>
  <c r="AP938" i="25"/>
  <c r="AQ938" i="25"/>
  <c r="AR938" i="25"/>
  <c r="AP939" i="25"/>
  <c r="AQ939" i="25"/>
  <c r="AR939" i="25"/>
  <c r="AP940" i="25"/>
  <c r="AQ940" i="25"/>
  <c r="AR940" i="25"/>
  <c r="AP941" i="25"/>
  <c r="AQ941" i="25"/>
  <c r="AR941" i="25"/>
  <c r="AP942" i="25"/>
  <c r="AQ942" i="25"/>
  <c r="AR942" i="25"/>
  <c r="AP943" i="25"/>
  <c r="AQ943" i="25"/>
  <c r="AR943" i="25"/>
  <c r="AP944" i="25"/>
  <c r="AQ944" i="25"/>
  <c r="AR944" i="25"/>
  <c r="AP945" i="25"/>
  <c r="AQ945" i="25"/>
  <c r="AR945" i="25"/>
  <c r="AP946" i="25"/>
  <c r="AQ946" i="25"/>
  <c r="AR946" i="25"/>
  <c r="AP947" i="25"/>
  <c r="AQ947" i="25"/>
  <c r="AR947" i="25"/>
  <c r="AP948" i="25"/>
  <c r="AQ948" i="25"/>
  <c r="AR948" i="25"/>
  <c r="AP949" i="25"/>
  <c r="AQ949" i="25"/>
  <c r="AR949" i="25"/>
  <c r="AP950" i="25"/>
  <c r="AQ950" i="25"/>
  <c r="AR950" i="25"/>
  <c r="AP951" i="25"/>
  <c r="AQ951" i="25"/>
  <c r="AR951" i="25"/>
  <c r="AP952" i="25"/>
  <c r="AQ952" i="25"/>
  <c r="AR952" i="25"/>
  <c r="AP953" i="25"/>
  <c r="AQ953" i="25"/>
  <c r="AR953" i="25"/>
  <c r="AP954" i="25"/>
  <c r="AQ954" i="25"/>
  <c r="AR954" i="25"/>
  <c r="AP955" i="25"/>
  <c r="AQ955" i="25"/>
  <c r="AR955" i="25"/>
  <c r="AP956" i="25"/>
  <c r="AQ956" i="25"/>
  <c r="AR956" i="25"/>
  <c r="AP957" i="25"/>
  <c r="AQ957" i="25"/>
  <c r="AR957" i="25"/>
  <c r="AP958" i="25"/>
  <c r="AQ958" i="25"/>
  <c r="AR958" i="25"/>
  <c r="AP959" i="25"/>
  <c r="AQ959" i="25"/>
  <c r="AR959" i="25"/>
  <c r="AP960" i="25"/>
  <c r="AQ960" i="25"/>
  <c r="AR960" i="25"/>
  <c r="AP961" i="25"/>
  <c r="AQ961" i="25"/>
  <c r="AR961" i="25"/>
  <c r="AP962" i="25"/>
  <c r="AQ962" i="25"/>
  <c r="AR962" i="25"/>
  <c r="AP963" i="25"/>
  <c r="AQ963" i="25"/>
  <c r="AR963" i="25"/>
  <c r="AP964" i="25"/>
  <c r="AQ964" i="25"/>
  <c r="AR964" i="25"/>
  <c r="AP965" i="25"/>
  <c r="AQ965" i="25"/>
  <c r="AR965" i="25"/>
  <c r="AP966" i="25"/>
  <c r="AQ966" i="25"/>
  <c r="AR966" i="25"/>
  <c r="AP967" i="25"/>
  <c r="AQ967" i="25"/>
  <c r="AR967" i="25"/>
  <c r="AP968" i="25"/>
  <c r="AQ968" i="25"/>
  <c r="AR968" i="25"/>
  <c r="AP969" i="25"/>
  <c r="AQ969" i="25"/>
  <c r="AR969" i="25"/>
  <c r="AP970" i="25"/>
  <c r="AQ970" i="25"/>
  <c r="AR970" i="25"/>
  <c r="AP971" i="25"/>
  <c r="AQ971" i="25"/>
  <c r="AR971" i="25"/>
  <c r="AP972" i="25"/>
  <c r="AQ972" i="25"/>
  <c r="AR972" i="25"/>
  <c r="AP973" i="25"/>
  <c r="AQ973" i="25"/>
  <c r="AR973" i="25"/>
  <c r="AP974" i="25"/>
  <c r="AQ974" i="25"/>
  <c r="AR974" i="25"/>
  <c r="AP975" i="25"/>
  <c r="AQ975" i="25"/>
  <c r="AR975" i="25"/>
  <c r="AP976" i="25"/>
  <c r="AQ976" i="25"/>
  <c r="AR976" i="25"/>
  <c r="AP977" i="25"/>
  <c r="AQ977" i="25"/>
  <c r="AR977" i="25"/>
  <c r="AP978" i="25"/>
  <c r="AQ978" i="25"/>
  <c r="AR978" i="25"/>
  <c r="AP979" i="25"/>
  <c r="AQ979" i="25"/>
  <c r="AR979" i="25"/>
  <c r="AP980" i="25"/>
  <c r="AQ980" i="25"/>
  <c r="AR980" i="25"/>
  <c r="AP981" i="25"/>
  <c r="AQ981" i="25"/>
  <c r="AR981" i="25"/>
  <c r="AP982" i="25"/>
  <c r="AQ982" i="25"/>
  <c r="AR982" i="25"/>
  <c r="AP983" i="25"/>
  <c r="AQ983" i="25"/>
  <c r="AR983" i="25"/>
  <c r="AP984" i="25"/>
  <c r="AQ984" i="25"/>
  <c r="AR984" i="25"/>
  <c r="AP985" i="25"/>
  <c r="AQ985" i="25"/>
  <c r="AR985" i="25"/>
  <c r="AP986" i="25"/>
  <c r="AQ986" i="25"/>
  <c r="AR986" i="25"/>
  <c r="AP987" i="25"/>
  <c r="AQ987" i="25"/>
  <c r="AR987" i="25"/>
  <c r="AP988" i="25"/>
  <c r="AQ988" i="25"/>
  <c r="AR988" i="25"/>
  <c r="AP989" i="25"/>
  <c r="AQ989" i="25"/>
  <c r="AR989" i="25"/>
  <c r="AP990" i="25"/>
  <c r="AQ990" i="25"/>
  <c r="AR990" i="25"/>
  <c r="AP991" i="25"/>
  <c r="AQ991" i="25"/>
  <c r="AR991" i="25"/>
  <c r="AP992" i="25"/>
  <c r="AQ992" i="25"/>
  <c r="AR992" i="25"/>
  <c r="AP993" i="25"/>
  <c r="AQ993" i="25"/>
  <c r="AR993" i="25"/>
  <c r="AP994" i="25"/>
  <c r="AQ994" i="25"/>
  <c r="AR994" i="25"/>
  <c r="AP995" i="25"/>
  <c r="AQ995" i="25"/>
  <c r="AR995" i="25"/>
  <c r="AP996" i="25"/>
  <c r="AQ996" i="25"/>
  <c r="AR996" i="25"/>
  <c r="AP997" i="25"/>
  <c r="AQ997" i="25"/>
  <c r="AR997" i="25"/>
  <c r="AP998" i="25"/>
  <c r="AQ998" i="25"/>
  <c r="AR998" i="25"/>
  <c r="AP999" i="25"/>
  <c r="AQ999" i="25"/>
  <c r="AR999" i="25"/>
  <c r="AP1000" i="25"/>
  <c r="AQ1000" i="25"/>
  <c r="AR1000" i="25"/>
  <c r="AP1001" i="25"/>
  <c r="AQ1001" i="25"/>
  <c r="AR1001" i="25"/>
  <c r="AP1002" i="25"/>
  <c r="AQ1002" i="25"/>
  <c r="AR1002" i="25"/>
  <c r="AP1003" i="25"/>
  <c r="AQ1003" i="25"/>
  <c r="AR1003" i="25"/>
  <c r="AD5" i="25"/>
  <c r="AP5" i="25" s="1"/>
  <c r="AD6" i="25"/>
  <c r="AP6" i="25" s="1"/>
  <c r="AD7" i="25"/>
  <c r="AD8" i="25"/>
  <c r="AD9" i="25"/>
  <c r="AD10" i="25"/>
  <c r="AD11" i="25"/>
  <c r="AD12" i="25"/>
  <c r="AD13" i="25"/>
  <c r="AD14" i="25"/>
  <c r="AD15" i="25"/>
  <c r="AD16" i="25"/>
  <c r="AD17" i="25"/>
  <c r="AD18" i="25"/>
  <c r="AD19" i="25"/>
  <c r="AD20" i="25"/>
  <c r="AD21" i="25"/>
  <c r="AD22" i="25"/>
  <c r="AD23" i="25"/>
  <c r="AD24" i="25"/>
  <c r="AD25" i="25"/>
  <c r="AD26" i="25"/>
  <c r="AD27" i="25"/>
  <c r="AD28" i="25"/>
  <c r="AD29" i="25"/>
  <c r="AD30" i="25"/>
  <c r="AD31" i="25"/>
  <c r="AD32" i="25"/>
  <c r="AD33" i="25"/>
  <c r="AD34" i="25"/>
  <c r="AD35" i="25"/>
  <c r="AD36" i="25"/>
  <c r="AD37" i="25"/>
  <c r="AD38" i="25"/>
  <c r="AD39" i="25"/>
  <c r="AD40" i="25"/>
  <c r="AD41" i="25"/>
  <c r="AD42" i="25"/>
  <c r="AD43" i="25"/>
  <c r="AD44" i="25"/>
  <c r="AD45" i="25"/>
  <c r="AD46" i="25"/>
  <c r="AD47" i="25"/>
  <c r="AD48" i="25"/>
  <c r="AD49" i="25"/>
  <c r="AD50" i="25"/>
  <c r="AD51" i="25"/>
  <c r="AD52" i="25"/>
  <c r="AD53" i="25"/>
  <c r="AD54" i="25"/>
  <c r="AD55" i="25"/>
  <c r="AD56" i="25"/>
  <c r="AD57" i="25"/>
  <c r="AD58" i="25"/>
  <c r="AD59" i="25"/>
  <c r="AD60" i="25"/>
  <c r="AD61" i="25"/>
  <c r="AD62" i="25"/>
  <c r="AD63" i="25"/>
  <c r="AD64" i="25"/>
  <c r="AD65" i="25"/>
  <c r="AD66" i="25"/>
  <c r="AD67" i="25"/>
  <c r="AD68" i="25"/>
  <c r="AD69" i="25"/>
  <c r="AD70" i="25"/>
  <c r="AD71" i="25"/>
  <c r="AD72" i="25"/>
  <c r="AD73" i="25"/>
  <c r="AD74" i="25"/>
  <c r="AD75" i="25"/>
  <c r="AD76" i="25"/>
  <c r="AD77" i="25"/>
  <c r="AD78" i="25"/>
  <c r="AD79" i="25"/>
  <c r="AD80" i="25"/>
  <c r="AD81" i="25"/>
  <c r="AD82" i="25"/>
  <c r="AD83" i="25"/>
  <c r="AD84" i="25"/>
  <c r="AD85" i="25"/>
  <c r="AD86" i="25"/>
  <c r="AD87" i="25"/>
  <c r="AD88" i="25"/>
  <c r="AD89" i="25"/>
  <c r="AD90" i="25"/>
  <c r="AD91" i="25"/>
  <c r="AD92" i="25"/>
  <c r="AD93" i="25"/>
  <c r="AD94" i="25"/>
  <c r="AD95" i="25"/>
  <c r="AD96" i="25"/>
  <c r="AD97" i="25"/>
  <c r="AD98" i="25"/>
  <c r="AD99" i="25"/>
  <c r="AD100" i="25"/>
  <c r="AD101" i="25"/>
  <c r="AD102" i="25"/>
  <c r="AD103" i="25"/>
  <c r="AD104" i="25"/>
  <c r="AD105" i="25"/>
  <c r="AD106" i="25"/>
  <c r="AD107" i="25"/>
  <c r="AD108" i="25"/>
  <c r="AD109" i="25"/>
  <c r="AD110" i="25"/>
  <c r="AD111" i="25"/>
  <c r="AD112" i="25"/>
  <c r="AD113" i="25"/>
  <c r="AD114" i="25"/>
  <c r="AD115" i="25"/>
  <c r="AD116" i="25"/>
  <c r="AD117" i="25"/>
  <c r="AD118" i="25"/>
  <c r="AD119" i="25"/>
  <c r="AD120" i="25"/>
  <c r="AD121" i="25"/>
  <c r="AD122" i="25"/>
  <c r="AD123" i="25"/>
  <c r="AD124" i="25"/>
  <c r="AD125" i="25"/>
  <c r="AD126" i="25"/>
  <c r="AD127" i="25"/>
  <c r="AD128" i="25"/>
  <c r="AD129" i="25"/>
  <c r="AD130" i="25"/>
  <c r="AD131" i="25"/>
  <c r="AD132" i="25"/>
  <c r="AD133" i="25"/>
  <c r="AD134" i="25"/>
  <c r="AD135" i="25"/>
  <c r="AD136" i="25"/>
  <c r="AD137" i="25"/>
  <c r="AD138" i="25"/>
  <c r="AD139" i="25"/>
  <c r="AD140" i="25"/>
  <c r="AD141" i="25"/>
  <c r="AD142" i="25"/>
  <c r="AD143" i="25"/>
  <c r="AD144" i="25"/>
  <c r="AD145" i="25"/>
  <c r="AD146" i="25"/>
  <c r="AD147" i="25"/>
  <c r="AD148" i="25"/>
  <c r="AD149" i="25"/>
  <c r="AD150" i="25"/>
  <c r="AD151" i="25"/>
  <c r="AD152" i="25"/>
  <c r="AD153" i="25"/>
  <c r="AD154" i="25"/>
  <c r="AD155" i="25"/>
  <c r="AD156" i="25"/>
  <c r="AD157" i="25"/>
  <c r="AD158" i="25"/>
  <c r="AD159" i="25"/>
  <c r="AD160" i="25"/>
  <c r="AD161" i="25"/>
  <c r="AD162" i="25"/>
  <c r="AD163" i="25"/>
  <c r="AD164" i="25"/>
  <c r="AD165" i="25"/>
  <c r="AD166" i="25"/>
  <c r="AD167" i="25"/>
  <c r="AD168" i="25"/>
  <c r="AD169" i="25"/>
  <c r="AD170" i="25"/>
  <c r="AD171" i="25"/>
  <c r="AD172" i="25"/>
  <c r="AD173" i="25"/>
  <c r="AD174" i="25"/>
  <c r="AD175" i="25"/>
  <c r="AD176" i="25"/>
  <c r="AD177" i="25"/>
  <c r="AD178" i="25"/>
  <c r="AD179" i="25"/>
  <c r="AD180" i="25"/>
  <c r="AD181" i="25"/>
  <c r="AD182" i="25"/>
  <c r="AD183" i="25"/>
  <c r="AD184" i="25"/>
  <c r="AD185" i="25"/>
  <c r="AD186" i="25"/>
  <c r="AD187" i="25"/>
  <c r="AD188" i="25"/>
  <c r="AD189" i="25"/>
  <c r="AD190" i="25"/>
  <c r="AD191" i="25"/>
  <c r="AD192" i="25"/>
  <c r="AD193" i="25"/>
  <c r="AD194" i="25"/>
  <c r="AD195" i="25"/>
  <c r="AD196" i="25"/>
  <c r="AD197" i="25"/>
  <c r="AD198" i="25"/>
  <c r="AD199" i="25"/>
  <c r="AD200" i="25"/>
  <c r="AD201" i="25"/>
  <c r="AD202" i="25"/>
  <c r="AD203" i="25"/>
  <c r="AD204" i="25"/>
  <c r="AD205" i="25"/>
  <c r="AD206" i="25"/>
  <c r="AD207" i="25"/>
  <c r="AD208" i="25"/>
  <c r="AD209" i="25"/>
  <c r="AD210" i="25"/>
  <c r="AD211" i="25"/>
  <c r="AD212" i="25"/>
  <c r="AD213" i="25"/>
  <c r="AD214" i="25"/>
  <c r="AD215" i="25"/>
  <c r="AD216" i="25"/>
  <c r="AD217" i="25"/>
  <c r="AD218" i="25"/>
  <c r="AD219" i="25"/>
  <c r="AD220" i="25"/>
  <c r="AD221" i="25"/>
  <c r="AD222" i="25"/>
  <c r="AD223" i="25"/>
  <c r="AD224" i="25"/>
  <c r="AD225" i="25"/>
  <c r="AD226" i="25"/>
  <c r="AD227" i="25"/>
  <c r="AD228" i="25"/>
  <c r="AD229" i="25"/>
  <c r="AD230" i="25"/>
  <c r="AD231" i="25"/>
  <c r="AD232" i="25"/>
  <c r="AD233" i="25"/>
  <c r="AD234" i="25"/>
  <c r="AD235" i="25"/>
  <c r="AD236" i="25"/>
  <c r="AD237" i="25"/>
  <c r="AD238" i="25"/>
  <c r="AD239" i="25"/>
  <c r="AD240" i="25"/>
  <c r="AD241" i="25"/>
  <c r="AD242" i="25"/>
  <c r="AD243" i="25"/>
  <c r="AD244" i="25"/>
  <c r="AD245" i="25"/>
  <c r="AD246" i="25"/>
  <c r="AD247" i="25"/>
  <c r="AD248" i="25"/>
  <c r="AD249" i="25"/>
  <c r="AD250" i="25"/>
  <c r="AD251" i="25"/>
  <c r="AD252" i="25"/>
  <c r="AD253" i="25"/>
  <c r="AD254" i="25"/>
  <c r="AD255" i="25"/>
  <c r="AD256" i="25"/>
  <c r="AD257" i="25"/>
  <c r="AD258" i="25"/>
  <c r="AD259" i="25"/>
  <c r="AD260" i="25"/>
  <c r="AD261" i="25"/>
  <c r="AD262" i="25"/>
  <c r="AD263" i="25"/>
  <c r="AD264" i="25"/>
  <c r="AD265" i="25"/>
  <c r="AD266" i="25"/>
  <c r="AD267" i="25"/>
  <c r="AD268" i="25"/>
  <c r="AD269" i="25"/>
  <c r="AD270" i="25"/>
  <c r="AD271" i="25"/>
  <c r="AD272" i="25"/>
  <c r="AD273" i="25"/>
  <c r="AD274" i="25"/>
  <c r="AD275" i="25"/>
  <c r="AD276" i="25"/>
  <c r="AD277" i="25"/>
  <c r="AD278" i="25"/>
  <c r="AD279" i="25"/>
  <c r="AD280" i="25"/>
  <c r="AD281" i="25"/>
  <c r="AD282" i="25"/>
  <c r="AD283" i="25"/>
  <c r="AD284" i="25"/>
  <c r="AD285" i="25"/>
  <c r="AD286" i="25"/>
  <c r="AD287" i="25"/>
  <c r="AD288" i="25"/>
  <c r="AD289" i="25"/>
  <c r="AD290" i="25"/>
  <c r="AD291" i="25"/>
  <c r="AD292" i="25"/>
  <c r="AD293" i="25"/>
  <c r="AD294" i="25"/>
  <c r="AD295" i="25"/>
  <c r="AD296" i="25"/>
  <c r="AD297" i="25"/>
  <c r="AD298" i="25"/>
  <c r="AD299" i="25"/>
  <c r="AD300" i="25"/>
  <c r="AD301" i="25"/>
  <c r="AD302" i="25"/>
  <c r="AD303" i="25"/>
  <c r="AD304" i="25"/>
  <c r="AD305" i="25"/>
  <c r="AD306" i="25"/>
  <c r="AD307" i="25"/>
  <c r="AD308" i="25"/>
  <c r="AD309" i="25"/>
  <c r="AD310" i="25"/>
  <c r="AD311" i="25"/>
  <c r="AD312" i="25"/>
  <c r="AD313" i="25"/>
  <c r="AD314" i="25"/>
  <c r="AD315" i="25"/>
  <c r="AD316" i="25"/>
  <c r="AD317" i="25"/>
  <c r="AD318" i="25"/>
  <c r="AD319" i="25"/>
  <c r="AD320" i="25"/>
  <c r="AD321" i="25"/>
  <c r="AD322" i="25"/>
  <c r="AD323" i="25"/>
  <c r="AD324" i="25"/>
  <c r="AD325" i="25"/>
  <c r="AD326" i="25"/>
  <c r="AD327" i="25"/>
  <c r="AD328" i="25"/>
  <c r="AD329" i="25"/>
  <c r="AD330" i="25"/>
  <c r="AD331" i="25"/>
  <c r="AD332" i="25"/>
  <c r="AD333" i="25"/>
  <c r="AD334" i="25"/>
  <c r="AD335" i="25"/>
  <c r="AD336" i="25"/>
  <c r="AD337" i="25"/>
  <c r="AD338" i="25"/>
  <c r="AD339" i="25"/>
  <c r="AD340" i="25"/>
  <c r="AD341" i="25"/>
  <c r="AD342" i="25"/>
  <c r="AD343" i="25"/>
  <c r="AD344" i="25"/>
  <c r="AD345" i="25"/>
  <c r="AD346" i="25"/>
  <c r="AD347" i="25"/>
  <c r="AD348" i="25"/>
  <c r="AD349" i="25"/>
  <c r="AD350" i="25"/>
  <c r="AD351" i="25"/>
  <c r="AD352" i="25"/>
  <c r="AD353" i="25"/>
  <c r="AD354" i="25"/>
  <c r="AD355" i="25"/>
  <c r="AD356" i="25"/>
  <c r="AD357" i="25"/>
  <c r="AD358" i="25"/>
  <c r="AD359" i="25"/>
  <c r="AD360" i="25"/>
  <c r="AD361" i="25"/>
  <c r="AD362" i="25"/>
  <c r="AD363" i="25"/>
  <c r="AD364" i="25"/>
  <c r="AD365" i="25"/>
  <c r="AD366" i="25"/>
  <c r="AD367" i="25"/>
  <c r="AD368" i="25"/>
  <c r="AD369" i="25"/>
  <c r="AD370" i="25"/>
  <c r="AD371" i="25"/>
  <c r="AD372" i="25"/>
  <c r="AD373" i="25"/>
  <c r="AD374" i="25"/>
  <c r="AD375" i="25"/>
  <c r="AD376" i="25"/>
  <c r="AD377" i="25"/>
  <c r="AD378" i="25"/>
  <c r="AD379" i="25"/>
  <c r="AD380" i="25"/>
  <c r="AD381" i="25"/>
  <c r="AD382" i="25"/>
  <c r="AD383" i="25"/>
  <c r="AD384" i="25"/>
  <c r="AD385" i="25"/>
  <c r="AD386" i="25"/>
  <c r="AD387" i="25"/>
  <c r="AD388" i="25"/>
  <c r="AD389" i="25"/>
  <c r="AD390" i="25"/>
  <c r="AD391" i="25"/>
  <c r="AD392" i="25"/>
  <c r="AD393" i="25"/>
  <c r="AD394" i="25"/>
  <c r="AD395" i="25"/>
  <c r="AD396" i="25"/>
  <c r="AD397" i="25"/>
  <c r="AD398" i="25"/>
  <c r="AD399" i="25"/>
  <c r="AD400" i="25"/>
  <c r="AD401" i="25"/>
  <c r="AD402" i="25"/>
  <c r="AD403" i="25"/>
  <c r="AD404" i="25"/>
  <c r="AD405" i="25"/>
  <c r="AD406" i="25"/>
  <c r="AD407" i="25"/>
  <c r="AD408" i="25"/>
  <c r="AD409" i="25"/>
  <c r="AD410" i="25"/>
  <c r="AD411" i="25"/>
  <c r="AD412" i="25"/>
  <c r="AD413" i="25"/>
  <c r="AD414" i="25"/>
  <c r="AD415" i="25"/>
  <c r="AD416" i="25"/>
  <c r="AD417" i="25"/>
  <c r="AD418" i="25"/>
  <c r="AD419" i="25"/>
  <c r="AD420" i="25"/>
  <c r="AD421" i="25"/>
  <c r="AD422" i="25"/>
  <c r="AD423" i="25"/>
  <c r="AD424" i="25"/>
  <c r="AD425" i="25"/>
  <c r="AD426" i="25"/>
  <c r="AD427" i="25"/>
  <c r="AD428" i="25"/>
  <c r="AD429" i="25"/>
  <c r="AD430" i="25"/>
  <c r="AD431" i="25"/>
  <c r="AD432" i="25"/>
  <c r="AD433" i="25"/>
  <c r="AD434" i="25"/>
  <c r="AD435" i="25"/>
  <c r="AD436" i="25"/>
  <c r="AD437" i="25"/>
  <c r="AD438" i="25"/>
  <c r="AD439" i="25"/>
  <c r="AD440" i="25"/>
  <c r="AD441" i="25"/>
  <c r="AD442" i="25"/>
  <c r="AD443" i="25"/>
  <c r="AD444" i="25"/>
  <c r="AD445" i="25"/>
  <c r="AD446" i="25"/>
  <c r="AD447" i="25"/>
  <c r="AD448" i="25"/>
  <c r="AD449" i="25"/>
  <c r="AD450" i="25"/>
  <c r="AD451" i="25"/>
  <c r="AD452" i="25"/>
  <c r="AD453" i="25"/>
  <c r="AD454" i="25"/>
  <c r="AD455" i="25"/>
  <c r="AD456" i="25"/>
  <c r="AD457" i="25"/>
  <c r="AD458" i="25"/>
  <c r="AD459" i="25"/>
  <c r="AD460" i="25"/>
  <c r="AD461" i="25"/>
  <c r="AD462" i="25"/>
  <c r="AD463" i="25"/>
  <c r="AD464" i="25"/>
  <c r="AD465" i="25"/>
  <c r="AD466" i="25"/>
  <c r="AD467" i="25"/>
  <c r="AD468" i="25"/>
  <c r="AD469" i="25"/>
  <c r="AD470" i="25"/>
  <c r="AD471" i="25"/>
  <c r="AD472" i="25"/>
  <c r="AD473" i="25"/>
  <c r="AD474" i="25"/>
  <c r="AD475" i="25"/>
  <c r="AD476" i="25"/>
  <c r="AD477" i="25"/>
  <c r="AD478" i="25"/>
  <c r="AD479" i="25"/>
  <c r="AD480" i="25"/>
  <c r="AD481" i="25"/>
  <c r="AD482" i="25"/>
  <c r="AD483" i="25"/>
  <c r="AD484" i="25"/>
  <c r="AD485" i="25"/>
  <c r="AD486" i="25"/>
  <c r="AD487" i="25"/>
  <c r="AD488" i="25"/>
  <c r="AD489" i="25"/>
  <c r="AD490" i="25"/>
  <c r="AD491" i="25"/>
  <c r="AD492" i="25"/>
  <c r="AD493" i="25"/>
  <c r="AD494" i="25"/>
  <c r="AD495" i="25"/>
  <c r="AD496" i="25"/>
  <c r="AD497" i="25"/>
  <c r="AD498" i="25"/>
  <c r="AD499" i="25"/>
  <c r="AD500" i="25"/>
  <c r="AD501" i="25"/>
  <c r="AD502" i="25"/>
  <c r="AD503" i="25"/>
  <c r="AD504" i="25"/>
  <c r="AD505" i="25"/>
  <c r="AD506" i="25"/>
  <c r="AD507" i="25"/>
  <c r="AD508" i="25"/>
  <c r="AD509" i="25"/>
  <c r="AD510" i="25"/>
  <c r="AD511" i="25"/>
  <c r="AD512" i="25"/>
  <c r="AD513" i="25"/>
  <c r="AD514" i="25"/>
  <c r="AD515" i="25"/>
  <c r="AD516" i="25"/>
  <c r="AD517" i="25"/>
  <c r="AD518" i="25"/>
  <c r="AD519" i="25"/>
  <c r="AD520" i="25"/>
  <c r="AD521" i="25"/>
  <c r="AD522" i="25"/>
  <c r="AD523" i="25"/>
  <c r="AD524" i="25"/>
  <c r="AD525" i="25"/>
  <c r="AD526" i="25"/>
  <c r="AD527" i="25"/>
  <c r="AD528" i="25"/>
  <c r="AD529" i="25"/>
  <c r="AD530" i="25"/>
  <c r="AD531" i="25"/>
  <c r="AD532" i="25"/>
  <c r="AD533" i="25"/>
  <c r="AD534" i="25"/>
  <c r="AD535" i="25"/>
  <c r="AD536" i="25"/>
  <c r="AD537" i="25"/>
  <c r="AD538" i="25"/>
  <c r="AD539" i="25"/>
  <c r="AD540" i="25"/>
  <c r="AD541" i="25"/>
  <c r="AD542" i="25"/>
  <c r="AD543" i="25"/>
  <c r="AD544" i="25"/>
  <c r="AD545" i="25"/>
  <c r="AD546" i="25"/>
  <c r="AD547" i="25"/>
  <c r="AD548" i="25"/>
  <c r="AD549" i="25"/>
  <c r="AD550" i="25"/>
  <c r="AD551" i="25"/>
  <c r="AD552" i="25"/>
  <c r="AD553" i="25"/>
  <c r="AD554" i="25"/>
  <c r="AD555" i="25"/>
  <c r="AD556" i="25"/>
  <c r="AD557" i="25"/>
  <c r="AD558" i="25"/>
  <c r="AD559" i="25"/>
  <c r="AD560" i="25"/>
  <c r="AD561" i="25"/>
  <c r="AD562" i="25"/>
  <c r="AD563" i="25"/>
  <c r="AD564" i="25"/>
  <c r="AD565" i="25"/>
  <c r="AD566" i="25"/>
  <c r="AD567" i="25"/>
  <c r="AD568" i="25"/>
  <c r="AD569" i="25"/>
  <c r="AD570" i="25"/>
  <c r="AD571" i="25"/>
  <c r="AD572" i="25"/>
  <c r="AD573" i="25"/>
  <c r="AD574" i="25"/>
  <c r="AD575" i="25"/>
  <c r="AD576" i="25"/>
  <c r="AD577" i="25"/>
  <c r="AD578" i="25"/>
  <c r="AD579" i="25"/>
  <c r="AD580" i="25"/>
  <c r="AD581" i="25"/>
  <c r="AD582" i="25"/>
  <c r="AD583" i="25"/>
  <c r="AD584" i="25"/>
  <c r="AD585" i="25"/>
  <c r="AD586" i="25"/>
  <c r="AD587" i="25"/>
  <c r="AD588" i="25"/>
  <c r="AD589" i="25"/>
  <c r="AD590" i="25"/>
  <c r="AD591" i="25"/>
  <c r="AD592" i="25"/>
  <c r="AD593" i="25"/>
  <c r="AD594" i="25"/>
  <c r="AD595" i="25"/>
  <c r="AD596" i="25"/>
  <c r="AD597" i="25"/>
  <c r="AD598" i="25"/>
  <c r="AD599" i="25"/>
  <c r="AD600" i="25"/>
  <c r="AD601" i="25"/>
  <c r="AD602" i="25"/>
  <c r="AD603" i="25"/>
  <c r="AD604" i="25"/>
  <c r="AD605" i="25"/>
  <c r="AD606" i="25"/>
  <c r="AD607" i="25"/>
  <c r="AD608" i="25"/>
  <c r="AD609" i="25"/>
  <c r="AD610" i="25"/>
  <c r="AD611" i="25"/>
  <c r="AD612" i="25"/>
  <c r="AD613" i="25"/>
  <c r="AD614" i="25"/>
  <c r="AD615" i="25"/>
  <c r="AD616" i="25"/>
  <c r="AD617" i="25"/>
  <c r="AD618" i="25"/>
  <c r="AD619" i="25"/>
  <c r="AD620" i="25"/>
  <c r="AD621" i="25"/>
  <c r="AD622" i="25"/>
  <c r="AD623" i="25"/>
  <c r="AD624" i="25"/>
  <c r="AD625" i="25"/>
  <c r="AD626" i="25"/>
  <c r="AD627" i="25"/>
  <c r="AD628" i="25"/>
  <c r="AD629" i="25"/>
  <c r="AD630" i="25"/>
  <c r="AD631" i="25"/>
  <c r="AD632" i="25"/>
  <c r="AD633" i="25"/>
  <c r="AD634" i="25"/>
  <c r="AD635" i="25"/>
  <c r="AD636" i="25"/>
  <c r="AD637" i="25"/>
  <c r="AD638" i="25"/>
  <c r="AD639" i="25"/>
  <c r="AD640" i="25"/>
  <c r="AD641" i="25"/>
  <c r="AD642" i="25"/>
  <c r="AD643" i="25"/>
  <c r="AD644" i="25"/>
  <c r="AD645" i="25"/>
  <c r="AD646" i="25"/>
  <c r="AD647" i="25"/>
  <c r="AD648" i="25"/>
  <c r="AD649" i="25"/>
  <c r="AD650" i="25"/>
  <c r="AD651" i="25"/>
  <c r="AD652" i="25"/>
  <c r="AD653" i="25"/>
  <c r="AD654" i="25"/>
  <c r="AD655" i="25"/>
  <c r="AD656" i="25"/>
  <c r="AD657" i="25"/>
  <c r="AD658" i="25"/>
  <c r="AD659" i="25"/>
  <c r="AD660" i="25"/>
  <c r="AD661" i="25"/>
  <c r="AD662" i="25"/>
  <c r="AD663" i="25"/>
  <c r="AD664" i="25"/>
  <c r="AD665" i="25"/>
  <c r="AD666" i="25"/>
  <c r="AD667" i="25"/>
  <c r="AD668" i="25"/>
  <c r="AD669" i="25"/>
  <c r="AD670" i="25"/>
  <c r="AD671" i="25"/>
  <c r="AD672" i="25"/>
  <c r="AD673" i="25"/>
  <c r="AD674" i="25"/>
  <c r="AD675" i="25"/>
  <c r="AD676" i="25"/>
  <c r="AD677" i="25"/>
  <c r="AD678" i="25"/>
  <c r="AD679" i="25"/>
  <c r="AD680" i="25"/>
  <c r="AD681" i="25"/>
  <c r="AD682" i="25"/>
  <c r="AD683" i="25"/>
  <c r="AD684" i="25"/>
  <c r="AD685" i="25"/>
  <c r="AD686" i="25"/>
  <c r="AD687" i="25"/>
  <c r="AD688" i="25"/>
  <c r="AD689" i="25"/>
  <c r="AD690" i="25"/>
  <c r="AD691" i="25"/>
  <c r="AD692" i="25"/>
  <c r="AD693" i="25"/>
  <c r="AD694" i="25"/>
  <c r="AD695" i="25"/>
  <c r="AD696" i="25"/>
  <c r="AD697" i="25"/>
  <c r="AD698" i="25"/>
  <c r="AD699" i="25"/>
  <c r="AD700" i="25"/>
  <c r="AD701" i="25"/>
  <c r="AD702" i="25"/>
  <c r="AD703" i="25"/>
  <c r="AD704" i="25"/>
  <c r="AD705" i="25"/>
  <c r="AD706" i="25"/>
  <c r="AD707" i="25"/>
  <c r="AD708" i="25"/>
  <c r="AD709" i="25"/>
  <c r="AD710" i="25"/>
  <c r="AD711" i="25"/>
  <c r="AD712" i="25"/>
  <c r="AD713" i="25"/>
  <c r="AD714" i="25"/>
  <c r="AD715" i="25"/>
  <c r="AD716" i="25"/>
  <c r="AD717" i="25"/>
  <c r="AD718" i="25"/>
  <c r="AD719" i="25"/>
  <c r="AD720" i="25"/>
  <c r="AD721" i="25"/>
  <c r="AD722" i="25"/>
  <c r="AD723" i="25"/>
  <c r="AD724" i="25"/>
  <c r="AD725" i="25"/>
  <c r="AD726" i="25"/>
  <c r="AD727" i="25"/>
  <c r="AD728" i="25"/>
  <c r="AD729" i="25"/>
  <c r="AD730" i="25"/>
  <c r="AD731" i="25"/>
  <c r="AD732" i="25"/>
  <c r="AD733" i="25"/>
  <c r="AD734" i="25"/>
  <c r="AD735" i="25"/>
  <c r="AD736" i="25"/>
  <c r="AD737" i="25"/>
  <c r="AD738" i="25"/>
  <c r="AD739" i="25"/>
  <c r="AD740" i="25"/>
  <c r="AD741" i="25"/>
  <c r="AD742" i="25"/>
  <c r="AD743" i="25"/>
  <c r="AD744" i="25"/>
  <c r="AD745" i="25"/>
  <c r="AD746" i="25"/>
  <c r="AD747" i="25"/>
  <c r="AD748" i="25"/>
  <c r="AD749" i="25"/>
  <c r="AD750" i="25"/>
  <c r="AD751" i="25"/>
  <c r="AD752" i="25"/>
  <c r="AD753" i="25"/>
  <c r="AD754" i="25"/>
  <c r="AD755" i="25"/>
  <c r="AD756" i="25"/>
  <c r="AD757" i="25"/>
  <c r="AD758" i="25"/>
  <c r="AD759" i="25"/>
  <c r="AD760" i="25"/>
  <c r="AD761" i="25"/>
  <c r="AD762" i="25"/>
  <c r="AD763" i="25"/>
  <c r="AD764" i="25"/>
  <c r="AD765" i="25"/>
  <c r="AD766" i="25"/>
  <c r="AD767" i="25"/>
  <c r="AD768" i="25"/>
  <c r="AD769" i="25"/>
  <c r="AD770" i="25"/>
  <c r="AD771" i="25"/>
  <c r="AD772" i="25"/>
  <c r="AD773" i="25"/>
  <c r="AD774" i="25"/>
  <c r="AD775" i="25"/>
  <c r="AD776" i="25"/>
  <c r="AD777" i="25"/>
  <c r="AD778" i="25"/>
  <c r="AD779" i="25"/>
  <c r="AD780" i="25"/>
  <c r="AD781" i="25"/>
  <c r="AD782" i="25"/>
  <c r="AD783" i="25"/>
  <c r="AD784" i="25"/>
  <c r="AD785" i="25"/>
  <c r="AD786" i="25"/>
  <c r="AD787" i="25"/>
  <c r="AD788" i="25"/>
  <c r="AD789" i="25"/>
  <c r="AD790" i="25"/>
  <c r="AD791" i="25"/>
  <c r="AD792" i="25"/>
  <c r="AD793" i="25"/>
  <c r="AD794" i="25"/>
  <c r="AD795" i="25"/>
  <c r="AD796" i="25"/>
  <c r="AD797" i="25"/>
  <c r="AD798" i="25"/>
  <c r="AD799" i="25"/>
  <c r="AD800" i="25"/>
  <c r="AD801" i="25"/>
  <c r="AD802" i="25"/>
  <c r="AD803" i="25"/>
  <c r="AD804" i="25"/>
  <c r="AD805" i="25"/>
  <c r="AD806" i="25"/>
  <c r="AD807" i="25"/>
  <c r="AD808" i="25"/>
  <c r="AD809" i="25"/>
  <c r="AD810" i="25"/>
  <c r="AD811" i="25"/>
  <c r="AD812" i="25"/>
  <c r="AD813" i="25"/>
  <c r="AD814" i="25"/>
  <c r="AD815" i="25"/>
  <c r="AD816" i="25"/>
  <c r="AD817" i="25"/>
  <c r="AD818" i="25"/>
  <c r="AD819" i="25"/>
  <c r="AD820" i="25"/>
  <c r="AD821" i="25"/>
  <c r="AD822" i="25"/>
  <c r="AD823" i="25"/>
  <c r="AD824" i="25"/>
  <c r="AD825" i="25"/>
  <c r="AD826" i="25"/>
  <c r="AD827" i="25"/>
  <c r="AD828" i="25"/>
  <c r="AD829" i="25"/>
  <c r="AD830" i="25"/>
  <c r="AD831" i="25"/>
  <c r="AD832" i="25"/>
  <c r="AD833" i="25"/>
  <c r="AD834" i="25"/>
  <c r="AD835" i="25"/>
  <c r="AD836" i="25"/>
  <c r="AD837" i="25"/>
  <c r="AD838" i="25"/>
  <c r="AD839" i="25"/>
  <c r="AD840" i="25"/>
  <c r="AD841" i="25"/>
  <c r="AD842" i="25"/>
  <c r="AD843" i="25"/>
  <c r="AD844" i="25"/>
  <c r="AD845" i="25"/>
  <c r="AD846" i="25"/>
  <c r="AD847" i="25"/>
  <c r="AD848" i="25"/>
  <c r="AD849" i="25"/>
  <c r="AD850" i="25"/>
  <c r="AD851" i="25"/>
  <c r="AD852" i="25"/>
  <c r="AD853" i="25"/>
  <c r="AD854" i="25"/>
  <c r="AD855" i="25"/>
  <c r="AD856" i="25"/>
  <c r="AD857" i="25"/>
  <c r="AD858" i="25"/>
  <c r="AD859" i="25"/>
  <c r="AD860" i="25"/>
  <c r="AD861" i="25"/>
  <c r="AD862" i="25"/>
  <c r="AD863" i="25"/>
  <c r="AD864" i="25"/>
  <c r="AD865" i="25"/>
  <c r="AD866" i="25"/>
  <c r="AD867" i="25"/>
  <c r="AD868" i="25"/>
  <c r="AD869" i="25"/>
  <c r="AD870" i="25"/>
  <c r="AD871" i="25"/>
  <c r="AD872" i="25"/>
  <c r="AD873" i="25"/>
  <c r="AD874" i="25"/>
  <c r="AD875" i="25"/>
  <c r="AD876" i="25"/>
  <c r="AD877" i="25"/>
  <c r="AD878" i="25"/>
  <c r="AD879" i="25"/>
  <c r="AD880" i="25"/>
  <c r="AD881" i="25"/>
  <c r="AD882" i="25"/>
  <c r="AD883" i="25"/>
  <c r="AD884" i="25"/>
  <c r="AD885" i="25"/>
  <c r="AD886" i="25"/>
  <c r="AD887" i="25"/>
  <c r="AD888" i="25"/>
  <c r="AD889" i="25"/>
  <c r="AD890" i="25"/>
  <c r="AD891" i="25"/>
  <c r="AD892" i="25"/>
  <c r="AD893" i="25"/>
  <c r="AD894" i="25"/>
  <c r="AD895" i="25"/>
  <c r="AD896" i="25"/>
  <c r="AD897" i="25"/>
  <c r="AD898" i="25"/>
  <c r="AD899" i="25"/>
  <c r="AD900" i="25"/>
  <c r="AD901" i="25"/>
  <c r="AD902" i="25"/>
  <c r="AD903" i="25"/>
  <c r="AD904" i="25"/>
  <c r="AD905" i="25"/>
  <c r="AD906" i="25"/>
  <c r="AD907" i="25"/>
  <c r="AD908" i="25"/>
  <c r="AD909" i="25"/>
  <c r="AD910" i="25"/>
  <c r="AD911" i="25"/>
  <c r="AD912" i="25"/>
  <c r="AD913" i="25"/>
  <c r="AD914" i="25"/>
  <c r="AD915" i="25"/>
  <c r="AD916" i="25"/>
  <c r="AD917" i="25"/>
  <c r="AD918" i="25"/>
  <c r="AD919" i="25"/>
  <c r="AD920" i="25"/>
  <c r="AD921" i="25"/>
  <c r="AD922" i="25"/>
  <c r="AD923" i="25"/>
  <c r="AD924" i="25"/>
  <c r="AD925" i="25"/>
  <c r="AD926" i="25"/>
  <c r="AD927" i="25"/>
  <c r="AD928" i="25"/>
  <c r="AD929" i="25"/>
  <c r="AD930" i="25"/>
  <c r="AD931" i="25"/>
  <c r="AD932" i="25"/>
  <c r="AD933" i="25"/>
  <c r="AD934" i="25"/>
  <c r="AD935" i="25"/>
  <c r="AD936" i="25"/>
  <c r="AD937" i="25"/>
  <c r="AD938" i="25"/>
  <c r="AD939" i="25"/>
  <c r="AD940" i="25"/>
  <c r="AD941" i="25"/>
  <c r="AD942" i="25"/>
  <c r="AD943" i="25"/>
  <c r="AD944" i="25"/>
  <c r="AD945" i="25"/>
  <c r="AD946" i="25"/>
  <c r="AD947" i="25"/>
  <c r="AD948" i="25"/>
  <c r="AD949" i="25"/>
  <c r="AD950" i="25"/>
  <c r="AD951" i="25"/>
  <c r="AD952" i="25"/>
  <c r="AD953" i="25"/>
  <c r="AD954" i="25"/>
  <c r="AD955" i="25"/>
  <c r="AD956" i="25"/>
  <c r="AD957" i="25"/>
  <c r="AD958" i="25"/>
  <c r="AD959" i="25"/>
  <c r="AD960" i="25"/>
  <c r="AD961" i="25"/>
  <c r="AD962" i="25"/>
  <c r="AD963" i="25"/>
  <c r="AD964" i="25"/>
  <c r="AD965" i="25"/>
  <c r="AD966" i="25"/>
  <c r="AD967" i="25"/>
  <c r="AD968" i="25"/>
  <c r="AD969" i="25"/>
  <c r="AD970" i="25"/>
  <c r="AD971" i="25"/>
  <c r="AD972" i="25"/>
  <c r="AD973" i="25"/>
  <c r="AD974" i="25"/>
  <c r="AD975" i="25"/>
  <c r="AD976" i="25"/>
  <c r="AD977" i="25"/>
  <c r="AD978" i="25"/>
  <c r="AD979" i="25"/>
  <c r="AD980" i="25"/>
  <c r="AD981" i="25"/>
  <c r="AD982" i="25"/>
  <c r="AD983" i="25"/>
  <c r="AD984" i="25"/>
  <c r="AD985" i="25"/>
  <c r="AD986" i="25"/>
  <c r="AD987" i="25"/>
  <c r="AD988" i="25"/>
  <c r="AD989" i="25"/>
  <c r="AD990" i="25"/>
  <c r="AD991" i="25"/>
  <c r="AD992" i="25"/>
  <c r="AD993" i="25"/>
  <c r="AD994" i="25"/>
  <c r="AD995" i="25"/>
  <c r="AD996" i="25"/>
  <c r="AD997" i="25"/>
  <c r="AD998" i="25"/>
  <c r="AD999" i="25"/>
  <c r="AD1000" i="25"/>
  <c r="AD1001" i="25"/>
  <c r="AD1002" i="25"/>
  <c r="AD1003" i="25"/>
  <c r="AD4" i="25"/>
  <c r="AR4" i="25" s="1"/>
  <c r="AR6" i="25" l="1"/>
  <c r="AQ6" i="25"/>
  <c r="AR5" i="25"/>
  <c r="AQ5" i="25"/>
  <c r="K14" i="26"/>
  <c r="K16" i="26"/>
  <c r="K17" i="26" s="1"/>
  <c r="K18" i="26" s="1"/>
  <c r="K19" i="26" s="1"/>
  <c r="K20" i="26" s="1"/>
  <c r="K21" i="26" s="1"/>
  <c r="K22" i="26" s="1"/>
  <c r="K23" i="26" s="1"/>
  <c r="K24" i="26" s="1"/>
  <c r="K25" i="26" s="1"/>
  <c r="K26" i="26" s="1"/>
  <c r="K27" i="26" s="1"/>
  <c r="K28" i="26" s="1"/>
  <c r="K29" i="26" s="1"/>
  <c r="K30" i="26" s="1"/>
  <c r="K31" i="26" s="1"/>
  <c r="K32" i="26" s="1"/>
  <c r="K33" i="26" s="1"/>
  <c r="K34" i="26" s="1"/>
  <c r="K35" i="26" s="1"/>
  <c r="K36" i="26" s="1"/>
  <c r="K37" i="26" s="1"/>
  <c r="K38" i="26" s="1"/>
  <c r="K39" i="26" s="1"/>
  <c r="K40" i="26" s="1"/>
  <c r="K41" i="26" s="1"/>
  <c r="K42" i="26" s="1"/>
  <c r="K43" i="26" s="1"/>
  <c r="K44" i="26" s="1"/>
  <c r="K45" i="26" s="1"/>
  <c r="K46" i="26" s="1"/>
  <c r="K47" i="26" s="1"/>
  <c r="K48" i="26" s="1"/>
  <c r="K49" i="26" s="1"/>
  <c r="K50" i="26" s="1"/>
  <c r="K51" i="26" s="1"/>
  <c r="K52" i="26" s="1"/>
  <c r="K53" i="26" s="1"/>
  <c r="K54" i="26" s="1"/>
  <c r="K55" i="26" s="1"/>
  <c r="K56" i="26" s="1"/>
  <c r="K57" i="26" s="1"/>
  <c r="K58" i="26" s="1"/>
  <c r="K59" i="26" s="1"/>
  <c r="K60" i="26" s="1"/>
  <c r="K61" i="26" s="1"/>
  <c r="K62" i="26" s="1"/>
  <c r="K63" i="26"/>
  <c r="K64" i="26" s="1"/>
  <c r="K65" i="26" s="1"/>
  <c r="K66" i="26" s="1"/>
  <c r="K67" i="26" s="1"/>
  <c r="K68" i="26" s="1"/>
  <c r="K69" i="26" s="1"/>
  <c r="K70" i="26" s="1"/>
  <c r="K71" i="26" s="1"/>
  <c r="K72" i="26" s="1"/>
  <c r="K73" i="26" s="1"/>
  <c r="K74" i="26" s="1"/>
  <c r="K75" i="26" s="1"/>
  <c r="K76" i="26" s="1"/>
  <c r="K77" i="26" s="1"/>
  <c r="K78" i="26" s="1"/>
  <c r="K79" i="26" s="1"/>
  <c r="K80" i="26" s="1"/>
  <c r="K81" i="26" s="1"/>
  <c r="K82" i="26" s="1"/>
  <c r="K83" i="26" s="1"/>
  <c r="K84" i="26" s="1"/>
  <c r="K85" i="26" s="1"/>
  <c r="K86" i="26" s="1"/>
  <c r="K87" i="26" s="1"/>
  <c r="K88" i="26" s="1"/>
  <c r="K89" i="26" s="1"/>
  <c r="K90" i="26" s="1"/>
  <c r="K91" i="26" s="1"/>
  <c r="K92" i="26" s="1"/>
  <c r="K93" i="26" s="1"/>
  <c r="K94" i="26" s="1"/>
  <c r="K95" i="26" s="1"/>
  <c r="K96" i="26" s="1"/>
  <c r="K97" i="26" s="1"/>
  <c r="K98" i="26" s="1"/>
  <c r="K99" i="26" s="1"/>
  <c r="K100" i="26" s="1"/>
  <c r="AP4" i="25"/>
  <c r="AQ4" i="25"/>
  <c r="K15" i="26" l="1"/>
  <c r="B192" i="28"/>
  <c r="B197" i="28"/>
  <c r="B196" i="28"/>
  <c r="B195" i="28"/>
  <c r="B194" i="28"/>
  <c r="B193" i="28"/>
  <c r="E191" i="28"/>
  <c r="D191" i="28"/>
  <c r="B191" i="28" s="1"/>
  <c r="E190" i="28"/>
  <c r="D190" i="28"/>
  <c r="B190" i="28" s="1"/>
  <c r="E189" i="28"/>
  <c r="D189" i="28"/>
  <c r="B189" i="28" s="1"/>
  <c r="E188" i="28"/>
  <c r="D188" i="28"/>
  <c r="B188" i="28" s="1"/>
  <c r="E187" i="28"/>
  <c r="D187" i="28"/>
  <c r="B187" i="28" s="1"/>
  <c r="E186" i="28"/>
  <c r="D186" i="28"/>
  <c r="B186" i="28" s="1"/>
  <c r="E185" i="28"/>
  <c r="D185" i="28"/>
  <c r="B185" i="28" s="1"/>
  <c r="E184" i="28"/>
  <c r="D184" i="28"/>
  <c r="B184" i="28" s="1"/>
  <c r="E183" i="28"/>
  <c r="D183" i="28"/>
  <c r="B183" i="28" s="1"/>
  <c r="E182" i="28"/>
  <c r="D182" i="28"/>
  <c r="B182" i="28" s="1"/>
  <c r="E181" i="28"/>
  <c r="D181" i="28"/>
  <c r="B181" i="28" s="1"/>
  <c r="E180" i="28"/>
  <c r="D180" i="28"/>
  <c r="B180" i="28" s="1"/>
  <c r="E179" i="28"/>
  <c r="D179" i="28"/>
  <c r="B179" i="28" s="1"/>
  <c r="E178" i="28"/>
  <c r="D178" i="28"/>
  <c r="B178" i="28" s="1"/>
  <c r="E177" i="28"/>
  <c r="D177" i="28"/>
  <c r="B177" i="28" s="1"/>
  <c r="E176" i="28"/>
  <c r="D176" i="28"/>
  <c r="B176" i="28" s="1"/>
  <c r="E175" i="28"/>
  <c r="D175" i="28"/>
  <c r="B175" i="28" s="1"/>
  <c r="E174" i="28"/>
  <c r="D174" i="28"/>
  <c r="B174" i="28" s="1"/>
  <c r="E173" i="28"/>
  <c r="D173" i="28"/>
  <c r="B173" i="28" s="1"/>
  <c r="E172" i="28"/>
  <c r="D172" i="28"/>
  <c r="B172" i="28" s="1"/>
  <c r="E171" i="28"/>
  <c r="D171" i="28"/>
  <c r="B171" i="28" s="1"/>
  <c r="E170" i="28"/>
  <c r="D170" i="28"/>
  <c r="B170" i="28" s="1"/>
  <c r="E169" i="28"/>
  <c r="D169" i="28"/>
  <c r="B169" i="28" s="1"/>
  <c r="E168" i="28"/>
  <c r="D168" i="28"/>
  <c r="B168" i="28" s="1"/>
  <c r="E167" i="28"/>
  <c r="D167" i="28"/>
  <c r="B167" i="28" s="1"/>
  <c r="E166" i="28"/>
  <c r="D166" i="28"/>
  <c r="B166" i="28" s="1"/>
  <c r="E165" i="28"/>
  <c r="D165" i="28"/>
  <c r="B165" i="28" s="1"/>
  <c r="E164" i="28"/>
  <c r="D164" i="28"/>
  <c r="B164" i="28" s="1"/>
  <c r="E163" i="28"/>
  <c r="D163" i="28"/>
  <c r="B163" i="28" s="1"/>
  <c r="E162" i="28"/>
  <c r="D162" i="28"/>
  <c r="B162" i="28" s="1"/>
  <c r="E161" i="28"/>
  <c r="D161" i="28"/>
  <c r="B161" i="28" s="1"/>
  <c r="E160" i="28"/>
  <c r="D160" i="28"/>
  <c r="B160" i="28" s="1"/>
  <c r="E159" i="28"/>
  <c r="D159" i="28"/>
  <c r="B159" i="28" s="1"/>
  <c r="E158" i="28"/>
  <c r="D158" i="28"/>
  <c r="B158" i="28" s="1"/>
  <c r="E157" i="28"/>
  <c r="D157" i="28"/>
  <c r="B157" i="28" s="1"/>
  <c r="E156" i="28"/>
  <c r="D156" i="28"/>
  <c r="B156" i="28" s="1"/>
  <c r="E155" i="28"/>
  <c r="D155" i="28"/>
  <c r="B155" i="28" s="1"/>
  <c r="E154" i="28"/>
  <c r="D154" i="28"/>
  <c r="B154" i="28" s="1"/>
  <c r="E153" i="28"/>
  <c r="D153" i="28"/>
  <c r="B153" i="28" s="1"/>
  <c r="E152" i="28"/>
  <c r="D152" i="28"/>
  <c r="B152" i="28" s="1"/>
  <c r="E151" i="28"/>
  <c r="D151" i="28"/>
  <c r="B151" i="28" s="1"/>
  <c r="E150" i="28"/>
  <c r="D150" i="28"/>
  <c r="B150" i="28" s="1"/>
  <c r="E149" i="28"/>
  <c r="D149" i="28"/>
  <c r="B149" i="28" s="1"/>
  <c r="E148" i="28"/>
  <c r="D148" i="28"/>
  <c r="B148" i="28" s="1"/>
  <c r="E147" i="28"/>
  <c r="D147" i="28"/>
  <c r="B147" i="28" s="1"/>
  <c r="E146" i="28"/>
  <c r="D146" i="28"/>
  <c r="B146" i="28" s="1"/>
  <c r="E145" i="28"/>
  <c r="D145" i="28"/>
  <c r="B145" i="28" s="1"/>
  <c r="E144" i="28"/>
  <c r="D144" i="28"/>
  <c r="B144" i="28" s="1"/>
  <c r="E143" i="28"/>
  <c r="D143" i="28"/>
  <c r="B143" i="28" s="1"/>
  <c r="E142" i="28"/>
  <c r="D142" i="28"/>
  <c r="B142" i="28" s="1"/>
  <c r="E141" i="28"/>
  <c r="D141" i="28"/>
  <c r="B141" i="28" s="1"/>
  <c r="E140" i="28"/>
  <c r="D140" i="28"/>
  <c r="B140" i="28" s="1"/>
  <c r="E139" i="28"/>
  <c r="D139" i="28"/>
  <c r="B139" i="28" s="1"/>
  <c r="E138" i="28"/>
  <c r="D138" i="28"/>
  <c r="B138" i="28" s="1"/>
  <c r="E137" i="28"/>
  <c r="D137" i="28"/>
  <c r="B137" i="28" s="1"/>
  <c r="E136" i="28"/>
  <c r="D136" i="28"/>
  <c r="B136" i="28" s="1"/>
  <c r="E135" i="28"/>
  <c r="D135" i="28"/>
  <c r="B135" i="28" s="1"/>
  <c r="E134" i="28"/>
  <c r="D134" i="28"/>
  <c r="B134" i="28" s="1"/>
  <c r="E133" i="28"/>
  <c r="D133" i="28"/>
  <c r="B133" i="28" s="1"/>
  <c r="E132" i="28"/>
  <c r="D132" i="28"/>
  <c r="B132" i="28" s="1"/>
  <c r="E131" i="28"/>
  <c r="D131" i="28"/>
  <c r="B131" i="28" s="1"/>
  <c r="E130" i="28"/>
  <c r="D130" i="28"/>
  <c r="B130" i="28" s="1"/>
  <c r="E129" i="28"/>
  <c r="D129" i="28"/>
  <c r="B129" i="28" s="1"/>
  <c r="E128" i="28"/>
  <c r="D128" i="28"/>
  <c r="B128" i="28" s="1"/>
  <c r="E127" i="28"/>
  <c r="D127" i="28"/>
  <c r="B127" i="28" s="1"/>
  <c r="E126" i="28"/>
  <c r="D126" i="28"/>
  <c r="B126" i="28" s="1"/>
  <c r="E125" i="28"/>
  <c r="D125" i="28"/>
  <c r="B125" i="28" s="1"/>
  <c r="E124" i="28"/>
  <c r="D124" i="28"/>
  <c r="B124" i="28" s="1"/>
  <c r="E123" i="28"/>
  <c r="D123" i="28"/>
  <c r="B123" i="28" s="1"/>
  <c r="E122" i="28"/>
  <c r="D122" i="28"/>
  <c r="B122" i="28" s="1"/>
  <c r="E121" i="28"/>
  <c r="D121" i="28"/>
  <c r="B121" i="28" s="1"/>
  <c r="E120" i="28"/>
  <c r="D120" i="28"/>
  <c r="B120" i="28" s="1"/>
  <c r="E119" i="28"/>
  <c r="D119" i="28"/>
  <c r="B119" i="28" s="1"/>
  <c r="E118" i="28"/>
  <c r="D118" i="28"/>
  <c r="B118" i="28" s="1"/>
  <c r="E117" i="28"/>
  <c r="D117" i="28"/>
  <c r="B117" i="28" s="1"/>
  <c r="E116" i="28"/>
  <c r="D116" i="28"/>
  <c r="B116" i="28" s="1"/>
  <c r="E115" i="28"/>
  <c r="D115" i="28"/>
  <c r="B115" i="28" s="1"/>
  <c r="E114" i="28"/>
  <c r="D114" i="28"/>
  <c r="B114" i="28" s="1"/>
  <c r="E113" i="28"/>
  <c r="D113" i="28"/>
  <c r="B113" i="28" s="1"/>
  <c r="E112" i="28"/>
  <c r="D112" i="28"/>
  <c r="B112" i="28" s="1"/>
  <c r="E111" i="28"/>
  <c r="D111" i="28"/>
  <c r="B111" i="28" s="1"/>
  <c r="E110" i="28"/>
  <c r="D110" i="28"/>
  <c r="B110" i="28" s="1"/>
  <c r="E109" i="28"/>
  <c r="D109" i="28"/>
  <c r="B109" i="28" s="1"/>
  <c r="E108" i="28"/>
  <c r="D108" i="28"/>
  <c r="B108" i="28" s="1"/>
  <c r="E107" i="28"/>
  <c r="D107" i="28"/>
  <c r="B107" i="28" s="1"/>
  <c r="E106" i="28"/>
  <c r="D106" i="28"/>
  <c r="B106" i="28" s="1"/>
  <c r="E105" i="28"/>
  <c r="D105" i="28"/>
  <c r="B105" i="28" s="1"/>
  <c r="E104" i="28"/>
  <c r="D104" i="28"/>
  <c r="B104" i="28" s="1"/>
  <c r="E103" i="28"/>
  <c r="D103" i="28"/>
  <c r="B103" i="28" s="1"/>
  <c r="E102" i="28"/>
  <c r="D102" i="28"/>
  <c r="B102" i="28" s="1"/>
  <c r="E101" i="28"/>
  <c r="D101" i="28"/>
  <c r="B101" i="28" s="1"/>
  <c r="E100" i="28"/>
  <c r="D100" i="28"/>
  <c r="B100" i="28" s="1"/>
  <c r="E99" i="28"/>
  <c r="D99" i="28"/>
  <c r="B99" i="28" s="1"/>
  <c r="E98" i="28"/>
  <c r="D98" i="28"/>
  <c r="B98" i="28" s="1"/>
  <c r="E97" i="28"/>
  <c r="D97" i="28"/>
  <c r="B97" i="28" s="1"/>
  <c r="E96" i="28"/>
  <c r="D96" i="28"/>
  <c r="B96" i="28" s="1"/>
  <c r="E95" i="28"/>
  <c r="D95" i="28"/>
  <c r="B95" i="28" s="1"/>
  <c r="E94" i="28"/>
  <c r="D94" i="28"/>
  <c r="B94" i="28" s="1"/>
  <c r="E93" i="28"/>
  <c r="D93" i="28"/>
  <c r="B93" i="28" s="1"/>
  <c r="E92" i="28"/>
  <c r="D92" i="28"/>
  <c r="B92" i="28" s="1"/>
  <c r="E91" i="28"/>
  <c r="D91" i="28"/>
  <c r="B91" i="28" s="1"/>
  <c r="E90" i="28"/>
  <c r="D90" i="28"/>
  <c r="B90" i="28" s="1"/>
  <c r="E89" i="28"/>
  <c r="D89" i="28"/>
  <c r="B89" i="28" s="1"/>
  <c r="E88" i="28"/>
  <c r="D88" i="28"/>
  <c r="B88" i="28" s="1"/>
  <c r="E87" i="28"/>
  <c r="D87" i="28"/>
  <c r="B87" i="28" s="1"/>
  <c r="E86" i="28"/>
  <c r="D86" i="28"/>
  <c r="B86" i="28" s="1"/>
  <c r="E85" i="28"/>
  <c r="D85" i="28"/>
  <c r="B85" i="28" s="1"/>
  <c r="E84" i="28"/>
  <c r="D84" i="28"/>
  <c r="B84" i="28" s="1"/>
  <c r="E83" i="28"/>
  <c r="D83" i="28"/>
  <c r="B83" i="28" s="1"/>
  <c r="E82" i="28"/>
  <c r="D82" i="28"/>
  <c r="B82" i="28" s="1"/>
  <c r="E81" i="28"/>
  <c r="D81" i="28"/>
  <c r="B81" i="28" s="1"/>
  <c r="E80" i="28"/>
  <c r="D80" i="28"/>
  <c r="B80" i="28" s="1"/>
  <c r="E79" i="28"/>
  <c r="D79" i="28"/>
  <c r="B79" i="28" s="1"/>
  <c r="E78" i="28"/>
  <c r="D78" i="28"/>
  <c r="B78" i="28" s="1"/>
  <c r="E77" i="28"/>
  <c r="D77" i="28"/>
  <c r="B77" i="28" s="1"/>
  <c r="E76" i="28"/>
  <c r="D76" i="28"/>
  <c r="B76" i="28" s="1"/>
  <c r="E75" i="28"/>
  <c r="D75" i="28"/>
  <c r="B75" i="28" s="1"/>
  <c r="E74" i="28"/>
  <c r="D74" i="28"/>
  <c r="B74" i="28" s="1"/>
  <c r="E73" i="28"/>
  <c r="D73" i="28"/>
  <c r="B73" i="28" s="1"/>
  <c r="E72" i="28"/>
  <c r="D72" i="28"/>
  <c r="B72" i="28" s="1"/>
  <c r="E71" i="28"/>
  <c r="D71" i="28"/>
  <c r="B71" i="28" s="1"/>
  <c r="E70" i="28"/>
  <c r="D70" i="28"/>
  <c r="B70" i="28" s="1"/>
  <c r="E69" i="28"/>
  <c r="D69" i="28"/>
  <c r="B69" i="28" s="1"/>
  <c r="E68" i="28"/>
  <c r="D68" i="28"/>
  <c r="B68" i="28" s="1"/>
  <c r="E67" i="28"/>
  <c r="D67" i="28"/>
  <c r="B67" i="28" s="1"/>
  <c r="E66" i="28"/>
  <c r="D66" i="28"/>
  <c r="B66" i="28" s="1"/>
  <c r="E65" i="28"/>
  <c r="D65" i="28"/>
  <c r="B65" i="28" s="1"/>
  <c r="E64" i="28"/>
  <c r="D64" i="28"/>
  <c r="B64" i="28" s="1"/>
  <c r="E63" i="28"/>
  <c r="D63" i="28"/>
  <c r="B63" i="28" s="1"/>
  <c r="E62" i="28"/>
  <c r="D62" i="28"/>
  <c r="B62" i="28" s="1"/>
  <c r="E61" i="28"/>
  <c r="D61" i="28"/>
  <c r="B61" i="28" s="1"/>
  <c r="E60" i="28"/>
  <c r="D60" i="28"/>
  <c r="B60" i="28" s="1"/>
  <c r="E59" i="28"/>
  <c r="D59" i="28"/>
  <c r="B59" i="28" s="1"/>
  <c r="E58" i="28"/>
  <c r="D58" i="28"/>
  <c r="B58" i="28" s="1"/>
  <c r="E57" i="28"/>
  <c r="D57" i="28"/>
  <c r="B57" i="28" s="1"/>
  <c r="E56" i="28"/>
  <c r="D56" i="28"/>
  <c r="B56" i="28" s="1"/>
  <c r="E55" i="28"/>
  <c r="D55" i="28"/>
  <c r="B55" i="28" s="1"/>
  <c r="E54" i="28"/>
  <c r="D54" i="28"/>
  <c r="B54" i="28" s="1"/>
  <c r="E53" i="28"/>
  <c r="D53" i="28"/>
  <c r="B53" i="28" s="1"/>
  <c r="E52" i="28"/>
  <c r="D52" i="28"/>
  <c r="B52" i="28" s="1"/>
  <c r="E51" i="28"/>
  <c r="D51" i="28"/>
  <c r="B51" i="28" s="1"/>
  <c r="E50" i="28"/>
  <c r="D50" i="28"/>
  <c r="B50" i="28" s="1"/>
  <c r="E49" i="28"/>
  <c r="D49" i="28"/>
  <c r="B49" i="28" s="1"/>
  <c r="E48" i="28"/>
  <c r="D48" i="28"/>
  <c r="B48" i="28" s="1"/>
  <c r="E47" i="28"/>
  <c r="D47" i="28"/>
  <c r="B47" i="28" s="1"/>
  <c r="E46" i="28"/>
  <c r="D46" i="28"/>
  <c r="B46" i="28" s="1"/>
  <c r="E45" i="28"/>
  <c r="D45" i="28"/>
  <c r="B45" i="28" s="1"/>
  <c r="E44" i="28"/>
  <c r="D44" i="28"/>
  <c r="B44" i="28" s="1"/>
  <c r="E43" i="28"/>
  <c r="D43" i="28"/>
  <c r="B43" i="28" s="1"/>
  <c r="E42" i="28"/>
  <c r="D42" i="28"/>
  <c r="B42" i="28" s="1"/>
  <c r="E41" i="28"/>
  <c r="D41" i="28"/>
  <c r="B41" i="28" s="1"/>
  <c r="E40" i="28"/>
  <c r="D40" i="28"/>
  <c r="B40" i="28" s="1"/>
  <c r="E39" i="28"/>
  <c r="D39" i="28"/>
  <c r="B39" i="28" s="1"/>
  <c r="E38" i="28"/>
  <c r="D38" i="28"/>
  <c r="B38" i="28" s="1"/>
  <c r="E37" i="28"/>
  <c r="D37" i="28"/>
  <c r="B37" i="28" s="1"/>
  <c r="E36" i="28"/>
  <c r="D36" i="28"/>
  <c r="B36" i="28" s="1"/>
  <c r="E35" i="28"/>
  <c r="D35" i="28"/>
  <c r="B35" i="28" s="1"/>
  <c r="E34" i="28"/>
  <c r="D34" i="28"/>
  <c r="B34" i="28" s="1"/>
  <c r="E33" i="28"/>
  <c r="D33" i="28"/>
  <c r="B33" i="28" s="1"/>
  <c r="E32" i="28"/>
  <c r="D32" i="28"/>
  <c r="B32" i="28" s="1"/>
  <c r="E31" i="28"/>
  <c r="D31" i="28"/>
  <c r="B31" i="28" s="1"/>
  <c r="E30" i="28"/>
  <c r="D30" i="28"/>
  <c r="B30" i="28" s="1"/>
  <c r="E29" i="28"/>
  <c r="D29" i="28"/>
  <c r="B29" i="28" s="1"/>
  <c r="E28" i="28"/>
  <c r="D28" i="28"/>
  <c r="B28" i="28" s="1"/>
  <c r="E27" i="28"/>
  <c r="D27" i="28"/>
  <c r="B27" i="28" s="1"/>
  <c r="E26" i="28"/>
  <c r="D26" i="28"/>
  <c r="B26" i="28" s="1"/>
  <c r="E25" i="28"/>
  <c r="D25" i="28"/>
  <c r="B25" i="28" s="1"/>
  <c r="E24" i="28"/>
  <c r="D24" i="28"/>
  <c r="B24" i="28" s="1"/>
  <c r="E23" i="28"/>
  <c r="D23" i="28"/>
  <c r="B23" i="28" s="1"/>
  <c r="E22" i="28"/>
  <c r="D22" i="28"/>
  <c r="B22" i="28" s="1"/>
  <c r="E21" i="28"/>
  <c r="D21" i="28"/>
  <c r="B21" i="28" s="1"/>
  <c r="E20" i="28"/>
  <c r="D20" i="28"/>
  <c r="B20" i="28" s="1"/>
  <c r="E19" i="28"/>
  <c r="D19" i="28"/>
  <c r="B19" i="28" s="1"/>
  <c r="E18" i="28"/>
  <c r="D18" i="28"/>
  <c r="B18" i="28" s="1"/>
  <c r="E17" i="28"/>
  <c r="D17" i="28"/>
  <c r="B17" i="28" s="1"/>
  <c r="E16" i="28"/>
  <c r="D16" i="28"/>
  <c r="B16" i="28" s="1"/>
  <c r="E15" i="28"/>
  <c r="D15" i="28"/>
  <c r="B15" i="28" s="1"/>
  <c r="E14" i="28"/>
  <c r="D14" i="28"/>
  <c r="B14" i="28" s="1"/>
  <c r="E13" i="28"/>
  <c r="D13" i="28"/>
  <c r="B13" i="28" s="1"/>
  <c r="E12" i="28"/>
  <c r="D12" i="28"/>
  <c r="B12" i="28" s="1"/>
  <c r="E11" i="28"/>
  <c r="D11" i="28"/>
  <c r="B11" i="28" s="1"/>
  <c r="E10" i="28"/>
  <c r="D10" i="28"/>
  <c r="B10" i="28" s="1"/>
  <c r="E9" i="28"/>
  <c r="D9" i="28"/>
  <c r="B9" i="28" s="1"/>
  <c r="E8" i="28"/>
  <c r="D8" i="28"/>
  <c r="B8" i="28" s="1"/>
  <c r="E7" i="28"/>
  <c r="D7" i="28"/>
  <c r="B7" i="28" s="1"/>
  <c r="E6" i="28"/>
  <c r="D6" i="28"/>
  <c r="B6" i="28" s="1"/>
  <c r="E5" i="28"/>
  <c r="D5" i="28"/>
  <c r="B5" i="28" s="1"/>
  <c r="E4" i="28"/>
  <c r="D4" i="28"/>
  <c r="B4" i="28" s="1"/>
  <c r="A4" i="28" s="1"/>
  <c r="T4" i="27"/>
  <c r="R4" i="27"/>
  <c r="N3" i="27"/>
  <c r="N2" i="27" s="1"/>
  <c r="M3" i="27"/>
  <c r="M2" i="27"/>
  <c r="AB4" i="2"/>
  <c r="AA4" i="2"/>
  <c r="AA3" i="2"/>
  <c r="AA2" i="2" s="1"/>
  <c r="AB3" i="2"/>
  <c r="AB2" i="2" s="1"/>
  <c r="N72" i="26" l="1"/>
  <c r="N4" i="26"/>
  <c r="N94" i="26"/>
  <c r="N41" i="26"/>
  <c r="N52" i="26"/>
  <c r="N36" i="26"/>
  <c r="N32" i="26"/>
  <c r="N44" i="26"/>
  <c r="N19" i="26"/>
  <c r="N22" i="26"/>
  <c r="N49" i="26"/>
  <c r="N16" i="26"/>
  <c r="N27" i="26"/>
  <c r="N28" i="26"/>
  <c r="N23" i="26"/>
  <c r="N20" i="26"/>
  <c r="N29" i="26"/>
  <c r="N17" i="26"/>
  <c r="N18" i="26"/>
  <c r="N35" i="26"/>
  <c r="N30" i="26"/>
  <c r="N42" i="26"/>
  <c r="N45" i="26"/>
  <c r="N15" i="26"/>
  <c r="N33" i="26"/>
  <c r="N9" i="26"/>
  <c r="N60" i="26"/>
  <c r="N13" i="26"/>
  <c r="N39" i="26"/>
  <c r="N21" i="26"/>
  <c r="N25" i="26"/>
  <c r="N48" i="26"/>
  <c r="N34" i="26"/>
  <c r="N57" i="26"/>
  <c r="N56" i="26"/>
  <c r="N24" i="26"/>
  <c r="N50" i="26"/>
  <c r="N40" i="26"/>
  <c r="N83" i="26"/>
  <c r="N96" i="26"/>
  <c r="N37" i="26"/>
  <c r="N64" i="26"/>
  <c r="N71" i="26"/>
  <c r="N65" i="26"/>
  <c r="N98" i="26"/>
  <c r="N8" i="26"/>
  <c r="N77" i="26"/>
  <c r="N73" i="26"/>
  <c r="N58" i="26"/>
  <c r="N78" i="26"/>
  <c r="N31" i="26"/>
  <c r="N68" i="26"/>
  <c r="N80" i="26"/>
  <c r="N11" i="26"/>
  <c r="N70" i="26"/>
  <c r="N54" i="26"/>
  <c r="N74" i="26"/>
  <c r="N82" i="26"/>
  <c r="N51" i="26"/>
  <c r="N86" i="26"/>
  <c r="N55" i="26"/>
  <c r="N93" i="26"/>
  <c r="N75" i="26"/>
  <c r="N87" i="26"/>
  <c r="N7" i="26"/>
  <c r="N92" i="26"/>
  <c r="N46" i="26"/>
  <c r="N88" i="26"/>
  <c r="N76" i="26"/>
  <c r="N38" i="26"/>
  <c r="N66" i="26"/>
  <c r="N97" i="26"/>
  <c r="N89" i="26"/>
  <c r="N14" i="26"/>
  <c r="N99" i="26"/>
  <c r="N84" i="26"/>
  <c r="N91" i="26"/>
  <c r="N63" i="26"/>
  <c r="N59" i="26"/>
  <c r="N69" i="26"/>
  <c r="N43" i="26"/>
  <c r="N100" i="26"/>
  <c r="N12" i="26"/>
  <c r="N10" i="26"/>
  <c r="N53" i="26"/>
  <c r="N90" i="26"/>
  <c r="N62" i="26"/>
  <c r="N79" i="26"/>
  <c r="N67" i="26"/>
  <c r="N61" i="26"/>
  <c r="N85" i="26"/>
  <c r="N95" i="26"/>
  <c r="N47" i="26"/>
  <c r="N26" i="26"/>
  <c r="N81" i="26"/>
  <c r="N6" i="26"/>
  <c r="N5" i="26"/>
  <c r="A5" i="28"/>
  <c r="A6" i="28" s="1"/>
  <c r="A7" i="28" l="1"/>
  <c r="A8" i="28" l="1"/>
  <c r="A9" i="28" l="1"/>
  <c r="A10" i="28" l="1"/>
  <c r="AB13" i="25"/>
  <c r="AB606" i="25"/>
  <c r="AB604" i="25"/>
  <c r="AB602" i="25"/>
  <c r="AB600" i="25"/>
  <c r="AB598" i="25"/>
  <c r="AB596" i="25"/>
  <c r="AB594" i="25"/>
  <c r="AB592" i="25"/>
  <c r="AB590" i="25"/>
  <c r="AB588" i="25"/>
  <c r="AB586" i="25"/>
  <c r="AB584" i="25"/>
  <c r="AB582" i="25"/>
  <c r="AB580" i="25"/>
  <c r="AB578" i="25"/>
  <c r="AB576" i="25"/>
  <c r="AB574" i="25"/>
  <c r="AB572" i="25"/>
  <c r="AB570" i="25"/>
  <c r="AB568" i="25"/>
  <c r="AB566" i="25"/>
  <c r="AB564" i="25"/>
  <c r="AB562" i="25"/>
  <c r="AB560" i="25"/>
  <c r="AB558" i="25"/>
  <c r="AB556" i="25"/>
  <c r="AB554" i="25"/>
  <c r="AB552" i="25"/>
  <c r="AB550" i="25"/>
  <c r="AB548" i="25"/>
  <c r="AB546" i="25"/>
  <c r="AB34" i="25"/>
  <c r="AB32" i="25"/>
  <c r="AB30" i="25"/>
  <c r="AB28" i="25"/>
  <c r="AB26" i="25"/>
  <c r="AB24" i="25"/>
  <c r="AB22" i="25"/>
  <c r="AB20" i="25"/>
  <c r="AB18" i="25"/>
  <c r="AB16" i="25"/>
  <c r="AB14" i="25"/>
  <c r="AB12" i="25"/>
  <c r="AB10" i="25"/>
  <c r="AB8" i="25"/>
  <c r="AB990" i="25"/>
  <c r="AB988" i="25"/>
  <c r="AB1002" i="25"/>
  <c r="AB998" i="25"/>
  <c r="AB996" i="25"/>
  <c r="AB994" i="25"/>
  <c r="AB992" i="25"/>
  <c r="AB986" i="25"/>
  <c r="AB974" i="25"/>
  <c r="AB972" i="25"/>
  <c r="AB982" i="25"/>
  <c r="AB978" i="25"/>
  <c r="AB968" i="25"/>
  <c r="AB962" i="25"/>
  <c r="AB958" i="25"/>
  <c r="AB952" i="25"/>
  <c r="AB946" i="25"/>
  <c r="AB942" i="25"/>
  <c r="AB936" i="25"/>
  <c r="AB930" i="25"/>
  <c r="AB926" i="25"/>
  <c r="AB920" i="25"/>
  <c r="AB914" i="25"/>
  <c r="AB910" i="25"/>
  <c r="AB904" i="25"/>
  <c r="AB898" i="25"/>
  <c r="AB866" i="25"/>
  <c r="AB984" i="25"/>
  <c r="AB976" i="25"/>
  <c r="AB966" i="25"/>
  <c r="AB960" i="25"/>
  <c r="AB954" i="25"/>
  <c r="AB948" i="25"/>
  <c r="AB940" i="25"/>
  <c r="AB934" i="25"/>
  <c r="AB928" i="25"/>
  <c r="AB922" i="25"/>
  <c r="AB916" i="25"/>
  <c r="AB908" i="25"/>
  <c r="AB902" i="25"/>
  <c r="AB896" i="25"/>
  <c r="AB892" i="25"/>
  <c r="AB888" i="25"/>
  <c r="AB884" i="25"/>
  <c r="AB880" i="25"/>
  <c r="AB876" i="25"/>
  <c r="AB872" i="25"/>
  <c r="AB868" i="25"/>
  <c r="AB862" i="25"/>
  <c r="AB858" i="25"/>
  <c r="AB854" i="25"/>
  <c r="AB850" i="25"/>
  <c r="AB846" i="25"/>
  <c r="AB842" i="25"/>
  <c r="AB838" i="25"/>
  <c r="AB834" i="25"/>
  <c r="AB830" i="25"/>
  <c r="AB826" i="25"/>
  <c r="AB822" i="25"/>
  <c r="AB818" i="25"/>
  <c r="AB814" i="25"/>
  <c r="AB810" i="25"/>
  <c r="AB806" i="25"/>
  <c r="AB802" i="25"/>
  <c r="AB798" i="25"/>
  <c r="AB794" i="25"/>
  <c r="AB790" i="25"/>
  <c r="AB786" i="25"/>
  <c r="AB782" i="25"/>
  <c r="AB778" i="25"/>
  <c r="AB774" i="25"/>
  <c r="AB770" i="25"/>
  <c r="AB766" i="25"/>
  <c r="AB762" i="25"/>
  <c r="AB758" i="25"/>
  <c r="AB754" i="25"/>
  <c r="AB750" i="25"/>
  <c r="AB746" i="25"/>
  <c r="AB742" i="25"/>
  <c r="AB738" i="25"/>
  <c r="AB734" i="25"/>
  <c r="AB730" i="25"/>
  <c r="AB724" i="25"/>
  <c r="AB720" i="25"/>
  <c r="AB718" i="25"/>
  <c r="AB712" i="25"/>
  <c r="AB708" i="25"/>
  <c r="AB704" i="25"/>
  <c r="AB700" i="25"/>
  <c r="AB696" i="25"/>
  <c r="AB692" i="25"/>
  <c r="AB688" i="25"/>
  <c r="AB684" i="25"/>
  <c r="AB680" i="25"/>
  <c r="AB676" i="25"/>
  <c r="AB672" i="25"/>
  <c r="AB666" i="25"/>
  <c r="AB662" i="25"/>
  <c r="AB658" i="25"/>
  <c r="AB654" i="25"/>
  <c r="AB650" i="25"/>
  <c r="AB646" i="25"/>
  <c r="AB642" i="25"/>
  <c r="AB638" i="25"/>
  <c r="AB634" i="25"/>
  <c r="AB630" i="25"/>
  <c r="AB626" i="25"/>
  <c r="AB622" i="25"/>
  <c r="AB618" i="25"/>
  <c r="AB614" i="25"/>
  <c r="AB612" i="25"/>
  <c r="AB608" i="25"/>
  <c r="AB980" i="25"/>
  <c r="AB970" i="25"/>
  <c r="AB964" i="25"/>
  <c r="AB956" i="25"/>
  <c r="AB950" i="25"/>
  <c r="AB944" i="25"/>
  <c r="AB938" i="25"/>
  <c r="AB932" i="25"/>
  <c r="AB924" i="25"/>
  <c r="AB918" i="25"/>
  <c r="AB912" i="25"/>
  <c r="AB906" i="25"/>
  <c r="AB900" i="25"/>
  <c r="AB894" i="25"/>
  <c r="AB890" i="25"/>
  <c r="AB886" i="25"/>
  <c r="AB882" i="25"/>
  <c r="AB878" i="25"/>
  <c r="AB874" i="25"/>
  <c r="AB870" i="25"/>
  <c r="AB864" i="25"/>
  <c r="AB860" i="25"/>
  <c r="AB856" i="25"/>
  <c r="AB852" i="25"/>
  <c r="AB848" i="25"/>
  <c r="AB844" i="25"/>
  <c r="AB840" i="25"/>
  <c r="AB836" i="25"/>
  <c r="AB832" i="25"/>
  <c r="AB828" i="25"/>
  <c r="AB824" i="25"/>
  <c r="AB820" i="25"/>
  <c r="AB816" i="25"/>
  <c r="AB812" i="25"/>
  <c r="AB808" i="25"/>
  <c r="AB804" i="25"/>
  <c r="AB800" i="25"/>
  <c r="AB796" i="25"/>
  <c r="AB792" i="25"/>
  <c r="AB788" i="25"/>
  <c r="AB784" i="25"/>
  <c r="AB780" i="25"/>
  <c r="AB776" i="25"/>
  <c r="AB772" i="25"/>
  <c r="AB768" i="25"/>
  <c r="AB764" i="25"/>
  <c r="AB760" i="25"/>
  <c r="AB756" i="25"/>
  <c r="AB752" i="25"/>
  <c r="AB748" i="25"/>
  <c r="AB744" i="25"/>
  <c r="AB740" i="25"/>
  <c r="AB736" i="25"/>
  <c r="AB732" i="25"/>
  <c r="AB728" i="25"/>
  <c r="AB726" i="25"/>
  <c r="AB722" i="25"/>
  <c r="AB716" i="25"/>
  <c r="AB714" i="25"/>
  <c r="AB710" i="25"/>
  <c r="AB706" i="25"/>
  <c r="AB702" i="25"/>
  <c r="AB698" i="25"/>
  <c r="AB694" i="25"/>
  <c r="AB690" i="25"/>
  <c r="AB686" i="25"/>
  <c r="AB682" i="25"/>
  <c r="AB678" i="25"/>
  <c r="AB674" i="25"/>
  <c r="AB670" i="25"/>
  <c r="AB668" i="25"/>
  <c r="AB664" i="25"/>
  <c r="AB660" i="25"/>
  <c r="AB656" i="25"/>
  <c r="AB652" i="25"/>
  <c r="AB648" i="25"/>
  <c r="AB644" i="25"/>
  <c r="AB640" i="25"/>
  <c r="AB636" i="25"/>
  <c r="AB632" i="25"/>
  <c r="AB628" i="25"/>
  <c r="AB624" i="25"/>
  <c r="AB620" i="25"/>
  <c r="AB616" i="25"/>
  <c r="AB610" i="25"/>
  <c r="AB1001" i="25"/>
  <c r="AB999" i="25"/>
  <c r="AB997" i="25"/>
  <c r="AB995" i="25"/>
  <c r="AB993" i="25"/>
  <c r="AB991" i="25"/>
  <c r="AB989" i="25"/>
  <c r="AB544" i="25"/>
  <c r="AB542" i="25"/>
  <c r="AB540" i="25"/>
  <c r="AB538" i="25"/>
  <c r="AB536" i="25"/>
  <c r="AB534" i="25"/>
  <c r="AB532" i="25"/>
  <c r="AB530" i="25"/>
  <c r="AB528" i="25"/>
  <c r="AB526" i="25"/>
  <c r="AB524" i="25"/>
  <c r="AB522" i="25"/>
  <c r="AB520" i="25"/>
  <c r="AB518" i="25"/>
  <c r="AB516" i="25"/>
  <c r="AB514" i="25"/>
  <c r="AB512" i="25"/>
  <c r="AB510" i="25"/>
  <c r="AB508" i="25"/>
  <c r="AB506" i="25"/>
  <c r="AB504" i="25"/>
  <c r="AB502" i="25"/>
  <c r="AB500" i="25"/>
  <c r="AB498" i="25"/>
  <c r="AB496" i="25"/>
  <c r="AB494" i="25"/>
  <c r="AB492" i="25"/>
  <c r="AB490" i="25"/>
  <c r="AB488" i="25"/>
  <c r="AB486" i="25"/>
  <c r="AB484" i="25"/>
  <c r="AB482" i="25"/>
  <c r="AB480" i="25"/>
  <c r="AB478" i="25"/>
  <c r="AB476" i="25"/>
  <c r="AB474" i="25"/>
  <c r="AB472" i="25"/>
  <c r="AB470" i="25"/>
  <c r="AB468" i="25"/>
  <c r="AB466" i="25"/>
  <c r="AB464" i="25"/>
  <c r="AB462" i="25"/>
  <c r="AB460" i="25"/>
  <c r="AB458" i="25"/>
  <c r="AB456" i="25"/>
  <c r="AB454" i="25"/>
  <c r="AB452" i="25"/>
  <c r="AB450" i="25"/>
  <c r="AB448" i="25"/>
  <c r="AB446" i="25"/>
  <c r="AB444" i="25"/>
  <c r="AB442" i="25"/>
  <c r="AB440" i="25"/>
  <c r="AB438" i="25"/>
  <c r="AB436" i="25"/>
  <c r="AB434" i="25"/>
  <c r="AB432" i="25"/>
  <c r="AB430" i="25"/>
  <c r="AB428" i="25"/>
  <c r="AB426" i="25"/>
  <c r="AB424" i="25"/>
  <c r="AB422" i="25"/>
  <c r="AB420" i="25"/>
  <c r="AB418" i="25"/>
  <c r="AB416" i="25"/>
  <c r="AB414" i="25"/>
  <c r="AB412" i="25"/>
  <c r="AB410" i="25"/>
  <c r="AB408" i="25"/>
  <c r="AB406" i="25"/>
  <c r="AB404" i="25"/>
  <c r="AB402" i="25"/>
  <c r="AB400" i="25"/>
  <c r="AB398" i="25"/>
  <c r="AB396" i="25"/>
  <c r="AB394" i="25"/>
  <c r="AB392" i="25"/>
  <c r="AB390" i="25"/>
  <c r="AB388" i="25"/>
  <c r="AB386" i="25"/>
  <c r="AB384" i="25"/>
  <c r="AB382" i="25"/>
  <c r="AB380" i="25"/>
  <c r="AB378" i="25"/>
  <c r="AB376" i="25"/>
  <c r="AB374" i="25"/>
  <c r="AB372" i="25"/>
  <c r="AB370" i="25"/>
  <c r="AB368" i="25"/>
  <c r="AB366" i="25"/>
  <c r="AB364" i="25"/>
  <c r="AB362" i="25"/>
  <c r="AB360" i="25"/>
  <c r="AB358" i="25"/>
  <c r="AB356" i="25"/>
  <c r="AB354" i="25"/>
  <c r="AB352" i="25"/>
  <c r="AB350" i="25"/>
  <c r="AB348" i="25"/>
  <c r="AB346" i="25"/>
  <c r="AB344" i="25"/>
  <c r="AB342" i="25"/>
  <c r="AB340" i="25"/>
  <c r="AB338" i="25"/>
  <c r="AB336" i="25"/>
  <c r="AB334" i="25"/>
  <c r="AB332" i="25"/>
  <c r="AB330" i="25"/>
  <c r="AB328" i="25"/>
  <c r="AB326" i="25"/>
  <c r="AB324" i="25"/>
  <c r="AB322" i="25"/>
  <c r="AB320" i="25"/>
  <c r="AB318" i="25"/>
  <c r="AB316" i="25"/>
  <c r="AB314" i="25"/>
  <c r="AB312" i="25"/>
  <c r="AB310" i="25"/>
  <c r="AB308" i="25"/>
  <c r="AB306" i="25"/>
  <c r="AB304" i="25"/>
  <c r="AB302" i="25"/>
  <c r="AB300" i="25"/>
  <c r="AB298" i="25"/>
  <c r="AB296" i="25"/>
  <c r="AB294" i="25"/>
  <c r="AB292" i="25"/>
  <c r="AB290" i="25"/>
  <c r="AB288" i="25"/>
  <c r="AB286" i="25"/>
  <c r="AB284" i="25"/>
  <c r="AB282" i="25"/>
  <c r="AB280" i="25"/>
  <c r="AB278" i="25"/>
  <c r="AB276" i="25"/>
  <c r="AB274" i="25"/>
  <c r="AB272" i="25"/>
  <c r="AB270" i="25"/>
  <c r="AB268" i="25"/>
  <c r="AB266" i="25"/>
  <c r="AB264" i="25"/>
  <c r="AB262" i="25"/>
  <c r="AB260" i="25"/>
  <c r="AB258" i="25"/>
  <c r="AB256" i="25"/>
  <c r="AB254" i="25"/>
  <c r="AB252" i="25"/>
  <c r="AB250" i="25"/>
  <c r="AB248" i="25"/>
  <c r="AB246" i="25"/>
  <c r="AB244" i="25"/>
  <c r="AB242" i="25"/>
  <c r="AB240" i="25"/>
  <c r="AB238" i="25"/>
  <c r="AB236" i="25"/>
  <c r="AB234" i="25"/>
  <c r="AB232" i="25"/>
  <c r="AB230" i="25"/>
  <c r="AB228" i="25"/>
  <c r="AB226" i="25"/>
  <c r="AB224" i="25"/>
  <c r="AB222" i="25"/>
  <c r="AB220" i="25"/>
  <c r="AB218" i="25"/>
  <c r="AB216" i="25"/>
  <c r="AB214" i="25"/>
  <c r="AB212" i="25"/>
  <c r="AB210" i="25"/>
  <c r="AB208" i="25"/>
  <c r="AB206" i="25"/>
  <c r="AB987" i="25"/>
  <c r="AB985" i="25"/>
  <c r="AB983" i="25"/>
  <c r="AB981" i="25"/>
  <c r="AB979" i="25"/>
  <c r="AB977" i="25"/>
  <c r="AB975" i="25"/>
  <c r="AB973" i="25"/>
  <c r="AB971" i="25"/>
  <c r="AB969" i="25"/>
  <c r="AB967" i="25"/>
  <c r="AB965" i="25"/>
  <c r="AB963" i="25"/>
  <c r="AB961" i="25"/>
  <c r="AB959" i="25"/>
  <c r="AB957" i="25"/>
  <c r="AB955" i="25"/>
  <c r="AB953" i="25"/>
  <c r="AB951" i="25"/>
  <c r="AB949" i="25"/>
  <c r="AB947" i="25"/>
  <c r="AB945" i="25"/>
  <c r="AB943" i="25"/>
  <c r="AB941" i="25"/>
  <c r="AB939" i="25"/>
  <c r="AB937" i="25"/>
  <c r="AB935" i="25"/>
  <c r="AB933" i="25"/>
  <c r="AB931" i="25"/>
  <c r="AB929" i="25"/>
  <c r="AB927" i="25"/>
  <c r="AB925" i="25"/>
  <c r="AB923" i="25"/>
  <c r="AB921" i="25"/>
  <c r="AB919" i="25"/>
  <c r="AB917" i="25"/>
  <c r="AB915" i="25"/>
  <c r="AB913" i="25"/>
  <c r="AB911" i="25"/>
  <c r="AB909" i="25"/>
  <c r="AB907" i="25"/>
  <c r="AB905" i="25"/>
  <c r="AB903" i="25"/>
  <c r="AB901" i="25"/>
  <c r="AB899" i="25"/>
  <c r="AB897" i="25"/>
  <c r="AB895" i="25"/>
  <c r="AB893" i="25"/>
  <c r="AB891" i="25"/>
  <c r="AB889" i="25"/>
  <c r="AB887" i="25"/>
  <c r="AB885" i="25"/>
  <c r="AB883" i="25"/>
  <c r="AB881" i="25"/>
  <c r="AB879" i="25"/>
  <c r="AB877" i="25"/>
  <c r="AB875" i="25"/>
  <c r="AB873" i="25"/>
  <c r="AB871" i="25"/>
  <c r="AB869" i="25"/>
  <c r="AB867" i="25"/>
  <c r="AB865" i="25"/>
  <c r="AB863" i="25"/>
  <c r="AB861" i="25"/>
  <c r="AB859" i="25"/>
  <c r="AB857" i="25"/>
  <c r="AB855" i="25"/>
  <c r="AB853" i="25"/>
  <c r="AB851" i="25"/>
  <c r="AB849" i="25"/>
  <c r="AB847" i="25"/>
  <c r="AB845" i="25"/>
  <c r="AB843" i="25"/>
  <c r="AB841" i="25"/>
  <c r="AB839" i="25"/>
  <c r="AB837" i="25"/>
  <c r="AB835" i="25"/>
  <c r="AB833" i="25"/>
  <c r="AB831" i="25"/>
  <c r="AB829" i="25"/>
  <c r="AB827" i="25"/>
  <c r="AB825" i="25"/>
  <c r="AB823" i="25"/>
  <c r="AB821" i="25"/>
  <c r="AB819" i="25"/>
  <c r="AB817" i="25"/>
  <c r="AB815" i="25"/>
  <c r="AB813" i="25"/>
  <c r="AB811" i="25"/>
  <c r="AB809" i="25"/>
  <c r="AB807" i="25"/>
  <c r="AB805" i="25"/>
  <c r="AB803" i="25"/>
  <c r="AB801" i="25"/>
  <c r="AB799" i="25"/>
  <c r="AB797" i="25"/>
  <c r="AB795" i="25"/>
  <c r="AB793" i="25"/>
  <c r="AB791" i="25"/>
  <c r="AB789" i="25"/>
  <c r="AB787" i="25"/>
  <c r="AB785" i="25"/>
  <c r="AB783" i="25"/>
  <c r="AB781" i="25"/>
  <c r="AB779" i="25"/>
  <c r="AB777" i="25"/>
  <c r="AB775" i="25"/>
  <c r="AB773" i="25"/>
  <c r="AB771" i="25"/>
  <c r="AB769" i="25"/>
  <c r="AB767" i="25"/>
  <c r="AB765" i="25"/>
  <c r="AB763" i="25"/>
  <c r="AB761" i="25"/>
  <c r="AB759" i="25"/>
  <c r="AB757" i="25"/>
  <c r="AB755" i="25"/>
  <c r="AB753" i="25"/>
  <c r="AB751" i="25"/>
  <c r="AB749" i="25"/>
  <c r="AB747" i="25"/>
  <c r="AB745" i="25"/>
  <c r="AB743" i="25"/>
  <c r="AB741" i="25"/>
  <c r="AB739" i="25"/>
  <c r="AB737" i="25"/>
  <c r="AB735" i="25"/>
  <c r="AB733" i="25"/>
  <c r="AB731" i="25"/>
  <c r="AB729" i="25"/>
  <c r="AB727" i="25"/>
  <c r="AB725" i="25"/>
  <c r="AB723" i="25"/>
  <c r="AB721" i="25"/>
  <c r="AB719" i="25"/>
  <c r="AB717" i="25"/>
  <c r="AB715" i="25"/>
  <c r="AB713" i="25"/>
  <c r="AB711" i="25"/>
  <c r="AB709" i="25"/>
  <c r="AB707" i="25"/>
  <c r="AB705" i="25"/>
  <c r="AB703" i="25"/>
  <c r="AB701" i="25"/>
  <c r="AB699" i="25"/>
  <c r="AB697" i="25"/>
  <c r="AB695" i="25"/>
  <c r="AB693" i="25"/>
  <c r="AB691" i="25"/>
  <c r="AB689" i="25"/>
  <c r="AB687" i="25"/>
  <c r="AB685" i="25"/>
  <c r="AB683" i="25"/>
  <c r="AB681" i="25"/>
  <c r="AB679" i="25"/>
  <c r="AB677" i="25"/>
  <c r="AB675" i="25"/>
  <c r="AB673" i="25"/>
  <c r="AB671" i="25"/>
  <c r="AB669" i="25"/>
  <c r="AB667" i="25"/>
  <c r="AB665" i="25"/>
  <c r="AB663" i="25"/>
  <c r="AB661" i="25"/>
  <c r="AB659" i="25"/>
  <c r="AB657" i="25"/>
  <c r="AB655" i="25"/>
  <c r="AB653" i="25"/>
  <c r="AB651" i="25"/>
  <c r="AB649" i="25"/>
  <c r="AB647" i="25"/>
  <c r="AB645" i="25"/>
  <c r="AB643" i="25"/>
  <c r="AB641" i="25"/>
  <c r="AB639" i="25"/>
  <c r="AB637" i="25"/>
  <c r="AB635" i="25"/>
  <c r="AB633" i="25"/>
  <c r="AB631" i="25"/>
  <c r="AB629" i="25"/>
  <c r="AB627" i="25"/>
  <c r="AB625" i="25"/>
  <c r="AB623" i="25"/>
  <c r="AB621" i="25"/>
  <c r="AB619" i="25"/>
  <c r="AB617" i="25"/>
  <c r="AB615" i="25"/>
  <c r="AB613" i="25"/>
  <c r="AB611" i="25"/>
  <c r="AB609" i="25"/>
  <c r="AB607" i="25"/>
  <c r="AB605" i="25"/>
  <c r="AB603" i="25"/>
  <c r="AB601" i="25"/>
  <c r="AB599" i="25"/>
  <c r="AB597" i="25"/>
  <c r="AB595" i="25"/>
  <c r="AB593" i="25"/>
  <c r="AB591" i="25"/>
  <c r="AB589" i="25"/>
  <c r="AB587" i="25"/>
  <c r="AB585" i="25"/>
  <c r="AB583" i="25"/>
  <c r="AB581" i="25"/>
  <c r="AB579" i="25"/>
  <c r="AB577" i="25"/>
  <c r="AB575" i="25"/>
  <c r="AB573" i="25"/>
  <c r="AB571" i="25"/>
  <c r="AB569" i="25"/>
  <c r="AB567" i="25"/>
  <c r="AB565" i="25"/>
  <c r="AB563" i="25"/>
  <c r="AB561" i="25"/>
  <c r="AB559" i="25"/>
  <c r="AB557" i="25"/>
  <c r="AB555" i="25"/>
  <c r="AB553" i="25"/>
  <c r="AB551" i="25"/>
  <c r="AB549" i="25"/>
  <c r="AB547" i="25"/>
  <c r="AB545" i="25"/>
  <c r="AB543" i="25"/>
  <c r="AB541" i="25"/>
  <c r="AB539" i="25"/>
  <c r="AB537" i="25"/>
  <c r="AB535" i="25"/>
  <c r="AB533" i="25"/>
  <c r="AB531" i="25"/>
  <c r="AB529" i="25"/>
  <c r="AB527" i="25"/>
  <c r="AB525" i="25"/>
  <c r="AB523" i="25"/>
  <c r="AB521" i="25"/>
  <c r="AB519" i="25"/>
  <c r="AB517" i="25"/>
  <c r="AB515" i="25"/>
  <c r="AB513" i="25"/>
  <c r="AB511" i="25"/>
  <c r="AB509" i="25"/>
  <c r="AB507" i="25"/>
  <c r="AB505" i="25"/>
  <c r="AB503" i="25"/>
  <c r="AB501" i="25"/>
  <c r="AB499" i="25"/>
  <c r="AB497" i="25"/>
  <c r="AB495" i="25"/>
  <c r="AB493" i="25"/>
  <c r="AB491" i="25"/>
  <c r="AB489" i="25"/>
  <c r="AB487" i="25"/>
  <c r="AB485" i="25"/>
  <c r="AB483" i="25"/>
  <c r="AB481" i="25"/>
  <c r="AB479" i="25"/>
  <c r="AB477" i="25"/>
  <c r="AB475" i="25"/>
  <c r="AB473" i="25"/>
  <c r="AB471" i="25"/>
  <c r="AB469" i="25"/>
  <c r="AB467" i="25"/>
  <c r="AB465" i="25"/>
  <c r="AB463" i="25"/>
  <c r="AB461" i="25"/>
  <c r="AB459" i="25"/>
  <c r="AB457" i="25"/>
  <c r="AB455" i="25"/>
  <c r="AB453" i="25"/>
  <c r="AB451" i="25"/>
  <c r="AB449" i="25"/>
  <c r="AB447" i="25"/>
  <c r="AB445" i="25"/>
  <c r="AB443" i="25"/>
  <c r="AB441" i="25"/>
  <c r="AB439" i="25"/>
  <c r="AB437" i="25"/>
  <c r="AB435" i="25"/>
  <c r="AB433" i="25"/>
  <c r="AB431" i="25"/>
  <c r="AB429" i="25"/>
  <c r="AB427" i="25"/>
  <c r="AB425" i="25"/>
  <c r="AB423" i="25"/>
  <c r="AB421" i="25"/>
  <c r="AB419" i="25"/>
  <c r="AB417" i="25"/>
  <c r="AB415" i="25"/>
  <c r="AB413" i="25"/>
  <c r="AB411" i="25"/>
  <c r="AB409" i="25"/>
  <c r="AB407" i="25"/>
  <c r="AB405" i="25"/>
  <c r="AB403" i="25"/>
  <c r="AB401" i="25"/>
  <c r="AB399" i="25"/>
  <c r="AB397" i="25"/>
  <c r="AB395" i="25"/>
  <c r="AB393" i="25"/>
  <c r="AB391" i="25"/>
  <c r="AB389" i="25"/>
  <c r="AB387" i="25"/>
  <c r="AB385" i="25"/>
  <c r="AB383" i="25"/>
  <c r="AB381" i="25"/>
  <c r="AB379" i="25"/>
  <c r="AB377" i="25"/>
  <c r="AB375" i="25"/>
  <c r="AB373" i="25"/>
  <c r="AB371" i="25"/>
  <c r="AB369" i="25"/>
  <c r="AB367" i="25"/>
  <c r="AB365" i="25"/>
  <c r="AB363" i="25"/>
  <c r="AB361" i="25"/>
  <c r="AB359" i="25"/>
  <c r="AB357" i="25"/>
  <c r="AB355" i="25"/>
  <c r="AB353" i="25"/>
  <c r="AB351" i="25"/>
  <c r="AB349" i="25"/>
  <c r="AB347" i="25"/>
  <c r="AB345" i="25"/>
  <c r="AB343" i="25"/>
  <c r="AB341" i="25"/>
  <c r="AB339" i="25"/>
  <c r="AB337" i="25"/>
  <c r="AB335" i="25"/>
  <c r="AB333" i="25"/>
  <c r="AB331" i="25"/>
  <c r="AB204" i="25"/>
  <c r="AB202" i="25"/>
  <c r="AB200" i="25"/>
  <c r="AB198" i="25"/>
  <c r="AB196" i="25"/>
  <c r="AB194" i="25"/>
  <c r="AB192" i="25"/>
  <c r="AB190" i="25"/>
  <c r="AB188" i="25"/>
  <c r="AB186" i="25"/>
  <c r="AB184" i="25"/>
  <c r="AB182" i="25"/>
  <c r="AB180" i="25"/>
  <c r="AB178" i="25"/>
  <c r="AB176" i="25"/>
  <c r="AB174" i="25"/>
  <c r="AB172" i="25"/>
  <c r="AB170" i="25"/>
  <c r="AB168" i="25"/>
  <c r="AB166" i="25"/>
  <c r="AB164" i="25"/>
  <c r="AB162" i="25"/>
  <c r="AB160" i="25"/>
  <c r="AB158" i="25"/>
  <c r="AB156" i="25"/>
  <c r="AB154" i="25"/>
  <c r="AB152" i="25"/>
  <c r="AB150" i="25"/>
  <c r="AB148" i="25"/>
  <c r="AB146" i="25"/>
  <c r="AB144" i="25"/>
  <c r="AB142" i="25"/>
  <c r="AB140" i="25"/>
  <c r="AB138" i="25"/>
  <c r="AB136" i="25"/>
  <c r="AB134" i="25"/>
  <c r="AB132" i="25"/>
  <c r="AB130" i="25"/>
  <c r="AB128" i="25"/>
  <c r="AB126" i="25"/>
  <c r="AB124" i="25"/>
  <c r="AB122" i="25"/>
  <c r="AB120" i="25"/>
  <c r="AB118" i="25"/>
  <c r="AB116" i="25"/>
  <c r="AB114" i="25"/>
  <c r="AB112" i="25"/>
  <c r="AB110" i="25"/>
  <c r="AB108" i="25"/>
  <c r="AB106" i="25"/>
  <c r="AB104" i="25"/>
  <c r="AB102" i="25"/>
  <c r="AB100" i="25"/>
  <c r="AB98" i="25"/>
  <c r="AB96" i="25"/>
  <c r="AB94" i="25"/>
  <c r="AB92" i="25"/>
  <c r="AB90" i="25"/>
  <c r="AB88" i="25"/>
  <c r="AB86" i="25"/>
  <c r="AB84" i="25"/>
  <c r="AB82" i="25"/>
  <c r="AB80" i="25"/>
  <c r="AB78" i="25"/>
  <c r="AB76" i="25"/>
  <c r="AB74" i="25"/>
  <c r="AB72" i="25"/>
  <c r="AB70" i="25"/>
  <c r="AB68" i="25"/>
  <c r="AB66" i="25"/>
  <c r="AB64" i="25"/>
  <c r="AB62" i="25"/>
  <c r="AB60" i="25"/>
  <c r="AB58" i="25"/>
  <c r="AB56" i="25"/>
  <c r="AB54" i="25"/>
  <c r="AB52" i="25"/>
  <c r="AB50" i="25"/>
  <c r="AB48" i="25"/>
  <c r="AB46" i="25"/>
  <c r="AB44" i="25"/>
  <c r="AB42" i="25"/>
  <c r="AB40" i="25"/>
  <c r="AB38" i="25"/>
  <c r="AB36" i="25"/>
  <c r="AB329" i="25"/>
  <c r="AB327" i="25"/>
  <c r="AB325" i="25"/>
  <c r="AB323" i="25"/>
  <c r="AB321" i="25"/>
  <c r="AB319" i="25"/>
  <c r="AB317" i="25"/>
  <c r="AB315" i="25"/>
  <c r="AB313" i="25"/>
  <c r="AB311" i="25"/>
  <c r="AB309" i="25"/>
  <c r="AB307" i="25"/>
  <c r="AB305" i="25"/>
  <c r="AB303" i="25"/>
  <c r="AB301" i="25"/>
  <c r="AB299" i="25"/>
  <c r="AB297" i="25"/>
  <c r="AB295" i="25"/>
  <c r="AB293" i="25"/>
  <c r="AB291" i="25"/>
  <c r="AB289" i="25"/>
  <c r="AB287" i="25"/>
  <c r="AB285" i="25"/>
  <c r="AB283" i="25"/>
  <c r="AB281" i="25"/>
  <c r="AB279" i="25"/>
  <c r="AB277" i="25"/>
  <c r="AB275" i="25"/>
  <c r="AB273" i="25"/>
  <c r="AB271" i="25"/>
  <c r="AB269" i="25"/>
  <c r="AB267" i="25"/>
  <c r="AB265" i="25"/>
  <c r="AB263" i="25"/>
  <c r="AB261" i="25"/>
  <c r="AB259" i="25"/>
  <c r="AB257" i="25"/>
  <c r="AB255" i="25"/>
  <c r="AB253" i="25"/>
  <c r="AB251" i="25"/>
  <c r="AB249" i="25"/>
  <c r="AB247" i="25"/>
  <c r="AB245" i="25"/>
  <c r="AB243" i="25"/>
  <c r="AB241" i="25"/>
  <c r="AB239" i="25"/>
  <c r="AB237" i="25"/>
  <c r="AB235" i="25"/>
  <c r="AB233" i="25"/>
  <c r="AB231" i="25"/>
  <c r="AB229" i="25"/>
  <c r="AB227" i="25"/>
  <c r="AB225" i="25"/>
  <c r="AB223" i="25"/>
  <c r="AB221" i="25"/>
  <c r="AB219" i="25"/>
  <c r="AB217" i="25"/>
  <c r="AB215" i="25"/>
  <c r="AB213" i="25"/>
  <c r="AB211" i="25"/>
  <c r="AB209" i="25"/>
  <c r="AB207" i="25"/>
  <c r="AB205" i="25"/>
  <c r="AB203" i="25"/>
  <c r="AB201" i="25"/>
  <c r="AB199" i="25"/>
  <c r="AB197" i="25"/>
  <c r="AB195" i="25"/>
  <c r="AB193" i="25"/>
  <c r="AB191" i="25"/>
  <c r="AB189" i="25"/>
  <c r="AB187" i="25"/>
  <c r="AB185" i="25"/>
  <c r="AB183" i="25"/>
  <c r="AB181" i="25"/>
  <c r="AB179" i="25"/>
  <c r="AB177" i="25"/>
  <c r="AB175" i="25"/>
  <c r="AB173" i="25"/>
  <c r="AB171" i="25"/>
  <c r="AB169" i="25"/>
  <c r="AB167" i="25"/>
  <c r="AB165" i="25"/>
  <c r="AB163" i="25"/>
  <c r="AB161" i="25"/>
  <c r="AB159" i="25"/>
  <c r="AB157" i="25"/>
  <c r="AB155" i="25"/>
  <c r="AB153" i="25"/>
  <c r="AB151" i="25"/>
  <c r="AB149" i="25"/>
  <c r="AB147" i="25"/>
  <c r="AB145" i="25"/>
  <c r="AB143" i="25"/>
  <c r="AB141" i="25"/>
  <c r="AB139" i="25"/>
  <c r="AB137" i="25"/>
  <c r="AB135" i="25"/>
  <c r="AB133" i="25"/>
  <c r="AB131" i="25"/>
  <c r="AB129" i="25"/>
  <c r="AB127" i="25"/>
  <c r="AB125" i="25"/>
  <c r="AB123" i="25"/>
  <c r="AB121" i="25"/>
  <c r="AB119" i="25"/>
  <c r="AB117" i="25"/>
  <c r="AB115" i="25"/>
  <c r="AB113" i="25"/>
  <c r="AB111" i="25"/>
  <c r="AB109" i="25"/>
  <c r="AB107" i="25"/>
  <c r="AB105" i="25"/>
  <c r="AB103" i="25"/>
  <c r="AB101" i="25"/>
  <c r="AB99" i="25"/>
  <c r="AB97" i="25"/>
  <c r="AB95" i="25"/>
  <c r="AB93" i="25"/>
  <c r="AB91" i="25"/>
  <c r="AB89" i="25"/>
  <c r="AB87" i="25"/>
  <c r="AB85" i="25"/>
  <c r="AB83" i="25"/>
  <c r="AB81" i="25"/>
  <c r="AB79" i="25"/>
  <c r="AB77" i="25"/>
  <c r="AB75" i="25"/>
  <c r="AB73" i="25"/>
  <c r="AB71" i="25"/>
  <c r="AB69" i="25"/>
  <c r="AB67" i="25"/>
  <c r="AB65" i="25"/>
  <c r="AB63" i="25"/>
  <c r="AB61" i="25"/>
  <c r="AB59" i="25"/>
  <c r="AB57" i="25"/>
  <c r="AB55" i="25"/>
  <c r="AB53" i="25"/>
  <c r="AB51" i="25"/>
  <c r="AB49" i="25"/>
  <c r="AB47" i="25"/>
  <c r="AB45" i="25"/>
  <c r="AB43" i="25"/>
  <c r="AB41" i="25"/>
  <c r="AB39" i="25"/>
  <c r="AB37" i="25"/>
  <c r="AB35" i="25"/>
  <c r="AB33" i="25"/>
  <c r="AB31" i="25"/>
  <c r="AB29" i="25"/>
  <c r="AB27" i="25"/>
  <c r="AB25" i="25"/>
  <c r="AB23" i="25"/>
  <c r="AB21" i="25"/>
  <c r="AB19" i="25"/>
  <c r="AB17" i="25"/>
  <c r="AB15" i="25"/>
  <c r="AB11" i="25"/>
  <c r="AB9" i="25"/>
  <c r="AB7" i="25"/>
  <c r="AB5" i="25"/>
  <c r="AB1000" i="25"/>
  <c r="AB6" i="25"/>
  <c r="AC543" i="25"/>
  <c r="AC993" i="25"/>
  <c r="Z993" i="25" s="1"/>
  <c r="AB4" i="25"/>
  <c r="AC959" i="25"/>
  <c r="AC927" i="25"/>
  <c r="Z927" i="25" s="1"/>
  <c r="AB1003" i="25"/>
  <c r="AC895" i="25"/>
  <c r="AC863" i="25"/>
  <c r="AC831" i="25"/>
  <c r="AC989" i="25"/>
  <c r="Z989" i="25" s="1"/>
  <c r="AC979" i="25"/>
  <c r="Z979" i="25" s="1"/>
  <c r="AC947" i="25"/>
  <c r="Z947" i="25" s="1"/>
  <c r="AC915" i="25"/>
  <c r="Z915" i="25" s="1"/>
  <c r="AC883" i="25"/>
  <c r="Z883" i="25" s="1"/>
  <c r="AC851" i="25"/>
  <c r="Z851" i="25" s="1"/>
  <c r="AC819" i="25"/>
  <c r="Z819" i="25" s="1"/>
  <c r="AC997" i="25"/>
  <c r="AC988" i="25"/>
  <c r="Z988" i="25" s="1"/>
  <c r="AC983" i="25"/>
  <c r="AC971" i="25"/>
  <c r="AC939" i="25"/>
  <c r="AC907" i="25"/>
  <c r="AC875" i="25"/>
  <c r="Z875" i="25" s="1"/>
  <c r="AC843" i="25"/>
  <c r="Z843" i="25" s="1"/>
  <c r="AC811" i="25"/>
  <c r="AC1001" i="25"/>
  <c r="AC992" i="25"/>
  <c r="AC951" i="25"/>
  <c r="AC919" i="25"/>
  <c r="AC887" i="25"/>
  <c r="AC855" i="25"/>
  <c r="AC823" i="25"/>
  <c r="AC996" i="25"/>
  <c r="AC987" i="25"/>
  <c r="AC963" i="25"/>
  <c r="Z963" i="25" s="1"/>
  <c r="AC931" i="25"/>
  <c r="Z931" i="25" s="1"/>
  <c r="AC899" i="25"/>
  <c r="Z899" i="25" s="1"/>
  <c r="AC867" i="25"/>
  <c r="Z867" i="25" s="1"/>
  <c r="AC835" i="25"/>
  <c r="Z835" i="25" s="1"/>
  <c r="AC1000" i="25"/>
  <c r="Z1000" i="25" s="1"/>
  <c r="AC991" i="25"/>
  <c r="Z991" i="25" s="1"/>
  <c r="AC981" i="25"/>
  <c r="Z981" i="25" s="1"/>
  <c r="AC975" i="25"/>
  <c r="AC943" i="25"/>
  <c r="AC911" i="25"/>
  <c r="Z911" i="25" s="1"/>
  <c r="AC879" i="25"/>
  <c r="AC847" i="25"/>
  <c r="AC815" i="25"/>
  <c r="AC995" i="25"/>
  <c r="Z995" i="25" s="1"/>
  <c r="AC955" i="25"/>
  <c r="AC923" i="25"/>
  <c r="AC891" i="25"/>
  <c r="AC859" i="25"/>
  <c r="AC827" i="25"/>
  <c r="AC999" i="25"/>
  <c r="Z999" i="25" s="1"/>
  <c r="AC985" i="25"/>
  <c r="Z985" i="25" s="1"/>
  <c r="AC967" i="25"/>
  <c r="Z967" i="25" s="1"/>
  <c r="AC935" i="25"/>
  <c r="AC903" i="25"/>
  <c r="AC871" i="25"/>
  <c r="AC839" i="25"/>
  <c r="AC807" i="25"/>
  <c r="AC803" i="25"/>
  <c r="Z803" i="25" s="1"/>
  <c r="AC799" i="25"/>
  <c r="AC795" i="25"/>
  <c r="AC791" i="25"/>
  <c r="AC787" i="25"/>
  <c r="Z787" i="25" s="1"/>
  <c r="AC783" i="25"/>
  <c r="AC779" i="25"/>
  <c r="AC775" i="25"/>
  <c r="AC771" i="25"/>
  <c r="Z771" i="25" s="1"/>
  <c r="AC767" i="25"/>
  <c r="AC763" i="25"/>
  <c r="AC759" i="25"/>
  <c r="AC755" i="25"/>
  <c r="Z755" i="25" s="1"/>
  <c r="AC751" i="25"/>
  <c r="AC747" i="25"/>
  <c r="AC743" i="25"/>
  <c r="AC739" i="25"/>
  <c r="Z739" i="25" s="1"/>
  <c r="AC716" i="25"/>
  <c r="Z716" i="25" s="1"/>
  <c r="AC734" i="25"/>
  <c r="Z734" i="25" s="1"/>
  <c r="AC728" i="25"/>
  <c r="AC998" i="25"/>
  <c r="Z998" i="25" s="1"/>
  <c r="AC990" i="25"/>
  <c r="AC982" i="25"/>
  <c r="Z982" i="25" s="1"/>
  <c r="AC974" i="25"/>
  <c r="AC966" i="25"/>
  <c r="AC958" i="25"/>
  <c r="Z958" i="25" s="1"/>
  <c r="AC950" i="25"/>
  <c r="AC942" i="25"/>
  <c r="Z942" i="25" s="1"/>
  <c r="AC934" i="25"/>
  <c r="Z934" i="25" s="1"/>
  <c r="AC926" i="25"/>
  <c r="AC918" i="25"/>
  <c r="Z918" i="25" s="1"/>
  <c r="AC910" i="25"/>
  <c r="AC902" i="25"/>
  <c r="AC894" i="25"/>
  <c r="AC886" i="25"/>
  <c r="AC878" i="25"/>
  <c r="Z878" i="25" s="1"/>
  <c r="AC870" i="25"/>
  <c r="Z870" i="25" s="1"/>
  <c r="AC862" i="25"/>
  <c r="AC854" i="25"/>
  <c r="Z854" i="25" s="1"/>
  <c r="AC846" i="25"/>
  <c r="AC838" i="25"/>
  <c r="Z838" i="25" s="1"/>
  <c r="AC830" i="25"/>
  <c r="AC822" i="25"/>
  <c r="Z822" i="25" s="1"/>
  <c r="AC814" i="25"/>
  <c r="AC806" i="25"/>
  <c r="AC798" i="25"/>
  <c r="AC790" i="25"/>
  <c r="Z790" i="25" s="1"/>
  <c r="AC782" i="25"/>
  <c r="AC774" i="25"/>
  <c r="Z774" i="25" s="1"/>
  <c r="AC766" i="25"/>
  <c r="AC758" i="25"/>
  <c r="Z758" i="25" s="1"/>
  <c r="AC750" i="25"/>
  <c r="AC746" i="25"/>
  <c r="AC742" i="25"/>
  <c r="AC738" i="25"/>
  <c r="AC1002" i="25"/>
  <c r="Z1002" i="25" s="1"/>
  <c r="AC994" i="25"/>
  <c r="AC986" i="25"/>
  <c r="Z986" i="25" s="1"/>
  <c r="AC978" i="25"/>
  <c r="Z978" i="25" s="1"/>
  <c r="AC970" i="25"/>
  <c r="Z970" i="25" s="1"/>
  <c r="AC962" i="25"/>
  <c r="AC954" i="25"/>
  <c r="AC946" i="25"/>
  <c r="AC938" i="25"/>
  <c r="AC930" i="25"/>
  <c r="Z930" i="25" s="1"/>
  <c r="AC922" i="25"/>
  <c r="Z922" i="25" s="1"/>
  <c r="AC914" i="25"/>
  <c r="AC906" i="25"/>
  <c r="Z906" i="25" s="1"/>
  <c r="AC898" i="25"/>
  <c r="Z898" i="25" s="1"/>
  <c r="AC890" i="25"/>
  <c r="AC882" i="25"/>
  <c r="AC874" i="25"/>
  <c r="Z874" i="25" s="1"/>
  <c r="AC866" i="25"/>
  <c r="Z866" i="25" s="1"/>
  <c r="AC858" i="25"/>
  <c r="Z858" i="25" s="1"/>
  <c r="AC850" i="25"/>
  <c r="Z850" i="25" s="1"/>
  <c r="AC842" i="25"/>
  <c r="AC834" i="25"/>
  <c r="AC826" i="25"/>
  <c r="Z826" i="25" s="1"/>
  <c r="AC818" i="25"/>
  <c r="Z818" i="25" s="1"/>
  <c r="AC810" i="25"/>
  <c r="Z810" i="25" s="1"/>
  <c r="AC802" i="25"/>
  <c r="AC794" i="25"/>
  <c r="Z794" i="25" s="1"/>
  <c r="AC786" i="25"/>
  <c r="Z786" i="25" s="1"/>
  <c r="AC778" i="25"/>
  <c r="AC770" i="25"/>
  <c r="AC762" i="25"/>
  <c r="Z762" i="25" s="1"/>
  <c r="AC754" i="25"/>
  <c r="Z754" i="25" s="1"/>
  <c r="AC720" i="25"/>
  <c r="Z720" i="25" s="1"/>
  <c r="AC977" i="25"/>
  <c r="Z977" i="25" s="1"/>
  <c r="AC969" i="25"/>
  <c r="Z969" i="25" s="1"/>
  <c r="AC961" i="25"/>
  <c r="Z961" i="25" s="1"/>
  <c r="AC949" i="25"/>
  <c r="Z949" i="25" s="1"/>
  <c r="AC945" i="25"/>
  <c r="Z945" i="25" s="1"/>
  <c r="AC933" i="25"/>
  <c r="Z933" i="25" s="1"/>
  <c r="AC929" i="25"/>
  <c r="Z929" i="25" s="1"/>
  <c r="AC917" i="25"/>
  <c r="Z917" i="25" s="1"/>
  <c r="AC913" i="25"/>
  <c r="Z913" i="25" s="1"/>
  <c r="AC901" i="25"/>
  <c r="Z901" i="25" s="1"/>
  <c r="AC897" i="25"/>
  <c r="Z897" i="25" s="1"/>
  <c r="AC885" i="25"/>
  <c r="Z885" i="25" s="1"/>
  <c r="AC877" i="25"/>
  <c r="AC869" i="25"/>
  <c r="Z869" i="25" s="1"/>
  <c r="AC861" i="25"/>
  <c r="AC853" i="25"/>
  <c r="Z853" i="25" s="1"/>
  <c r="AC845" i="25"/>
  <c r="AC837" i="25"/>
  <c r="Z837" i="25" s="1"/>
  <c r="AC829" i="25"/>
  <c r="Z829" i="25" s="1"/>
  <c r="AC821" i="25"/>
  <c r="Z821" i="25" s="1"/>
  <c r="AC813" i="25"/>
  <c r="AC805" i="25"/>
  <c r="Z805" i="25" s="1"/>
  <c r="AC797" i="25"/>
  <c r="AC789" i="25"/>
  <c r="Z789" i="25" s="1"/>
  <c r="AC781" i="25"/>
  <c r="AC773" i="25"/>
  <c r="Z773" i="25" s="1"/>
  <c r="AC765" i="25"/>
  <c r="Z765" i="25" s="1"/>
  <c r="AC757" i="25"/>
  <c r="Z757" i="25" s="1"/>
  <c r="AC749" i="25"/>
  <c r="AC745" i="25"/>
  <c r="AC737" i="25"/>
  <c r="Z737" i="25" s="1"/>
  <c r="AC732" i="25"/>
  <c r="Z732" i="25" s="1"/>
  <c r="AC705" i="25"/>
  <c r="Z705" i="25" s="1"/>
  <c r="AC973" i="25"/>
  <c r="AC965" i="25"/>
  <c r="Z965" i="25" s="1"/>
  <c r="AC957" i="25"/>
  <c r="AC953" i="25"/>
  <c r="AC941" i="25"/>
  <c r="AC937" i="25"/>
  <c r="AC925" i="25"/>
  <c r="Z925" i="25" s="1"/>
  <c r="AC921" i="25"/>
  <c r="AC909" i="25"/>
  <c r="AC905" i="25"/>
  <c r="AC893" i="25"/>
  <c r="AC889" i="25"/>
  <c r="AC881" i="25"/>
  <c r="Z881" i="25" s="1"/>
  <c r="AC873" i="25"/>
  <c r="AC865" i="25"/>
  <c r="Z865" i="25" s="1"/>
  <c r="AC857" i="25"/>
  <c r="AC849" i="25"/>
  <c r="Z849" i="25" s="1"/>
  <c r="AC841" i="25"/>
  <c r="AC833" i="25"/>
  <c r="Z833" i="25" s="1"/>
  <c r="AC825" i="25"/>
  <c r="AC817" i="25"/>
  <c r="Z817" i="25" s="1"/>
  <c r="AC809" i="25"/>
  <c r="AC801" i="25"/>
  <c r="Z801" i="25" s="1"/>
  <c r="AC793" i="25"/>
  <c r="AC785" i="25"/>
  <c r="Z785" i="25" s="1"/>
  <c r="AC777" i="25"/>
  <c r="AC769" i="25"/>
  <c r="Z769" i="25" s="1"/>
  <c r="AC761" i="25"/>
  <c r="AC753" i="25"/>
  <c r="Z753" i="25" s="1"/>
  <c r="AC741" i="25"/>
  <c r="Z741" i="25" s="1"/>
  <c r="AC980" i="25"/>
  <c r="AC972" i="25"/>
  <c r="Z972" i="25" s="1"/>
  <c r="AC964" i="25"/>
  <c r="Z964" i="25" s="1"/>
  <c r="AC956" i="25"/>
  <c r="Z956" i="25" s="1"/>
  <c r="AC948" i="25"/>
  <c r="AC940" i="25"/>
  <c r="Z940" i="25" s="1"/>
  <c r="AC932" i="25"/>
  <c r="AC924" i="25"/>
  <c r="AC916" i="25"/>
  <c r="Z916" i="25" s="1"/>
  <c r="AC912" i="25"/>
  <c r="Z912" i="25" s="1"/>
  <c r="AC900" i="25"/>
  <c r="Z900" i="25" s="1"/>
  <c r="AC892" i="25"/>
  <c r="Z892" i="25" s="1"/>
  <c r="AC884" i="25"/>
  <c r="Z884" i="25" s="1"/>
  <c r="AC876" i="25"/>
  <c r="AC868" i="25"/>
  <c r="AC864" i="25"/>
  <c r="Z864" i="25" s="1"/>
  <c r="AC856" i="25"/>
  <c r="AC848" i="25"/>
  <c r="AC840" i="25"/>
  <c r="Z840" i="25" s="1"/>
  <c r="AC832" i="25"/>
  <c r="Z832" i="25" s="1"/>
  <c r="AC824" i="25"/>
  <c r="AC816" i="25"/>
  <c r="AC808" i="25"/>
  <c r="Z808" i="25" s="1"/>
  <c r="AC800" i="25"/>
  <c r="Z800" i="25" s="1"/>
  <c r="AC792" i="25"/>
  <c r="AC784" i="25"/>
  <c r="AC776" i="25"/>
  <c r="Z776" i="25" s="1"/>
  <c r="AC768" i="25"/>
  <c r="Z768" i="25" s="1"/>
  <c r="AC760" i="25"/>
  <c r="AC752" i="25"/>
  <c r="AC744" i="25"/>
  <c r="Z744" i="25" s="1"/>
  <c r="AC740" i="25"/>
  <c r="Z740" i="25" s="1"/>
  <c r="AC736" i="25"/>
  <c r="Z736" i="25" s="1"/>
  <c r="AC724" i="25"/>
  <c r="Z724" i="25" s="1"/>
  <c r="AC984" i="25"/>
  <c r="Z984" i="25" s="1"/>
  <c r="AC976" i="25"/>
  <c r="Z976" i="25" s="1"/>
  <c r="AC968" i="25"/>
  <c r="Z968" i="25" s="1"/>
  <c r="AC960" i="25"/>
  <c r="AC952" i="25"/>
  <c r="AC944" i="25"/>
  <c r="AC936" i="25"/>
  <c r="Z936" i="25" s="1"/>
  <c r="AC928" i="25"/>
  <c r="Z928" i="25" s="1"/>
  <c r="AC920" i="25"/>
  <c r="AC908" i="25"/>
  <c r="AC904" i="25"/>
  <c r="AC896" i="25"/>
  <c r="AC888" i="25"/>
  <c r="Z888" i="25" s="1"/>
  <c r="AC880" i="25"/>
  <c r="Z880" i="25" s="1"/>
  <c r="AC872" i="25"/>
  <c r="AC860" i="25"/>
  <c r="AC852" i="25"/>
  <c r="Z852" i="25" s="1"/>
  <c r="AC844" i="25"/>
  <c r="Z844" i="25" s="1"/>
  <c r="AC836" i="25"/>
  <c r="Z836" i="25" s="1"/>
  <c r="AC828" i="25"/>
  <c r="AC820" i="25"/>
  <c r="AC812" i="25"/>
  <c r="Z812" i="25" s="1"/>
  <c r="AC804" i="25"/>
  <c r="Z804" i="25" s="1"/>
  <c r="AC796" i="25"/>
  <c r="AC788" i="25"/>
  <c r="Z788" i="25" s="1"/>
  <c r="AC780" i="25"/>
  <c r="Z780" i="25" s="1"/>
  <c r="AC772" i="25"/>
  <c r="Z772" i="25" s="1"/>
  <c r="AC764" i="25"/>
  <c r="AC756" i="25"/>
  <c r="AC748" i="25"/>
  <c r="Z748" i="25" s="1"/>
  <c r="AC733" i="25"/>
  <c r="Z733" i="25" s="1"/>
  <c r="AC729" i="25"/>
  <c r="AC725" i="25"/>
  <c r="AC721" i="25"/>
  <c r="Z721" i="25" s="1"/>
  <c r="AC712" i="25"/>
  <c r="AC715" i="25"/>
  <c r="AC710" i="25"/>
  <c r="Z710" i="25" s="1"/>
  <c r="AC704" i="25"/>
  <c r="AC735" i="25"/>
  <c r="Z735" i="25" s="1"/>
  <c r="AC731" i="25"/>
  <c r="Z731" i="25" s="1"/>
  <c r="AC727" i="25"/>
  <c r="AC723" i="25"/>
  <c r="Z723" i="25" s="1"/>
  <c r="AC719" i="25"/>
  <c r="Z719" i="25" s="1"/>
  <c r="AC1003" i="25"/>
  <c r="AC714" i="25"/>
  <c r="Z714" i="25" s="1"/>
  <c r="AC696" i="25"/>
  <c r="Z696" i="25" s="1"/>
  <c r="AC730" i="25"/>
  <c r="Z730" i="25" s="1"/>
  <c r="AC726" i="25"/>
  <c r="AC722" i="25"/>
  <c r="AC718" i="25"/>
  <c r="Z718" i="25" s="1"/>
  <c r="AC701" i="25"/>
  <c r="AC717" i="25"/>
  <c r="AC713" i="25"/>
  <c r="AC709" i="25"/>
  <c r="AC700" i="25"/>
  <c r="AC691" i="25"/>
  <c r="Z691" i="25" s="1"/>
  <c r="AC655" i="25"/>
  <c r="Z655" i="25" s="1"/>
  <c r="AC623" i="25"/>
  <c r="Z623" i="25" s="1"/>
  <c r="AC591" i="25"/>
  <c r="Z591" i="25" s="1"/>
  <c r="AC559" i="25"/>
  <c r="Z559" i="25" s="1"/>
  <c r="AC695" i="25"/>
  <c r="AC667" i="25"/>
  <c r="AC635" i="25"/>
  <c r="AC603" i="25"/>
  <c r="Z603" i="25" s="1"/>
  <c r="AC571" i="25"/>
  <c r="Z571" i="25" s="1"/>
  <c r="AC539" i="25"/>
  <c r="AC699" i="25"/>
  <c r="AC679" i="25"/>
  <c r="AC647" i="25"/>
  <c r="AC615" i="25"/>
  <c r="AC583" i="25"/>
  <c r="AC551" i="25"/>
  <c r="AC708" i="25"/>
  <c r="Z708" i="25" s="1"/>
  <c r="AC685" i="25"/>
  <c r="Z685" i="25" s="1"/>
  <c r="AC703" i="25"/>
  <c r="Z703" i="25" s="1"/>
  <c r="AC689" i="25"/>
  <c r="Z689" i="25" s="1"/>
  <c r="AC659" i="25"/>
  <c r="Z659" i="25" s="1"/>
  <c r="AC627" i="25"/>
  <c r="Z627" i="25" s="1"/>
  <c r="AC595" i="25"/>
  <c r="Z595" i="25" s="1"/>
  <c r="AC563" i="25"/>
  <c r="Z563" i="25" s="1"/>
  <c r="AC711" i="25"/>
  <c r="AC707" i="25"/>
  <c r="Z707" i="25" s="1"/>
  <c r="AC693" i="25"/>
  <c r="Z693" i="25" s="1"/>
  <c r="AC671" i="25"/>
  <c r="Z671" i="25" s="1"/>
  <c r="AC639" i="25"/>
  <c r="Z639" i="25" s="1"/>
  <c r="AC607" i="25"/>
  <c r="Z607" i="25" s="1"/>
  <c r="AC575" i="25"/>
  <c r="Z575" i="25" s="1"/>
  <c r="AC27" i="25"/>
  <c r="Z27" i="25" s="1"/>
  <c r="AC36" i="25"/>
  <c r="Z36" i="25" s="1"/>
  <c r="AC44" i="25"/>
  <c r="AC52" i="25"/>
  <c r="Z52" i="25" s="1"/>
  <c r="AC60" i="25"/>
  <c r="AC68" i="25"/>
  <c r="Z68" i="25" s="1"/>
  <c r="AC76" i="25"/>
  <c r="AC84" i="25"/>
  <c r="Z84" i="25" s="1"/>
  <c r="AC92" i="25"/>
  <c r="AC100" i="25"/>
  <c r="Z100" i="25" s="1"/>
  <c r="AC108" i="25"/>
  <c r="AC116" i="25"/>
  <c r="Z116" i="25" s="1"/>
  <c r="AC124" i="25"/>
  <c r="AC132" i="25"/>
  <c r="Z132" i="25" s="1"/>
  <c r="AC140" i="25"/>
  <c r="AC148" i="25"/>
  <c r="Z148" i="25" s="1"/>
  <c r="AC156" i="25"/>
  <c r="AC164" i="25"/>
  <c r="Z164" i="25" s="1"/>
  <c r="AC172" i="25"/>
  <c r="AC176" i="25"/>
  <c r="AC184" i="25"/>
  <c r="AC192" i="25"/>
  <c r="AC200" i="25"/>
  <c r="AC208" i="25"/>
  <c r="Z208" i="25" s="1"/>
  <c r="AC216" i="25"/>
  <c r="AC224" i="25"/>
  <c r="Z224" i="25" s="1"/>
  <c r="AC232" i="25"/>
  <c r="Z232" i="25" s="1"/>
  <c r="AC240" i="25"/>
  <c r="Z240" i="25" s="1"/>
  <c r="AC248" i="25"/>
  <c r="AC256" i="25"/>
  <c r="Z256" i="25" s="1"/>
  <c r="AC264" i="25"/>
  <c r="AC272" i="25"/>
  <c r="Z272" i="25" s="1"/>
  <c r="AC280" i="25"/>
  <c r="AC288" i="25"/>
  <c r="Z288" i="25" s="1"/>
  <c r="AC296" i="25"/>
  <c r="Z296" i="25" s="1"/>
  <c r="AC304" i="25"/>
  <c r="Z304" i="25" s="1"/>
  <c r="AC312" i="25"/>
  <c r="AC320" i="25"/>
  <c r="Z320" i="25" s="1"/>
  <c r="AC328" i="25"/>
  <c r="AC336" i="25"/>
  <c r="Z336" i="25" s="1"/>
  <c r="AC344" i="25"/>
  <c r="AC352" i="25"/>
  <c r="Z352" i="25" s="1"/>
  <c r="AC360" i="25"/>
  <c r="Z360" i="25" s="1"/>
  <c r="AC368" i="25"/>
  <c r="Z368" i="25" s="1"/>
  <c r="AC376" i="25"/>
  <c r="AC384" i="25"/>
  <c r="Z384" i="25" s="1"/>
  <c r="AC392" i="25"/>
  <c r="AC400" i="25"/>
  <c r="Z400" i="25" s="1"/>
  <c r="AC408" i="25"/>
  <c r="AC416" i="25"/>
  <c r="Z416" i="25" s="1"/>
  <c r="AC424" i="25"/>
  <c r="Z424" i="25" s="1"/>
  <c r="AC432" i="25"/>
  <c r="Z432" i="25" s="1"/>
  <c r="AC440" i="25"/>
  <c r="AC448" i="25"/>
  <c r="Z448" i="25" s="1"/>
  <c r="AC452" i="25"/>
  <c r="Z452" i="25" s="1"/>
  <c r="AC460" i="25"/>
  <c r="AC468" i="25"/>
  <c r="Z468" i="25" s="1"/>
  <c r="AC476" i="25"/>
  <c r="Z476" i="25" s="1"/>
  <c r="AC484" i="25"/>
  <c r="Z484" i="25" s="1"/>
  <c r="AC492" i="25"/>
  <c r="AC500" i="25"/>
  <c r="Z500" i="25" s="1"/>
  <c r="AC508" i="25"/>
  <c r="AC516" i="25"/>
  <c r="Z516" i="25" s="1"/>
  <c r="AC524" i="25"/>
  <c r="AC532" i="25"/>
  <c r="Z532" i="25" s="1"/>
  <c r="AC540" i="25"/>
  <c r="Z540" i="25" s="1"/>
  <c r="AC548" i="25"/>
  <c r="Z548" i="25" s="1"/>
  <c r="AC556" i="25"/>
  <c r="Z556" i="25" s="1"/>
  <c r="AC564" i="25"/>
  <c r="AC572" i="25"/>
  <c r="Z572" i="25" s="1"/>
  <c r="AC580" i="25"/>
  <c r="AC588" i="25"/>
  <c r="Z588" i="25" s="1"/>
  <c r="AC596" i="25"/>
  <c r="AC604" i="25"/>
  <c r="Z604" i="25" s="1"/>
  <c r="AC612" i="25"/>
  <c r="AC620" i="25"/>
  <c r="Z620" i="25" s="1"/>
  <c r="AC628" i="25"/>
  <c r="AC636" i="25"/>
  <c r="AC644" i="25"/>
  <c r="Z644" i="25" s="1"/>
  <c r="AC648" i="25"/>
  <c r="Z648" i="25" s="1"/>
  <c r="AC656" i="25"/>
  <c r="Z656" i="25" s="1"/>
  <c r="AC664" i="25"/>
  <c r="Z664" i="25" s="1"/>
  <c r="AC672" i="25"/>
  <c r="AC680" i="25"/>
  <c r="AC22" i="25"/>
  <c r="AC32" i="25"/>
  <c r="Z32" i="25" s="1"/>
  <c r="AC40" i="25"/>
  <c r="AC48" i="25"/>
  <c r="Z48" i="25" s="1"/>
  <c r="AC56" i="25"/>
  <c r="AC64" i="25"/>
  <c r="AC72" i="25"/>
  <c r="AC80" i="25"/>
  <c r="AC88" i="25"/>
  <c r="AC96" i="25"/>
  <c r="AC104" i="25"/>
  <c r="AC112" i="25"/>
  <c r="Z112" i="25" s="1"/>
  <c r="AC120" i="25"/>
  <c r="AC128" i="25"/>
  <c r="AC136" i="25"/>
  <c r="AC144" i="25"/>
  <c r="AC152" i="25"/>
  <c r="AC160" i="25"/>
  <c r="AC168" i="25"/>
  <c r="AC180" i="25"/>
  <c r="Z180" i="25" s="1"/>
  <c r="AC188" i="25"/>
  <c r="AC196" i="25"/>
  <c r="Z196" i="25" s="1"/>
  <c r="AC204" i="25"/>
  <c r="AC212" i="25"/>
  <c r="Z212" i="25" s="1"/>
  <c r="AC220" i="25"/>
  <c r="AC228" i="25"/>
  <c r="Z228" i="25" s="1"/>
  <c r="AC236" i="25"/>
  <c r="AC244" i="25"/>
  <c r="Z244" i="25" s="1"/>
  <c r="AC252" i="25"/>
  <c r="Z252" i="25" s="1"/>
  <c r="AC260" i="25"/>
  <c r="Z260" i="25" s="1"/>
  <c r="AC268" i="25"/>
  <c r="AC276" i="25"/>
  <c r="Z276" i="25" s="1"/>
  <c r="AC284" i="25"/>
  <c r="AC292" i="25"/>
  <c r="Z292" i="25" s="1"/>
  <c r="AC300" i="25"/>
  <c r="AC308" i="25"/>
  <c r="Z308" i="25" s="1"/>
  <c r="AC316" i="25"/>
  <c r="Z316" i="25" s="1"/>
  <c r="AC324" i="25"/>
  <c r="Z324" i="25" s="1"/>
  <c r="AC332" i="25"/>
  <c r="AC340" i="25"/>
  <c r="Z340" i="25" s="1"/>
  <c r="AC348" i="25"/>
  <c r="AC356" i="25"/>
  <c r="Z356" i="25" s="1"/>
  <c r="AC364" i="25"/>
  <c r="AC372" i="25"/>
  <c r="Z372" i="25" s="1"/>
  <c r="AC380" i="25"/>
  <c r="Z380" i="25" s="1"/>
  <c r="AC388" i="25"/>
  <c r="Z388" i="25" s="1"/>
  <c r="AC396" i="25"/>
  <c r="AC404" i="25"/>
  <c r="Z404" i="25" s="1"/>
  <c r="AC412" i="25"/>
  <c r="AC420" i="25"/>
  <c r="Z420" i="25" s="1"/>
  <c r="AC428" i="25"/>
  <c r="AC436" i="25"/>
  <c r="Z436" i="25" s="1"/>
  <c r="AC444" i="25"/>
  <c r="Z444" i="25" s="1"/>
  <c r="AC456" i="25"/>
  <c r="AC464" i="25"/>
  <c r="Z464" i="25" s="1"/>
  <c r="AC472" i="25"/>
  <c r="AC480" i="25"/>
  <c r="Z480" i="25" s="1"/>
  <c r="AC488" i="25"/>
  <c r="AC496" i="25"/>
  <c r="Z496" i="25" s="1"/>
  <c r="AC504" i="25"/>
  <c r="AC512" i="25"/>
  <c r="Z512" i="25" s="1"/>
  <c r="AC520" i="25"/>
  <c r="AC528" i="25"/>
  <c r="Z528" i="25" s="1"/>
  <c r="AC536" i="25"/>
  <c r="AC544" i="25"/>
  <c r="Z544" i="25" s="1"/>
  <c r="AC552" i="25"/>
  <c r="AC560" i="25"/>
  <c r="Z560" i="25" s="1"/>
  <c r="AC568" i="25"/>
  <c r="AC576" i="25"/>
  <c r="Z576" i="25" s="1"/>
  <c r="AC584" i="25"/>
  <c r="Z584" i="25" s="1"/>
  <c r="AC592" i="25"/>
  <c r="Z592" i="25" s="1"/>
  <c r="AC600" i="25"/>
  <c r="AC608" i="25"/>
  <c r="AC616" i="25"/>
  <c r="Z616" i="25" s="1"/>
  <c r="AC624" i="25"/>
  <c r="Z624" i="25" s="1"/>
  <c r="AC632" i="25"/>
  <c r="AC640" i="25"/>
  <c r="AC652" i="25"/>
  <c r="Z652" i="25" s="1"/>
  <c r="AC660" i="25"/>
  <c r="Z660" i="25" s="1"/>
  <c r="AC668" i="25"/>
  <c r="AC676" i="25"/>
  <c r="AC684" i="25"/>
  <c r="Z684" i="25" s="1"/>
  <c r="AC33" i="25"/>
  <c r="AC41" i="25"/>
  <c r="Z41" i="25" s="1"/>
  <c r="AC49" i="25"/>
  <c r="AC57" i="25"/>
  <c r="Z57" i="25" s="1"/>
  <c r="AC65" i="25"/>
  <c r="Z65" i="25" s="1"/>
  <c r="AC73" i="25"/>
  <c r="Z73" i="25" s="1"/>
  <c r="AC81" i="25"/>
  <c r="AC89" i="25"/>
  <c r="Z89" i="25" s="1"/>
  <c r="AC93" i="25"/>
  <c r="Z93" i="25" s="1"/>
  <c r="AC101" i="25"/>
  <c r="AC109" i="25"/>
  <c r="Z109" i="25" s="1"/>
  <c r="AC117" i="25"/>
  <c r="Z117" i="25" s="1"/>
  <c r="AC125" i="25"/>
  <c r="Z125" i="25" s="1"/>
  <c r="AC133" i="25"/>
  <c r="AC141" i="25"/>
  <c r="Z141" i="25" s="1"/>
  <c r="AC149" i="25"/>
  <c r="AC157" i="25"/>
  <c r="Z157" i="25" s="1"/>
  <c r="AC165" i="25"/>
  <c r="AC173" i="25"/>
  <c r="Z173" i="25" s="1"/>
  <c r="AC181" i="25"/>
  <c r="Z181" i="25" s="1"/>
  <c r="AC189" i="25"/>
  <c r="Z189" i="25" s="1"/>
  <c r="AC197" i="25"/>
  <c r="AC205" i="25"/>
  <c r="Z205" i="25" s="1"/>
  <c r="AC213" i="25"/>
  <c r="AC221" i="25"/>
  <c r="Z221" i="25" s="1"/>
  <c r="AC229" i="25"/>
  <c r="AC237" i="25"/>
  <c r="Z237" i="25" s="1"/>
  <c r="AC245" i="25"/>
  <c r="Z245" i="25" s="1"/>
  <c r="AC253" i="25"/>
  <c r="Z253" i="25" s="1"/>
  <c r="AC261" i="25"/>
  <c r="AC269" i="25"/>
  <c r="Z269" i="25" s="1"/>
  <c r="AC277" i="25"/>
  <c r="AC285" i="25"/>
  <c r="Z285" i="25" s="1"/>
  <c r="AC293" i="25"/>
  <c r="AC301" i="25"/>
  <c r="Z301" i="25" s="1"/>
  <c r="AC309" i="25"/>
  <c r="Z309" i="25" s="1"/>
  <c r="AC317" i="25"/>
  <c r="Z317" i="25" s="1"/>
  <c r="AC325" i="25"/>
  <c r="AC329" i="25"/>
  <c r="Z329" i="25" s="1"/>
  <c r="AC337" i="25"/>
  <c r="Z337" i="25" s="1"/>
  <c r="AC345" i="25"/>
  <c r="AC353" i="25"/>
  <c r="Z353" i="25" s="1"/>
  <c r="AC361" i="25"/>
  <c r="AC369" i="25"/>
  <c r="Z369" i="25" s="1"/>
  <c r="AC377" i="25"/>
  <c r="AC385" i="25"/>
  <c r="Z385" i="25" s="1"/>
  <c r="AC393" i="25"/>
  <c r="AC401" i="25"/>
  <c r="Z401" i="25" s="1"/>
  <c r="AC409" i="25"/>
  <c r="AC417" i="25"/>
  <c r="Z417" i="25" s="1"/>
  <c r="AC425" i="25"/>
  <c r="AC433" i="25"/>
  <c r="Z433" i="25" s="1"/>
  <c r="AC441" i="25"/>
  <c r="AC449" i="25"/>
  <c r="Z449" i="25" s="1"/>
  <c r="AC457" i="25"/>
  <c r="AC465" i="25"/>
  <c r="Z465" i="25" s="1"/>
  <c r="AC473" i="25"/>
  <c r="AC481" i="25"/>
  <c r="Z481" i="25" s="1"/>
  <c r="AC489" i="25"/>
  <c r="AC497" i="25"/>
  <c r="Z497" i="25" s="1"/>
  <c r="AC505" i="25"/>
  <c r="AC513" i="25"/>
  <c r="Z513" i="25" s="1"/>
  <c r="AC521" i="25"/>
  <c r="AC529" i="25"/>
  <c r="Z529" i="25" s="1"/>
  <c r="AC537" i="25"/>
  <c r="AC545" i="25"/>
  <c r="Z545" i="25" s="1"/>
  <c r="AC553" i="25"/>
  <c r="AC561" i="25"/>
  <c r="Z561" i="25" s="1"/>
  <c r="AC569" i="25"/>
  <c r="AC577" i="25"/>
  <c r="Z577" i="25" s="1"/>
  <c r="AC585" i="25"/>
  <c r="AC593" i="25"/>
  <c r="Z593" i="25" s="1"/>
  <c r="AC601" i="25"/>
  <c r="AC605" i="25"/>
  <c r="Z605" i="25" s="1"/>
  <c r="AC613" i="25"/>
  <c r="AC621" i="25"/>
  <c r="AC629" i="25"/>
  <c r="AC637" i="25"/>
  <c r="AC645" i="25"/>
  <c r="AC653" i="25"/>
  <c r="AC661" i="25"/>
  <c r="AC669" i="25"/>
  <c r="Z669" i="25" s="1"/>
  <c r="AC677" i="25"/>
  <c r="AC23" i="25"/>
  <c r="AC29" i="25"/>
  <c r="Z29" i="25" s="1"/>
  <c r="AC37" i="25"/>
  <c r="AC45" i="25"/>
  <c r="Z45" i="25" s="1"/>
  <c r="AC53" i="25"/>
  <c r="AC61" i="25"/>
  <c r="Z61" i="25" s="1"/>
  <c r="AC69" i="25"/>
  <c r="AC77" i="25"/>
  <c r="Z77" i="25" s="1"/>
  <c r="AC85" i="25"/>
  <c r="Z85" i="25" s="1"/>
  <c r="AC97" i="25"/>
  <c r="Z97" i="25" s="1"/>
  <c r="AC105" i="25"/>
  <c r="Z105" i="25" s="1"/>
  <c r="AC113" i="25"/>
  <c r="AC121" i="25"/>
  <c r="Z121" i="25" s="1"/>
  <c r="AC129" i="25"/>
  <c r="AC137" i="25"/>
  <c r="Z137" i="25" s="1"/>
  <c r="AC145" i="25"/>
  <c r="AC153" i="25"/>
  <c r="Z153" i="25" s="1"/>
  <c r="AC161" i="25"/>
  <c r="Z161" i="25" s="1"/>
  <c r="AC169" i="25"/>
  <c r="Z169" i="25" s="1"/>
  <c r="AC177" i="25"/>
  <c r="AC185" i="25"/>
  <c r="Z185" i="25" s="1"/>
  <c r="AC193" i="25"/>
  <c r="AC201" i="25"/>
  <c r="Z201" i="25" s="1"/>
  <c r="AC209" i="25"/>
  <c r="AC217" i="25"/>
  <c r="Z217" i="25" s="1"/>
  <c r="AC225" i="25"/>
  <c r="Z225" i="25" s="1"/>
  <c r="AC233" i="25"/>
  <c r="Z233" i="25" s="1"/>
  <c r="AC241" i="25"/>
  <c r="AC249" i="25"/>
  <c r="Z249" i="25" s="1"/>
  <c r="AC257" i="25"/>
  <c r="AC265" i="25"/>
  <c r="Z265" i="25" s="1"/>
  <c r="AC273" i="25"/>
  <c r="AC281" i="25"/>
  <c r="Z281" i="25" s="1"/>
  <c r="AC289" i="25"/>
  <c r="Z289" i="25" s="1"/>
  <c r="AC297" i="25"/>
  <c r="Z297" i="25" s="1"/>
  <c r="AC305" i="25"/>
  <c r="AC313" i="25"/>
  <c r="Z313" i="25" s="1"/>
  <c r="AC321" i="25"/>
  <c r="AC333" i="25"/>
  <c r="Z333" i="25" s="1"/>
  <c r="AC341" i="25"/>
  <c r="AC349" i="25"/>
  <c r="AC357" i="25"/>
  <c r="Z357" i="25" s="1"/>
  <c r="AC365" i="25"/>
  <c r="AC373" i="25"/>
  <c r="Z373" i="25" s="1"/>
  <c r="AC381" i="25"/>
  <c r="AC389" i="25"/>
  <c r="Z389" i="25" s="1"/>
  <c r="AC397" i="25"/>
  <c r="Z397" i="25" s="1"/>
  <c r="AC405" i="25"/>
  <c r="AC413" i="25"/>
  <c r="AC421" i="25"/>
  <c r="Z421" i="25" s="1"/>
  <c r="AC429" i="25"/>
  <c r="AC437" i="25"/>
  <c r="Z437" i="25" s="1"/>
  <c r="AC445" i="25"/>
  <c r="AC453" i="25"/>
  <c r="Z453" i="25" s="1"/>
  <c r="AC461" i="25"/>
  <c r="Z461" i="25" s="1"/>
  <c r="AC469" i="25"/>
  <c r="AC477" i="25"/>
  <c r="AC485" i="25"/>
  <c r="Z485" i="25" s="1"/>
  <c r="AC493" i="25"/>
  <c r="AC501" i="25"/>
  <c r="Z501" i="25" s="1"/>
  <c r="AC509" i="25"/>
  <c r="AC517" i="25"/>
  <c r="Z517" i="25" s="1"/>
  <c r="AC525" i="25"/>
  <c r="Z525" i="25" s="1"/>
  <c r="AC533" i="25"/>
  <c r="AC541" i="25"/>
  <c r="AC549" i="25"/>
  <c r="Z549" i="25" s="1"/>
  <c r="AC557" i="25"/>
  <c r="AC565" i="25"/>
  <c r="Z565" i="25" s="1"/>
  <c r="AC573" i="25"/>
  <c r="AC581" i="25"/>
  <c r="Z581" i="25" s="1"/>
  <c r="AC589" i="25"/>
  <c r="Z589" i="25" s="1"/>
  <c r="AC597" i="25"/>
  <c r="AC609" i="25"/>
  <c r="Z609" i="25" s="1"/>
  <c r="AC617" i="25"/>
  <c r="AC625" i="25"/>
  <c r="Z625" i="25" s="1"/>
  <c r="AC633" i="25"/>
  <c r="AC641" i="25"/>
  <c r="Z641" i="25" s="1"/>
  <c r="AC649" i="25"/>
  <c r="AC657" i="25"/>
  <c r="Z657" i="25" s="1"/>
  <c r="AC665" i="25"/>
  <c r="AC673" i="25"/>
  <c r="Z673" i="25" s="1"/>
  <c r="AC681" i="25"/>
  <c r="AC34" i="25"/>
  <c r="Z34" i="25" s="1"/>
  <c r="AC42" i="25"/>
  <c r="AC50" i="25"/>
  <c r="Z50" i="25" s="1"/>
  <c r="AC58" i="25"/>
  <c r="AC66" i="25"/>
  <c r="Z66" i="25" s="1"/>
  <c r="AC74" i="25"/>
  <c r="AC82" i="25"/>
  <c r="Z82" i="25" s="1"/>
  <c r="AC90" i="25"/>
  <c r="Z90" i="25" s="1"/>
  <c r="AC98" i="25"/>
  <c r="Z98" i="25" s="1"/>
  <c r="AC106" i="25"/>
  <c r="AC114" i="25"/>
  <c r="Z114" i="25" s="1"/>
  <c r="AC122" i="25"/>
  <c r="AC130" i="25"/>
  <c r="Z130" i="25" s="1"/>
  <c r="AC138" i="25"/>
  <c r="AC146" i="25"/>
  <c r="Z146" i="25" s="1"/>
  <c r="AC154" i="25"/>
  <c r="Z154" i="25" s="1"/>
  <c r="AC162" i="25"/>
  <c r="Z162" i="25" s="1"/>
  <c r="AC170" i="25"/>
  <c r="AC178" i="25"/>
  <c r="Z178" i="25" s="1"/>
  <c r="AC186" i="25"/>
  <c r="AC194" i="25"/>
  <c r="Z194" i="25" s="1"/>
  <c r="AC202" i="25"/>
  <c r="AC210" i="25"/>
  <c r="Z210" i="25" s="1"/>
  <c r="AC218" i="25"/>
  <c r="AC226" i="25"/>
  <c r="Z226" i="25" s="1"/>
  <c r="AC234" i="25"/>
  <c r="AC242" i="25"/>
  <c r="Z242" i="25" s="1"/>
  <c r="AC250" i="25"/>
  <c r="AC258" i="25"/>
  <c r="Z258" i="25" s="1"/>
  <c r="AC266" i="25"/>
  <c r="AC274" i="25"/>
  <c r="Z274" i="25" s="1"/>
  <c r="AC282" i="25"/>
  <c r="AC290" i="25"/>
  <c r="Z290" i="25" s="1"/>
  <c r="AC298" i="25"/>
  <c r="AC306" i="25"/>
  <c r="Z306" i="25" s="1"/>
  <c r="AC314" i="25"/>
  <c r="AC322" i="25"/>
  <c r="Z322" i="25" s="1"/>
  <c r="AC330" i="25"/>
  <c r="AC338" i="25"/>
  <c r="Z338" i="25" s="1"/>
  <c r="AC346" i="25"/>
  <c r="AC350" i="25"/>
  <c r="AC362" i="25"/>
  <c r="AC366" i="25"/>
  <c r="AC374" i="25"/>
  <c r="Z374" i="25" s="1"/>
  <c r="AC382" i="25"/>
  <c r="Z382" i="25" s="1"/>
  <c r="AC390" i="25"/>
  <c r="Z390" i="25" s="1"/>
  <c r="AC398" i="25"/>
  <c r="Z398" i="25" s="1"/>
  <c r="AC406" i="25"/>
  <c r="Z406" i="25" s="1"/>
  <c r="AC414" i="25"/>
  <c r="AC422" i="25"/>
  <c r="Z422" i="25" s="1"/>
  <c r="AC430" i="25"/>
  <c r="AC438" i="25"/>
  <c r="Z438" i="25" s="1"/>
  <c r="AC446" i="25"/>
  <c r="Z446" i="25" s="1"/>
  <c r="AC454" i="25"/>
  <c r="Z454" i="25" s="1"/>
  <c r="AC462" i="25"/>
  <c r="Z462" i="25" s="1"/>
  <c r="AC470" i="25"/>
  <c r="Z470" i="25" s="1"/>
  <c r="AC478" i="25"/>
  <c r="AC486" i="25"/>
  <c r="Z486" i="25" s="1"/>
  <c r="AC494" i="25"/>
  <c r="AC502" i="25"/>
  <c r="Z502" i="25" s="1"/>
  <c r="AC510" i="25"/>
  <c r="Z510" i="25" s="1"/>
  <c r="AC518" i="25"/>
  <c r="Z518" i="25" s="1"/>
  <c r="AC526" i="25"/>
  <c r="Z526" i="25" s="1"/>
  <c r="AC534" i="25"/>
  <c r="Z534" i="25" s="1"/>
  <c r="AC542" i="25"/>
  <c r="AC550" i="25"/>
  <c r="AC558" i="25"/>
  <c r="Z558" i="25" s="1"/>
  <c r="AC566" i="25"/>
  <c r="AC574" i="25"/>
  <c r="Z574" i="25" s="1"/>
  <c r="AC586" i="25"/>
  <c r="AC590" i="25"/>
  <c r="Z590" i="25" s="1"/>
  <c r="AC598" i="25"/>
  <c r="AC606" i="25"/>
  <c r="Z606" i="25" s="1"/>
  <c r="AC614" i="25"/>
  <c r="AC622" i="25"/>
  <c r="Z622" i="25" s="1"/>
  <c r="AC630" i="25"/>
  <c r="Z630" i="25" s="1"/>
  <c r="AC638" i="25"/>
  <c r="AC650" i="25"/>
  <c r="Z650" i="25" s="1"/>
  <c r="AC658" i="25"/>
  <c r="Z658" i="25" s="1"/>
  <c r="AC666" i="25"/>
  <c r="Z666" i="25" s="1"/>
  <c r="AC674" i="25"/>
  <c r="Z674" i="25" s="1"/>
  <c r="AC682" i="25"/>
  <c r="Z682" i="25" s="1"/>
  <c r="AC690" i="25"/>
  <c r="AC698" i="25"/>
  <c r="AC702" i="25"/>
  <c r="Z702" i="25" s="1"/>
  <c r="AC30" i="25"/>
  <c r="Z30" i="25" s="1"/>
  <c r="AC38" i="25"/>
  <c r="Z38" i="25" s="1"/>
  <c r="AC46" i="25"/>
  <c r="AC54" i="25"/>
  <c r="Z54" i="25" s="1"/>
  <c r="AC62" i="25"/>
  <c r="AC70" i="25"/>
  <c r="Z70" i="25" s="1"/>
  <c r="AC78" i="25"/>
  <c r="AC86" i="25"/>
  <c r="Z86" i="25" s="1"/>
  <c r="AC94" i="25"/>
  <c r="Z94" i="25" s="1"/>
  <c r="AC102" i="25"/>
  <c r="Z102" i="25" s="1"/>
  <c r="AC110" i="25"/>
  <c r="AC118" i="25"/>
  <c r="Z118" i="25" s="1"/>
  <c r="AC126" i="25"/>
  <c r="AC134" i="25"/>
  <c r="Z134" i="25" s="1"/>
  <c r="AC142" i="25"/>
  <c r="AC150" i="25"/>
  <c r="Z150" i="25" s="1"/>
  <c r="AC158" i="25"/>
  <c r="Z158" i="25" s="1"/>
  <c r="AC166" i="25"/>
  <c r="Z166" i="25" s="1"/>
  <c r="AC174" i="25"/>
  <c r="AC182" i="25"/>
  <c r="Z182" i="25" s="1"/>
  <c r="AC190" i="25"/>
  <c r="AC198" i="25"/>
  <c r="Z198" i="25" s="1"/>
  <c r="AC206" i="25"/>
  <c r="AC214" i="25"/>
  <c r="Z214" i="25" s="1"/>
  <c r="AC222" i="25"/>
  <c r="AC230" i="25"/>
  <c r="Z230" i="25" s="1"/>
  <c r="AC238" i="25"/>
  <c r="Z238" i="25" s="1"/>
  <c r="AC246" i="25"/>
  <c r="Z246" i="25" s="1"/>
  <c r="AC254" i="25"/>
  <c r="AC262" i="25"/>
  <c r="Z262" i="25" s="1"/>
  <c r="AC270" i="25"/>
  <c r="AC278" i="25"/>
  <c r="Z278" i="25" s="1"/>
  <c r="AC286" i="25"/>
  <c r="AC294" i="25"/>
  <c r="Z294" i="25" s="1"/>
  <c r="AC302" i="25"/>
  <c r="Z302" i="25" s="1"/>
  <c r="AC310" i="25"/>
  <c r="Z310" i="25" s="1"/>
  <c r="AC318" i="25"/>
  <c r="AC326" i="25"/>
  <c r="Z326" i="25" s="1"/>
  <c r="AC334" i="25"/>
  <c r="AC342" i="25"/>
  <c r="Z342" i="25" s="1"/>
  <c r="AC354" i="25"/>
  <c r="Z354" i="25" s="1"/>
  <c r="AC358" i="25"/>
  <c r="Z358" i="25" s="1"/>
  <c r="AC370" i="25"/>
  <c r="Z370" i="25" s="1"/>
  <c r="AC378" i="25"/>
  <c r="AC386" i="25"/>
  <c r="Z386" i="25" s="1"/>
  <c r="AC394" i="25"/>
  <c r="AC402" i="25"/>
  <c r="Z402" i="25" s="1"/>
  <c r="AC410" i="25"/>
  <c r="AC418" i="25"/>
  <c r="Z418" i="25" s="1"/>
  <c r="AC426" i="25"/>
  <c r="Z426" i="25" s="1"/>
  <c r="AC434" i="25"/>
  <c r="Z434" i="25" s="1"/>
  <c r="AC442" i="25"/>
  <c r="AC450" i="25"/>
  <c r="Z450" i="25" s="1"/>
  <c r="AC458" i="25"/>
  <c r="AC466" i="25"/>
  <c r="Z466" i="25" s="1"/>
  <c r="AC474" i="25"/>
  <c r="AC482" i="25"/>
  <c r="Z482" i="25" s="1"/>
  <c r="AC490" i="25"/>
  <c r="Z490" i="25" s="1"/>
  <c r="AC498" i="25"/>
  <c r="Z498" i="25" s="1"/>
  <c r="AC506" i="25"/>
  <c r="AC514" i="25"/>
  <c r="Z514" i="25" s="1"/>
  <c r="AC522" i="25"/>
  <c r="AC530" i="25"/>
  <c r="Z530" i="25" s="1"/>
  <c r="AC538" i="25"/>
  <c r="AC546" i="25"/>
  <c r="Z546" i="25" s="1"/>
  <c r="AC554" i="25"/>
  <c r="Z554" i="25" s="1"/>
  <c r="AC562" i="25"/>
  <c r="Z562" i="25" s="1"/>
  <c r="AC570" i="25"/>
  <c r="AC578" i="25"/>
  <c r="Z578" i="25" s="1"/>
  <c r="AC582" i="25"/>
  <c r="AC594" i="25"/>
  <c r="Z594" i="25" s="1"/>
  <c r="AC602" i="25"/>
  <c r="Z602" i="25" s="1"/>
  <c r="AC610" i="25"/>
  <c r="Z610" i="25" s="1"/>
  <c r="AC618" i="25"/>
  <c r="Z618" i="25" s="1"/>
  <c r="AC626" i="25"/>
  <c r="Z626" i="25" s="1"/>
  <c r="AC634" i="25"/>
  <c r="AC642" i="25"/>
  <c r="AC646" i="25"/>
  <c r="Z646" i="25" s="1"/>
  <c r="AC654" i="25"/>
  <c r="Z654" i="25" s="1"/>
  <c r="AC662" i="25"/>
  <c r="Z662" i="25" s="1"/>
  <c r="AC670" i="25"/>
  <c r="Z670" i="25" s="1"/>
  <c r="AC678" i="25"/>
  <c r="Z678" i="25" s="1"/>
  <c r="AC686" i="25"/>
  <c r="Z686" i="25" s="1"/>
  <c r="AC694" i="25"/>
  <c r="AC706" i="25"/>
  <c r="Z706" i="25" s="1"/>
  <c r="AC107" i="25"/>
  <c r="Z107" i="25" s="1"/>
  <c r="AC115" i="25"/>
  <c r="AC123" i="25"/>
  <c r="Z123" i="25" s="1"/>
  <c r="AC131" i="25"/>
  <c r="AC139" i="25"/>
  <c r="Z139" i="25" s="1"/>
  <c r="AC147" i="25"/>
  <c r="AC155" i="25"/>
  <c r="Z155" i="25" s="1"/>
  <c r="AC163" i="25"/>
  <c r="AC171" i="25"/>
  <c r="Z171" i="25" s="1"/>
  <c r="AC179" i="25"/>
  <c r="AC187" i="25"/>
  <c r="Z187" i="25" s="1"/>
  <c r="AC195" i="25"/>
  <c r="AC203" i="25"/>
  <c r="Z203" i="25" s="1"/>
  <c r="AC211" i="25"/>
  <c r="AC219" i="25"/>
  <c r="Z219" i="25" s="1"/>
  <c r="AC227" i="25"/>
  <c r="AC235" i="25"/>
  <c r="Z235" i="25" s="1"/>
  <c r="AC243" i="25"/>
  <c r="AC251" i="25"/>
  <c r="Z251" i="25" s="1"/>
  <c r="AC259" i="25"/>
  <c r="AC267" i="25"/>
  <c r="Z267" i="25" s="1"/>
  <c r="AC275" i="25"/>
  <c r="AC283" i="25"/>
  <c r="Z283" i="25" s="1"/>
  <c r="AC291" i="25"/>
  <c r="AC299" i="25"/>
  <c r="Z299" i="25" s="1"/>
  <c r="AC307" i="25"/>
  <c r="AC315" i="25"/>
  <c r="Z315" i="25" s="1"/>
  <c r="AC323" i="25"/>
  <c r="AC331" i="25"/>
  <c r="Z331" i="25" s="1"/>
  <c r="AC339" i="25"/>
  <c r="Z339" i="25" s="1"/>
  <c r="AC347" i="25"/>
  <c r="AC355" i="25"/>
  <c r="Z355" i="25" s="1"/>
  <c r="AC363" i="25"/>
  <c r="AC371" i="25"/>
  <c r="Z371" i="25" s="1"/>
  <c r="AC379" i="25"/>
  <c r="AC387" i="25"/>
  <c r="Z387" i="25" s="1"/>
  <c r="AC395" i="25"/>
  <c r="Z395" i="25" s="1"/>
  <c r="AC403" i="25"/>
  <c r="Z403" i="25" s="1"/>
  <c r="AC411" i="25"/>
  <c r="AC419" i="25"/>
  <c r="Z419" i="25" s="1"/>
  <c r="AC427" i="25"/>
  <c r="AC435" i="25"/>
  <c r="Z435" i="25" s="1"/>
  <c r="AC443" i="25"/>
  <c r="AC451" i="25"/>
  <c r="Z451" i="25" s="1"/>
  <c r="AC459" i="25"/>
  <c r="Z459" i="25" s="1"/>
  <c r="AC467" i="25"/>
  <c r="Z467" i="25" s="1"/>
  <c r="AC475" i="25"/>
  <c r="AC483" i="25"/>
  <c r="Z483" i="25" s="1"/>
  <c r="AC491" i="25"/>
  <c r="AC499" i="25"/>
  <c r="Z499" i="25" s="1"/>
  <c r="AC507" i="25"/>
  <c r="AC515" i="25"/>
  <c r="Z515" i="25" s="1"/>
  <c r="AC523" i="25"/>
  <c r="Z523" i="25" s="1"/>
  <c r="AC531" i="25"/>
  <c r="Z531" i="25" s="1"/>
  <c r="AC26" i="25"/>
  <c r="AC31" i="25"/>
  <c r="Z31" i="25" s="1"/>
  <c r="AC35" i="25"/>
  <c r="AC39" i="25"/>
  <c r="AC43" i="25"/>
  <c r="Z43" i="25" s="1"/>
  <c r="AC47" i="25"/>
  <c r="Z47" i="25" s="1"/>
  <c r="AC51" i="25"/>
  <c r="Z51" i="25" s="1"/>
  <c r="AC55" i="25"/>
  <c r="Z55" i="25" s="1"/>
  <c r="AC59" i="25"/>
  <c r="Z59" i="25" s="1"/>
  <c r="AC63" i="25"/>
  <c r="Z63" i="25" s="1"/>
  <c r="AC67" i="25"/>
  <c r="AC71" i="25"/>
  <c r="AC75" i="25"/>
  <c r="Z75" i="25" s="1"/>
  <c r="AC79" i="25"/>
  <c r="Z79" i="25" s="1"/>
  <c r="AC83" i="25"/>
  <c r="Z83" i="25" s="1"/>
  <c r="AC87" i="25"/>
  <c r="Z87" i="25" s="1"/>
  <c r="AC91" i="25"/>
  <c r="Z91" i="25" s="1"/>
  <c r="AC95" i="25"/>
  <c r="Z95" i="25" s="1"/>
  <c r="AC99" i="25"/>
  <c r="AC103" i="25"/>
  <c r="AC111" i="25"/>
  <c r="Z111" i="25" s="1"/>
  <c r="AC119" i="25"/>
  <c r="Z119" i="25" s="1"/>
  <c r="AC127" i="25"/>
  <c r="Z127" i="25" s="1"/>
  <c r="AC135" i="25"/>
  <c r="Z135" i="25" s="1"/>
  <c r="AC143" i="25"/>
  <c r="Z143" i="25" s="1"/>
  <c r="AC151" i="25"/>
  <c r="Z151" i="25" s="1"/>
  <c r="AC159" i="25"/>
  <c r="Z159" i="25" s="1"/>
  <c r="AC167" i="25"/>
  <c r="AC175" i="25"/>
  <c r="Z175" i="25" s="1"/>
  <c r="AC183" i="25"/>
  <c r="Z183" i="25" s="1"/>
  <c r="AC191" i="25"/>
  <c r="Z191" i="25" s="1"/>
  <c r="AC199" i="25"/>
  <c r="Z199" i="25" s="1"/>
  <c r="AC207" i="25"/>
  <c r="Z207" i="25" s="1"/>
  <c r="AC215" i="25"/>
  <c r="Z215" i="25" s="1"/>
  <c r="AC223" i="25"/>
  <c r="Z223" i="25" s="1"/>
  <c r="AC231" i="25"/>
  <c r="AC239" i="25"/>
  <c r="Z239" i="25" s="1"/>
  <c r="AC247" i="25"/>
  <c r="Z247" i="25" s="1"/>
  <c r="AC255" i="25"/>
  <c r="Z255" i="25" s="1"/>
  <c r="AC263" i="25"/>
  <c r="Z263" i="25" s="1"/>
  <c r="AC271" i="25"/>
  <c r="Z271" i="25" s="1"/>
  <c r="AC279" i="25"/>
  <c r="Z279" i="25" s="1"/>
  <c r="AC287" i="25"/>
  <c r="Z287" i="25" s="1"/>
  <c r="AC295" i="25"/>
  <c r="AC303" i="25"/>
  <c r="Z303" i="25" s="1"/>
  <c r="AC311" i="25"/>
  <c r="Z311" i="25" s="1"/>
  <c r="AC319" i="25"/>
  <c r="Z319" i="25" s="1"/>
  <c r="AC327" i="25"/>
  <c r="Z327" i="25" s="1"/>
  <c r="AC335" i="25"/>
  <c r="Z335" i="25" s="1"/>
  <c r="AC343" i="25"/>
  <c r="AC351" i="25"/>
  <c r="Z351" i="25" s="1"/>
  <c r="AC359" i="25"/>
  <c r="AC367" i="25"/>
  <c r="Z367" i="25" s="1"/>
  <c r="AC375" i="25"/>
  <c r="AC383" i="25"/>
  <c r="Z383" i="25" s="1"/>
  <c r="AC391" i="25"/>
  <c r="Z391" i="25" s="1"/>
  <c r="AC399" i="25"/>
  <c r="Z399" i="25" s="1"/>
  <c r="AC407" i="25"/>
  <c r="AC415" i="25"/>
  <c r="Z415" i="25" s="1"/>
  <c r="AC423" i="25"/>
  <c r="AC431" i="25"/>
  <c r="Z431" i="25" s="1"/>
  <c r="AC439" i="25"/>
  <c r="AC447" i="25"/>
  <c r="Z447" i="25" s="1"/>
  <c r="AC455" i="25"/>
  <c r="Z455" i="25" s="1"/>
  <c r="AC463" i="25"/>
  <c r="Z463" i="25" s="1"/>
  <c r="AC471" i="25"/>
  <c r="AC479" i="25"/>
  <c r="Z479" i="25" s="1"/>
  <c r="AC487" i="25"/>
  <c r="AC495" i="25"/>
  <c r="Z495" i="25" s="1"/>
  <c r="AC503" i="25"/>
  <c r="AC511" i="25"/>
  <c r="Z511" i="25" s="1"/>
  <c r="AC519" i="25"/>
  <c r="Z519" i="25" s="1"/>
  <c r="AC527" i="25"/>
  <c r="Z527" i="25" s="1"/>
  <c r="AC697" i="25"/>
  <c r="AC688" i="25"/>
  <c r="Z688" i="25" s="1"/>
  <c r="AC683" i="25"/>
  <c r="AC651" i="25"/>
  <c r="AC619" i="25"/>
  <c r="Z619" i="25" s="1"/>
  <c r="AC587" i="25"/>
  <c r="Z587" i="25" s="1"/>
  <c r="AC555" i="25"/>
  <c r="AC692" i="25"/>
  <c r="Z692" i="25" s="1"/>
  <c r="AC663" i="25"/>
  <c r="AC631" i="25"/>
  <c r="AC599" i="25"/>
  <c r="AC567" i="25"/>
  <c r="AC535" i="25"/>
  <c r="AC687" i="25"/>
  <c r="Z687" i="25" s="1"/>
  <c r="AC675" i="25"/>
  <c r="Z675" i="25" s="1"/>
  <c r="AC643" i="25"/>
  <c r="Z643" i="25" s="1"/>
  <c r="AC611" i="25"/>
  <c r="Z611" i="25" s="1"/>
  <c r="AC579" i="25"/>
  <c r="Z579" i="25" s="1"/>
  <c r="AC547" i="25"/>
  <c r="Z547" i="25" s="1"/>
  <c r="AC10" i="25"/>
  <c r="Z10" i="25" s="1"/>
  <c r="AC19" i="25"/>
  <c r="AC15" i="25"/>
  <c r="Z15" i="25" s="1"/>
  <c r="AC11" i="25"/>
  <c r="Z11" i="25" s="1"/>
  <c r="AC18" i="25"/>
  <c r="Z18" i="25" s="1"/>
  <c r="AC14" i="25"/>
  <c r="Z14" i="25" s="1"/>
  <c r="AC9" i="25"/>
  <c r="Z9" i="25" s="1"/>
  <c r="AC25" i="25"/>
  <c r="Z25" i="25" s="1"/>
  <c r="AC17" i="25"/>
  <c r="Z17" i="25" s="1"/>
  <c r="AC13" i="25"/>
  <c r="Z13" i="25" s="1"/>
  <c r="AC21" i="25"/>
  <c r="Z21" i="25" s="1"/>
  <c r="AC5" i="25"/>
  <c r="AC20" i="25"/>
  <c r="Z20" i="25" s="1"/>
  <c r="AC12" i="25"/>
  <c r="Z12" i="25" s="1"/>
  <c r="AC24" i="25"/>
  <c r="AC16" i="25"/>
  <c r="Z16" i="25" s="1"/>
  <c r="AC28" i="25"/>
  <c r="Z28" i="25" s="1"/>
  <c r="AC8" i="25"/>
  <c r="AC7" i="25"/>
  <c r="Z7" i="25" s="1"/>
  <c r="AC6" i="25"/>
  <c r="Z535" i="25" l="1"/>
  <c r="Z503" i="25"/>
  <c r="Z567" i="25"/>
  <c r="Z504" i="25"/>
  <c r="Z950" i="25"/>
  <c r="Z996" i="25"/>
  <c r="Z831" i="25"/>
  <c r="Z543" i="25"/>
  <c r="Z767" i="25"/>
  <c r="Z799" i="25"/>
  <c r="Z815" i="25"/>
  <c r="Z863" i="25"/>
  <c r="Z847" i="25"/>
  <c r="Z895" i="25"/>
  <c r="Z782" i="25"/>
  <c r="Z846" i="25"/>
  <c r="Z879" i="25"/>
  <c r="Z926" i="25"/>
  <c r="Z751" i="25"/>
  <c r="Z783" i="25"/>
  <c r="Z943" i="25"/>
  <c r="Z959" i="25"/>
  <c r="Z975" i="25"/>
  <c r="Z750" i="25"/>
  <c r="Z814" i="25"/>
  <c r="Z629" i="25"/>
  <c r="Z136" i="25"/>
  <c r="Z72" i="25"/>
  <c r="Z725" i="25"/>
  <c r="Z597" i="25"/>
  <c r="Z533" i="25"/>
  <c r="Z469" i="25"/>
  <c r="Z405" i="25"/>
  <c r="Z341" i="25"/>
  <c r="Z677" i="25"/>
  <c r="Z613" i="25"/>
  <c r="Z120" i="25"/>
  <c r="Z56" i="25"/>
  <c r="Z661" i="25"/>
  <c r="Z168" i="25"/>
  <c r="Z104" i="25"/>
  <c r="Z40" i="25"/>
  <c r="Z200" i="25"/>
  <c r="Z709" i="25"/>
  <c r="Z645" i="25"/>
  <c r="Z152" i="25"/>
  <c r="Z88" i="25"/>
  <c r="Z184" i="25"/>
  <c r="Z555" i="25"/>
  <c r="Z174" i="25"/>
  <c r="Z110" i="25"/>
  <c r="Z46" i="25"/>
  <c r="Z396" i="25"/>
  <c r="Z332" i="25"/>
  <c r="Z268" i="25"/>
  <c r="Z612" i="25"/>
  <c r="Z539" i="25"/>
  <c r="Z908" i="25"/>
  <c r="Z914" i="25"/>
  <c r="Z763" i="25"/>
  <c r="Z795" i="25"/>
  <c r="Z811" i="25"/>
  <c r="Z443" i="25"/>
  <c r="Z229" i="25"/>
  <c r="Z165" i="25"/>
  <c r="Z101" i="25"/>
  <c r="Z568" i="25"/>
  <c r="Z524" i="25"/>
  <c r="Z460" i="25"/>
  <c r="Z635" i="25"/>
  <c r="Z872" i="25"/>
  <c r="Z792" i="25"/>
  <c r="Z856" i="25"/>
  <c r="Z938" i="25"/>
  <c r="Z379" i="25"/>
  <c r="Z142" i="25"/>
  <c r="Z78" i="25"/>
  <c r="Z698" i="25"/>
  <c r="Z428" i="25"/>
  <c r="Z364" i="25"/>
  <c r="Z300" i="25"/>
  <c r="Z236" i="25"/>
  <c r="Z667" i="25"/>
  <c r="Z651" i="25"/>
  <c r="Z507" i="25"/>
  <c r="Z69" i="25"/>
  <c r="Z293" i="25"/>
  <c r="Z683" i="25"/>
  <c r="Z24" i="25"/>
  <c r="Z491" i="25"/>
  <c r="Z427" i="25"/>
  <c r="Z363" i="25"/>
  <c r="Z53" i="25"/>
  <c r="Z277" i="25"/>
  <c r="Z213" i="25"/>
  <c r="Z149" i="25"/>
  <c r="Z552" i="25"/>
  <c r="Z636" i="25"/>
  <c r="Z508" i="25"/>
  <c r="Z890" i="25"/>
  <c r="Z742" i="25"/>
  <c r="Z697" i="25"/>
  <c r="Z642" i="25"/>
  <c r="Z190" i="25"/>
  <c r="Z126" i="25"/>
  <c r="Z62" i="25"/>
  <c r="Z676" i="25"/>
  <c r="Z412" i="25"/>
  <c r="Z348" i="25"/>
  <c r="Z284" i="25"/>
  <c r="Z220" i="25"/>
  <c r="Z715" i="25"/>
  <c r="Z960" i="25"/>
  <c r="Z806" i="25"/>
  <c r="Z26" i="25"/>
  <c r="Z475" i="25"/>
  <c r="Z411" i="25"/>
  <c r="Z347" i="25"/>
  <c r="Z37" i="25"/>
  <c r="Z325" i="25"/>
  <c r="Z261" i="25"/>
  <c r="Z197" i="25"/>
  <c r="Z133" i="25"/>
  <c r="Z668" i="25"/>
  <c r="Z600" i="25"/>
  <c r="Z492" i="25"/>
  <c r="Z699" i="25"/>
  <c r="Z760" i="25"/>
  <c r="Z824" i="25"/>
  <c r="Z275" i="25"/>
  <c r="Z19" i="25"/>
  <c r="Z323" i="25"/>
  <c r="Z259" i="25"/>
  <c r="Z538" i="25"/>
  <c r="Z638" i="25"/>
  <c r="Z632" i="25"/>
  <c r="Z8" i="25"/>
  <c r="Z474" i="25"/>
  <c r="Z410" i="25"/>
  <c r="Z307" i="25"/>
  <c r="Z243" i="25"/>
  <c r="Z99" i="25"/>
  <c r="Z67" i="25"/>
  <c r="Z35" i="25"/>
  <c r="Z541" i="25"/>
  <c r="Z477" i="25"/>
  <c r="Z413" i="25"/>
  <c r="Z349" i="25"/>
  <c r="Z23" i="25"/>
  <c r="Z621" i="25"/>
  <c r="Z128" i="25"/>
  <c r="Z64" i="25"/>
  <c r="Z920" i="25"/>
  <c r="Z909" i="25"/>
  <c r="Z973" i="25"/>
  <c r="Z894" i="25"/>
  <c r="Z286" i="25"/>
  <c r="Z222" i="25"/>
  <c r="Z586" i="25"/>
  <c r="Z640" i="25"/>
  <c r="Z796" i="25"/>
  <c r="Z860" i="25"/>
  <c r="Z781" i="25"/>
  <c r="Z845" i="25"/>
  <c r="Z994" i="25"/>
  <c r="Z966" i="25"/>
  <c r="Z583" i="25"/>
  <c r="Z700" i="25"/>
  <c r="Z980" i="25"/>
  <c r="Z974" i="25"/>
  <c r="Z807" i="25"/>
  <c r="Z295" i="25"/>
  <c r="Z231" i="25"/>
  <c r="Z167" i="25"/>
  <c r="Z103" i="25"/>
  <c r="Z71" i="25"/>
  <c r="Z39" i="25"/>
  <c r="Z334" i="25"/>
  <c r="Z270" i="25"/>
  <c r="Z206" i="25"/>
  <c r="Z944" i="25"/>
  <c r="Z797" i="25"/>
  <c r="Z861" i="25"/>
  <c r="Z494" i="25"/>
  <c r="Z430" i="25"/>
  <c r="Z366" i="25"/>
  <c r="Z573" i="25"/>
  <c r="Z509" i="25"/>
  <c r="Z445" i="25"/>
  <c r="Z381" i="25"/>
  <c r="Z653" i="25"/>
  <c r="Z160" i="25"/>
  <c r="Z96" i="25"/>
  <c r="Z192" i="25"/>
  <c r="Z941" i="25"/>
  <c r="Z318" i="25"/>
  <c r="Z614" i="25"/>
  <c r="Z717" i="25"/>
  <c r="Z1003" i="25"/>
  <c r="Z764" i="25"/>
  <c r="Z828" i="25"/>
  <c r="Z876" i="25"/>
  <c r="Z749" i="25"/>
  <c r="Z813" i="25"/>
  <c r="Z877" i="25"/>
  <c r="Z962" i="25"/>
  <c r="Z746" i="25"/>
  <c r="Z254" i="25"/>
  <c r="Z570" i="25"/>
  <c r="Z542" i="25"/>
  <c r="Z478" i="25"/>
  <c r="Z414" i="25"/>
  <c r="Z350" i="25"/>
  <c r="Z557" i="25"/>
  <c r="Z493" i="25"/>
  <c r="Z429" i="25"/>
  <c r="Z365" i="25"/>
  <c r="Z637" i="25"/>
  <c r="Z144" i="25"/>
  <c r="Z80" i="25"/>
  <c r="Z680" i="25"/>
  <c r="Z176" i="25"/>
  <c r="Z701" i="25"/>
  <c r="Z712" i="25"/>
  <c r="Z893" i="25"/>
  <c r="Z957" i="25"/>
  <c r="Z778" i="25"/>
  <c r="Z842" i="25"/>
  <c r="Z1001" i="25"/>
  <c r="Z211" i="25"/>
  <c r="Z147" i="25"/>
  <c r="Z598" i="25"/>
  <c r="Z346" i="25"/>
  <c r="Z282" i="25"/>
  <c r="Z218" i="25"/>
  <c r="Z681" i="25"/>
  <c r="Z617" i="25"/>
  <c r="Z569" i="25"/>
  <c r="Z505" i="25"/>
  <c r="Z441" i="25"/>
  <c r="Z377" i="25"/>
  <c r="Z204" i="25"/>
  <c r="Z672" i="25"/>
  <c r="Z172" i="25"/>
  <c r="Z108" i="25"/>
  <c r="Z44" i="25"/>
  <c r="Z777" i="25"/>
  <c r="Z841" i="25"/>
  <c r="Z905" i="25"/>
  <c r="Z886" i="25"/>
  <c r="Z997" i="25"/>
  <c r="Z195" i="25"/>
  <c r="Z131" i="25"/>
  <c r="Z330" i="25"/>
  <c r="Z266" i="25"/>
  <c r="Z665" i="25"/>
  <c r="Z553" i="25"/>
  <c r="Z489" i="25"/>
  <c r="Z425" i="25"/>
  <c r="Z361" i="25"/>
  <c r="Z188" i="25"/>
  <c r="Z156" i="25"/>
  <c r="Z92" i="25"/>
  <c r="Z726" i="25"/>
  <c r="Z729" i="25"/>
  <c r="Z793" i="25"/>
  <c r="Z857" i="25"/>
  <c r="Z921" i="25"/>
  <c r="Z802" i="25"/>
  <c r="Z910" i="25"/>
  <c r="Z179" i="25"/>
  <c r="Z115" i="25"/>
  <c r="Z566" i="25"/>
  <c r="Z314" i="25"/>
  <c r="Z250" i="25"/>
  <c r="Z649" i="25"/>
  <c r="Z601" i="25"/>
  <c r="Z537" i="25"/>
  <c r="Z473" i="25"/>
  <c r="Z409" i="25"/>
  <c r="Z345" i="25"/>
  <c r="Z140" i="25"/>
  <c r="Z76" i="25"/>
  <c r="Z704" i="25"/>
  <c r="Z582" i="25"/>
  <c r="Z522" i="25"/>
  <c r="Z458" i="25"/>
  <c r="Z394" i="25"/>
  <c r="Z713" i="25"/>
  <c r="Z756" i="25"/>
  <c r="Z820" i="25"/>
  <c r="Z952" i="25"/>
  <c r="Z868" i="25"/>
  <c r="Z291" i="25"/>
  <c r="Z227" i="25"/>
  <c r="Z163" i="25"/>
  <c r="Z550" i="25"/>
  <c r="Z362" i="25"/>
  <c r="Z298" i="25"/>
  <c r="Z234" i="25"/>
  <c r="Z633" i="25"/>
  <c r="Z585" i="25"/>
  <c r="Z521" i="25"/>
  <c r="Z457" i="25"/>
  <c r="Z393" i="25"/>
  <c r="Z608" i="25"/>
  <c r="Z124" i="25"/>
  <c r="Z60" i="25"/>
  <c r="Z694" i="25"/>
  <c r="Z506" i="25"/>
  <c r="Z442" i="25"/>
  <c r="Z378" i="25"/>
  <c r="Z520" i="25"/>
  <c r="Z456" i="25"/>
  <c r="Z711" i="25"/>
  <c r="Z722" i="25"/>
  <c r="Z727" i="25"/>
  <c r="Z766" i="25"/>
  <c r="Z830" i="25"/>
  <c r="Z823" i="25"/>
  <c r="Z439" i="25"/>
  <c r="Z375" i="25"/>
  <c r="Z202" i="25"/>
  <c r="Z138" i="25"/>
  <c r="Z74" i="25"/>
  <c r="Z273" i="25"/>
  <c r="Z209" i="25"/>
  <c r="Z145" i="25"/>
  <c r="Z49" i="25"/>
  <c r="Z596" i="25"/>
  <c r="Z408" i="25"/>
  <c r="Z344" i="25"/>
  <c r="Z280" i="25"/>
  <c r="Z216" i="25"/>
  <c r="Z551" i="25"/>
  <c r="Z784" i="25"/>
  <c r="Z848" i="25"/>
  <c r="Z902" i="25"/>
  <c r="Z855" i="25"/>
  <c r="Z827" i="25"/>
  <c r="Z887" i="25"/>
  <c r="Z907" i="25"/>
  <c r="Z743" i="25"/>
  <c r="Z775" i="25"/>
  <c r="Z599" i="25"/>
  <c r="Z487" i="25"/>
  <c r="Z423" i="25"/>
  <c r="Z359" i="25"/>
  <c r="Z186" i="25"/>
  <c r="Z122" i="25"/>
  <c r="Z58" i="25"/>
  <c r="Z321" i="25"/>
  <c r="Z257" i="25"/>
  <c r="Z193" i="25"/>
  <c r="Z129" i="25"/>
  <c r="Z33" i="25"/>
  <c r="Z580" i="25"/>
  <c r="Z392" i="25"/>
  <c r="Z328" i="25"/>
  <c r="Z264" i="25"/>
  <c r="Z615" i="25"/>
  <c r="Z924" i="25"/>
  <c r="Z809" i="25"/>
  <c r="Z873" i="25"/>
  <c r="Z937" i="25"/>
  <c r="Z882" i="25"/>
  <c r="Z946" i="25"/>
  <c r="Z738" i="25"/>
  <c r="Z747" i="25"/>
  <c r="Z779" i="25"/>
  <c r="Z839" i="25"/>
  <c r="Z859" i="25"/>
  <c r="Z919" i="25"/>
  <c r="Z939" i="25"/>
  <c r="Z631" i="25"/>
  <c r="Z690" i="25"/>
  <c r="Z488" i="25"/>
  <c r="Z647" i="25"/>
  <c r="Z695" i="25"/>
  <c r="Z932" i="25"/>
  <c r="Z745" i="25"/>
  <c r="Z954" i="25"/>
  <c r="Z798" i="25"/>
  <c r="Z862" i="25"/>
  <c r="Z990" i="25"/>
  <c r="Z871" i="25"/>
  <c r="Z891" i="25"/>
  <c r="Z951" i="25"/>
  <c r="Z971" i="25"/>
  <c r="Z663" i="25"/>
  <c r="Z471" i="25"/>
  <c r="Z407" i="25"/>
  <c r="Z343" i="25"/>
  <c r="Z170" i="25"/>
  <c r="Z106" i="25"/>
  <c r="Z42" i="25"/>
  <c r="Z305" i="25"/>
  <c r="Z241" i="25"/>
  <c r="Z177" i="25"/>
  <c r="Z113" i="25"/>
  <c r="Z81" i="25"/>
  <c r="Z22" i="25"/>
  <c r="Z628" i="25"/>
  <c r="Z564" i="25"/>
  <c r="Z440" i="25"/>
  <c r="Z376" i="25"/>
  <c r="Z312" i="25"/>
  <c r="Z248" i="25"/>
  <c r="Z679" i="25"/>
  <c r="Z896" i="25"/>
  <c r="Z752" i="25"/>
  <c r="Z816" i="25"/>
  <c r="Z761" i="25"/>
  <c r="Z825" i="25"/>
  <c r="Z889" i="25"/>
  <c r="Z953" i="25"/>
  <c r="Z770" i="25"/>
  <c r="Z834" i="25"/>
  <c r="Z903" i="25"/>
  <c r="Z923" i="25"/>
  <c r="Z992" i="25"/>
  <c r="Z983" i="25"/>
  <c r="Z634" i="25"/>
  <c r="Z536" i="25"/>
  <c r="Z472" i="25"/>
  <c r="Z904" i="25"/>
  <c r="Z948" i="25"/>
  <c r="Z728" i="25"/>
  <c r="Z759" i="25"/>
  <c r="Z791" i="25"/>
  <c r="Z935" i="25"/>
  <c r="Z955" i="25"/>
  <c r="Z987" i="25"/>
  <c r="A11" i="28"/>
  <c r="BI4" i="19"/>
  <c r="BG4" i="19"/>
  <c r="A12" i="28" l="1"/>
  <c r="B215" i="26"/>
  <c r="B216" i="26"/>
  <c r="B217" i="26"/>
  <c r="B218" i="26"/>
  <c r="B219" i="26"/>
  <c r="B220" i="26"/>
  <c r="B221" i="26"/>
  <c r="B97" i="26"/>
  <c r="B98" i="26"/>
  <c r="B99" i="26"/>
  <c r="B100" i="26"/>
  <c r="B101" i="26"/>
  <c r="B102" i="26"/>
  <c r="B103" i="26"/>
  <c r="B104" i="26"/>
  <c r="B105" i="26"/>
  <c r="B106" i="26"/>
  <c r="B107" i="26"/>
  <c r="B108" i="26"/>
  <c r="B109" i="26"/>
  <c r="B110" i="26"/>
  <c r="B111" i="26"/>
  <c r="B112" i="26"/>
  <c r="B113" i="26"/>
  <c r="B114" i="26"/>
  <c r="B115" i="26"/>
  <c r="B116" i="26"/>
  <c r="B117" i="26"/>
  <c r="B118" i="26"/>
  <c r="B119" i="26"/>
  <c r="B120" i="26"/>
  <c r="B121" i="26"/>
  <c r="B122" i="26"/>
  <c r="B123"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61" i="26"/>
  <c r="B162" i="26"/>
  <c r="B163" i="26"/>
  <c r="B164" i="26"/>
  <c r="B165" i="26"/>
  <c r="B166" i="26"/>
  <c r="B167" i="26"/>
  <c r="B168" i="26"/>
  <c r="B169" i="26"/>
  <c r="B170" i="26"/>
  <c r="B171" i="26"/>
  <c r="B172" i="26"/>
  <c r="B173" i="26"/>
  <c r="B174" i="26"/>
  <c r="B175" i="26"/>
  <c r="B176" i="26"/>
  <c r="B177" i="26"/>
  <c r="B178" i="26"/>
  <c r="B179" i="26"/>
  <c r="B180" i="26"/>
  <c r="B181" i="26"/>
  <c r="B182" i="26"/>
  <c r="B183" i="26"/>
  <c r="B184" i="26"/>
  <c r="B185" i="26"/>
  <c r="B186" i="26"/>
  <c r="B187" i="26"/>
  <c r="B188" i="26"/>
  <c r="B189" i="26"/>
  <c r="B190" i="26"/>
  <c r="B191" i="26"/>
  <c r="B192" i="26"/>
  <c r="B193" i="26"/>
  <c r="B194" i="26"/>
  <c r="B195" i="26"/>
  <c r="B196" i="26"/>
  <c r="B197" i="26"/>
  <c r="B198" i="26"/>
  <c r="B199" i="26"/>
  <c r="B200" i="26"/>
  <c r="B201" i="26"/>
  <c r="B202" i="26"/>
  <c r="B203" i="26"/>
  <c r="B204" i="26"/>
  <c r="B205" i="26"/>
  <c r="B206" i="26"/>
  <c r="B207" i="26"/>
  <c r="B208" i="26"/>
  <c r="B209" i="26"/>
  <c r="B210" i="26"/>
  <c r="B211" i="26"/>
  <c r="B212" i="26"/>
  <c r="B213" i="26"/>
  <c r="B214" i="26"/>
  <c r="A13" i="28" l="1"/>
  <c r="A14" i="28" s="1"/>
  <c r="A15" i="28" s="1"/>
  <c r="A16" i="28" l="1"/>
  <c r="B221" i="15"/>
  <c r="A17" i="28" l="1"/>
  <c r="A18" i="28" l="1"/>
  <c r="A19" i="28" l="1"/>
  <c r="A20" i="28" l="1"/>
  <c r="V5" i="3"/>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4" i="3"/>
  <c r="A21" i="28" l="1"/>
  <c r="V3" i="3"/>
  <c r="V2" i="3" s="1"/>
  <c r="A22" i="28" l="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82" i="28" s="1"/>
  <c r="A83" i="28" s="1"/>
  <c r="A84" i="28" s="1"/>
  <c r="A85" i="28" s="1"/>
  <c r="A86" i="28" s="1"/>
  <c r="A87" i="28" s="1"/>
  <c r="A88" i="28" s="1"/>
  <c r="A89" i="28" s="1"/>
  <c r="A90" i="28" s="1"/>
  <c r="A91" i="28" s="1"/>
  <c r="A92" i="28" s="1"/>
  <c r="A93" i="28" s="1"/>
  <c r="A94" i="28" s="1"/>
  <c r="A95" i="28" s="1"/>
  <c r="A96" i="28" s="1"/>
  <c r="A97" i="28" s="1"/>
  <c r="A98" i="28" s="1"/>
  <c r="A99" i="28" s="1"/>
  <c r="A100" i="28" s="1"/>
  <c r="A101" i="28" s="1"/>
  <c r="A102" i="28" s="1"/>
  <c r="A103" i="28" s="1"/>
  <c r="A104" i="28" s="1"/>
  <c r="A105" i="28" s="1"/>
  <c r="A106" i="28" s="1"/>
  <c r="A107" i="28" s="1"/>
  <c r="A108" i="28" s="1"/>
  <c r="A109" i="28" s="1"/>
  <c r="A110" i="28" s="1"/>
  <c r="A111" i="28" s="1"/>
  <c r="A112" i="28" s="1"/>
  <c r="A113" i="28" s="1"/>
  <c r="A114" i="28" s="1"/>
  <c r="A115" i="28" s="1"/>
  <c r="A116" i="28" s="1"/>
  <c r="A117" i="28" s="1"/>
  <c r="A118" i="28" s="1"/>
  <c r="A119" i="28" s="1"/>
  <c r="A120" i="28" s="1"/>
  <c r="A121" i="28" s="1"/>
  <c r="A122" i="28" s="1"/>
  <c r="A123" i="28" s="1"/>
  <c r="A124" i="28" s="1"/>
  <c r="A125" i="28" s="1"/>
  <c r="A126" i="28" s="1"/>
  <c r="A127" i="28" s="1"/>
  <c r="A128" i="28" s="1"/>
  <c r="A129" i="28" s="1"/>
  <c r="A130" i="28" s="1"/>
  <c r="A131" i="28" s="1"/>
  <c r="A132" i="28" s="1"/>
  <c r="A133" i="28" s="1"/>
  <c r="A134" i="28" s="1"/>
  <c r="A135" i="28" s="1"/>
  <c r="A136" i="28" s="1"/>
  <c r="A137" i="28" s="1"/>
  <c r="A138" i="28" s="1"/>
  <c r="A139" i="28" s="1"/>
  <c r="A140" i="28" s="1"/>
  <c r="A141" i="28" s="1"/>
  <c r="A142" i="28" s="1"/>
  <c r="A143" i="28" s="1"/>
  <c r="A144" i="28" s="1"/>
  <c r="A145" i="28" s="1"/>
  <c r="A146" i="28" s="1"/>
  <c r="A147" i="28" s="1"/>
  <c r="A148" i="28" s="1"/>
  <c r="A149" i="28" s="1"/>
  <c r="A150" i="28" s="1"/>
  <c r="A151" i="28" s="1"/>
  <c r="A152" i="28" s="1"/>
  <c r="A153" i="28" s="1"/>
  <c r="A154" i="28" s="1"/>
  <c r="A155" i="28" s="1"/>
  <c r="A156" i="28" s="1"/>
  <c r="A157" i="28" s="1"/>
  <c r="A158" i="28" s="1"/>
  <c r="A159" i="28" s="1"/>
  <c r="A160" i="28" s="1"/>
  <c r="A161" i="28" s="1"/>
  <c r="A162" i="28" s="1"/>
  <c r="A163" i="28" s="1"/>
  <c r="A164" i="28" s="1"/>
  <c r="A165" i="28" s="1"/>
  <c r="A166" i="28" s="1"/>
  <c r="A167" i="28" s="1"/>
  <c r="A168" i="28" s="1"/>
  <c r="A169" i="28" s="1"/>
  <c r="A170" i="28" s="1"/>
  <c r="A171" i="28" s="1"/>
  <c r="A172" i="28" s="1"/>
  <c r="A173" i="28" s="1"/>
  <c r="A174" i="28" s="1"/>
  <c r="A175" i="28" s="1"/>
  <c r="A176" i="28" s="1"/>
  <c r="A177" i="28" s="1"/>
  <c r="A178" i="28" s="1"/>
  <c r="A179" i="28" s="1"/>
  <c r="A180" i="28" s="1"/>
  <c r="A181" i="28" s="1"/>
  <c r="A182" i="28" s="1"/>
  <c r="A183" i="28" s="1"/>
  <c r="A184" i="28" s="1"/>
  <c r="A185" i="28" s="1"/>
  <c r="A186" i="28" s="1"/>
  <c r="A187" i="28" s="1"/>
  <c r="A188" i="28" s="1"/>
  <c r="A189" i="28" s="1"/>
  <c r="A190" i="28" s="1"/>
  <c r="A191" i="28" s="1"/>
  <c r="A192" i="28" s="1"/>
  <c r="A193" i="28" s="1"/>
  <c r="A194" i="28" s="1"/>
  <c r="A195" i="28" s="1"/>
  <c r="A196" i="28" s="1"/>
  <c r="A197" i="28" s="1"/>
  <c r="A198" i="28" s="1"/>
  <c r="A199" i="28" s="1"/>
  <c r="A200" i="28" s="1"/>
  <c r="A201" i="28" s="1"/>
  <c r="A202" i="28" s="1"/>
  <c r="A203" i="28" s="1"/>
  <c r="A204" i="28" s="1"/>
  <c r="A205" i="28" s="1"/>
  <c r="A206" i="28" s="1"/>
  <c r="A207" i="28" s="1"/>
  <c r="A208" i="28" s="1"/>
  <c r="A209" i="28" s="1"/>
  <c r="A210" i="28" s="1"/>
  <c r="A211" i="28" s="1"/>
  <c r="A212" i="28" s="1"/>
  <c r="A213" i="28" s="1"/>
  <c r="A214" i="28" s="1"/>
  <c r="A215" i="28" s="1"/>
  <c r="A216" i="28" s="1"/>
  <c r="A217" i="28" s="1"/>
  <c r="A218" i="28" s="1"/>
  <c r="A219" i="28" l="1"/>
  <c r="A220" i="28" s="1"/>
  <c r="A221" i="28" s="1"/>
  <c r="A222" i="28" s="1"/>
  <c r="A223" i="28" s="1"/>
  <c r="A224" i="28" s="1"/>
  <c r="A225" i="28" s="1"/>
  <c r="A226" i="28" s="1"/>
  <c r="A227" i="28" s="1"/>
  <c r="A228" i="28" l="1"/>
  <c r="B193" i="15"/>
  <c r="B194" i="15"/>
  <c r="B195" i="15"/>
  <c r="B196" i="15"/>
  <c r="B197" i="15"/>
  <c r="B198" i="15"/>
  <c r="B199" i="15"/>
  <c r="B200" i="15"/>
  <c r="B201" i="15"/>
  <c r="B202" i="15"/>
  <c r="B203" i="15"/>
  <c r="B204" i="15"/>
  <c r="B205" i="15"/>
  <c r="B206" i="15"/>
  <c r="B207" i="15"/>
  <c r="B208" i="15"/>
  <c r="B209" i="15"/>
  <c r="B210" i="15"/>
  <c r="B211" i="15"/>
  <c r="B212" i="15"/>
  <c r="B213" i="15"/>
  <c r="B214" i="15"/>
  <c r="B215" i="15"/>
  <c r="B216" i="15"/>
  <c r="B217" i="15"/>
  <c r="B218" i="15"/>
  <c r="B219" i="15"/>
  <c r="B220" i="15"/>
  <c r="B192" i="15"/>
  <c r="B191" i="15"/>
  <c r="D185" i="15"/>
  <c r="B185" i="15" s="1"/>
  <c r="E185" i="15"/>
  <c r="D186" i="15"/>
  <c r="B186" i="15" s="1"/>
  <c r="E186" i="15"/>
  <c r="D187" i="15"/>
  <c r="B187" i="15" s="1"/>
  <c r="E187" i="15"/>
  <c r="B188" i="15"/>
  <c r="B189" i="15"/>
  <c r="B190" i="15"/>
  <c r="D167" i="15"/>
  <c r="B167" i="15" s="1"/>
  <c r="E167" i="15"/>
  <c r="D168" i="15"/>
  <c r="B168" i="15" s="1"/>
  <c r="E168" i="15"/>
  <c r="D169" i="15"/>
  <c r="B169" i="15" s="1"/>
  <c r="E169" i="15"/>
  <c r="D170" i="15"/>
  <c r="B170" i="15" s="1"/>
  <c r="E170" i="15"/>
  <c r="D171" i="15"/>
  <c r="B171" i="15" s="1"/>
  <c r="E171" i="15"/>
  <c r="D172" i="15"/>
  <c r="B172" i="15" s="1"/>
  <c r="E172" i="15"/>
  <c r="D173" i="15"/>
  <c r="B173" i="15" s="1"/>
  <c r="E173" i="15"/>
  <c r="D174" i="15"/>
  <c r="B174" i="15" s="1"/>
  <c r="E174" i="15"/>
  <c r="D175" i="15"/>
  <c r="B175" i="15" s="1"/>
  <c r="E175" i="15"/>
  <c r="D176" i="15"/>
  <c r="B176" i="15" s="1"/>
  <c r="E176" i="15"/>
  <c r="D177" i="15"/>
  <c r="B177" i="15" s="1"/>
  <c r="E177" i="15"/>
  <c r="D178" i="15"/>
  <c r="B178" i="15" s="1"/>
  <c r="E178" i="15"/>
  <c r="D179" i="15"/>
  <c r="B179" i="15" s="1"/>
  <c r="E179" i="15"/>
  <c r="D180" i="15"/>
  <c r="B180" i="15" s="1"/>
  <c r="E180" i="15"/>
  <c r="D181" i="15"/>
  <c r="B181" i="15" s="1"/>
  <c r="E181" i="15"/>
  <c r="D182" i="15"/>
  <c r="B182" i="15" s="1"/>
  <c r="E182" i="15"/>
  <c r="D183" i="15"/>
  <c r="B183" i="15" s="1"/>
  <c r="E183" i="15"/>
  <c r="D184" i="15"/>
  <c r="B184" i="15" s="1"/>
  <c r="E184" i="15"/>
  <c r="D161" i="15"/>
  <c r="B161" i="15" s="1"/>
  <c r="E161" i="15"/>
  <c r="D162" i="15"/>
  <c r="B162" i="15" s="1"/>
  <c r="E162" i="15"/>
  <c r="D163" i="15"/>
  <c r="B163" i="15" s="1"/>
  <c r="E163" i="15"/>
  <c r="D164" i="15"/>
  <c r="B164" i="15" s="1"/>
  <c r="E164" i="15"/>
  <c r="D165" i="15"/>
  <c r="B165" i="15" s="1"/>
  <c r="E165" i="15"/>
  <c r="D166" i="15"/>
  <c r="B166" i="15" s="1"/>
  <c r="E166" i="15"/>
  <c r="D157" i="15"/>
  <c r="B157" i="15" s="1"/>
  <c r="E157" i="15"/>
  <c r="D158" i="15"/>
  <c r="B158" i="15" s="1"/>
  <c r="E158" i="15"/>
  <c r="D159" i="15"/>
  <c r="B159" i="15" s="1"/>
  <c r="E159" i="15"/>
  <c r="D160" i="15"/>
  <c r="B160" i="15" s="1"/>
  <c r="E160" i="15"/>
  <c r="D152" i="15"/>
  <c r="B152" i="15" s="1"/>
  <c r="E152" i="15"/>
  <c r="D153" i="15"/>
  <c r="B153" i="15" s="1"/>
  <c r="E153" i="15"/>
  <c r="D154" i="15"/>
  <c r="B154" i="15" s="1"/>
  <c r="E154" i="15"/>
  <c r="D155" i="15"/>
  <c r="B155" i="15" s="1"/>
  <c r="E155" i="15"/>
  <c r="D156" i="15"/>
  <c r="B156" i="15" s="1"/>
  <c r="E156" i="15"/>
  <c r="D111" i="15"/>
  <c r="B111" i="15" s="1"/>
  <c r="E111" i="15"/>
  <c r="D112" i="15"/>
  <c r="B112" i="15" s="1"/>
  <c r="E112" i="15"/>
  <c r="D113" i="15"/>
  <c r="B113" i="15" s="1"/>
  <c r="E113" i="15"/>
  <c r="D114" i="15"/>
  <c r="B114" i="15" s="1"/>
  <c r="E114" i="15"/>
  <c r="D115" i="15"/>
  <c r="B115" i="15" s="1"/>
  <c r="E115" i="15"/>
  <c r="D116" i="15"/>
  <c r="B116" i="15" s="1"/>
  <c r="E116" i="15"/>
  <c r="D117" i="15"/>
  <c r="B117" i="15" s="1"/>
  <c r="E117" i="15"/>
  <c r="D118" i="15"/>
  <c r="B118" i="15" s="1"/>
  <c r="E118" i="15"/>
  <c r="D119" i="15"/>
  <c r="B119" i="15" s="1"/>
  <c r="E119" i="15"/>
  <c r="D120" i="15"/>
  <c r="B120" i="15" s="1"/>
  <c r="E120" i="15"/>
  <c r="D121" i="15"/>
  <c r="B121" i="15" s="1"/>
  <c r="E121" i="15"/>
  <c r="D122" i="15"/>
  <c r="B122" i="15" s="1"/>
  <c r="E122" i="15"/>
  <c r="D123" i="15"/>
  <c r="B123" i="15" s="1"/>
  <c r="E123" i="15"/>
  <c r="D124" i="15"/>
  <c r="B124" i="15" s="1"/>
  <c r="E124" i="15"/>
  <c r="D125" i="15"/>
  <c r="B125" i="15" s="1"/>
  <c r="E125" i="15"/>
  <c r="D126" i="15"/>
  <c r="B126" i="15" s="1"/>
  <c r="E126" i="15"/>
  <c r="D127" i="15"/>
  <c r="B127" i="15" s="1"/>
  <c r="E127" i="15"/>
  <c r="D128" i="15"/>
  <c r="B128" i="15" s="1"/>
  <c r="E128" i="15"/>
  <c r="D129" i="15"/>
  <c r="B129" i="15" s="1"/>
  <c r="E129" i="15"/>
  <c r="D130" i="15"/>
  <c r="B130" i="15" s="1"/>
  <c r="E130" i="15"/>
  <c r="D131" i="15"/>
  <c r="B131" i="15" s="1"/>
  <c r="E131" i="15"/>
  <c r="D132" i="15"/>
  <c r="B132" i="15" s="1"/>
  <c r="E132" i="15"/>
  <c r="D133" i="15"/>
  <c r="B133" i="15" s="1"/>
  <c r="E133" i="15"/>
  <c r="D134" i="15"/>
  <c r="B134" i="15" s="1"/>
  <c r="E134" i="15"/>
  <c r="D135" i="15"/>
  <c r="B135" i="15" s="1"/>
  <c r="E135" i="15"/>
  <c r="D136" i="15"/>
  <c r="B136" i="15" s="1"/>
  <c r="E136" i="15"/>
  <c r="D137" i="15"/>
  <c r="B137" i="15" s="1"/>
  <c r="E137" i="15"/>
  <c r="D138" i="15"/>
  <c r="B138" i="15" s="1"/>
  <c r="E138" i="15"/>
  <c r="D139" i="15"/>
  <c r="B139" i="15" s="1"/>
  <c r="E139" i="15"/>
  <c r="D140" i="15"/>
  <c r="B140" i="15" s="1"/>
  <c r="E140" i="15"/>
  <c r="D141" i="15"/>
  <c r="B141" i="15" s="1"/>
  <c r="E141" i="15"/>
  <c r="D142" i="15"/>
  <c r="B142" i="15" s="1"/>
  <c r="E142" i="15"/>
  <c r="D143" i="15"/>
  <c r="B143" i="15" s="1"/>
  <c r="E143" i="15"/>
  <c r="D144" i="15"/>
  <c r="B144" i="15" s="1"/>
  <c r="E144" i="15"/>
  <c r="D145" i="15"/>
  <c r="B145" i="15" s="1"/>
  <c r="E145" i="15"/>
  <c r="D146" i="15"/>
  <c r="B146" i="15" s="1"/>
  <c r="E146" i="15"/>
  <c r="D147" i="15"/>
  <c r="B147" i="15" s="1"/>
  <c r="E147" i="15"/>
  <c r="D148" i="15"/>
  <c r="B148" i="15" s="1"/>
  <c r="E148" i="15"/>
  <c r="D149" i="15"/>
  <c r="B149" i="15" s="1"/>
  <c r="E149" i="15"/>
  <c r="D150" i="15"/>
  <c r="B150" i="15" s="1"/>
  <c r="E150" i="15"/>
  <c r="D151" i="15"/>
  <c r="B151" i="15" s="1"/>
  <c r="E151" i="15"/>
  <c r="A229" i="28" l="1"/>
  <c r="BS4" i="19"/>
  <c r="BO4" i="19"/>
  <c r="A230" i="28" l="1"/>
  <c r="AO5" i="25"/>
  <c r="AO6" i="25"/>
  <c r="AO7" i="25"/>
  <c r="AO8" i="25"/>
  <c r="AO9" i="25"/>
  <c r="AO10" i="25"/>
  <c r="AO11" i="25"/>
  <c r="AO12" i="25"/>
  <c r="AO13" i="25"/>
  <c r="AO14" i="25"/>
  <c r="AO15" i="25"/>
  <c r="AO16" i="25"/>
  <c r="AO17" i="25"/>
  <c r="AO18" i="25"/>
  <c r="AO19" i="25"/>
  <c r="AO20" i="25"/>
  <c r="AO21" i="25"/>
  <c r="AO22" i="25"/>
  <c r="AO23" i="25"/>
  <c r="AO24" i="25"/>
  <c r="AO25" i="25"/>
  <c r="AO26" i="25"/>
  <c r="AO27" i="25"/>
  <c r="AO28" i="25"/>
  <c r="AO29" i="25"/>
  <c r="AO30" i="25"/>
  <c r="AO31" i="25"/>
  <c r="AO32" i="25"/>
  <c r="AO33" i="25"/>
  <c r="AO34" i="25"/>
  <c r="AO35" i="25"/>
  <c r="AO36" i="25"/>
  <c r="AO37" i="25"/>
  <c r="AO38" i="25"/>
  <c r="AO39" i="25"/>
  <c r="AO40" i="25"/>
  <c r="AO41" i="25"/>
  <c r="AO42" i="25"/>
  <c r="AO43" i="25"/>
  <c r="AO44" i="25"/>
  <c r="AO45" i="25"/>
  <c r="AO46" i="25"/>
  <c r="AO47" i="25"/>
  <c r="AO48" i="25"/>
  <c r="AO49" i="25"/>
  <c r="AO50" i="25"/>
  <c r="AO51" i="25"/>
  <c r="AO52" i="25"/>
  <c r="AO53" i="25"/>
  <c r="AO54" i="25"/>
  <c r="AO55" i="25"/>
  <c r="AO56" i="25"/>
  <c r="AO57" i="25"/>
  <c r="AO58" i="25"/>
  <c r="AO59" i="25"/>
  <c r="AO60" i="25"/>
  <c r="AO61" i="25"/>
  <c r="AO62" i="25"/>
  <c r="AO63" i="25"/>
  <c r="AO64" i="25"/>
  <c r="AO65" i="25"/>
  <c r="AO66" i="25"/>
  <c r="AO67" i="25"/>
  <c r="AO68" i="25"/>
  <c r="AO69" i="25"/>
  <c r="AO70" i="25"/>
  <c r="AO71" i="25"/>
  <c r="AO72" i="25"/>
  <c r="AO73" i="25"/>
  <c r="AO74" i="25"/>
  <c r="AO75" i="25"/>
  <c r="AO76" i="25"/>
  <c r="AO77" i="25"/>
  <c r="AO78" i="25"/>
  <c r="AO79" i="25"/>
  <c r="AO80" i="25"/>
  <c r="AO81" i="25"/>
  <c r="AO82" i="25"/>
  <c r="AO83" i="25"/>
  <c r="AO84" i="25"/>
  <c r="AO85" i="25"/>
  <c r="AO86" i="25"/>
  <c r="AO87" i="25"/>
  <c r="AO88" i="25"/>
  <c r="AO89" i="25"/>
  <c r="AO90" i="25"/>
  <c r="AO91" i="25"/>
  <c r="AO92" i="25"/>
  <c r="AO93" i="25"/>
  <c r="AO94" i="25"/>
  <c r="AO95" i="25"/>
  <c r="AO96" i="25"/>
  <c r="AO97" i="25"/>
  <c r="AO98" i="25"/>
  <c r="AO99" i="25"/>
  <c r="AO100" i="25"/>
  <c r="AO101" i="25"/>
  <c r="AO102" i="25"/>
  <c r="AO103" i="25"/>
  <c r="AO104" i="25"/>
  <c r="AO105" i="25"/>
  <c r="AO106" i="25"/>
  <c r="AO107" i="25"/>
  <c r="AO108" i="25"/>
  <c r="AO109" i="25"/>
  <c r="AO110" i="25"/>
  <c r="AO111" i="25"/>
  <c r="AO112" i="25"/>
  <c r="AO113" i="25"/>
  <c r="AO114" i="25"/>
  <c r="AO115" i="25"/>
  <c r="AO116" i="25"/>
  <c r="AO117" i="25"/>
  <c r="AO118" i="25"/>
  <c r="AO119" i="25"/>
  <c r="AO120" i="25"/>
  <c r="AO121" i="25"/>
  <c r="AO122" i="25"/>
  <c r="AO123" i="25"/>
  <c r="AO124" i="25"/>
  <c r="AO125" i="25"/>
  <c r="AO126" i="25"/>
  <c r="AO127" i="25"/>
  <c r="AO128" i="25"/>
  <c r="AO129" i="25"/>
  <c r="AO130" i="25"/>
  <c r="AO131" i="25"/>
  <c r="AO132" i="25"/>
  <c r="AO133" i="25"/>
  <c r="AO134" i="25"/>
  <c r="AO135" i="25"/>
  <c r="AO136" i="25"/>
  <c r="AO137" i="25"/>
  <c r="AO138" i="25"/>
  <c r="AO139" i="25"/>
  <c r="AO140" i="25"/>
  <c r="AO141" i="25"/>
  <c r="AO142" i="25"/>
  <c r="AO143" i="25"/>
  <c r="AO144" i="25"/>
  <c r="AO145" i="25"/>
  <c r="AO146" i="25"/>
  <c r="AO147" i="25"/>
  <c r="AO148" i="25"/>
  <c r="AO149" i="25"/>
  <c r="AO150" i="25"/>
  <c r="AO151" i="25"/>
  <c r="AO152" i="25"/>
  <c r="AO153" i="25"/>
  <c r="AO154" i="25"/>
  <c r="AO155" i="25"/>
  <c r="AO156" i="25"/>
  <c r="AO157" i="25"/>
  <c r="AO158" i="25"/>
  <c r="AO159" i="25"/>
  <c r="AO160" i="25"/>
  <c r="AO161" i="25"/>
  <c r="AO162" i="25"/>
  <c r="AO163" i="25"/>
  <c r="AO164" i="25"/>
  <c r="AO165" i="25"/>
  <c r="AO166" i="25"/>
  <c r="AO167" i="25"/>
  <c r="AO168" i="25"/>
  <c r="AO169" i="25"/>
  <c r="AO170" i="25"/>
  <c r="AO171" i="25"/>
  <c r="AO172" i="25"/>
  <c r="AO173" i="25"/>
  <c r="AO174" i="25"/>
  <c r="AO175" i="25"/>
  <c r="AO176" i="25"/>
  <c r="AO177" i="25"/>
  <c r="AO178" i="25"/>
  <c r="AO179" i="25"/>
  <c r="AO180" i="25"/>
  <c r="AO181" i="25"/>
  <c r="AO182" i="25"/>
  <c r="AO183" i="25"/>
  <c r="AO184" i="25"/>
  <c r="AO185" i="25"/>
  <c r="AO186" i="25"/>
  <c r="AO187" i="25"/>
  <c r="AO188" i="25"/>
  <c r="AO189" i="25"/>
  <c r="AO190" i="25"/>
  <c r="AO191" i="25"/>
  <c r="AO192" i="25"/>
  <c r="AO193" i="25"/>
  <c r="AO194" i="25"/>
  <c r="AO195" i="25"/>
  <c r="AO196" i="25"/>
  <c r="AO197" i="25"/>
  <c r="AO198" i="25"/>
  <c r="AO199" i="25"/>
  <c r="AO200" i="25"/>
  <c r="AO201" i="25"/>
  <c r="AO202" i="25"/>
  <c r="AO203" i="25"/>
  <c r="AO204" i="25"/>
  <c r="AO205" i="25"/>
  <c r="AO206" i="25"/>
  <c r="AO207" i="25"/>
  <c r="AO208" i="25"/>
  <c r="AO209" i="25"/>
  <c r="AO210" i="25"/>
  <c r="AO211" i="25"/>
  <c r="AO212" i="25"/>
  <c r="AO213" i="25"/>
  <c r="AO214" i="25"/>
  <c r="AO215" i="25"/>
  <c r="AO216" i="25"/>
  <c r="AO217" i="25"/>
  <c r="AO218" i="25"/>
  <c r="AO219" i="25"/>
  <c r="AO220" i="25"/>
  <c r="AO221" i="25"/>
  <c r="AO222" i="25"/>
  <c r="AO223" i="25"/>
  <c r="AO224" i="25"/>
  <c r="AO225" i="25"/>
  <c r="AO226" i="25"/>
  <c r="AO227" i="25"/>
  <c r="AO228" i="25"/>
  <c r="AO229" i="25"/>
  <c r="AO230" i="25"/>
  <c r="AO231" i="25"/>
  <c r="AO232" i="25"/>
  <c r="AO233" i="25"/>
  <c r="AO234" i="25"/>
  <c r="AO235" i="25"/>
  <c r="AO236" i="25"/>
  <c r="AO237" i="25"/>
  <c r="AO238" i="25"/>
  <c r="AO239" i="25"/>
  <c r="AO240" i="25"/>
  <c r="AO241" i="25"/>
  <c r="AO242" i="25"/>
  <c r="AO243" i="25"/>
  <c r="AO244" i="25"/>
  <c r="AO245" i="25"/>
  <c r="AO246" i="25"/>
  <c r="AO247" i="25"/>
  <c r="AO248" i="25"/>
  <c r="AO249" i="25"/>
  <c r="AO250" i="25"/>
  <c r="AO251" i="25"/>
  <c r="AO252" i="25"/>
  <c r="AO253" i="25"/>
  <c r="AO254" i="25"/>
  <c r="AO255" i="25"/>
  <c r="AO256" i="25"/>
  <c r="AO257" i="25"/>
  <c r="AO258" i="25"/>
  <c r="AO259" i="25"/>
  <c r="AO260" i="25"/>
  <c r="AO261" i="25"/>
  <c r="AO262" i="25"/>
  <c r="AO263" i="25"/>
  <c r="AO264" i="25"/>
  <c r="AO265" i="25"/>
  <c r="AO266" i="25"/>
  <c r="AO267" i="25"/>
  <c r="AO268" i="25"/>
  <c r="AO269" i="25"/>
  <c r="AO270" i="25"/>
  <c r="AO271" i="25"/>
  <c r="AO272" i="25"/>
  <c r="AO273" i="25"/>
  <c r="AO274" i="25"/>
  <c r="AO275" i="25"/>
  <c r="AO276" i="25"/>
  <c r="AO277" i="25"/>
  <c r="AO278" i="25"/>
  <c r="AO279" i="25"/>
  <c r="AO280" i="25"/>
  <c r="AO281" i="25"/>
  <c r="AO282" i="25"/>
  <c r="AO283" i="25"/>
  <c r="AO284" i="25"/>
  <c r="AO285" i="25"/>
  <c r="AO286" i="25"/>
  <c r="AO287" i="25"/>
  <c r="AO288" i="25"/>
  <c r="AO289" i="25"/>
  <c r="AO290" i="25"/>
  <c r="AO291" i="25"/>
  <c r="AO292" i="25"/>
  <c r="AO293" i="25"/>
  <c r="AO294" i="25"/>
  <c r="AO295" i="25"/>
  <c r="AO296" i="25"/>
  <c r="AO297" i="25"/>
  <c r="AO298" i="25"/>
  <c r="AO299" i="25"/>
  <c r="AO300" i="25"/>
  <c r="AO301" i="25"/>
  <c r="AO302" i="25"/>
  <c r="AO303" i="25"/>
  <c r="AO304" i="25"/>
  <c r="AO305" i="25"/>
  <c r="AO306" i="25"/>
  <c r="AO307" i="25"/>
  <c r="AO308" i="25"/>
  <c r="AO309" i="25"/>
  <c r="AO310" i="25"/>
  <c r="AO311" i="25"/>
  <c r="AO312" i="25"/>
  <c r="AO313" i="25"/>
  <c r="AO314" i="25"/>
  <c r="AO315" i="25"/>
  <c r="AO316" i="25"/>
  <c r="AO317" i="25"/>
  <c r="AO318" i="25"/>
  <c r="AO319" i="25"/>
  <c r="AO320" i="25"/>
  <c r="AO321" i="25"/>
  <c r="AO322" i="25"/>
  <c r="AO323" i="25"/>
  <c r="AO324" i="25"/>
  <c r="AO325" i="25"/>
  <c r="AO326" i="25"/>
  <c r="AO327" i="25"/>
  <c r="AO328" i="25"/>
  <c r="AO329" i="25"/>
  <c r="AO330" i="25"/>
  <c r="AO331" i="25"/>
  <c r="AO332" i="25"/>
  <c r="AO333" i="25"/>
  <c r="AO334" i="25"/>
  <c r="AO335" i="25"/>
  <c r="AO336" i="25"/>
  <c r="AO337" i="25"/>
  <c r="AO338" i="25"/>
  <c r="AO339" i="25"/>
  <c r="AO340" i="25"/>
  <c r="AO341" i="25"/>
  <c r="AO342" i="25"/>
  <c r="AO343" i="25"/>
  <c r="AO344" i="25"/>
  <c r="AO345" i="25"/>
  <c r="AO346" i="25"/>
  <c r="AO347" i="25"/>
  <c r="AO348" i="25"/>
  <c r="AO349" i="25"/>
  <c r="AO350" i="25"/>
  <c r="AO351" i="25"/>
  <c r="AO352" i="25"/>
  <c r="AO353" i="25"/>
  <c r="AO354" i="25"/>
  <c r="AO355" i="25"/>
  <c r="AO356" i="25"/>
  <c r="AO357" i="25"/>
  <c r="AO358" i="25"/>
  <c r="AO359" i="25"/>
  <c r="AO360" i="25"/>
  <c r="AO361" i="25"/>
  <c r="AO362" i="25"/>
  <c r="AO363" i="25"/>
  <c r="AO364" i="25"/>
  <c r="AO365" i="25"/>
  <c r="AO366" i="25"/>
  <c r="AO367" i="25"/>
  <c r="AO368" i="25"/>
  <c r="AO369" i="25"/>
  <c r="AO370" i="25"/>
  <c r="AO371" i="25"/>
  <c r="AO372" i="25"/>
  <c r="AO373" i="25"/>
  <c r="AO374" i="25"/>
  <c r="AO375" i="25"/>
  <c r="AO376" i="25"/>
  <c r="AO377" i="25"/>
  <c r="AO378" i="25"/>
  <c r="AO379" i="25"/>
  <c r="AO380" i="25"/>
  <c r="AO381" i="25"/>
  <c r="AO382" i="25"/>
  <c r="AO383" i="25"/>
  <c r="AO384" i="25"/>
  <c r="AO385" i="25"/>
  <c r="AO386" i="25"/>
  <c r="AO387" i="25"/>
  <c r="AO388" i="25"/>
  <c r="AO389" i="25"/>
  <c r="AO390" i="25"/>
  <c r="AO391" i="25"/>
  <c r="AO392" i="25"/>
  <c r="AO393" i="25"/>
  <c r="AO394" i="25"/>
  <c r="AO395" i="25"/>
  <c r="AO396" i="25"/>
  <c r="AO397" i="25"/>
  <c r="AO398" i="25"/>
  <c r="AO399" i="25"/>
  <c r="AO400" i="25"/>
  <c r="AO401" i="25"/>
  <c r="AO402" i="25"/>
  <c r="AO403" i="25"/>
  <c r="AO404" i="25"/>
  <c r="AO405" i="25"/>
  <c r="AO406" i="25"/>
  <c r="AO407" i="25"/>
  <c r="AO408" i="25"/>
  <c r="AO409" i="25"/>
  <c r="AO410" i="25"/>
  <c r="AO411" i="25"/>
  <c r="AO412" i="25"/>
  <c r="AO413" i="25"/>
  <c r="AO414" i="25"/>
  <c r="AO415" i="25"/>
  <c r="AO416" i="25"/>
  <c r="AO417" i="25"/>
  <c r="AO418" i="25"/>
  <c r="AO419" i="25"/>
  <c r="AO420" i="25"/>
  <c r="AO421" i="25"/>
  <c r="AO422" i="25"/>
  <c r="AO423" i="25"/>
  <c r="AO424" i="25"/>
  <c r="AO425" i="25"/>
  <c r="AO426" i="25"/>
  <c r="AO427" i="25"/>
  <c r="AO428" i="25"/>
  <c r="AO429" i="25"/>
  <c r="AO430" i="25"/>
  <c r="AO431" i="25"/>
  <c r="AO432" i="25"/>
  <c r="AO433" i="25"/>
  <c r="AO434" i="25"/>
  <c r="AO435" i="25"/>
  <c r="AO436" i="25"/>
  <c r="AO437" i="25"/>
  <c r="AO438" i="25"/>
  <c r="AO439" i="25"/>
  <c r="AO440" i="25"/>
  <c r="AO441" i="25"/>
  <c r="AO442" i="25"/>
  <c r="AO443" i="25"/>
  <c r="AO444" i="25"/>
  <c r="AO445" i="25"/>
  <c r="AO446" i="25"/>
  <c r="AO447" i="25"/>
  <c r="AO448" i="25"/>
  <c r="AO449" i="25"/>
  <c r="AO450" i="25"/>
  <c r="AO451" i="25"/>
  <c r="AO452" i="25"/>
  <c r="AO453" i="25"/>
  <c r="AO454" i="25"/>
  <c r="AO455" i="25"/>
  <c r="AO456" i="25"/>
  <c r="AO457" i="25"/>
  <c r="AO458" i="25"/>
  <c r="AO459" i="25"/>
  <c r="AO460" i="25"/>
  <c r="AO461" i="25"/>
  <c r="AO462" i="25"/>
  <c r="AO463" i="25"/>
  <c r="AO464" i="25"/>
  <c r="AO465" i="25"/>
  <c r="AO466" i="25"/>
  <c r="AO467" i="25"/>
  <c r="AO468" i="25"/>
  <c r="AO469" i="25"/>
  <c r="AO470" i="25"/>
  <c r="AO471" i="25"/>
  <c r="AO472" i="25"/>
  <c r="AO473" i="25"/>
  <c r="AO474" i="25"/>
  <c r="AO475" i="25"/>
  <c r="AO476" i="25"/>
  <c r="AO477" i="25"/>
  <c r="AO478" i="25"/>
  <c r="AO479" i="25"/>
  <c r="AO480" i="25"/>
  <c r="AO481" i="25"/>
  <c r="AO482" i="25"/>
  <c r="AO483" i="25"/>
  <c r="AO484" i="25"/>
  <c r="AO485" i="25"/>
  <c r="AO486" i="25"/>
  <c r="AO487" i="25"/>
  <c r="AO488" i="25"/>
  <c r="AO489" i="25"/>
  <c r="AO490" i="25"/>
  <c r="AO491" i="25"/>
  <c r="AO492" i="25"/>
  <c r="AO493" i="25"/>
  <c r="AO494" i="25"/>
  <c r="AO495" i="25"/>
  <c r="AO496" i="25"/>
  <c r="AO497" i="25"/>
  <c r="AO498" i="25"/>
  <c r="AO499" i="25"/>
  <c r="AO500" i="25"/>
  <c r="AO501" i="25"/>
  <c r="AO502" i="25"/>
  <c r="AO503" i="25"/>
  <c r="AO504" i="25"/>
  <c r="AO505" i="25"/>
  <c r="AO506" i="25"/>
  <c r="AO507" i="25"/>
  <c r="AO508" i="25"/>
  <c r="AO509" i="25"/>
  <c r="AO510" i="25"/>
  <c r="AO511" i="25"/>
  <c r="AO512" i="25"/>
  <c r="AO513" i="25"/>
  <c r="AO514" i="25"/>
  <c r="AO515" i="25"/>
  <c r="AO516" i="25"/>
  <c r="AO517" i="25"/>
  <c r="AO518" i="25"/>
  <c r="AO519" i="25"/>
  <c r="AO520" i="25"/>
  <c r="AO521" i="25"/>
  <c r="AO522" i="25"/>
  <c r="AO523" i="25"/>
  <c r="AO524" i="25"/>
  <c r="AO525" i="25"/>
  <c r="AO526" i="25"/>
  <c r="AO527" i="25"/>
  <c r="AO528" i="25"/>
  <c r="AO529" i="25"/>
  <c r="AO530" i="25"/>
  <c r="AO531" i="25"/>
  <c r="AO532" i="25"/>
  <c r="AO533" i="25"/>
  <c r="AO534" i="25"/>
  <c r="AO535" i="25"/>
  <c r="AO536" i="25"/>
  <c r="AO537" i="25"/>
  <c r="AO538" i="25"/>
  <c r="AO539" i="25"/>
  <c r="AO540" i="25"/>
  <c r="AO541" i="25"/>
  <c r="AO542" i="25"/>
  <c r="AO543" i="25"/>
  <c r="AO544" i="25"/>
  <c r="AO545" i="25"/>
  <c r="AO546" i="25"/>
  <c r="AO547" i="25"/>
  <c r="AO548" i="25"/>
  <c r="AO549" i="25"/>
  <c r="AO550" i="25"/>
  <c r="AO551" i="25"/>
  <c r="AO552" i="25"/>
  <c r="AO553" i="25"/>
  <c r="AO554" i="25"/>
  <c r="AO555" i="25"/>
  <c r="AO556" i="25"/>
  <c r="AO557" i="25"/>
  <c r="AO558" i="25"/>
  <c r="AO559" i="25"/>
  <c r="AO560" i="25"/>
  <c r="AO561" i="25"/>
  <c r="AO562" i="25"/>
  <c r="AO563" i="25"/>
  <c r="AO564" i="25"/>
  <c r="AO565" i="25"/>
  <c r="AO566" i="25"/>
  <c r="AO567" i="25"/>
  <c r="AO568" i="25"/>
  <c r="AO569" i="25"/>
  <c r="AO570" i="25"/>
  <c r="AO571" i="25"/>
  <c r="AO572" i="25"/>
  <c r="AO573" i="25"/>
  <c r="AO574" i="25"/>
  <c r="AO575" i="25"/>
  <c r="AO576" i="25"/>
  <c r="AO577" i="25"/>
  <c r="AO578" i="25"/>
  <c r="AO579" i="25"/>
  <c r="AO580" i="25"/>
  <c r="AO581" i="25"/>
  <c r="AO582" i="25"/>
  <c r="AO583" i="25"/>
  <c r="AO584" i="25"/>
  <c r="AO585" i="25"/>
  <c r="AO586" i="25"/>
  <c r="AO587" i="25"/>
  <c r="AO588" i="25"/>
  <c r="AO589" i="25"/>
  <c r="AO590" i="25"/>
  <c r="AO591" i="25"/>
  <c r="AO592" i="25"/>
  <c r="AO593" i="25"/>
  <c r="AO594" i="25"/>
  <c r="AO595" i="25"/>
  <c r="AO596" i="25"/>
  <c r="AO597" i="25"/>
  <c r="AO598" i="25"/>
  <c r="AO599" i="25"/>
  <c r="AO600" i="25"/>
  <c r="AO601" i="25"/>
  <c r="AO602" i="25"/>
  <c r="AO603" i="25"/>
  <c r="AO604" i="25"/>
  <c r="AO605" i="25"/>
  <c r="AO606" i="25"/>
  <c r="AO607" i="25"/>
  <c r="AO608" i="25"/>
  <c r="AO609" i="25"/>
  <c r="AO610" i="25"/>
  <c r="AO611" i="25"/>
  <c r="AO612" i="25"/>
  <c r="AO613" i="25"/>
  <c r="AO614" i="25"/>
  <c r="AO615" i="25"/>
  <c r="AO616" i="25"/>
  <c r="AO617" i="25"/>
  <c r="AO618" i="25"/>
  <c r="AO619" i="25"/>
  <c r="AO620" i="25"/>
  <c r="AO621" i="25"/>
  <c r="AO622" i="25"/>
  <c r="AO623" i="25"/>
  <c r="AO624" i="25"/>
  <c r="AO625" i="25"/>
  <c r="AO626" i="25"/>
  <c r="AO627" i="25"/>
  <c r="AO628" i="25"/>
  <c r="AO629" i="25"/>
  <c r="AO630" i="25"/>
  <c r="AO631" i="25"/>
  <c r="AO632" i="25"/>
  <c r="AO633" i="25"/>
  <c r="AO634" i="25"/>
  <c r="AO635" i="25"/>
  <c r="AO636" i="25"/>
  <c r="AO637" i="25"/>
  <c r="AO638" i="25"/>
  <c r="AO639" i="25"/>
  <c r="AO640" i="25"/>
  <c r="AO641" i="25"/>
  <c r="AO642" i="25"/>
  <c r="AO643" i="25"/>
  <c r="AO644" i="25"/>
  <c r="AO645" i="25"/>
  <c r="AO646" i="25"/>
  <c r="AO647" i="25"/>
  <c r="AO648" i="25"/>
  <c r="AO649" i="25"/>
  <c r="AO650" i="25"/>
  <c r="AO651" i="25"/>
  <c r="AO652" i="25"/>
  <c r="AO653" i="25"/>
  <c r="AO654" i="25"/>
  <c r="AO655" i="25"/>
  <c r="AO656" i="25"/>
  <c r="AO657" i="25"/>
  <c r="AO658" i="25"/>
  <c r="AO659" i="25"/>
  <c r="AO660" i="25"/>
  <c r="AO661" i="25"/>
  <c r="AO662" i="25"/>
  <c r="AO663" i="25"/>
  <c r="AO664" i="25"/>
  <c r="AO665" i="25"/>
  <c r="AO666" i="25"/>
  <c r="AO667" i="25"/>
  <c r="AO668" i="25"/>
  <c r="AO669" i="25"/>
  <c r="AO670" i="25"/>
  <c r="AO671" i="25"/>
  <c r="AO672" i="25"/>
  <c r="AO673" i="25"/>
  <c r="AO674" i="25"/>
  <c r="AO675" i="25"/>
  <c r="AO676" i="25"/>
  <c r="AO677" i="25"/>
  <c r="AO678" i="25"/>
  <c r="AO679" i="25"/>
  <c r="AO680" i="25"/>
  <c r="AO681" i="25"/>
  <c r="AO682" i="25"/>
  <c r="AO683" i="25"/>
  <c r="AO684" i="25"/>
  <c r="AO685" i="25"/>
  <c r="AO686" i="25"/>
  <c r="AO687" i="25"/>
  <c r="AO688" i="25"/>
  <c r="AO689" i="25"/>
  <c r="AO690" i="25"/>
  <c r="AO691" i="25"/>
  <c r="AO692" i="25"/>
  <c r="AO693" i="25"/>
  <c r="AO694" i="25"/>
  <c r="AO695" i="25"/>
  <c r="AO696" i="25"/>
  <c r="AO697" i="25"/>
  <c r="AO698" i="25"/>
  <c r="AO699" i="25"/>
  <c r="AO700" i="25"/>
  <c r="AO701" i="25"/>
  <c r="AO702" i="25"/>
  <c r="AO703" i="25"/>
  <c r="AO704" i="25"/>
  <c r="AO705" i="25"/>
  <c r="AO706" i="25"/>
  <c r="AO707" i="25"/>
  <c r="AO708" i="25"/>
  <c r="AO709" i="25"/>
  <c r="AO710" i="25"/>
  <c r="AO711" i="25"/>
  <c r="AO712" i="25"/>
  <c r="AO713" i="25"/>
  <c r="AO714" i="25"/>
  <c r="AO715" i="25"/>
  <c r="AO716" i="25"/>
  <c r="AO717" i="25"/>
  <c r="AO718" i="25"/>
  <c r="AO719" i="25"/>
  <c r="AO720" i="25"/>
  <c r="AO721" i="25"/>
  <c r="AO722" i="25"/>
  <c r="AO723" i="25"/>
  <c r="AO724" i="25"/>
  <c r="AO725" i="25"/>
  <c r="AO726" i="25"/>
  <c r="AO727" i="25"/>
  <c r="AO728" i="25"/>
  <c r="AO729" i="25"/>
  <c r="AO730" i="25"/>
  <c r="AO731" i="25"/>
  <c r="AO732" i="25"/>
  <c r="AO733" i="25"/>
  <c r="AO734" i="25"/>
  <c r="AO735" i="25"/>
  <c r="AO736" i="25"/>
  <c r="AO737" i="25"/>
  <c r="AO738" i="25"/>
  <c r="AO739" i="25"/>
  <c r="AO740" i="25"/>
  <c r="AO741" i="25"/>
  <c r="AO742" i="25"/>
  <c r="AO743" i="25"/>
  <c r="AO744" i="25"/>
  <c r="AO745" i="25"/>
  <c r="AO746" i="25"/>
  <c r="AO747" i="25"/>
  <c r="AO748" i="25"/>
  <c r="AO749" i="25"/>
  <c r="AO750" i="25"/>
  <c r="AO751" i="25"/>
  <c r="AO752" i="25"/>
  <c r="AO753" i="25"/>
  <c r="AO754" i="25"/>
  <c r="AO755" i="25"/>
  <c r="AO756" i="25"/>
  <c r="AO757" i="25"/>
  <c r="AO758" i="25"/>
  <c r="AO759" i="25"/>
  <c r="AO760" i="25"/>
  <c r="AO761" i="25"/>
  <c r="AO762" i="25"/>
  <c r="AO763" i="25"/>
  <c r="AO764" i="25"/>
  <c r="AO765" i="25"/>
  <c r="AO766" i="25"/>
  <c r="AO767" i="25"/>
  <c r="AO768" i="25"/>
  <c r="AO769" i="25"/>
  <c r="AO770" i="25"/>
  <c r="AO771" i="25"/>
  <c r="AO772" i="25"/>
  <c r="AO773" i="25"/>
  <c r="AO774" i="25"/>
  <c r="AO775" i="25"/>
  <c r="AO776" i="25"/>
  <c r="AO777" i="25"/>
  <c r="AO778" i="25"/>
  <c r="AO779" i="25"/>
  <c r="AO780" i="25"/>
  <c r="AO781" i="25"/>
  <c r="AO782" i="25"/>
  <c r="AO783" i="25"/>
  <c r="AO784" i="25"/>
  <c r="AO785" i="25"/>
  <c r="AO786" i="25"/>
  <c r="AO787" i="25"/>
  <c r="AO788" i="25"/>
  <c r="AO789" i="25"/>
  <c r="AO790" i="25"/>
  <c r="AO791" i="25"/>
  <c r="AO792" i="25"/>
  <c r="AO793" i="25"/>
  <c r="AO794" i="25"/>
  <c r="AO795" i="25"/>
  <c r="AO796" i="25"/>
  <c r="AO797" i="25"/>
  <c r="AO798" i="25"/>
  <c r="AO799" i="25"/>
  <c r="AO800" i="25"/>
  <c r="AO801" i="25"/>
  <c r="AO802" i="25"/>
  <c r="AO803" i="25"/>
  <c r="AO804" i="25"/>
  <c r="AO805" i="25"/>
  <c r="AO806" i="25"/>
  <c r="AO807" i="25"/>
  <c r="AO808" i="25"/>
  <c r="AO809" i="25"/>
  <c r="AO810" i="25"/>
  <c r="AO811" i="25"/>
  <c r="AO812" i="25"/>
  <c r="AO813" i="25"/>
  <c r="AO814" i="25"/>
  <c r="AO815" i="25"/>
  <c r="AO816" i="25"/>
  <c r="AO817" i="25"/>
  <c r="AO818" i="25"/>
  <c r="AO819" i="25"/>
  <c r="AO820" i="25"/>
  <c r="AO821" i="25"/>
  <c r="AO822" i="25"/>
  <c r="AO823" i="25"/>
  <c r="AO824" i="25"/>
  <c r="AO825" i="25"/>
  <c r="AO826" i="25"/>
  <c r="AO827" i="25"/>
  <c r="AO828" i="25"/>
  <c r="AO829" i="25"/>
  <c r="AO830" i="25"/>
  <c r="AO831" i="25"/>
  <c r="AO832" i="25"/>
  <c r="AO833" i="25"/>
  <c r="AO834" i="25"/>
  <c r="AO835" i="25"/>
  <c r="AO836" i="25"/>
  <c r="AO837" i="25"/>
  <c r="AO838" i="25"/>
  <c r="AO839" i="25"/>
  <c r="AO840" i="25"/>
  <c r="AO841" i="25"/>
  <c r="AO842" i="25"/>
  <c r="AO843" i="25"/>
  <c r="AO844" i="25"/>
  <c r="AO845" i="25"/>
  <c r="AO846" i="25"/>
  <c r="AO847" i="25"/>
  <c r="AO848" i="25"/>
  <c r="AO849" i="25"/>
  <c r="AO850" i="25"/>
  <c r="AO851" i="25"/>
  <c r="AO852" i="25"/>
  <c r="AO853" i="25"/>
  <c r="AO854" i="25"/>
  <c r="AO855" i="25"/>
  <c r="AO856" i="25"/>
  <c r="AO857" i="25"/>
  <c r="AO858" i="25"/>
  <c r="AO859" i="25"/>
  <c r="AO860" i="25"/>
  <c r="AO861" i="25"/>
  <c r="AO862" i="25"/>
  <c r="AO863" i="25"/>
  <c r="AO864" i="25"/>
  <c r="AO865" i="25"/>
  <c r="AO866" i="25"/>
  <c r="AO867" i="25"/>
  <c r="AO868" i="25"/>
  <c r="AO869" i="25"/>
  <c r="AO870" i="25"/>
  <c r="AO871" i="25"/>
  <c r="AO872" i="25"/>
  <c r="AO873" i="25"/>
  <c r="AO874" i="25"/>
  <c r="AO875" i="25"/>
  <c r="AO876" i="25"/>
  <c r="AO877" i="25"/>
  <c r="AO878" i="25"/>
  <c r="AO879" i="25"/>
  <c r="AO880" i="25"/>
  <c r="AO881" i="25"/>
  <c r="AO882" i="25"/>
  <c r="AO883" i="25"/>
  <c r="AO884" i="25"/>
  <c r="AO885" i="25"/>
  <c r="AO886" i="25"/>
  <c r="AO887" i="25"/>
  <c r="AO888" i="25"/>
  <c r="AO889" i="25"/>
  <c r="AO890" i="25"/>
  <c r="AO891" i="25"/>
  <c r="AO892" i="25"/>
  <c r="AO893" i="25"/>
  <c r="AO894" i="25"/>
  <c r="AO895" i="25"/>
  <c r="AO896" i="25"/>
  <c r="AO897" i="25"/>
  <c r="AO898" i="25"/>
  <c r="AO899" i="25"/>
  <c r="AO900" i="25"/>
  <c r="AO901" i="25"/>
  <c r="AO902" i="25"/>
  <c r="AO903" i="25"/>
  <c r="AO904" i="25"/>
  <c r="AO905" i="25"/>
  <c r="AO906" i="25"/>
  <c r="AO907" i="25"/>
  <c r="AO908" i="25"/>
  <c r="AO909" i="25"/>
  <c r="AO910" i="25"/>
  <c r="AO911" i="25"/>
  <c r="AO912" i="25"/>
  <c r="AO913" i="25"/>
  <c r="AO914" i="25"/>
  <c r="AO915" i="25"/>
  <c r="AO916" i="25"/>
  <c r="AO917" i="25"/>
  <c r="AO918" i="25"/>
  <c r="AO919" i="25"/>
  <c r="AO920" i="25"/>
  <c r="AO921" i="25"/>
  <c r="AO922" i="25"/>
  <c r="AO923" i="25"/>
  <c r="AO924" i="25"/>
  <c r="AO925" i="25"/>
  <c r="AO926" i="25"/>
  <c r="AO927" i="25"/>
  <c r="AO928" i="25"/>
  <c r="AO929" i="25"/>
  <c r="AO930" i="25"/>
  <c r="AO931" i="25"/>
  <c r="AO932" i="25"/>
  <c r="AO933" i="25"/>
  <c r="AO934" i="25"/>
  <c r="AO935" i="25"/>
  <c r="AO936" i="25"/>
  <c r="AO937" i="25"/>
  <c r="AO938" i="25"/>
  <c r="AO939" i="25"/>
  <c r="AO940" i="25"/>
  <c r="AO941" i="25"/>
  <c r="AO942" i="25"/>
  <c r="AO943" i="25"/>
  <c r="AO944" i="25"/>
  <c r="AO945" i="25"/>
  <c r="AO946" i="25"/>
  <c r="AO947" i="25"/>
  <c r="AO948" i="25"/>
  <c r="AO949" i="25"/>
  <c r="AO950" i="25"/>
  <c r="AO951" i="25"/>
  <c r="AO952" i="25"/>
  <c r="AO953" i="25"/>
  <c r="AO954" i="25"/>
  <c r="AO955" i="25"/>
  <c r="AO956" i="25"/>
  <c r="AO957" i="25"/>
  <c r="AO958" i="25"/>
  <c r="AO959" i="25"/>
  <c r="AO960" i="25"/>
  <c r="AO961" i="25"/>
  <c r="AO962" i="25"/>
  <c r="AO963" i="25"/>
  <c r="AO964" i="25"/>
  <c r="AO965" i="25"/>
  <c r="AO966" i="25"/>
  <c r="AO967" i="25"/>
  <c r="AO968" i="25"/>
  <c r="AO969" i="25"/>
  <c r="AO970" i="25"/>
  <c r="AO971" i="25"/>
  <c r="AO972" i="25"/>
  <c r="AO973" i="25"/>
  <c r="AO974" i="25"/>
  <c r="AO975" i="25"/>
  <c r="AO976" i="25"/>
  <c r="AO977" i="25"/>
  <c r="AO978" i="25"/>
  <c r="AO979" i="25"/>
  <c r="AO980" i="25"/>
  <c r="AO981" i="25"/>
  <c r="AO982" i="25"/>
  <c r="AO983" i="25"/>
  <c r="AO984" i="25"/>
  <c r="AO985" i="25"/>
  <c r="AO986" i="25"/>
  <c r="AO987" i="25"/>
  <c r="AO988" i="25"/>
  <c r="AO989" i="25"/>
  <c r="AO990" i="25"/>
  <c r="AO991" i="25"/>
  <c r="AO992" i="25"/>
  <c r="AO993" i="25"/>
  <c r="AO994" i="25"/>
  <c r="AO995" i="25"/>
  <c r="AO996" i="25"/>
  <c r="AO997" i="25"/>
  <c r="AO998" i="25"/>
  <c r="AO999" i="25"/>
  <c r="AO1000" i="25"/>
  <c r="AO1001" i="25"/>
  <c r="AO1002" i="25"/>
  <c r="AO1003" i="25"/>
  <c r="AO4" i="25"/>
  <c r="AP3" i="25"/>
  <c r="AP2" i="25" s="1"/>
  <c r="AQ3" i="25"/>
  <c r="AQ2" i="25" s="1"/>
  <c r="AR3" i="25"/>
  <c r="AR2" i="25" s="1"/>
  <c r="AO3" i="25"/>
  <c r="AO2" i="25" s="1"/>
  <c r="BC5" i="25"/>
  <c r="BC6" i="25"/>
  <c r="BC7" i="25"/>
  <c r="BC8" i="25"/>
  <c r="BC9" i="25"/>
  <c r="BC10" i="25"/>
  <c r="BC11" i="25"/>
  <c r="BC12" i="25"/>
  <c r="BC13" i="25"/>
  <c r="BC14" i="25"/>
  <c r="BC15" i="25"/>
  <c r="BC16" i="25"/>
  <c r="BC17" i="25"/>
  <c r="BC18" i="25"/>
  <c r="BC19" i="25"/>
  <c r="BC20" i="25"/>
  <c r="BC21" i="25"/>
  <c r="BC22" i="25"/>
  <c r="BC23" i="25"/>
  <c r="BC24" i="25"/>
  <c r="BC25" i="25"/>
  <c r="BC26" i="25"/>
  <c r="BC27" i="25"/>
  <c r="BC28" i="25"/>
  <c r="BC29" i="25"/>
  <c r="BC30" i="25"/>
  <c r="BC31" i="25"/>
  <c r="BC32" i="25"/>
  <c r="BC33" i="25"/>
  <c r="BC34" i="25"/>
  <c r="BC35" i="25"/>
  <c r="BC36" i="25"/>
  <c r="BC37" i="25"/>
  <c r="BC38" i="25"/>
  <c r="BC39" i="25"/>
  <c r="BC40" i="25"/>
  <c r="BC41" i="25"/>
  <c r="BC42" i="25"/>
  <c r="BC43" i="25"/>
  <c r="BC44" i="25"/>
  <c r="BC45" i="25"/>
  <c r="BC46" i="25"/>
  <c r="BC47" i="25"/>
  <c r="BC48" i="25"/>
  <c r="BC49" i="25"/>
  <c r="BC50" i="25"/>
  <c r="BC51" i="25"/>
  <c r="BC52" i="25"/>
  <c r="BC53" i="25"/>
  <c r="BC54" i="25"/>
  <c r="BC55" i="25"/>
  <c r="BC56" i="25"/>
  <c r="BC57" i="25"/>
  <c r="BC58" i="25"/>
  <c r="BC59" i="25"/>
  <c r="BC60" i="25"/>
  <c r="BC61" i="25"/>
  <c r="BC62" i="25"/>
  <c r="BC63" i="25"/>
  <c r="BC64" i="25"/>
  <c r="BC65" i="25"/>
  <c r="BC66" i="25"/>
  <c r="BC67" i="25"/>
  <c r="BC68" i="25"/>
  <c r="BC69" i="25"/>
  <c r="BC70" i="25"/>
  <c r="BC71" i="25"/>
  <c r="BC72" i="25"/>
  <c r="BC73" i="25"/>
  <c r="BC74" i="25"/>
  <c r="BC75" i="25"/>
  <c r="BC76" i="25"/>
  <c r="BC77" i="25"/>
  <c r="BC78" i="25"/>
  <c r="BC79" i="25"/>
  <c r="BC80" i="25"/>
  <c r="BC81" i="25"/>
  <c r="BC82" i="25"/>
  <c r="BC83" i="25"/>
  <c r="BC84" i="25"/>
  <c r="BC85" i="25"/>
  <c r="BC86" i="25"/>
  <c r="BC87" i="25"/>
  <c r="BC88" i="25"/>
  <c r="BC89" i="25"/>
  <c r="BC90" i="25"/>
  <c r="BC91" i="25"/>
  <c r="BC92" i="25"/>
  <c r="BC93" i="25"/>
  <c r="BC94" i="25"/>
  <c r="BC95" i="25"/>
  <c r="BC96" i="25"/>
  <c r="BC97" i="25"/>
  <c r="BC98" i="25"/>
  <c r="BC99" i="25"/>
  <c r="BC100" i="25"/>
  <c r="BC101" i="25"/>
  <c r="BC102" i="25"/>
  <c r="BC103" i="25"/>
  <c r="BC104" i="25"/>
  <c r="BC105" i="25"/>
  <c r="BC106" i="25"/>
  <c r="BC107" i="25"/>
  <c r="BC108" i="25"/>
  <c r="BC109" i="25"/>
  <c r="BC110" i="25"/>
  <c r="BC111" i="25"/>
  <c r="BC112" i="25"/>
  <c r="BC113" i="25"/>
  <c r="BC114" i="25"/>
  <c r="BC115" i="25"/>
  <c r="BC116" i="25"/>
  <c r="BC117" i="25"/>
  <c r="BC118" i="25"/>
  <c r="BC119" i="25"/>
  <c r="BC120" i="25"/>
  <c r="BC121" i="25"/>
  <c r="BC122" i="25"/>
  <c r="BC123" i="25"/>
  <c r="BC124" i="25"/>
  <c r="BC125" i="25"/>
  <c r="BC126" i="25"/>
  <c r="BC127" i="25"/>
  <c r="BC128" i="25"/>
  <c r="BC129" i="25"/>
  <c r="BC130" i="25"/>
  <c r="BC131" i="25"/>
  <c r="BC132" i="25"/>
  <c r="BC133" i="25"/>
  <c r="BC134" i="25"/>
  <c r="BC135" i="25"/>
  <c r="BC136" i="25"/>
  <c r="BC137" i="25"/>
  <c r="BC138" i="25"/>
  <c r="BC139" i="25"/>
  <c r="BC140" i="25"/>
  <c r="BC141" i="25"/>
  <c r="BC142" i="25"/>
  <c r="BC143" i="25"/>
  <c r="BC144" i="25"/>
  <c r="BC145" i="25"/>
  <c r="BC146" i="25"/>
  <c r="BC147" i="25"/>
  <c r="BC148" i="25"/>
  <c r="BC149" i="25"/>
  <c r="BC150" i="25"/>
  <c r="BC151" i="25"/>
  <c r="BC152" i="25"/>
  <c r="BC153" i="25"/>
  <c r="BC154" i="25"/>
  <c r="BC155" i="25"/>
  <c r="BC156" i="25"/>
  <c r="BC157" i="25"/>
  <c r="BC158" i="25"/>
  <c r="BC159" i="25"/>
  <c r="BC160" i="25"/>
  <c r="BC161" i="25"/>
  <c r="BC162" i="25"/>
  <c r="BC163" i="25"/>
  <c r="BC164" i="25"/>
  <c r="BC165" i="25"/>
  <c r="BC166" i="25"/>
  <c r="BC167" i="25"/>
  <c r="BC168" i="25"/>
  <c r="BC169" i="25"/>
  <c r="BC170" i="25"/>
  <c r="BC171" i="25"/>
  <c r="BC172" i="25"/>
  <c r="BC173" i="25"/>
  <c r="BC174" i="25"/>
  <c r="BC175" i="25"/>
  <c r="BC176" i="25"/>
  <c r="BC177" i="25"/>
  <c r="BC178" i="25"/>
  <c r="BC179" i="25"/>
  <c r="BC180" i="25"/>
  <c r="BC181" i="25"/>
  <c r="BC182" i="25"/>
  <c r="BC183" i="25"/>
  <c r="BC184" i="25"/>
  <c r="BC185" i="25"/>
  <c r="BC186" i="25"/>
  <c r="BC187" i="25"/>
  <c r="BC188" i="25"/>
  <c r="BC189" i="25"/>
  <c r="BC190" i="25"/>
  <c r="BC191" i="25"/>
  <c r="BC192" i="25"/>
  <c r="BC193" i="25"/>
  <c r="BC194" i="25"/>
  <c r="BC195" i="25"/>
  <c r="BC196" i="25"/>
  <c r="BC197" i="25"/>
  <c r="BC198" i="25"/>
  <c r="BC199" i="25"/>
  <c r="BC200" i="25"/>
  <c r="BC201" i="25"/>
  <c r="BC202" i="25"/>
  <c r="BC203" i="25"/>
  <c r="BC204" i="25"/>
  <c r="BC205" i="25"/>
  <c r="BC206" i="25"/>
  <c r="BC207" i="25"/>
  <c r="BC208" i="25"/>
  <c r="BC209" i="25"/>
  <c r="BC210" i="25"/>
  <c r="BC211" i="25"/>
  <c r="BC212" i="25"/>
  <c r="BC213" i="25"/>
  <c r="BC214" i="25"/>
  <c r="BC215" i="25"/>
  <c r="BC216" i="25"/>
  <c r="BC217" i="25"/>
  <c r="BC218" i="25"/>
  <c r="BC219" i="25"/>
  <c r="BC220" i="25"/>
  <c r="BC221" i="25"/>
  <c r="BC222" i="25"/>
  <c r="BC223" i="25"/>
  <c r="BC224" i="25"/>
  <c r="BC225" i="25"/>
  <c r="BC226" i="25"/>
  <c r="BC227" i="25"/>
  <c r="BC228" i="25"/>
  <c r="BC229" i="25"/>
  <c r="BC230" i="25"/>
  <c r="BC231" i="25"/>
  <c r="BC232" i="25"/>
  <c r="BC233" i="25"/>
  <c r="BC234" i="25"/>
  <c r="BC235" i="25"/>
  <c r="BC236" i="25"/>
  <c r="BC237" i="25"/>
  <c r="BC238" i="25"/>
  <c r="BC239" i="25"/>
  <c r="BC240" i="25"/>
  <c r="BC241" i="25"/>
  <c r="BC242" i="25"/>
  <c r="BC243" i="25"/>
  <c r="BC244" i="25"/>
  <c r="BC245" i="25"/>
  <c r="BC246" i="25"/>
  <c r="BC247" i="25"/>
  <c r="BC248" i="25"/>
  <c r="BC249" i="25"/>
  <c r="BC250" i="25"/>
  <c r="BC251" i="25"/>
  <c r="BC252" i="25"/>
  <c r="BC253" i="25"/>
  <c r="BC254" i="25"/>
  <c r="BC255" i="25"/>
  <c r="BC256" i="25"/>
  <c r="BC257" i="25"/>
  <c r="BC258" i="25"/>
  <c r="BC259" i="25"/>
  <c r="BC260" i="25"/>
  <c r="BC261" i="25"/>
  <c r="BC262" i="25"/>
  <c r="BC263" i="25"/>
  <c r="BC264" i="25"/>
  <c r="BC265" i="25"/>
  <c r="BC266" i="25"/>
  <c r="BC267" i="25"/>
  <c r="BC268" i="25"/>
  <c r="BC269" i="25"/>
  <c r="BC270" i="25"/>
  <c r="BC271" i="25"/>
  <c r="BC272" i="25"/>
  <c r="BC273" i="25"/>
  <c r="BC274" i="25"/>
  <c r="BC275" i="25"/>
  <c r="BC276" i="25"/>
  <c r="BC277" i="25"/>
  <c r="BC278" i="25"/>
  <c r="BC279" i="25"/>
  <c r="BC280" i="25"/>
  <c r="BC281" i="25"/>
  <c r="BC282" i="25"/>
  <c r="BC283" i="25"/>
  <c r="BC284" i="25"/>
  <c r="BC285" i="25"/>
  <c r="BC286" i="25"/>
  <c r="BC287" i="25"/>
  <c r="BC288" i="25"/>
  <c r="BC289" i="25"/>
  <c r="BC290" i="25"/>
  <c r="BC291" i="25"/>
  <c r="BC292" i="25"/>
  <c r="BC293" i="25"/>
  <c r="BC294" i="25"/>
  <c r="BC295" i="25"/>
  <c r="BC296" i="25"/>
  <c r="BC297" i="25"/>
  <c r="BC298" i="25"/>
  <c r="BC299" i="25"/>
  <c r="BC300" i="25"/>
  <c r="BC301" i="25"/>
  <c r="BC302" i="25"/>
  <c r="BC303" i="25"/>
  <c r="BC304" i="25"/>
  <c r="BC305" i="25"/>
  <c r="BC306" i="25"/>
  <c r="BC307" i="25"/>
  <c r="BC308" i="25"/>
  <c r="BC309" i="25"/>
  <c r="BC310" i="25"/>
  <c r="BC311" i="25"/>
  <c r="BC312" i="25"/>
  <c r="BC313" i="25"/>
  <c r="BC314" i="25"/>
  <c r="BC315" i="25"/>
  <c r="BC316" i="25"/>
  <c r="BC317" i="25"/>
  <c r="BC318" i="25"/>
  <c r="BC319" i="25"/>
  <c r="BC320" i="25"/>
  <c r="BC321" i="25"/>
  <c r="BC322" i="25"/>
  <c r="BC323" i="25"/>
  <c r="BC324" i="25"/>
  <c r="BC325" i="25"/>
  <c r="BC326" i="25"/>
  <c r="BC327" i="25"/>
  <c r="BC328" i="25"/>
  <c r="BC329" i="25"/>
  <c r="BC330" i="25"/>
  <c r="BC331" i="25"/>
  <c r="BC332" i="25"/>
  <c r="BC333" i="25"/>
  <c r="BC334" i="25"/>
  <c r="BC335" i="25"/>
  <c r="BC336" i="25"/>
  <c r="BC337" i="25"/>
  <c r="BC338" i="25"/>
  <c r="BC339" i="25"/>
  <c r="BC340" i="25"/>
  <c r="BC341" i="25"/>
  <c r="BC342" i="25"/>
  <c r="BC343" i="25"/>
  <c r="BC344" i="25"/>
  <c r="BC345" i="25"/>
  <c r="BC346" i="25"/>
  <c r="BC347" i="25"/>
  <c r="BC348" i="25"/>
  <c r="BC349" i="25"/>
  <c r="BC350" i="25"/>
  <c r="BC351" i="25"/>
  <c r="BC352" i="25"/>
  <c r="BC353" i="25"/>
  <c r="BC354" i="25"/>
  <c r="BC355" i="25"/>
  <c r="BC356" i="25"/>
  <c r="BC357" i="25"/>
  <c r="BC358" i="25"/>
  <c r="BC359" i="25"/>
  <c r="BC360" i="25"/>
  <c r="BC361" i="25"/>
  <c r="BC362" i="25"/>
  <c r="BC363" i="25"/>
  <c r="BC364" i="25"/>
  <c r="BC365" i="25"/>
  <c r="BC366" i="25"/>
  <c r="BC367" i="25"/>
  <c r="BC368" i="25"/>
  <c r="BC369" i="25"/>
  <c r="BC370" i="25"/>
  <c r="BC371" i="25"/>
  <c r="BC372" i="25"/>
  <c r="BC373" i="25"/>
  <c r="BC374" i="25"/>
  <c r="BC375" i="25"/>
  <c r="BC376" i="25"/>
  <c r="BC377" i="25"/>
  <c r="BC378" i="25"/>
  <c r="BC379" i="25"/>
  <c r="BC380" i="25"/>
  <c r="BC381" i="25"/>
  <c r="BC382" i="25"/>
  <c r="BC383" i="25"/>
  <c r="BC384" i="25"/>
  <c r="BC385" i="25"/>
  <c r="BC386" i="25"/>
  <c r="BC387" i="25"/>
  <c r="BC388" i="25"/>
  <c r="BC389" i="25"/>
  <c r="BC390" i="25"/>
  <c r="BC391" i="25"/>
  <c r="BC392" i="25"/>
  <c r="BC393" i="25"/>
  <c r="BC394" i="25"/>
  <c r="BC395" i="25"/>
  <c r="BC396" i="25"/>
  <c r="BC397" i="25"/>
  <c r="BC398" i="25"/>
  <c r="BC399" i="25"/>
  <c r="BC400" i="25"/>
  <c r="BC401" i="25"/>
  <c r="BC402" i="25"/>
  <c r="BC403" i="25"/>
  <c r="BC404" i="25"/>
  <c r="BC405" i="25"/>
  <c r="BC406" i="25"/>
  <c r="BC407" i="25"/>
  <c r="BC408" i="25"/>
  <c r="BC409" i="25"/>
  <c r="BC410" i="25"/>
  <c r="BC411" i="25"/>
  <c r="BC412" i="25"/>
  <c r="BC413" i="25"/>
  <c r="BC414" i="25"/>
  <c r="BC415" i="25"/>
  <c r="BC416" i="25"/>
  <c r="BC417" i="25"/>
  <c r="BC418" i="25"/>
  <c r="BC419" i="25"/>
  <c r="BC420" i="25"/>
  <c r="BC421" i="25"/>
  <c r="BC422" i="25"/>
  <c r="BC423" i="25"/>
  <c r="BC424" i="25"/>
  <c r="BC425" i="25"/>
  <c r="BC426" i="25"/>
  <c r="BC427" i="25"/>
  <c r="BC428" i="25"/>
  <c r="BC429" i="25"/>
  <c r="BC430" i="25"/>
  <c r="BC431" i="25"/>
  <c r="BC432" i="25"/>
  <c r="BC433" i="25"/>
  <c r="BC434" i="25"/>
  <c r="BC435" i="25"/>
  <c r="BC436" i="25"/>
  <c r="BC437" i="25"/>
  <c r="BC438" i="25"/>
  <c r="BC439" i="25"/>
  <c r="BC440" i="25"/>
  <c r="BC441" i="25"/>
  <c r="BC442" i="25"/>
  <c r="BC443" i="25"/>
  <c r="BC444" i="25"/>
  <c r="BC445" i="25"/>
  <c r="BC446" i="25"/>
  <c r="BC447" i="25"/>
  <c r="BC448" i="25"/>
  <c r="BC449" i="25"/>
  <c r="BC450" i="25"/>
  <c r="BC451" i="25"/>
  <c r="BC452" i="25"/>
  <c r="BC453" i="25"/>
  <c r="BC454" i="25"/>
  <c r="BC455" i="25"/>
  <c r="BC456" i="25"/>
  <c r="BC457" i="25"/>
  <c r="BC458" i="25"/>
  <c r="BC459" i="25"/>
  <c r="BC460" i="25"/>
  <c r="BC461" i="25"/>
  <c r="BC462" i="25"/>
  <c r="BC463" i="25"/>
  <c r="BC464" i="25"/>
  <c r="BC465" i="25"/>
  <c r="BC466" i="25"/>
  <c r="BC467" i="25"/>
  <c r="BC468" i="25"/>
  <c r="BC469" i="25"/>
  <c r="BC470" i="25"/>
  <c r="BC471" i="25"/>
  <c r="BC472" i="25"/>
  <c r="BC473" i="25"/>
  <c r="BC474" i="25"/>
  <c r="BC475" i="25"/>
  <c r="BC476" i="25"/>
  <c r="BC477" i="25"/>
  <c r="BC478" i="25"/>
  <c r="BC479" i="25"/>
  <c r="BC480" i="25"/>
  <c r="BC481" i="25"/>
  <c r="BC482" i="25"/>
  <c r="BC483" i="25"/>
  <c r="BC484" i="25"/>
  <c r="BC485" i="25"/>
  <c r="BC486" i="25"/>
  <c r="BC487" i="25"/>
  <c r="BC488" i="25"/>
  <c r="BC489" i="25"/>
  <c r="BC490" i="25"/>
  <c r="BC491" i="25"/>
  <c r="BC492" i="25"/>
  <c r="BC493" i="25"/>
  <c r="BC494" i="25"/>
  <c r="BC495" i="25"/>
  <c r="BC496" i="25"/>
  <c r="BC497" i="25"/>
  <c r="BC498" i="25"/>
  <c r="BC499" i="25"/>
  <c r="BC500" i="25"/>
  <c r="BC501" i="25"/>
  <c r="BC502" i="25"/>
  <c r="BC503" i="25"/>
  <c r="BC504" i="25"/>
  <c r="BC505" i="25"/>
  <c r="BC506" i="25"/>
  <c r="BC507" i="25"/>
  <c r="BC508" i="25"/>
  <c r="BC509" i="25"/>
  <c r="BC510" i="25"/>
  <c r="BC511" i="25"/>
  <c r="BC512" i="25"/>
  <c r="BC513" i="25"/>
  <c r="BC514" i="25"/>
  <c r="BC515" i="25"/>
  <c r="BC516" i="25"/>
  <c r="BC517" i="25"/>
  <c r="BC518" i="25"/>
  <c r="BC519" i="25"/>
  <c r="BC520" i="25"/>
  <c r="BC521" i="25"/>
  <c r="BC522" i="25"/>
  <c r="BC523" i="25"/>
  <c r="BC524" i="25"/>
  <c r="BC525" i="25"/>
  <c r="BC526" i="25"/>
  <c r="BC527" i="25"/>
  <c r="BC528" i="25"/>
  <c r="BC529" i="25"/>
  <c r="BC530" i="25"/>
  <c r="BC531" i="25"/>
  <c r="BC532" i="25"/>
  <c r="BC533" i="25"/>
  <c r="BC534" i="25"/>
  <c r="BC535" i="25"/>
  <c r="BC536" i="25"/>
  <c r="BC537" i="25"/>
  <c r="BC538" i="25"/>
  <c r="BC539" i="25"/>
  <c r="BC540" i="25"/>
  <c r="BC541" i="25"/>
  <c r="BC542" i="25"/>
  <c r="BC543" i="25"/>
  <c r="BC544" i="25"/>
  <c r="BC545" i="25"/>
  <c r="BC546" i="25"/>
  <c r="BC547" i="25"/>
  <c r="BC548" i="25"/>
  <c r="BC549" i="25"/>
  <c r="BC550" i="25"/>
  <c r="BC551" i="25"/>
  <c r="BC552" i="25"/>
  <c r="BC553" i="25"/>
  <c r="BC554" i="25"/>
  <c r="BC555" i="25"/>
  <c r="BC556" i="25"/>
  <c r="BC557" i="25"/>
  <c r="BC558" i="25"/>
  <c r="BC559" i="25"/>
  <c r="BC560" i="25"/>
  <c r="BC561" i="25"/>
  <c r="BC562" i="25"/>
  <c r="BC563" i="25"/>
  <c r="BC564" i="25"/>
  <c r="BC565" i="25"/>
  <c r="BC566" i="25"/>
  <c r="BC567" i="25"/>
  <c r="BC568" i="25"/>
  <c r="BC569" i="25"/>
  <c r="BC570" i="25"/>
  <c r="BC571" i="25"/>
  <c r="BC572" i="25"/>
  <c r="BC573" i="25"/>
  <c r="BC574" i="25"/>
  <c r="BC575" i="25"/>
  <c r="BC576" i="25"/>
  <c r="BC577" i="25"/>
  <c r="BC578" i="25"/>
  <c r="BC579" i="25"/>
  <c r="BC580" i="25"/>
  <c r="BC581" i="25"/>
  <c r="BC582" i="25"/>
  <c r="BC583" i="25"/>
  <c r="BC584" i="25"/>
  <c r="BC585" i="25"/>
  <c r="BC586" i="25"/>
  <c r="BC587" i="25"/>
  <c r="BC588" i="25"/>
  <c r="BC589" i="25"/>
  <c r="BC590" i="25"/>
  <c r="BC591" i="25"/>
  <c r="BC592" i="25"/>
  <c r="BC593" i="25"/>
  <c r="BC594" i="25"/>
  <c r="BC595" i="25"/>
  <c r="BC596" i="25"/>
  <c r="BC597" i="25"/>
  <c r="BC598" i="25"/>
  <c r="BC599" i="25"/>
  <c r="BC600" i="25"/>
  <c r="BC601" i="25"/>
  <c r="BC602" i="25"/>
  <c r="BC603" i="25"/>
  <c r="BC604" i="25"/>
  <c r="BC605" i="25"/>
  <c r="BC606" i="25"/>
  <c r="BC607" i="25"/>
  <c r="BC608" i="25"/>
  <c r="BC609" i="25"/>
  <c r="BC610" i="25"/>
  <c r="BC611" i="25"/>
  <c r="BC612" i="25"/>
  <c r="BC613" i="25"/>
  <c r="BC614" i="25"/>
  <c r="BC615" i="25"/>
  <c r="BC616" i="25"/>
  <c r="BC617" i="25"/>
  <c r="BC618" i="25"/>
  <c r="BC619" i="25"/>
  <c r="BC620" i="25"/>
  <c r="BC621" i="25"/>
  <c r="BC622" i="25"/>
  <c r="BC623" i="25"/>
  <c r="BC624" i="25"/>
  <c r="BC625" i="25"/>
  <c r="BC626" i="25"/>
  <c r="BC627" i="25"/>
  <c r="BC628" i="25"/>
  <c r="BC629" i="25"/>
  <c r="BC630" i="25"/>
  <c r="BC631" i="25"/>
  <c r="BC632" i="25"/>
  <c r="BC633" i="25"/>
  <c r="BC634" i="25"/>
  <c r="BC635" i="25"/>
  <c r="BC636" i="25"/>
  <c r="BC637" i="25"/>
  <c r="BC638" i="25"/>
  <c r="BC639" i="25"/>
  <c r="BC640" i="25"/>
  <c r="BC641" i="25"/>
  <c r="BC642" i="25"/>
  <c r="BC643" i="25"/>
  <c r="BC644" i="25"/>
  <c r="BC645" i="25"/>
  <c r="BC646" i="25"/>
  <c r="BC647" i="25"/>
  <c r="BC648" i="25"/>
  <c r="BC649" i="25"/>
  <c r="BC650" i="25"/>
  <c r="BC651" i="25"/>
  <c r="BC652" i="25"/>
  <c r="BC653" i="25"/>
  <c r="BC654" i="25"/>
  <c r="BC655" i="25"/>
  <c r="BC656" i="25"/>
  <c r="BC657" i="25"/>
  <c r="BC658" i="25"/>
  <c r="BC659" i="25"/>
  <c r="BC660" i="25"/>
  <c r="BC661" i="25"/>
  <c r="BC662" i="25"/>
  <c r="BC663" i="25"/>
  <c r="BC664" i="25"/>
  <c r="BC665" i="25"/>
  <c r="BC666" i="25"/>
  <c r="BC667" i="25"/>
  <c r="BC668" i="25"/>
  <c r="BC669" i="25"/>
  <c r="BC670" i="25"/>
  <c r="BC671" i="25"/>
  <c r="BC672" i="25"/>
  <c r="BC673" i="25"/>
  <c r="BC674" i="25"/>
  <c r="BC675" i="25"/>
  <c r="BC676" i="25"/>
  <c r="BC677" i="25"/>
  <c r="BC678" i="25"/>
  <c r="BC679" i="25"/>
  <c r="BC680" i="25"/>
  <c r="BC681" i="25"/>
  <c r="BC682" i="25"/>
  <c r="BC683" i="25"/>
  <c r="BC684" i="25"/>
  <c r="BC685" i="25"/>
  <c r="BC686" i="25"/>
  <c r="BC687" i="25"/>
  <c r="BC688" i="25"/>
  <c r="BC689" i="25"/>
  <c r="BC690" i="25"/>
  <c r="BC691" i="25"/>
  <c r="BC692" i="25"/>
  <c r="BC693" i="25"/>
  <c r="BC694" i="25"/>
  <c r="BC695" i="25"/>
  <c r="BC696" i="25"/>
  <c r="BC697" i="25"/>
  <c r="BC698" i="25"/>
  <c r="BC699" i="25"/>
  <c r="BC700" i="25"/>
  <c r="BC701" i="25"/>
  <c r="BC702" i="25"/>
  <c r="BC703" i="25"/>
  <c r="BC704" i="25"/>
  <c r="BC705" i="25"/>
  <c r="BC706" i="25"/>
  <c r="BC707" i="25"/>
  <c r="BC708" i="25"/>
  <c r="BC709" i="25"/>
  <c r="BC710" i="25"/>
  <c r="BC711" i="25"/>
  <c r="BC712" i="25"/>
  <c r="BC713" i="25"/>
  <c r="BC714" i="25"/>
  <c r="BC715" i="25"/>
  <c r="BC716" i="25"/>
  <c r="BC717" i="25"/>
  <c r="BC718" i="25"/>
  <c r="BC719" i="25"/>
  <c r="BC720" i="25"/>
  <c r="BC721" i="25"/>
  <c r="BC722" i="25"/>
  <c r="BC723" i="25"/>
  <c r="BC724" i="25"/>
  <c r="BC725" i="25"/>
  <c r="BC726" i="25"/>
  <c r="BC727" i="25"/>
  <c r="BC728" i="25"/>
  <c r="BC729" i="25"/>
  <c r="BC730" i="25"/>
  <c r="BC731" i="25"/>
  <c r="BC732" i="25"/>
  <c r="BC733" i="25"/>
  <c r="BC734" i="25"/>
  <c r="BC735" i="25"/>
  <c r="BC736" i="25"/>
  <c r="BC737" i="25"/>
  <c r="BC738" i="25"/>
  <c r="BC739" i="25"/>
  <c r="BC740" i="25"/>
  <c r="BC741" i="25"/>
  <c r="BC742" i="25"/>
  <c r="BC743" i="25"/>
  <c r="BC744" i="25"/>
  <c r="BC745" i="25"/>
  <c r="BC746" i="25"/>
  <c r="BC747" i="25"/>
  <c r="BC748" i="25"/>
  <c r="BC749" i="25"/>
  <c r="BC750" i="25"/>
  <c r="BC751" i="25"/>
  <c r="BC752" i="25"/>
  <c r="BC753" i="25"/>
  <c r="BC754" i="25"/>
  <c r="BC755" i="25"/>
  <c r="BC756" i="25"/>
  <c r="BC757" i="25"/>
  <c r="BC758" i="25"/>
  <c r="BC759" i="25"/>
  <c r="BC760" i="25"/>
  <c r="BC761" i="25"/>
  <c r="BC762" i="25"/>
  <c r="BC763" i="25"/>
  <c r="BC764" i="25"/>
  <c r="BC765" i="25"/>
  <c r="BC766" i="25"/>
  <c r="BC767" i="25"/>
  <c r="BC768" i="25"/>
  <c r="BC769" i="25"/>
  <c r="BC770" i="25"/>
  <c r="BC771" i="25"/>
  <c r="BC772" i="25"/>
  <c r="BC773" i="25"/>
  <c r="BC774" i="25"/>
  <c r="BC775" i="25"/>
  <c r="BC776" i="25"/>
  <c r="BC777" i="25"/>
  <c r="BC778" i="25"/>
  <c r="BC779" i="25"/>
  <c r="BC780" i="25"/>
  <c r="BC781" i="25"/>
  <c r="BC782" i="25"/>
  <c r="BC783" i="25"/>
  <c r="BC784" i="25"/>
  <c r="BC785" i="25"/>
  <c r="BC786" i="25"/>
  <c r="BC787" i="25"/>
  <c r="BC788" i="25"/>
  <c r="BC789" i="25"/>
  <c r="BC790" i="25"/>
  <c r="BC791" i="25"/>
  <c r="BC792" i="25"/>
  <c r="BC793" i="25"/>
  <c r="BC794" i="25"/>
  <c r="BC795" i="25"/>
  <c r="BC796" i="25"/>
  <c r="BC797" i="25"/>
  <c r="BC798" i="25"/>
  <c r="BC799" i="25"/>
  <c r="BC800" i="25"/>
  <c r="BC801" i="25"/>
  <c r="BC802" i="25"/>
  <c r="BC803" i="25"/>
  <c r="BC804" i="25"/>
  <c r="BC805" i="25"/>
  <c r="BC806" i="25"/>
  <c r="BC807" i="25"/>
  <c r="BC808" i="25"/>
  <c r="BC809" i="25"/>
  <c r="BC810" i="25"/>
  <c r="BC811" i="25"/>
  <c r="BC812" i="25"/>
  <c r="BC813" i="25"/>
  <c r="BC814" i="25"/>
  <c r="BC815" i="25"/>
  <c r="BC816" i="25"/>
  <c r="BC817" i="25"/>
  <c r="BC818" i="25"/>
  <c r="BC819" i="25"/>
  <c r="BC820" i="25"/>
  <c r="BC821" i="25"/>
  <c r="BC822" i="25"/>
  <c r="BC823" i="25"/>
  <c r="BC824" i="25"/>
  <c r="BC825" i="25"/>
  <c r="BC826" i="25"/>
  <c r="BC827" i="25"/>
  <c r="BC828" i="25"/>
  <c r="BC829" i="25"/>
  <c r="BC830" i="25"/>
  <c r="BC831" i="25"/>
  <c r="BC832" i="25"/>
  <c r="BC833" i="25"/>
  <c r="BC834" i="25"/>
  <c r="BC835" i="25"/>
  <c r="BC836" i="25"/>
  <c r="BC837" i="25"/>
  <c r="BC838" i="25"/>
  <c r="BC839" i="25"/>
  <c r="BC840" i="25"/>
  <c r="BC841" i="25"/>
  <c r="BC842" i="25"/>
  <c r="BC843" i="25"/>
  <c r="BC844" i="25"/>
  <c r="BC845" i="25"/>
  <c r="BC846" i="25"/>
  <c r="BC847" i="25"/>
  <c r="BC848" i="25"/>
  <c r="BC849" i="25"/>
  <c r="BC850" i="25"/>
  <c r="BC851" i="25"/>
  <c r="BC852" i="25"/>
  <c r="BC853" i="25"/>
  <c r="BC854" i="25"/>
  <c r="BC855" i="25"/>
  <c r="BC856" i="25"/>
  <c r="BC857" i="25"/>
  <c r="BC858" i="25"/>
  <c r="BC859" i="25"/>
  <c r="BC860" i="25"/>
  <c r="BC861" i="25"/>
  <c r="BC862" i="25"/>
  <c r="BC863" i="25"/>
  <c r="BC864" i="25"/>
  <c r="BC865" i="25"/>
  <c r="BC866" i="25"/>
  <c r="BC867" i="25"/>
  <c r="BC868" i="25"/>
  <c r="BC869" i="25"/>
  <c r="BC870" i="25"/>
  <c r="BC871" i="25"/>
  <c r="BC872" i="25"/>
  <c r="BC873" i="25"/>
  <c r="BC874" i="25"/>
  <c r="BC875" i="25"/>
  <c r="BC876" i="25"/>
  <c r="BC877" i="25"/>
  <c r="BC878" i="25"/>
  <c r="BC879" i="25"/>
  <c r="BC880" i="25"/>
  <c r="BC881" i="25"/>
  <c r="BC882" i="25"/>
  <c r="BC883" i="25"/>
  <c r="BC884" i="25"/>
  <c r="BC885" i="25"/>
  <c r="BC886" i="25"/>
  <c r="BC887" i="25"/>
  <c r="BC888" i="25"/>
  <c r="BC889" i="25"/>
  <c r="BC890" i="25"/>
  <c r="BC891" i="25"/>
  <c r="BC892" i="25"/>
  <c r="BC893" i="25"/>
  <c r="BC894" i="25"/>
  <c r="BC895" i="25"/>
  <c r="BC896" i="25"/>
  <c r="BC897" i="25"/>
  <c r="BC898" i="25"/>
  <c r="BC899" i="25"/>
  <c r="BC900" i="25"/>
  <c r="BC901" i="25"/>
  <c r="BC902" i="25"/>
  <c r="BC903" i="25"/>
  <c r="BC904" i="25"/>
  <c r="BC905" i="25"/>
  <c r="BC906" i="25"/>
  <c r="BC907" i="25"/>
  <c r="BC908" i="25"/>
  <c r="BC909" i="25"/>
  <c r="BC910" i="25"/>
  <c r="BC911" i="25"/>
  <c r="BC912" i="25"/>
  <c r="BC913" i="25"/>
  <c r="BC914" i="25"/>
  <c r="BC915" i="25"/>
  <c r="BC916" i="25"/>
  <c r="BC917" i="25"/>
  <c r="BC918" i="25"/>
  <c r="BC919" i="25"/>
  <c r="BC920" i="25"/>
  <c r="BC921" i="25"/>
  <c r="BC922" i="25"/>
  <c r="BC923" i="25"/>
  <c r="BC924" i="25"/>
  <c r="BC925" i="25"/>
  <c r="BC926" i="25"/>
  <c r="BC927" i="25"/>
  <c r="BC928" i="25"/>
  <c r="BC929" i="25"/>
  <c r="BC930" i="25"/>
  <c r="BC931" i="25"/>
  <c r="BC932" i="25"/>
  <c r="BC933" i="25"/>
  <c r="BC934" i="25"/>
  <c r="BC935" i="25"/>
  <c r="BC936" i="25"/>
  <c r="BC937" i="25"/>
  <c r="BC938" i="25"/>
  <c r="BC939" i="25"/>
  <c r="BC940" i="25"/>
  <c r="BC941" i="25"/>
  <c r="BC942" i="25"/>
  <c r="BC943" i="25"/>
  <c r="BC944" i="25"/>
  <c r="BC945" i="25"/>
  <c r="BC946" i="25"/>
  <c r="BC947" i="25"/>
  <c r="BC948" i="25"/>
  <c r="BC949" i="25"/>
  <c r="BC950" i="25"/>
  <c r="BC951" i="25"/>
  <c r="BC952" i="25"/>
  <c r="BC953" i="25"/>
  <c r="BC954" i="25"/>
  <c r="BC955" i="25"/>
  <c r="BC956" i="25"/>
  <c r="BC957" i="25"/>
  <c r="BC958" i="25"/>
  <c r="BC959" i="25"/>
  <c r="BC960" i="25"/>
  <c r="BC961" i="25"/>
  <c r="BC962" i="25"/>
  <c r="BC963" i="25"/>
  <c r="BC964" i="25"/>
  <c r="BC965" i="25"/>
  <c r="BC966" i="25"/>
  <c r="BC967" i="25"/>
  <c r="BC968" i="25"/>
  <c r="BC969" i="25"/>
  <c r="BC970" i="25"/>
  <c r="BC971" i="25"/>
  <c r="BC972" i="25"/>
  <c r="BC973" i="25"/>
  <c r="BC974" i="25"/>
  <c r="BC975" i="25"/>
  <c r="BC976" i="25"/>
  <c r="BC977" i="25"/>
  <c r="BC978" i="25"/>
  <c r="BC979" i="25"/>
  <c r="BC980" i="25"/>
  <c r="BC981" i="25"/>
  <c r="BC982" i="25"/>
  <c r="BC983" i="25"/>
  <c r="BC984" i="25"/>
  <c r="BC985" i="25"/>
  <c r="BC986" i="25"/>
  <c r="BC987" i="25"/>
  <c r="BC988" i="25"/>
  <c r="BC989" i="25"/>
  <c r="BC990" i="25"/>
  <c r="BC991" i="25"/>
  <c r="BC992" i="25"/>
  <c r="BC993" i="25"/>
  <c r="BC994" i="25"/>
  <c r="BC995" i="25"/>
  <c r="BC996" i="25"/>
  <c r="BC997" i="25"/>
  <c r="BC998" i="25"/>
  <c r="BC999" i="25"/>
  <c r="BC1000" i="25"/>
  <c r="BC1001" i="25"/>
  <c r="BC1002" i="25"/>
  <c r="BC1003" i="25"/>
  <c r="BC4" i="25"/>
  <c r="AS5" i="25"/>
  <c r="AS6" i="25"/>
  <c r="AS7" i="25"/>
  <c r="AS8" i="25"/>
  <c r="AS9" i="25"/>
  <c r="AS10" i="25"/>
  <c r="AS11" i="25"/>
  <c r="AS12" i="25"/>
  <c r="AS13" i="25"/>
  <c r="AS14" i="25"/>
  <c r="AS15" i="25"/>
  <c r="AS16" i="25"/>
  <c r="AS17" i="25"/>
  <c r="AS18" i="25"/>
  <c r="AS19" i="25"/>
  <c r="AS20" i="25"/>
  <c r="AS21" i="25"/>
  <c r="AS22" i="25"/>
  <c r="AS23" i="25"/>
  <c r="AS24" i="25"/>
  <c r="AS25" i="25"/>
  <c r="AS26" i="25"/>
  <c r="AS27" i="25"/>
  <c r="AS28" i="25"/>
  <c r="AS29" i="25"/>
  <c r="AS30" i="25"/>
  <c r="AS31" i="25"/>
  <c r="AS32" i="25"/>
  <c r="AS33" i="25"/>
  <c r="AS34" i="25"/>
  <c r="AS35" i="25"/>
  <c r="AS36" i="25"/>
  <c r="AS37" i="25"/>
  <c r="AS38" i="25"/>
  <c r="AS39" i="25"/>
  <c r="AS40" i="25"/>
  <c r="AS41" i="25"/>
  <c r="AS42" i="25"/>
  <c r="AS43" i="25"/>
  <c r="AS44" i="25"/>
  <c r="AS45" i="25"/>
  <c r="AS46" i="25"/>
  <c r="AS47" i="25"/>
  <c r="AS48" i="25"/>
  <c r="AS49" i="25"/>
  <c r="AS50" i="25"/>
  <c r="AS51" i="25"/>
  <c r="AS52" i="25"/>
  <c r="AS53" i="25"/>
  <c r="AS54" i="25"/>
  <c r="AS55" i="25"/>
  <c r="AS56" i="25"/>
  <c r="AS57" i="25"/>
  <c r="AS58" i="25"/>
  <c r="AS59" i="25"/>
  <c r="AS60" i="25"/>
  <c r="AS61" i="25"/>
  <c r="AS62" i="25"/>
  <c r="AS63" i="25"/>
  <c r="AS64" i="25"/>
  <c r="AS65" i="25"/>
  <c r="AS66" i="25"/>
  <c r="AS67" i="25"/>
  <c r="AS68" i="25"/>
  <c r="AS69" i="25"/>
  <c r="AS70" i="25"/>
  <c r="AS71" i="25"/>
  <c r="AS72" i="25"/>
  <c r="AS73" i="25"/>
  <c r="AS74" i="25"/>
  <c r="AS75" i="25"/>
  <c r="AS76" i="25"/>
  <c r="AS77" i="25"/>
  <c r="AS78" i="25"/>
  <c r="AS79" i="25"/>
  <c r="AS80" i="25"/>
  <c r="AS81" i="25"/>
  <c r="AS82" i="25"/>
  <c r="AS83" i="25"/>
  <c r="AS84" i="25"/>
  <c r="AS85" i="25"/>
  <c r="AS86" i="25"/>
  <c r="AS87" i="25"/>
  <c r="AS88" i="25"/>
  <c r="AS89" i="25"/>
  <c r="AS90" i="25"/>
  <c r="AS91" i="25"/>
  <c r="AS92" i="25"/>
  <c r="AS93" i="25"/>
  <c r="AS94" i="25"/>
  <c r="AS95" i="25"/>
  <c r="AS96" i="25"/>
  <c r="AS97" i="25"/>
  <c r="AS98" i="25"/>
  <c r="AS99" i="25"/>
  <c r="AS100" i="25"/>
  <c r="AS101" i="25"/>
  <c r="AS102" i="25"/>
  <c r="AS103" i="25"/>
  <c r="AS104" i="25"/>
  <c r="AS105" i="25"/>
  <c r="AS106" i="25"/>
  <c r="AS107" i="25"/>
  <c r="AS108" i="25"/>
  <c r="AS109" i="25"/>
  <c r="AS110" i="25"/>
  <c r="AS111" i="25"/>
  <c r="AS112" i="25"/>
  <c r="AS113" i="25"/>
  <c r="AS114" i="25"/>
  <c r="AS115" i="25"/>
  <c r="AS116" i="25"/>
  <c r="AS117" i="25"/>
  <c r="AS118" i="25"/>
  <c r="AS119" i="25"/>
  <c r="AS120" i="25"/>
  <c r="AS121" i="25"/>
  <c r="AS122" i="25"/>
  <c r="AS123" i="25"/>
  <c r="AS124" i="25"/>
  <c r="AS125" i="25"/>
  <c r="AS126" i="25"/>
  <c r="AS127" i="25"/>
  <c r="AS128" i="25"/>
  <c r="AS129" i="25"/>
  <c r="AS130" i="25"/>
  <c r="AS131" i="25"/>
  <c r="AS132" i="25"/>
  <c r="AS133" i="25"/>
  <c r="AS134" i="25"/>
  <c r="AS135" i="25"/>
  <c r="AS136" i="25"/>
  <c r="AS137" i="25"/>
  <c r="AS138" i="25"/>
  <c r="AS139" i="25"/>
  <c r="AS140" i="25"/>
  <c r="AS141" i="25"/>
  <c r="AS142" i="25"/>
  <c r="AS143" i="25"/>
  <c r="AS144" i="25"/>
  <c r="AS145" i="25"/>
  <c r="AS146" i="25"/>
  <c r="AS147" i="25"/>
  <c r="AS148" i="25"/>
  <c r="AS149" i="25"/>
  <c r="AS150" i="25"/>
  <c r="AS151" i="25"/>
  <c r="AS152" i="25"/>
  <c r="AS153" i="25"/>
  <c r="AS154" i="25"/>
  <c r="AS155" i="25"/>
  <c r="AS156" i="25"/>
  <c r="AS157" i="25"/>
  <c r="AS158" i="25"/>
  <c r="AS159" i="25"/>
  <c r="AS160" i="25"/>
  <c r="AS161" i="25"/>
  <c r="AS162" i="25"/>
  <c r="AS163" i="25"/>
  <c r="AS164" i="25"/>
  <c r="AS165" i="25"/>
  <c r="AS166" i="25"/>
  <c r="AS167" i="25"/>
  <c r="AS168" i="25"/>
  <c r="AS169" i="25"/>
  <c r="AS170" i="25"/>
  <c r="AS171" i="25"/>
  <c r="AS172" i="25"/>
  <c r="AS173" i="25"/>
  <c r="AS174" i="25"/>
  <c r="AS175" i="25"/>
  <c r="AS176" i="25"/>
  <c r="AS177" i="25"/>
  <c r="AS178" i="25"/>
  <c r="AS179" i="25"/>
  <c r="AS180" i="25"/>
  <c r="AS181" i="25"/>
  <c r="AS182" i="25"/>
  <c r="AS183" i="25"/>
  <c r="AS184" i="25"/>
  <c r="AS185" i="25"/>
  <c r="AS186" i="25"/>
  <c r="AS187" i="25"/>
  <c r="AS188" i="25"/>
  <c r="AS189" i="25"/>
  <c r="AS190" i="25"/>
  <c r="AS191" i="25"/>
  <c r="AS192" i="25"/>
  <c r="AS193" i="25"/>
  <c r="AS194" i="25"/>
  <c r="AS195" i="25"/>
  <c r="AS196" i="25"/>
  <c r="AS197" i="25"/>
  <c r="AS198" i="25"/>
  <c r="AS199" i="25"/>
  <c r="AS200" i="25"/>
  <c r="AS201" i="25"/>
  <c r="AS202" i="25"/>
  <c r="AS203" i="25"/>
  <c r="AS204" i="25"/>
  <c r="AS205" i="25"/>
  <c r="AS206" i="25"/>
  <c r="AS207" i="25"/>
  <c r="AS208" i="25"/>
  <c r="AS209" i="25"/>
  <c r="AS210" i="25"/>
  <c r="AS211" i="25"/>
  <c r="AS212" i="25"/>
  <c r="AS213" i="25"/>
  <c r="AS214" i="25"/>
  <c r="AS215" i="25"/>
  <c r="AS216" i="25"/>
  <c r="AS217" i="25"/>
  <c r="AS218" i="25"/>
  <c r="AS219" i="25"/>
  <c r="AS220" i="25"/>
  <c r="AS221" i="25"/>
  <c r="AS222" i="25"/>
  <c r="AS223" i="25"/>
  <c r="AS224" i="25"/>
  <c r="AS225" i="25"/>
  <c r="AS226" i="25"/>
  <c r="AS227" i="25"/>
  <c r="AS228" i="25"/>
  <c r="AS229" i="25"/>
  <c r="AS230" i="25"/>
  <c r="AS231" i="25"/>
  <c r="AS232" i="25"/>
  <c r="AS233" i="25"/>
  <c r="AS234" i="25"/>
  <c r="AS235" i="25"/>
  <c r="AS236" i="25"/>
  <c r="AS237" i="25"/>
  <c r="AS238" i="25"/>
  <c r="AS239" i="25"/>
  <c r="AS240" i="25"/>
  <c r="AS241" i="25"/>
  <c r="AS242" i="25"/>
  <c r="AS243" i="25"/>
  <c r="AS244" i="25"/>
  <c r="AS245" i="25"/>
  <c r="AS246" i="25"/>
  <c r="AS247" i="25"/>
  <c r="AS248" i="25"/>
  <c r="AS249" i="25"/>
  <c r="AS250" i="25"/>
  <c r="AS251" i="25"/>
  <c r="AS252" i="25"/>
  <c r="AS253" i="25"/>
  <c r="AS254" i="25"/>
  <c r="AS255" i="25"/>
  <c r="AS256" i="25"/>
  <c r="AS257" i="25"/>
  <c r="AS258" i="25"/>
  <c r="AS259" i="25"/>
  <c r="AS260" i="25"/>
  <c r="AS261" i="25"/>
  <c r="AS262" i="25"/>
  <c r="AS263" i="25"/>
  <c r="AS264" i="25"/>
  <c r="AS265" i="25"/>
  <c r="AS266" i="25"/>
  <c r="AS267" i="25"/>
  <c r="AS268" i="25"/>
  <c r="AS269" i="25"/>
  <c r="AS270" i="25"/>
  <c r="AS271" i="25"/>
  <c r="AS272" i="25"/>
  <c r="AS273" i="25"/>
  <c r="AS274" i="25"/>
  <c r="AS275" i="25"/>
  <c r="AS276" i="25"/>
  <c r="AS277" i="25"/>
  <c r="AS278" i="25"/>
  <c r="AS279" i="25"/>
  <c r="AS280" i="25"/>
  <c r="AS281" i="25"/>
  <c r="AS282" i="25"/>
  <c r="AS283" i="25"/>
  <c r="AS284" i="25"/>
  <c r="AS285" i="25"/>
  <c r="AS286" i="25"/>
  <c r="AS287" i="25"/>
  <c r="AS288" i="25"/>
  <c r="AS289" i="25"/>
  <c r="AS290" i="25"/>
  <c r="AS291" i="25"/>
  <c r="AS292" i="25"/>
  <c r="AS293" i="25"/>
  <c r="AS294" i="25"/>
  <c r="AS295" i="25"/>
  <c r="AS296" i="25"/>
  <c r="AS297" i="25"/>
  <c r="AS298" i="25"/>
  <c r="AS299" i="25"/>
  <c r="AS300" i="25"/>
  <c r="AS301" i="25"/>
  <c r="AS302" i="25"/>
  <c r="AS303" i="25"/>
  <c r="AS304" i="25"/>
  <c r="AS305" i="25"/>
  <c r="AS306" i="25"/>
  <c r="AS307" i="25"/>
  <c r="AS308" i="25"/>
  <c r="AS309" i="25"/>
  <c r="AS310" i="25"/>
  <c r="AS311" i="25"/>
  <c r="AS312" i="25"/>
  <c r="AS313" i="25"/>
  <c r="AS314" i="25"/>
  <c r="AS315" i="25"/>
  <c r="AS316" i="25"/>
  <c r="AS317" i="25"/>
  <c r="AS318" i="25"/>
  <c r="AS319" i="25"/>
  <c r="AS320" i="25"/>
  <c r="AS321" i="25"/>
  <c r="AS322" i="25"/>
  <c r="AS323" i="25"/>
  <c r="AS324" i="25"/>
  <c r="AS325" i="25"/>
  <c r="AS326" i="25"/>
  <c r="AS327" i="25"/>
  <c r="AS328" i="25"/>
  <c r="AS329" i="25"/>
  <c r="AS330" i="25"/>
  <c r="AS331" i="25"/>
  <c r="AS332" i="25"/>
  <c r="AS333" i="25"/>
  <c r="AS334" i="25"/>
  <c r="AS335" i="25"/>
  <c r="AS336" i="25"/>
  <c r="AS337" i="25"/>
  <c r="AS338" i="25"/>
  <c r="AS339" i="25"/>
  <c r="AS340" i="25"/>
  <c r="AS341" i="25"/>
  <c r="AS342" i="25"/>
  <c r="AS343" i="25"/>
  <c r="AS344" i="25"/>
  <c r="AS345" i="25"/>
  <c r="AS346" i="25"/>
  <c r="AS347" i="25"/>
  <c r="AS348" i="25"/>
  <c r="AS349" i="25"/>
  <c r="AS350" i="25"/>
  <c r="AS351" i="25"/>
  <c r="AS352" i="25"/>
  <c r="AS353" i="25"/>
  <c r="AS354" i="25"/>
  <c r="AS355" i="25"/>
  <c r="AS356" i="25"/>
  <c r="AS357" i="25"/>
  <c r="AS358" i="25"/>
  <c r="AS359" i="25"/>
  <c r="AS360" i="25"/>
  <c r="AS361" i="25"/>
  <c r="AS362" i="25"/>
  <c r="AS363" i="25"/>
  <c r="AS364" i="25"/>
  <c r="AS365" i="25"/>
  <c r="AS366" i="25"/>
  <c r="AS367" i="25"/>
  <c r="AS368" i="25"/>
  <c r="AS369" i="25"/>
  <c r="AS370" i="25"/>
  <c r="AS371" i="25"/>
  <c r="AS372" i="25"/>
  <c r="AS373" i="25"/>
  <c r="AS374" i="25"/>
  <c r="AS375" i="25"/>
  <c r="AS376" i="25"/>
  <c r="AS377" i="25"/>
  <c r="AS378" i="25"/>
  <c r="AS379" i="25"/>
  <c r="AS380" i="25"/>
  <c r="AS381" i="25"/>
  <c r="AS382" i="25"/>
  <c r="AS383" i="25"/>
  <c r="AS384" i="25"/>
  <c r="AS385" i="25"/>
  <c r="AS386" i="25"/>
  <c r="AS387" i="25"/>
  <c r="AS388" i="25"/>
  <c r="AS389" i="25"/>
  <c r="AS390" i="25"/>
  <c r="AS391" i="25"/>
  <c r="AS392" i="25"/>
  <c r="AS393" i="25"/>
  <c r="AS394" i="25"/>
  <c r="AS395" i="25"/>
  <c r="AS396" i="25"/>
  <c r="AS397" i="25"/>
  <c r="AS398" i="25"/>
  <c r="AS399" i="25"/>
  <c r="AS400" i="25"/>
  <c r="AS401" i="25"/>
  <c r="AS402" i="25"/>
  <c r="AS403" i="25"/>
  <c r="AS404" i="25"/>
  <c r="AS405" i="25"/>
  <c r="AS406" i="25"/>
  <c r="AS407" i="25"/>
  <c r="AS408" i="25"/>
  <c r="AS409" i="25"/>
  <c r="AS410" i="25"/>
  <c r="AS411" i="25"/>
  <c r="AS412" i="25"/>
  <c r="AS413" i="25"/>
  <c r="AS414" i="25"/>
  <c r="AS415" i="25"/>
  <c r="AS416" i="25"/>
  <c r="AS417" i="25"/>
  <c r="AS418" i="25"/>
  <c r="AS419" i="25"/>
  <c r="AS420" i="25"/>
  <c r="AS421" i="25"/>
  <c r="AS422" i="25"/>
  <c r="AS423" i="25"/>
  <c r="AS424" i="25"/>
  <c r="AS425" i="25"/>
  <c r="AS426" i="25"/>
  <c r="AS427" i="25"/>
  <c r="AS428" i="25"/>
  <c r="AS429" i="25"/>
  <c r="AS430" i="25"/>
  <c r="AS431" i="25"/>
  <c r="AS432" i="25"/>
  <c r="AS433" i="25"/>
  <c r="AS434" i="25"/>
  <c r="AS435" i="25"/>
  <c r="AS436" i="25"/>
  <c r="AS437" i="25"/>
  <c r="AS438" i="25"/>
  <c r="AS439" i="25"/>
  <c r="AS440" i="25"/>
  <c r="AS441" i="25"/>
  <c r="AS442" i="25"/>
  <c r="AS443" i="25"/>
  <c r="AS444" i="25"/>
  <c r="AS445" i="25"/>
  <c r="AS446" i="25"/>
  <c r="AS447" i="25"/>
  <c r="AS448" i="25"/>
  <c r="AS449" i="25"/>
  <c r="AS450" i="25"/>
  <c r="AS451" i="25"/>
  <c r="AS452" i="25"/>
  <c r="AS453" i="25"/>
  <c r="AS454" i="25"/>
  <c r="AS455" i="25"/>
  <c r="AS456" i="25"/>
  <c r="AS457" i="25"/>
  <c r="AS458" i="25"/>
  <c r="AS459" i="25"/>
  <c r="AS460" i="25"/>
  <c r="AS461" i="25"/>
  <c r="AS462" i="25"/>
  <c r="AS463" i="25"/>
  <c r="AS464" i="25"/>
  <c r="AS465" i="25"/>
  <c r="AS466" i="25"/>
  <c r="AS467" i="25"/>
  <c r="AS468" i="25"/>
  <c r="AS469" i="25"/>
  <c r="AS470" i="25"/>
  <c r="AS471" i="25"/>
  <c r="AS472" i="25"/>
  <c r="AS473" i="25"/>
  <c r="AS474" i="25"/>
  <c r="AS475" i="25"/>
  <c r="AS476" i="25"/>
  <c r="AS477" i="25"/>
  <c r="AS478" i="25"/>
  <c r="AS479" i="25"/>
  <c r="AS480" i="25"/>
  <c r="AS481" i="25"/>
  <c r="AS482" i="25"/>
  <c r="AS483" i="25"/>
  <c r="AS484" i="25"/>
  <c r="AS485" i="25"/>
  <c r="AS486" i="25"/>
  <c r="AS487" i="25"/>
  <c r="AS488" i="25"/>
  <c r="AS489" i="25"/>
  <c r="AS490" i="25"/>
  <c r="AS491" i="25"/>
  <c r="AS492" i="25"/>
  <c r="AS493" i="25"/>
  <c r="AS494" i="25"/>
  <c r="AS495" i="25"/>
  <c r="AS496" i="25"/>
  <c r="AS497" i="25"/>
  <c r="AS498" i="25"/>
  <c r="AS499" i="25"/>
  <c r="AS500" i="25"/>
  <c r="AS501" i="25"/>
  <c r="AS502" i="25"/>
  <c r="AS503" i="25"/>
  <c r="AS504" i="25"/>
  <c r="AS505" i="25"/>
  <c r="AS506" i="25"/>
  <c r="AS507" i="25"/>
  <c r="AS508" i="25"/>
  <c r="AS509" i="25"/>
  <c r="AS510" i="25"/>
  <c r="AS511" i="25"/>
  <c r="AS512" i="25"/>
  <c r="AS513" i="25"/>
  <c r="AS514" i="25"/>
  <c r="AS515" i="25"/>
  <c r="AS516" i="25"/>
  <c r="AS517" i="25"/>
  <c r="AS518" i="25"/>
  <c r="AS519" i="25"/>
  <c r="AS520" i="25"/>
  <c r="AS521" i="25"/>
  <c r="AS522" i="25"/>
  <c r="AS523" i="25"/>
  <c r="AS524" i="25"/>
  <c r="AS525" i="25"/>
  <c r="AS526" i="25"/>
  <c r="AS527" i="25"/>
  <c r="AS528" i="25"/>
  <c r="AS529" i="25"/>
  <c r="AS530" i="25"/>
  <c r="AS531" i="25"/>
  <c r="AS532" i="25"/>
  <c r="AS533" i="25"/>
  <c r="AS534" i="25"/>
  <c r="AS535" i="25"/>
  <c r="AS536" i="25"/>
  <c r="AS537" i="25"/>
  <c r="AS538" i="25"/>
  <c r="AS539" i="25"/>
  <c r="AS540" i="25"/>
  <c r="AS541" i="25"/>
  <c r="AS542" i="25"/>
  <c r="AS543" i="25"/>
  <c r="AS544" i="25"/>
  <c r="AS545" i="25"/>
  <c r="AS546" i="25"/>
  <c r="AS547" i="25"/>
  <c r="AS548" i="25"/>
  <c r="AS549" i="25"/>
  <c r="AS550" i="25"/>
  <c r="AS551" i="25"/>
  <c r="AS552" i="25"/>
  <c r="AS553" i="25"/>
  <c r="AS554" i="25"/>
  <c r="AS555" i="25"/>
  <c r="AS556" i="25"/>
  <c r="AS557" i="25"/>
  <c r="AS558" i="25"/>
  <c r="AS559" i="25"/>
  <c r="AS560" i="25"/>
  <c r="AS561" i="25"/>
  <c r="AS562" i="25"/>
  <c r="AS563" i="25"/>
  <c r="AS564" i="25"/>
  <c r="AS565" i="25"/>
  <c r="AS566" i="25"/>
  <c r="AS567" i="25"/>
  <c r="AS568" i="25"/>
  <c r="AS569" i="25"/>
  <c r="AS570" i="25"/>
  <c r="AS571" i="25"/>
  <c r="AS572" i="25"/>
  <c r="AS573" i="25"/>
  <c r="AS574" i="25"/>
  <c r="AS575" i="25"/>
  <c r="AS576" i="25"/>
  <c r="AS577" i="25"/>
  <c r="AS578" i="25"/>
  <c r="AS579" i="25"/>
  <c r="AS580" i="25"/>
  <c r="AS581" i="25"/>
  <c r="AS582" i="25"/>
  <c r="AS583" i="25"/>
  <c r="AS584" i="25"/>
  <c r="AS585" i="25"/>
  <c r="AS586" i="25"/>
  <c r="AS587" i="25"/>
  <c r="AS588" i="25"/>
  <c r="AS589" i="25"/>
  <c r="AS590" i="25"/>
  <c r="AS591" i="25"/>
  <c r="AS592" i="25"/>
  <c r="AS593" i="25"/>
  <c r="AS594" i="25"/>
  <c r="AS595" i="25"/>
  <c r="AS596" i="25"/>
  <c r="AS597" i="25"/>
  <c r="AS598" i="25"/>
  <c r="AS599" i="25"/>
  <c r="AS600" i="25"/>
  <c r="AS601" i="25"/>
  <c r="AS602" i="25"/>
  <c r="AS603" i="25"/>
  <c r="AS604" i="25"/>
  <c r="AS605" i="25"/>
  <c r="AS606" i="25"/>
  <c r="AS607" i="25"/>
  <c r="AS608" i="25"/>
  <c r="AS609" i="25"/>
  <c r="AS610" i="25"/>
  <c r="AS611" i="25"/>
  <c r="AS612" i="25"/>
  <c r="AS613" i="25"/>
  <c r="AS614" i="25"/>
  <c r="AS615" i="25"/>
  <c r="AS616" i="25"/>
  <c r="AS617" i="25"/>
  <c r="AS618" i="25"/>
  <c r="AS619" i="25"/>
  <c r="AS620" i="25"/>
  <c r="AS621" i="25"/>
  <c r="AS622" i="25"/>
  <c r="AS623" i="25"/>
  <c r="AS624" i="25"/>
  <c r="AS625" i="25"/>
  <c r="AS626" i="25"/>
  <c r="AS627" i="25"/>
  <c r="AS628" i="25"/>
  <c r="AS629" i="25"/>
  <c r="AS630" i="25"/>
  <c r="AS631" i="25"/>
  <c r="AS632" i="25"/>
  <c r="AS633" i="25"/>
  <c r="AS634" i="25"/>
  <c r="AS635" i="25"/>
  <c r="AS636" i="25"/>
  <c r="AS637" i="25"/>
  <c r="AS638" i="25"/>
  <c r="AS639" i="25"/>
  <c r="AS640" i="25"/>
  <c r="AS641" i="25"/>
  <c r="AS642" i="25"/>
  <c r="AS643" i="25"/>
  <c r="AS644" i="25"/>
  <c r="AS645" i="25"/>
  <c r="AS646" i="25"/>
  <c r="AS647" i="25"/>
  <c r="AS648" i="25"/>
  <c r="AS649" i="25"/>
  <c r="AS650" i="25"/>
  <c r="AS651" i="25"/>
  <c r="AS652" i="25"/>
  <c r="AS653" i="25"/>
  <c r="AS654" i="25"/>
  <c r="AS655" i="25"/>
  <c r="AS656" i="25"/>
  <c r="AS657" i="25"/>
  <c r="AS658" i="25"/>
  <c r="AS659" i="25"/>
  <c r="AS660" i="25"/>
  <c r="AS661" i="25"/>
  <c r="AS662" i="25"/>
  <c r="AS663" i="25"/>
  <c r="AS664" i="25"/>
  <c r="AS665" i="25"/>
  <c r="AS666" i="25"/>
  <c r="AS667" i="25"/>
  <c r="AS668" i="25"/>
  <c r="AS669" i="25"/>
  <c r="AS670" i="25"/>
  <c r="AS671" i="25"/>
  <c r="AS672" i="25"/>
  <c r="AS673" i="25"/>
  <c r="AS674" i="25"/>
  <c r="AS675" i="25"/>
  <c r="AS676" i="25"/>
  <c r="AS677" i="25"/>
  <c r="AS678" i="25"/>
  <c r="AS679" i="25"/>
  <c r="AS680" i="25"/>
  <c r="AS681" i="25"/>
  <c r="AS682" i="25"/>
  <c r="AS683" i="25"/>
  <c r="AS684" i="25"/>
  <c r="AS685" i="25"/>
  <c r="AS686" i="25"/>
  <c r="AS687" i="25"/>
  <c r="AS688" i="25"/>
  <c r="AS689" i="25"/>
  <c r="AS690" i="25"/>
  <c r="AS691" i="25"/>
  <c r="AS692" i="25"/>
  <c r="AS693" i="25"/>
  <c r="AS694" i="25"/>
  <c r="AS695" i="25"/>
  <c r="AS696" i="25"/>
  <c r="AS697" i="25"/>
  <c r="AS698" i="25"/>
  <c r="AS699" i="25"/>
  <c r="AS700" i="25"/>
  <c r="AS701" i="25"/>
  <c r="AS702" i="25"/>
  <c r="AS703" i="25"/>
  <c r="AS704" i="25"/>
  <c r="AS705" i="25"/>
  <c r="AS706" i="25"/>
  <c r="AS707" i="25"/>
  <c r="AS708" i="25"/>
  <c r="AS709" i="25"/>
  <c r="AS710" i="25"/>
  <c r="AS711" i="25"/>
  <c r="AS712" i="25"/>
  <c r="AS713" i="25"/>
  <c r="AS714" i="25"/>
  <c r="AS715" i="25"/>
  <c r="AS716" i="25"/>
  <c r="AS717" i="25"/>
  <c r="AS718" i="25"/>
  <c r="AS719" i="25"/>
  <c r="AS720" i="25"/>
  <c r="AS721" i="25"/>
  <c r="AS722" i="25"/>
  <c r="AS723" i="25"/>
  <c r="AS724" i="25"/>
  <c r="AS725" i="25"/>
  <c r="AS726" i="25"/>
  <c r="AS727" i="25"/>
  <c r="AS728" i="25"/>
  <c r="AS729" i="25"/>
  <c r="AS730" i="25"/>
  <c r="AS731" i="25"/>
  <c r="AS732" i="25"/>
  <c r="AS733" i="25"/>
  <c r="AS734" i="25"/>
  <c r="AS735" i="25"/>
  <c r="AS736" i="25"/>
  <c r="AS737" i="25"/>
  <c r="AS738" i="25"/>
  <c r="AS739" i="25"/>
  <c r="AS740" i="25"/>
  <c r="AS741" i="25"/>
  <c r="AS742" i="25"/>
  <c r="AS743" i="25"/>
  <c r="AS744" i="25"/>
  <c r="AS745" i="25"/>
  <c r="AS746" i="25"/>
  <c r="AS747" i="25"/>
  <c r="AS748" i="25"/>
  <c r="AS749" i="25"/>
  <c r="AS750" i="25"/>
  <c r="AS751" i="25"/>
  <c r="AS752" i="25"/>
  <c r="AS753" i="25"/>
  <c r="AS754" i="25"/>
  <c r="AS755" i="25"/>
  <c r="AS756" i="25"/>
  <c r="AS757" i="25"/>
  <c r="AS758" i="25"/>
  <c r="AS759" i="25"/>
  <c r="AS760" i="25"/>
  <c r="AS761" i="25"/>
  <c r="AS762" i="25"/>
  <c r="AS763" i="25"/>
  <c r="AS764" i="25"/>
  <c r="AS765" i="25"/>
  <c r="AS766" i="25"/>
  <c r="AS767" i="25"/>
  <c r="AS768" i="25"/>
  <c r="AS769" i="25"/>
  <c r="AS770" i="25"/>
  <c r="AS771" i="25"/>
  <c r="AS772" i="25"/>
  <c r="AS773" i="25"/>
  <c r="AS774" i="25"/>
  <c r="AS775" i="25"/>
  <c r="AS776" i="25"/>
  <c r="AS777" i="25"/>
  <c r="AS778" i="25"/>
  <c r="AS779" i="25"/>
  <c r="AS780" i="25"/>
  <c r="AS781" i="25"/>
  <c r="AS782" i="25"/>
  <c r="AS783" i="25"/>
  <c r="AS784" i="25"/>
  <c r="AS785" i="25"/>
  <c r="AS786" i="25"/>
  <c r="AS787" i="25"/>
  <c r="AS788" i="25"/>
  <c r="AS789" i="25"/>
  <c r="AS790" i="25"/>
  <c r="AS791" i="25"/>
  <c r="AS792" i="25"/>
  <c r="AS793" i="25"/>
  <c r="AS794" i="25"/>
  <c r="AS795" i="25"/>
  <c r="AS796" i="25"/>
  <c r="AS797" i="25"/>
  <c r="AS798" i="25"/>
  <c r="AS799" i="25"/>
  <c r="AS800" i="25"/>
  <c r="AS801" i="25"/>
  <c r="AS802" i="25"/>
  <c r="AS803" i="25"/>
  <c r="AS804" i="25"/>
  <c r="AS805" i="25"/>
  <c r="AS806" i="25"/>
  <c r="AS807" i="25"/>
  <c r="AS808" i="25"/>
  <c r="AS809" i="25"/>
  <c r="AS810" i="25"/>
  <c r="AS811" i="25"/>
  <c r="AS812" i="25"/>
  <c r="AS813" i="25"/>
  <c r="AS814" i="25"/>
  <c r="AS815" i="25"/>
  <c r="AS816" i="25"/>
  <c r="AS817" i="25"/>
  <c r="AS818" i="25"/>
  <c r="AS819" i="25"/>
  <c r="AS820" i="25"/>
  <c r="AS821" i="25"/>
  <c r="AS822" i="25"/>
  <c r="AS823" i="25"/>
  <c r="AS824" i="25"/>
  <c r="AS825" i="25"/>
  <c r="AS826" i="25"/>
  <c r="AS827" i="25"/>
  <c r="AS828" i="25"/>
  <c r="AS829" i="25"/>
  <c r="AS830" i="25"/>
  <c r="AS831" i="25"/>
  <c r="AS832" i="25"/>
  <c r="AS833" i="25"/>
  <c r="AS834" i="25"/>
  <c r="AS835" i="25"/>
  <c r="AS836" i="25"/>
  <c r="AS837" i="25"/>
  <c r="AS838" i="25"/>
  <c r="AS839" i="25"/>
  <c r="AS840" i="25"/>
  <c r="AS841" i="25"/>
  <c r="AS842" i="25"/>
  <c r="AS843" i="25"/>
  <c r="AS844" i="25"/>
  <c r="AS845" i="25"/>
  <c r="AS846" i="25"/>
  <c r="AS847" i="25"/>
  <c r="AS848" i="25"/>
  <c r="AS849" i="25"/>
  <c r="AS850" i="25"/>
  <c r="AS851" i="25"/>
  <c r="AS852" i="25"/>
  <c r="AS853" i="25"/>
  <c r="AS854" i="25"/>
  <c r="AS855" i="25"/>
  <c r="AS856" i="25"/>
  <c r="AS857" i="25"/>
  <c r="AS858" i="25"/>
  <c r="AS859" i="25"/>
  <c r="AS860" i="25"/>
  <c r="AS861" i="25"/>
  <c r="AS862" i="25"/>
  <c r="AS863" i="25"/>
  <c r="AS864" i="25"/>
  <c r="AS865" i="25"/>
  <c r="AS866" i="25"/>
  <c r="AS867" i="25"/>
  <c r="AS868" i="25"/>
  <c r="AS869" i="25"/>
  <c r="AS870" i="25"/>
  <c r="AS871" i="25"/>
  <c r="AS872" i="25"/>
  <c r="AS873" i="25"/>
  <c r="AS874" i="25"/>
  <c r="AS875" i="25"/>
  <c r="AS876" i="25"/>
  <c r="AS877" i="25"/>
  <c r="AS878" i="25"/>
  <c r="AS879" i="25"/>
  <c r="AS880" i="25"/>
  <c r="AS881" i="25"/>
  <c r="AS882" i="25"/>
  <c r="AS883" i="25"/>
  <c r="AS884" i="25"/>
  <c r="AS885" i="25"/>
  <c r="AS886" i="25"/>
  <c r="AS887" i="25"/>
  <c r="AS888" i="25"/>
  <c r="AS889" i="25"/>
  <c r="AS890" i="25"/>
  <c r="AS891" i="25"/>
  <c r="AS892" i="25"/>
  <c r="AS893" i="25"/>
  <c r="AS894" i="25"/>
  <c r="AS895" i="25"/>
  <c r="AS896" i="25"/>
  <c r="AS897" i="25"/>
  <c r="AS898" i="25"/>
  <c r="AS899" i="25"/>
  <c r="AS900" i="25"/>
  <c r="AS901" i="25"/>
  <c r="AS902" i="25"/>
  <c r="AS903" i="25"/>
  <c r="AS904" i="25"/>
  <c r="AS905" i="25"/>
  <c r="AS906" i="25"/>
  <c r="AS907" i="25"/>
  <c r="AS908" i="25"/>
  <c r="AS909" i="25"/>
  <c r="AS910" i="25"/>
  <c r="AS911" i="25"/>
  <c r="AS912" i="25"/>
  <c r="AS913" i="25"/>
  <c r="AS914" i="25"/>
  <c r="AS915" i="25"/>
  <c r="AS916" i="25"/>
  <c r="AS917" i="25"/>
  <c r="AS918" i="25"/>
  <c r="AS919" i="25"/>
  <c r="AS920" i="25"/>
  <c r="AS921" i="25"/>
  <c r="AS922" i="25"/>
  <c r="AS923" i="25"/>
  <c r="AS924" i="25"/>
  <c r="AS925" i="25"/>
  <c r="AS926" i="25"/>
  <c r="AS927" i="25"/>
  <c r="AS928" i="25"/>
  <c r="AS929" i="25"/>
  <c r="AS930" i="25"/>
  <c r="AS931" i="25"/>
  <c r="AS932" i="25"/>
  <c r="AS933" i="25"/>
  <c r="AS934" i="25"/>
  <c r="AS935" i="25"/>
  <c r="AS936" i="25"/>
  <c r="AS937" i="25"/>
  <c r="AS938" i="25"/>
  <c r="AS939" i="25"/>
  <c r="AS940" i="25"/>
  <c r="AS941" i="25"/>
  <c r="AS942" i="25"/>
  <c r="AS943" i="25"/>
  <c r="AS944" i="25"/>
  <c r="AS945" i="25"/>
  <c r="AS946" i="25"/>
  <c r="AS947" i="25"/>
  <c r="AS948" i="25"/>
  <c r="AS949" i="25"/>
  <c r="AS950" i="25"/>
  <c r="AS951" i="25"/>
  <c r="AS952" i="25"/>
  <c r="AS953" i="25"/>
  <c r="AS954" i="25"/>
  <c r="AS955" i="25"/>
  <c r="AS956" i="25"/>
  <c r="AS957" i="25"/>
  <c r="AS958" i="25"/>
  <c r="AS959" i="25"/>
  <c r="AS960" i="25"/>
  <c r="AS961" i="25"/>
  <c r="AS962" i="25"/>
  <c r="AS963" i="25"/>
  <c r="AS964" i="25"/>
  <c r="AS965" i="25"/>
  <c r="AS966" i="25"/>
  <c r="AS967" i="25"/>
  <c r="AS968" i="25"/>
  <c r="AS969" i="25"/>
  <c r="AS970" i="25"/>
  <c r="AS971" i="25"/>
  <c r="AS972" i="25"/>
  <c r="AS973" i="25"/>
  <c r="AS974" i="25"/>
  <c r="AS975" i="25"/>
  <c r="AS976" i="25"/>
  <c r="AS977" i="25"/>
  <c r="AS978" i="25"/>
  <c r="AS979" i="25"/>
  <c r="AS980" i="25"/>
  <c r="AS981" i="25"/>
  <c r="AS982" i="25"/>
  <c r="AS983" i="25"/>
  <c r="AS984" i="25"/>
  <c r="AS985" i="25"/>
  <c r="AS986" i="25"/>
  <c r="AS987" i="25"/>
  <c r="AS988" i="25"/>
  <c r="AS989" i="25"/>
  <c r="AS990" i="25"/>
  <c r="AS991" i="25"/>
  <c r="AS992" i="25"/>
  <c r="AS993" i="25"/>
  <c r="AS994" i="25"/>
  <c r="AS995" i="25"/>
  <c r="AS996" i="25"/>
  <c r="AS997" i="25"/>
  <c r="AS998" i="25"/>
  <c r="AS999" i="25"/>
  <c r="AS1000" i="25"/>
  <c r="AS1001" i="25"/>
  <c r="AS1002" i="25"/>
  <c r="AS1003" i="25"/>
  <c r="AK5" i="25"/>
  <c r="AL5" i="25"/>
  <c r="AK6" i="25"/>
  <c r="AL6" i="25"/>
  <c r="AK7" i="25"/>
  <c r="AL7" i="25"/>
  <c r="AK8" i="25"/>
  <c r="AL8" i="25"/>
  <c r="AK9" i="25"/>
  <c r="AL9" i="25"/>
  <c r="AK10" i="25"/>
  <c r="AL10" i="25"/>
  <c r="AK11" i="25"/>
  <c r="AL11" i="25"/>
  <c r="AK12" i="25"/>
  <c r="AL12" i="25"/>
  <c r="AK13" i="25"/>
  <c r="AL13" i="25"/>
  <c r="AK14" i="25"/>
  <c r="AL14" i="25"/>
  <c r="AK15" i="25"/>
  <c r="AL15" i="25"/>
  <c r="AK16" i="25"/>
  <c r="AL16" i="25"/>
  <c r="AK17" i="25"/>
  <c r="AL17" i="25"/>
  <c r="AK18" i="25"/>
  <c r="AL18" i="25"/>
  <c r="AK19" i="25"/>
  <c r="AL19" i="25"/>
  <c r="AK20" i="25"/>
  <c r="AL20" i="25"/>
  <c r="AK21" i="25"/>
  <c r="AL21" i="25"/>
  <c r="AK22" i="25"/>
  <c r="AL22" i="25"/>
  <c r="AK23" i="25"/>
  <c r="AL23" i="25"/>
  <c r="AK24" i="25"/>
  <c r="AL24" i="25"/>
  <c r="AK25" i="25"/>
  <c r="AL25" i="25"/>
  <c r="AK26" i="25"/>
  <c r="AL26" i="25"/>
  <c r="AK27" i="25"/>
  <c r="AL27" i="25"/>
  <c r="AK28" i="25"/>
  <c r="AL28" i="25"/>
  <c r="AK29" i="25"/>
  <c r="AL29" i="25"/>
  <c r="AK30" i="25"/>
  <c r="AL30" i="25"/>
  <c r="AK31" i="25"/>
  <c r="AL31" i="25"/>
  <c r="AK32" i="25"/>
  <c r="AL32" i="25"/>
  <c r="AK33" i="25"/>
  <c r="AL33" i="25"/>
  <c r="AK34" i="25"/>
  <c r="AL34" i="25"/>
  <c r="AK35" i="25"/>
  <c r="AL35" i="25"/>
  <c r="AK36" i="25"/>
  <c r="AL36" i="25"/>
  <c r="AK37" i="25"/>
  <c r="AL37" i="25"/>
  <c r="AK38" i="25"/>
  <c r="AL38" i="25"/>
  <c r="AK39" i="25"/>
  <c r="AL39" i="25"/>
  <c r="AK40" i="25"/>
  <c r="AL40" i="25"/>
  <c r="AK41" i="25"/>
  <c r="AL41" i="25"/>
  <c r="AK42" i="25"/>
  <c r="AL42" i="25"/>
  <c r="AK43" i="25"/>
  <c r="AL43" i="25"/>
  <c r="AK44" i="25"/>
  <c r="AL44" i="25"/>
  <c r="AK45" i="25"/>
  <c r="AL45" i="25"/>
  <c r="AK46" i="25"/>
  <c r="AL46" i="25"/>
  <c r="AK47" i="25"/>
  <c r="AL47" i="25"/>
  <c r="AK48" i="25"/>
  <c r="AL48" i="25"/>
  <c r="AK49" i="25"/>
  <c r="AL49" i="25"/>
  <c r="AK50" i="25"/>
  <c r="AL50" i="25"/>
  <c r="AK51" i="25"/>
  <c r="AL51" i="25"/>
  <c r="AK52" i="25"/>
  <c r="AL52" i="25"/>
  <c r="AK53" i="25"/>
  <c r="AL53" i="25"/>
  <c r="AK54" i="25"/>
  <c r="AL54" i="25"/>
  <c r="AK55" i="25"/>
  <c r="AL55" i="25"/>
  <c r="AK56" i="25"/>
  <c r="AL56" i="25"/>
  <c r="AK57" i="25"/>
  <c r="AL57" i="25"/>
  <c r="AK58" i="25"/>
  <c r="AL58" i="25"/>
  <c r="AK59" i="25"/>
  <c r="AL59" i="25"/>
  <c r="AK60" i="25"/>
  <c r="AL60" i="25"/>
  <c r="AK61" i="25"/>
  <c r="AL61" i="25"/>
  <c r="AK62" i="25"/>
  <c r="AL62" i="25"/>
  <c r="AK63" i="25"/>
  <c r="AL63" i="25"/>
  <c r="AK64" i="25"/>
  <c r="AL64" i="25"/>
  <c r="AK65" i="25"/>
  <c r="AL65" i="25"/>
  <c r="AK66" i="25"/>
  <c r="AL66" i="25"/>
  <c r="AK67" i="25"/>
  <c r="AL67" i="25"/>
  <c r="AK68" i="25"/>
  <c r="AL68" i="25"/>
  <c r="AK69" i="25"/>
  <c r="AL69" i="25"/>
  <c r="AK70" i="25"/>
  <c r="AL70" i="25"/>
  <c r="AK71" i="25"/>
  <c r="AL71" i="25"/>
  <c r="AK72" i="25"/>
  <c r="AL72" i="25"/>
  <c r="AK73" i="25"/>
  <c r="AL73" i="25"/>
  <c r="AK74" i="25"/>
  <c r="AL74" i="25"/>
  <c r="AK75" i="25"/>
  <c r="AL75" i="25"/>
  <c r="AK76" i="25"/>
  <c r="AL76" i="25"/>
  <c r="AK77" i="25"/>
  <c r="AL77" i="25"/>
  <c r="AK78" i="25"/>
  <c r="AL78" i="25"/>
  <c r="AK79" i="25"/>
  <c r="AL79" i="25"/>
  <c r="AK80" i="25"/>
  <c r="AL80" i="25"/>
  <c r="AK81" i="25"/>
  <c r="AL81" i="25"/>
  <c r="AK82" i="25"/>
  <c r="AL82" i="25"/>
  <c r="AK83" i="25"/>
  <c r="AL83" i="25"/>
  <c r="AK84" i="25"/>
  <c r="AL84" i="25"/>
  <c r="AK85" i="25"/>
  <c r="AL85" i="25"/>
  <c r="AK86" i="25"/>
  <c r="AL86" i="25"/>
  <c r="AK87" i="25"/>
  <c r="AL87" i="25"/>
  <c r="AK88" i="25"/>
  <c r="AL88" i="25"/>
  <c r="AK89" i="25"/>
  <c r="AL89" i="25"/>
  <c r="AK90" i="25"/>
  <c r="AL90" i="25"/>
  <c r="AK91" i="25"/>
  <c r="AL91" i="25"/>
  <c r="AK92" i="25"/>
  <c r="AL92" i="25"/>
  <c r="AK93" i="25"/>
  <c r="AL93" i="25"/>
  <c r="AK94" i="25"/>
  <c r="AL94" i="25"/>
  <c r="AK95" i="25"/>
  <c r="AL95" i="25"/>
  <c r="AK96" i="25"/>
  <c r="AL96" i="25"/>
  <c r="AK97" i="25"/>
  <c r="AL97" i="25"/>
  <c r="AK98" i="25"/>
  <c r="AL98" i="25"/>
  <c r="AK99" i="25"/>
  <c r="AL99" i="25"/>
  <c r="AK100" i="25"/>
  <c r="AL100" i="25"/>
  <c r="AK101" i="25"/>
  <c r="AL101" i="25"/>
  <c r="AK102" i="25"/>
  <c r="AL102" i="25"/>
  <c r="AK103" i="25"/>
  <c r="AL103" i="25"/>
  <c r="AK104" i="25"/>
  <c r="AL104" i="25"/>
  <c r="AK105" i="25"/>
  <c r="AL105" i="25"/>
  <c r="AK106" i="25"/>
  <c r="AL106" i="25"/>
  <c r="AK107" i="25"/>
  <c r="AL107" i="25"/>
  <c r="AK108" i="25"/>
  <c r="AL108" i="25"/>
  <c r="AK109" i="25"/>
  <c r="AL109" i="25"/>
  <c r="AK110" i="25"/>
  <c r="AL110" i="25"/>
  <c r="AK111" i="25"/>
  <c r="AL111" i="25"/>
  <c r="AK112" i="25"/>
  <c r="AL112" i="25"/>
  <c r="AK113" i="25"/>
  <c r="AL113" i="25"/>
  <c r="AK114" i="25"/>
  <c r="AL114" i="25"/>
  <c r="AK115" i="25"/>
  <c r="AL115" i="25"/>
  <c r="AK116" i="25"/>
  <c r="AL116" i="25"/>
  <c r="AK117" i="25"/>
  <c r="AL117" i="25"/>
  <c r="AK118" i="25"/>
  <c r="AL118" i="25"/>
  <c r="AK119" i="25"/>
  <c r="AL119" i="25"/>
  <c r="AK120" i="25"/>
  <c r="AL120" i="25"/>
  <c r="AK121" i="25"/>
  <c r="AL121" i="25"/>
  <c r="AK122" i="25"/>
  <c r="AL122" i="25"/>
  <c r="AK123" i="25"/>
  <c r="AL123" i="25"/>
  <c r="AK124" i="25"/>
  <c r="AL124" i="25"/>
  <c r="AK125" i="25"/>
  <c r="AL125" i="25"/>
  <c r="AK126" i="25"/>
  <c r="AL126" i="25"/>
  <c r="AK127" i="25"/>
  <c r="AL127" i="25"/>
  <c r="AK128" i="25"/>
  <c r="AL128" i="25"/>
  <c r="AK129" i="25"/>
  <c r="AL129" i="25"/>
  <c r="AK130" i="25"/>
  <c r="AL130" i="25"/>
  <c r="AK131" i="25"/>
  <c r="AL131" i="25"/>
  <c r="AK132" i="25"/>
  <c r="AL132" i="25"/>
  <c r="AK133" i="25"/>
  <c r="AL133" i="25"/>
  <c r="AK134" i="25"/>
  <c r="AL134" i="25"/>
  <c r="AK135" i="25"/>
  <c r="AL135" i="25"/>
  <c r="AK136" i="25"/>
  <c r="AL136" i="25"/>
  <c r="AK137" i="25"/>
  <c r="AL137" i="25"/>
  <c r="AK138" i="25"/>
  <c r="AL138" i="25"/>
  <c r="AK139" i="25"/>
  <c r="AL139" i="25"/>
  <c r="AK140" i="25"/>
  <c r="AL140" i="25"/>
  <c r="AK141" i="25"/>
  <c r="AL141" i="25"/>
  <c r="AK142" i="25"/>
  <c r="AL142" i="25"/>
  <c r="AK143" i="25"/>
  <c r="AL143" i="25"/>
  <c r="AK144" i="25"/>
  <c r="AL144" i="25"/>
  <c r="AK145" i="25"/>
  <c r="AL145" i="25"/>
  <c r="AK146" i="25"/>
  <c r="AL146" i="25"/>
  <c r="AK147" i="25"/>
  <c r="AL147" i="25"/>
  <c r="AK148" i="25"/>
  <c r="AL148" i="25"/>
  <c r="AK149" i="25"/>
  <c r="AL149" i="25"/>
  <c r="AK150" i="25"/>
  <c r="AL150" i="25"/>
  <c r="AK151" i="25"/>
  <c r="AL151" i="25"/>
  <c r="AK152" i="25"/>
  <c r="AL152" i="25"/>
  <c r="AK153" i="25"/>
  <c r="AL153" i="25"/>
  <c r="AK154" i="25"/>
  <c r="AL154" i="25"/>
  <c r="AK155" i="25"/>
  <c r="AL155" i="25"/>
  <c r="AK156" i="25"/>
  <c r="AL156" i="25"/>
  <c r="AK157" i="25"/>
  <c r="AL157" i="25"/>
  <c r="AK158" i="25"/>
  <c r="AL158" i="25"/>
  <c r="AK159" i="25"/>
  <c r="AL159" i="25"/>
  <c r="AK160" i="25"/>
  <c r="AL160" i="25"/>
  <c r="AK161" i="25"/>
  <c r="AL161" i="25"/>
  <c r="AK162" i="25"/>
  <c r="AL162" i="25"/>
  <c r="AK163" i="25"/>
  <c r="AL163" i="25"/>
  <c r="AK164" i="25"/>
  <c r="AL164" i="25"/>
  <c r="AK165" i="25"/>
  <c r="AL165" i="25"/>
  <c r="AK166" i="25"/>
  <c r="AL166" i="25"/>
  <c r="AK167" i="25"/>
  <c r="AL167" i="25"/>
  <c r="AK168" i="25"/>
  <c r="AL168" i="25"/>
  <c r="AK169" i="25"/>
  <c r="AL169" i="25"/>
  <c r="AK170" i="25"/>
  <c r="AL170" i="25"/>
  <c r="AK171" i="25"/>
  <c r="AL171" i="25"/>
  <c r="AK172" i="25"/>
  <c r="AL172" i="25"/>
  <c r="AK173" i="25"/>
  <c r="AL173" i="25"/>
  <c r="AK174" i="25"/>
  <c r="AL174" i="25"/>
  <c r="AK175" i="25"/>
  <c r="AL175" i="25"/>
  <c r="AK176" i="25"/>
  <c r="AL176" i="25"/>
  <c r="AK177" i="25"/>
  <c r="AL177" i="25"/>
  <c r="AK178" i="25"/>
  <c r="AL178" i="25"/>
  <c r="AK179" i="25"/>
  <c r="AL179" i="25"/>
  <c r="AK180" i="25"/>
  <c r="AL180" i="25"/>
  <c r="AK181" i="25"/>
  <c r="AL181" i="25"/>
  <c r="AK182" i="25"/>
  <c r="AL182" i="25"/>
  <c r="AK183" i="25"/>
  <c r="AL183" i="25"/>
  <c r="AK184" i="25"/>
  <c r="AL184" i="25"/>
  <c r="AK185" i="25"/>
  <c r="AL185" i="25"/>
  <c r="AK186" i="25"/>
  <c r="AL186" i="25"/>
  <c r="AK187" i="25"/>
  <c r="AL187" i="25"/>
  <c r="AK188" i="25"/>
  <c r="AL188" i="25"/>
  <c r="AK189" i="25"/>
  <c r="AL189" i="25"/>
  <c r="AK190" i="25"/>
  <c r="AL190" i="25"/>
  <c r="AK191" i="25"/>
  <c r="AL191" i="25"/>
  <c r="AK192" i="25"/>
  <c r="AL192" i="25"/>
  <c r="AK193" i="25"/>
  <c r="AL193" i="25"/>
  <c r="AK194" i="25"/>
  <c r="AL194" i="25"/>
  <c r="AK195" i="25"/>
  <c r="AL195" i="25"/>
  <c r="AK196" i="25"/>
  <c r="AL196" i="25"/>
  <c r="AK197" i="25"/>
  <c r="AL197" i="25"/>
  <c r="AK198" i="25"/>
  <c r="AL198" i="25"/>
  <c r="AK199" i="25"/>
  <c r="AL199" i="25"/>
  <c r="AK200" i="25"/>
  <c r="AL200" i="25"/>
  <c r="AK201" i="25"/>
  <c r="AL201" i="25"/>
  <c r="AK202" i="25"/>
  <c r="AL202" i="25"/>
  <c r="AK203" i="25"/>
  <c r="AL203" i="25"/>
  <c r="AK204" i="25"/>
  <c r="AL204" i="25"/>
  <c r="AK205" i="25"/>
  <c r="AL205" i="25"/>
  <c r="AK206" i="25"/>
  <c r="AL206" i="25"/>
  <c r="AK207" i="25"/>
  <c r="AL207" i="25"/>
  <c r="AK208" i="25"/>
  <c r="AL208" i="25"/>
  <c r="AK209" i="25"/>
  <c r="AL209" i="25"/>
  <c r="AK210" i="25"/>
  <c r="AL210" i="25"/>
  <c r="AK211" i="25"/>
  <c r="AL211" i="25"/>
  <c r="AK212" i="25"/>
  <c r="AL212" i="25"/>
  <c r="AK213" i="25"/>
  <c r="AL213" i="25"/>
  <c r="AK214" i="25"/>
  <c r="AL214" i="25"/>
  <c r="AK215" i="25"/>
  <c r="AL215" i="25"/>
  <c r="AK216" i="25"/>
  <c r="AL216" i="25"/>
  <c r="AK217" i="25"/>
  <c r="AL217" i="25"/>
  <c r="AK218" i="25"/>
  <c r="AL218" i="25"/>
  <c r="AK219" i="25"/>
  <c r="AL219" i="25"/>
  <c r="AK220" i="25"/>
  <c r="AL220" i="25"/>
  <c r="AK221" i="25"/>
  <c r="AL221" i="25"/>
  <c r="AK222" i="25"/>
  <c r="AL222" i="25"/>
  <c r="AK223" i="25"/>
  <c r="AL223" i="25"/>
  <c r="AK224" i="25"/>
  <c r="AL224" i="25"/>
  <c r="AK225" i="25"/>
  <c r="AL225" i="25"/>
  <c r="AK226" i="25"/>
  <c r="AL226" i="25"/>
  <c r="AK227" i="25"/>
  <c r="AL227" i="25"/>
  <c r="AK228" i="25"/>
  <c r="AL228" i="25"/>
  <c r="AK229" i="25"/>
  <c r="AL229" i="25"/>
  <c r="AK230" i="25"/>
  <c r="AL230" i="25"/>
  <c r="AK231" i="25"/>
  <c r="AL231" i="25"/>
  <c r="AK232" i="25"/>
  <c r="AL232" i="25"/>
  <c r="AK233" i="25"/>
  <c r="AL233" i="25"/>
  <c r="AK234" i="25"/>
  <c r="AL234" i="25"/>
  <c r="AK235" i="25"/>
  <c r="AL235" i="25"/>
  <c r="AK236" i="25"/>
  <c r="AL236" i="25"/>
  <c r="AK237" i="25"/>
  <c r="AL237" i="25"/>
  <c r="AK238" i="25"/>
  <c r="AL238" i="25"/>
  <c r="AK239" i="25"/>
  <c r="AL239" i="25"/>
  <c r="AK240" i="25"/>
  <c r="AL240" i="25"/>
  <c r="AK241" i="25"/>
  <c r="AL241" i="25"/>
  <c r="AK242" i="25"/>
  <c r="AL242" i="25"/>
  <c r="AK243" i="25"/>
  <c r="AL243" i="25"/>
  <c r="AK244" i="25"/>
  <c r="AL244" i="25"/>
  <c r="AK245" i="25"/>
  <c r="AL245" i="25"/>
  <c r="AK246" i="25"/>
  <c r="AL246" i="25"/>
  <c r="AK247" i="25"/>
  <c r="AL247" i="25"/>
  <c r="AK248" i="25"/>
  <c r="AL248" i="25"/>
  <c r="AK249" i="25"/>
  <c r="AL249" i="25"/>
  <c r="AK250" i="25"/>
  <c r="AL250" i="25"/>
  <c r="AK251" i="25"/>
  <c r="AL251" i="25"/>
  <c r="AK252" i="25"/>
  <c r="AL252" i="25"/>
  <c r="AK253" i="25"/>
  <c r="AL253" i="25"/>
  <c r="AK254" i="25"/>
  <c r="AL254" i="25"/>
  <c r="AK255" i="25"/>
  <c r="AL255" i="25"/>
  <c r="AK256" i="25"/>
  <c r="AL256" i="25"/>
  <c r="AK257" i="25"/>
  <c r="AL257" i="25"/>
  <c r="AK258" i="25"/>
  <c r="AL258" i="25"/>
  <c r="AK259" i="25"/>
  <c r="AL259" i="25"/>
  <c r="AK260" i="25"/>
  <c r="AL260" i="25"/>
  <c r="AK261" i="25"/>
  <c r="AL261" i="25"/>
  <c r="AK262" i="25"/>
  <c r="AL262" i="25"/>
  <c r="AK263" i="25"/>
  <c r="AL263" i="25"/>
  <c r="AK264" i="25"/>
  <c r="AL264" i="25"/>
  <c r="AK265" i="25"/>
  <c r="AL265" i="25"/>
  <c r="AK266" i="25"/>
  <c r="AL266" i="25"/>
  <c r="AK267" i="25"/>
  <c r="AL267" i="25"/>
  <c r="AK268" i="25"/>
  <c r="AL268" i="25"/>
  <c r="AK269" i="25"/>
  <c r="AL269" i="25"/>
  <c r="AK270" i="25"/>
  <c r="AL270" i="25"/>
  <c r="AK271" i="25"/>
  <c r="AL271" i="25"/>
  <c r="AK272" i="25"/>
  <c r="AL272" i="25"/>
  <c r="AK273" i="25"/>
  <c r="AL273" i="25"/>
  <c r="AK274" i="25"/>
  <c r="AL274" i="25"/>
  <c r="AK275" i="25"/>
  <c r="AL275" i="25"/>
  <c r="AK276" i="25"/>
  <c r="AL276" i="25"/>
  <c r="AK277" i="25"/>
  <c r="AL277" i="25"/>
  <c r="AK278" i="25"/>
  <c r="AL278" i="25"/>
  <c r="AK279" i="25"/>
  <c r="AL279" i="25"/>
  <c r="AK280" i="25"/>
  <c r="AL280" i="25"/>
  <c r="AK281" i="25"/>
  <c r="AL281" i="25"/>
  <c r="AK282" i="25"/>
  <c r="AL282" i="25"/>
  <c r="AK283" i="25"/>
  <c r="AL283" i="25"/>
  <c r="AK284" i="25"/>
  <c r="AL284" i="25"/>
  <c r="AK285" i="25"/>
  <c r="AL285" i="25"/>
  <c r="AK286" i="25"/>
  <c r="AL286" i="25"/>
  <c r="AK287" i="25"/>
  <c r="AL287" i="25"/>
  <c r="AK288" i="25"/>
  <c r="AL288" i="25"/>
  <c r="AK289" i="25"/>
  <c r="AL289" i="25"/>
  <c r="AK290" i="25"/>
  <c r="AL290" i="25"/>
  <c r="AK291" i="25"/>
  <c r="AL291" i="25"/>
  <c r="AK292" i="25"/>
  <c r="AL292" i="25"/>
  <c r="AK293" i="25"/>
  <c r="AL293" i="25"/>
  <c r="AK294" i="25"/>
  <c r="AL294" i="25"/>
  <c r="AK295" i="25"/>
  <c r="AL295" i="25"/>
  <c r="AK296" i="25"/>
  <c r="AL296" i="25"/>
  <c r="AK297" i="25"/>
  <c r="AL297" i="25"/>
  <c r="AK298" i="25"/>
  <c r="AL298" i="25"/>
  <c r="AK299" i="25"/>
  <c r="AL299" i="25"/>
  <c r="AK300" i="25"/>
  <c r="AL300" i="25"/>
  <c r="AK301" i="25"/>
  <c r="AL301" i="25"/>
  <c r="AK302" i="25"/>
  <c r="AL302" i="25"/>
  <c r="AK303" i="25"/>
  <c r="AL303" i="25"/>
  <c r="AK304" i="25"/>
  <c r="AL304" i="25"/>
  <c r="AK305" i="25"/>
  <c r="AL305" i="25"/>
  <c r="AK306" i="25"/>
  <c r="AL306" i="25"/>
  <c r="AK307" i="25"/>
  <c r="AL307" i="25"/>
  <c r="AK308" i="25"/>
  <c r="AL308" i="25"/>
  <c r="AK309" i="25"/>
  <c r="AL309" i="25"/>
  <c r="AK310" i="25"/>
  <c r="AL310" i="25"/>
  <c r="AK311" i="25"/>
  <c r="AL311" i="25"/>
  <c r="AK312" i="25"/>
  <c r="AL312" i="25"/>
  <c r="AK313" i="25"/>
  <c r="AL313" i="25"/>
  <c r="AK314" i="25"/>
  <c r="AL314" i="25"/>
  <c r="AK315" i="25"/>
  <c r="AL315" i="25"/>
  <c r="AK316" i="25"/>
  <c r="AL316" i="25"/>
  <c r="AK317" i="25"/>
  <c r="AL317" i="25"/>
  <c r="AK318" i="25"/>
  <c r="AL318" i="25"/>
  <c r="AK319" i="25"/>
  <c r="AL319" i="25"/>
  <c r="AK320" i="25"/>
  <c r="AL320" i="25"/>
  <c r="AK321" i="25"/>
  <c r="AL321" i="25"/>
  <c r="AK322" i="25"/>
  <c r="AL322" i="25"/>
  <c r="AK323" i="25"/>
  <c r="AL323" i="25"/>
  <c r="AK324" i="25"/>
  <c r="AL324" i="25"/>
  <c r="AK325" i="25"/>
  <c r="AL325" i="25"/>
  <c r="AK326" i="25"/>
  <c r="AL326" i="25"/>
  <c r="AK327" i="25"/>
  <c r="AL327" i="25"/>
  <c r="AK328" i="25"/>
  <c r="AL328" i="25"/>
  <c r="AK329" i="25"/>
  <c r="AL329" i="25"/>
  <c r="AK330" i="25"/>
  <c r="AL330" i="25"/>
  <c r="AK331" i="25"/>
  <c r="AL331" i="25"/>
  <c r="AK332" i="25"/>
  <c r="AL332" i="25"/>
  <c r="AK333" i="25"/>
  <c r="AL333" i="25"/>
  <c r="AK334" i="25"/>
  <c r="AL334" i="25"/>
  <c r="AK335" i="25"/>
  <c r="AL335" i="25"/>
  <c r="AK336" i="25"/>
  <c r="AL336" i="25"/>
  <c r="AK337" i="25"/>
  <c r="AL337" i="25"/>
  <c r="AK338" i="25"/>
  <c r="AL338" i="25"/>
  <c r="AK339" i="25"/>
  <c r="AL339" i="25"/>
  <c r="AK340" i="25"/>
  <c r="AL340" i="25"/>
  <c r="AK341" i="25"/>
  <c r="AL341" i="25"/>
  <c r="AK342" i="25"/>
  <c r="AL342" i="25"/>
  <c r="AK343" i="25"/>
  <c r="AL343" i="25"/>
  <c r="AK344" i="25"/>
  <c r="AL344" i="25"/>
  <c r="AK345" i="25"/>
  <c r="AL345" i="25"/>
  <c r="AK346" i="25"/>
  <c r="AL346" i="25"/>
  <c r="AK347" i="25"/>
  <c r="AL347" i="25"/>
  <c r="AK348" i="25"/>
  <c r="AL348" i="25"/>
  <c r="AK349" i="25"/>
  <c r="AL349" i="25"/>
  <c r="AK350" i="25"/>
  <c r="AL350" i="25"/>
  <c r="AK351" i="25"/>
  <c r="AL351" i="25"/>
  <c r="AK352" i="25"/>
  <c r="AL352" i="25"/>
  <c r="AK353" i="25"/>
  <c r="AL353" i="25"/>
  <c r="AK354" i="25"/>
  <c r="AL354" i="25"/>
  <c r="AK355" i="25"/>
  <c r="AL355" i="25"/>
  <c r="AK356" i="25"/>
  <c r="AL356" i="25"/>
  <c r="AK357" i="25"/>
  <c r="AL357" i="25"/>
  <c r="AK358" i="25"/>
  <c r="AL358" i="25"/>
  <c r="AK359" i="25"/>
  <c r="AL359" i="25"/>
  <c r="AK360" i="25"/>
  <c r="AL360" i="25"/>
  <c r="AK361" i="25"/>
  <c r="AL361" i="25"/>
  <c r="AK362" i="25"/>
  <c r="AL362" i="25"/>
  <c r="AK363" i="25"/>
  <c r="AL363" i="25"/>
  <c r="AK364" i="25"/>
  <c r="AL364" i="25"/>
  <c r="AK365" i="25"/>
  <c r="AL365" i="25"/>
  <c r="AK366" i="25"/>
  <c r="AL366" i="25"/>
  <c r="AK367" i="25"/>
  <c r="AL367" i="25"/>
  <c r="AK368" i="25"/>
  <c r="AL368" i="25"/>
  <c r="AK369" i="25"/>
  <c r="AL369" i="25"/>
  <c r="AK370" i="25"/>
  <c r="AL370" i="25"/>
  <c r="AK371" i="25"/>
  <c r="AL371" i="25"/>
  <c r="AK372" i="25"/>
  <c r="AL372" i="25"/>
  <c r="AK373" i="25"/>
  <c r="AL373" i="25"/>
  <c r="AK374" i="25"/>
  <c r="AL374" i="25"/>
  <c r="AK375" i="25"/>
  <c r="AL375" i="25"/>
  <c r="AK376" i="25"/>
  <c r="AL376" i="25"/>
  <c r="AK377" i="25"/>
  <c r="AL377" i="25"/>
  <c r="AK378" i="25"/>
  <c r="AL378" i="25"/>
  <c r="AK379" i="25"/>
  <c r="AL379" i="25"/>
  <c r="AK380" i="25"/>
  <c r="AL380" i="25"/>
  <c r="AK381" i="25"/>
  <c r="AL381" i="25"/>
  <c r="AK382" i="25"/>
  <c r="AL382" i="25"/>
  <c r="AK383" i="25"/>
  <c r="AL383" i="25"/>
  <c r="AK384" i="25"/>
  <c r="AL384" i="25"/>
  <c r="AK385" i="25"/>
  <c r="AL385" i="25"/>
  <c r="AK386" i="25"/>
  <c r="AL386" i="25"/>
  <c r="AK387" i="25"/>
  <c r="AL387" i="25"/>
  <c r="AK388" i="25"/>
  <c r="AL388" i="25"/>
  <c r="AK389" i="25"/>
  <c r="AL389" i="25"/>
  <c r="AK390" i="25"/>
  <c r="AL390" i="25"/>
  <c r="AK391" i="25"/>
  <c r="AL391" i="25"/>
  <c r="AK392" i="25"/>
  <c r="AL392" i="25"/>
  <c r="AK393" i="25"/>
  <c r="AL393" i="25"/>
  <c r="AK394" i="25"/>
  <c r="AL394" i="25"/>
  <c r="AK395" i="25"/>
  <c r="AL395" i="25"/>
  <c r="AK396" i="25"/>
  <c r="AL396" i="25"/>
  <c r="AK397" i="25"/>
  <c r="AL397" i="25"/>
  <c r="AK398" i="25"/>
  <c r="AL398" i="25"/>
  <c r="AK399" i="25"/>
  <c r="AL399" i="25"/>
  <c r="AK400" i="25"/>
  <c r="AL400" i="25"/>
  <c r="AK401" i="25"/>
  <c r="AL401" i="25"/>
  <c r="AK402" i="25"/>
  <c r="AL402" i="25"/>
  <c r="AK403" i="25"/>
  <c r="AL403" i="25"/>
  <c r="AK404" i="25"/>
  <c r="AL404" i="25"/>
  <c r="AK405" i="25"/>
  <c r="AL405" i="25"/>
  <c r="AK406" i="25"/>
  <c r="AL406" i="25"/>
  <c r="AK407" i="25"/>
  <c r="AL407" i="25"/>
  <c r="AK408" i="25"/>
  <c r="AL408" i="25"/>
  <c r="AK409" i="25"/>
  <c r="AL409" i="25"/>
  <c r="AK410" i="25"/>
  <c r="AL410" i="25"/>
  <c r="AK411" i="25"/>
  <c r="AL411" i="25"/>
  <c r="AK412" i="25"/>
  <c r="AL412" i="25"/>
  <c r="AK413" i="25"/>
  <c r="AL413" i="25"/>
  <c r="AK414" i="25"/>
  <c r="AL414" i="25"/>
  <c r="AK415" i="25"/>
  <c r="AL415" i="25"/>
  <c r="AK416" i="25"/>
  <c r="AL416" i="25"/>
  <c r="AK417" i="25"/>
  <c r="AL417" i="25"/>
  <c r="AK418" i="25"/>
  <c r="AL418" i="25"/>
  <c r="AK419" i="25"/>
  <c r="AL419" i="25"/>
  <c r="AK420" i="25"/>
  <c r="AL420" i="25"/>
  <c r="AK421" i="25"/>
  <c r="AL421" i="25"/>
  <c r="AK422" i="25"/>
  <c r="AL422" i="25"/>
  <c r="AK423" i="25"/>
  <c r="AL423" i="25"/>
  <c r="AK424" i="25"/>
  <c r="AL424" i="25"/>
  <c r="AK425" i="25"/>
  <c r="AL425" i="25"/>
  <c r="AK426" i="25"/>
  <c r="AL426" i="25"/>
  <c r="AK427" i="25"/>
  <c r="AL427" i="25"/>
  <c r="AK428" i="25"/>
  <c r="AL428" i="25"/>
  <c r="AK429" i="25"/>
  <c r="AL429" i="25"/>
  <c r="AK430" i="25"/>
  <c r="AL430" i="25"/>
  <c r="AK431" i="25"/>
  <c r="AL431" i="25"/>
  <c r="AK432" i="25"/>
  <c r="AL432" i="25"/>
  <c r="AK433" i="25"/>
  <c r="AL433" i="25"/>
  <c r="AK434" i="25"/>
  <c r="AL434" i="25"/>
  <c r="AK435" i="25"/>
  <c r="AL435" i="25"/>
  <c r="AK436" i="25"/>
  <c r="AL436" i="25"/>
  <c r="AK437" i="25"/>
  <c r="AL437" i="25"/>
  <c r="AK438" i="25"/>
  <c r="AL438" i="25"/>
  <c r="AK439" i="25"/>
  <c r="AL439" i="25"/>
  <c r="AK440" i="25"/>
  <c r="AL440" i="25"/>
  <c r="AK441" i="25"/>
  <c r="AL441" i="25"/>
  <c r="AK442" i="25"/>
  <c r="AL442" i="25"/>
  <c r="AK443" i="25"/>
  <c r="AL443" i="25"/>
  <c r="AK444" i="25"/>
  <c r="AL444" i="25"/>
  <c r="AK445" i="25"/>
  <c r="AL445" i="25"/>
  <c r="AK446" i="25"/>
  <c r="AL446" i="25"/>
  <c r="AK447" i="25"/>
  <c r="AL447" i="25"/>
  <c r="AK448" i="25"/>
  <c r="AL448" i="25"/>
  <c r="AK449" i="25"/>
  <c r="AL449" i="25"/>
  <c r="AK450" i="25"/>
  <c r="AL450" i="25"/>
  <c r="AK451" i="25"/>
  <c r="AL451" i="25"/>
  <c r="AK452" i="25"/>
  <c r="AL452" i="25"/>
  <c r="AK453" i="25"/>
  <c r="AL453" i="25"/>
  <c r="AK454" i="25"/>
  <c r="AL454" i="25"/>
  <c r="AK455" i="25"/>
  <c r="AL455" i="25"/>
  <c r="AK456" i="25"/>
  <c r="AL456" i="25"/>
  <c r="AK457" i="25"/>
  <c r="AL457" i="25"/>
  <c r="AK458" i="25"/>
  <c r="AL458" i="25"/>
  <c r="AK459" i="25"/>
  <c r="AL459" i="25"/>
  <c r="AK460" i="25"/>
  <c r="AL460" i="25"/>
  <c r="AK461" i="25"/>
  <c r="AL461" i="25"/>
  <c r="AK462" i="25"/>
  <c r="AL462" i="25"/>
  <c r="AK463" i="25"/>
  <c r="AL463" i="25"/>
  <c r="AK464" i="25"/>
  <c r="AL464" i="25"/>
  <c r="AK465" i="25"/>
  <c r="AL465" i="25"/>
  <c r="AK466" i="25"/>
  <c r="AL466" i="25"/>
  <c r="AK467" i="25"/>
  <c r="AL467" i="25"/>
  <c r="AK468" i="25"/>
  <c r="AL468" i="25"/>
  <c r="AK469" i="25"/>
  <c r="AL469" i="25"/>
  <c r="AK470" i="25"/>
  <c r="AL470" i="25"/>
  <c r="AK471" i="25"/>
  <c r="AL471" i="25"/>
  <c r="AK472" i="25"/>
  <c r="AL472" i="25"/>
  <c r="AK473" i="25"/>
  <c r="AL473" i="25"/>
  <c r="AK474" i="25"/>
  <c r="AL474" i="25"/>
  <c r="AK475" i="25"/>
  <c r="AL475" i="25"/>
  <c r="AK476" i="25"/>
  <c r="AL476" i="25"/>
  <c r="AK477" i="25"/>
  <c r="AL477" i="25"/>
  <c r="AK478" i="25"/>
  <c r="AL478" i="25"/>
  <c r="AK479" i="25"/>
  <c r="AL479" i="25"/>
  <c r="AK480" i="25"/>
  <c r="AL480" i="25"/>
  <c r="AK481" i="25"/>
  <c r="AL481" i="25"/>
  <c r="AK482" i="25"/>
  <c r="AL482" i="25"/>
  <c r="AK483" i="25"/>
  <c r="AL483" i="25"/>
  <c r="AK484" i="25"/>
  <c r="AL484" i="25"/>
  <c r="AK485" i="25"/>
  <c r="AL485" i="25"/>
  <c r="AK486" i="25"/>
  <c r="AL486" i="25"/>
  <c r="AK487" i="25"/>
  <c r="AL487" i="25"/>
  <c r="AK488" i="25"/>
  <c r="AL488" i="25"/>
  <c r="AK489" i="25"/>
  <c r="AL489" i="25"/>
  <c r="AK490" i="25"/>
  <c r="AL490" i="25"/>
  <c r="AK491" i="25"/>
  <c r="AL491" i="25"/>
  <c r="AK492" i="25"/>
  <c r="AL492" i="25"/>
  <c r="AK493" i="25"/>
  <c r="AL493" i="25"/>
  <c r="AK494" i="25"/>
  <c r="AL494" i="25"/>
  <c r="AK495" i="25"/>
  <c r="AL495" i="25"/>
  <c r="AK496" i="25"/>
  <c r="AL496" i="25"/>
  <c r="AK497" i="25"/>
  <c r="AL497" i="25"/>
  <c r="AK498" i="25"/>
  <c r="AL498" i="25"/>
  <c r="AK499" i="25"/>
  <c r="AL499" i="25"/>
  <c r="AK500" i="25"/>
  <c r="AL500" i="25"/>
  <c r="AK501" i="25"/>
  <c r="AL501" i="25"/>
  <c r="AK502" i="25"/>
  <c r="AL502" i="25"/>
  <c r="AK503" i="25"/>
  <c r="AL503" i="25"/>
  <c r="AK504" i="25"/>
  <c r="AL504" i="25"/>
  <c r="AK505" i="25"/>
  <c r="AL505" i="25"/>
  <c r="AK506" i="25"/>
  <c r="AL506" i="25"/>
  <c r="AK507" i="25"/>
  <c r="AL507" i="25"/>
  <c r="AK508" i="25"/>
  <c r="AL508" i="25"/>
  <c r="AK509" i="25"/>
  <c r="AL509" i="25"/>
  <c r="AK510" i="25"/>
  <c r="AL510" i="25"/>
  <c r="AK511" i="25"/>
  <c r="AL511" i="25"/>
  <c r="AK512" i="25"/>
  <c r="AL512" i="25"/>
  <c r="AK513" i="25"/>
  <c r="AL513" i="25"/>
  <c r="AK514" i="25"/>
  <c r="AL514" i="25"/>
  <c r="AK515" i="25"/>
  <c r="AL515" i="25"/>
  <c r="AK516" i="25"/>
  <c r="AL516" i="25"/>
  <c r="AK517" i="25"/>
  <c r="AL517" i="25"/>
  <c r="AK518" i="25"/>
  <c r="AL518" i="25"/>
  <c r="AK519" i="25"/>
  <c r="AL519" i="25"/>
  <c r="AK520" i="25"/>
  <c r="AL520" i="25"/>
  <c r="AK521" i="25"/>
  <c r="AL521" i="25"/>
  <c r="AK522" i="25"/>
  <c r="AL522" i="25"/>
  <c r="AK523" i="25"/>
  <c r="AL523" i="25"/>
  <c r="AK524" i="25"/>
  <c r="AL524" i="25"/>
  <c r="AK525" i="25"/>
  <c r="AL525" i="25"/>
  <c r="AK526" i="25"/>
  <c r="AL526" i="25"/>
  <c r="AK527" i="25"/>
  <c r="AL527" i="25"/>
  <c r="AK528" i="25"/>
  <c r="AL528" i="25"/>
  <c r="AK529" i="25"/>
  <c r="AL529" i="25"/>
  <c r="AK530" i="25"/>
  <c r="AL530" i="25"/>
  <c r="AK531" i="25"/>
  <c r="AL531" i="25"/>
  <c r="AK532" i="25"/>
  <c r="AL532" i="25"/>
  <c r="AK533" i="25"/>
  <c r="AL533" i="25"/>
  <c r="AK534" i="25"/>
  <c r="AL534" i="25"/>
  <c r="AK535" i="25"/>
  <c r="AL535" i="25"/>
  <c r="AK536" i="25"/>
  <c r="AL536" i="25"/>
  <c r="AK537" i="25"/>
  <c r="AL537" i="25"/>
  <c r="AK538" i="25"/>
  <c r="AL538" i="25"/>
  <c r="AK539" i="25"/>
  <c r="AL539" i="25"/>
  <c r="AK540" i="25"/>
  <c r="AL540" i="25"/>
  <c r="AK541" i="25"/>
  <c r="AL541" i="25"/>
  <c r="AK542" i="25"/>
  <c r="AL542" i="25"/>
  <c r="AK543" i="25"/>
  <c r="AL543" i="25"/>
  <c r="AK544" i="25"/>
  <c r="AL544" i="25"/>
  <c r="AK545" i="25"/>
  <c r="AL545" i="25"/>
  <c r="AK546" i="25"/>
  <c r="AL546" i="25"/>
  <c r="AK547" i="25"/>
  <c r="AL547" i="25"/>
  <c r="AK548" i="25"/>
  <c r="AL548" i="25"/>
  <c r="AK549" i="25"/>
  <c r="AL549" i="25"/>
  <c r="AK550" i="25"/>
  <c r="AL550" i="25"/>
  <c r="AK551" i="25"/>
  <c r="AL551" i="25"/>
  <c r="AK552" i="25"/>
  <c r="AL552" i="25"/>
  <c r="AK553" i="25"/>
  <c r="AL553" i="25"/>
  <c r="AK554" i="25"/>
  <c r="AL554" i="25"/>
  <c r="AK555" i="25"/>
  <c r="AL555" i="25"/>
  <c r="AK556" i="25"/>
  <c r="AL556" i="25"/>
  <c r="AK557" i="25"/>
  <c r="AL557" i="25"/>
  <c r="AK558" i="25"/>
  <c r="AL558" i="25"/>
  <c r="AK559" i="25"/>
  <c r="AL559" i="25"/>
  <c r="AK560" i="25"/>
  <c r="AL560" i="25"/>
  <c r="AK561" i="25"/>
  <c r="AL561" i="25"/>
  <c r="AK562" i="25"/>
  <c r="AL562" i="25"/>
  <c r="AK563" i="25"/>
  <c r="AL563" i="25"/>
  <c r="AK564" i="25"/>
  <c r="AL564" i="25"/>
  <c r="AK565" i="25"/>
  <c r="AL565" i="25"/>
  <c r="AK566" i="25"/>
  <c r="AL566" i="25"/>
  <c r="AK567" i="25"/>
  <c r="AL567" i="25"/>
  <c r="AK568" i="25"/>
  <c r="AL568" i="25"/>
  <c r="AK569" i="25"/>
  <c r="AL569" i="25"/>
  <c r="AK570" i="25"/>
  <c r="AL570" i="25"/>
  <c r="AK571" i="25"/>
  <c r="AL571" i="25"/>
  <c r="AK572" i="25"/>
  <c r="AL572" i="25"/>
  <c r="AK573" i="25"/>
  <c r="AL573" i="25"/>
  <c r="AK574" i="25"/>
  <c r="AL574" i="25"/>
  <c r="AK575" i="25"/>
  <c r="AL575" i="25"/>
  <c r="AK576" i="25"/>
  <c r="AL576" i="25"/>
  <c r="AK577" i="25"/>
  <c r="AL577" i="25"/>
  <c r="AK578" i="25"/>
  <c r="AL578" i="25"/>
  <c r="AK579" i="25"/>
  <c r="AL579" i="25"/>
  <c r="AK580" i="25"/>
  <c r="AL580" i="25"/>
  <c r="AK581" i="25"/>
  <c r="AL581" i="25"/>
  <c r="AK582" i="25"/>
  <c r="AL582" i="25"/>
  <c r="AK583" i="25"/>
  <c r="AL583" i="25"/>
  <c r="AK584" i="25"/>
  <c r="AL584" i="25"/>
  <c r="AK585" i="25"/>
  <c r="AL585" i="25"/>
  <c r="AK586" i="25"/>
  <c r="AL586" i="25"/>
  <c r="AK587" i="25"/>
  <c r="AL587" i="25"/>
  <c r="AK588" i="25"/>
  <c r="AL588" i="25"/>
  <c r="AK589" i="25"/>
  <c r="AL589" i="25"/>
  <c r="AK590" i="25"/>
  <c r="AL590" i="25"/>
  <c r="AK591" i="25"/>
  <c r="AL591" i="25"/>
  <c r="AK592" i="25"/>
  <c r="AL592" i="25"/>
  <c r="AK593" i="25"/>
  <c r="AL593" i="25"/>
  <c r="AK594" i="25"/>
  <c r="AL594" i="25"/>
  <c r="AK595" i="25"/>
  <c r="AL595" i="25"/>
  <c r="AK596" i="25"/>
  <c r="AL596" i="25"/>
  <c r="AK597" i="25"/>
  <c r="AL597" i="25"/>
  <c r="AK598" i="25"/>
  <c r="AL598" i="25"/>
  <c r="AK599" i="25"/>
  <c r="AL599" i="25"/>
  <c r="AK600" i="25"/>
  <c r="AL600" i="25"/>
  <c r="AK601" i="25"/>
  <c r="AL601" i="25"/>
  <c r="AK602" i="25"/>
  <c r="AL602" i="25"/>
  <c r="AK603" i="25"/>
  <c r="AL603" i="25"/>
  <c r="AK604" i="25"/>
  <c r="AL604" i="25"/>
  <c r="AK605" i="25"/>
  <c r="AL605" i="25"/>
  <c r="AK606" i="25"/>
  <c r="AL606" i="25"/>
  <c r="AK607" i="25"/>
  <c r="AL607" i="25"/>
  <c r="AK608" i="25"/>
  <c r="AL608" i="25"/>
  <c r="AK609" i="25"/>
  <c r="AL609" i="25"/>
  <c r="AK610" i="25"/>
  <c r="AL610" i="25"/>
  <c r="AK611" i="25"/>
  <c r="AL611" i="25"/>
  <c r="AK612" i="25"/>
  <c r="AL612" i="25"/>
  <c r="AK613" i="25"/>
  <c r="AL613" i="25"/>
  <c r="AK614" i="25"/>
  <c r="AL614" i="25"/>
  <c r="AK615" i="25"/>
  <c r="AL615" i="25"/>
  <c r="AK616" i="25"/>
  <c r="AL616" i="25"/>
  <c r="AK617" i="25"/>
  <c r="AL617" i="25"/>
  <c r="AK618" i="25"/>
  <c r="AL618" i="25"/>
  <c r="AK619" i="25"/>
  <c r="AL619" i="25"/>
  <c r="AK620" i="25"/>
  <c r="AL620" i="25"/>
  <c r="AK621" i="25"/>
  <c r="AL621" i="25"/>
  <c r="AK622" i="25"/>
  <c r="AL622" i="25"/>
  <c r="AK623" i="25"/>
  <c r="AL623" i="25"/>
  <c r="AK624" i="25"/>
  <c r="AL624" i="25"/>
  <c r="AK625" i="25"/>
  <c r="AL625" i="25"/>
  <c r="AK626" i="25"/>
  <c r="AL626" i="25"/>
  <c r="AK627" i="25"/>
  <c r="AL627" i="25"/>
  <c r="AK628" i="25"/>
  <c r="AL628" i="25"/>
  <c r="AK629" i="25"/>
  <c r="AL629" i="25"/>
  <c r="AK630" i="25"/>
  <c r="AL630" i="25"/>
  <c r="AK631" i="25"/>
  <c r="AL631" i="25"/>
  <c r="AK632" i="25"/>
  <c r="AL632" i="25"/>
  <c r="AK633" i="25"/>
  <c r="AL633" i="25"/>
  <c r="AK634" i="25"/>
  <c r="AL634" i="25"/>
  <c r="AK635" i="25"/>
  <c r="AL635" i="25"/>
  <c r="AK636" i="25"/>
  <c r="AL636" i="25"/>
  <c r="AK637" i="25"/>
  <c r="AL637" i="25"/>
  <c r="AK638" i="25"/>
  <c r="AL638" i="25"/>
  <c r="AK639" i="25"/>
  <c r="AL639" i="25"/>
  <c r="AK640" i="25"/>
  <c r="AL640" i="25"/>
  <c r="AK641" i="25"/>
  <c r="AL641" i="25"/>
  <c r="AK642" i="25"/>
  <c r="AL642" i="25"/>
  <c r="AK643" i="25"/>
  <c r="AL643" i="25"/>
  <c r="AK644" i="25"/>
  <c r="AL644" i="25"/>
  <c r="AK645" i="25"/>
  <c r="AL645" i="25"/>
  <c r="AK646" i="25"/>
  <c r="AL646" i="25"/>
  <c r="AK647" i="25"/>
  <c r="AL647" i="25"/>
  <c r="AK648" i="25"/>
  <c r="AL648" i="25"/>
  <c r="AK649" i="25"/>
  <c r="AL649" i="25"/>
  <c r="AK650" i="25"/>
  <c r="AL650" i="25"/>
  <c r="AK651" i="25"/>
  <c r="AL651" i="25"/>
  <c r="AK652" i="25"/>
  <c r="AL652" i="25"/>
  <c r="AK653" i="25"/>
  <c r="AL653" i="25"/>
  <c r="AK654" i="25"/>
  <c r="AL654" i="25"/>
  <c r="AK655" i="25"/>
  <c r="AL655" i="25"/>
  <c r="AK656" i="25"/>
  <c r="AL656" i="25"/>
  <c r="AK657" i="25"/>
  <c r="AL657" i="25"/>
  <c r="AK658" i="25"/>
  <c r="AL658" i="25"/>
  <c r="AK659" i="25"/>
  <c r="AL659" i="25"/>
  <c r="AK660" i="25"/>
  <c r="AL660" i="25"/>
  <c r="AK661" i="25"/>
  <c r="AL661" i="25"/>
  <c r="AK662" i="25"/>
  <c r="AL662" i="25"/>
  <c r="AK663" i="25"/>
  <c r="AL663" i="25"/>
  <c r="AK664" i="25"/>
  <c r="AL664" i="25"/>
  <c r="AK665" i="25"/>
  <c r="AL665" i="25"/>
  <c r="AK666" i="25"/>
  <c r="AL666" i="25"/>
  <c r="AK667" i="25"/>
  <c r="AL667" i="25"/>
  <c r="AK668" i="25"/>
  <c r="AL668" i="25"/>
  <c r="AK669" i="25"/>
  <c r="AL669" i="25"/>
  <c r="AK670" i="25"/>
  <c r="AL670" i="25"/>
  <c r="AK671" i="25"/>
  <c r="AL671" i="25"/>
  <c r="AK672" i="25"/>
  <c r="AL672" i="25"/>
  <c r="AK673" i="25"/>
  <c r="AL673" i="25"/>
  <c r="AK674" i="25"/>
  <c r="AL674" i="25"/>
  <c r="AK675" i="25"/>
  <c r="AL675" i="25"/>
  <c r="AK676" i="25"/>
  <c r="AL676" i="25"/>
  <c r="AK677" i="25"/>
  <c r="AL677" i="25"/>
  <c r="AK678" i="25"/>
  <c r="AL678" i="25"/>
  <c r="AK679" i="25"/>
  <c r="AL679" i="25"/>
  <c r="AK680" i="25"/>
  <c r="AL680" i="25"/>
  <c r="AK681" i="25"/>
  <c r="AL681" i="25"/>
  <c r="AK682" i="25"/>
  <c r="AL682" i="25"/>
  <c r="AK683" i="25"/>
  <c r="AL683" i="25"/>
  <c r="AK684" i="25"/>
  <c r="AL684" i="25"/>
  <c r="AK685" i="25"/>
  <c r="AL685" i="25"/>
  <c r="AK686" i="25"/>
  <c r="AL686" i="25"/>
  <c r="AK687" i="25"/>
  <c r="AL687" i="25"/>
  <c r="AK688" i="25"/>
  <c r="AL688" i="25"/>
  <c r="AK689" i="25"/>
  <c r="AL689" i="25"/>
  <c r="AK690" i="25"/>
  <c r="AL690" i="25"/>
  <c r="AK691" i="25"/>
  <c r="AL691" i="25"/>
  <c r="AK692" i="25"/>
  <c r="AL692" i="25"/>
  <c r="AK693" i="25"/>
  <c r="AL693" i="25"/>
  <c r="AK694" i="25"/>
  <c r="AL694" i="25"/>
  <c r="AK695" i="25"/>
  <c r="AL695" i="25"/>
  <c r="AK696" i="25"/>
  <c r="AL696" i="25"/>
  <c r="AK697" i="25"/>
  <c r="AL697" i="25"/>
  <c r="AK698" i="25"/>
  <c r="AL698" i="25"/>
  <c r="AK699" i="25"/>
  <c r="AL699" i="25"/>
  <c r="AK700" i="25"/>
  <c r="AL700" i="25"/>
  <c r="AK701" i="25"/>
  <c r="AL701" i="25"/>
  <c r="AK702" i="25"/>
  <c r="AL702" i="25"/>
  <c r="AK703" i="25"/>
  <c r="AL703" i="25"/>
  <c r="AK704" i="25"/>
  <c r="AL704" i="25"/>
  <c r="AK705" i="25"/>
  <c r="AL705" i="25"/>
  <c r="AK706" i="25"/>
  <c r="AL706" i="25"/>
  <c r="AK707" i="25"/>
  <c r="AL707" i="25"/>
  <c r="AK708" i="25"/>
  <c r="AL708" i="25"/>
  <c r="AK709" i="25"/>
  <c r="AL709" i="25"/>
  <c r="AK710" i="25"/>
  <c r="AL710" i="25"/>
  <c r="AK711" i="25"/>
  <c r="AL711" i="25"/>
  <c r="AK712" i="25"/>
  <c r="AL712" i="25"/>
  <c r="AK713" i="25"/>
  <c r="AL713" i="25"/>
  <c r="AK714" i="25"/>
  <c r="AL714" i="25"/>
  <c r="AK715" i="25"/>
  <c r="AL715" i="25"/>
  <c r="AK716" i="25"/>
  <c r="AL716" i="25"/>
  <c r="AK717" i="25"/>
  <c r="AL717" i="25"/>
  <c r="AK718" i="25"/>
  <c r="AL718" i="25"/>
  <c r="AK719" i="25"/>
  <c r="AL719" i="25"/>
  <c r="AK720" i="25"/>
  <c r="AL720" i="25"/>
  <c r="AK721" i="25"/>
  <c r="AL721" i="25"/>
  <c r="AK722" i="25"/>
  <c r="AL722" i="25"/>
  <c r="AK723" i="25"/>
  <c r="AL723" i="25"/>
  <c r="AK724" i="25"/>
  <c r="AL724" i="25"/>
  <c r="AK725" i="25"/>
  <c r="AL725" i="25"/>
  <c r="AK726" i="25"/>
  <c r="AL726" i="25"/>
  <c r="AK727" i="25"/>
  <c r="AL727" i="25"/>
  <c r="AK728" i="25"/>
  <c r="AL728" i="25"/>
  <c r="AK729" i="25"/>
  <c r="AL729" i="25"/>
  <c r="AK730" i="25"/>
  <c r="AL730" i="25"/>
  <c r="AK731" i="25"/>
  <c r="AL731" i="25"/>
  <c r="AK732" i="25"/>
  <c r="AL732" i="25"/>
  <c r="AK733" i="25"/>
  <c r="AL733" i="25"/>
  <c r="AK734" i="25"/>
  <c r="AL734" i="25"/>
  <c r="AK735" i="25"/>
  <c r="AL735" i="25"/>
  <c r="AK736" i="25"/>
  <c r="AL736" i="25"/>
  <c r="AK737" i="25"/>
  <c r="AL737" i="25"/>
  <c r="AK738" i="25"/>
  <c r="AL738" i="25"/>
  <c r="AK739" i="25"/>
  <c r="AL739" i="25"/>
  <c r="AK740" i="25"/>
  <c r="AL740" i="25"/>
  <c r="AK741" i="25"/>
  <c r="AL741" i="25"/>
  <c r="AK742" i="25"/>
  <c r="AL742" i="25"/>
  <c r="AK743" i="25"/>
  <c r="AL743" i="25"/>
  <c r="AK744" i="25"/>
  <c r="AL744" i="25"/>
  <c r="AK745" i="25"/>
  <c r="AL745" i="25"/>
  <c r="AK746" i="25"/>
  <c r="AL746" i="25"/>
  <c r="AK747" i="25"/>
  <c r="AL747" i="25"/>
  <c r="AK748" i="25"/>
  <c r="AL748" i="25"/>
  <c r="AK749" i="25"/>
  <c r="AL749" i="25"/>
  <c r="AK750" i="25"/>
  <c r="AL750" i="25"/>
  <c r="AK751" i="25"/>
  <c r="AL751" i="25"/>
  <c r="AK752" i="25"/>
  <c r="AL752" i="25"/>
  <c r="AK753" i="25"/>
  <c r="AL753" i="25"/>
  <c r="AK754" i="25"/>
  <c r="AL754" i="25"/>
  <c r="AK755" i="25"/>
  <c r="AL755" i="25"/>
  <c r="AK756" i="25"/>
  <c r="AL756" i="25"/>
  <c r="AK757" i="25"/>
  <c r="AL757" i="25"/>
  <c r="AK758" i="25"/>
  <c r="AL758" i="25"/>
  <c r="AK759" i="25"/>
  <c r="AL759" i="25"/>
  <c r="AK760" i="25"/>
  <c r="AL760" i="25"/>
  <c r="AK761" i="25"/>
  <c r="AL761" i="25"/>
  <c r="AK762" i="25"/>
  <c r="AL762" i="25"/>
  <c r="AK763" i="25"/>
  <c r="AL763" i="25"/>
  <c r="AK764" i="25"/>
  <c r="AL764" i="25"/>
  <c r="AK765" i="25"/>
  <c r="AL765" i="25"/>
  <c r="AK766" i="25"/>
  <c r="AL766" i="25"/>
  <c r="AK767" i="25"/>
  <c r="AL767" i="25"/>
  <c r="AK768" i="25"/>
  <c r="AL768" i="25"/>
  <c r="AK769" i="25"/>
  <c r="AL769" i="25"/>
  <c r="AK770" i="25"/>
  <c r="AL770" i="25"/>
  <c r="AK771" i="25"/>
  <c r="AL771" i="25"/>
  <c r="AK772" i="25"/>
  <c r="AL772" i="25"/>
  <c r="AK773" i="25"/>
  <c r="AL773" i="25"/>
  <c r="AK774" i="25"/>
  <c r="AL774" i="25"/>
  <c r="AK775" i="25"/>
  <c r="AL775" i="25"/>
  <c r="AK776" i="25"/>
  <c r="AL776" i="25"/>
  <c r="AK777" i="25"/>
  <c r="AL777" i="25"/>
  <c r="AK778" i="25"/>
  <c r="AL778" i="25"/>
  <c r="AK779" i="25"/>
  <c r="AL779" i="25"/>
  <c r="AK780" i="25"/>
  <c r="AL780" i="25"/>
  <c r="AK781" i="25"/>
  <c r="AL781" i="25"/>
  <c r="AK782" i="25"/>
  <c r="AL782" i="25"/>
  <c r="AK783" i="25"/>
  <c r="AL783" i="25"/>
  <c r="AK784" i="25"/>
  <c r="AL784" i="25"/>
  <c r="AK785" i="25"/>
  <c r="AL785" i="25"/>
  <c r="AK786" i="25"/>
  <c r="AL786" i="25"/>
  <c r="AK787" i="25"/>
  <c r="AL787" i="25"/>
  <c r="AK788" i="25"/>
  <c r="AL788" i="25"/>
  <c r="AK789" i="25"/>
  <c r="AL789" i="25"/>
  <c r="AK790" i="25"/>
  <c r="AL790" i="25"/>
  <c r="AK791" i="25"/>
  <c r="AL791" i="25"/>
  <c r="AK792" i="25"/>
  <c r="AL792" i="25"/>
  <c r="AK793" i="25"/>
  <c r="AL793" i="25"/>
  <c r="AK794" i="25"/>
  <c r="AL794" i="25"/>
  <c r="AK795" i="25"/>
  <c r="AL795" i="25"/>
  <c r="AK796" i="25"/>
  <c r="AL796" i="25"/>
  <c r="AK797" i="25"/>
  <c r="AL797" i="25"/>
  <c r="AK798" i="25"/>
  <c r="AL798" i="25"/>
  <c r="AK799" i="25"/>
  <c r="AL799" i="25"/>
  <c r="AK800" i="25"/>
  <c r="AL800" i="25"/>
  <c r="AK801" i="25"/>
  <c r="AL801" i="25"/>
  <c r="AK802" i="25"/>
  <c r="AL802" i="25"/>
  <c r="AK803" i="25"/>
  <c r="AL803" i="25"/>
  <c r="AK804" i="25"/>
  <c r="AL804" i="25"/>
  <c r="AK805" i="25"/>
  <c r="AL805" i="25"/>
  <c r="AK806" i="25"/>
  <c r="AL806" i="25"/>
  <c r="AK807" i="25"/>
  <c r="AL807" i="25"/>
  <c r="AK808" i="25"/>
  <c r="AL808" i="25"/>
  <c r="AK809" i="25"/>
  <c r="AL809" i="25"/>
  <c r="AK810" i="25"/>
  <c r="AL810" i="25"/>
  <c r="AK811" i="25"/>
  <c r="AL811" i="25"/>
  <c r="AK812" i="25"/>
  <c r="AL812" i="25"/>
  <c r="AK813" i="25"/>
  <c r="AL813" i="25"/>
  <c r="AK814" i="25"/>
  <c r="AL814" i="25"/>
  <c r="AK815" i="25"/>
  <c r="AL815" i="25"/>
  <c r="AK816" i="25"/>
  <c r="AL816" i="25"/>
  <c r="AK817" i="25"/>
  <c r="AL817" i="25"/>
  <c r="AK818" i="25"/>
  <c r="AL818" i="25"/>
  <c r="AK819" i="25"/>
  <c r="AL819" i="25"/>
  <c r="AK820" i="25"/>
  <c r="AL820" i="25"/>
  <c r="AK821" i="25"/>
  <c r="AL821" i="25"/>
  <c r="AK822" i="25"/>
  <c r="AL822" i="25"/>
  <c r="AK823" i="25"/>
  <c r="AL823" i="25"/>
  <c r="AK824" i="25"/>
  <c r="AL824" i="25"/>
  <c r="AK825" i="25"/>
  <c r="AL825" i="25"/>
  <c r="AK826" i="25"/>
  <c r="AL826" i="25"/>
  <c r="AK827" i="25"/>
  <c r="AL827" i="25"/>
  <c r="AK828" i="25"/>
  <c r="AL828" i="25"/>
  <c r="AK829" i="25"/>
  <c r="AL829" i="25"/>
  <c r="AK830" i="25"/>
  <c r="AL830" i="25"/>
  <c r="AK831" i="25"/>
  <c r="AL831" i="25"/>
  <c r="AK832" i="25"/>
  <c r="AL832" i="25"/>
  <c r="AK833" i="25"/>
  <c r="AL833" i="25"/>
  <c r="AK834" i="25"/>
  <c r="AL834" i="25"/>
  <c r="AK835" i="25"/>
  <c r="AL835" i="25"/>
  <c r="AK836" i="25"/>
  <c r="AL836" i="25"/>
  <c r="AK837" i="25"/>
  <c r="AL837" i="25"/>
  <c r="AK838" i="25"/>
  <c r="AL838" i="25"/>
  <c r="AK839" i="25"/>
  <c r="AL839" i="25"/>
  <c r="AK840" i="25"/>
  <c r="AL840" i="25"/>
  <c r="AK841" i="25"/>
  <c r="AL841" i="25"/>
  <c r="AK842" i="25"/>
  <c r="AL842" i="25"/>
  <c r="AK843" i="25"/>
  <c r="AL843" i="25"/>
  <c r="AK844" i="25"/>
  <c r="AL844" i="25"/>
  <c r="AK845" i="25"/>
  <c r="AL845" i="25"/>
  <c r="AK846" i="25"/>
  <c r="AL846" i="25"/>
  <c r="AK847" i="25"/>
  <c r="AL847" i="25"/>
  <c r="AK848" i="25"/>
  <c r="AL848" i="25"/>
  <c r="AK849" i="25"/>
  <c r="AL849" i="25"/>
  <c r="AK850" i="25"/>
  <c r="AL850" i="25"/>
  <c r="AK851" i="25"/>
  <c r="AL851" i="25"/>
  <c r="AK852" i="25"/>
  <c r="AL852" i="25"/>
  <c r="AK853" i="25"/>
  <c r="AL853" i="25"/>
  <c r="AK854" i="25"/>
  <c r="AL854" i="25"/>
  <c r="AK855" i="25"/>
  <c r="AL855" i="25"/>
  <c r="AK856" i="25"/>
  <c r="AL856" i="25"/>
  <c r="AK857" i="25"/>
  <c r="AL857" i="25"/>
  <c r="AK858" i="25"/>
  <c r="AL858" i="25"/>
  <c r="AK859" i="25"/>
  <c r="AL859" i="25"/>
  <c r="AK860" i="25"/>
  <c r="AL860" i="25"/>
  <c r="AK861" i="25"/>
  <c r="AL861" i="25"/>
  <c r="AK862" i="25"/>
  <c r="AL862" i="25"/>
  <c r="AK863" i="25"/>
  <c r="AL863" i="25"/>
  <c r="AK864" i="25"/>
  <c r="AL864" i="25"/>
  <c r="AK865" i="25"/>
  <c r="AL865" i="25"/>
  <c r="AK866" i="25"/>
  <c r="AL866" i="25"/>
  <c r="AK867" i="25"/>
  <c r="AL867" i="25"/>
  <c r="AK868" i="25"/>
  <c r="AL868" i="25"/>
  <c r="AK869" i="25"/>
  <c r="AL869" i="25"/>
  <c r="AK870" i="25"/>
  <c r="AL870" i="25"/>
  <c r="AK871" i="25"/>
  <c r="AL871" i="25"/>
  <c r="AK872" i="25"/>
  <c r="AL872" i="25"/>
  <c r="AK873" i="25"/>
  <c r="AL873" i="25"/>
  <c r="AK874" i="25"/>
  <c r="AL874" i="25"/>
  <c r="AK875" i="25"/>
  <c r="AL875" i="25"/>
  <c r="AK876" i="25"/>
  <c r="AL876" i="25"/>
  <c r="AK877" i="25"/>
  <c r="AL877" i="25"/>
  <c r="AK878" i="25"/>
  <c r="AL878" i="25"/>
  <c r="AK879" i="25"/>
  <c r="AL879" i="25"/>
  <c r="AK880" i="25"/>
  <c r="AL880" i="25"/>
  <c r="AK881" i="25"/>
  <c r="AL881" i="25"/>
  <c r="AK882" i="25"/>
  <c r="AL882" i="25"/>
  <c r="AK883" i="25"/>
  <c r="AL883" i="25"/>
  <c r="AK884" i="25"/>
  <c r="AL884" i="25"/>
  <c r="AK885" i="25"/>
  <c r="AL885" i="25"/>
  <c r="AK886" i="25"/>
  <c r="AL886" i="25"/>
  <c r="AK887" i="25"/>
  <c r="AL887" i="25"/>
  <c r="AK888" i="25"/>
  <c r="AL888" i="25"/>
  <c r="AK889" i="25"/>
  <c r="AL889" i="25"/>
  <c r="AK890" i="25"/>
  <c r="AL890" i="25"/>
  <c r="AK891" i="25"/>
  <c r="AL891" i="25"/>
  <c r="AK892" i="25"/>
  <c r="AL892" i="25"/>
  <c r="AK893" i="25"/>
  <c r="AL893" i="25"/>
  <c r="AK894" i="25"/>
  <c r="AL894" i="25"/>
  <c r="AK895" i="25"/>
  <c r="AL895" i="25"/>
  <c r="AK896" i="25"/>
  <c r="AL896" i="25"/>
  <c r="AK897" i="25"/>
  <c r="AL897" i="25"/>
  <c r="AK898" i="25"/>
  <c r="AL898" i="25"/>
  <c r="AK899" i="25"/>
  <c r="AL899" i="25"/>
  <c r="AK900" i="25"/>
  <c r="AL900" i="25"/>
  <c r="AK901" i="25"/>
  <c r="AL901" i="25"/>
  <c r="AK902" i="25"/>
  <c r="AL902" i="25"/>
  <c r="AK903" i="25"/>
  <c r="AL903" i="25"/>
  <c r="AK904" i="25"/>
  <c r="AL904" i="25"/>
  <c r="AK905" i="25"/>
  <c r="AL905" i="25"/>
  <c r="AK906" i="25"/>
  <c r="AL906" i="25"/>
  <c r="AK907" i="25"/>
  <c r="AL907" i="25"/>
  <c r="AK908" i="25"/>
  <c r="AL908" i="25"/>
  <c r="AK909" i="25"/>
  <c r="AL909" i="25"/>
  <c r="AK910" i="25"/>
  <c r="AL910" i="25"/>
  <c r="AK911" i="25"/>
  <c r="AL911" i="25"/>
  <c r="AK912" i="25"/>
  <c r="AL912" i="25"/>
  <c r="AK913" i="25"/>
  <c r="AL913" i="25"/>
  <c r="AK914" i="25"/>
  <c r="AL914" i="25"/>
  <c r="AK915" i="25"/>
  <c r="AL915" i="25"/>
  <c r="AK916" i="25"/>
  <c r="AL916" i="25"/>
  <c r="AK917" i="25"/>
  <c r="AL917" i="25"/>
  <c r="AK918" i="25"/>
  <c r="AL918" i="25"/>
  <c r="AK919" i="25"/>
  <c r="AL919" i="25"/>
  <c r="AK920" i="25"/>
  <c r="AL920" i="25"/>
  <c r="AK921" i="25"/>
  <c r="AL921" i="25"/>
  <c r="AK922" i="25"/>
  <c r="AL922" i="25"/>
  <c r="AK923" i="25"/>
  <c r="AL923" i="25"/>
  <c r="AK924" i="25"/>
  <c r="AL924" i="25"/>
  <c r="AK925" i="25"/>
  <c r="AL925" i="25"/>
  <c r="AK926" i="25"/>
  <c r="AL926" i="25"/>
  <c r="AK927" i="25"/>
  <c r="AL927" i="25"/>
  <c r="AK928" i="25"/>
  <c r="AL928" i="25"/>
  <c r="AK929" i="25"/>
  <c r="AL929" i="25"/>
  <c r="AK930" i="25"/>
  <c r="AL930" i="25"/>
  <c r="AK931" i="25"/>
  <c r="AL931" i="25"/>
  <c r="AK932" i="25"/>
  <c r="AL932" i="25"/>
  <c r="AK933" i="25"/>
  <c r="AL933" i="25"/>
  <c r="AK934" i="25"/>
  <c r="AL934" i="25"/>
  <c r="AK935" i="25"/>
  <c r="AL935" i="25"/>
  <c r="AK936" i="25"/>
  <c r="AL936" i="25"/>
  <c r="AK937" i="25"/>
  <c r="AL937" i="25"/>
  <c r="AK938" i="25"/>
  <c r="AL938" i="25"/>
  <c r="AK939" i="25"/>
  <c r="AL939" i="25"/>
  <c r="AK940" i="25"/>
  <c r="AL940" i="25"/>
  <c r="AK941" i="25"/>
  <c r="AL941" i="25"/>
  <c r="AK942" i="25"/>
  <c r="AL942" i="25"/>
  <c r="AK943" i="25"/>
  <c r="AL943" i="25"/>
  <c r="AK944" i="25"/>
  <c r="AL944" i="25"/>
  <c r="AK945" i="25"/>
  <c r="AL945" i="25"/>
  <c r="AK946" i="25"/>
  <c r="AL946" i="25"/>
  <c r="AK947" i="25"/>
  <c r="AL947" i="25"/>
  <c r="AK948" i="25"/>
  <c r="AL948" i="25"/>
  <c r="AK949" i="25"/>
  <c r="AL949" i="25"/>
  <c r="AK950" i="25"/>
  <c r="AL950" i="25"/>
  <c r="AK951" i="25"/>
  <c r="AL951" i="25"/>
  <c r="AK952" i="25"/>
  <c r="AL952" i="25"/>
  <c r="AK953" i="25"/>
  <c r="AL953" i="25"/>
  <c r="AK954" i="25"/>
  <c r="AL954" i="25"/>
  <c r="AK955" i="25"/>
  <c r="AL955" i="25"/>
  <c r="AK956" i="25"/>
  <c r="AL956" i="25"/>
  <c r="AK957" i="25"/>
  <c r="AL957" i="25"/>
  <c r="AK958" i="25"/>
  <c r="AL958" i="25"/>
  <c r="AK959" i="25"/>
  <c r="AL959" i="25"/>
  <c r="AK960" i="25"/>
  <c r="AL960" i="25"/>
  <c r="AK961" i="25"/>
  <c r="AL961" i="25"/>
  <c r="AK962" i="25"/>
  <c r="AL962" i="25"/>
  <c r="AK963" i="25"/>
  <c r="AL963" i="25"/>
  <c r="AK964" i="25"/>
  <c r="AL964" i="25"/>
  <c r="AK965" i="25"/>
  <c r="AL965" i="25"/>
  <c r="AK966" i="25"/>
  <c r="AL966" i="25"/>
  <c r="AK967" i="25"/>
  <c r="AL967" i="25"/>
  <c r="AK968" i="25"/>
  <c r="AL968" i="25"/>
  <c r="AK969" i="25"/>
  <c r="AL969" i="25"/>
  <c r="AK970" i="25"/>
  <c r="AL970" i="25"/>
  <c r="AK971" i="25"/>
  <c r="AL971" i="25"/>
  <c r="AK972" i="25"/>
  <c r="AL972" i="25"/>
  <c r="AK973" i="25"/>
  <c r="AL973" i="25"/>
  <c r="AK974" i="25"/>
  <c r="AL974" i="25"/>
  <c r="AK975" i="25"/>
  <c r="AL975" i="25"/>
  <c r="AK976" i="25"/>
  <c r="AL976" i="25"/>
  <c r="AK977" i="25"/>
  <c r="AL977" i="25"/>
  <c r="AK978" i="25"/>
  <c r="AL978" i="25"/>
  <c r="AK979" i="25"/>
  <c r="AL979" i="25"/>
  <c r="AK980" i="25"/>
  <c r="AL980" i="25"/>
  <c r="AK981" i="25"/>
  <c r="AL981" i="25"/>
  <c r="AK982" i="25"/>
  <c r="AL982" i="25"/>
  <c r="AK983" i="25"/>
  <c r="AL983" i="25"/>
  <c r="AK984" i="25"/>
  <c r="AL984" i="25"/>
  <c r="AK985" i="25"/>
  <c r="AL985" i="25"/>
  <c r="AK986" i="25"/>
  <c r="AL986" i="25"/>
  <c r="AK987" i="25"/>
  <c r="AL987" i="25"/>
  <c r="AK988" i="25"/>
  <c r="AL988" i="25"/>
  <c r="AK989" i="25"/>
  <c r="AL989" i="25"/>
  <c r="AK990" i="25"/>
  <c r="AL990" i="25"/>
  <c r="AK991" i="25"/>
  <c r="AL991" i="25"/>
  <c r="AK992" i="25"/>
  <c r="AL992" i="25"/>
  <c r="AK993" i="25"/>
  <c r="AL993" i="25"/>
  <c r="AK994" i="25"/>
  <c r="AL994" i="25"/>
  <c r="AK995" i="25"/>
  <c r="AL995" i="25"/>
  <c r="AK996" i="25"/>
  <c r="AL996" i="25"/>
  <c r="AK997" i="25"/>
  <c r="AL997" i="25"/>
  <c r="AK998" i="25"/>
  <c r="AL998" i="25"/>
  <c r="AK999" i="25"/>
  <c r="AL999" i="25"/>
  <c r="AK1000" i="25"/>
  <c r="AL1000" i="25"/>
  <c r="AK1001" i="25"/>
  <c r="AL1001" i="25"/>
  <c r="AK1002" i="25"/>
  <c r="AL1002" i="25"/>
  <c r="AK1003" i="25"/>
  <c r="AL1003" i="25"/>
  <c r="AL4" i="25"/>
  <c r="AK4" i="25"/>
  <c r="X4" i="2"/>
  <c r="W4" i="2"/>
  <c r="U4" i="2"/>
  <c r="T4" i="2"/>
  <c r="S4" i="2"/>
  <c r="W3" i="2"/>
  <c r="W2" i="2" s="1"/>
  <c r="BB4" i="19"/>
  <c r="AY4" i="19"/>
  <c r="AV4" i="19"/>
  <c r="AS4" i="19"/>
  <c r="AP4" i="19"/>
  <c r="BA4" i="19"/>
  <c r="AX4" i="19"/>
  <c r="AU4" i="19"/>
  <c r="AR4" i="19"/>
  <c r="AO4" i="19"/>
  <c r="AM4" i="19"/>
  <c r="AL4" i="19"/>
  <c r="A231" i="28" l="1"/>
  <c r="A232" i="28" l="1"/>
  <c r="AZ4" i="19"/>
  <c r="AW4" i="19"/>
  <c r="AT4" i="19"/>
  <c r="AQ4" i="19"/>
  <c r="AN4" i="19"/>
  <c r="AK4" i="19"/>
  <c r="AJ4" i="19"/>
  <c r="AI4" i="19"/>
  <c r="AH4" i="19"/>
  <c r="AG4" i="19"/>
  <c r="AF4" i="19"/>
  <c r="AE4" i="19"/>
  <c r="A233" i="28" l="1"/>
  <c r="AK3" i="19"/>
  <c r="AN3" i="19"/>
  <c r="AQ3" i="19"/>
  <c r="AT3" i="19"/>
  <c r="AW3" i="19"/>
  <c r="AZ3" i="19"/>
  <c r="A234" i="28" l="1"/>
  <c r="AV3" i="19"/>
  <c r="AU3" i="19"/>
  <c r="AS3" i="19"/>
  <c r="AR3" i="19"/>
  <c r="BR4" i="19"/>
  <c r="BQ4" i="19"/>
  <c r="BP4" i="19"/>
  <c r="BR3" i="19"/>
  <c r="BQ3" i="19"/>
  <c r="BP3" i="19"/>
  <c r="A235" i="28" l="1"/>
  <c r="BC4" i="19"/>
  <c r="W5" i="3"/>
  <c r="W6" i="3"/>
  <c r="W7" i="3"/>
  <c r="W8" i="3"/>
  <c r="W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4" i="3"/>
  <c r="W3" i="3"/>
  <c r="W2" i="3" s="1"/>
  <c r="A236" i="28" l="1"/>
  <c r="Z4" i="2"/>
  <c r="Y4" i="2"/>
  <c r="V4" i="2"/>
  <c r="Z3" i="2"/>
  <c r="Z2" i="2" s="1"/>
  <c r="Y3" i="2"/>
  <c r="Y2" i="2" s="1"/>
  <c r="X3" i="2"/>
  <c r="X2" i="2" s="1"/>
  <c r="V3" i="2"/>
  <c r="V2" i="2" s="1"/>
  <c r="R4" i="2"/>
  <c r="Q4" i="2"/>
  <c r="T3" i="2"/>
  <c r="T2" i="2" s="1"/>
  <c r="S3" i="2"/>
  <c r="S2" i="2" s="1"/>
  <c r="R3" i="2"/>
  <c r="R2" i="2" s="1"/>
  <c r="Q3" i="2"/>
  <c r="Q2" i="2" s="1"/>
  <c r="A237" i="28" l="1"/>
  <c r="AT5" i="25"/>
  <c r="AT6" i="25"/>
  <c r="AT7" i="25"/>
  <c r="AT8" i="25"/>
  <c r="AT9" i="25"/>
  <c r="AT10" i="25"/>
  <c r="AT11" i="25"/>
  <c r="AT12" i="25"/>
  <c r="AT13" i="25"/>
  <c r="AT14" i="25"/>
  <c r="AT15" i="25"/>
  <c r="AT16" i="25"/>
  <c r="AT17" i="25"/>
  <c r="AT18" i="25"/>
  <c r="AT19" i="25"/>
  <c r="AT20" i="25"/>
  <c r="AT21" i="25"/>
  <c r="AT22" i="25"/>
  <c r="AT23" i="25"/>
  <c r="AT24" i="25"/>
  <c r="AT25" i="25"/>
  <c r="AT26" i="25"/>
  <c r="AT27" i="25"/>
  <c r="AT28" i="25"/>
  <c r="AT29" i="25"/>
  <c r="AT30" i="25"/>
  <c r="AT31" i="25"/>
  <c r="AT32" i="25"/>
  <c r="AT33" i="25"/>
  <c r="AT34" i="25"/>
  <c r="AT35" i="25"/>
  <c r="AT36" i="25"/>
  <c r="AT37" i="25"/>
  <c r="AT38" i="25"/>
  <c r="AT39" i="25"/>
  <c r="AT40" i="25"/>
  <c r="AT41" i="25"/>
  <c r="AT42" i="25"/>
  <c r="AT43" i="25"/>
  <c r="AT44" i="25"/>
  <c r="AT45" i="25"/>
  <c r="AT46" i="25"/>
  <c r="AT47" i="25"/>
  <c r="AT48" i="25"/>
  <c r="AT49" i="25"/>
  <c r="AT50" i="25"/>
  <c r="AT51" i="25"/>
  <c r="AT52" i="25"/>
  <c r="AT53" i="25"/>
  <c r="AT54" i="25"/>
  <c r="AT55" i="25"/>
  <c r="AT56" i="25"/>
  <c r="AT57" i="25"/>
  <c r="AT58" i="25"/>
  <c r="AT59" i="25"/>
  <c r="AT60" i="25"/>
  <c r="AT61" i="25"/>
  <c r="AT62" i="25"/>
  <c r="AT63" i="25"/>
  <c r="AT64" i="25"/>
  <c r="AT65" i="25"/>
  <c r="AT66" i="25"/>
  <c r="AT67" i="25"/>
  <c r="AT68" i="25"/>
  <c r="AT69" i="25"/>
  <c r="AT70" i="25"/>
  <c r="AT71" i="25"/>
  <c r="AT72" i="25"/>
  <c r="AT73" i="25"/>
  <c r="AT74" i="25"/>
  <c r="AT75" i="25"/>
  <c r="AT76" i="25"/>
  <c r="AT77" i="25"/>
  <c r="AT78" i="25"/>
  <c r="AT79" i="25"/>
  <c r="AT80" i="25"/>
  <c r="AT81" i="25"/>
  <c r="AT82" i="25"/>
  <c r="AT83" i="25"/>
  <c r="AT84" i="25"/>
  <c r="AT85" i="25"/>
  <c r="AT86" i="25"/>
  <c r="AT87" i="25"/>
  <c r="AT88" i="25"/>
  <c r="AT89" i="25"/>
  <c r="AT90" i="25"/>
  <c r="AT91" i="25"/>
  <c r="AT92" i="25"/>
  <c r="AT93" i="25"/>
  <c r="AT94" i="25"/>
  <c r="AT95" i="25"/>
  <c r="AT96" i="25"/>
  <c r="AT97" i="25"/>
  <c r="AT98" i="25"/>
  <c r="AT99" i="25"/>
  <c r="AT100" i="25"/>
  <c r="AT101" i="25"/>
  <c r="AT102" i="25"/>
  <c r="AT103" i="25"/>
  <c r="AT104" i="25"/>
  <c r="AT105" i="25"/>
  <c r="AT106" i="25"/>
  <c r="AT107" i="25"/>
  <c r="AT108" i="25"/>
  <c r="AT109" i="25"/>
  <c r="AT110" i="25"/>
  <c r="AT111" i="25"/>
  <c r="AT112" i="25"/>
  <c r="AT113" i="25"/>
  <c r="AT114" i="25"/>
  <c r="AT115" i="25"/>
  <c r="AT116" i="25"/>
  <c r="AT117" i="25"/>
  <c r="AT118" i="25"/>
  <c r="AT119" i="25"/>
  <c r="AT120" i="25"/>
  <c r="AT121" i="25"/>
  <c r="AT122" i="25"/>
  <c r="AT123" i="25"/>
  <c r="AT124" i="25"/>
  <c r="AT125" i="25"/>
  <c r="AT126" i="25"/>
  <c r="AT127" i="25"/>
  <c r="AT128" i="25"/>
  <c r="AT129" i="25"/>
  <c r="AT130" i="25"/>
  <c r="AT131" i="25"/>
  <c r="AT132" i="25"/>
  <c r="AT133" i="25"/>
  <c r="AT134" i="25"/>
  <c r="AT135" i="25"/>
  <c r="AT136" i="25"/>
  <c r="AT137" i="25"/>
  <c r="AT138" i="25"/>
  <c r="AT139" i="25"/>
  <c r="AT140" i="25"/>
  <c r="AT141" i="25"/>
  <c r="AT142" i="25"/>
  <c r="AT143" i="25"/>
  <c r="AT144" i="25"/>
  <c r="AT145" i="25"/>
  <c r="AT146" i="25"/>
  <c r="AT147" i="25"/>
  <c r="AT148" i="25"/>
  <c r="AT149" i="25"/>
  <c r="AT150" i="25"/>
  <c r="AT151" i="25"/>
  <c r="AT152" i="25"/>
  <c r="AT153" i="25"/>
  <c r="AT154" i="25"/>
  <c r="AT155" i="25"/>
  <c r="AT156" i="25"/>
  <c r="AT157" i="25"/>
  <c r="AT158" i="25"/>
  <c r="AT159" i="25"/>
  <c r="AT160" i="25"/>
  <c r="AT161" i="25"/>
  <c r="AT162" i="25"/>
  <c r="AT163" i="25"/>
  <c r="AT164" i="25"/>
  <c r="AT165" i="25"/>
  <c r="AT166" i="25"/>
  <c r="AT167" i="25"/>
  <c r="AT168" i="25"/>
  <c r="AT169" i="25"/>
  <c r="AT170" i="25"/>
  <c r="AT171" i="25"/>
  <c r="AT172" i="25"/>
  <c r="AT173" i="25"/>
  <c r="AT174" i="25"/>
  <c r="AT175" i="25"/>
  <c r="AT176" i="25"/>
  <c r="AT177" i="25"/>
  <c r="AT178" i="25"/>
  <c r="AT179" i="25"/>
  <c r="AT180" i="25"/>
  <c r="AT181" i="25"/>
  <c r="AT182" i="25"/>
  <c r="AT183" i="25"/>
  <c r="AT184" i="25"/>
  <c r="AT185" i="25"/>
  <c r="AT186" i="25"/>
  <c r="AT187" i="25"/>
  <c r="AT188" i="25"/>
  <c r="AT189" i="25"/>
  <c r="AT190" i="25"/>
  <c r="AT191" i="25"/>
  <c r="AT192" i="25"/>
  <c r="AT193" i="25"/>
  <c r="AT194" i="25"/>
  <c r="AT195" i="25"/>
  <c r="AT196" i="25"/>
  <c r="AT197" i="25"/>
  <c r="AT198" i="25"/>
  <c r="AT199" i="25"/>
  <c r="AT200" i="25"/>
  <c r="AT201" i="25"/>
  <c r="AT202" i="25"/>
  <c r="AT203" i="25"/>
  <c r="AT204" i="25"/>
  <c r="AT205" i="25"/>
  <c r="AT206" i="25"/>
  <c r="AT207" i="25"/>
  <c r="AT208" i="25"/>
  <c r="AT209" i="25"/>
  <c r="AT210" i="25"/>
  <c r="AT211" i="25"/>
  <c r="AT212" i="25"/>
  <c r="AT213" i="25"/>
  <c r="AT214" i="25"/>
  <c r="AT215" i="25"/>
  <c r="AT216" i="25"/>
  <c r="AT217" i="25"/>
  <c r="AT218" i="25"/>
  <c r="AT219" i="25"/>
  <c r="AT220" i="25"/>
  <c r="AT221" i="25"/>
  <c r="AT222" i="25"/>
  <c r="AT223" i="25"/>
  <c r="AT224" i="25"/>
  <c r="AT225" i="25"/>
  <c r="AT226" i="25"/>
  <c r="AT227" i="25"/>
  <c r="AT228" i="25"/>
  <c r="AT229" i="25"/>
  <c r="AT230" i="25"/>
  <c r="AT231" i="25"/>
  <c r="AT232" i="25"/>
  <c r="AT233" i="25"/>
  <c r="AT234" i="25"/>
  <c r="AT235" i="25"/>
  <c r="AT236" i="25"/>
  <c r="AT237" i="25"/>
  <c r="AT238" i="25"/>
  <c r="AT239" i="25"/>
  <c r="AT240" i="25"/>
  <c r="AT241" i="25"/>
  <c r="AT242" i="25"/>
  <c r="AT243" i="25"/>
  <c r="AT244" i="25"/>
  <c r="AT245" i="25"/>
  <c r="AT246" i="25"/>
  <c r="AT247" i="25"/>
  <c r="AT248" i="25"/>
  <c r="AT249" i="25"/>
  <c r="AT250" i="25"/>
  <c r="AT251" i="25"/>
  <c r="AT252" i="25"/>
  <c r="AT253" i="25"/>
  <c r="AT254" i="25"/>
  <c r="AT255" i="25"/>
  <c r="AT256" i="25"/>
  <c r="AT257" i="25"/>
  <c r="AT258" i="25"/>
  <c r="AT259" i="25"/>
  <c r="AT260" i="25"/>
  <c r="AT261" i="25"/>
  <c r="AT262" i="25"/>
  <c r="AT263" i="25"/>
  <c r="AT264" i="25"/>
  <c r="AT265" i="25"/>
  <c r="AT266" i="25"/>
  <c r="AT267" i="25"/>
  <c r="AT268" i="25"/>
  <c r="AT269" i="25"/>
  <c r="AT270" i="25"/>
  <c r="AT271" i="25"/>
  <c r="AT272" i="25"/>
  <c r="AT273" i="25"/>
  <c r="AT274" i="25"/>
  <c r="AT275" i="25"/>
  <c r="AT276" i="25"/>
  <c r="AT277" i="25"/>
  <c r="AT278" i="25"/>
  <c r="AT279" i="25"/>
  <c r="AT280" i="25"/>
  <c r="AT281" i="25"/>
  <c r="AT282" i="25"/>
  <c r="AT283" i="25"/>
  <c r="AT284" i="25"/>
  <c r="AT285" i="25"/>
  <c r="AT286" i="25"/>
  <c r="AT287" i="25"/>
  <c r="AT288" i="25"/>
  <c r="AT289" i="25"/>
  <c r="AT290" i="25"/>
  <c r="AT291" i="25"/>
  <c r="AT292" i="25"/>
  <c r="AT293" i="25"/>
  <c r="AT294" i="25"/>
  <c r="AT295" i="25"/>
  <c r="AT296" i="25"/>
  <c r="AT297" i="25"/>
  <c r="AT298" i="25"/>
  <c r="AT299" i="25"/>
  <c r="AT300" i="25"/>
  <c r="AT301" i="25"/>
  <c r="AT302" i="25"/>
  <c r="AT303" i="25"/>
  <c r="AT304" i="25"/>
  <c r="AT305" i="25"/>
  <c r="AT306" i="25"/>
  <c r="AT307" i="25"/>
  <c r="AT308" i="25"/>
  <c r="AT309" i="25"/>
  <c r="AT310" i="25"/>
  <c r="AT311" i="25"/>
  <c r="AT312" i="25"/>
  <c r="AT313" i="25"/>
  <c r="AT314" i="25"/>
  <c r="AT315" i="25"/>
  <c r="AT316" i="25"/>
  <c r="AT317" i="25"/>
  <c r="AT318" i="25"/>
  <c r="AT319" i="25"/>
  <c r="AT320" i="25"/>
  <c r="AT321" i="25"/>
  <c r="AT322" i="25"/>
  <c r="AT323" i="25"/>
  <c r="AT324" i="25"/>
  <c r="AT325" i="25"/>
  <c r="AT326" i="25"/>
  <c r="AT327" i="25"/>
  <c r="AT328" i="25"/>
  <c r="AT329" i="25"/>
  <c r="AT330" i="25"/>
  <c r="AT331" i="25"/>
  <c r="AT332" i="25"/>
  <c r="AT333" i="25"/>
  <c r="AT334" i="25"/>
  <c r="AT335" i="25"/>
  <c r="AT336" i="25"/>
  <c r="AT337" i="25"/>
  <c r="AT338" i="25"/>
  <c r="AT339" i="25"/>
  <c r="AT340" i="25"/>
  <c r="AT341" i="25"/>
  <c r="AT342" i="25"/>
  <c r="AT343" i="25"/>
  <c r="AT344" i="25"/>
  <c r="AT345" i="25"/>
  <c r="AT346" i="25"/>
  <c r="AT347" i="25"/>
  <c r="AT348" i="25"/>
  <c r="AT349" i="25"/>
  <c r="AT350" i="25"/>
  <c r="AT351" i="25"/>
  <c r="AT352" i="25"/>
  <c r="AT353" i="25"/>
  <c r="AT354" i="25"/>
  <c r="AT355" i="25"/>
  <c r="AT356" i="25"/>
  <c r="AT357" i="25"/>
  <c r="AT358" i="25"/>
  <c r="AT359" i="25"/>
  <c r="AT360" i="25"/>
  <c r="AT361" i="25"/>
  <c r="AT362" i="25"/>
  <c r="AT363" i="25"/>
  <c r="AT364" i="25"/>
  <c r="AT365" i="25"/>
  <c r="AT366" i="25"/>
  <c r="AT367" i="25"/>
  <c r="AT368" i="25"/>
  <c r="AT369" i="25"/>
  <c r="AT370" i="25"/>
  <c r="AT371" i="25"/>
  <c r="AT372" i="25"/>
  <c r="AT373" i="25"/>
  <c r="AT374" i="25"/>
  <c r="AT375" i="25"/>
  <c r="AT376" i="25"/>
  <c r="AT377" i="25"/>
  <c r="AT378" i="25"/>
  <c r="AT379" i="25"/>
  <c r="AT380" i="25"/>
  <c r="AT381" i="25"/>
  <c r="AT382" i="25"/>
  <c r="AT383" i="25"/>
  <c r="AT384" i="25"/>
  <c r="AT385" i="25"/>
  <c r="AT386" i="25"/>
  <c r="AT387" i="25"/>
  <c r="AT388" i="25"/>
  <c r="AT389" i="25"/>
  <c r="AT390" i="25"/>
  <c r="AT391" i="25"/>
  <c r="AT392" i="25"/>
  <c r="AT393" i="25"/>
  <c r="AT394" i="25"/>
  <c r="AT395" i="25"/>
  <c r="AT396" i="25"/>
  <c r="AT397" i="25"/>
  <c r="AT398" i="25"/>
  <c r="AT399" i="25"/>
  <c r="AT400" i="25"/>
  <c r="AT401" i="25"/>
  <c r="AT402" i="25"/>
  <c r="AT403" i="25"/>
  <c r="AT404" i="25"/>
  <c r="AT405" i="25"/>
  <c r="AT406" i="25"/>
  <c r="AT407" i="25"/>
  <c r="AT408" i="25"/>
  <c r="AT409" i="25"/>
  <c r="AT410" i="25"/>
  <c r="AT411" i="25"/>
  <c r="AT412" i="25"/>
  <c r="AT413" i="25"/>
  <c r="AT414" i="25"/>
  <c r="AT415" i="25"/>
  <c r="AT416" i="25"/>
  <c r="AT417" i="25"/>
  <c r="AT418" i="25"/>
  <c r="AT419" i="25"/>
  <c r="AT420" i="25"/>
  <c r="AT421" i="25"/>
  <c r="AT422" i="25"/>
  <c r="AT423" i="25"/>
  <c r="AT424" i="25"/>
  <c r="AT425" i="25"/>
  <c r="AT426" i="25"/>
  <c r="AT427" i="25"/>
  <c r="AT428" i="25"/>
  <c r="AT429" i="25"/>
  <c r="AT430" i="25"/>
  <c r="AT431" i="25"/>
  <c r="AT432" i="25"/>
  <c r="AT433" i="25"/>
  <c r="AT434" i="25"/>
  <c r="AT435" i="25"/>
  <c r="AT436" i="25"/>
  <c r="AT437" i="25"/>
  <c r="AT438" i="25"/>
  <c r="AT439" i="25"/>
  <c r="AT440" i="25"/>
  <c r="AT441" i="25"/>
  <c r="AT442" i="25"/>
  <c r="AT443" i="25"/>
  <c r="AT444" i="25"/>
  <c r="AT445" i="25"/>
  <c r="AT446" i="25"/>
  <c r="AT447" i="25"/>
  <c r="AT448" i="25"/>
  <c r="AT449" i="25"/>
  <c r="AT450" i="25"/>
  <c r="AT451" i="25"/>
  <c r="AT452" i="25"/>
  <c r="AT453" i="25"/>
  <c r="AT454" i="25"/>
  <c r="AT455" i="25"/>
  <c r="AT456" i="25"/>
  <c r="AT457" i="25"/>
  <c r="AT458" i="25"/>
  <c r="AT459" i="25"/>
  <c r="AT460" i="25"/>
  <c r="AT461" i="25"/>
  <c r="AT462" i="25"/>
  <c r="AT463" i="25"/>
  <c r="AT464" i="25"/>
  <c r="AT465" i="25"/>
  <c r="AT466" i="25"/>
  <c r="AT467" i="25"/>
  <c r="AT468" i="25"/>
  <c r="AT469" i="25"/>
  <c r="AT470" i="25"/>
  <c r="AT471" i="25"/>
  <c r="AT472" i="25"/>
  <c r="AT473" i="25"/>
  <c r="AT474" i="25"/>
  <c r="AT475" i="25"/>
  <c r="AT476" i="25"/>
  <c r="AT477" i="25"/>
  <c r="AT478" i="25"/>
  <c r="AT479" i="25"/>
  <c r="AT480" i="25"/>
  <c r="AT481" i="25"/>
  <c r="AT482" i="25"/>
  <c r="AT483" i="25"/>
  <c r="AT484" i="25"/>
  <c r="AT485" i="25"/>
  <c r="AT486" i="25"/>
  <c r="AT487" i="25"/>
  <c r="AT488" i="25"/>
  <c r="AT489" i="25"/>
  <c r="AT490" i="25"/>
  <c r="AT491" i="25"/>
  <c r="AT492" i="25"/>
  <c r="AT493" i="25"/>
  <c r="AT494" i="25"/>
  <c r="AT495" i="25"/>
  <c r="AT496" i="25"/>
  <c r="AT497" i="25"/>
  <c r="AT498" i="25"/>
  <c r="AT499" i="25"/>
  <c r="AT500" i="25"/>
  <c r="AT501" i="25"/>
  <c r="AT502" i="25"/>
  <c r="AT503" i="25"/>
  <c r="AT504" i="25"/>
  <c r="AT505" i="25"/>
  <c r="AT506" i="25"/>
  <c r="AT507" i="25"/>
  <c r="AT508" i="25"/>
  <c r="AT509" i="25"/>
  <c r="AT510" i="25"/>
  <c r="AT511" i="25"/>
  <c r="AT512" i="25"/>
  <c r="AT513" i="25"/>
  <c r="AT514" i="25"/>
  <c r="AT515" i="25"/>
  <c r="AT516" i="25"/>
  <c r="AT517" i="25"/>
  <c r="AT518" i="25"/>
  <c r="AT519" i="25"/>
  <c r="AT520" i="25"/>
  <c r="AT521" i="25"/>
  <c r="AT522" i="25"/>
  <c r="AT523" i="25"/>
  <c r="AT524" i="25"/>
  <c r="AT525" i="25"/>
  <c r="AT526" i="25"/>
  <c r="AT527" i="25"/>
  <c r="AT528" i="25"/>
  <c r="AT529" i="25"/>
  <c r="AT530" i="25"/>
  <c r="AT531" i="25"/>
  <c r="AT532" i="25"/>
  <c r="AT533" i="25"/>
  <c r="AT534" i="25"/>
  <c r="AT535" i="25"/>
  <c r="AT536" i="25"/>
  <c r="AT537" i="25"/>
  <c r="AT538" i="25"/>
  <c r="AT539" i="25"/>
  <c r="AT540" i="25"/>
  <c r="AT541" i="25"/>
  <c r="AT542" i="25"/>
  <c r="AT543" i="25"/>
  <c r="AT544" i="25"/>
  <c r="AT545" i="25"/>
  <c r="AT546" i="25"/>
  <c r="AT547" i="25"/>
  <c r="AT548" i="25"/>
  <c r="AT549" i="25"/>
  <c r="AT550" i="25"/>
  <c r="AT551" i="25"/>
  <c r="AT552" i="25"/>
  <c r="AT553" i="25"/>
  <c r="AT554" i="25"/>
  <c r="AT555" i="25"/>
  <c r="AT556" i="25"/>
  <c r="AT557" i="25"/>
  <c r="AT558" i="25"/>
  <c r="AT559" i="25"/>
  <c r="AT560" i="25"/>
  <c r="AT561" i="25"/>
  <c r="AT562" i="25"/>
  <c r="AT563" i="25"/>
  <c r="AT564" i="25"/>
  <c r="AT565" i="25"/>
  <c r="AT566" i="25"/>
  <c r="AT567" i="25"/>
  <c r="AT568" i="25"/>
  <c r="AT569" i="25"/>
  <c r="AT570" i="25"/>
  <c r="AT571" i="25"/>
  <c r="AT572" i="25"/>
  <c r="AT573" i="25"/>
  <c r="AT574" i="25"/>
  <c r="AT575" i="25"/>
  <c r="AT576" i="25"/>
  <c r="AT577" i="25"/>
  <c r="AT578" i="25"/>
  <c r="AT579" i="25"/>
  <c r="AT580" i="25"/>
  <c r="AT581" i="25"/>
  <c r="AT582" i="25"/>
  <c r="AT583" i="25"/>
  <c r="AT584" i="25"/>
  <c r="AT585" i="25"/>
  <c r="AT586" i="25"/>
  <c r="AT587" i="25"/>
  <c r="AT588" i="25"/>
  <c r="AT589" i="25"/>
  <c r="AT590" i="25"/>
  <c r="AT591" i="25"/>
  <c r="AT592" i="25"/>
  <c r="AT593" i="25"/>
  <c r="AT594" i="25"/>
  <c r="AT595" i="25"/>
  <c r="AT596" i="25"/>
  <c r="AT597" i="25"/>
  <c r="AT598" i="25"/>
  <c r="AT599" i="25"/>
  <c r="AT600" i="25"/>
  <c r="AT601" i="25"/>
  <c r="AT602" i="25"/>
  <c r="AT603" i="25"/>
  <c r="AT604" i="25"/>
  <c r="AT605" i="25"/>
  <c r="AT606" i="25"/>
  <c r="AT607" i="25"/>
  <c r="AT608" i="25"/>
  <c r="AT609" i="25"/>
  <c r="AT610" i="25"/>
  <c r="AT611" i="25"/>
  <c r="AT612" i="25"/>
  <c r="AT613" i="25"/>
  <c r="AT614" i="25"/>
  <c r="AT615" i="25"/>
  <c r="AT616" i="25"/>
  <c r="AT617" i="25"/>
  <c r="AT618" i="25"/>
  <c r="AT619" i="25"/>
  <c r="AT620" i="25"/>
  <c r="AT621" i="25"/>
  <c r="AT622" i="25"/>
  <c r="AT623" i="25"/>
  <c r="AT624" i="25"/>
  <c r="AT625" i="25"/>
  <c r="AT626" i="25"/>
  <c r="AT627" i="25"/>
  <c r="AT628" i="25"/>
  <c r="AT629" i="25"/>
  <c r="AT630" i="25"/>
  <c r="AT631" i="25"/>
  <c r="AT632" i="25"/>
  <c r="AT633" i="25"/>
  <c r="AT634" i="25"/>
  <c r="AT635" i="25"/>
  <c r="AT636" i="25"/>
  <c r="AT637" i="25"/>
  <c r="AT638" i="25"/>
  <c r="AT639" i="25"/>
  <c r="AT640" i="25"/>
  <c r="AT641" i="25"/>
  <c r="AT642" i="25"/>
  <c r="AT643" i="25"/>
  <c r="AT644" i="25"/>
  <c r="AT645" i="25"/>
  <c r="AT646" i="25"/>
  <c r="AT647" i="25"/>
  <c r="AT648" i="25"/>
  <c r="AT649" i="25"/>
  <c r="AT650" i="25"/>
  <c r="AT651" i="25"/>
  <c r="AT652" i="25"/>
  <c r="AT653" i="25"/>
  <c r="AT654" i="25"/>
  <c r="AT655" i="25"/>
  <c r="AT656" i="25"/>
  <c r="AT657" i="25"/>
  <c r="AT658" i="25"/>
  <c r="AT659" i="25"/>
  <c r="AT660" i="25"/>
  <c r="AT661" i="25"/>
  <c r="AT662" i="25"/>
  <c r="AT663" i="25"/>
  <c r="AT664" i="25"/>
  <c r="AT665" i="25"/>
  <c r="AT666" i="25"/>
  <c r="AT667" i="25"/>
  <c r="AT668" i="25"/>
  <c r="AT669" i="25"/>
  <c r="AT670" i="25"/>
  <c r="AT671" i="25"/>
  <c r="AT672" i="25"/>
  <c r="AT673" i="25"/>
  <c r="AT674" i="25"/>
  <c r="AT675" i="25"/>
  <c r="AT676" i="25"/>
  <c r="AT677" i="25"/>
  <c r="AT678" i="25"/>
  <c r="AT679" i="25"/>
  <c r="AT680" i="25"/>
  <c r="AT681" i="25"/>
  <c r="AT682" i="25"/>
  <c r="AT683" i="25"/>
  <c r="AT684" i="25"/>
  <c r="AT685" i="25"/>
  <c r="AT686" i="25"/>
  <c r="AT687" i="25"/>
  <c r="AT688" i="25"/>
  <c r="AT689" i="25"/>
  <c r="AT690" i="25"/>
  <c r="AT691" i="25"/>
  <c r="AT692" i="25"/>
  <c r="AT693" i="25"/>
  <c r="AT694" i="25"/>
  <c r="AT695" i="25"/>
  <c r="AT696" i="25"/>
  <c r="AT697" i="25"/>
  <c r="AT698" i="25"/>
  <c r="AT699" i="25"/>
  <c r="AT700" i="25"/>
  <c r="AT701" i="25"/>
  <c r="AT702" i="25"/>
  <c r="AT703" i="25"/>
  <c r="AT704" i="25"/>
  <c r="AT705" i="25"/>
  <c r="AT706" i="25"/>
  <c r="AT707" i="25"/>
  <c r="AT708" i="25"/>
  <c r="AT709" i="25"/>
  <c r="AT710" i="25"/>
  <c r="AT711" i="25"/>
  <c r="AT712" i="25"/>
  <c r="AT713" i="25"/>
  <c r="AT714" i="25"/>
  <c r="AT715" i="25"/>
  <c r="AT716" i="25"/>
  <c r="AT717" i="25"/>
  <c r="AT718" i="25"/>
  <c r="AT719" i="25"/>
  <c r="AT720" i="25"/>
  <c r="AT721" i="25"/>
  <c r="AT722" i="25"/>
  <c r="AT723" i="25"/>
  <c r="AT724" i="25"/>
  <c r="AT725" i="25"/>
  <c r="AT726" i="25"/>
  <c r="AT727" i="25"/>
  <c r="AT728" i="25"/>
  <c r="AT729" i="25"/>
  <c r="AT730" i="25"/>
  <c r="AT731" i="25"/>
  <c r="AT732" i="25"/>
  <c r="AT733" i="25"/>
  <c r="AT734" i="25"/>
  <c r="AT735" i="25"/>
  <c r="AT736" i="25"/>
  <c r="AT737" i="25"/>
  <c r="AT738" i="25"/>
  <c r="AT739" i="25"/>
  <c r="AT740" i="25"/>
  <c r="AT741" i="25"/>
  <c r="AT742" i="25"/>
  <c r="AT743" i="25"/>
  <c r="AT744" i="25"/>
  <c r="AT745" i="25"/>
  <c r="AT746" i="25"/>
  <c r="AT747" i="25"/>
  <c r="AT748" i="25"/>
  <c r="AT749" i="25"/>
  <c r="AT750" i="25"/>
  <c r="AT751" i="25"/>
  <c r="AT752" i="25"/>
  <c r="AT753" i="25"/>
  <c r="AT754" i="25"/>
  <c r="AT755" i="25"/>
  <c r="AT756" i="25"/>
  <c r="AT757" i="25"/>
  <c r="AT758" i="25"/>
  <c r="AT759" i="25"/>
  <c r="AT760" i="25"/>
  <c r="AT761" i="25"/>
  <c r="AT762" i="25"/>
  <c r="AT763" i="25"/>
  <c r="AT764" i="25"/>
  <c r="AT765" i="25"/>
  <c r="AT766" i="25"/>
  <c r="AT767" i="25"/>
  <c r="AT768" i="25"/>
  <c r="AT769" i="25"/>
  <c r="AT770" i="25"/>
  <c r="AT771" i="25"/>
  <c r="AT772" i="25"/>
  <c r="AT773" i="25"/>
  <c r="AT774" i="25"/>
  <c r="AT775" i="25"/>
  <c r="AT776" i="25"/>
  <c r="AT777" i="25"/>
  <c r="AT778" i="25"/>
  <c r="AT779" i="25"/>
  <c r="AT780" i="25"/>
  <c r="AT781" i="25"/>
  <c r="AT782" i="25"/>
  <c r="AT783" i="25"/>
  <c r="AT784" i="25"/>
  <c r="AT785" i="25"/>
  <c r="AT786" i="25"/>
  <c r="AT787" i="25"/>
  <c r="AT788" i="25"/>
  <c r="AT789" i="25"/>
  <c r="AT790" i="25"/>
  <c r="AT791" i="25"/>
  <c r="AT792" i="25"/>
  <c r="AT793" i="25"/>
  <c r="AT794" i="25"/>
  <c r="AT795" i="25"/>
  <c r="AT796" i="25"/>
  <c r="AT797" i="25"/>
  <c r="AT798" i="25"/>
  <c r="AT799" i="25"/>
  <c r="AT800" i="25"/>
  <c r="AT801" i="25"/>
  <c r="AT802" i="25"/>
  <c r="AT803" i="25"/>
  <c r="AT804" i="25"/>
  <c r="AT805" i="25"/>
  <c r="AT806" i="25"/>
  <c r="AT807" i="25"/>
  <c r="AT808" i="25"/>
  <c r="AT809" i="25"/>
  <c r="AT810" i="25"/>
  <c r="AT811" i="25"/>
  <c r="AT812" i="25"/>
  <c r="AT813" i="25"/>
  <c r="AT814" i="25"/>
  <c r="AT815" i="25"/>
  <c r="AT816" i="25"/>
  <c r="AT817" i="25"/>
  <c r="AT818" i="25"/>
  <c r="AT819" i="25"/>
  <c r="AT820" i="25"/>
  <c r="AT821" i="25"/>
  <c r="AT822" i="25"/>
  <c r="AT823" i="25"/>
  <c r="AT824" i="25"/>
  <c r="AT825" i="25"/>
  <c r="AT826" i="25"/>
  <c r="AT827" i="25"/>
  <c r="AT828" i="25"/>
  <c r="AT829" i="25"/>
  <c r="AT830" i="25"/>
  <c r="AT831" i="25"/>
  <c r="AT832" i="25"/>
  <c r="AT833" i="25"/>
  <c r="AT834" i="25"/>
  <c r="AT835" i="25"/>
  <c r="AT836" i="25"/>
  <c r="AT837" i="25"/>
  <c r="AT838" i="25"/>
  <c r="AT839" i="25"/>
  <c r="AT840" i="25"/>
  <c r="AT841" i="25"/>
  <c r="AT842" i="25"/>
  <c r="AT843" i="25"/>
  <c r="AT844" i="25"/>
  <c r="AT845" i="25"/>
  <c r="AT846" i="25"/>
  <c r="AT847" i="25"/>
  <c r="AT848" i="25"/>
  <c r="AT849" i="25"/>
  <c r="AT850" i="25"/>
  <c r="AT851" i="25"/>
  <c r="AT852" i="25"/>
  <c r="AT853" i="25"/>
  <c r="AT854" i="25"/>
  <c r="AT855" i="25"/>
  <c r="AT856" i="25"/>
  <c r="AT857" i="25"/>
  <c r="AT858" i="25"/>
  <c r="AT859" i="25"/>
  <c r="AT860" i="25"/>
  <c r="AT861" i="25"/>
  <c r="AT862" i="25"/>
  <c r="AT863" i="25"/>
  <c r="AT864" i="25"/>
  <c r="AT865" i="25"/>
  <c r="AT866" i="25"/>
  <c r="AT867" i="25"/>
  <c r="AT868" i="25"/>
  <c r="AT869" i="25"/>
  <c r="AT870" i="25"/>
  <c r="AT871" i="25"/>
  <c r="AT872" i="25"/>
  <c r="AT873" i="25"/>
  <c r="AT874" i="25"/>
  <c r="AT875" i="25"/>
  <c r="AT876" i="25"/>
  <c r="AT877" i="25"/>
  <c r="AT878" i="25"/>
  <c r="AT879" i="25"/>
  <c r="AT880" i="25"/>
  <c r="AT881" i="25"/>
  <c r="AT882" i="25"/>
  <c r="AT883" i="25"/>
  <c r="AT884" i="25"/>
  <c r="AT885" i="25"/>
  <c r="AT886" i="25"/>
  <c r="AT887" i="25"/>
  <c r="AT888" i="25"/>
  <c r="AT889" i="25"/>
  <c r="AT890" i="25"/>
  <c r="AT891" i="25"/>
  <c r="AT892" i="25"/>
  <c r="AT893" i="25"/>
  <c r="AT894" i="25"/>
  <c r="AT895" i="25"/>
  <c r="AT896" i="25"/>
  <c r="AT897" i="25"/>
  <c r="AT898" i="25"/>
  <c r="AT899" i="25"/>
  <c r="AT900" i="25"/>
  <c r="AT901" i="25"/>
  <c r="AT902" i="25"/>
  <c r="AT903" i="25"/>
  <c r="AT904" i="25"/>
  <c r="AT905" i="25"/>
  <c r="AT906" i="25"/>
  <c r="AT907" i="25"/>
  <c r="AT908" i="25"/>
  <c r="AT909" i="25"/>
  <c r="AT910" i="25"/>
  <c r="AT911" i="25"/>
  <c r="AT912" i="25"/>
  <c r="AT913" i="25"/>
  <c r="AT914" i="25"/>
  <c r="AT915" i="25"/>
  <c r="AT916" i="25"/>
  <c r="AT917" i="25"/>
  <c r="AT918" i="25"/>
  <c r="AT919" i="25"/>
  <c r="AT920" i="25"/>
  <c r="AT921" i="25"/>
  <c r="AT922" i="25"/>
  <c r="AT923" i="25"/>
  <c r="AT924" i="25"/>
  <c r="AT925" i="25"/>
  <c r="AT926" i="25"/>
  <c r="AT927" i="25"/>
  <c r="AT928" i="25"/>
  <c r="AT929" i="25"/>
  <c r="AT930" i="25"/>
  <c r="AT931" i="25"/>
  <c r="AT932" i="25"/>
  <c r="AT933" i="25"/>
  <c r="AT934" i="25"/>
  <c r="AT935" i="25"/>
  <c r="AT936" i="25"/>
  <c r="AT937" i="25"/>
  <c r="AT938" i="25"/>
  <c r="AT939" i="25"/>
  <c r="AT940" i="25"/>
  <c r="AT941" i="25"/>
  <c r="AT942" i="25"/>
  <c r="AT943" i="25"/>
  <c r="AT944" i="25"/>
  <c r="AT945" i="25"/>
  <c r="AT946" i="25"/>
  <c r="AT947" i="25"/>
  <c r="AT948" i="25"/>
  <c r="AT949" i="25"/>
  <c r="AT950" i="25"/>
  <c r="AT951" i="25"/>
  <c r="AT952" i="25"/>
  <c r="AT953" i="25"/>
  <c r="AT954" i="25"/>
  <c r="AT955" i="25"/>
  <c r="AT956" i="25"/>
  <c r="AT957" i="25"/>
  <c r="AT958" i="25"/>
  <c r="AT959" i="25"/>
  <c r="AT960" i="25"/>
  <c r="AT961" i="25"/>
  <c r="AT962" i="25"/>
  <c r="AT963" i="25"/>
  <c r="AT964" i="25"/>
  <c r="AT965" i="25"/>
  <c r="AT966" i="25"/>
  <c r="AT967" i="25"/>
  <c r="AT968" i="25"/>
  <c r="AT969" i="25"/>
  <c r="AT970" i="25"/>
  <c r="AT971" i="25"/>
  <c r="AT972" i="25"/>
  <c r="AT973" i="25"/>
  <c r="AT974" i="25"/>
  <c r="AT975" i="25"/>
  <c r="AT976" i="25"/>
  <c r="AT977" i="25"/>
  <c r="AT978" i="25"/>
  <c r="AT979" i="25"/>
  <c r="AT980" i="25"/>
  <c r="AT981" i="25"/>
  <c r="AT982" i="25"/>
  <c r="AT983" i="25"/>
  <c r="AT984" i="25"/>
  <c r="AT985" i="25"/>
  <c r="AT986" i="25"/>
  <c r="AT987" i="25"/>
  <c r="AT988" i="25"/>
  <c r="AT989" i="25"/>
  <c r="AT990" i="25"/>
  <c r="AT991" i="25"/>
  <c r="AT992" i="25"/>
  <c r="AT993" i="25"/>
  <c r="AT994" i="25"/>
  <c r="AT995" i="25"/>
  <c r="AT996" i="25"/>
  <c r="AT997" i="25"/>
  <c r="AT998" i="25"/>
  <c r="AT999" i="25"/>
  <c r="AT1000" i="25"/>
  <c r="AT1001" i="25"/>
  <c r="AT1002" i="25"/>
  <c r="AT1003" i="25"/>
  <c r="AN5" i="25"/>
  <c r="AN6" i="25"/>
  <c r="AN7" i="25"/>
  <c r="AN8" i="25"/>
  <c r="AN9" i="25"/>
  <c r="AN10" i="25"/>
  <c r="AN11" i="25"/>
  <c r="AN12" i="25"/>
  <c r="AN13" i="25"/>
  <c r="AN14" i="25"/>
  <c r="AN15" i="25"/>
  <c r="AN16" i="25"/>
  <c r="AN17" i="25"/>
  <c r="AN18" i="25"/>
  <c r="AN19" i="25"/>
  <c r="AN20" i="25"/>
  <c r="AN21" i="25"/>
  <c r="AN22" i="25"/>
  <c r="AN23" i="25"/>
  <c r="AN24" i="25"/>
  <c r="AN25" i="25"/>
  <c r="AN26" i="25"/>
  <c r="AN27" i="25"/>
  <c r="AN28" i="25"/>
  <c r="AN29" i="25"/>
  <c r="AN30" i="25"/>
  <c r="AN31" i="25"/>
  <c r="AN32" i="25"/>
  <c r="AN33" i="25"/>
  <c r="AN34" i="25"/>
  <c r="AN35" i="25"/>
  <c r="AN36" i="25"/>
  <c r="AN37" i="25"/>
  <c r="AN38" i="25"/>
  <c r="AN39" i="25"/>
  <c r="AN40" i="25"/>
  <c r="AN41" i="25"/>
  <c r="AN42" i="25"/>
  <c r="AN43" i="25"/>
  <c r="AN44" i="25"/>
  <c r="AN45" i="25"/>
  <c r="AN46" i="25"/>
  <c r="AN47" i="25"/>
  <c r="AN48" i="25"/>
  <c r="AN49" i="25"/>
  <c r="AN50" i="25"/>
  <c r="AN51" i="25"/>
  <c r="AN52" i="25"/>
  <c r="AN53" i="25"/>
  <c r="AN54" i="25"/>
  <c r="AN55" i="25"/>
  <c r="AN56" i="25"/>
  <c r="AN57" i="25"/>
  <c r="AN58" i="25"/>
  <c r="AN59" i="25"/>
  <c r="AN60" i="25"/>
  <c r="AN61" i="25"/>
  <c r="AN62" i="25"/>
  <c r="AN63" i="25"/>
  <c r="AN64" i="25"/>
  <c r="AN65" i="25"/>
  <c r="AN66" i="25"/>
  <c r="AN67" i="25"/>
  <c r="AN68" i="25"/>
  <c r="AN69" i="25"/>
  <c r="AN70" i="25"/>
  <c r="AN71" i="25"/>
  <c r="AN72" i="25"/>
  <c r="AN73" i="25"/>
  <c r="AN74" i="25"/>
  <c r="AN75" i="25"/>
  <c r="AN76" i="25"/>
  <c r="AN77" i="25"/>
  <c r="AN78" i="25"/>
  <c r="AN79" i="25"/>
  <c r="AN80" i="25"/>
  <c r="AN81" i="25"/>
  <c r="AN82" i="25"/>
  <c r="AN83" i="25"/>
  <c r="AN84" i="25"/>
  <c r="AN85" i="25"/>
  <c r="AN86" i="25"/>
  <c r="AN87" i="25"/>
  <c r="AN88" i="25"/>
  <c r="AN89" i="25"/>
  <c r="AN90" i="25"/>
  <c r="AN91" i="25"/>
  <c r="AN92" i="25"/>
  <c r="AN93" i="25"/>
  <c r="AN94" i="25"/>
  <c r="AN95" i="25"/>
  <c r="AN96" i="25"/>
  <c r="AN97" i="25"/>
  <c r="AN98" i="25"/>
  <c r="AN99" i="25"/>
  <c r="AN100" i="25"/>
  <c r="AN101" i="25"/>
  <c r="AN102" i="25"/>
  <c r="AN103" i="25"/>
  <c r="AN104" i="25"/>
  <c r="AN105" i="25"/>
  <c r="AN106" i="25"/>
  <c r="AN107" i="25"/>
  <c r="AN108" i="25"/>
  <c r="AN109" i="25"/>
  <c r="AN110" i="25"/>
  <c r="AN111" i="25"/>
  <c r="AN112" i="25"/>
  <c r="AN113" i="25"/>
  <c r="AN114" i="25"/>
  <c r="AN115" i="25"/>
  <c r="AN116" i="25"/>
  <c r="AN117" i="25"/>
  <c r="AN118" i="25"/>
  <c r="AN119" i="25"/>
  <c r="AN120" i="25"/>
  <c r="AN121" i="25"/>
  <c r="AN122" i="25"/>
  <c r="AN123" i="25"/>
  <c r="AN124" i="25"/>
  <c r="AN125" i="25"/>
  <c r="AN126" i="25"/>
  <c r="AN127" i="25"/>
  <c r="AN128" i="25"/>
  <c r="AN129" i="25"/>
  <c r="AN130" i="25"/>
  <c r="AN131" i="25"/>
  <c r="AN132" i="25"/>
  <c r="AN133" i="25"/>
  <c r="AN134" i="25"/>
  <c r="AN135" i="25"/>
  <c r="AN136" i="25"/>
  <c r="AN137" i="25"/>
  <c r="AN138" i="25"/>
  <c r="AN139" i="25"/>
  <c r="AN140" i="25"/>
  <c r="AN141" i="25"/>
  <c r="AN142" i="25"/>
  <c r="AN143" i="25"/>
  <c r="AN144" i="25"/>
  <c r="AN145" i="25"/>
  <c r="AN146" i="25"/>
  <c r="AN147" i="25"/>
  <c r="AN148" i="25"/>
  <c r="AN149" i="25"/>
  <c r="AN150" i="25"/>
  <c r="AN151" i="25"/>
  <c r="AN152" i="25"/>
  <c r="AN153" i="25"/>
  <c r="AN154" i="25"/>
  <c r="AN155" i="25"/>
  <c r="AN156" i="25"/>
  <c r="AN157" i="25"/>
  <c r="AN158" i="25"/>
  <c r="AN159" i="25"/>
  <c r="AN160" i="25"/>
  <c r="AN161" i="25"/>
  <c r="AN162" i="25"/>
  <c r="AN163" i="25"/>
  <c r="AN164" i="25"/>
  <c r="AN165" i="25"/>
  <c r="AN166" i="25"/>
  <c r="AN167" i="25"/>
  <c r="AN168" i="25"/>
  <c r="AN169" i="25"/>
  <c r="AN170" i="25"/>
  <c r="AN171" i="25"/>
  <c r="AN172" i="25"/>
  <c r="AN173" i="25"/>
  <c r="AN174" i="25"/>
  <c r="AN175" i="25"/>
  <c r="AN176" i="25"/>
  <c r="AN177" i="25"/>
  <c r="AN178" i="25"/>
  <c r="AN179" i="25"/>
  <c r="AN180" i="25"/>
  <c r="AN181" i="25"/>
  <c r="AN182" i="25"/>
  <c r="AN183" i="25"/>
  <c r="AN184" i="25"/>
  <c r="AN185" i="25"/>
  <c r="AN186" i="25"/>
  <c r="AN187" i="25"/>
  <c r="AN188" i="25"/>
  <c r="AN189" i="25"/>
  <c r="AN190" i="25"/>
  <c r="AN191" i="25"/>
  <c r="AN192" i="25"/>
  <c r="AN193" i="25"/>
  <c r="AN194" i="25"/>
  <c r="AN195" i="25"/>
  <c r="AN196" i="25"/>
  <c r="AN197" i="25"/>
  <c r="AN198" i="25"/>
  <c r="AN199" i="25"/>
  <c r="AN200" i="25"/>
  <c r="AN201" i="25"/>
  <c r="AN202" i="25"/>
  <c r="AN203" i="25"/>
  <c r="AN204" i="25"/>
  <c r="AN205" i="25"/>
  <c r="AN206" i="25"/>
  <c r="AN207" i="25"/>
  <c r="AN208" i="25"/>
  <c r="AN209" i="25"/>
  <c r="AN210" i="25"/>
  <c r="AN211" i="25"/>
  <c r="AN212" i="25"/>
  <c r="AN213" i="25"/>
  <c r="AN214" i="25"/>
  <c r="AN215" i="25"/>
  <c r="AN216" i="25"/>
  <c r="AN217" i="25"/>
  <c r="AN218" i="25"/>
  <c r="AN219" i="25"/>
  <c r="AN220" i="25"/>
  <c r="AN221" i="25"/>
  <c r="AN222" i="25"/>
  <c r="AN223" i="25"/>
  <c r="AN224" i="25"/>
  <c r="AN225" i="25"/>
  <c r="AN226" i="25"/>
  <c r="AN227" i="25"/>
  <c r="AN228" i="25"/>
  <c r="AN229" i="25"/>
  <c r="AN230" i="25"/>
  <c r="AN231" i="25"/>
  <c r="AN232" i="25"/>
  <c r="AN233" i="25"/>
  <c r="AN234" i="25"/>
  <c r="AN235" i="25"/>
  <c r="AN236" i="25"/>
  <c r="AN237" i="25"/>
  <c r="AN238" i="25"/>
  <c r="AN239" i="25"/>
  <c r="AN240" i="25"/>
  <c r="AN241" i="25"/>
  <c r="AN242" i="25"/>
  <c r="AN243" i="25"/>
  <c r="AN244" i="25"/>
  <c r="AN245" i="25"/>
  <c r="AN246" i="25"/>
  <c r="AN247" i="25"/>
  <c r="AN248" i="25"/>
  <c r="AN249" i="25"/>
  <c r="AN250" i="25"/>
  <c r="AN251" i="25"/>
  <c r="AN252" i="25"/>
  <c r="AN253" i="25"/>
  <c r="AN254" i="25"/>
  <c r="AN255" i="25"/>
  <c r="AN256" i="25"/>
  <c r="AN257" i="25"/>
  <c r="AN258" i="25"/>
  <c r="AN259" i="25"/>
  <c r="AN260" i="25"/>
  <c r="AN261" i="25"/>
  <c r="AN262" i="25"/>
  <c r="AN263" i="25"/>
  <c r="AN264" i="25"/>
  <c r="AN265" i="25"/>
  <c r="AN266" i="25"/>
  <c r="AN267" i="25"/>
  <c r="AN268" i="25"/>
  <c r="AN269" i="25"/>
  <c r="AN270" i="25"/>
  <c r="AN271" i="25"/>
  <c r="AN272" i="25"/>
  <c r="AN273" i="25"/>
  <c r="AN274" i="25"/>
  <c r="AN275" i="25"/>
  <c r="AN276" i="25"/>
  <c r="AN277" i="25"/>
  <c r="AN278" i="25"/>
  <c r="AN279" i="25"/>
  <c r="AN280" i="25"/>
  <c r="AN281" i="25"/>
  <c r="AN282" i="25"/>
  <c r="AN283" i="25"/>
  <c r="AN284" i="25"/>
  <c r="AN285" i="25"/>
  <c r="AN286" i="25"/>
  <c r="AN287" i="25"/>
  <c r="AN288" i="25"/>
  <c r="AN289" i="25"/>
  <c r="AN290" i="25"/>
  <c r="AN291" i="25"/>
  <c r="AN292" i="25"/>
  <c r="AN293" i="25"/>
  <c r="AN294" i="25"/>
  <c r="AN295" i="25"/>
  <c r="AN296" i="25"/>
  <c r="AN297" i="25"/>
  <c r="AN298" i="25"/>
  <c r="AN299" i="25"/>
  <c r="AN300" i="25"/>
  <c r="AN301" i="25"/>
  <c r="AN302" i="25"/>
  <c r="AN303" i="25"/>
  <c r="AN304" i="25"/>
  <c r="AN305" i="25"/>
  <c r="AN306" i="25"/>
  <c r="AN307" i="25"/>
  <c r="AN308" i="25"/>
  <c r="AN309" i="25"/>
  <c r="AN310" i="25"/>
  <c r="AN311" i="25"/>
  <c r="AN312" i="25"/>
  <c r="AN313" i="25"/>
  <c r="AN314" i="25"/>
  <c r="AN315" i="25"/>
  <c r="AN316" i="25"/>
  <c r="AN317" i="25"/>
  <c r="AN318" i="25"/>
  <c r="AN319" i="25"/>
  <c r="AN320" i="25"/>
  <c r="AN321" i="25"/>
  <c r="AN322" i="25"/>
  <c r="AN323" i="25"/>
  <c r="AN324" i="25"/>
  <c r="AN325" i="25"/>
  <c r="AN326" i="25"/>
  <c r="AN327" i="25"/>
  <c r="AN328" i="25"/>
  <c r="AN329" i="25"/>
  <c r="AN330" i="25"/>
  <c r="AN331" i="25"/>
  <c r="AN332" i="25"/>
  <c r="AN333" i="25"/>
  <c r="AN334" i="25"/>
  <c r="AN335" i="25"/>
  <c r="AN336" i="25"/>
  <c r="AN337" i="25"/>
  <c r="AN338" i="25"/>
  <c r="AN339" i="25"/>
  <c r="AN340" i="25"/>
  <c r="AN341" i="25"/>
  <c r="AN342" i="25"/>
  <c r="AN343" i="25"/>
  <c r="AN344" i="25"/>
  <c r="AN345" i="25"/>
  <c r="AN346" i="25"/>
  <c r="AN347" i="25"/>
  <c r="AN348" i="25"/>
  <c r="AN349" i="25"/>
  <c r="AN350" i="25"/>
  <c r="AN351" i="25"/>
  <c r="AN352" i="25"/>
  <c r="AN353" i="25"/>
  <c r="AN354" i="25"/>
  <c r="AN355" i="25"/>
  <c r="AN356" i="25"/>
  <c r="AN357" i="25"/>
  <c r="AN358" i="25"/>
  <c r="AN359" i="25"/>
  <c r="AN360" i="25"/>
  <c r="AN361" i="25"/>
  <c r="AN362" i="25"/>
  <c r="AN363" i="25"/>
  <c r="AN364" i="25"/>
  <c r="AN365" i="25"/>
  <c r="AN366" i="25"/>
  <c r="AN367" i="25"/>
  <c r="AN368" i="25"/>
  <c r="AN369" i="25"/>
  <c r="AN370" i="25"/>
  <c r="AN371" i="25"/>
  <c r="AN372" i="25"/>
  <c r="AN373" i="25"/>
  <c r="AN374" i="25"/>
  <c r="AN375" i="25"/>
  <c r="AN376" i="25"/>
  <c r="AN377" i="25"/>
  <c r="AN378" i="25"/>
  <c r="AN379" i="25"/>
  <c r="AN380" i="25"/>
  <c r="AN381" i="25"/>
  <c r="AN382" i="25"/>
  <c r="AN383" i="25"/>
  <c r="AN384" i="25"/>
  <c r="AN385" i="25"/>
  <c r="AN386" i="25"/>
  <c r="AN387" i="25"/>
  <c r="AN388" i="25"/>
  <c r="AN389" i="25"/>
  <c r="AN390" i="25"/>
  <c r="AN391" i="25"/>
  <c r="AN392" i="25"/>
  <c r="AN393" i="25"/>
  <c r="AN394" i="25"/>
  <c r="AN395" i="25"/>
  <c r="AN396" i="25"/>
  <c r="AN397" i="25"/>
  <c r="AN398" i="25"/>
  <c r="AN399" i="25"/>
  <c r="AN400" i="25"/>
  <c r="AN401" i="25"/>
  <c r="AN402" i="25"/>
  <c r="AN403" i="25"/>
  <c r="AN404" i="25"/>
  <c r="AN405" i="25"/>
  <c r="AN406" i="25"/>
  <c r="AN407" i="25"/>
  <c r="AN408" i="25"/>
  <c r="AN409" i="25"/>
  <c r="AN410" i="25"/>
  <c r="AN411" i="25"/>
  <c r="AN412" i="25"/>
  <c r="AN413" i="25"/>
  <c r="AN414" i="25"/>
  <c r="AN415" i="25"/>
  <c r="AN416" i="25"/>
  <c r="AN417" i="25"/>
  <c r="AN418" i="25"/>
  <c r="AN419" i="25"/>
  <c r="AN420" i="25"/>
  <c r="AN421" i="25"/>
  <c r="AN422" i="25"/>
  <c r="AN423" i="25"/>
  <c r="AN424" i="25"/>
  <c r="AN425" i="25"/>
  <c r="AN426" i="25"/>
  <c r="AN427" i="25"/>
  <c r="AN428" i="25"/>
  <c r="AN429" i="25"/>
  <c r="AN430" i="25"/>
  <c r="AN431" i="25"/>
  <c r="AN432" i="25"/>
  <c r="AN433" i="25"/>
  <c r="AN434" i="25"/>
  <c r="AN435" i="25"/>
  <c r="AN436" i="25"/>
  <c r="AN437" i="25"/>
  <c r="AN438" i="25"/>
  <c r="AN439" i="25"/>
  <c r="AN440" i="25"/>
  <c r="AN441" i="25"/>
  <c r="AN442" i="25"/>
  <c r="AN443" i="25"/>
  <c r="AN444" i="25"/>
  <c r="AN445" i="25"/>
  <c r="AN446" i="25"/>
  <c r="AN447" i="25"/>
  <c r="AN448" i="25"/>
  <c r="AN449" i="25"/>
  <c r="AN450" i="25"/>
  <c r="AN451" i="25"/>
  <c r="AN452" i="25"/>
  <c r="AN453" i="25"/>
  <c r="AN454" i="25"/>
  <c r="AN455" i="25"/>
  <c r="AN456" i="25"/>
  <c r="AN457" i="25"/>
  <c r="AN458" i="25"/>
  <c r="AN459" i="25"/>
  <c r="AN460" i="25"/>
  <c r="AN461" i="25"/>
  <c r="AN462" i="25"/>
  <c r="AN463" i="25"/>
  <c r="AN464" i="25"/>
  <c r="AN465" i="25"/>
  <c r="AN466" i="25"/>
  <c r="AN467" i="25"/>
  <c r="AN468" i="25"/>
  <c r="AN469" i="25"/>
  <c r="AN470" i="25"/>
  <c r="AN471" i="25"/>
  <c r="AN472" i="25"/>
  <c r="AN473" i="25"/>
  <c r="AN474" i="25"/>
  <c r="AN475" i="25"/>
  <c r="AN476" i="25"/>
  <c r="AN477" i="25"/>
  <c r="AN478" i="25"/>
  <c r="AN479" i="25"/>
  <c r="AN480" i="25"/>
  <c r="AN481" i="25"/>
  <c r="AN482" i="25"/>
  <c r="AN483" i="25"/>
  <c r="AN484" i="25"/>
  <c r="AN485" i="25"/>
  <c r="AN486" i="25"/>
  <c r="AN487" i="25"/>
  <c r="AN488" i="25"/>
  <c r="AN489" i="25"/>
  <c r="AN490" i="25"/>
  <c r="AN491" i="25"/>
  <c r="AN492" i="25"/>
  <c r="AN493" i="25"/>
  <c r="AN494" i="25"/>
  <c r="AN495" i="25"/>
  <c r="AN496" i="25"/>
  <c r="AN497" i="25"/>
  <c r="AN498" i="25"/>
  <c r="AN499" i="25"/>
  <c r="AN500" i="25"/>
  <c r="AN501" i="25"/>
  <c r="AN502" i="25"/>
  <c r="AN503" i="25"/>
  <c r="AN504" i="25"/>
  <c r="AN505" i="25"/>
  <c r="AN506" i="25"/>
  <c r="AN507" i="25"/>
  <c r="AN508" i="25"/>
  <c r="AN509" i="25"/>
  <c r="AN510" i="25"/>
  <c r="AN511" i="25"/>
  <c r="AN512" i="25"/>
  <c r="AN513" i="25"/>
  <c r="AN514" i="25"/>
  <c r="AN515" i="25"/>
  <c r="AN516" i="25"/>
  <c r="AN517" i="25"/>
  <c r="AN518" i="25"/>
  <c r="AN519" i="25"/>
  <c r="AN520" i="25"/>
  <c r="AN521" i="25"/>
  <c r="AN522" i="25"/>
  <c r="AN523" i="25"/>
  <c r="AN524" i="25"/>
  <c r="AN525" i="25"/>
  <c r="AN526" i="25"/>
  <c r="AN527" i="25"/>
  <c r="AN528" i="25"/>
  <c r="AN529" i="25"/>
  <c r="AN530" i="25"/>
  <c r="AN531" i="25"/>
  <c r="AN532" i="25"/>
  <c r="AN533" i="25"/>
  <c r="AN534" i="25"/>
  <c r="AN535" i="25"/>
  <c r="AN536" i="25"/>
  <c r="AN537" i="25"/>
  <c r="AN538" i="25"/>
  <c r="AN539" i="25"/>
  <c r="AN540" i="25"/>
  <c r="AN541" i="25"/>
  <c r="AN542" i="25"/>
  <c r="AN543" i="25"/>
  <c r="AN544" i="25"/>
  <c r="AN545" i="25"/>
  <c r="AN546" i="25"/>
  <c r="AN547" i="25"/>
  <c r="AN548" i="25"/>
  <c r="AN549" i="25"/>
  <c r="AN550" i="25"/>
  <c r="AN551" i="25"/>
  <c r="AN552" i="25"/>
  <c r="AN553" i="25"/>
  <c r="AN554" i="25"/>
  <c r="AN555" i="25"/>
  <c r="AN556" i="25"/>
  <c r="AN557" i="25"/>
  <c r="AN558" i="25"/>
  <c r="AN559" i="25"/>
  <c r="AN560" i="25"/>
  <c r="AN561" i="25"/>
  <c r="AN562" i="25"/>
  <c r="AN563" i="25"/>
  <c r="AN564" i="25"/>
  <c r="AN565" i="25"/>
  <c r="AN566" i="25"/>
  <c r="AN567" i="25"/>
  <c r="AN568" i="25"/>
  <c r="AN569" i="25"/>
  <c r="AN570" i="25"/>
  <c r="AN571" i="25"/>
  <c r="AN572" i="25"/>
  <c r="AN573" i="25"/>
  <c r="AN574" i="25"/>
  <c r="AN575" i="25"/>
  <c r="AN576" i="25"/>
  <c r="AN577" i="25"/>
  <c r="AN578" i="25"/>
  <c r="AN579" i="25"/>
  <c r="AN580" i="25"/>
  <c r="AN581" i="25"/>
  <c r="AN582" i="25"/>
  <c r="AN583" i="25"/>
  <c r="AN584" i="25"/>
  <c r="AN585" i="25"/>
  <c r="AN586" i="25"/>
  <c r="AN587" i="25"/>
  <c r="AN588" i="25"/>
  <c r="AN589" i="25"/>
  <c r="AN590" i="25"/>
  <c r="AN591" i="25"/>
  <c r="AN592" i="25"/>
  <c r="AN593" i="25"/>
  <c r="AN594" i="25"/>
  <c r="AN595" i="25"/>
  <c r="AN596" i="25"/>
  <c r="AN597" i="25"/>
  <c r="AN598" i="25"/>
  <c r="AN599" i="25"/>
  <c r="AN600" i="25"/>
  <c r="AN601" i="25"/>
  <c r="AN602" i="25"/>
  <c r="AN603" i="25"/>
  <c r="AN604" i="25"/>
  <c r="AN605" i="25"/>
  <c r="AN606" i="25"/>
  <c r="AN607" i="25"/>
  <c r="AN608" i="25"/>
  <c r="AN609" i="25"/>
  <c r="AN610" i="25"/>
  <c r="AN611" i="25"/>
  <c r="AN612" i="25"/>
  <c r="AN613" i="25"/>
  <c r="AN614" i="25"/>
  <c r="AN615" i="25"/>
  <c r="AN616" i="25"/>
  <c r="AN617" i="25"/>
  <c r="AN618" i="25"/>
  <c r="AN619" i="25"/>
  <c r="AN620" i="25"/>
  <c r="AN621" i="25"/>
  <c r="AN622" i="25"/>
  <c r="AN623" i="25"/>
  <c r="AN624" i="25"/>
  <c r="AN625" i="25"/>
  <c r="AN626" i="25"/>
  <c r="AN627" i="25"/>
  <c r="AN628" i="25"/>
  <c r="AN629" i="25"/>
  <c r="AN630" i="25"/>
  <c r="AN631" i="25"/>
  <c r="AN632" i="25"/>
  <c r="AN633" i="25"/>
  <c r="AN634" i="25"/>
  <c r="AN635" i="25"/>
  <c r="AN636" i="25"/>
  <c r="AN637" i="25"/>
  <c r="AN638" i="25"/>
  <c r="AN639" i="25"/>
  <c r="AN640" i="25"/>
  <c r="AN641" i="25"/>
  <c r="AN642" i="25"/>
  <c r="AN643" i="25"/>
  <c r="AN644" i="25"/>
  <c r="AN645" i="25"/>
  <c r="AN646" i="25"/>
  <c r="AN647" i="25"/>
  <c r="AN648" i="25"/>
  <c r="AN649" i="25"/>
  <c r="AN650" i="25"/>
  <c r="AN651" i="25"/>
  <c r="AN652" i="25"/>
  <c r="AN653" i="25"/>
  <c r="AN654" i="25"/>
  <c r="AN655" i="25"/>
  <c r="AN656" i="25"/>
  <c r="AN657" i="25"/>
  <c r="AN658" i="25"/>
  <c r="AN659" i="25"/>
  <c r="AN660" i="25"/>
  <c r="AN661" i="25"/>
  <c r="AN662" i="25"/>
  <c r="AN663" i="25"/>
  <c r="AN664" i="25"/>
  <c r="AN665" i="25"/>
  <c r="AN666" i="25"/>
  <c r="AN667" i="25"/>
  <c r="AN668" i="25"/>
  <c r="AN669" i="25"/>
  <c r="AN670" i="25"/>
  <c r="AN671" i="25"/>
  <c r="AN672" i="25"/>
  <c r="AN673" i="25"/>
  <c r="AN674" i="25"/>
  <c r="AN675" i="25"/>
  <c r="AN676" i="25"/>
  <c r="AN677" i="25"/>
  <c r="AN678" i="25"/>
  <c r="AN679" i="25"/>
  <c r="AN680" i="25"/>
  <c r="AN681" i="25"/>
  <c r="AN682" i="25"/>
  <c r="AN683" i="25"/>
  <c r="AN684" i="25"/>
  <c r="AN685" i="25"/>
  <c r="AN686" i="25"/>
  <c r="AN687" i="25"/>
  <c r="AN688" i="25"/>
  <c r="AN689" i="25"/>
  <c r="AN690" i="25"/>
  <c r="AN691" i="25"/>
  <c r="AN692" i="25"/>
  <c r="AN693" i="25"/>
  <c r="AN694" i="25"/>
  <c r="AN695" i="25"/>
  <c r="AN696" i="25"/>
  <c r="AN697" i="25"/>
  <c r="AN698" i="25"/>
  <c r="AN699" i="25"/>
  <c r="AN700" i="25"/>
  <c r="AN701" i="25"/>
  <c r="AN702" i="25"/>
  <c r="AN703" i="25"/>
  <c r="AN704" i="25"/>
  <c r="AN705" i="25"/>
  <c r="AN706" i="25"/>
  <c r="AN707" i="25"/>
  <c r="AN708" i="25"/>
  <c r="AN709" i="25"/>
  <c r="AN710" i="25"/>
  <c r="AN711" i="25"/>
  <c r="AN712" i="25"/>
  <c r="AN713" i="25"/>
  <c r="AN714" i="25"/>
  <c r="AN715" i="25"/>
  <c r="AN716" i="25"/>
  <c r="AN717" i="25"/>
  <c r="AN718" i="25"/>
  <c r="AN719" i="25"/>
  <c r="AN720" i="25"/>
  <c r="AN721" i="25"/>
  <c r="AN722" i="25"/>
  <c r="AN723" i="25"/>
  <c r="AN724" i="25"/>
  <c r="AN725" i="25"/>
  <c r="AN726" i="25"/>
  <c r="AN727" i="25"/>
  <c r="AN728" i="25"/>
  <c r="AN729" i="25"/>
  <c r="AN730" i="25"/>
  <c r="AN731" i="25"/>
  <c r="AN732" i="25"/>
  <c r="AN733" i="25"/>
  <c r="AN734" i="25"/>
  <c r="AN735" i="25"/>
  <c r="AN736" i="25"/>
  <c r="AN737" i="25"/>
  <c r="AN738" i="25"/>
  <c r="AN739" i="25"/>
  <c r="AN740" i="25"/>
  <c r="AN741" i="25"/>
  <c r="AN742" i="25"/>
  <c r="AN743" i="25"/>
  <c r="AN744" i="25"/>
  <c r="AN745" i="25"/>
  <c r="AN746" i="25"/>
  <c r="AN747" i="25"/>
  <c r="AN748" i="25"/>
  <c r="AN749" i="25"/>
  <c r="AN750" i="25"/>
  <c r="AN751" i="25"/>
  <c r="AN752" i="25"/>
  <c r="AN753" i="25"/>
  <c r="AN754" i="25"/>
  <c r="AN755" i="25"/>
  <c r="AN756" i="25"/>
  <c r="AN757" i="25"/>
  <c r="AN758" i="25"/>
  <c r="AN759" i="25"/>
  <c r="AN760" i="25"/>
  <c r="AN761" i="25"/>
  <c r="AN762" i="25"/>
  <c r="AN763" i="25"/>
  <c r="AN764" i="25"/>
  <c r="AN765" i="25"/>
  <c r="AN766" i="25"/>
  <c r="AN767" i="25"/>
  <c r="AN768" i="25"/>
  <c r="AN769" i="25"/>
  <c r="AN770" i="25"/>
  <c r="AN771" i="25"/>
  <c r="AN772" i="25"/>
  <c r="AN773" i="25"/>
  <c r="AN774" i="25"/>
  <c r="AN775" i="25"/>
  <c r="AN776" i="25"/>
  <c r="AN777" i="25"/>
  <c r="AN778" i="25"/>
  <c r="AN779" i="25"/>
  <c r="AN780" i="25"/>
  <c r="AN781" i="25"/>
  <c r="AN782" i="25"/>
  <c r="AN783" i="25"/>
  <c r="AN784" i="25"/>
  <c r="AN785" i="25"/>
  <c r="AN786" i="25"/>
  <c r="AN787" i="25"/>
  <c r="AN788" i="25"/>
  <c r="AN789" i="25"/>
  <c r="AN790" i="25"/>
  <c r="AN791" i="25"/>
  <c r="AN792" i="25"/>
  <c r="AN793" i="25"/>
  <c r="AN794" i="25"/>
  <c r="AN795" i="25"/>
  <c r="AN796" i="25"/>
  <c r="AN797" i="25"/>
  <c r="AN798" i="25"/>
  <c r="AN799" i="25"/>
  <c r="AN800" i="25"/>
  <c r="AN801" i="25"/>
  <c r="AN802" i="25"/>
  <c r="AN803" i="25"/>
  <c r="AN804" i="25"/>
  <c r="AN805" i="25"/>
  <c r="AN806" i="25"/>
  <c r="AN807" i="25"/>
  <c r="AN808" i="25"/>
  <c r="AN809" i="25"/>
  <c r="AN810" i="25"/>
  <c r="AN811" i="25"/>
  <c r="AN812" i="25"/>
  <c r="AN813" i="25"/>
  <c r="AN814" i="25"/>
  <c r="AN815" i="25"/>
  <c r="AN816" i="25"/>
  <c r="AN817" i="25"/>
  <c r="AN818" i="25"/>
  <c r="AN819" i="25"/>
  <c r="AN820" i="25"/>
  <c r="AN821" i="25"/>
  <c r="AN822" i="25"/>
  <c r="AN823" i="25"/>
  <c r="AN824" i="25"/>
  <c r="AN825" i="25"/>
  <c r="AN826" i="25"/>
  <c r="AN827" i="25"/>
  <c r="AN828" i="25"/>
  <c r="AN829" i="25"/>
  <c r="AN830" i="25"/>
  <c r="AN831" i="25"/>
  <c r="AN832" i="25"/>
  <c r="AN833" i="25"/>
  <c r="AN834" i="25"/>
  <c r="AN835" i="25"/>
  <c r="AN836" i="25"/>
  <c r="AN837" i="25"/>
  <c r="AN838" i="25"/>
  <c r="AN839" i="25"/>
  <c r="AN840" i="25"/>
  <c r="AN841" i="25"/>
  <c r="AN842" i="25"/>
  <c r="AN843" i="25"/>
  <c r="AN844" i="25"/>
  <c r="AN845" i="25"/>
  <c r="AN846" i="25"/>
  <c r="AN847" i="25"/>
  <c r="AN848" i="25"/>
  <c r="AN849" i="25"/>
  <c r="AN850" i="25"/>
  <c r="AN851" i="25"/>
  <c r="AN852" i="25"/>
  <c r="AN853" i="25"/>
  <c r="AN854" i="25"/>
  <c r="AN855" i="25"/>
  <c r="AN856" i="25"/>
  <c r="AN857" i="25"/>
  <c r="AN858" i="25"/>
  <c r="AN859" i="25"/>
  <c r="AN860" i="25"/>
  <c r="AN861" i="25"/>
  <c r="AN862" i="25"/>
  <c r="AN863" i="25"/>
  <c r="AN864" i="25"/>
  <c r="AN865" i="25"/>
  <c r="AN866" i="25"/>
  <c r="AN867" i="25"/>
  <c r="AN868" i="25"/>
  <c r="AN869" i="25"/>
  <c r="AN870" i="25"/>
  <c r="AN871" i="25"/>
  <c r="AN872" i="25"/>
  <c r="AN873" i="25"/>
  <c r="AN874" i="25"/>
  <c r="AN875" i="25"/>
  <c r="AN876" i="25"/>
  <c r="AN877" i="25"/>
  <c r="AN878" i="25"/>
  <c r="AN879" i="25"/>
  <c r="AN880" i="25"/>
  <c r="AN881" i="25"/>
  <c r="AN882" i="25"/>
  <c r="AN883" i="25"/>
  <c r="AN884" i="25"/>
  <c r="AN885" i="25"/>
  <c r="AN886" i="25"/>
  <c r="AN887" i="25"/>
  <c r="AN888" i="25"/>
  <c r="AN889" i="25"/>
  <c r="AN890" i="25"/>
  <c r="AN891" i="25"/>
  <c r="AN892" i="25"/>
  <c r="AN893" i="25"/>
  <c r="AN894" i="25"/>
  <c r="AN895" i="25"/>
  <c r="AN896" i="25"/>
  <c r="AN897" i="25"/>
  <c r="AN898" i="25"/>
  <c r="AN899" i="25"/>
  <c r="AN900" i="25"/>
  <c r="AN901" i="25"/>
  <c r="AN902" i="25"/>
  <c r="AN903" i="25"/>
  <c r="AN904" i="25"/>
  <c r="AN905" i="25"/>
  <c r="AN906" i="25"/>
  <c r="AN907" i="25"/>
  <c r="AN908" i="25"/>
  <c r="AN909" i="25"/>
  <c r="AN910" i="25"/>
  <c r="AN911" i="25"/>
  <c r="AN912" i="25"/>
  <c r="AN913" i="25"/>
  <c r="AN914" i="25"/>
  <c r="AN915" i="25"/>
  <c r="AN916" i="25"/>
  <c r="AN917" i="25"/>
  <c r="AN918" i="25"/>
  <c r="AN919" i="25"/>
  <c r="AN920" i="25"/>
  <c r="AN921" i="25"/>
  <c r="AN922" i="25"/>
  <c r="AN923" i="25"/>
  <c r="AN924" i="25"/>
  <c r="AN925" i="25"/>
  <c r="AN926" i="25"/>
  <c r="AN927" i="25"/>
  <c r="AN928" i="25"/>
  <c r="AN929" i="25"/>
  <c r="AN930" i="25"/>
  <c r="AN931" i="25"/>
  <c r="AN932" i="25"/>
  <c r="AN933" i="25"/>
  <c r="AN934" i="25"/>
  <c r="AN935" i="25"/>
  <c r="AN936" i="25"/>
  <c r="AN937" i="25"/>
  <c r="AN938" i="25"/>
  <c r="AN939" i="25"/>
  <c r="AN940" i="25"/>
  <c r="AN941" i="25"/>
  <c r="AN942" i="25"/>
  <c r="AN943" i="25"/>
  <c r="AN944" i="25"/>
  <c r="AN945" i="25"/>
  <c r="AN946" i="25"/>
  <c r="AN947" i="25"/>
  <c r="AN948" i="25"/>
  <c r="AN949" i="25"/>
  <c r="AN950" i="25"/>
  <c r="AN951" i="25"/>
  <c r="AN952" i="25"/>
  <c r="AN953" i="25"/>
  <c r="AN954" i="25"/>
  <c r="AN955" i="25"/>
  <c r="AN956" i="25"/>
  <c r="AN957" i="25"/>
  <c r="AN958" i="25"/>
  <c r="AN959" i="25"/>
  <c r="AN960" i="25"/>
  <c r="AN961" i="25"/>
  <c r="AN962" i="25"/>
  <c r="AN963" i="25"/>
  <c r="AN964" i="25"/>
  <c r="AN965" i="25"/>
  <c r="AN966" i="25"/>
  <c r="AN967" i="25"/>
  <c r="AN968" i="25"/>
  <c r="AN969" i="25"/>
  <c r="AN970" i="25"/>
  <c r="AN971" i="25"/>
  <c r="AN972" i="25"/>
  <c r="AN973" i="25"/>
  <c r="AN974" i="25"/>
  <c r="AN975" i="25"/>
  <c r="AN976" i="25"/>
  <c r="AN977" i="25"/>
  <c r="AN978" i="25"/>
  <c r="AN979" i="25"/>
  <c r="AN980" i="25"/>
  <c r="AN981" i="25"/>
  <c r="AN982" i="25"/>
  <c r="AN983" i="25"/>
  <c r="AN984" i="25"/>
  <c r="AN985" i="25"/>
  <c r="AN986" i="25"/>
  <c r="AN987" i="25"/>
  <c r="AN988" i="25"/>
  <c r="AN989" i="25"/>
  <c r="AN990" i="25"/>
  <c r="AN991" i="25"/>
  <c r="AN992" i="25"/>
  <c r="AN993" i="25"/>
  <c r="AN994" i="25"/>
  <c r="AN995" i="25"/>
  <c r="AN996" i="25"/>
  <c r="AN997" i="25"/>
  <c r="AN998" i="25"/>
  <c r="AN999" i="25"/>
  <c r="AN1000" i="25"/>
  <c r="AN1001" i="25"/>
  <c r="AN1002" i="25"/>
  <c r="AN1003" i="25"/>
  <c r="AM5" i="25"/>
  <c r="AM6" i="25"/>
  <c r="AM7" i="25"/>
  <c r="AM8" i="25"/>
  <c r="AM9" i="25"/>
  <c r="AM10" i="25"/>
  <c r="AM11" i="25"/>
  <c r="AM12" i="25"/>
  <c r="AM13" i="25"/>
  <c r="AM14" i="25"/>
  <c r="AM15" i="25"/>
  <c r="AM16" i="25"/>
  <c r="AM17" i="25"/>
  <c r="AM18" i="25"/>
  <c r="AM19" i="25"/>
  <c r="AM20" i="25"/>
  <c r="AM21" i="25"/>
  <c r="AM22" i="25"/>
  <c r="AM23" i="25"/>
  <c r="AM24" i="25"/>
  <c r="AM25" i="25"/>
  <c r="AM26" i="25"/>
  <c r="AM27" i="25"/>
  <c r="AM28" i="25"/>
  <c r="AM29" i="25"/>
  <c r="AM30" i="25"/>
  <c r="AM31" i="25"/>
  <c r="AM32" i="25"/>
  <c r="AM33" i="25"/>
  <c r="AM34" i="25"/>
  <c r="AM35" i="25"/>
  <c r="AM36" i="25"/>
  <c r="AM37" i="25"/>
  <c r="AM38" i="25"/>
  <c r="AM39" i="25"/>
  <c r="AM40" i="25"/>
  <c r="AM41" i="25"/>
  <c r="AM42" i="25"/>
  <c r="AM43" i="25"/>
  <c r="AM44" i="25"/>
  <c r="AM45" i="25"/>
  <c r="AM46" i="25"/>
  <c r="AM47" i="25"/>
  <c r="AM48" i="25"/>
  <c r="AM49" i="25"/>
  <c r="AM50" i="25"/>
  <c r="AM51" i="25"/>
  <c r="AM52" i="25"/>
  <c r="AM53" i="25"/>
  <c r="AM54" i="25"/>
  <c r="AM55" i="25"/>
  <c r="AM56" i="25"/>
  <c r="AM57" i="25"/>
  <c r="AM58" i="25"/>
  <c r="AM59" i="25"/>
  <c r="AM60" i="25"/>
  <c r="AM61" i="25"/>
  <c r="AM62" i="25"/>
  <c r="AM63" i="25"/>
  <c r="AM64" i="25"/>
  <c r="AM65" i="25"/>
  <c r="AM66" i="25"/>
  <c r="AM67" i="25"/>
  <c r="AM68" i="25"/>
  <c r="AM69" i="25"/>
  <c r="AM70" i="25"/>
  <c r="AM71" i="25"/>
  <c r="AM72" i="25"/>
  <c r="AM73" i="25"/>
  <c r="AM74" i="25"/>
  <c r="AM75" i="25"/>
  <c r="AM76" i="25"/>
  <c r="AM77" i="25"/>
  <c r="AM78" i="25"/>
  <c r="AM79" i="25"/>
  <c r="AM80" i="25"/>
  <c r="AM81" i="25"/>
  <c r="AM82" i="25"/>
  <c r="AM83" i="25"/>
  <c r="AM84" i="25"/>
  <c r="AM85" i="25"/>
  <c r="AM86" i="25"/>
  <c r="AM87" i="25"/>
  <c r="AM88" i="25"/>
  <c r="AM89" i="25"/>
  <c r="AM90" i="25"/>
  <c r="AM91" i="25"/>
  <c r="AM92" i="25"/>
  <c r="AM93" i="25"/>
  <c r="AM94" i="25"/>
  <c r="AM95" i="25"/>
  <c r="AM96" i="25"/>
  <c r="AM97" i="25"/>
  <c r="AM98" i="25"/>
  <c r="AM99" i="25"/>
  <c r="AM100" i="25"/>
  <c r="AM101" i="25"/>
  <c r="AM102" i="25"/>
  <c r="AM103" i="25"/>
  <c r="AM104" i="25"/>
  <c r="AM105" i="25"/>
  <c r="AM106" i="25"/>
  <c r="AM107" i="25"/>
  <c r="AM108" i="25"/>
  <c r="AM109" i="25"/>
  <c r="AM110" i="25"/>
  <c r="AM111" i="25"/>
  <c r="AM112" i="25"/>
  <c r="AM113" i="25"/>
  <c r="AM114" i="25"/>
  <c r="AM115" i="25"/>
  <c r="AM116" i="25"/>
  <c r="AM117" i="25"/>
  <c r="AM118" i="25"/>
  <c r="AM119" i="25"/>
  <c r="AM120" i="25"/>
  <c r="AM121" i="25"/>
  <c r="AM122" i="25"/>
  <c r="AM123" i="25"/>
  <c r="AM124" i="25"/>
  <c r="AM125" i="25"/>
  <c r="AM126" i="25"/>
  <c r="AM127" i="25"/>
  <c r="AM128" i="25"/>
  <c r="AM129" i="25"/>
  <c r="AM130" i="25"/>
  <c r="AM131" i="25"/>
  <c r="AM132" i="25"/>
  <c r="AM133" i="25"/>
  <c r="AM134" i="25"/>
  <c r="AM135" i="25"/>
  <c r="AM136" i="25"/>
  <c r="AM137" i="25"/>
  <c r="AM138" i="25"/>
  <c r="AM139" i="25"/>
  <c r="AM140" i="25"/>
  <c r="AM141" i="25"/>
  <c r="AM142" i="25"/>
  <c r="AM143" i="25"/>
  <c r="AM144" i="25"/>
  <c r="AM145" i="25"/>
  <c r="AM146" i="25"/>
  <c r="AM147" i="25"/>
  <c r="AM148" i="25"/>
  <c r="AM149" i="25"/>
  <c r="AM150" i="25"/>
  <c r="AM151" i="25"/>
  <c r="AM152" i="25"/>
  <c r="AM153" i="25"/>
  <c r="AM154" i="25"/>
  <c r="AM155" i="25"/>
  <c r="AM156" i="25"/>
  <c r="AM157" i="25"/>
  <c r="AM158" i="25"/>
  <c r="AM159" i="25"/>
  <c r="AM160" i="25"/>
  <c r="AM161" i="25"/>
  <c r="AM162" i="25"/>
  <c r="AM163" i="25"/>
  <c r="AM164" i="25"/>
  <c r="AM165" i="25"/>
  <c r="AM166" i="25"/>
  <c r="AM167" i="25"/>
  <c r="AM168" i="25"/>
  <c r="AM169" i="25"/>
  <c r="AM170" i="25"/>
  <c r="AM171" i="25"/>
  <c r="AM172" i="25"/>
  <c r="AM173" i="25"/>
  <c r="AM174" i="25"/>
  <c r="AM175" i="25"/>
  <c r="AM176" i="25"/>
  <c r="AM177" i="25"/>
  <c r="AM178" i="25"/>
  <c r="AM179" i="25"/>
  <c r="AM180" i="25"/>
  <c r="AM181" i="25"/>
  <c r="AM182" i="25"/>
  <c r="AM183" i="25"/>
  <c r="AM184" i="25"/>
  <c r="AM185" i="25"/>
  <c r="AM186" i="25"/>
  <c r="AM187" i="25"/>
  <c r="AM188" i="25"/>
  <c r="AM189" i="25"/>
  <c r="AM190" i="25"/>
  <c r="AM191" i="25"/>
  <c r="AM192" i="25"/>
  <c r="AM193" i="25"/>
  <c r="AM194" i="25"/>
  <c r="AM195" i="25"/>
  <c r="AM196" i="25"/>
  <c r="AM197" i="25"/>
  <c r="AM198" i="25"/>
  <c r="AM199" i="25"/>
  <c r="AM200" i="25"/>
  <c r="AM201" i="25"/>
  <c r="AM202" i="25"/>
  <c r="AM203" i="25"/>
  <c r="AM204" i="25"/>
  <c r="AM205" i="25"/>
  <c r="AM206" i="25"/>
  <c r="AM207" i="25"/>
  <c r="AM208" i="25"/>
  <c r="AM209" i="25"/>
  <c r="AM210" i="25"/>
  <c r="AM211" i="25"/>
  <c r="AM212" i="25"/>
  <c r="AM213" i="25"/>
  <c r="AM214" i="25"/>
  <c r="AM215" i="25"/>
  <c r="AM216" i="25"/>
  <c r="AM217" i="25"/>
  <c r="AM218" i="25"/>
  <c r="AM219" i="25"/>
  <c r="AM220" i="25"/>
  <c r="AM221" i="25"/>
  <c r="AM222" i="25"/>
  <c r="AM223" i="25"/>
  <c r="AM224" i="25"/>
  <c r="AM225" i="25"/>
  <c r="AM226" i="25"/>
  <c r="AM227" i="25"/>
  <c r="AM228" i="25"/>
  <c r="AM229" i="25"/>
  <c r="AM230" i="25"/>
  <c r="AM231" i="25"/>
  <c r="AM232" i="25"/>
  <c r="AM233" i="25"/>
  <c r="AM234" i="25"/>
  <c r="AM235" i="25"/>
  <c r="AM236" i="25"/>
  <c r="AM237" i="25"/>
  <c r="AM238" i="25"/>
  <c r="AM239" i="25"/>
  <c r="AM240" i="25"/>
  <c r="AM241" i="25"/>
  <c r="AM242" i="25"/>
  <c r="AM243" i="25"/>
  <c r="AM244" i="25"/>
  <c r="AM245" i="25"/>
  <c r="AM246" i="25"/>
  <c r="AM247" i="25"/>
  <c r="AM248" i="25"/>
  <c r="AM249" i="25"/>
  <c r="AM250" i="25"/>
  <c r="AM251" i="25"/>
  <c r="AM252" i="25"/>
  <c r="AM253" i="25"/>
  <c r="AM254" i="25"/>
  <c r="AM255" i="25"/>
  <c r="AM256" i="25"/>
  <c r="AM257" i="25"/>
  <c r="AM258" i="25"/>
  <c r="AM259" i="25"/>
  <c r="AM260" i="25"/>
  <c r="AM261" i="25"/>
  <c r="AM262" i="25"/>
  <c r="AM263" i="25"/>
  <c r="AM264" i="25"/>
  <c r="AM265" i="25"/>
  <c r="AM266" i="25"/>
  <c r="AM267" i="25"/>
  <c r="AM268" i="25"/>
  <c r="AM269" i="25"/>
  <c r="AM270" i="25"/>
  <c r="AM271" i="25"/>
  <c r="AM272" i="25"/>
  <c r="AM273" i="25"/>
  <c r="AM274" i="25"/>
  <c r="AM275" i="25"/>
  <c r="AM276" i="25"/>
  <c r="AM277" i="25"/>
  <c r="AM278" i="25"/>
  <c r="AM279" i="25"/>
  <c r="AM280" i="25"/>
  <c r="AM281" i="25"/>
  <c r="AM282" i="25"/>
  <c r="AM283" i="25"/>
  <c r="AM284" i="25"/>
  <c r="AM285" i="25"/>
  <c r="AM286" i="25"/>
  <c r="AM287" i="25"/>
  <c r="AM288" i="25"/>
  <c r="AM289" i="25"/>
  <c r="AM290" i="25"/>
  <c r="AM291" i="25"/>
  <c r="AM292" i="25"/>
  <c r="AM293" i="25"/>
  <c r="AM294" i="25"/>
  <c r="AM295" i="25"/>
  <c r="AM296" i="25"/>
  <c r="AM297" i="25"/>
  <c r="AM298" i="25"/>
  <c r="AM299" i="25"/>
  <c r="AM300" i="25"/>
  <c r="AM301" i="25"/>
  <c r="AM302" i="25"/>
  <c r="AM303" i="25"/>
  <c r="AM304" i="25"/>
  <c r="AM305" i="25"/>
  <c r="AM306" i="25"/>
  <c r="AM307" i="25"/>
  <c r="AM308" i="25"/>
  <c r="AM309" i="25"/>
  <c r="AM310" i="25"/>
  <c r="AM311" i="25"/>
  <c r="AM312" i="25"/>
  <c r="AM313" i="25"/>
  <c r="AM314" i="25"/>
  <c r="AM315" i="25"/>
  <c r="AM316" i="25"/>
  <c r="AM317" i="25"/>
  <c r="AM318" i="25"/>
  <c r="AM319" i="25"/>
  <c r="AM320" i="25"/>
  <c r="AM321" i="25"/>
  <c r="AM322" i="25"/>
  <c r="AM323" i="25"/>
  <c r="AM324" i="25"/>
  <c r="AM325" i="25"/>
  <c r="AM326" i="25"/>
  <c r="AM327" i="25"/>
  <c r="AM328" i="25"/>
  <c r="AM329" i="25"/>
  <c r="AM330" i="25"/>
  <c r="AM331" i="25"/>
  <c r="AM332" i="25"/>
  <c r="AM333" i="25"/>
  <c r="AM334" i="25"/>
  <c r="AM335" i="25"/>
  <c r="AM336" i="25"/>
  <c r="AM337" i="25"/>
  <c r="AM338" i="25"/>
  <c r="AM339" i="25"/>
  <c r="AM340" i="25"/>
  <c r="AM341" i="25"/>
  <c r="AM342" i="25"/>
  <c r="AM343" i="25"/>
  <c r="AM344" i="25"/>
  <c r="AM345" i="25"/>
  <c r="AM346" i="25"/>
  <c r="AM347" i="25"/>
  <c r="AM348" i="25"/>
  <c r="AM349" i="25"/>
  <c r="AM350" i="25"/>
  <c r="AM351" i="25"/>
  <c r="AM352" i="25"/>
  <c r="AM353" i="25"/>
  <c r="AM354" i="25"/>
  <c r="AM355" i="25"/>
  <c r="AM356" i="25"/>
  <c r="AM357" i="25"/>
  <c r="AM358" i="25"/>
  <c r="AM359" i="25"/>
  <c r="AM360" i="25"/>
  <c r="AM361" i="25"/>
  <c r="AM362" i="25"/>
  <c r="AM363" i="25"/>
  <c r="AM364" i="25"/>
  <c r="AM365" i="25"/>
  <c r="AM366" i="25"/>
  <c r="AM367" i="25"/>
  <c r="AM368" i="25"/>
  <c r="AM369" i="25"/>
  <c r="AM370" i="25"/>
  <c r="AM371" i="25"/>
  <c r="AM372" i="25"/>
  <c r="AM373" i="25"/>
  <c r="AM374" i="25"/>
  <c r="AM375" i="25"/>
  <c r="AM376" i="25"/>
  <c r="AM377" i="25"/>
  <c r="AM378" i="25"/>
  <c r="AM379" i="25"/>
  <c r="AM380" i="25"/>
  <c r="AM381" i="25"/>
  <c r="AM382" i="25"/>
  <c r="AM383" i="25"/>
  <c r="AM384" i="25"/>
  <c r="AM385" i="25"/>
  <c r="AM386" i="25"/>
  <c r="AM387" i="25"/>
  <c r="AM388" i="25"/>
  <c r="AM389" i="25"/>
  <c r="AM390" i="25"/>
  <c r="AM391" i="25"/>
  <c r="AM392" i="25"/>
  <c r="AM393" i="25"/>
  <c r="AM394" i="25"/>
  <c r="AM395" i="25"/>
  <c r="AM396" i="25"/>
  <c r="AM397" i="25"/>
  <c r="AM398" i="25"/>
  <c r="AM399" i="25"/>
  <c r="AM400" i="25"/>
  <c r="AM401" i="25"/>
  <c r="AM402" i="25"/>
  <c r="AM403" i="25"/>
  <c r="AM404" i="25"/>
  <c r="AM405" i="25"/>
  <c r="AM406" i="25"/>
  <c r="AM407" i="25"/>
  <c r="AM408" i="25"/>
  <c r="AM409" i="25"/>
  <c r="AM410" i="25"/>
  <c r="AM411" i="25"/>
  <c r="AM412" i="25"/>
  <c r="AM413" i="25"/>
  <c r="AM414" i="25"/>
  <c r="AM415" i="25"/>
  <c r="AM416" i="25"/>
  <c r="AM417" i="25"/>
  <c r="AM418" i="25"/>
  <c r="AM419" i="25"/>
  <c r="AM420" i="25"/>
  <c r="AM421" i="25"/>
  <c r="AM422" i="25"/>
  <c r="AM423" i="25"/>
  <c r="AM424" i="25"/>
  <c r="AM425" i="25"/>
  <c r="AM426" i="25"/>
  <c r="AM427" i="25"/>
  <c r="AM428" i="25"/>
  <c r="AM429" i="25"/>
  <c r="AM430" i="25"/>
  <c r="AM431" i="25"/>
  <c r="AM432" i="25"/>
  <c r="AM433" i="25"/>
  <c r="AM434" i="25"/>
  <c r="AM435" i="25"/>
  <c r="AM436" i="25"/>
  <c r="AM437" i="25"/>
  <c r="AM438" i="25"/>
  <c r="AM439" i="25"/>
  <c r="AM440" i="25"/>
  <c r="AM441" i="25"/>
  <c r="AM442" i="25"/>
  <c r="AM443" i="25"/>
  <c r="AM444" i="25"/>
  <c r="AM445" i="25"/>
  <c r="AM446" i="25"/>
  <c r="AM447" i="25"/>
  <c r="AM448" i="25"/>
  <c r="AM449" i="25"/>
  <c r="AM450" i="25"/>
  <c r="AM451" i="25"/>
  <c r="AM452" i="25"/>
  <c r="AM453" i="25"/>
  <c r="AM454" i="25"/>
  <c r="AM455" i="25"/>
  <c r="AM456" i="25"/>
  <c r="AM457" i="25"/>
  <c r="AM458" i="25"/>
  <c r="AM459" i="25"/>
  <c r="AM460" i="25"/>
  <c r="AM461" i="25"/>
  <c r="AM462" i="25"/>
  <c r="AM463" i="25"/>
  <c r="AM464" i="25"/>
  <c r="AM465" i="25"/>
  <c r="AM466" i="25"/>
  <c r="AM467" i="25"/>
  <c r="AM468" i="25"/>
  <c r="AM469" i="25"/>
  <c r="AM470" i="25"/>
  <c r="AM471" i="25"/>
  <c r="AM472" i="25"/>
  <c r="AM473" i="25"/>
  <c r="AM474" i="25"/>
  <c r="AM475" i="25"/>
  <c r="AM476" i="25"/>
  <c r="AM477" i="25"/>
  <c r="AM478" i="25"/>
  <c r="AM479" i="25"/>
  <c r="AM480" i="25"/>
  <c r="AM481" i="25"/>
  <c r="AM482" i="25"/>
  <c r="AM483" i="25"/>
  <c r="AM484" i="25"/>
  <c r="AM485" i="25"/>
  <c r="AM486" i="25"/>
  <c r="AM487" i="25"/>
  <c r="AM488" i="25"/>
  <c r="AM489" i="25"/>
  <c r="AM490" i="25"/>
  <c r="AM491" i="25"/>
  <c r="AM492" i="25"/>
  <c r="AM493" i="25"/>
  <c r="AM494" i="25"/>
  <c r="AM495" i="25"/>
  <c r="AM496" i="25"/>
  <c r="AM497" i="25"/>
  <c r="AM498" i="25"/>
  <c r="AM499" i="25"/>
  <c r="AM500" i="25"/>
  <c r="AM501" i="25"/>
  <c r="AM502" i="25"/>
  <c r="AM503" i="25"/>
  <c r="AM504" i="25"/>
  <c r="AM505" i="25"/>
  <c r="AM506" i="25"/>
  <c r="AM507" i="25"/>
  <c r="AM508" i="25"/>
  <c r="AM509" i="25"/>
  <c r="AM510" i="25"/>
  <c r="AM511" i="25"/>
  <c r="AM512" i="25"/>
  <c r="AM513" i="25"/>
  <c r="AM514" i="25"/>
  <c r="AM515" i="25"/>
  <c r="AM516" i="25"/>
  <c r="AM517" i="25"/>
  <c r="AM518" i="25"/>
  <c r="AM519" i="25"/>
  <c r="AM520" i="25"/>
  <c r="AM521" i="25"/>
  <c r="AM522" i="25"/>
  <c r="AM523" i="25"/>
  <c r="AM524" i="25"/>
  <c r="AM525" i="25"/>
  <c r="AM526" i="25"/>
  <c r="AM527" i="25"/>
  <c r="AM528" i="25"/>
  <c r="AM529" i="25"/>
  <c r="AM530" i="25"/>
  <c r="AM531" i="25"/>
  <c r="AM532" i="25"/>
  <c r="AM533" i="25"/>
  <c r="AM534" i="25"/>
  <c r="AM535" i="25"/>
  <c r="AM536" i="25"/>
  <c r="AM537" i="25"/>
  <c r="AM538" i="25"/>
  <c r="AM539" i="25"/>
  <c r="AM540" i="25"/>
  <c r="AM541" i="25"/>
  <c r="AM542" i="25"/>
  <c r="AM543" i="25"/>
  <c r="AM544" i="25"/>
  <c r="AM545" i="25"/>
  <c r="AM546" i="25"/>
  <c r="AM547" i="25"/>
  <c r="AM548" i="25"/>
  <c r="AM549" i="25"/>
  <c r="AM550" i="25"/>
  <c r="AM551" i="25"/>
  <c r="AM552" i="25"/>
  <c r="AM553" i="25"/>
  <c r="AM554" i="25"/>
  <c r="AM555" i="25"/>
  <c r="AM556" i="25"/>
  <c r="AM557" i="25"/>
  <c r="AM558" i="25"/>
  <c r="AM559" i="25"/>
  <c r="AM560" i="25"/>
  <c r="AM561" i="25"/>
  <c r="AM562" i="25"/>
  <c r="AM563" i="25"/>
  <c r="AM564" i="25"/>
  <c r="AM565" i="25"/>
  <c r="AM566" i="25"/>
  <c r="AM567" i="25"/>
  <c r="AM568" i="25"/>
  <c r="AM569" i="25"/>
  <c r="AM570" i="25"/>
  <c r="AM571" i="25"/>
  <c r="AM572" i="25"/>
  <c r="AM573" i="25"/>
  <c r="AM574" i="25"/>
  <c r="AM575" i="25"/>
  <c r="AM576" i="25"/>
  <c r="AM577" i="25"/>
  <c r="AM578" i="25"/>
  <c r="AM579" i="25"/>
  <c r="AM580" i="25"/>
  <c r="AM581" i="25"/>
  <c r="AM582" i="25"/>
  <c r="AM583" i="25"/>
  <c r="AM584" i="25"/>
  <c r="AM585" i="25"/>
  <c r="AM586" i="25"/>
  <c r="AM587" i="25"/>
  <c r="AM588" i="25"/>
  <c r="AM589" i="25"/>
  <c r="AM590" i="25"/>
  <c r="AM591" i="25"/>
  <c r="AM592" i="25"/>
  <c r="AM593" i="25"/>
  <c r="AM594" i="25"/>
  <c r="AM595" i="25"/>
  <c r="AM596" i="25"/>
  <c r="AM597" i="25"/>
  <c r="AM598" i="25"/>
  <c r="AM599" i="25"/>
  <c r="AM600" i="25"/>
  <c r="AM601" i="25"/>
  <c r="AM602" i="25"/>
  <c r="AM603" i="25"/>
  <c r="AM604" i="25"/>
  <c r="AM605" i="25"/>
  <c r="AM606" i="25"/>
  <c r="AM607" i="25"/>
  <c r="AM608" i="25"/>
  <c r="AM609" i="25"/>
  <c r="AM610" i="25"/>
  <c r="AM611" i="25"/>
  <c r="AM612" i="25"/>
  <c r="AM613" i="25"/>
  <c r="AM614" i="25"/>
  <c r="AM615" i="25"/>
  <c r="AM616" i="25"/>
  <c r="AM617" i="25"/>
  <c r="AM618" i="25"/>
  <c r="AM619" i="25"/>
  <c r="AM620" i="25"/>
  <c r="AM621" i="25"/>
  <c r="AM622" i="25"/>
  <c r="AM623" i="25"/>
  <c r="AM624" i="25"/>
  <c r="AM625" i="25"/>
  <c r="AM626" i="25"/>
  <c r="AM627" i="25"/>
  <c r="AM628" i="25"/>
  <c r="AM629" i="25"/>
  <c r="AM630" i="25"/>
  <c r="AM631" i="25"/>
  <c r="AM632" i="25"/>
  <c r="AM633" i="25"/>
  <c r="AM634" i="25"/>
  <c r="AM635" i="25"/>
  <c r="AM636" i="25"/>
  <c r="AM637" i="25"/>
  <c r="AM638" i="25"/>
  <c r="AM639" i="25"/>
  <c r="AM640" i="25"/>
  <c r="AM641" i="25"/>
  <c r="AM642" i="25"/>
  <c r="AM643" i="25"/>
  <c r="AM644" i="25"/>
  <c r="AM645" i="25"/>
  <c r="AM646" i="25"/>
  <c r="AM647" i="25"/>
  <c r="AM648" i="25"/>
  <c r="AM649" i="25"/>
  <c r="AM650" i="25"/>
  <c r="AM651" i="25"/>
  <c r="AM652" i="25"/>
  <c r="AM653" i="25"/>
  <c r="AM654" i="25"/>
  <c r="AM655" i="25"/>
  <c r="AM656" i="25"/>
  <c r="AM657" i="25"/>
  <c r="AM658" i="25"/>
  <c r="AM659" i="25"/>
  <c r="AM660" i="25"/>
  <c r="AM661" i="25"/>
  <c r="AM662" i="25"/>
  <c r="AM663" i="25"/>
  <c r="AM664" i="25"/>
  <c r="AM665" i="25"/>
  <c r="AM666" i="25"/>
  <c r="AM667" i="25"/>
  <c r="AM668" i="25"/>
  <c r="AM669" i="25"/>
  <c r="AM670" i="25"/>
  <c r="AM671" i="25"/>
  <c r="AM672" i="25"/>
  <c r="AM673" i="25"/>
  <c r="AM674" i="25"/>
  <c r="AM675" i="25"/>
  <c r="AM676" i="25"/>
  <c r="AM677" i="25"/>
  <c r="AM678" i="25"/>
  <c r="AM679" i="25"/>
  <c r="AM680" i="25"/>
  <c r="AM681" i="25"/>
  <c r="AM682" i="25"/>
  <c r="AM683" i="25"/>
  <c r="AM684" i="25"/>
  <c r="AM685" i="25"/>
  <c r="AM686" i="25"/>
  <c r="AM687" i="25"/>
  <c r="AM688" i="25"/>
  <c r="AM689" i="25"/>
  <c r="AM690" i="25"/>
  <c r="AM691" i="25"/>
  <c r="AM692" i="25"/>
  <c r="AM693" i="25"/>
  <c r="AM694" i="25"/>
  <c r="AM695" i="25"/>
  <c r="AM696" i="25"/>
  <c r="AM697" i="25"/>
  <c r="AM698" i="25"/>
  <c r="AM699" i="25"/>
  <c r="AM700" i="25"/>
  <c r="AM701" i="25"/>
  <c r="AM702" i="25"/>
  <c r="AM703" i="25"/>
  <c r="AM704" i="25"/>
  <c r="AM705" i="25"/>
  <c r="AM706" i="25"/>
  <c r="AM707" i="25"/>
  <c r="AM708" i="25"/>
  <c r="AM709" i="25"/>
  <c r="AM710" i="25"/>
  <c r="AM711" i="25"/>
  <c r="AM712" i="25"/>
  <c r="AM713" i="25"/>
  <c r="AM714" i="25"/>
  <c r="AM715" i="25"/>
  <c r="AM716" i="25"/>
  <c r="AM717" i="25"/>
  <c r="AM718" i="25"/>
  <c r="AM719" i="25"/>
  <c r="AM720" i="25"/>
  <c r="AM721" i="25"/>
  <c r="AM722" i="25"/>
  <c r="AM723" i="25"/>
  <c r="AM724" i="25"/>
  <c r="AM725" i="25"/>
  <c r="AM726" i="25"/>
  <c r="AM727" i="25"/>
  <c r="AM728" i="25"/>
  <c r="AM729" i="25"/>
  <c r="AM730" i="25"/>
  <c r="AM731" i="25"/>
  <c r="AM732" i="25"/>
  <c r="AM733" i="25"/>
  <c r="AM734" i="25"/>
  <c r="AM735" i="25"/>
  <c r="AM736" i="25"/>
  <c r="AM737" i="25"/>
  <c r="AM738" i="25"/>
  <c r="AM739" i="25"/>
  <c r="AM740" i="25"/>
  <c r="AM741" i="25"/>
  <c r="AM742" i="25"/>
  <c r="AM743" i="25"/>
  <c r="AM744" i="25"/>
  <c r="AM745" i="25"/>
  <c r="AM746" i="25"/>
  <c r="AM747" i="25"/>
  <c r="AM748" i="25"/>
  <c r="AM749" i="25"/>
  <c r="AM750" i="25"/>
  <c r="AM751" i="25"/>
  <c r="AM752" i="25"/>
  <c r="AM753" i="25"/>
  <c r="AM754" i="25"/>
  <c r="AM755" i="25"/>
  <c r="AM756" i="25"/>
  <c r="AM757" i="25"/>
  <c r="AM758" i="25"/>
  <c r="AM759" i="25"/>
  <c r="AM760" i="25"/>
  <c r="AM761" i="25"/>
  <c r="AM762" i="25"/>
  <c r="AM763" i="25"/>
  <c r="AM764" i="25"/>
  <c r="AM765" i="25"/>
  <c r="AM766" i="25"/>
  <c r="AM767" i="25"/>
  <c r="AM768" i="25"/>
  <c r="AM769" i="25"/>
  <c r="AM770" i="25"/>
  <c r="AM771" i="25"/>
  <c r="AM772" i="25"/>
  <c r="AM773" i="25"/>
  <c r="AM774" i="25"/>
  <c r="AM775" i="25"/>
  <c r="AM776" i="25"/>
  <c r="AM777" i="25"/>
  <c r="AM778" i="25"/>
  <c r="AM779" i="25"/>
  <c r="AM780" i="25"/>
  <c r="AM781" i="25"/>
  <c r="AM782" i="25"/>
  <c r="AM783" i="25"/>
  <c r="AM784" i="25"/>
  <c r="AM785" i="25"/>
  <c r="AM786" i="25"/>
  <c r="AM787" i="25"/>
  <c r="AM788" i="25"/>
  <c r="AM789" i="25"/>
  <c r="AM790" i="25"/>
  <c r="AM791" i="25"/>
  <c r="AM792" i="25"/>
  <c r="AM793" i="25"/>
  <c r="AM794" i="25"/>
  <c r="AM795" i="25"/>
  <c r="AM796" i="25"/>
  <c r="AM797" i="25"/>
  <c r="AM798" i="25"/>
  <c r="AM799" i="25"/>
  <c r="AM800" i="25"/>
  <c r="AM801" i="25"/>
  <c r="AM802" i="25"/>
  <c r="AM803" i="25"/>
  <c r="AM804" i="25"/>
  <c r="AM805" i="25"/>
  <c r="AM806" i="25"/>
  <c r="AM807" i="25"/>
  <c r="AM808" i="25"/>
  <c r="AM809" i="25"/>
  <c r="AM810" i="25"/>
  <c r="AM811" i="25"/>
  <c r="AM812" i="25"/>
  <c r="AM813" i="25"/>
  <c r="AM814" i="25"/>
  <c r="AM815" i="25"/>
  <c r="AM816" i="25"/>
  <c r="AM817" i="25"/>
  <c r="AM818" i="25"/>
  <c r="AM819" i="25"/>
  <c r="AM820" i="25"/>
  <c r="AM821" i="25"/>
  <c r="AM822" i="25"/>
  <c r="AM823" i="25"/>
  <c r="AM824" i="25"/>
  <c r="AM825" i="25"/>
  <c r="AM826" i="25"/>
  <c r="AM827" i="25"/>
  <c r="AM828" i="25"/>
  <c r="AM829" i="25"/>
  <c r="AM830" i="25"/>
  <c r="AM831" i="25"/>
  <c r="AM832" i="25"/>
  <c r="AM833" i="25"/>
  <c r="AM834" i="25"/>
  <c r="AM835" i="25"/>
  <c r="AM836" i="25"/>
  <c r="AM837" i="25"/>
  <c r="AM838" i="25"/>
  <c r="AM839" i="25"/>
  <c r="AM840" i="25"/>
  <c r="AM841" i="25"/>
  <c r="AM842" i="25"/>
  <c r="AM843" i="25"/>
  <c r="AM844" i="25"/>
  <c r="AM845" i="25"/>
  <c r="AM846" i="25"/>
  <c r="AM847" i="25"/>
  <c r="AM848" i="25"/>
  <c r="AM849" i="25"/>
  <c r="AM850" i="25"/>
  <c r="AM851" i="25"/>
  <c r="AM852" i="25"/>
  <c r="AM853" i="25"/>
  <c r="AM854" i="25"/>
  <c r="AM855" i="25"/>
  <c r="AM856" i="25"/>
  <c r="AM857" i="25"/>
  <c r="AM858" i="25"/>
  <c r="AM859" i="25"/>
  <c r="AM860" i="25"/>
  <c r="AM861" i="25"/>
  <c r="AM862" i="25"/>
  <c r="AM863" i="25"/>
  <c r="AM864" i="25"/>
  <c r="AM865" i="25"/>
  <c r="AM866" i="25"/>
  <c r="AM867" i="25"/>
  <c r="AM868" i="25"/>
  <c r="AM869" i="25"/>
  <c r="AM870" i="25"/>
  <c r="AM871" i="25"/>
  <c r="AM872" i="25"/>
  <c r="AM873" i="25"/>
  <c r="AM874" i="25"/>
  <c r="AM875" i="25"/>
  <c r="AM876" i="25"/>
  <c r="AM877" i="25"/>
  <c r="AM878" i="25"/>
  <c r="AM879" i="25"/>
  <c r="AM880" i="25"/>
  <c r="AM881" i="25"/>
  <c r="AM882" i="25"/>
  <c r="AM883" i="25"/>
  <c r="AM884" i="25"/>
  <c r="AM885" i="25"/>
  <c r="AM886" i="25"/>
  <c r="AM887" i="25"/>
  <c r="AM888" i="25"/>
  <c r="AM889" i="25"/>
  <c r="AM890" i="25"/>
  <c r="AM891" i="25"/>
  <c r="AM892" i="25"/>
  <c r="AM893" i="25"/>
  <c r="AM894" i="25"/>
  <c r="AM895" i="25"/>
  <c r="AM896" i="25"/>
  <c r="AM897" i="25"/>
  <c r="AM898" i="25"/>
  <c r="AM899" i="25"/>
  <c r="AM900" i="25"/>
  <c r="AM901" i="25"/>
  <c r="AM902" i="25"/>
  <c r="AM903" i="25"/>
  <c r="AM904" i="25"/>
  <c r="AM905" i="25"/>
  <c r="AM906" i="25"/>
  <c r="AM907" i="25"/>
  <c r="AM908" i="25"/>
  <c r="AM909" i="25"/>
  <c r="AM910" i="25"/>
  <c r="AM911" i="25"/>
  <c r="AM912" i="25"/>
  <c r="AM913" i="25"/>
  <c r="AM914" i="25"/>
  <c r="AM915" i="25"/>
  <c r="AM916" i="25"/>
  <c r="AM917" i="25"/>
  <c r="AM918" i="25"/>
  <c r="AM919" i="25"/>
  <c r="AM920" i="25"/>
  <c r="AM921" i="25"/>
  <c r="AM922" i="25"/>
  <c r="AM923" i="25"/>
  <c r="AM924" i="25"/>
  <c r="AM925" i="25"/>
  <c r="AM926" i="25"/>
  <c r="AM927" i="25"/>
  <c r="AM928" i="25"/>
  <c r="AM929" i="25"/>
  <c r="AM930" i="25"/>
  <c r="AM931" i="25"/>
  <c r="AM932" i="25"/>
  <c r="AM933" i="25"/>
  <c r="AM934" i="25"/>
  <c r="AM935" i="25"/>
  <c r="AM936" i="25"/>
  <c r="AM937" i="25"/>
  <c r="AM938" i="25"/>
  <c r="AM939" i="25"/>
  <c r="AM940" i="25"/>
  <c r="AM941" i="25"/>
  <c r="AM942" i="25"/>
  <c r="AM943" i="25"/>
  <c r="AM944" i="25"/>
  <c r="AM945" i="25"/>
  <c r="AM946" i="25"/>
  <c r="AM947" i="25"/>
  <c r="AM948" i="25"/>
  <c r="AM949" i="25"/>
  <c r="AM950" i="25"/>
  <c r="AM951" i="25"/>
  <c r="AM952" i="25"/>
  <c r="AM953" i="25"/>
  <c r="AM954" i="25"/>
  <c r="AM955" i="25"/>
  <c r="AM956" i="25"/>
  <c r="AM957" i="25"/>
  <c r="AM958" i="25"/>
  <c r="AM959" i="25"/>
  <c r="AM960" i="25"/>
  <c r="AM961" i="25"/>
  <c r="AM962" i="25"/>
  <c r="AM963" i="25"/>
  <c r="AM964" i="25"/>
  <c r="AM965" i="25"/>
  <c r="AM966" i="25"/>
  <c r="AM967" i="25"/>
  <c r="AM968" i="25"/>
  <c r="AM969" i="25"/>
  <c r="AM970" i="25"/>
  <c r="AM971" i="25"/>
  <c r="AM972" i="25"/>
  <c r="AM973" i="25"/>
  <c r="AM974" i="25"/>
  <c r="AM975" i="25"/>
  <c r="AM976" i="25"/>
  <c r="AM977" i="25"/>
  <c r="AM978" i="25"/>
  <c r="AM979" i="25"/>
  <c r="AM980" i="25"/>
  <c r="AM981" i="25"/>
  <c r="AM982" i="25"/>
  <c r="AM983" i="25"/>
  <c r="AM984" i="25"/>
  <c r="AM985" i="25"/>
  <c r="AM986" i="25"/>
  <c r="AM987" i="25"/>
  <c r="AM988" i="25"/>
  <c r="AM989" i="25"/>
  <c r="AM990" i="25"/>
  <c r="AM991" i="25"/>
  <c r="AM992" i="25"/>
  <c r="AM993" i="25"/>
  <c r="AM994" i="25"/>
  <c r="AM995" i="25"/>
  <c r="AM996" i="25"/>
  <c r="AM997" i="25"/>
  <c r="AM998" i="25"/>
  <c r="AM999" i="25"/>
  <c r="AM1000" i="25"/>
  <c r="AM1001" i="25"/>
  <c r="AM1002" i="25"/>
  <c r="AM1003" i="25"/>
  <c r="AJ5" i="25"/>
  <c r="AJ6" i="25"/>
  <c r="AJ7" i="25"/>
  <c r="AJ8" i="25"/>
  <c r="AJ9" i="25"/>
  <c r="AJ10" i="25"/>
  <c r="AJ11" i="25"/>
  <c r="AJ12" i="25"/>
  <c r="AJ13" i="25"/>
  <c r="AJ14" i="25"/>
  <c r="AJ15" i="25"/>
  <c r="AJ16" i="25"/>
  <c r="AJ17" i="25"/>
  <c r="AJ18" i="25"/>
  <c r="AJ19" i="25"/>
  <c r="AJ20" i="25"/>
  <c r="AJ21" i="25"/>
  <c r="AJ22" i="25"/>
  <c r="AJ23" i="25"/>
  <c r="AJ24" i="25"/>
  <c r="AJ25" i="25"/>
  <c r="AJ26" i="25"/>
  <c r="AJ27" i="25"/>
  <c r="AJ28" i="25"/>
  <c r="AJ29" i="25"/>
  <c r="AJ30" i="25"/>
  <c r="AJ31" i="25"/>
  <c r="AJ32" i="25"/>
  <c r="AJ33" i="25"/>
  <c r="AJ34" i="25"/>
  <c r="AJ35" i="25"/>
  <c r="AJ36" i="25"/>
  <c r="AJ37" i="25"/>
  <c r="AJ38" i="25"/>
  <c r="AJ39" i="25"/>
  <c r="AJ40" i="25"/>
  <c r="AJ41" i="25"/>
  <c r="AJ42" i="25"/>
  <c r="AJ43" i="25"/>
  <c r="AJ44" i="25"/>
  <c r="AJ45" i="25"/>
  <c r="AJ46" i="25"/>
  <c r="AJ47" i="25"/>
  <c r="AJ48" i="25"/>
  <c r="AJ49" i="25"/>
  <c r="AJ50" i="25"/>
  <c r="AJ51" i="25"/>
  <c r="AJ52" i="25"/>
  <c r="AJ53" i="25"/>
  <c r="AJ54" i="25"/>
  <c r="AJ55" i="25"/>
  <c r="AJ56" i="25"/>
  <c r="AJ57" i="25"/>
  <c r="AJ58" i="25"/>
  <c r="AJ59" i="25"/>
  <c r="AJ60" i="25"/>
  <c r="AJ61" i="25"/>
  <c r="AJ62" i="25"/>
  <c r="AJ63" i="25"/>
  <c r="AJ64" i="25"/>
  <c r="AJ65" i="25"/>
  <c r="AJ66" i="25"/>
  <c r="AJ67" i="25"/>
  <c r="AJ68" i="25"/>
  <c r="AJ69" i="25"/>
  <c r="AJ70" i="25"/>
  <c r="AJ71" i="25"/>
  <c r="AJ72" i="25"/>
  <c r="AJ73" i="25"/>
  <c r="AJ74" i="25"/>
  <c r="AJ75" i="25"/>
  <c r="AJ76" i="25"/>
  <c r="AJ77" i="25"/>
  <c r="AJ78" i="25"/>
  <c r="AJ79" i="25"/>
  <c r="AJ80" i="25"/>
  <c r="AJ81" i="25"/>
  <c r="AJ82" i="25"/>
  <c r="AJ83" i="25"/>
  <c r="AJ84" i="25"/>
  <c r="AJ85" i="25"/>
  <c r="AJ86" i="25"/>
  <c r="AJ87" i="25"/>
  <c r="AJ88" i="25"/>
  <c r="AJ89" i="25"/>
  <c r="AJ90" i="25"/>
  <c r="AJ91" i="25"/>
  <c r="AJ92" i="25"/>
  <c r="AJ93" i="25"/>
  <c r="AJ94" i="25"/>
  <c r="AJ95" i="25"/>
  <c r="AJ96" i="25"/>
  <c r="AJ97" i="25"/>
  <c r="AJ98" i="25"/>
  <c r="AJ99" i="25"/>
  <c r="AJ100" i="25"/>
  <c r="AJ101" i="25"/>
  <c r="AJ102" i="25"/>
  <c r="AJ103" i="25"/>
  <c r="AJ104" i="25"/>
  <c r="AJ105" i="25"/>
  <c r="AJ106" i="25"/>
  <c r="AJ107" i="25"/>
  <c r="AJ108" i="25"/>
  <c r="AJ109" i="25"/>
  <c r="AJ110" i="25"/>
  <c r="AJ111" i="25"/>
  <c r="AJ112" i="25"/>
  <c r="AJ113" i="25"/>
  <c r="AJ114" i="25"/>
  <c r="AJ115" i="25"/>
  <c r="AJ116" i="25"/>
  <c r="AJ117" i="25"/>
  <c r="AJ118" i="25"/>
  <c r="AJ119" i="25"/>
  <c r="AJ120" i="25"/>
  <c r="AJ121" i="25"/>
  <c r="AJ122" i="25"/>
  <c r="AJ123" i="25"/>
  <c r="AJ124" i="25"/>
  <c r="AJ125" i="25"/>
  <c r="AJ126" i="25"/>
  <c r="AJ127" i="25"/>
  <c r="AJ128" i="25"/>
  <c r="AJ129" i="25"/>
  <c r="AJ130" i="25"/>
  <c r="AJ131" i="25"/>
  <c r="AJ132" i="25"/>
  <c r="AJ133" i="25"/>
  <c r="AJ134" i="25"/>
  <c r="AJ135" i="25"/>
  <c r="AJ136" i="25"/>
  <c r="AJ137" i="25"/>
  <c r="AJ138" i="25"/>
  <c r="AJ139" i="25"/>
  <c r="AJ140" i="25"/>
  <c r="AJ141" i="25"/>
  <c r="AJ142" i="25"/>
  <c r="AJ143" i="25"/>
  <c r="AJ144" i="25"/>
  <c r="AJ145" i="25"/>
  <c r="AJ146" i="25"/>
  <c r="AJ147" i="25"/>
  <c r="AJ148" i="25"/>
  <c r="AJ149" i="25"/>
  <c r="AJ150" i="25"/>
  <c r="AJ151" i="25"/>
  <c r="AJ152" i="25"/>
  <c r="AJ153" i="25"/>
  <c r="AJ154" i="25"/>
  <c r="AJ155" i="25"/>
  <c r="AJ156" i="25"/>
  <c r="AJ157" i="25"/>
  <c r="AJ158" i="25"/>
  <c r="AJ159" i="25"/>
  <c r="AJ160" i="25"/>
  <c r="AJ161" i="25"/>
  <c r="AJ162" i="25"/>
  <c r="AJ163" i="25"/>
  <c r="AJ164" i="25"/>
  <c r="AJ165" i="25"/>
  <c r="AJ166" i="25"/>
  <c r="AJ167" i="25"/>
  <c r="AJ168" i="25"/>
  <c r="AJ169" i="25"/>
  <c r="AJ170" i="25"/>
  <c r="AJ171" i="25"/>
  <c r="AJ172" i="25"/>
  <c r="AJ173" i="25"/>
  <c r="AJ174" i="25"/>
  <c r="AJ175" i="25"/>
  <c r="AJ176" i="25"/>
  <c r="AJ177" i="25"/>
  <c r="AJ178" i="25"/>
  <c r="AJ179" i="25"/>
  <c r="AJ180" i="25"/>
  <c r="AJ181" i="25"/>
  <c r="AJ182" i="25"/>
  <c r="AJ183" i="25"/>
  <c r="AJ184" i="25"/>
  <c r="AJ185" i="25"/>
  <c r="AJ186" i="25"/>
  <c r="AJ187" i="25"/>
  <c r="AJ188" i="25"/>
  <c r="AJ189" i="25"/>
  <c r="AJ190" i="25"/>
  <c r="AJ191" i="25"/>
  <c r="AJ192" i="25"/>
  <c r="AJ193" i="25"/>
  <c r="AJ194" i="25"/>
  <c r="AJ195" i="25"/>
  <c r="AJ196" i="25"/>
  <c r="AJ197" i="25"/>
  <c r="AJ198" i="25"/>
  <c r="AJ199" i="25"/>
  <c r="AJ200" i="25"/>
  <c r="AJ201" i="25"/>
  <c r="AJ202" i="25"/>
  <c r="AJ203" i="25"/>
  <c r="AJ204" i="25"/>
  <c r="AJ205" i="25"/>
  <c r="AJ206" i="25"/>
  <c r="AJ207" i="25"/>
  <c r="AJ208" i="25"/>
  <c r="AJ209" i="25"/>
  <c r="AJ210" i="25"/>
  <c r="AJ211" i="25"/>
  <c r="AJ212" i="25"/>
  <c r="AJ213" i="25"/>
  <c r="AJ214" i="25"/>
  <c r="AJ215" i="25"/>
  <c r="AJ216" i="25"/>
  <c r="AJ217" i="25"/>
  <c r="AJ218" i="25"/>
  <c r="AJ219" i="25"/>
  <c r="AJ220" i="25"/>
  <c r="AJ221" i="25"/>
  <c r="AJ222" i="25"/>
  <c r="AJ223" i="25"/>
  <c r="AJ224" i="25"/>
  <c r="AJ225" i="25"/>
  <c r="AJ226" i="25"/>
  <c r="AJ227" i="25"/>
  <c r="AJ228" i="25"/>
  <c r="AJ229" i="25"/>
  <c r="AJ230" i="25"/>
  <c r="AJ231" i="25"/>
  <c r="AJ232" i="25"/>
  <c r="AJ233" i="25"/>
  <c r="AJ234" i="25"/>
  <c r="AJ235" i="25"/>
  <c r="AJ236" i="25"/>
  <c r="AJ237" i="25"/>
  <c r="AJ238" i="25"/>
  <c r="AJ239" i="25"/>
  <c r="AJ240" i="25"/>
  <c r="AJ241" i="25"/>
  <c r="AJ242" i="25"/>
  <c r="AJ243" i="25"/>
  <c r="AJ244" i="25"/>
  <c r="AJ245" i="25"/>
  <c r="AJ246" i="25"/>
  <c r="AJ247" i="25"/>
  <c r="AJ248" i="25"/>
  <c r="AJ249" i="25"/>
  <c r="AJ250" i="25"/>
  <c r="AJ251" i="25"/>
  <c r="AJ252" i="25"/>
  <c r="AJ253" i="25"/>
  <c r="AJ254" i="25"/>
  <c r="AJ255" i="25"/>
  <c r="AJ256" i="25"/>
  <c r="AJ257" i="25"/>
  <c r="AJ258" i="25"/>
  <c r="AJ259" i="25"/>
  <c r="AJ260" i="25"/>
  <c r="AJ261" i="25"/>
  <c r="AJ262" i="25"/>
  <c r="AJ263" i="25"/>
  <c r="AJ264" i="25"/>
  <c r="AJ265" i="25"/>
  <c r="AJ266" i="25"/>
  <c r="AJ267" i="25"/>
  <c r="AJ268" i="25"/>
  <c r="AJ269" i="25"/>
  <c r="AJ270" i="25"/>
  <c r="AJ271" i="25"/>
  <c r="AJ272" i="25"/>
  <c r="AJ273" i="25"/>
  <c r="AJ274" i="25"/>
  <c r="AJ275" i="25"/>
  <c r="AJ276" i="25"/>
  <c r="AJ277" i="25"/>
  <c r="AJ278" i="25"/>
  <c r="AJ279" i="25"/>
  <c r="AJ280" i="25"/>
  <c r="AJ281" i="25"/>
  <c r="AJ282" i="25"/>
  <c r="AJ283" i="25"/>
  <c r="AJ284" i="25"/>
  <c r="AJ285" i="25"/>
  <c r="AJ286" i="25"/>
  <c r="AJ287" i="25"/>
  <c r="AJ288" i="25"/>
  <c r="AJ289" i="25"/>
  <c r="AJ290" i="25"/>
  <c r="AJ291" i="25"/>
  <c r="AJ292" i="25"/>
  <c r="AJ293" i="25"/>
  <c r="AJ294" i="25"/>
  <c r="AJ295" i="25"/>
  <c r="AJ296" i="25"/>
  <c r="AJ297" i="25"/>
  <c r="AJ298" i="25"/>
  <c r="AJ299" i="25"/>
  <c r="AJ300" i="25"/>
  <c r="AJ301" i="25"/>
  <c r="AJ302" i="25"/>
  <c r="AJ303" i="25"/>
  <c r="AJ304" i="25"/>
  <c r="AJ305" i="25"/>
  <c r="AJ306" i="25"/>
  <c r="AJ307" i="25"/>
  <c r="AJ308" i="25"/>
  <c r="AJ309" i="25"/>
  <c r="AJ310" i="25"/>
  <c r="AJ311" i="25"/>
  <c r="AJ312" i="25"/>
  <c r="AJ313" i="25"/>
  <c r="AJ314" i="25"/>
  <c r="AJ315" i="25"/>
  <c r="AJ316" i="25"/>
  <c r="AJ317" i="25"/>
  <c r="AJ318" i="25"/>
  <c r="AJ319" i="25"/>
  <c r="AJ320" i="25"/>
  <c r="AJ321" i="25"/>
  <c r="AJ322" i="25"/>
  <c r="AJ323" i="25"/>
  <c r="AJ324" i="25"/>
  <c r="AJ325" i="25"/>
  <c r="AJ326" i="25"/>
  <c r="AJ327" i="25"/>
  <c r="AJ328" i="25"/>
  <c r="AJ329" i="25"/>
  <c r="AJ330" i="25"/>
  <c r="AJ331" i="25"/>
  <c r="AJ332" i="25"/>
  <c r="AJ333" i="25"/>
  <c r="AJ334" i="25"/>
  <c r="AJ335" i="25"/>
  <c r="AJ336" i="25"/>
  <c r="AJ337" i="25"/>
  <c r="AJ338" i="25"/>
  <c r="AJ339" i="25"/>
  <c r="AJ340" i="25"/>
  <c r="AJ341" i="25"/>
  <c r="AJ342" i="25"/>
  <c r="AJ343" i="25"/>
  <c r="AJ344" i="25"/>
  <c r="AJ345" i="25"/>
  <c r="AJ346" i="25"/>
  <c r="AJ347" i="25"/>
  <c r="AJ348" i="25"/>
  <c r="AJ349" i="25"/>
  <c r="AJ350" i="25"/>
  <c r="AJ351" i="25"/>
  <c r="AJ352" i="25"/>
  <c r="AJ353" i="25"/>
  <c r="AJ354" i="25"/>
  <c r="AJ355" i="25"/>
  <c r="AJ356" i="25"/>
  <c r="AJ357" i="25"/>
  <c r="AJ358" i="25"/>
  <c r="AJ359" i="25"/>
  <c r="AJ360" i="25"/>
  <c r="AJ361" i="25"/>
  <c r="AJ362" i="25"/>
  <c r="AJ363" i="25"/>
  <c r="AJ364" i="25"/>
  <c r="AJ365" i="25"/>
  <c r="AJ366" i="25"/>
  <c r="AJ367" i="25"/>
  <c r="AJ368" i="25"/>
  <c r="AJ369" i="25"/>
  <c r="AJ370" i="25"/>
  <c r="AJ371" i="25"/>
  <c r="AJ372" i="25"/>
  <c r="AJ373" i="25"/>
  <c r="AJ374" i="25"/>
  <c r="AJ375" i="25"/>
  <c r="AJ376" i="25"/>
  <c r="AJ377" i="25"/>
  <c r="AJ378" i="25"/>
  <c r="AJ379" i="25"/>
  <c r="AJ380" i="25"/>
  <c r="AJ381" i="25"/>
  <c r="AJ382" i="25"/>
  <c r="AJ383" i="25"/>
  <c r="AJ384" i="25"/>
  <c r="AJ385" i="25"/>
  <c r="AJ386" i="25"/>
  <c r="AJ387" i="25"/>
  <c r="AJ388" i="25"/>
  <c r="AJ389" i="25"/>
  <c r="AJ390" i="25"/>
  <c r="AJ391" i="25"/>
  <c r="AJ392" i="25"/>
  <c r="AJ393" i="25"/>
  <c r="AJ394" i="25"/>
  <c r="AJ395" i="25"/>
  <c r="AJ396" i="25"/>
  <c r="AJ397" i="25"/>
  <c r="AJ398" i="25"/>
  <c r="AJ399" i="25"/>
  <c r="AJ400" i="25"/>
  <c r="AJ401" i="25"/>
  <c r="AJ402" i="25"/>
  <c r="AJ403" i="25"/>
  <c r="AJ404" i="25"/>
  <c r="AJ405" i="25"/>
  <c r="AJ406" i="25"/>
  <c r="AJ407" i="25"/>
  <c r="AJ408" i="25"/>
  <c r="AJ409" i="25"/>
  <c r="AJ410" i="25"/>
  <c r="AJ411" i="25"/>
  <c r="AJ412" i="25"/>
  <c r="AJ413" i="25"/>
  <c r="AJ414" i="25"/>
  <c r="AJ415" i="25"/>
  <c r="AJ416" i="25"/>
  <c r="AJ417" i="25"/>
  <c r="AJ418" i="25"/>
  <c r="AJ419" i="25"/>
  <c r="AJ420" i="25"/>
  <c r="AJ421" i="25"/>
  <c r="AJ422" i="25"/>
  <c r="AJ423" i="25"/>
  <c r="AJ424" i="25"/>
  <c r="AJ425" i="25"/>
  <c r="AJ426" i="25"/>
  <c r="AJ427" i="25"/>
  <c r="AJ428" i="25"/>
  <c r="AJ429" i="25"/>
  <c r="AJ430" i="25"/>
  <c r="AJ431" i="25"/>
  <c r="AJ432" i="25"/>
  <c r="AJ433" i="25"/>
  <c r="AJ434" i="25"/>
  <c r="AJ435" i="25"/>
  <c r="AJ436" i="25"/>
  <c r="AJ437" i="25"/>
  <c r="AJ438" i="25"/>
  <c r="AJ439" i="25"/>
  <c r="AJ440" i="25"/>
  <c r="AJ441" i="25"/>
  <c r="AJ442" i="25"/>
  <c r="AJ443" i="25"/>
  <c r="AJ444" i="25"/>
  <c r="AJ445" i="25"/>
  <c r="AJ446" i="25"/>
  <c r="AJ447" i="25"/>
  <c r="AJ448" i="25"/>
  <c r="AJ449" i="25"/>
  <c r="AJ450" i="25"/>
  <c r="AJ451" i="25"/>
  <c r="AJ452" i="25"/>
  <c r="AJ453" i="25"/>
  <c r="AJ454" i="25"/>
  <c r="AJ455" i="25"/>
  <c r="AJ456" i="25"/>
  <c r="AJ457" i="25"/>
  <c r="AJ458" i="25"/>
  <c r="AJ459" i="25"/>
  <c r="AJ460" i="25"/>
  <c r="AJ461" i="25"/>
  <c r="AJ462" i="25"/>
  <c r="AJ463" i="25"/>
  <c r="AJ464" i="25"/>
  <c r="AJ465" i="25"/>
  <c r="AJ466" i="25"/>
  <c r="AJ467" i="25"/>
  <c r="AJ468" i="25"/>
  <c r="AJ469" i="25"/>
  <c r="AJ470" i="25"/>
  <c r="AJ471" i="25"/>
  <c r="AJ472" i="25"/>
  <c r="AJ473" i="25"/>
  <c r="AJ474" i="25"/>
  <c r="AJ475" i="25"/>
  <c r="AJ476" i="25"/>
  <c r="AJ477" i="25"/>
  <c r="AJ478" i="25"/>
  <c r="AJ479" i="25"/>
  <c r="AJ480" i="25"/>
  <c r="AJ481" i="25"/>
  <c r="AJ482" i="25"/>
  <c r="AJ483" i="25"/>
  <c r="AJ484" i="25"/>
  <c r="AJ485" i="25"/>
  <c r="AJ486" i="25"/>
  <c r="AJ487" i="25"/>
  <c r="AJ488" i="25"/>
  <c r="AJ489" i="25"/>
  <c r="AJ490" i="25"/>
  <c r="AJ491" i="25"/>
  <c r="AJ492" i="25"/>
  <c r="AJ493" i="25"/>
  <c r="AJ494" i="25"/>
  <c r="AJ495" i="25"/>
  <c r="AJ496" i="25"/>
  <c r="AJ497" i="25"/>
  <c r="AJ498" i="25"/>
  <c r="AJ499" i="25"/>
  <c r="AJ500" i="25"/>
  <c r="AJ501" i="25"/>
  <c r="AJ502" i="25"/>
  <c r="AJ503" i="25"/>
  <c r="AJ504" i="25"/>
  <c r="AJ505" i="25"/>
  <c r="AJ506" i="25"/>
  <c r="AJ507" i="25"/>
  <c r="AJ508" i="25"/>
  <c r="AJ509" i="25"/>
  <c r="AJ510" i="25"/>
  <c r="AJ511" i="25"/>
  <c r="AJ512" i="25"/>
  <c r="AJ513" i="25"/>
  <c r="AJ514" i="25"/>
  <c r="AJ515" i="25"/>
  <c r="AJ516" i="25"/>
  <c r="AJ517" i="25"/>
  <c r="AJ518" i="25"/>
  <c r="AJ519" i="25"/>
  <c r="AJ520" i="25"/>
  <c r="AJ521" i="25"/>
  <c r="AJ522" i="25"/>
  <c r="AJ523" i="25"/>
  <c r="AJ524" i="25"/>
  <c r="AJ525" i="25"/>
  <c r="AJ526" i="25"/>
  <c r="AJ527" i="25"/>
  <c r="AJ528" i="25"/>
  <c r="AJ529" i="25"/>
  <c r="AJ530" i="25"/>
  <c r="AJ531" i="25"/>
  <c r="AJ532" i="25"/>
  <c r="AJ533" i="25"/>
  <c r="AJ534" i="25"/>
  <c r="AJ535" i="25"/>
  <c r="AJ536" i="25"/>
  <c r="AJ537" i="25"/>
  <c r="AJ538" i="25"/>
  <c r="AJ539" i="25"/>
  <c r="AJ540" i="25"/>
  <c r="AJ541" i="25"/>
  <c r="AJ542" i="25"/>
  <c r="AJ543" i="25"/>
  <c r="AJ544" i="25"/>
  <c r="AJ545" i="25"/>
  <c r="AJ546" i="25"/>
  <c r="AJ547" i="25"/>
  <c r="AJ548" i="25"/>
  <c r="AJ549" i="25"/>
  <c r="AJ550" i="25"/>
  <c r="AJ551" i="25"/>
  <c r="AJ552" i="25"/>
  <c r="AJ553" i="25"/>
  <c r="AJ554" i="25"/>
  <c r="AJ555" i="25"/>
  <c r="AJ556" i="25"/>
  <c r="AJ557" i="25"/>
  <c r="AJ558" i="25"/>
  <c r="AJ559" i="25"/>
  <c r="AJ560" i="25"/>
  <c r="AJ561" i="25"/>
  <c r="AJ562" i="25"/>
  <c r="AJ563" i="25"/>
  <c r="AJ564" i="25"/>
  <c r="AJ565" i="25"/>
  <c r="AJ566" i="25"/>
  <c r="AJ567" i="25"/>
  <c r="AJ568" i="25"/>
  <c r="AJ569" i="25"/>
  <c r="AJ570" i="25"/>
  <c r="AJ571" i="25"/>
  <c r="AJ572" i="25"/>
  <c r="AJ573" i="25"/>
  <c r="AJ574" i="25"/>
  <c r="AJ575" i="25"/>
  <c r="AJ576" i="25"/>
  <c r="AJ577" i="25"/>
  <c r="AJ578" i="25"/>
  <c r="AJ579" i="25"/>
  <c r="AJ580" i="25"/>
  <c r="AJ581" i="25"/>
  <c r="AJ582" i="25"/>
  <c r="AJ583" i="25"/>
  <c r="AJ584" i="25"/>
  <c r="AJ585" i="25"/>
  <c r="AJ586" i="25"/>
  <c r="AJ587" i="25"/>
  <c r="AJ588" i="25"/>
  <c r="AJ589" i="25"/>
  <c r="AJ590" i="25"/>
  <c r="AJ591" i="25"/>
  <c r="AJ592" i="25"/>
  <c r="AJ593" i="25"/>
  <c r="AJ594" i="25"/>
  <c r="AJ595" i="25"/>
  <c r="AJ596" i="25"/>
  <c r="AJ597" i="25"/>
  <c r="AJ598" i="25"/>
  <c r="AJ599" i="25"/>
  <c r="AJ600" i="25"/>
  <c r="AJ601" i="25"/>
  <c r="AJ602" i="25"/>
  <c r="AJ603" i="25"/>
  <c r="AJ604" i="25"/>
  <c r="AJ605" i="25"/>
  <c r="AJ606" i="25"/>
  <c r="AJ607" i="25"/>
  <c r="AJ608" i="25"/>
  <c r="AJ609" i="25"/>
  <c r="AJ610" i="25"/>
  <c r="AJ611" i="25"/>
  <c r="AJ612" i="25"/>
  <c r="AJ613" i="25"/>
  <c r="AJ614" i="25"/>
  <c r="AJ615" i="25"/>
  <c r="AJ616" i="25"/>
  <c r="AJ617" i="25"/>
  <c r="AJ618" i="25"/>
  <c r="AJ619" i="25"/>
  <c r="AJ620" i="25"/>
  <c r="AJ621" i="25"/>
  <c r="AJ622" i="25"/>
  <c r="AJ623" i="25"/>
  <c r="AJ624" i="25"/>
  <c r="AJ625" i="25"/>
  <c r="AJ626" i="25"/>
  <c r="AJ627" i="25"/>
  <c r="AJ628" i="25"/>
  <c r="AJ629" i="25"/>
  <c r="AJ630" i="25"/>
  <c r="AJ631" i="25"/>
  <c r="AJ632" i="25"/>
  <c r="AJ633" i="25"/>
  <c r="AJ634" i="25"/>
  <c r="AJ635" i="25"/>
  <c r="AJ636" i="25"/>
  <c r="AJ637" i="25"/>
  <c r="AJ638" i="25"/>
  <c r="AJ639" i="25"/>
  <c r="AJ640" i="25"/>
  <c r="AJ641" i="25"/>
  <c r="AJ642" i="25"/>
  <c r="AJ643" i="25"/>
  <c r="AJ644" i="25"/>
  <c r="AJ645" i="25"/>
  <c r="AJ646" i="25"/>
  <c r="AJ647" i="25"/>
  <c r="AJ648" i="25"/>
  <c r="AJ649" i="25"/>
  <c r="AJ650" i="25"/>
  <c r="AJ651" i="25"/>
  <c r="AJ652" i="25"/>
  <c r="AJ653" i="25"/>
  <c r="AJ654" i="25"/>
  <c r="AJ655" i="25"/>
  <c r="AJ656" i="25"/>
  <c r="AJ657" i="25"/>
  <c r="AJ658" i="25"/>
  <c r="AJ659" i="25"/>
  <c r="AJ660" i="25"/>
  <c r="AJ661" i="25"/>
  <c r="AJ662" i="25"/>
  <c r="AJ663" i="25"/>
  <c r="AJ664" i="25"/>
  <c r="AJ665" i="25"/>
  <c r="AJ666" i="25"/>
  <c r="AJ667" i="25"/>
  <c r="AJ668" i="25"/>
  <c r="AJ669" i="25"/>
  <c r="AJ670" i="25"/>
  <c r="AJ671" i="25"/>
  <c r="AJ672" i="25"/>
  <c r="AJ673" i="25"/>
  <c r="AJ674" i="25"/>
  <c r="AJ675" i="25"/>
  <c r="AJ676" i="25"/>
  <c r="AJ677" i="25"/>
  <c r="AJ678" i="25"/>
  <c r="AJ679" i="25"/>
  <c r="AJ680" i="25"/>
  <c r="AJ681" i="25"/>
  <c r="AJ682" i="25"/>
  <c r="AJ683" i="25"/>
  <c r="AJ684" i="25"/>
  <c r="AJ685" i="25"/>
  <c r="AJ686" i="25"/>
  <c r="AJ687" i="25"/>
  <c r="AJ688" i="25"/>
  <c r="AJ689" i="25"/>
  <c r="AJ690" i="25"/>
  <c r="AJ691" i="25"/>
  <c r="AJ692" i="25"/>
  <c r="AJ693" i="25"/>
  <c r="AJ694" i="25"/>
  <c r="AJ695" i="25"/>
  <c r="AJ696" i="25"/>
  <c r="AJ697" i="25"/>
  <c r="AJ698" i="25"/>
  <c r="AJ699" i="25"/>
  <c r="AJ700" i="25"/>
  <c r="AJ701" i="25"/>
  <c r="AJ702" i="25"/>
  <c r="AJ703" i="25"/>
  <c r="AJ704" i="25"/>
  <c r="AJ705" i="25"/>
  <c r="AJ706" i="25"/>
  <c r="AJ707" i="25"/>
  <c r="AJ708" i="25"/>
  <c r="AJ709" i="25"/>
  <c r="AJ710" i="25"/>
  <c r="AJ711" i="25"/>
  <c r="AJ712" i="25"/>
  <c r="AJ713" i="25"/>
  <c r="AJ714" i="25"/>
  <c r="AJ715" i="25"/>
  <c r="AJ716" i="25"/>
  <c r="AJ717" i="25"/>
  <c r="AJ718" i="25"/>
  <c r="AJ719" i="25"/>
  <c r="AJ720" i="25"/>
  <c r="AJ721" i="25"/>
  <c r="AJ722" i="25"/>
  <c r="AJ723" i="25"/>
  <c r="AJ724" i="25"/>
  <c r="AJ725" i="25"/>
  <c r="AJ726" i="25"/>
  <c r="AJ727" i="25"/>
  <c r="AJ728" i="25"/>
  <c r="AJ729" i="25"/>
  <c r="AJ730" i="25"/>
  <c r="AJ731" i="25"/>
  <c r="AJ732" i="25"/>
  <c r="AJ733" i="25"/>
  <c r="AJ734" i="25"/>
  <c r="AJ735" i="25"/>
  <c r="AJ736" i="25"/>
  <c r="AJ737" i="25"/>
  <c r="AJ738" i="25"/>
  <c r="AJ739" i="25"/>
  <c r="AJ740" i="25"/>
  <c r="AJ741" i="25"/>
  <c r="AJ742" i="25"/>
  <c r="AJ743" i="25"/>
  <c r="AJ744" i="25"/>
  <c r="AJ745" i="25"/>
  <c r="AJ746" i="25"/>
  <c r="AJ747" i="25"/>
  <c r="AJ748" i="25"/>
  <c r="AJ749" i="25"/>
  <c r="AJ750" i="25"/>
  <c r="AJ751" i="25"/>
  <c r="AJ752" i="25"/>
  <c r="AJ753" i="25"/>
  <c r="AJ754" i="25"/>
  <c r="AJ755" i="25"/>
  <c r="AJ756" i="25"/>
  <c r="AJ757" i="25"/>
  <c r="AJ758" i="25"/>
  <c r="AJ759" i="25"/>
  <c r="AJ760" i="25"/>
  <c r="AJ761" i="25"/>
  <c r="AJ762" i="25"/>
  <c r="AJ763" i="25"/>
  <c r="AJ764" i="25"/>
  <c r="AJ765" i="25"/>
  <c r="AJ766" i="25"/>
  <c r="AJ767" i="25"/>
  <c r="AJ768" i="25"/>
  <c r="AJ769" i="25"/>
  <c r="AJ770" i="25"/>
  <c r="AJ771" i="25"/>
  <c r="AJ772" i="25"/>
  <c r="AJ773" i="25"/>
  <c r="AJ774" i="25"/>
  <c r="AJ775" i="25"/>
  <c r="AJ776" i="25"/>
  <c r="AJ777" i="25"/>
  <c r="AJ778" i="25"/>
  <c r="AJ779" i="25"/>
  <c r="AJ780" i="25"/>
  <c r="AJ781" i="25"/>
  <c r="AJ782" i="25"/>
  <c r="AJ783" i="25"/>
  <c r="AJ784" i="25"/>
  <c r="AJ785" i="25"/>
  <c r="AJ786" i="25"/>
  <c r="AJ787" i="25"/>
  <c r="AJ788" i="25"/>
  <c r="AJ789" i="25"/>
  <c r="AJ790" i="25"/>
  <c r="AJ791" i="25"/>
  <c r="AJ792" i="25"/>
  <c r="AJ793" i="25"/>
  <c r="AJ794" i="25"/>
  <c r="AJ795" i="25"/>
  <c r="AJ796" i="25"/>
  <c r="AJ797" i="25"/>
  <c r="AJ798" i="25"/>
  <c r="AJ799" i="25"/>
  <c r="AJ800" i="25"/>
  <c r="AJ801" i="25"/>
  <c r="AJ802" i="25"/>
  <c r="AJ803" i="25"/>
  <c r="AJ804" i="25"/>
  <c r="AJ805" i="25"/>
  <c r="AJ806" i="25"/>
  <c r="AJ807" i="25"/>
  <c r="AJ808" i="25"/>
  <c r="AJ809" i="25"/>
  <c r="AJ810" i="25"/>
  <c r="AJ811" i="25"/>
  <c r="AJ812" i="25"/>
  <c r="AJ813" i="25"/>
  <c r="AJ814" i="25"/>
  <c r="AJ815" i="25"/>
  <c r="AJ816" i="25"/>
  <c r="AJ817" i="25"/>
  <c r="AJ818" i="25"/>
  <c r="AJ819" i="25"/>
  <c r="AJ820" i="25"/>
  <c r="AJ821" i="25"/>
  <c r="AJ822" i="25"/>
  <c r="AJ823" i="25"/>
  <c r="AJ824" i="25"/>
  <c r="AJ825" i="25"/>
  <c r="AJ826" i="25"/>
  <c r="AJ827" i="25"/>
  <c r="AJ828" i="25"/>
  <c r="AJ829" i="25"/>
  <c r="AJ830" i="25"/>
  <c r="AJ831" i="25"/>
  <c r="AJ832" i="25"/>
  <c r="AJ833" i="25"/>
  <c r="AJ834" i="25"/>
  <c r="AJ835" i="25"/>
  <c r="AJ836" i="25"/>
  <c r="AJ837" i="25"/>
  <c r="AJ838" i="25"/>
  <c r="AJ839" i="25"/>
  <c r="AJ840" i="25"/>
  <c r="AJ841" i="25"/>
  <c r="AJ842" i="25"/>
  <c r="AJ843" i="25"/>
  <c r="AJ844" i="25"/>
  <c r="AJ845" i="25"/>
  <c r="AJ846" i="25"/>
  <c r="AJ847" i="25"/>
  <c r="AJ848" i="25"/>
  <c r="AJ849" i="25"/>
  <c r="AJ850" i="25"/>
  <c r="AJ851" i="25"/>
  <c r="AJ852" i="25"/>
  <c r="AJ853" i="25"/>
  <c r="AJ854" i="25"/>
  <c r="AJ855" i="25"/>
  <c r="AJ856" i="25"/>
  <c r="AJ857" i="25"/>
  <c r="AJ858" i="25"/>
  <c r="AJ859" i="25"/>
  <c r="AJ860" i="25"/>
  <c r="AJ861" i="25"/>
  <c r="AJ862" i="25"/>
  <c r="AJ863" i="25"/>
  <c r="AJ864" i="25"/>
  <c r="AJ865" i="25"/>
  <c r="AJ866" i="25"/>
  <c r="AJ867" i="25"/>
  <c r="AJ868" i="25"/>
  <c r="AJ869" i="25"/>
  <c r="AJ870" i="25"/>
  <c r="AJ871" i="25"/>
  <c r="AJ872" i="25"/>
  <c r="AJ873" i="25"/>
  <c r="AJ874" i="25"/>
  <c r="AJ875" i="25"/>
  <c r="AJ876" i="25"/>
  <c r="AJ877" i="25"/>
  <c r="AJ878" i="25"/>
  <c r="AJ879" i="25"/>
  <c r="AJ880" i="25"/>
  <c r="AJ881" i="25"/>
  <c r="AJ882" i="25"/>
  <c r="AJ883" i="25"/>
  <c r="AJ884" i="25"/>
  <c r="AJ885" i="25"/>
  <c r="AJ886" i="25"/>
  <c r="AJ887" i="25"/>
  <c r="AJ888" i="25"/>
  <c r="AJ889" i="25"/>
  <c r="AJ890" i="25"/>
  <c r="AJ891" i="25"/>
  <c r="AJ892" i="25"/>
  <c r="AJ893" i="25"/>
  <c r="AJ894" i="25"/>
  <c r="AJ895" i="25"/>
  <c r="AJ896" i="25"/>
  <c r="AJ897" i="25"/>
  <c r="AJ898" i="25"/>
  <c r="AJ899" i="25"/>
  <c r="AJ900" i="25"/>
  <c r="AJ901" i="25"/>
  <c r="AJ902" i="25"/>
  <c r="AJ903" i="25"/>
  <c r="AJ904" i="25"/>
  <c r="AJ905" i="25"/>
  <c r="AJ906" i="25"/>
  <c r="AJ907" i="25"/>
  <c r="AJ908" i="25"/>
  <c r="AJ909" i="25"/>
  <c r="AJ910" i="25"/>
  <c r="AJ911" i="25"/>
  <c r="AJ912" i="25"/>
  <c r="AJ913" i="25"/>
  <c r="AJ914" i="25"/>
  <c r="AJ915" i="25"/>
  <c r="AJ916" i="25"/>
  <c r="AJ917" i="25"/>
  <c r="AJ918" i="25"/>
  <c r="AJ919" i="25"/>
  <c r="AJ920" i="25"/>
  <c r="AJ921" i="25"/>
  <c r="AJ922" i="25"/>
  <c r="AJ923" i="25"/>
  <c r="AJ924" i="25"/>
  <c r="AJ925" i="25"/>
  <c r="AJ926" i="25"/>
  <c r="AJ927" i="25"/>
  <c r="AJ928" i="25"/>
  <c r="AJ929" i="25"/>
  <c r="AJ930" i="25"/>
  <c r="AJ931" i="25"/>
  <c r="AJ932" i="25"/>
  <c r="AJ933" i="25"/>
  <c r="AJ934" i="25"/>
  <c r="AJ935" i="25"/>
  <c r="AJ936" i="25"/>
  <c r="AJ937" i="25"/>
  <c r="AJ938" i="25"/>
  <c r="AJ939" i="25"/>
  <c r="AJ940" i="25"/>
  <c r="AJ941" i="25"/>
  <c r="AJ942" i="25"/>
  <c r="AJ943" i="25"/>
  <c r="AJ944" i="25"/>
  <c r="AJ945" i="25"/>
  <c r="AJ946" i="25"/>
  <c r="AJ947" i="25"/>
  <c r="AJ948" i="25"/>
  <c r="AJ949" i="25"/>
  <c r="AJ950" i="25"/>
  <c r="AJ951" i="25"/>
  <c r="AJ952" i="25"/>
  <c r="AJ953" i="25"/>
  <c r="AJ954" i="25"/>
  <c r="AJ955" i="25"/>
  <c r="AJ956" i="25"/>
  <c r="AJ957" i="25"/>
  <c r="AJ958" i="25"/>
  <c r="AJ959" i="25"/>
  <c r="AJ960" i="25"/>
  <c r="AJ961" i="25"/>
  <c r="AJ962" i="25"/>
  <c r="AJ963" i="25"/>
  <c r="AJ964" i="25"/>
  <c r="AJ965" i="25"/>
  <c r="AJ966" i="25"/>
  <c r="AJ967" i="25"/>
  <c r="AJ968" i="25"/>
  <c r="AJ969" i="25"/>
  <c r="AJ970" i="25"/>
  <c r="AJ971" i="25"/>
  <c r="AJ972" i="25"/>
  <c r="AJ973" i="25"/>
  <c r="AJ974" i="25"/>
  <c r="AJ975" i="25"/>
  <c r="AJ976" i="25"/>
  <c r="AJ977" i="25"/>
  <c r="AJ978" i="25"/>
  <c r="AJ979" i="25"/>
  <c r="AJ980" i="25"/>
  <c r="AJ981" i="25"/>
  <c r="AJ982" i="25"/>
  <c r="AJ983" i="25"/>
  <c r="AJ984" i="25"/>
  <c r="AJ985" i="25"/>
  <c r="AJ986" i="25"/>
  <c r="AJ987" i="25"/>
  <c r="AJ988" i="25"/>
  <c r="AJ989" i="25"/>
  <c r="AJ990" i="25"/>
  <c r="AJ991" i="25"/>
  <c r="AJ992" i="25"/>
  <c r="AJ993" i="25"/>
  <c r="AJ994" i="25"/>
  <c r="AJ995" i="25"/>
  <c r="AJ996" i="25"/>
  <c r="AJ997" i="25"/>
  <c r="AJ998" i="25"/>
  <c r="AJ999" i="25"/>
  <c r="AJ1000" i="25"/>
  <c r="AJ1001" i="25"/>
  <c r="AJ1002" i="25"/>
  <c r="AJ1003" i="25"/>
  <c r="AI5" i="25"/>
  <c r="AI6" i="25"/>
  <c r="AI7" i="25"/>
  <c r="AI8" i="25"/>
  <c r="AI9" i="25"/>
  <c r="AI10" i="25"/>
  <c r="AI11" i="25"/>
  <c r="AI12" i="25"/>
  <c r="AI13" i="25"/>
  <c r="AI14" i="25"/>
  <c r="AI15" i="25"/>
  <c r="AI16" i="25"/>
  <c r="AI17" i="25"/>
  <c r="AI18" i="25"/>
  <c r="AI19" i="25"/>
  <c r="AI20" i="25"/>
  <c r="AI21" i="25"/>
  <c r="AI22" i="25"/>
  <c r="AI23" i="25"/>
  <c r="AI24" i="25"/>
  <c r="AI25" i="25"/>
  <c r="AI26" i="25"/>
  <c r="AI27" i="25"/>
  <c r="AI28" i="25"/>
  <c r="AI29" i="25"/>
  <c r="AI30" i="25"/>
  <c r="AI31" i="25"/>
  <c r="AI32" i="25"/>
  <c r="AI33" i="25"/>
  <c r="AI34" i="25"/>
  <c r="AI35" i="25"/>
  <c r="AI36" i="25"/>
  <c r="AI37" i="25"/>
  <c r="AI38" i="25"/>
  <c r="AI39" i="25"/>
  <c r="AI40" i="25"/>
  <c r="AI41" i="25"/>
  <c r="AI42" i="25"/>
  <c r="AI43" i="25"/>
  <c r="AI44" i="25"/>
  <c r="AI45" i="25"/>
  <c r="AI46" i="25"/>
  <c r="AI47" i="25"/>
  <c r="AI48" i="25"/>
  <c r="AI49" i="25"/>
  <c r="AI50" i="25"/>
  <c r="AI51" i="25"/>
  <c r="AI52" i="25"/>
  <c r="AI53" i="25"/>
  <c r="AI54" i="25"/>
  <c r="AI55" i="25"/>
  <c r="AI56" i="25"/>
  <c r="AI57" i="25"/>
  <c r="AI58" i="25"/>
  <c r="AI59" i="25"/>
  <c r="AI60" i="25"/>
  <c r="AI61" i="25"/>
  <c r="AI62" i="25"/>
  <c r="AI63" i="25"/>
  <c r="AI64" i="25"/>
  <c r="AI65" i="25"/>
  <c r="AI66" i="25"/>
  <c r="AI67" i="25"/>
  <c r="AI68" i="25"/>
  <c r="AI69" i="25"/>
  <c r="AI70" i="25"/>
  <c r="AI71" i="25"/>
  <c r="AI72" i="25"/>
  <c r="AI73" i="25"/>
  <c r="AI74" i="25"/>
  <c r="AI75" i="25"/>
  <c r="AI76" i="25"/>
  <c r="AI77" i="25"/>
  <c r="AI78" i="25"/>
  <c r="AI79" i="25"/>
  <c r="AI80" i="25"/>
  <c r="AI81" i="25"/>
  <c r="AI82" i="25"/>
  <c r="AI83" i="25"/>
  <c r="AI84" i="25"/>
  <c r="AI85" i="25"/>
  <c r="AI86" i="25"/>
  <c r="AI87" i="25"/>
  <c r="AI88" i="25"/>
  <c r="AI89" i="25"/>
  <c r="AI90" i="25"/>
  <c r="AI91" i="25"/>
  <c r="AI92" i="25"/>
  <c r="AI93" i="25"/>
  <c r="AI94" i="25"/>
  <c r="AI95" i="25"/>
  <c r="AI96" i="25"/>
  <c r="AI97" i="25"/>
  <c r="AI98" i="25"/>
  <c r="AI99" i="25"/>
  <c r="AI100" i="25"/>
  <c r="AI101" i="25"/>
  <c r="AI102" i="25"/>
  <c r="AI103" i="25"/>
  <c r="AI104" i="25"/>
  <c r="AI105" i="25"/>
  <c r="AI106" i="25"/>
  <c r="AI107" i="25"/>
  <c r="AI108" i="25"/>
  <c r="AI109" i="25"/>
  <c r="AI110" i="25"/>
  <c r="AI111" i="25"/>
  <c r="AI112" i="25"/>
  <c r="AI113" i="25"/>
  <c r="AI114" i="25"/>
  <c r="AI115" i="25"/>
  <c r="AI116" i="25"/>
  <c r="AI117" i="25"/>
  <c r="AI118" i="25"/>
  <c r="AI119" i="25"/>
  <c r="AI120" i="25"/>
  <c r="AI121" i="25"/>
  <c r="AI122" i="25"/>
  <c r="AI123" i="25"/>
  <c r="AI124" i="25"/>
  <c r="AI125" i="25"/>
  <c r="AI126" i="25"/>
  <c r="AI127" i="25"/>
  <c r="AI128" i="25"/>
  <c r="AI129" i="25"/>
  <c r="AI130" i="25"/>
  <c r="AI131" i="25"/>
  <c r="AI132" i="25"/>
  <c r="AI133" i="25"/>
  <c r="AI134" i="25"/>
  <c r="AI135" i="25"/>
  <c r="AI136" i="25"/>
  <c r="AI137" i="25"/>
  <c r="AI138" i="25"/>
  <c r="AI139" i="25"/>
  <c r="AI140" i="25"/>
  <c r="AI141" i="25"/>
  <c r="AI142" i="25"/>
  <c r="AI143" i="25"/>
  <c r="AI144" i="25"/>
  <c r="AI145" i="25"/>
  <c r="AI146" i="25"/>
  <c r="AI147" i="25"/>
  <c r="AI148" i="25"/>
  <c r="AI149" i="25"/>
  <c r="AI150" i="25"/>
  <c r="AI151" i="25"/>
  <c r="AI152" i="25"/>
  <c r="AI153" i="25"/>
  <c r="AI154" i="25"/>
  <c r="AI155" i="25"/>
  <c r="AI156" i="25"/>
  <c r="AI157" i="25"/>
  <c r="AI158" i="25"/>
  <c r="AI159" i="25"/>
  <c r="AI160" i="25"/>
  <c r="AI161" i="25"/>
  <c r="AI162" i="25"/>
  <c r="AI163" i="25"/>
  <c r="AI164" i="25"/>
  <c r="AI165" i="25"/>
  <c r="AI166" i="25"/>
  <c r="AI167" i="25"/>
  <c r="AI168" i="25"/>
  <c r="AI169" i="25"/>
  <c r="AI170" i="25"/>
  <c r="AI171" i="25"/>
  <c r="AI172" i="25"/>
  <c r="AI173" i="25"/>
  <c r="AI174" i="25"/>
  <c r="AI175" i="25"/>
  <c r="AI176" i="25"/>
  <c r="AI177" i="25"/>
  <c r="AI178" i="25"/>
  <c r="AI179" i="25"/>
  <c r="AI180" i="25"/>
  <c r="AI181" i="25"/>
  <c r="AI182" i="25"/>
  <c r="AI183" i="25"/>
  <c r="AI184" i="25"/>
  <c r="AI185" i="25"/>
  <c r="AI186" i="25"/>
  <c r="AI187" i="25"/>
  <c r="AI188" i="25"/>
  <c r="AI189" i="25"/>
  <c r="AI190" i="25"/>
  <c r="AI191" i="25"/>
  <c r="AI192" i="25"/>
  <c r="AI193" i="25"/>
  <c r="AI194" i="25"/>
  <c r="AI195" i="25"/>
  <c r="AI196" i="25"/>
  <c r="AI197" i="25"/>
  <c r="AI198" i="25"/>
  <c r="AI199" i="25"/>
  <c r="AI200" i="25"/>
  <c r="AI201" i="25"/>
  <c r="AI202" i="25"/>
  <c r="AI203" i="25"/>
  <c r="AI204" i="25"/>
  <c r="AI205" i="25"/>
  <c r="AI206" i="25"/>
  <c r="AI207" i="25"/>
  <c r="AI208" i="25"/>
  <c r="AI209" i="25"/>
  <c r="AI210" i="25"/>
  <c r="AI211" i="25"/>
  <c r="AI212" i="25"/>
  <c r="AI213" i="25"/>
  <c r="AI214" i="25"/>
  <c r="AI215" i="25"/>
  <c r="AI216" i="25"/>
  <c r="AI217" i="25"/>
  <c r="AI218" i="25"/>
  <c r="AI219" i="25"/>
  <c r="AI220" i="25"/>
  <c r="AI221" i="25"/>
  <c r="AI222" i="25"/>
  <c r="AI223" i="25"/>
  <c r="AI224" i="25"/>
  <c r="AI225" i="25"/>
  <c r="AI226" i="25"/>
  <c r="AI227" i="25"/>
  <c r="AI228" i="25"/>
  <c r="AI229" i="25"/>
  <c r="AI230" i="25"/>
  <c r="AI231" i="25"/>
  <c r="AI232" i="25"/>
  <c r="AI233" i="25"/>
  <c r="AI234" i="25"/>
  <c r="AI235" i="25"/>
  <c r="AI236" i="25"/>
  <c r="AI237" i="25"/>
  <c r="AI238" i="25"/>
  <c r="AI239" i="25"/>
  <c r="AI240" i="25"/>
  <c r="AI241" i="25"/>
  <c r="AI242" i="25"/>
  <c r="AI243" i="25"/>
  <c r="AI244" i="25"/>
  <c r="AI245" i="25"/>
  <c r="AI246" i="25"/>
  <c r="AI247" i="25"/>
  <c r="AI248" i="25"/>
  <c r="AI249" i="25"/>
  <c r="AI250" i="25"/>
  <c r="AI251" i="25"/>
  <c r="AI252" i="25"/>
  <c r="AI253" i="25"/>
  <c r="AI254" i="25"/>
  <c r="AI255" i="25"/>
  <c r="AI256" i="25"/>
  <c r="AI257" i="25"/>
  <c r="AI258" i="25"/>
  <c r="AI259" i="25"/>
  <c r="AI260" i="25"/>
  <c r="AI261" i="25"/>
  <c r="AI262" i="25"/>
  <c r="AI263" i="25"/>
  <c r="AI264" i="25"/>
  <c r="AI265" i="25"/>
  <c r="AI266" i="25"/>
  <c r="AI267" i="25"/>
  <c r="AI268" i="25"/>
  <c r="AI269" i="25"/>
  <c r="AI270" i="25"/>
  <c r="AI271" i="25"/>
  <c r="AI272" i="25"/>
  <c r="AI273" i="25"/>
  <c r="AI274" i="25"/>
  <c r="AI275" i="25"/>
  <c r="AI276" i="25"/>
  <c r="AI277" i="25"/>
  <c r="AI278" i="25"/>
  <c r="AI279" i="25"/>
  <c r="AI280" i="25"/>
  <c r="AI281" i="25"/>
  <c r="AI282" i="25"/>
  <c r="AI283" i="25"/>
  <c r="AI284" i="25"/>
  <c r="AI285" i="25"/>
  <c r="AI286" i="25"/>
  <c r="AI287" i="25"/>
  <c r="AI288" i="25"/>
  <c r="AI289" i="25"/>
  <c r="AI290" i="25"/>
  <c r="AI291" i="25"/>
  <c r="AI292" i="25"/>
  <c r="AI293" i="25"/>
  <c r="AI294" i="25"/>
  <c r="AI295" i="25"/>
  <c r="AI296" i="25"/>
  <c r="AI297" i="25"/>
  <c r="AI298" i="25"/>
  <c r="AI299" i="25"/>
  <c r="AI300" i="25"/>
  <c r="AI301" i="25"/>
  <c r="AI302" i="25"/>
  <c r="AI303" i="25"/>
  <c r="AI304" i="25"/>
  <c r="AI305" i="25"/>
  <c r="AI306" i="25"/>
  <c r="AI307" i="25"/>
  <c r="AI308" i="25"/>
  <c r="AI309" i="25"/>
  <c r="AI310" i="25"/>
  <c r="AI311" i="25"/>
  <c r="AI312" i="25"/>
  <c r="AI313" i="25"/>
  <c r="AI314" i="25"/>
  <c r="AI315" i="25"/>
  <c r="AI316" i="25"/>
  <c r="AI317" i="25"/>
  <c r="AI318" i="25"/>
  <c r="AI319" i="25"/>
  <c r="AI320" i="25"/>
  <c r="AI321" i="25"/>
  <c r="AI322" i="25"/>
  <c r="AI323" i="25"/>
  <c r="AI324" i="25"/>
  <c r="AI325" i="25"/>
  <c r="AI326" i="25"/>
  <c r="AI327" i="25"/>
  <c r="AI328" i="25"/>
  <c r="AI329" i="25"/>
  <c r="AI330" i="25"/>
  <c r="AI331" i="25"/>
  <c r="AI332" i="25"/>
  <c r="AI333" i="25"/>
  <c r="AI334" i="25"/>
  <c r="AI335" i="25"/>
  <c r="AI336" i="25"/>
  <c r="AI337" i="25"/>
  <c r="AI338" i="25"/>
  <c r="AI339" i="25"/>
  <c r="AI340" i="25"/>
  <c r="AI341" i="25"/>
  <c r="AI342" i="25"/>
  <c r="AI343" i="25"/>
  <c r="AI344" i="25"/>
  <c r="AI345" i="25"/>
  <c r="AI346" i="25"/>
  <c r="AI347" i="25"/>
  <c r="AI348" i="25"/>
  <c r="AI349" i="25"/>
  <c r="AI350" i="25"/>
  <c r="AI351" i="25"/>
  <c r="AI352" i="25"/>
  <c r="AI353" i="25"/>
  <c r="AI354" i="25"/>
  <c r="AI355" i="25"/>
  <c r="AI356" i="25"/>
  <c r="AI357" i="25"/>
  <c r="AI358" i="25"/>
  <c r="AI359" i="25"/>
  <c r="AI360" i="25"/>
  <c r="AI361" i="25"/>
  <c r="AI362" i="25"/>
  <c r="AI363" i="25"/>
  <c r="AI364" i="25"/>
  <c r="AI365" i="25"/>
  <c r="AI366" i="25"/>
  <c r="AI367" i="25"/>
  <c r="AI368" i="25"/>
  <c r="AI369" i="25"/>
  <c r="AI370" i="25"/>
  <c r="AI371" i="25"/>
  <c r="AI372" i="25"/>
  <c r="AI373" i="25"/>
  <c r="AI374" i="25"/>
  <c r="AI375" i="25"/>
  <c r="AI376" i="25"/>
  <c r="AI377" i="25"/>
  <c r="AI378" i="25"/>
  <c r="AI379" i="25"/>
  <c r="AI380" i="25"/>
  <c r="AI381" i="25"/>
  <c r="AI382" i="25"/>
  <c r="AI383" i="25"/>
  <c r="AI384" i="25"/>
  <c r="AI385" i="25"/>
  <c r="AI386" i="25"/>
  <c r="AI387" i="25"/>
  <c r="AI388" i="25"/>
  <c r="AI389" i="25"/>
  <c r="AI390" i="25"/>
  <c r="AI391" i="25"/>
  <c r="AI392" i="25"/>
  <c r="AI393" i="25"/>
  <c r="AI394" i="25"/>
  <c r="AI395" i="25"/>
  <c r="AI396" i="25"/>
  <c r="AI397" i="25"/>
  <c r="AI398" i="25"/>
  <c r="AI399" i="25"/>
  <c r="AI400" i="25"/>
  <c r="AI401" i="25"/>
  <c r="AI402" i="25"/>
  <c r="AI403" i="25"/>
  <c r="AI404" i="25"/>
  <c r="AI405" i="25"/>
  <c r="AI406" i="25"/>
  <c r="AI407" i="25"/>
  <c r="AI408" i="25"/>
  <c r="AI409" i="25"/>
  <c r="AI410" i="25"/>
  <c r="AI411" i="25"/>
  <c r="AI412" i="25"/>
  <c r="AI413" i="25"/>
  <c r="AI414" i="25"/>
  <c r="AI415" i="25"/>
  <c r="AI416" i="25"/>
  <c r="AI417" i="25"/>
  <c r="AI418" i="25"/>
  <c r="AI419" i="25"/>
  <c r="AI420" i="25"/>
  <c r="AI421" i="25"/>
  <c r="AI422" i="25"/>
  <c r="AI423" i="25"/>
  <c r="AI424" i="25"/>
  <c r="AI425" i="25"/>
  <c r="AI426" i="25"/>
  <c r="AI427" i="25"/>
  <c r="AI428" i="25"/>
  <c r="AI429" i="25"/>
  <c r="AI430" i="25"/>
  <c r="AI431" i="25"/>
  <c r="AI432" i="25"/>
  <c r="AI433" i="25"/>
  <c r="AI434" i="25"/>
  <c r="AI435" i="25"/>
  <c r="AI436" i="25"/>
  <c r="AI437" i="25"/>
  <c r="AI438" i="25"/>
  <c r="AI439" i="25"/>
  <c r="AI440" i="25"/>
  <c r="AI441" i="25"/>
  <c r="AI442" i="25"/>
  <c r="AI443" i="25"/>
  <c r="AI444" i="25"/>
  <c r="AI445" i="25"/>
  <c r="AI446" i="25"/>
  <c r="AI447" i="25"/>
  <c r="AI448" i="25"/>
  <c r="AI449" i="25"/>
  <c r="AI450" i="25"/>
  <c r="AI451" i="25"/>
  <c r="AI452" i="25"/>
  <c r="AI453" i="25"/>
  <c r="AI454" i="25"/>
  <c r="AI455" i="25"/>
  <c r="AI456" i="25"/>
  <c r="AI457" i="25"/>
  <c r="AI458" i="25"/>
  <c r="AI459" i="25"/>
  <c r="AI460" i="25"/>
  <c r="AI461" i="25"/>
  <c r="AI462" i="25"/>
  <c r="AI463" i="25"/>
  <c r="AI464" i="25"/>
  <c r="AI465" i="25"/>
  <c r="AI466" i="25"/>
  <c r="AI467" i="25"/>
  <c r="AI468" i="25"/>
  <c r="AI469" i="25"/>
  <c r="AI470" i="25"/>
  <c r="AI471" i="25"/>
  <c r="AI472" i="25"/>
  <c r="AI473" i="25"/>
  <c r="AI474" i="25"/>
  <c r="AI475" i="25"/>
  <c r="AI476" i="25"/>
  <c r="AI477" i="25"/>
  <c r="AI478" i="25"/>
  <c r="AI479" i="25"/>
  <c r="AI480" i="25"/>
  <c r="AI481" i="25"/>
  <c r="AI482" i="25"/>
  <c r="AI483" i="25"/>
  <c r="AI484" i="25"/>
  <c r="AI485" i="25"/>
  <c r="AI486" i="25"/>
  <c r="AI487" i="25"/>
  <c r="AI488" i="25"/>
  <c r="AI489" i="25"/>
  <c r="AI490" i="25"/>
  <c r="AI491" i="25"/>
  <c r="AI492" i="25"/>
  <c r="AI493" i="25"/>
  <c r="AI494" i="25"/>
  <c r="AI495" i="25"/>
  <c r="AI496" i="25"/>
  <c r="AI497" i="25"/>
  <c r="AI498" i="25"/>
  <c r="AI499" i="25"/>
  <c r="AI500" i="25"/>
  <c r="AI501" i="25"/>
  <c r="AI502" i="25"/>
  <c r="AI503" i="25"/>
  <c r="AI504" i="25"/>
  <c r="AI505" i="25"/>
  <c r="AI506" i="25"/>
  <c r="AI507" i="25"/>
  <c r="AI508" i="25"/>
  <c r="AI509" i="25"/>
  <c r="AI510" i="25"/>
  <c r="AI511" i="25"/>
  <c r="AI512" i="25"/>
  <c r="AI513" i="25"/>
  <c r="AI514" i="25"/>
  <c r="AI515" i="25"/>
  <c r="AI516" i="25"/>
  <c r="AI517" i="25"/>
  <c r="AI518" i="25"/>
  <c r="AI519" i="25"/>
  <c r="AI520" i="25"/>
  <c r="AI521" i="25"/>
  <c r="AI522" i="25"/>
  <c r="AI523" i="25"/>
  <c r="AI524" i="25"/>
  <c r="AI525" i="25"/>
  <c r="AI526" i="25"/>
  <c r="AI527" i="25"/>
  <c r="AI528" i="25"/>
  <c r="AI529" i="25"/>
  <c r="AI530" i="25"/>
  <c r="AI531" i="25"/>
  <c r="AI532" i="25"/>
  <c r="AI533" i="25"/>
  <c r="AI534" i="25"/>
  <c r="AI535" i="25"/>
  <c r="AI536" i="25"/>
  <c r="AI537" i="25"/>
  <c r="AI538" i="25"/>
  <c r="AI539" i="25"/>
  <c r="AI540" i="25"/>
  <c r="AI541" i="25"/>
  <c r="AI542" i="25"/>
  <c r="AI543" i="25"/>
  <c r="AI544" i="25"/>
  <c r="AI545" i="25"/>
  <c r="AI546" i="25"/>
  <c r="AI547" i="25"/>
  <c r="AI548" i="25"/>
  <c r="AI549" i="25"/>
  <c r="AI550" i="25"/>
  <c r="AI551" i="25"/>
  <c r="AI552" i="25"/>
  <c r="AI553" i="25"/>
  <c r="AI554" i="25"/>
  <c r="AI555" i="25"/>
  <c r="AI556" i="25"/>
  <c r="AI557" i="25"/>
  <c r="AI558" i="25"/>
  <c r="AI559" i="25"/>
  <c r="AI560" i="25"/>
  <c r="AI561" i="25"/>
  <c r="AI562" i="25"/>
  <c r="AI563" i="25"/>
  <c r="AI564" i="25"/>
  <c r="AI565" i="25"/>
  <c r="AI566" i="25"/>
  <c r="AI567" i="25"/>
  <c r="AI568" i="25"/>
  <c r="AI569" i="25"/>
  <c r="AI570" i="25"/>
  <c r="AI571" i="25"/>
  <c r="AI572" i="25"/>
  <c r="AI573" i="25"/>
  <c r="AI574" i="25"/>
  <c r="AI575" i="25"/>
  <c r="AI576" i="25"/>
  <c r="AI577" i="25"/>
  <c r="AI578" i="25"/>
  <c r="AI579" i="25"/>
  <c r="AI580" i="25"/>
  <c r="AI581" i="25"/>
  <c r="AI582" i="25"/>
  <c r="AI583" i="25"/>
  <c r="AI584" i="25"/>
  <c r="AI585" i="25"/>
  <c r="AI586" i="25"/>
  <c r="AI587" i="25"/>
  <c r="AI588" i="25"/>
  <c r="AI589" i="25"/>
  <c r="AI590" i="25"/>
  <c r="AI591" i="25"/>
  <c r="AI592" i="25"/>
  <c r="AI593" i="25"/>
  <c r="AI594" i="25"/>
  <c r="AI595" i="25"/>
  <c r="AI596" i="25"/>
  <c r="AI597" i="25"/>
  <c r="AI598" i="25"/>
  <c r="AI599" i="25"/>
  <c r="AI600" i="25"/>
  <c r="AI601" i="25"/>
  <c r="AI602" i="25"/>
  <c r="AI603" i="25"/>
  <c r="AI604" i="25"/>
  <c r="AI605" i="25"/>
  <c r="AI606" i="25"/>
  <c r="AI607" i="25"/>
  <c r="AI608" i="25"/>
  <c r="AI609" i="25"/>
  <c r="AI610" i="25"/>
  <c r="AI611" i="25"/>
  <c r="AI612" i="25"/>
  <c r="AI613" i="25"/>
  <c r="AI614" i="25"/>
  <c r="AI615" i="25"/>
  <c r="AI616" i="25"/>
  <c r="AI617" i="25"/>
  <c r="AI618" i="25"/>
  <c r="AI619" i="25"/>
  <c r="AI620" i="25"/>
  <c r="AI621" i="25"/>
  <c r="AI622" i="25"/>
  <c r="AI623" i="25"/>
  <c r="AI624" i="25"/>
  <c r="AI625" i="25"/>
  <c r="AI626" i="25"/>
  <c r="AI627" i="25"/>
  <c r="AI628" i="25"/>
  <c r="AI629" i="25"/>
  <c r="AI630" i="25"/>
  <c r="AI631" i="25"/>
  <c r="AI632" i="25"/>
  <c r="AI633" i="25"/>
  <c r="AI634" i="25"/>
  <c r="AI635" i="25"/>
  <c r="AI636" i="25"/>
  <c r="AI637" i="25"/>
  <c r="AI638" i="25"/>
  <c r="AI639" i="25"/>
  <c r="AI640" i="25"/>
  <c r="AI641" i="25"/>
  <c r="AI642" i="25"/>
  <c r="AI643" i="25"/>
  <c r="AI644" i="25"/>
  <c r="AI645" i="25"/>
  <c r="AI646" i="25"/>
  <c r="AI647" i="25"/>
  <c r="AI648" i="25"/>
  <c r="AI649" i="25"/>
  <c r="AI650" i="25"/>
  <c r="AI651" i="25"/>
  <c r="AI652" i="25"/>
  <c r="AI653" i="25"/>
  <c r="AI654" i="25"/>
  <c r="AI655" i="25"/>
  <c r="AI656" i="25"/>
  <c r="AI657" i="25"/>
  <c r="AI658" i="25"/>
  <c r="AI659" i="25"/>
  <c r="AI660" i="25"/>
  <c r="AI661" i="25"/>
  <c r="AI662" i="25"/>
  <c r="AI663" i="25"/>
  <c r="AI664" i="25"/>
  <c r="AI665" i="25"/>
  <c r="AI666" i="25"/>
  <c r="AI667" i="25"/>
  <c r="AI668" i="25"/>
  <c r="AI669" i="25"/>
  <c r="AI670" i="25"/>
  <c r="AI671" i="25"/>
  <c r="AI672" i="25"/>
  <c r="AI673" i="25"/>
  <c r="AI674" i="25"/>
  <c r="AI675" i="25"/>
  <c r="AI676" i="25"/>
  <c r="AI677" i="25"/>
  <c r="AI678" i="25"/>
  <c r="AI679" i="25"/>
  <c r="AI680" i="25"/>
  <c r="AI681" i="25"/>
  <c r="AI682" i="25"/>
  <c r="AI683" i="25"/>
  <c r="AI684" i="25"/>
  <c r="AI685" i="25"/>
  <c r="AI686" i="25"/>
  <c r="AI687" i="25"/>
  <c r="AI688" i="25"/>
  <c r="AI689" i="25"/>
  <c r="AI690" i="25"/>
  <c r="AI691" i="25"/>
  <c r="AI692" i="25"/>
  <c r="AI693" i="25"/>
  <c r="AI694" i="25"/>
  <c r="AI695" i="25"/>
  <c r="AI696" i="25"/>
  <c r="AI697" i="25"/>
  <c r="AI698" i="25"/>
  <c r="AI699" i="25"/>
  <c r="AI700" i="25"/>
  <c r="AI701" i="25"/>
  <c r="AI702" i="25"/>
  <c r="AI703" i="25"/>
  <c r="AI704" i="25"/>
  <c r="AI705" i="25"/>
  <c r="AI706" i="25"/>
  <c r="AI707" i="25"/>
  <c r="AI708" i="25"/>
  <c r="AI709" i="25"/>
  <c r="AI710" i="25"/>
  <c r="AI711" i="25"/>
  <c r="AI712" i="25"/>
  <c r="AI713" i="25"/>
  <c r="AI714" i="25"/>
  <c r="AI715" i="25"/>
  <c r="AI716" i="25"/>
  <c r="AI717" i="25"/>
  <c r="AI718" i="25"/>
  <c r="AI719" i="25"/>
  <c r="AI720" i="25"/>
  <c r="AI721" i="25"/>
  <c r="AI722" i="25"/>
  <c r="AI723" i="25"/>
  <c r="AI724" i="25"/>
  <c r="AI725" i="25"/>
  <c r="AI726" i="25"/>
  <c r="AI727" i="25"/>
  <c r="AI728" i="25"/>
  <c r="AI729" i="25"/>
  <c r="AI730" i="25"/>
  <c r="AI731" i="25"/>
  <c r="AI732" i="25"/>
  <c r="AI733" i="25"/>
  <c r="AI734" i="25"/>
  <c r="AI735" i="25"/>
  <c r="AI736" i="25"/>
  <c r="AI737" i="25"/>
  <c r="AI738" i="25"/>
  <c r="AI739" i="25"/>
  <c r="AI740" i="25"/>
  <c r="AI741" i="25"/>
  <c r="AI742" i="25"/>
  <c r="AI743" i="25"/>
  <c r="AI744" i="25"/>
  <c r="AI745" i="25"/>
  <c r="AI746" i="25"/>
  <c r="AI747" i="25"/>
  <c r="AI748" i="25"/>
  <c r="AI749" i="25"/>
  <c r="AI750" i="25"/>
  <c r="AI751" i="25"/>
  <c r="AI752" i="25"/>
  <c r="AI753" i="25"/>
  <c r="AI754" i="25"/>
  <c r="AI755" i="25"/>
  <c r="AI756" i="25"/>
  <c r="AI757" i="25"/>
  <c r="AI758" i="25"/>
  <c r="AI759" i="25"/>
  <c r="AI760" i="25"/>
  <c r="AI761" i="25"/>
  <c r="AI762" i="25"/>
  <c r="AI763" i="25"/>
  <c r="AI764" i="25"/>
  <c r="AI765" i="25"/>
  <c r="AI766" i="25"/>
  <c r="AI767" i="25"/>
  <c r="AI768" i="25"/>
  <c r="AI769" i="25"/>
  <c r="AI770" i="25"/>
  <c r="AI771" i="25"/>
  <c r="AI772" i="25"/>
  <c r="AI773" i="25"/>
  <c r="AI774" i="25"/>
  <c r="AI775" i="25"/>
  <c r="AI776" i="25"/>
  <c r="AI777" i="25"/>
  <c r="AI778" i="25"/>
  <c r="AI779" i="25"/>
  <c r="AI780" i="25"/>
  <c r="AI781" i="25"/>
  <c r="AI782" i="25"/>
  <c r="AI783" i="25"/>
  <c r="AI784" i="25"/>
  <c r="AI785" i="25"/>
  <c r="AI786" i="25"/>
  <c r="AI787" i="25"/>
  <c r="AI788" i="25"/>
  <c r="AI789" i="25"/>
  <c r="AI790" i="25"/>
  <c r="AI791" i="25"/>
  <c r="AI792" i="25"/>
  <c r="AI793" i="25"/>
  <c r="AI794" i="25"/>
  <c r="AI795" i="25"/>
  <c r="AI796" i="25"/>
  <c r="AI797" i="25"/>
  <c r="AI798" i="25"/>
  <c r="AI799" i="25"/>
  <c r="AI800" i="25"/>
  <c r="AI801" i="25"/>
  <c r="AI802" i="25"/>
  <c r="AI803" i="25"/>
  <c r="AI804" i="25"/>
  <c r="AI805" i="25"/>
  <c r="AI806" i="25"/>
  <c r="AI807" i="25"/>
  <c r="AI808" i="25"/>
  <c r="AI809" i="25"/>
  <c r="AI810" i="25"/>
  <c r="AI811" i="25"/>
  <c r="AI812" i="25"/>
  <c r="AI813" i="25"/>
  <c r="AI814" i="25"/>
  <c r="AI815" i="25"/>
  <c r="AI816" i="25"/>
  <c r="AI817" i="25"/>
  <c r="AI818" i="25"/>
  <c r="AI819" i="25"/>
  <c r="AI820" i="25"/>
  <c r="AI821" i="25"/>
  <c r="AI822" i="25"/>
  <c r="AI823" i="25"/>
  <c r="AI824" i="25"/>
  <c r="AI825" i="25"/>
  <c r="AI826" i="25"/>
  <c r="AI827" i="25"/>
  <c r="AI828" i="25"/>
  <c r="AI829" i="25"/>
  <c r="AI830" i="25"/>
  <c r="AI831" i="25"/>
  <c r="AI832" i="25"/>
  <c r="AI833" i="25"/>
  <c r="AI834" i="25"/>
  <c r="AI835" i="25"/>
  <c r="AI836" i="25"/>
  <c r="AI837" i="25"/>
  <c r="AI838" i="25"/>
  <c r="AI839" i="25"/>
  <c r="AI840" i="25"/>
  <c r="AI841" i="25"/>
  <c r="AI842" i="25"/>
  <c r="AI843" i="25"/>
  <c r="AI844" i="25"/>
  <c r="AI845" i="25"/>
  <c r="AI846" i="25"/>
  <c r="AI847" i="25"/>
  <c r="AI848" i="25"/>
  <c r="AI849" i="25"/>
  <c r="AI850" i="25"/>
  <c r="AI851" i="25"/>
  <c r="AI852" i="25"/>
  <c r="AI853" i="25"/>
  <c r="AI854" i="25"/>
  <c r="AI855" i="25"/>
  <c r="AI856" i="25"/>
  <c r="AI857" i="25"/>
  <c r="AI858" i="25"/>
  <c r="AI859" i="25"/>
  <c r="AI860" i="25"/>
  <c r="AI861" i="25"/>
  <c r="AI862" i="25"/>
  <c r="AI863" i="25"/>
  <c r="AI864" i="25"/>
  <c r="AI865" i="25"/>
  <c r="AI866" i="25"/>
  <c r="AI867" i="25"/>
  <c r="AI868" i="25"/>
  <c r="AI869" i="25"/>
  <c r="AI870" i="25"/>
  <c r="AI871" i="25"/>
  <c r="AI872" i="25"/>
  <c r="AI873" i="25"/>
  <c r="AI874" i="25"/>
  <c r="AI875" i="25"/>
  <c r="AI876" i="25"/>
  <c r="AI877" i="25"/>
  <c r="AI878" i="25"/>
  <c r="AI879" i="25"/>
  <c r="AI880" i="25"/>
  <c r="AI881" i="25"/>
  <c r="AI882" i="25"/>
  <c r="AI883" i="25"/>
  <c r="AI884" i="25"/>
  <c r="AI885" i="25"/>
  <c r="AI886" i="25"/>
  <c r="AI887" i="25"/>
  <c r="AI888" i="25"/>
  <c r="AI889" i="25"/>
  <c r="AI890" i="25"/>
  <c r="AI891" i="25"/>
  <c r="AI892" i="25"/>
  <c r="AI893" i="25"/>
  <c r="AI894" i="25"/>
  <c r="AI895" i="25"/>
  <c r="AI896" i="25"/>
  <c r="AI897" i="25"/>
  <c r="AI898" i="25"/>
  <c r="AI899" i="25"/>
  <c r="AI900" i="25"/>
  <c r="AI901" i="25"/>
  <c r="AI902" i="25"/>
  <c r="AI903" i="25"/>
  <c r="AI904" i="25"/>
  <c r="AI905" i="25"/>
  <c r="AI906" i="25"/>
  <c r="AI907" i="25"/>
  <c r="AI908" i="25"/>
  <c r="AI909" i="25"/>
  <c r="AI910" i="25"/>
  <c r="AI911" i="25"/>
  <c r="AI912" i="25"/>
  <c r="AI913" i="25"/>
  <c r="AI914" i="25"/>
  <c r="AI915" i="25"/>
  <c r="AI916" i="25"/>
  <c r="AI917" i="25"/>
  <c r="AI918" i="25"/>
  <c r="AI919" i="25"/>
  <c r="AI920" i="25"/>
  <c r="AI921" i="25"/>
  <c r="AI922" i="25"/>
  <c r="AI923" i="25"/>
  <c r="AI924" i="25"/>
  <c r="AI925" i="25"/>
  <c r="AI926" i="25"/>
  <c r="AI927" i="25"/>
  <c r="AI928" i="25"/>
  <c r="AI929" i="25"/>
  <c r="AI930" i="25"/>
  <c r="AI931" i="25"/>
  <c r="AI932" i="25"/>
  <c r="AI933" i="25"/>
  <c r="AI934" i="25"/>
  <c r="AI935" i="25"/>
  <c r="AI936" i="25"/>
  <c r="AI937" i="25"/>
  <c r="AI938" i="25"/>
  <c r="AI939" i="25"/>
  <c r="AI940" i="25"/>
  <c r="AI941" i="25"/>
  <c r="AI942" i="25"/>
  <c r="AI943" i="25"/>
  <c r="AI944" i="25"/>
  <c r="AI945" i="25"/>
  <c r="AI946" i="25"/>
  <c r="AI947" i="25"/>
  <c r="AI948" i="25"/>
  <c r="AI949" i="25"/>
  <c r="AI950" i="25"/>
  <c r="AI951" i="25"/>
  <c r="AI952" i="25"/>
  <c r="AI953" i="25"/>
  <c r="AI954" i="25"/>
  <c r="AI955" i="25"/>
  <c r="AI956" i="25"/>
  <c r="AI957" i="25"/>
  <c r="AI958" i="25"/>
  <c r="AI959" i="25"/>
  <c r="AI960" i="25"/>
  <c r="AI961" i="25"/>
  <c r="AI962" i="25"/>
  <c r="AI963" i="25"/>
  <c r="AI964" i="25"/>
  <c r="AI965" i="25"/>
  <c r="AI966" i="25"/>
  <c r="AI967" i="25"/>
  <c r="AI968" i="25"/>
  <c r="AI969" i="25"/>
  <c r="AI970" i="25"/>
  <c r="AI971" i="25"/>
  <c r="AI972" i="25"/>
  <c r="AI973" i="25"/>
  <c r="AI974" i="25"/>
  <c r="AI975" i="25"/>
  <c r="AI976" i="25"/>
  <c r="AI977" i="25"/>
  <c r="AI978" i="25"/>
  <c r="AI979" i="25"/>
  <c r="AI980" i="25"/>
  <c r="AI981" i="25"/>
  <c r="AI982" i="25"/>
  <c r="AI983" i="25"/>
  <c r="AI984" i="25"/>
  <c r="AI985" i="25"/>
  <c r="AI986" i="25"/>
  <c r="AI987" i="25"/>
  <c r="AI988" i="25"/>
  <c r="AI989" i="25"/>
  <c r="AI990" i="25"/>
  <c r="AI991" i="25"/>
  <c r="AI992" i="25"/>
  <c r="AI993" i="25"/>
  <c r="AI994" i="25"/>
  <c r="AI995" i="25"/>
  <c r="AI996" i="25"/>
  <c r="AI997" i="25"/>
  <c r="AI998" i="25"/>
  <c r="AI999" i="25"/>
  <c r="AI1000" i="25"/>
  <c r="AI1001" i="25"/>
  <c r="AI1002" i="25"/>
  <c r="AI1003" i="25"/>
  <c r="AH5" i="25"/>
  <c r="AH6" i="25"/>
  <c r="AH7" i="25"/>
  <c r="AH8" i="25"/>
  <c r="AH9" i="25"/>
  <c r="AH10" i="25"/>
  <c r="AH11" i="25"/>
  <c r="AH12" i="25"/>
  <c r="AH13" i="25"/>
  <c r="AH14" i="25"/>
  <c r="AH15" i="25"/>
  <c r="AH16" i="25"/>
  <c r="AH17" i="25"/>
  <c r="AH18" i="25"/>
  <c r="AH19" i="25"/>
  <c r="AH20" i="25"/>
  <c r="AH21" i="25"/>
  <c r="AH22" i="25"/>
  <c r="AH23" i="25"/>
  <c r="AH24" i="25"/>
  <c r="AH25" i="25"/>
  <c r="AH26" i="25"/>
  <c r="AH27" i="25"/>
  <c r="AH28" i="25"/>
  <c r="AH29" i="25"/>
  <c r="AH30" i="25"/>
  <c r="AH31" i="25"/>
  <c r="AH32" i="25"/>
  <c r="AH33" i="25"/>
  <c r="AH34" i="25"/>
  <c r="AH35" i="25"/>
  <c r="AH36" i="25"/>
  <c r="AH37" i="25"/>
  <c r="AH38" i="25"/>
  <c r="AH39" i="25"/>
  <c r="AH40" i="25"/>
  <c r="AH41" i="25"/>
  <c r="AH42" i="25"/>
  <c r="AH43" i="25"/>
  <c r="AH44" i="25"/>
  <c r="AH45" i="25"/>
  <c r="AH46" i="25"/>
  <c r="AH47" i="25"/>
  <c r="AH48" i="25"/>
  <c r="AH49" i="25"/>
  <c r="AH50" i="25"/>
  <c r="AH51" i="25"/>
  <c r="AH52" i="25"/>
  <c r="AH53" i="25"/>
  <c r="AH54" i="25"/>
  <c r="AH55" i="25"/>
  <c r="AH56" i="25"/>
  <c r="AH57" i="25"/>
  <c r="AH58" i="25"/>
  <c r="AH59" i="25"/>
  <c r="AH60" i="25"/>
  <c r="AH61" i="25"/>
  <c r="AH62" i="25"/>
  <c r="AH63" i="25"/>
  <c r="AH64" i="25"/>
  <c r="AH65" i="25"/>
  <c r="AH66" i="25"/>
  <c r="AH67" i="25"/>
  <c r="AH68" i="25"/>
  <c r="AH69" i="25"/>
  <c r="AH70" i="25"/>
  <c r="AH71" i="25"/>
  <c r="AH72" i="25"/>
  <c r="AH73" i="25"/>
  <c r="AH74" i="25"/>
  <c r="AH75" i="25"/>
  <c r="AH76" i="25"/>
  <c r="AH77" i="25"/>
  <c r="AH78" i="25"/>
  <c r="AH79" i="25"/>
  <c r="AH80" i="25"/>
  <c r="AH81" i="25"/>
  <c r="AH82" i="25"/>
  <c r="AH83" i="25"/>
  <c r="AH84" i="25"/>
  <c r="AH85" i="25"/>
  <c r="AH86" i="25"/>
  <c r="AH87" i="25"/>
  <c r="AH88" i="25"/>
  <c r="AH89" i="25"/>
  <c r="AH90" i="25"/>
  <c r="AH91" i="25"/>
  <c r="AH92" i="25"/>
  <c r="AH93" i="25"/>
  <c r="AH94" i="25"/>
  <c r="AH95" i="25"/>
  <c r="AH96" i="25"/>
  <c r="AH97" i="25"/>
  <c r="AH98" i="25"/>
  <c r="AH99" i="25"/>
  <c r="AH100" i="25"/>
  <c r="AH101" i="25"/>
  <c r="AH102" i="25"/>
  <c r="AH103" i="25"/>
  <c r="AH104" i="25"/>
  <c r="AH105" i="25"/>
  <c r="AH106" i="25"/>
  <c r="AH107" i="25"/>
  <c r="AH108" i="25"/>
  <c r="AH109" i="25"/>
  <c r="AH110" i="25"/>
  <c r="AH111" i="25"/>
  <c r="AH112" i="25"/>
  <c r="AH113" i="25"/>
  <c r="AH114" i="25"/>
  <c r="AH115" i="25"/>
  <c r="AH116" i="25"/>
  <c r="AH117" i="25"/>
  <c r="AH118" i="25"/>
  <c r="AH119" i="25"/>
  <c r="AH120" i="25"/>
  <c r="AH121" i="25"/>
  <c r="AH122" i="25"/>
  <c r="AH123" i="25"/>
  <c r="AH124" i="25"/>
  <c r="AH125" i="25"/>
  <c r="AH126" i="25"/>
  <c r="AH127" i="25"/>
  <c r="AH128" i="25"/>
  <c r="AH129" i="25"/>
  <c r="AH130" i="25"/>
  <c r="AH131" i="25"/>
  <c r="AH132" i="25"/>
  <c r="AH133" i="25"/>
  <c r="AH134" i="25"/>
  <c r="AH135" i="25"/>
  <c r="AH136" i="25"/>
  <c r="AH137" i="25"/>
  <c r="AH138" i="25"/>
  <c r="AH139" i="25"/>
  <c r="AH140" i="25"/>
  <c r="AH141" i="25"/>
  <c r="AH142" i="25"/>
  <c r="AH143" i="25"/>
  <c r="AH144" i="25"/>
  <c r="AH145" i="25"/>
  <c r="AH146" i="25"/>
  <c r="AH147" i="25"/>
  <c r="AH148" i="25"/>
  <c r="AH149" i="25"/>
  <c r="AH150" i="25"/>
  <c r="AH151" i="25"/>
  <c r="AH152" i="25"/>
  <c r="AH153" i="25"/>
  <c r="AH154" i="25"/>
  <c r="AH155" i="25"/>
  <c r="AH156" i="25"/>
  <c r="AH157" i="25"/>
  <c r="AH158" i="25"/>
  <c r="AH159" i="25"/>
  <c r="AH160" i="25"/>
  <c r="AH161" i="25"/>
  <c r="AH162" i="25"/>
  <c r="AH163" i="25"/>
  <c r="AH164" i="25"/>
  <c r="AH165" i="25"/>
  <c r="AH166" i="25"/>
  <c r="AH167" i="25"/>
  <c r="AH168" i="25"/>
  <c r="AH169" i="25"/>
  <c r="AH170" i="25"/>
  <c r="AH171" i="25"/>
  <c r="AH172" i="25"/>
  <c r="AH173" i="25"/>
  <c r="AH174" i="25"/>
  <c r="AH175" i="25"/>
  <c r="AH176" i="25"/>
  <c r="AH177" i="25"/>
  <c r="AH178" i="25"/>
  <c r="AH179" i="25"/>
  <c r="AH180" i="25"/>
  <c r="AH181" i="25"/>
  <c r="AH182" i="25"/>
  <c r="AH183" i="25"/>
  <c r="AH184" i="25"/>
  <c r="AH185" i="25"/>
  <c r="AH186" i="25"/>
  <c r="AH187" i="25"/>
  <c r="AH188" i="25"/>
  <c r="AH189" i="25"/>
  <c r="AH190" i="25"/>
  <c r="AH191" i="25"/>
  <c r="AH192" i="25"/>
  <c r="AH193" i="25"/>
  <c r="AH194" i="25"/>
  <c r="AH195" i="25"/>
  <c r="AH196" i="25"/>
  <c r="AH197" i="25"/>
  <c r="AH198" i="25"/>
  <c r="AH199" i="25"/>
  <c r="AH200" i="25"/>
  <c r="AH201" i="25"/>
  <c r="AH202" i="25"/>
  <c r="AH203" i="25"/>
  <c r="AH204" i="25"/>
  <c r="AH205" i="25"/>
  <c r="AH206" i="25"/>
  <c r="AH207" i="25"/>
  <c r="AH208" i="25"/>
  <c r="AH209" i="25"/>
  <c r="AH210" i="25"/>
  <c r="AH211" i="25"/>
  <c r="AH212" i="25"/>
  <c r="AH213" i="25"/>
  <c r="AH214" i="25"/>
  <c r="AH215" i="25"/>
  <c r="AH216" i="25"/>
  <c r="AH217" i="25"/>
  <c r="AH218" i="25"/>
  <c r="AH219" i="25"/>
  <c r="AH220" i="25"/>
  <c r="AH221" i="25"/>
  <c r="AH222" i="25"/>
  <c r="AH223" i="25"/>
  <c r="AH224" i="25"/>
  <c r="AH225" i="25"/>
  <c r="AH226" i="25"/>
  <c r="AH227" i="25"/>
  <c r="AH228" i="25"/>
  <c r="AH229" i="25"/>
  <c r="AH230" i="25"/>
  <c r="AH231" i="25"/>
  <c r="AH232" i="25"/>
  <c r="AH233" i="25"/>
  <c r="AH234" i="25"/>
  <c r="AH235" i="25"/>
  <c r="AH236" i="25"/>
  <c r="AH237" i="25"/>
  <c r="AH238" i="25"/>
  <c r="AH239" i="25"/>
  <c r="AH240" i="25"/>
  <c r="AH241" i="25"/>
  <c r="AH242" i="25"/>
  <c r="AH243" i="25"/>
  <c r="AH244" i="25"/>
  <c r="AH245" i="25"/>
  <c r="AH246" i="25"/>
  <c r="AH247" i="25"/>
  <c r="AH248" i="25"/>
  <c r="AH249" i="25"/>
  <c r="AH250" i="25"/>
  <c r="AH251" i="25"/>
  <c r="AH252" i="25"/>
  <c r="AH253" i="25"/>
  <c r="AH254" i="25"/>
  <c r="AH255" i="25"/>
  <c r="AH256" i="25"/>
  <c r="AH257" i="25"/>
  <c r="AH258" i="25"/>
  <c r="AH259" i="25"/>
  <c r="AH260" i="25"/>
  <c r="AH261" i="25"/>
  <c r="AH262" i="25"/>
  <c r="AH263" i="25"/>
  <c r="AH264" i="25"/>
  <c r="AH265" i="25"/>
  <c r="AH266" i="25"/>
  <c r="AH267" i="25"/>
  <c r="AH268" i="25"/>
  <c r="AH269" i="25"/>
  <c r="AH270" i="25"/>
  <c r="AH271" i="25"/>
  <c r="AH272" i="25"/>
  <c r="AH273" i="25"/>
  <c r="AH274" i="25"/>
  <c r="AH275" i="25"/>
  <c r="AH276" i="25"/>
  <c r="AH277" i="25"/>
  <c r="AH278" i="25"/>
  <c r="AH279" i="25"/>
  <c r="AH280" i="25"/>
  <c r="AH281" i="25"/>
  <c r="AH282" i="25"/>
  <c r="AH283" i="25"/>
  <c r="AH284" i="25"/>
  <c r="AH285" i="25"/>
  <c r="AH286" i="25"/>
  <c r="AH287" i="25"/>
  <c r="AH288" i="25"/>
  <c r="AH289" i="25"/>
  <c r="AH290" i="25"/>
  <c r="AH291" i="25"/>
  <c r="AH292" i="25"/>
  <c r="AH293" i="25"/>
  <c r="AH294" i="25"/>
  <c r="AH295" i="25"/>
  <c r="AH296" i="25"/>
  <c r="AH297" i="25"/>
  <c r="AH298" i="25"/>
  <c r="AH299" i="25"/>
  <c r="AH300" i="25"/>
  <c r="AH301" i="25"/>
  <c r="AH302" i="25"/>
  <c r="AH303" i="25"/>
  <c r="AH304" i="25"/>
  <c r="AH305" i="25"/>
  <c r="AH306" i="25"/>
  <c r="AH307" i="25"/>
  <c r="AH308" i="25"/>
  <c r="AH309" i="25"/>
  <c r="AH310" i="25"/>
  <c r="AH311" i="25"/>
  <c r="AH312" i="25"/>
  <c r="AH313" i="25"/>
  <c r="AH314" i="25"/>
  <c r="AH315" i="25"/>
  <c r="AH316" i="25"/>
  <c r="AH317" i="25"/>
  <c r="AH318" i="25"/>
  <c r="AH319" i="25"/>
  <c r="AH320" i="25"/>
  <c r="AH321" i="25"/>
  <c r="AH322" i="25"/>
  <c r="AH323" i="25"/>
  <c r="AH324" i="25"/>
  <c r="AH325" i="25"/>
  <c r="AH326" i="25"/>
  <c r="AH327" i="25"/>
  <c r="AH328" i="25"/>
  <c r="AH329" i="25"/>
  <c r="AH330" i="25"/>
  <c r="AH331" i="25"/>
  <c r="AH332" i="25"/>
  <c r="AH333" i="25"/>
  <c r="AH334" i="25"/>
  <c r="AH335" i="25"/>
  <c r="AH336" i="25"/>
  <c r="AH337" i="25"/>
  <c r="AH338" i="25"/>
  <c r="AH339" i="25"/>
  <c r="AH340" i="25"/>
  <c r="AH341" i="25"/>
  <c r="AH342" i="25"/>
  <c r="AH343" i="25"/>
  <c r="AH344" i="25"/>
  <c r="AH345" i="25"/>
  <c r="AH346" i="25"/>
  <c r="AH347" i="25"/>
  <c r="AH348" i="25"/>
  <c r="AH349" i="25"/>
  <c r="AH350" i="25"/>
  <c r="AH351" i="25"/>
  <c r="AH352" i="25"/>
  <c r="AH353" i="25"/>
  <c r="AH354" i="25"/>
  <c r="AH355" i="25"/>
  <c r="AH356" i="25"/>
  <c r="AH357" i="25"/>
  <c r="AH358" i="25"/>
  <c r="AH359" i="25"/>
  <c r="AH360" i="25"/>
  <c r="AH361" i="25"/>
  <c r="AH362" i="25"/>
  <c r="AH363" i="25"/>
  <c r="AH364" i="25"/>
  <c r="AH365" i="25"/>
  <c r="AH366" i="25"/>
  <c r="AH367" i="25"/>
  <c r="AH368" i="25"/>
  <c r="AH369" i="25"/>
  <c r="AH370" i="25"/>
  <c r="AH371" i="25"/>
  <c r="AH372" i="25"/>
  <c r="AH373" i="25"/>
  <c r="AH374" i="25"/>
  <c r="AH375" i="25"/>
  <c r="AH376" i="25"/>
  <c r="AH377" i="25"/>
  <c r="AH378" i="25"/>
  <c r="AH379" i="25"/>
  <c r="AH380" i="25"/>
  <c r="AH381" i="25"/>
  <c r="AH382" i="25"/>
  <c r="AH383" i="25"/>
  <c r="AH384" i="25"/>
  <c r="AH385" i="25"/>
  <c r="AH386" i="25"/>
  <c r="AH387" i="25"/>
  <c r="AH388" i="25"/>
  <c r="AH389" i="25"/>
  <c r="AH390" i="25"/>
  <c r="AH391" i="25"/>
  <c r="AH392" i="25"/>
  <c r="AH393" i="25"/>
  <c r="AH394" i="25"/>
  <c r="AH395" i="25"/>
  <c r="AH396" i="25"/>
  <c r="AH397" i="25"/>
  <c r="AH398" i="25"/>
  <c r="AH399" i="25"/>
  <c r="AH400" i="25"/>
  <c r="AH401" i="25"/>
  <c r="AH402" i="25"/>
  <c r="AH403" i="25"/>
  <c r="AH404" i="25"/>
  <c r="AH405" i="25"/>
  <c r="AH406" i="25"/>
  <c r="AH407" i="25"/>
  <c r="AH408" i="25"/>
  <c r="AH409" i="25"/>
  <c r="AH410" i="25"/>
  <c r="AH411" i="25"/>
  <c r="AH412" i="25"/>
  <c r="AH413" i="25"/>
  <c r="AH414" i="25"/>
  <c r="AH415" i="25"/>
  <c r="AH416" i="25"/>
  <c r="AH417" i="25"/>
  <c r="AH418" i="25"/>
  <c r="AH419" i="25"/>
  <c r="AH420" i="25"/>
  <c r="AH421" i="25"/>
  <c r="AH422" i="25"/>
  <c r="AH423" i="25"/>
  <c r="AH424" i="25"/>
  <c r="AH425" i="25"/>
  <c r="AH426" i="25"/>
  <c r="AH427" i="25"/>
  <c r="AH428" i="25"/>
  <c r="AH429" i="25"/>
  <c r="AH430" i="25"/>
  <c r="AH431" i="25"/>
  <c r="AH432" i="25"/>
  <c r="AH433" i="25"/>
  <c r="AH434" i="25"/>
  <c r="AH435" i="25"/>
  <c r="AH436" i="25"/>
  <c r="AH437" i="25"/>
  <c r="AH438" i="25"/>
  <c r="AH439" i="25"/>
  <c r="AH440" i="25"/>
  <c r="AH441" i="25"/>
  <c r="AH442" i="25"/>
  <c r="AH443" i="25"/>
  <c r="AH444" i="25"/>
  <c r="AH445" i="25"/>
  <c r="AH446" i="25"/>
  <c r="AH447" i="25"/>
  <c r="AH448" i="25"/>
  <c r="AH449" i="25"/>
  <c r="AH450" i="25"/>
  <c r="AH451" i="25"/>
  <c r="AH452" i="25"/>
  <c r="AH453" i="25"/>
  <c r="AH454" i="25"/>
  <c r="AH455" i="25"/>
  <c r="AH456" i="25"/>
  <c r="AH457" i="25"/>
  <c r="AH458" i="25"/>
  <c r="AH459" i="25"/>
  <c r="AH460" i="25"/>
  <c r="AH461" i="25"/>
  <c r="AH462" i="25"/>
  <c r="AH463" i="25"/>
  <c r="AH464" i="25"/>
  <c r="AH465" i="25"/>
  <c r="AH466" i="25"/>
  <c r="AH467" i="25"/>
  <c r="AH468" i="25"/>
  <c r="AH469" i="25"/>
  <c r="AH470" i="25"/>
  <c r="AH471" i="25"/>
  <c r="AH472" i="25"/>
  <c r="AH473" i="25"/>
  <c r="AH474" i="25"/>
  <c r="AH475" i="25"/>
  <c r="AH476" i="25"/>
  <c r="AH477" i="25"/>
  <c r="AH478" i="25"/>
  <c r="AH479" i="25"/>
  <c r="AH480" i="25"/>
  <c r="AH481" i="25"/>
  <c r="AH482" i="25"/>
  <c r="AH483" i="25"/>
  <c r="AH484" i="25"/>
  <c r="AH485" i="25"/>
  <c r="AH486" i="25"/>
  <c r="AH487" i="25"/>
  <c r="AH488" i="25"/>
  <c r="AH489" i="25"/>
  <c r="AH490" i="25"/>
  <c r="AH491" i="25"/>
  <c r="AH492" i="25"/>
  <c r="AH493" i="25"/>
  <c r="AH494" i="25"/>
  <c r="AH495" i="25"/>
  <c r="AH496" i="25"/>
  <c r="AH497" i="25"/>
  <c r="AH498" i="25"/>
  <c r="AH499" i="25"/>
  <c r="AH500" i="25"/>
  <c r="AH501" i="25"/>
  <c r="AH502" i="25"/>
  <c r="AH503" i="25"/>
  <c r="AH504" i="25"/>
  <c r="AH505" i="25"/>
  <c r="AH506" i="25"/>
  <c r="AH507" i="25"/>
  <c r="AH508" i="25"/>
  <c r="AH509" i="25"/>
  <c r="AH510" i="25"/>
  <c r="AH511" i="25"/>
  <c r="AH512" i="25"/>
  <c r="AH513" i="25"/>
  <c r="AH514" i="25"/>
  <c r="AH515" i="25"/>
  <c r="AH516" i="25"/>
  <c r="AH517" i="25"/>
  <c r="AH518" i="25"/>
  <c r="AH519" i="25"/>
  <c r="AH520" i="25"/>
  <c r="AH521" i="25"/>
  <c r="AH522" i="25"/>
  <c r="AH523" i="25"/>
  <c r="AH524" i="25"/>
  <c r="AH525" i="25"/>
  <c r="AH526" i="25"/>
  <c r="AH527" i="25"/>
  <c r="AH528" i="25"/>
  <c r="AH529" i="25"/>
  <c r="AH530" i="25"/>
  <c r="AH531" i="25"/>
  <c r="AH532" i="25"/>
  <c r="AH533" i="25"/>
  <c r="AH534" i="25"/>
  <c r="AH535" i="25"/>
  <c r="AH536" i="25"/>
  <c r="AH537" i="25"/>
  <c r="AH538" i="25"/>
  <c r="AH539" i="25"/>
  <c r="AH540" i="25"/>
  <c r="AH541" i="25"/>
  <c r="AH542" i="25"/>
  <c r="AH543" i="25"/>
  <c r="AH544" i="25"/>
  <c r="AH545" i="25"/>
  <c r="AH546" i="25"/>
  <c r="AH547" i="25"/>
  <c r="AH548" i="25"/>
  <c r="AH549" i="25"/>
  <c r="AH550" i="25"/>
  <c r="AH551" i="25"/>
  <c r="AH552" i="25"/>
  <c r="AH553" i="25"/>
  <c r="AH554" i="25"/>
  <c r="AH555" i="25"/>
  <c r="AH556" i="25"/>
  <c r="AH557" i="25"/>
  <c r="AH558" i="25"/>
  <c r="AH559" i="25"/>
  <c r="AH560" i="25"/>
  <c r="AH561" i="25"/>
  <c r="AH562" i="25"/>
  <c r="AH563" i="25"/>
  <c r="AH564" i="25"/>
  <c r="AH565" i="25"/>
  <c r="AH566" i="25"/>
  <c r="AH567" i="25"/>
  <c r="AH568" i="25"/>
  <c r="AH569" i="25"/>
  <c r="AH570" i="25"/>
  <c r="AH571" i="25"/>
  <c r="AH572" i="25"/>
  <c r="AH573" i="25"/>
  <c r="AH574" i="25"/>
  <c r="AH575" i="25"/>
  <c r="AH576" i="25"/>
  <c r="AH577" i="25"/>
  <c r="AH578" i="25"/>
  <c r="AH579" i="25"/>
  <c r="AH580" i="25"/>
  <c r="AH581" i="25"/>
  <c r="AH582" i="25"/>
  <c r="AH583" i="25"/>
  <c r="AH584" i="25"/>
  <c r="AH585" i="25"/>
  <c r="AH586" i="25"/>
  <c r="AH587" i="25"/>
  <c r="AH588" i="25"/>
  <c r="AH589" i="25"/>
  <c r="AH590" i="25"/>
  <c r="AH591" i="25"/>
  <c r="AH592" i="25"/>
  <c r="AH593" i="25"/>
  <c r="AH594" i="25"/>
  <c r="AH595" i="25"/>
  <c r="AH596" i="25"/>
  <c r="AH597" i="25"/>
  <c r="AH598" i="25"/>
  <c r="AH599" i="25"/>
  <c r="AH600" i="25"/>
  <c r="AH601" i="25"/>
  <c r="AH602" i="25"/>
  <c r="AH603" i="25"/>
  <c r="AH604" i="25"/>
  <c r="AH605" i="25"/>
  <c r="AH606" i="25"/>
  <c r="AH607" i="25"/>
  <c r="AH608" i="25"/>
  <c r="AH609" i="25"/>
  <c r="AH610" i="25"/>
  <c r="AH611" i="25"/>
  <c r="AH612" i="25"/>
  <c r="AH613" i="25"/>
  <c r="AH614" i="25"/>
  <c r="AH615" i="25"/>
  <c r="AH616" i="25"/>
  <c r="AH617" i="25"/>
  <c r="AH618" i="25"/>
  <c r="AH619" i="25"/>
  <c r="AH620" i="25"/>
  <c r="AH621" i="25"/>
  <c r="AH622" i="25"/>
  <c r="AH623" i="25"/>
  <c r="AH624" i="25"/>
  <c r="AH625" i="25"/>
  <c r="AH626" i="25"/>
  <c r="AH627" i="25"/>
  <c r="AH628" i="25"/>
  <c r="AH629" i="25"/>
  <c r="AH630" i="25"/>
  <c r="AH631" i="25"/>
  <c r="AH632" i="25"/>
  <c r="AH633" i="25"/>
  <c r="AH634" i="25"/>
  <c r="AH635" i="25"/>
  <c r="AH636" i="25"/>
  <c r="AH637" i="25"/>
  <c r="AH638" i="25"/>
  <c r="AH639" i="25"/>
  <c r="AH640" i="25"/>
  <c r="AH641" i="25"/>
  <c r="AH642" i="25"/>
  <c r="AH643" i="25"/>
  <c r="AH644" i="25"/>
  <c r="AH645" i="25"/>
  <c r="AH646" i="25"/>
  <c r="AH647" i="25"/>
  <c r="AH648" i="25"/>
  <c r="AH649" i="25"/>
  <c r="AH650" i="25"/>
  <c r="AH651" i="25"/>
  <c r="AH652" i="25"/>
  <c r="AH653" i="25"/>
  <c r="AH654" i="25"/>
  <c r="AH655" i="25"/>
  <c r="AH656" i="25"/>
  <c r="AH657" i="25"/>
  <c r="AH658" i="25"/>
  <c r="AH659" i="25"/>
  <c r="AH660" i="25"/>
  <c r="AH661" i="25"/>
  <c r="AH662" i="25"/>
  <c r="AH663" i="25"/>
  <c r="AH664" i="25"/>
  <c r="AH665" i="25"/>
  <c r="AH666" i="25"/>
  <c r="AH667" i="25"/>
  <c r="AH668" i="25"/>
  <c r="AH669" i="25"/>
  <c r="AH670" i="25"/>
  <c r="AH671" i="25"/>
  <c r="AH672" i="25"/>
  <c r="AH673" i="25"/>
  <c r="AH674" i="25"/>
  <c r="AH675" i="25"/>
  <c r="AH676" i="25"/>
  <c r="AH677" i="25"/>
  <c r="AH678" i="25"/>
  <c r="AH679" i="25"/>
  <c r="AH680" i="25"/>
  <c r="AH681" i="25"/>
  <c r="AH682" i="25"/>
  <c r="AH683" i="25"/>
  <c r="AH684" i="25"/>
  <c r="AH685" i="25"/>
  <c r="AH686" i="25"/>
  <c r="AH687" i="25"/>
  <c r="AH688" i="25"/>
  <c r="AH689" i="25"/>
  <c r="AH690" i="25"/>
  <c r="AH691" i="25"/>
  <c r="AH692" i="25"/>
  <c r="AH693" i="25"/>
  <c r="AH694" i="25"/>
  <c r="AH695" i="25"/>
  <c r="AH696" i="25"/>
  <c r="AH697" i="25"/>
  <c r="AH698" i="25"/>
  <c r="AH699" i="25"/>
  <c r="AH700" i="25"/>
  <c r="AH701" i="25"/>
  <c r="AH702" i="25"/>
  <c r="AH703" i="25"/>
  <c r="AH704" i="25"/>
  <c r="AH705" i="25"/>
  <c r="AH706" i="25"/>
  <c r="AH707" i="25"/>
  <c r="AH708" i="25"/>
  <c r="AH709" i="25"/>
  <c r="AH710" i="25"/>
  <c r="AH711" i="25"/>
  <c r="AH712" i="25"/>
  <c r="AH713" i="25"/>
  <c r="AH714" i="25"/>
  <c r="AH715" i="25"/>
  <c r="AH716" i="25"/>
  <c r="AH717" i="25"/>
  <c r="AH718" i="25"/>
  <c r="AH719" i="25"/>
  <c r="AH720" i="25"/>
  <c r="AH721" i="25"/>
  <c r="AH722" i="25"/>
  <c r="AH723" i="25"/>
  <c r="AH724" i="25"/>
  <c r="AH725" i="25"/>
  <c r="AH726" i="25"/>
  <c r="AH727" i="25"/>
  <c r="AH728" i="25"/>
  <c r="AH729" i="25"/>
  <c r="AH730" i="25"/>
  <c r="AH731" i="25"/>
  <c r="AH732" i="25"/>
  <c r="AH733" i="25"/>
  <c r="AH734" i="25"/>
  <c r="AH735" i="25"/>
  <c r="AH736" i="25"/>
  <c r="AH737" i="25"/>
  <c r="AH738" i="25"/>
  <c r="AH739" i="25"/>
  <c r="AH740" i="25"/>
  <c r="AH741" i="25"/>
  <c r="AH742" i="25"/>
  <c r="AH743" i="25"/>
  <c r="AH744" i="25"/>
  <c r="AH745" i="25"/>
  <c r="AH746" i="25"/>
  <c r="AH747" i="25"/>
  <c r="AH748" i="25"/>
  <c r="AH749" i="25"/>
  <c r="AH750" i="25"/>
  <c r="AH751" i="25"/>
  <c r="AH752" i="25"/>
  <c r="AH753" i="25"/>
  <c r="AH754" i="25"/>
  <c r="AH755" i="25"/>
  <c r="AH756" i="25"/>
  <c r="AH757" i="25"/>
  <c r="AH758" i="25"/>
  <c r="AH759" i="25"/>
  <c r="AH760" i="25"/>
  <c r="AH761" i="25"/>
  <c r="AH762" i="25"/>
  <c r="AH763" i="25"/>
  <c r="AH764" i="25"/>
  <c r="AH765" i="25"/>
  <c r="AH766" i="25"/>
  <c r="AH767" i="25"/>
  <c r="AH768" i="25"/>
  <c r="AH769" i="25"/>
  <c r="AH770" i="25"/>
  <c r="AH771" i="25"/>
  <c r="AH772" i="25"/>
  <c r="AH773" i="25"/>
  <c r="AH774" i="25"/>
  <c r="AH775" i="25"/>
  <c r="AH776" i="25"/>
  <c r="AH777" i="25"/>
  <c r="AH778" i="25"/>
  <c r="AH779" i="25"/>
  <c r="AH780" i="25"/>
  <c r="AH781" i="25"/>
  <c r="AH782" i="25"/>
  <c r="AH783" i="25"/>
  <c r="AH784" i="25"/>
  <c r="AH785" i="25"/>
  <c r="AH786" i="25"/>
  <c r="AH787" i="25"/>
  <c r="AH788" i="25"/>
  <c r="AH789" i="25"/>
  <c r="AH790" i="25"/>
  <c r="AH791" i="25"/>
  <c r="AH792" i="25"/>
  <c r="AH793" i="25"/>
  <c r="AH794" i="25"/>
  <c r="AH795" i="25"/>
  <c r="AH796" i="25"/>
  <c r="AH797" i="25"/>
  <c r="AH798" i="25"/>
  <c r="AH799" i="25"/>
  <c r="AH800" i="25"/>
  <c r="AH801" i="25"/>
  <c r="AH802" i="25"/>
  <c r="AH803" i="25"/>
  <c r="AH804" i="25"/>
  <c r="AH805" i="25"/>
  <c r="AH806" i="25"/>
  <c r="AH807" i="25"/>
  <c r="AH808" i="25"/>
  <c r="AH809" i="25"/>
  <c r="AH810" i="25"/>
  <c r="AH811" i="25"/>
  <c r="AH812" i="25"/>
  <c r="AH813" i="25"/>
  <c r="AH814" i="25"/>
  <c r="AH815" i="25"/>
  <c r="AH816" i="25"/>
  <c r="AH817" i="25"/>
  <c r="AH818" i="25"/>
  <c r="AH819" i="25"/>
  <c r="AH820" i="25"/>
  <c r="AH821" i="25"/>
  <c r="AH822" i="25"/>
  <c r="AH823" i="25"/>
  <c r="AH824" i="25"/>
  <c r="AH825" i="25"/>
  <c r="AH826" i="25"/>
  <c r="AH827" i="25"/>
  <c r="AH828" i="25"/>
  <c r="AH829" i="25"/>
  <c r="AH830" i="25"/>
  <c r="AH831" i="25"/>
  <c r="AH832" i="25"/>
  <c r="AH833" i="25"/>
  <c r="AH834" i="25"/>
  <c r="AH835" i="25"/>
  <c r="AH836" i="25"/>
  <c r="AH837" i="25"/>
  <c r="AH838" i="25"/>
  <c r="AH839" i="25"/>
  <c r="AH840" i="25"/>
  <c r="AH841" i="25"/>
  <c r="AH842" i="25"/>
  <c r="AH843" i="25"/>
  <c r="AH844" i="25"/>
  <c r="AH845" i="25"/>
  <c r="AH846" i="25"/>
  <c r="AH847" i="25"/>
  <c r="AH848" i="25"/>
  <c r="AH849" i="25"/>
  <c r="AH850" i="25"/>
  <c r="AH851" i="25"/>
  <c r="AH852" i="25"/>
  <c r="AH853" i="25"/>
  <c r="AH854" i="25"/>
  <c r="AH855" i="25"/>
  <c r="AH856" i="25"/>
  <c r="AH857" i="25"/>
  <c r="AH858" i="25"/>
  <c r="AH859" i="25"/>
  <c r="AH860" i="25"/>
  <c r="AH861" i="25"/>
  <c r="AH862" i="25"/>
  <c r="AH863" i="25"/>
  <c r="AH864" i="25"/>
  <c r="AH865" i="25"/>
  <c r="AH866" i="25"/>
  <c r="AH867" i="25"/>
  <c r="AH868" i="25"/>
  <c r="AH869" i="25"/>
  <c r="AH870" i="25"/>
  <c r="AH871" i="25"/>
  <c r="AH872" i="25"/>
  <c r="AH873" i="25"/>
  <c r="AH874" i="25"/>
  <c r="AH875" i="25"/>
  <c r="AH876" i="25"/>
  <c r="AH877" i="25"/>
  <c r="AH878" i="25"/>
  <c r="AH879" i="25"/>
  <c r="AH880" i="25"/>
  <c r="AH881" i="25"/>
  <c r="AH882" i="25"/>
  <c r="AH883" i="25"/>
  <c r="AH884" i="25"/>
  <c r="AH885" i="25"/>
  <c r="AH886" i="25"/>
  <c r="AH887" i="25"/>
  <c r="AH888" i="25"/>
  <c r="AH889" i="25"/>
  <c r="AH890" i="25"/>
  <c r="AH891" i="25"/>
  <c r="AH892" i="25"/>
  <c r="AH893" i="25"/>
  <c r="AH894" i="25"/>
  <c r="AH895" i="25"/>
  <c r="AH896" i="25"/>
  <c r="AH897" i="25"/>
  <c r="AH898" i="25"/>
  <c r="AH899" i="25"/>
  <c r="AH900" i="25"/>
  <c r="AH901" i="25"/>
  <c r="AH902" i="25"/>
  <c r="AH903" i="25"/>
  <c r="AH904" i="25"/>
  <c r="AH905" i="25"/>
  <c r="AH906" i="25"/>
  <c r="AH907" i="25"/>
  <c r="AH908" i="25"/>
  <c r="AH909" i="25"/>
  <c r="AH910" i="25"/>
  <c r="AH911" i="25"/>
  <c r="AH912" i="25"/>
  <c r="AH913" i="25"/>
  <c r="AH914" i="25"/>
  <c r="AH915" i="25"/>
  <c r="AH916" i="25"/>
  <c r="AH917" i="25"/>
  <c r="AH918" i="25"/>
  <c r="AH919" i="25"/>
  <c r="AH920" i="25"/>
  <c r="AH921" i="25"/>
  <c r="AH922" i="25"/>
  <c r="AH923" i="25"/>
  <c r="AH924" i="25"/>
  <c r="AH925" i="25"/>
  <c r="AH926" i="25"/>
  <c r="AH927" i="25"/>
  <c r="AH928" i="25"/>
  <c r="AH929" i="25"/>
  <c r="AH930" i="25"/>
  <c r="AH931" i="25"/>
  <c r="AH932" i="25"/>
  <c r="AH933" i="25"/>
  <c r="AH934" i="25"/>
  <c r="AH935" i="25"/>
  <c r="AH936" i="25"/>
  <c r="AH937" i="25"/>
  <c r="AH938" i="25"/>
  <c r="AH939" i="25"/>
  <c r="AH940" i="25"/>
  <c r="AH941" i="25"/>
  <c r="AH942" i="25"/>
  <c r="AH943" i="25"/>
  <c r="AH944" i="25"/>
  <c r="AH945" i="25"/>
  <c r="AH946" i="25"/>
  <c r="AH947" i="25"/>
  <c r="AH948" i="25"/>
  <c r="AH949" i="25"/>
  <c r="AH950" i="25"/>
  <c r="AH951" i="25"/>
  <c r="AH952" i="25"/>
  <c r="AH953" i="25"/>
  <c r="AH954" i="25"/>
  <c r="AH955" i="25"/>
  <c r="AH956" i="25"/>
  <c r="AH957" i="25"/>
  <c r="AH958" i="25"/>
  <c r="AH959" i="25"/>
  <c r="AH960" i="25"/>
  <c r="AH961" i="25"/>
  <c r="AH962" i="25"/>
  <c r="AH963" i="25"/>
  <c r="AH964" i="25"/>
  <c r="AH965" i="25"/>
  <c r="AH966" i="25"/>
  <c r="AH967" i="25"/>
  <c r="AH968" i="25"/>
  <c r="AH969" i="25"/>
  <c r="AH970" i="25"/>
  <c r="AH971" i="25"/>
  <c r="AH972" i="25"/>
  <c r="AH973" i="25"/>
  <c r="AH974" i="25"/>
  <c r="AH975" i="25"/>
  <c r="AH976" i="25"/>
  <c r="AH977" i="25"/>
  <c r="AH978" i="25"/>
  <c r="AH979" i="25"/>
  <c r="AH980" i="25"/>
  <c r="AH981" i="25"/>
  <c r="AH982" i="25"/>
  <c r="AH983" i="25"/>
  <c r="AH984" i="25"/>
  <c r="AH985" i="25"/>
  <c r="AH986" i="25"/>
  <c r="AH987" i="25"/>
  <c r="AH988" i="25"/>
  <c r="AH989" i="25"/>
  <c r="AH990" i="25"/>
  <c r="AH991" i="25"/>
  <c r="AH992" i="25"/>
  <c r="AH993" i="25"/>
  <c r="AH994" i="25"/>
  <c r="AH995" i="25"/>
  <c r="AH996" i="25"/>
  <c r="AH997" i="25"/>
  <c r="AH998" i="25"/>
  <c r="AH999" i="25"/>
  <c r="AH1000" i="25"/>
  <c r="AH1001" i="25"/>
  <c r="AH1002" i="25"/>
  <c r="AH1003" i="25"/>
  <c r="AG5" i="25"/>
  <c r="AG6" i="25"/>
  <c r="AG7" i="25"/>
  <c r="AG8" i="25"/>
  <c r="AG9" i="25"/>
  <c r="AG10" i="25"/>
  <c r="AG11" i="25"/>
  <c r="AG12" i="25"/>
  <c r="AG13" i="25"/>
  <c r="AG14" i="25"/>
  <c r="AG15" i="25"/>
  <c r="AG16" i="25"/>
  <c r="AG17" i="25"/>
  <c r="AG18" i="25"/>
  <c r="AG19" i="25"/>
  <c r="AG20" i="25"/>
  <c r="AG21" i="25"/>
  <c r="AG22" i="25"/>
  <c r="AG23" i="25"/>
  <c r="AG24" i="25"/>
  <c r="AG25" i="25"/>
  <c r="AG26" i="25"/>
  <c r="AG27" i="25"/>
  <c r="AG28" i="25"/>
  <c r="AG29" i="25"/>
  <c r="AG30" i="25"/>
  <c r="AG31" i="25"/>
  <c r="AG32" i="25"/>
  <c r="AG33" i="25"/>
  <c r="AG34" i="25"/>
  <c r="AG35" i="25"/>
  <c r="AG36" i="25"/>
  <c r="AG37" i="25"/>
  <c r="AG38" i="25"/>
  <c r="AG39" i="25"/>
  <c r="AG40" i="25"/>
  <c r="AG41" i="25"/>
  <c r="AG42" i="25"/>
  <c r="AG43" i="25"/>
  <c r="AG44" i="25"/>
  <c r="AG45" i="25"/>
  <c r="AG46" i="25"/>
  <c r="AG47" i="25"/>
  <c r="AG48" i="25"/>
  <c r="AG49" i="25"/>
  <c r="AG50" i="25"/>
  <c r="AG51" i="25"/>
  <c r="AG52" i="25"/>
  <c r="AG53" i="25"/>
  <c r="AG54" i="25"/>
  <c r="AG55" i="25"/>
  <c r="AG56" i="25"/>
  <c r="AG57" i="25"/>
  <c r="AG58" i="25"/>
  <c r="AG59" i="25"/>
  <c r="AG60" i="25"/>
  <c r="AG61" i="25"/>
  <c r="AG62" i="25"/>
  <c r="AG63" i="25"/>
  <c r="AG64" i="25"/>
  <c r="AG65" i="25"/>
  <c r="AG66" i="25"/>
  <c r="AG67" i="25"/>
  <c r="AG68" i="25"/>
  <c r="AG69" i="25"/>
  <c r="AG70" i="25"/>
  <c r="AG71" i="25"/>
  <c r="AG72" i="25"/>
  <c r="AG73" i="25"/>
  <c r="AG74" i="25"/>
  <c r="AG75" i="25"/>
  <c r="AG76" i="25"/>
  <c r="AG77" i="25"/>
  <c r="AG78" i="25"/>
  <c r="AG79" i="25"/>
  <c r="AG80" i="25"/>
  <c r="AG81" i="25"/>
  <c r="AG82" i="25"/>
  <c r="AG83" i="25"/>
  <c r="AG84" i="25"/>
  <c r="AG85" i="25"/>
  <c r="AG86" i="25"/>
  <c r="AG87" i="25"/>
  <c r="AG88" i="25"/>
  <c r="AG89" i="25"/>
  <c r="AG90" i="25"/>
  <c r="AG91" i="25"/>
  <c r="AG92" i="25"/>
  <c r="AG93" i="25"/>
  <c r="AG94" i="25"/>
  <c r="AG95" i="25"/>
  <c r="AG96" i="25"/>
  <c r="AG97" i="25"/>
  <c r="AG98" i="25"/>
  <c r="AG99" i="25"/>
  <c r="AG100" i="25"/>
  <c r="AG101" i="25"/>
  <c r="AG102" i="25"/>
  <c r="AG103" i="25"/>
  <c r="AG104" i="25"/>
  <c r="AG105" i="25"/>
  <c r="AG106" i="25"/>
  <c r="AG107" i="25"/>
  <c r="AG108" i="25"/>
  <c r="AG109" i="25"/>
  <c r="AG110" i="25"/>
  <c r="AG111" i="25"/>
  <c r="AG112" i="25"/>
  <c r="AG113" i="25"/>
  <c r="AG114" i="25"/>
  <c r="AG115" i="25"/>
  <c r="AG116" i="25"/>
  <c r="AG117" i="25"/>
  <c r="AG118" i="25"/>
  <c r="AG119" i="25"/>
  <c r="AG120" i="25"/>
  <c r="AG121" i="25"/>
  <c r="AG122" i="25"/>
  <c r="AG123" i="25"/>
  <c r="AG124" i="25"/>
  <c r="AG125" i="25"/>
  <c r="AG126" i="25"/>
  <c r="AG127" i="25"/>
  <c r="AG128" i="25"/>
  <c r="AG129" i="25"/>
  <c r="AG130" i="25"/>
  <c r="AG131" i="25"/>
  <c r="AG132" i="25"/>
  <c r="AG133" i="25"/>
  <c r="AG134" i="25"/>
  <c r="AG135" i="25"/>
  <c r="AG136" i="25"/>
  <c r="AG137" i="25"/>
  <c r="AG138" i="25"/>
  <c r="AG139" i="25"/>
  <c r="AG140" i="25"/>
  <c r="AG141" i="25"/>
  <c r="AG142" i="25"/>
  <c r="AG143" i="25"/>
  <c r="AG144" i="25"/>
  <c r="AG145" i="25"/>
  <c r="AG146" i="25"/>
  <c r="AG147" i="25"/>
  <c r="AG148" i="25"/>
  <c r="AG149" i="25"/>
  <c r="AG150" i="25"/>
  <c r="AG151" i="25"/>
  <c r="AG152" i="25"/>
  <c r="AG153" i="25"/>
  <c r="AG154" i="25"/>
  <c r="AG155" i="25"/>
  <c r="AG156" i="25"/>
  <c r="AG157" i="25"/>
  <c r="AG158" i="25"/>
  <c r="AG159" i="25"/>
  <c r="AG160" i="25"/>
  <c r="AG161" i="25"/>
  <c r="AG162" i="25"/>
  <c r="AG163" i="25"/>
  <c r="AG164" i="25"/>
  <c r="AG165" i="25"/>
  <c r="AG166" i="25"/>
  <c r="AG167" i="25"/>
  <c r="AG168" i="25"/>
  <c r="AG169" i="25"/>
  <c r="AG170" i="25"/>
  <c r="AG171" i="25"/>
  <c r="AG172" i="25"/>
  <c r="AG173" i="25"/>
  <c r="AG174" i="25"/>
  <c r="AG175" i="25"/>
  <c r="AG176" i="25"/>
  <c r="AG177" i="25"/>
  <c r="AG178" i="25"/>
  <c r="AG179" i="25"/>
  <c r="AG180" i="25"/>
  <c r="AG181" i="25"/>
  <c r="AG182" i="25"/>
  <c r="AG183" i="25"/>
  <c r="AG184" i="25"/>
  <c r="AG185" i="25"/>
  <c r="AG186" i="25"/>
  <c r="AG187" i="25"/>
  <c r="AG188" i="25"/>
  <c r="AG189" i="25"/>
  <c r="AG190" i="25"/>
  <c r="AG191" i="25"/>
  <c r="AG192" i="25"/>
  <c r="AG193" i="25"/>
  <c r="AG194" i="25"/>
  <c r="AG195" i="25"/>
  <c r="AG196" i="25"/>
  <c r="AG197" i="25"/>
  <c r="AG198" i="25"/>
  <c r="AG199" i="25"/>
  <c r="AG200" i="25"/>
  <c r="AG201" i="25"/>
  <c r="AG202" i="25"/>
  <c r="AG203" i="25"/>
  <c r="AG204" i="25"/>
  <c r="AG205" i="25"/>
  <c r="AG206" i="25"/>
  <c r="AG207" i="25"/>
  <c r="AG208" i="25"/>
  <c r="AG209" i="25"/>
  <c r="AG210" i="25"/>
  <c r="AG211" i="25"/>
  <c r="AG212" i="25"/>
  <c r="AG213" i="25"/>
  <c r="AG214" i="25"/>
  <c r="AG215" i="25"/>
  <c r="AG216" i="25"/>
  <c r="AG217" i="25"/>
  <c r="AG218" i="25"/>
  <c r="AG219" i="25"/>
  <c r="AG220" i="25"/>
  <c r="AG221" i="25"/>
  <c r="AG222" i="25"/>
  <c r="AG223" i="25"/>
  <c r="AG224" i="25"/>
  <c r="AG225" i="25"/>
  <c r="AG226" i="25"/>
  <c r="AG227" i="25"/>
  <c r="AG228" i="25"/>
  <c r="AG229" i="25"/>
  <c r="AG230" i="25"/>
  <c r="AG231" i="25"/>
  <c r="AG232" i="25"/>
  <c r="AG233" i="25"/>
  <c r="AG234" i="25"/>
  <c r="AG235" i="25"/>
  <c r="AG236" i="25"/>
  <c r="AG237" i="25"/>
  <c r="AG238" i="25"/>
  <c r="AG239" i="25"/>
  <c r="AG240" i="25"/>
  <c r="AG241" i="25"/>
  <c r="AG242" i="25"/>
  <c r="AG243" i="25"/>
  <c r="AG244" i="25"/>
  <c r="AG245" i="25"/>
  <c r="AG246" i="25"/>
  <c r="AG247" i="25"/>
  <c r="AG248" i="25"/>
  <c r="AG249" i="25"/>
  <c r="AG250" i="25"/>
  <c r="AG251" i="25"/>
  <c r="AG252" i="25"/>
  <c r="AG253" i="25"/>
  <c r="AG254" i="25"/>
  <c r="AG255" i="25"/>
  <c r="AG256" i="25"/>
  <c r="AG257" i="25"/>
  <c r="AG258" i="25"/>
  <c r="AG259" i="25"/>
  <c r="AG260" i="25"/>
  <c r="AG261" i="25"/>
  <c r="AG262" i="25"/>
  <c r="AG263" i="25"/>
  <c r="AG264" i="25"/>
  <c r="AG265" i="25"/>
  <c r="AG266" i="25"/>
  <c r="AG267" i="25"/>
  <c r="AG268" i="25"/>
  <c r="AG269" i="25"/>
  <c r="AG270" i="25"/>
  <c r="AG271" i="25"/>
  <c r="AG272" i="25"/>
  <c r="AG273" i="25"/>
  <c r="AG274" i="25"/>
  <c r="AG275" i="25"/>
  <c r="AG276" i="25"/>
  <c r="AG277" i="25"/>
  <c r="AG278" i="25"/>
  <c r="AG279" i="25"/>
  <c r="AG280" i="25"/>
  <c r="AG281" i="25"/>
  <c r="AG282" i="25"/>
  <c r="AG283" i="25"/>
  <c r="AG284" i="25"/>
  <c r="AG285" i="25"/>
  <c r="AG286" i="25"/>
  <c r="AG287" i="25"/>
  <c r="AG288" i="25"/>
  <c r="AG289" i="25"/>
  <c r="AG290" i="25"/>
  <c r="AG291" i="25"/>
  <c r="AG292" i="25"/>
  <c r="AG293" i="25"/>
  <c r="AG294" i="25"/>
  <c r="AG295" i="25"/>
  <c r="AG296" i="25"/>
  <c r="AG297" i="25"/>
  <c r="AG298" i="25"/>
  <c r="AG299" i="25"/>
  <c r="AG300" i="25"/>
  <c r="AG301" i="25"/>
  <c r="AG302" i="25"/>
  <c r="AG303" i="25"/>
  <c r="AG304" i="25"/>
  <c r="AG305" i="25"/>
  <c r="AG306" i="25"/>
  <c r="AG307" i="25"/>
  <c r="AG308" i="25"/>
  <c r="AG309" i="25"/>
  <c r="AG310" i="25"/>
  <c r="AG311" i="25"/>
  <c r="AG312" i="25"/>
  <c r="AG313" i="25"/>
  <c r="AG314" i="25"/>
  <c r="AG315" i="25"/>
  <c r="AG316" i="25"/>
  <c r="AG317" i="25"/>
  <c r="AG318" i="25"/>
  <c r="AG319" i="25"/>
  <c r="AG320" i="25"/>
  <c r="AG321" i="25"/>
  <c r="AG322" i="25"/>
  <c r="AG323" i="25"/>
  <c r="AG324" i="25"/>
  <c r="AG325" i="25"/>
  <c r="AG326" i="25"/>
  <c r="AG327" i="25"/>
  <c r="AG328" i="25"/>
  <c r="AG329" i="25"/>
  <c r="AG330" i="25"/>
  <c r="AG331" i="25"/>
  <c r="AG332" i="25"/>
  <c r="AG333" i="25"/>
  <c r="AG334" i="25"/>
  <c r="AG335" i="25"/>
  <c r="AG336" i="25"/>
  <c r="AG337" i="25"/>
  <c r="AG338" i="25"/>
  <c r="AG339" i="25"/>
  <c r="AG340" i="25"/>
  <c r="AG341" i="25"/>
  <c r="AG342" i="25"/>
  <c r="AG343" i="25"/>
  <c r="AG344" i="25"/>
  <c r="AG345" i="25"/>
  <c r="AG346" i="25"/>
  <c r="AG347" i="25"/>
  <c r="AG348" i="25"/>
  <c r="AG349" i="25"/>
  <c r="AG350" i="25"/>
  <c r="AG351" i="25"/>
  <c r="AG352" i="25"/>
  <c r="AG353" i="25"/>
  <c r="AG354" i="25"/>
  <c r="AG355" i="25"/>
  <c r="AG356" i="25"/>
  <c r="AG357" i="25"/>
  <c r="AG358" i="25"/>
  <c r="AG359" i="25"/>
  <c r="AG360" i="25"/>
  <c r="AG361" i="25"/>
  <c r="AG362" i="25"/>
  <c r="AG363" i="25"/>
  <c r="AG364" i="25"/>
  <c r="AG365" i="25"/>
  <c r="AG366" i="25"/>
  <c r="AG367" i="25"/>
  <c r="AG368" i="25"/>
  <c r="AG369" i="25"/>
  <c r="AG370" i="25"/>
  <c r="AG371" i="25"/>
  <c r="AG372" i="25"/>
  <c r="AG373" i="25"/>
  <c r="AG374" i="25"/>
  <c r="AG375" i="25"/>
  <c r="AG376" i="25"/>
  <c r="AG377" i="25"/>
  <c r="AG378" i="25"/>
  <c r="AG379" i="25"/>
  <c r="AG380" i="25"/>
  <c r="AG381" i="25"/>
  <c r="AG382" i="25"/>
  <c r="AG383" i="25"/>
  <c r="AG384" i="25"/>
  <c r="AG385" i="25"/>
  <c r="AG386" i="25"/>
  <c r="AG387" i="25"/>
  <c r="AG388" i="25"/>
  <c r="AG389" i="25"/>
  <c r="AG390" i="25"/>
  <c r="AG391" i="25"/>
  <c r="AG392" i="25"/>
  <c r="AG393" i="25"/>
  <c r="AG394" i="25"/>
  <c r="AG395" i="25"/>
  <c r="AG396" i="25"/>
  <c r="AG397" i="25"/>
  <c r="AG398" i="25"/>
  <c r="AG399" i="25"/>
  <c r="AG400" i="25"/>
  <c r="AG401" i="25"/>
  <c r="AG402" i="25"/>
  <c r="AG403" i="25"/>
  <c r="AG404" i="25"/>
  <c r="AG405" i="25"/>
  <c r="AG406" i="25"/>
  <c r="AG407" i="25"/>
  <c r="AG408" i="25"/>
  <c r="AG409" i="25"/>
  <c r="AG410" i="25"/>
  <c r="AG411" i="25"/>
  <c r="AG412" i="25"/>
  <c r="AG413" i="25"/>
  <c r="AG414" i="25"/>
  <c r="AG415" i="25"/>
  <c r="AG416" i="25"/>
  <c r="AG417" i="25"/>
  <c r="AG418" i="25"/>
  <c r="AG419" i="25"/>
  <c r="AG420" i="25"/>
  <c r="AG421" i="25"/>
  <c r="AG422" i="25"/>
  <c r="AG423" i="25"/>
  <c r="AG424" i="25"/>
  <c r="AG425" i="25"/>
  <c r="AG426" i="25"/>
  <c r="AG427" i="25"/>
  <c r="AG428" i="25"/>
  <c r="AG429" i="25"/>
  <c r="AG430" i="25"/>
  <c r="AG431" i="25"/>
  <c r="AG432" i="25"/>
  <c r="AG433" i="25"/>
  <c r="AG434" i="25"/>
  <c r="AG435" i="25"/>
  <c r="AG436" i="25"/>
  <c r="AG437" i="25"/>
  <c r="AG438" i="25"/>
  <c r="AG439" i="25"/>
  <c r="AG440" i="25"/>
  <c r="AG441" i="25"/>
  <c r="AG442" i="25"/>
  <c r="AG443" i="25"/>
  <c r="AG444" i="25"/>
  <c r="AG445" i="25"/>
  <c r="AG446" i="25"/>
  <c r="AG447" i="25"/>
  <c r="AG448" i="25"/>
  <c r="AG449" i="25"/>
  <c r="AG450" i="25"/>
  <c r="AG451" i="25"/>
  <c r="AG452" i="25"/>
  <c r="AG453" i="25"/>
  <c r="AG454" i="25"/>
  <c r="AG455" i="25"/>
  <c r="AG456" i="25"/>
  <c r="AG457" i="25"/>
  <c r="AG458" i="25"/>
  <c r="AG459" i="25"/>
  <c r="AG460" i="25"/>
  <c r="AG461" i="25"/>
  <c r="AG462" i="25"/>
  <c r="AG463" i="25"/>
  <c r="AG464" i="25"/>
  <c r="AG465" i="25"/>
  <c r="AG466" i="25"/>
  <c r="AG467" i="25"/>
  <c r="AG468" i="25"/>
  <c r="AG469" i="25"/>
  <c r="AG470" i="25"/>
  <c r="AG471" i="25"/>
  <c r="AG472" i="25"/>
  <c r="AG473" i="25"/>
  <c r="AG474" i="25"/>
  <c r="AG475" i="25"/>
  <c r="AG476" i="25"/>
  <c r="AG477" i="25"/>
  <c r="AG478" i="25"/>
  <c r="AG479" i="25"/>
  <c r="AG480" i="25"/>
  <c r="AG481" i="25"/>
  <c r="AG482" i="25"/>
  <c r="AG483" i="25"/>
  <c r="AG484" i="25"/>
  <c r="AG485" i="25"/>
  <c r="AG486" i="25"/>
  <c r="AG487" i="25"/>
  <c r="AG488" i="25"/>
  <c r="AG489" i="25"/>
  <c r="AG490" i="25"/>
  <c r="AG491" i="25"/>
  <c r="AG492" i="25"/>
  <c r="AG493" i="25"/>
  <c r="AG494" i="25"/>
  <c r="AG495" i="25"/>
  <c r="AG496" i="25"/>
  <c r="AG497" i="25"/>
  <c r="AG498" i="25"/>
  <c r="AG499" i="25"/>
  <c r="AG500" i="25"/>
  <c r="AG501" i="25"/>
  <c r="AG502" i="25"/>
  <c r="AG503" i="25"/>
  <c r="AG504" i="25"/>
  <c r="AG505" i="25"/>
  <c r="AG506" i="25"/>
  <c r="AG507" i="25"/>
  <c r="AG508" i="25"/>
  <c r="AG509" i="25"/>
  <c r="AG510" i="25"/>
  <c r="AG511" i="25"/>
  <c r="AG512" i="25"/>
  <c r="AG513" i="25"/>
  <c r="AG514" i="25"/>
  <c r="AG515" i="25"/>
  <c r="AG516" i="25"/>
  <c r="AG517" i="25"/>
  <c r="AG518" i="25"/>
  <c r="AG519" i="25"/>
  <c r="AG520" i="25"/>
  <c r="AG521" i="25"/>
  <c r="AG522" i="25"/>
  <c r="AG523" i="25"/>
  <c r="AG524" i="25"/>
  <c r="AG525" i="25"/>
  <c r="AG526" i="25"/>
  <c r="AG527" i="25"/>
  <c r="AG528" i="25"/>
  <c r="AG529" i="25"/>
  <c r="AG530" i="25"/>
  <c r="AG531" i="25"/>
  <c r="AG532" i="25"/>
  <c r="AG533" i="25"/>
  <c r="AG534" i="25"/>
  <c r="AG535" i="25"/>
  <c r="AG536" i="25"/>
  <c r="AG537" i="25"/>
  <c r="AG538" i="25"/>
  <c r="AG539" i="25"/>
  <c r="AG540" i="25"/>
  <c r="AG541" i="25"/>
  <c r="AG542" i="25"/>
  <c r="AG543" i="25"/>
  <c r="AG544" i="25"/>
  <c r="AG545" i="25"/>
  <c r="AG546" i="25"/>
  <c r="AG547" i="25"/>
  <c r="AG548" i="25"/>
  <c r="AG549" i="25"/>
  <c r="AG550" i="25"/>
  <c r="AG551" i="25"/>
  <c r="AG552" i="25"/>
  <c r="AG553" i="25"/>
  <c r="AG554" i="25"/>
  <c r="AG555" i="25"/>
  <c r="AG556" i="25"/>
  <c r="AG557" i="25"/>
  <c r="AG558" i="25"/>
  <c r="AG559" i="25"/>
  <c r="AG560" i="25"/>
  <c r="AG561" i="25"/>
  <c r="AG562" i="25"/>
  <c r="AG563" i="25"/>
  <c r="AG564" i="25"/>
  <c r="AG565" i="25"/>
  <c r="AG566" i="25"/>
  <c r="AG567" i="25"/>
  <c r="AG568" i="25"/>
  <c r="AG569" i="25"/>
  <c r="AG570" i="25"/>
  <c r="AG571" i="25"/>
  <c r="AG572" i="25"/>
  <c r="AG573" i="25"/>
  <c r="AG574" i="25"/>
  <c r="AG575" i="25"/>
  <c r="AG576" i="25"/>
  <c r="AG577" i="25"/>
  <c r="AG578" i="25"/>
  <c r="AG579" i="25"/>
  <c r="AG580" i="25"/>
  <c r="AG581" i="25"/>
  <c r="AG582" i="25"/>
  <c r="AG583" i="25"/>
  <c r="AG584" i="25"/>
  <c r="AG585" i="25"/>
  <c r="AG586" i="25"/>
  <c r="AG587" i="25"/>
  <c r="AG588" i="25"/>
  <c r="AG589" i="25"/>
  <c r="AG590" i="25"/>
  <c r="AG591" i="25"/>
  <c r="AG592" i="25"/>
  <c r="AG593" i="25"/>
  <c r="AG594" i="25"/>
  <c r="AG595" i="25"/>
  <c r="AG596" i="25"/>
  <c r="AG597" i="25"/>
  <c r="AG598" i="25"/>
  <c r="AG599" i="25"/>
  <c r="AG600" i="25"/>
  <c r="AG601" i="25"/>
  <c r="AG602" i="25"/>
  <c r="AG603" i="25"/>
  <c r="AG604" i="25"/>
  <c r="AG605" i="25"/>
  <c r="AG606" i="25"/>
  <c r="AG607" i="25"/>
  <c r="AG608" i="25"/>
  <c r="AG609" i="25"/>
  <c r="AG610" i="25"/>
  <c r="AG611" i="25"/>
  <c r="AG612" i="25"/>
  <c r="AG613" i="25"/>
  <c r="AG614" i="25"/>
  <c r="AG615" i="25"/>
  <c r="AG616" i="25"/>
  <c r="AG617" i="25"/>
  <c r="AG618" i="25"/>
  <c r="AG619" i="25"/>
  <c r="AG620" i="25"/>
  <c r="AG621" i="25"/>
  <c r="AG622" i="25"/>
  <c r="AG623" i="25"/>
  <c r="AG624" i="25"/>
  <c r="AG625" i="25"/>
  <c r="AG626" i="25"/>
  <c r="AG627" i="25"/>
  <c r="AG628" i="25"/>
  <c r="AG629" i="25"/>
  <c r="AG630" i="25"/>
  <c r="AG631" i="25"/>
  <c r="AG632" i="25"/>
  <c r="AG633" i="25"/>
  <c r="AG634" i="25"/>
  <c r="AG635" i="25"/>
  <c r="AG636" i="25"/>
  <c r="AG637" i="25"/>
  <c r="AG638" i="25"/>
  <c r="AG639" i="25"/>
  <c r="AG640" i="25"/>
  <c r="AG641" i="25"/>
  <c r="AG642" i="25"/>
  <c r="AG643" i="25"/>
  <c r="AG644" i="25"/>
  <c r="AG645" i="25"/>
  <c r="AG646" i="25"/>
  <c r="AG647" i="25"/>
  <c r="AG648" i="25"/>
  <c r="AG649" i="25"/>
  <c r="AG650" i="25"/>
  <c r="AG651" i="25"/>
  <c r="AG652" i="25"/>
  <c r="AG653" i="25"/>
  <c r="AG654" i="25"/>
  <c r="AG655" i="25"/>
  <c r="AG656" i="25"/>
  <c r="AG657" i="25"/>
  <c r="AG658" i="25"/>
  <c r="AG659" i="25"/>
  <c r="AG660" i="25"/>
  <c r="AG661" i="25"/>
  <c r="AG662" i="25"/>
  <c r="AG663" i="25"/>
  <c r="AG664" i="25"/>
  <c r="AG665" i="25"/>
  <c r="AG666" i="25"/>
  <c r="AG667" i="25"/>
  <c r="AG668" i="25"/>
  <c r="AG669" i="25"/>
  <c r="AG670" i="25"/>
  <c r="AG671" i="25"/>
  <c r="AG672" i="25"/>
  <c r="AG673" i="25"/>
  <c r="AG674" i="25"/>
  <c r="AG675" i="25"/>
  <c r="AG676" i="25"/>
  <c r="AG677" i="25"/>
  <c r="AG678" i="25"/>
  <c r="AG679" i="25"/>
  <c r="AG680" i="25"/>
  <c r="AG681" i="25"/>
  <c r="AG682" i="25"/>
  <c r="AG683" i="25"/>
  <c r="AG684" i="25"/>
  <c r="AG685" i="25"/>
  <c r="AG686" i="25"/>
  <c r="AG687" i="25"/>
  <c r="AG688" i="25"/>
  <c r="AG689" i="25"/>
  <c r="AG690" i="25"/>
  <c r="AG691" i="25"/>
  <c r="AG692" i="25"/>
  <c r="AG693" i="25"/>
  <c r="AG694" i="25"/>
  <c r="AG695" i="25"/>
  <c r="AG696" i="25"/>
  <c r="AG697" i="25"/>
  <c r="AG698" i="25"/>
  <c r="AG699" i="25"/>
  <c r="AG700" i="25"/>
  <c r="AG701" i="25"/>
  <c r="AG702" i="25"/>
  <c r="AG703" i="25"/>
  <c r="AG704" i="25"/>
  <c r="AG705" i="25"/>
  <c r="AG706" i="25"/>
  <c r="AG707" i="25"/>
  <c r="AG708" i="25"/>
  <c r="AG709" i="25"/>
  <c r="AG710" i="25"/>
  <c r="AG711" i="25"/>
  <c r="AG712" i="25"/>
  <c r="AG713" i="25"/>
  <c r="AG714" i="25"/>
  <c r="AG715" i="25"/>
  <c r="AG716" i="25"/>
  <c r="AG717" i="25"/>
  <c r="AG718" i="25"/>
  <c r="AG719" i="25"/>
  <c r="AG720" i="25"/>
  <c r="AG721" i="25"/>
  <c r="AG722" i="25"/>
  <c r="AG723" i="25"/>
  <c r="AG724" i="25"/>
  <c r="AG725" i="25"/>
  <c r="AG726" i="25"/>
  <c r="AG727" i="25"/>
  <c r="AG728" i="25"/>
  <c r="AG729" i="25"/>
  <c r="AG730" i="25"/>
  <c r="AG731" i="25"/>
  <c r="AG732" i="25"/>
  <c r="AG733" i="25"/>
  <c r="AG734" i="25"/>
  <c r="AG735" i="25"/>
  <c r="AG736" i="25"/>
  <c r="AG737" i="25"/>
  <c r="AG738" i="25"/>
  <c r="AG739" i="25"/>
  <c r="AG740" i="25"/>
  <c r="AG741" i="25"/>
  <c r="AG742" i="25"/>
  <c r="AG743" i="25"/>
  <c r="AG744" i="25"/>
  <c r="AG745" i="25"/>
  <c r="AG746" i="25"/>
  <c r="AG747" i="25"/>
  <c r="AG748" i="25"/>
  <c r="AG749" i="25"/>
  <c r="AG750" i="25"/>
  <c r="AG751" i="25"/>
  <c r="AG752" i="25"/>
  <c r="AG753" i="25"/>
  <c r="AG754" i="25"/>
  <c r="AG755" i="25"/>
  <c r="AG756" i="25"/>
  <c r="AG757" i="25"/>
  <c r="AG758" i="25"/>
  <c r="AG759" i="25"/>
  <c r="AG760" i="25"/>
  <c r="AG761" i="25"/>
  <c r="AG762" i="25"/>
  <c r="AG763" i="25"/>
  <c r="AG764" i="25"/>
  <c r="AG765" i="25"/>
  <c r="AG766" i="25"/>
  <c r="AG767" i="25"/>
  <c r="AG768" i="25"/>
  <c r="AG769" i="25"/>
  <c r="AG770" i="25"/>
  <c r="AG771" i="25"/>
  <c r="AG772" i="25"/>
  <c r="AG773" i="25"/>
  <c r="AG774" i="25"/>
  <c r="AG775" i="25"/>
  <c r="AG776" i="25"/>
  <c r="AG777" i="25"/>
  <c r="AG778" i="25"/>
  <c r="AG779" i="25"/>
  <c r="AG780" i="25"/>
  <c r="AG781" i="25"/>
  <c r="AG782" i="25"/>
  <c r="AG783" i="25"/>
  <c r="AG784" i="25"/>
  <c r="AG785" i="25"/>
  <c r="AG786" i="25"/>
  <c r="AG787" i="25"/>
  <c r="AG788" i="25"/>
  <c r="AG789" i="25"/>
  <c r="AG790" i="25"/>
  <c r="AG791" i="25"/>
  <c r="AG792" i="25"/>
  <c r="AG793" i="25"/>
  <c r="AG794" i="25"/>
  <c r="AG795" i="25"/>
  <c r="AG796" i="25"/>
  <c r="AG797" i="25"/>
  <c r="AG798" i="25"/>
  <c r="AG799" i="25"/>
  <c r="AG800" i="25"/>
  <c r="AG801" i="25"/>
  <c r="AG802" i="25"/>
  <c r="AG803" i="25"/>
  <c r="AG804" i="25"/>
  <c r="AG805" i="25"/>
  <c r="AG806" i="25"/>
  <c r="AG807" i="25"/>
  <c r="AG808" i="25"/>
  <c r="AG809" i="25"/>
  <c r="AG810" i="25"/>
  <c r="AG811" i="25"/>
  <c r="AG812" i="25"/>
  <c r="AG813" i="25"/>
  <c r="AG814" i="25"/>
  <c r="AG815" i="25"/>
  <c r="AG816" i="25"/>
  <c r="AG817" i="25"/>
  <c r="AG818" i="25"/>
  <c r="AG819" i="25"/>
  <c r="AG820" i="25"/>
  <c r="AG821" i="25"/>
  <c r="AG822" i="25"/>
  <c r="AG823" i="25"/>
  <c r="AG824" i="25"/>
  <c r="AG825" i="25"/>
  <c r="AG826" i="25"/>
  <c r="AG827" i="25"/>
  <c r="AG828" i="25"/>
  <c r="AG829" i="25"/>
  <c r="AG830" i="25"/>
  <c r="AG831" i="25"/>
  <c r="AG832" i="25"/>
  <c r="AG833" i="25"/>
  <c r="AG834" i="25"/>
  <c r="AG835" i="25"/>
  <c r="AG836" i="25"/>
  <c r="AG837" i="25"/>
  <c r="AG838" i="25"/>
  <c r="AG839" i="25"/>
  <c r="AG840" i="25"/>
  <c r="AG841" i="25"/>
  <c r="AG842" i="25"/>
  <c r="AG843" i="25"/>
  <c r="AG844" i="25"/>
  <c r="AG845" i="25"/>
  <c r="AG846" i="25"/>
  <c r="AG847" i="25"/>
  <c r="AG848" i="25"/>
  <c r="AG849" i="25"/>
  <c r="AG850" i="25"/>
  <c r="AG851" i="25"/>
  <c r="AG852" i="25"/>
  <c r="AG853" i="25"/>
  <c r="AG854" i="25"/>
  <c r="AG855" i="25"/>
  <c r="AG856" i="25"/>
  <c r="AG857" i="25"/>
  <c r="AG858" i="25"/>
  <c r="AG859" i="25"/>
  <c r="AG860" i="25"/>
  <c r="AG861" i="25"/>
  <c r="AG862" i="25"/>
  <c r="AG863" i="25"/>
  <c r="AG864" i="25"/>
  <c r="AG865" i="25"/>
  <c r="AG866" i="25"/>
  <c r="AG867" i="25"/>
  <c r="AG868" i="25"/>
  <c r="AG869" i="25"/>
  <c r="AG870" i="25"/>
  <c r="AG871" i="25"/>
  <c r="AG872" i="25"/>
  <c r="AG873" i="25"/>
  <c r="AG874" i="25"/>
  <c r="AG875" i="25"/>
  <c r="AG876" i="25"/>
  <c r="AG877" i="25"/>
  <c r="AG878" i="25"/>
  <c r="AG879" i="25"/>
  <c r="AG880" i="25"/>
  <c r="AG881" i="25"/>
  <c r="AG882" i="25"/>
  <c r="AG883" i="25"/>
  <c r="AG884" i="25"/>
  <c r="AG885" i="25"/>
  <c r="AG886" i="25"/>
  <c r="AG887" i="25"/>
  <c r="AG888" i="25"/>
  <c r="AG889" i="25"/>
  <c r="AG890" i="25"/>
  <c r="AG891" i="25"/>
  <c r="AG892" i="25"/>
  <c r="AG893" i="25"/>
  <c r="AG894" i="25"/>
  <c r="AG895" i="25"/>
  <c r="AG896" i="25"/>
  <c r="AG897" i="25"/>
  <c r="AG898" i="25"/>
  <c r="AG899" i="25"/>
  <c r="AG900" i="25"/>
  <c r="AG901" i="25"/>
  <c r="AG902" i="25"/>
  <c r="AG903" i="25"/>
  <c r="AG904" i="25"/>
  <c r="AG905" i="25"/>
  <c r="AG906" i="25"/>
  <c r="AG907" i="25"/>
  <c r="AG908" i="25"/>
  <c r="AG909" i="25"/>
  <c r="AG910" i="25"/>
  <c r="AG911" i="25"/>
  <c r="AG912" i="25"/>
  <c r="AG913" i="25"/>
  <c r="AG914" i="25"/>
  <c r="AG915" i="25"/>
  <c r="AG916" i="25"/>
  <c r="AG917" i="25"/>
  <c r="AG918" i="25"/>
  <c r="AG919" i="25"/>
  <c r="AG920" i="25"/>
  <c r="AG921" i="25"/>
  <c r="AG922" i="25"/>
  <c r="AG923" i="25"/>
  <c r="AG924" i="25"/>
  <c r="AG925" i="25"/>
  <c r="AG926" i="25"/>
  <c r="AG927" i="25"/>
  <c r="AG928" i="25"/>
  <c r="AG929" i="25"/>
  <c r="AG930" i="25"/>
  <c r="AG931" i="25"/>
  <c r="AG932" i="25"/>
  <c r="AG933" i="25"/>
  <c r="AG934" i="25"/>
  <c r="AG935" i="25"/>
  <c r="AG936" i="25"/>
  <c r="AG937" i="25"/>
  <c r="AG938" i="25"/>
  <c r="AG939" i="25"/>
  <c r="AG940" i="25"/>
  <c r="AG941" i="25"/>
  <c r="AG942" i="25"/>
  <c r="AG943" i="25"/>
  <c r="AG944" i="25"/>
  <c r="AG945" i="25"/>
  <c r="AG946" i="25"/>
  <c r="AG947" i="25"/>
  <c r="AG948" i="25"/>
  <c r="AG949" i="25"/>
  <c r="AG950" i="25"/>
  <c r="AG951" i="25"/>
  <c r="AG952" i="25"/>
  <c r="AG953" i="25"/>
  <c r="AG954" i="25"/>
  <c r="AG955" i="25"/>
  <c r="AG956" i="25"/>
  <c r="AG957" i="25"/>
  <c r="AG958" i="25"/>
  <c r="AG959" i="25"/>
  <c r="AG960" i="25"/>
  <c r="AG961" i="25"/>
  <c r="AG962" i="25"/>
  <c r="AG963" i="25"/>
  <c r="AG964" i="25"/>
  <c r="AG965" i="25"/>
  <c r="AG966" i="25"/>
  <c r="AG967" i="25"/>
  <c r="AG968" i="25"/>
  <c r="AG969" i="25"/>
  <c r="AG970" i="25"/>
  <c r="AG971" i="25"/>
  <c r="AG972" i="25"/>
  <c r="AG973" i="25"/>
  <c r="AG974" i="25"/>
  <c r="AG975" i="25"/>
  <c r="AG976" i="25"/>
  <c r="AG977" i="25"/>
  <c r="AG978" i="25"/>
  <c r="AG979" i="25"/>
  <c r="AG980" i="25"/>
  <c r="AG981" i="25"/>
  <c r="AG982" i="25"/>
  <c r="AG983" i="25"/>
  <c r="AG984" i="25"/>
  <c r="AG985" i="25"/>
  <c r="AG986" i="25"/>
  <c r="AG987" i="25"/>
  <c r="AG988" i="25"/>
  <c r="AG989" i="25"/>
  <c r="AG990" i="25"/>
  <c r="AG991" i="25"/>
  <c r="AG992" i="25"/>
  <c r="AG993" i="25"/>
  <c r="AG994" i="25"/>
  <c r="AG995" i="25"/>
  <c r="AG996" i="25"/>
  <c r="AG997" i="25"/>
  <c r="AG998" i="25"/>
  <c r="AG999" i="25"/>
  <c r="AG1000" i="25"/>
  <c r="AG1001" i="25"/>
  <c r="AG1002" i="25"/>
  <c r="AG1003" i="25"/>
  <c r="A238" i="28" l="1"/>
  <c r="AK3" i="25"/>
  <c r="AC4" i="25"/>
  <c r="A239" i="28" l="1"/>
  <c r="BD4" i="19"/>
  <c r="A240" i="28" l="1"/>
  <c r="BA5" i="25"/>
  <c r="BB5" i="25"/>
  <c r="BE5" i="25"/>
  <c r="BA6" i="25"/>
  <c r="Z6" i="25" s="1"/>
  <c r="BB6" i="25"/>
  <c r="BE6" i="25"/>
  <c r="BA7" i="25"/>
  <c r="BB7" i="25"/>
  <c r="BE7" i="25"/>
  <c r="BA8" i="25"/>
  <c r="BB8" i="25"/>
  <c r="BE8" i="25"/>
  <c r="BA9" i="25"/>
  <c r="BB9" i="25"/>
  <c r="BE9" i="25"/>
  <c r="BA10" i="25"/>
  <c r="BB10" i="25"/>
  <c r="BE10" i="25"/>
  <c r="BA11" i="25"/>
  <c r="BB11" i="25"/>
  <c r="BE11" i="25"/>
  <c r="BA12" i="25"/>
  <c r="BB12" i="25"/>
  <c r="BE12" i="25"/>
  <c r="BA13" i="25"/>
  <c r="BB13" i="25"/>
  <c r="BE13" i="25"/>
  <c r="BA14" i="25"/>
  <c r="BB14" i="25"/>
  <c r="BE14" i="25"/>
  <c r="BA15" i="25"/>
  <c r="BB15" i="25"/>
  <c r="BE15" i="25"/>
  <c r="BA16" i="25"/>
  <c r="BB16" i="25"/>
  <c r="BE16" i="25"/>
  <c r="BA17" i="25"/>
  <c r="BB17" i="25"/>
  <c r="BE17" i="25"/>
  <c r="BA18" i="25"/>
  <c r="BB18" i="25"/>
  <c r="BE18" i="25"/>
  <c r="BA19" i="25"/>
  <c r="BB19" i="25"/>
  <c r="BE19" i="25"/>
  <c r="BA20" i="25"/>
  <c r="BB20" i="25"/>
  <c r="BE20" i="25"/>
  <c r="BA21" i="25"/>
  <c r="BB21" i="25"/>
  <c r="BE21" i="25"/>
  <c r="BA22" i="25"/>
  <c r="BB22" i="25"/>
  <c r="BE22" i="25"/>
  <c r="BA23" i="25"/>
  <c r="BB23" i="25"/>
  <c r="BE23" i="25"/>
  <c r="BA24" i="25"/>
  <c r="BB24" i="25"/>
  <c r="BE24" i="25"/>
  <c r="BA25" i="25"/>
  <c r="BB25" i="25"/>
  <c r="BE25" i="25"/>
  <c r="BA26" i="25"/>
  <c r="BB26" i="25"/>
  <c r="BE26" i="25"/>
  <c r="BA27" i="25"/>
  <c r="BB27" i="25"/>
  <c r="BE27" i="25"/>
  <c r="BA28" i="25"/>
  <c r="BB28" i="25"/>
  <c r="BE28" i="25"/>
  <c r="BA29" i="25"/>
  <c r="BB29" i="25"/>
  <c r="BE29" i="25"/>
  <c r="BA30" i="25"/>
  <c r="BB30" i="25"/>
  <c r="BE30" i="25"/>
  <c r="BA31" i="25"/>
  <c r="BB31" i="25"/>
  <c r="BE31" i="25"/>
  <c r="BA32" i="25"/>
  <c r="BB32" i="25"/>
  <c r="BE32" i="25"/>
  <c r="BA33" i="25"/>
  <c r="BB33" i="25"/>
  <c r="BE33" i="25"/>
  <c r="BA34" i="25"/>
  <c r="BB34" i="25"/>
  <c r="BE34" i="25"/>
  <c r="BA35" i="25"/>
  <c r="BB35" i="25"/>
  <c r="BE35" i="25"/>
  <c r="BA36" i="25"/>
  <c r="BB36" i="25"/>
  <c r="BE36" i="25"/>
  <c r="BA37" i="25"/>
  <c r="BB37" i="25"/>
  <c r="BE37" i="25"/>
  <c r="BA38" i="25"/>
  <c r="BB38" i="25"/>
  <c r="BE38" i="25"/>
  <c r="BA39" i="25"/>
  <c r="BB39" i="25"/>
  <c r="BE39" i="25"/>
  <c r="BA40" i="25"/>
  <c r="BB40" i="25"/>
  <c r="BE40" i="25"/>
  <c r="BA41" i="25"/>
  <c r="BB41" i="25"/>
  <c r="BE41" i="25"/>
  <c r="BA42" i="25"/>
  <c r="BB42" i="25"/>
  <c r="BE42" i="25"/>
  <c r="BA43" i="25"/>
  <c r="BB43" i="25"/>
  <c r="BE43" i="25"/>
  <c r="BA44" i="25"/>
  <c r="BB44" i="25"/>
  <c r="BE44" i="25"/>
  <c r="BA45" i="25"/>
  <c r="BB45" i="25"/>
  <c r="BE45" i="25"/>
  <c r="BA46" i="25"/>
  <c r="BB46" i="25"/>
  <c r="BE46" i="25"/>
  <c r="BA47" i="25"/>
  <c r="BB47" i="25"/>
  <c r="BE47" i="25"/>
  <c r="BA48" i="25"/>
  <c r="BB48" i="25"/>
  <c r="BE48" i="25"/>
  <c r="BA49" i="25"/>
  <c r="BB49" i="25"/>
  <c r="BE49" i="25"/>
  <c r="BA50" i="25"/>
  <c r="BB50" i="25"/>
  <c r="BE50" i="25"/>
  <c r="BA51" i="25"/>
  <c r="BB51" i="25"/>
  <c r="BE51" i="25"/>
  <c r="BA52" i="25"/>
  <c r="BB52" i="25"/>
  <c r="BE52" i="25"/>
  <c r="BA53" i="25"/>
  <c r="BB53" i="25"/>
  <c r="BE53" i="25"/>
  <c r="BA54" i="25"/>
  <c r="BB54" i="25"/>
  <c r="BE54" i="25"/>
  <c r="BA55" i="25"/>
  <c r="BB55" i="25"/>
  <c r="BE55" i="25"/>
  <c r="BA56" i="25"/>
  <c r="BB56" i="25"/>
  <c r="BE56" i="25"/>
  <c r="BA57" i="25"/>
  <c r="BB57" i="25"/>
  <c r="BE57" i="25"/>
  <c r="BA58" i="25"/>
  <c r="BB58" i="25"/>
  <c r="BE58" i="25"/>
  <c r="BA59" i="25"/>
  <c r="BB59" i="25"/>
  <c r="BE59" i="25"/>
  <c r="BA60" i="25"/>
  <c r="BB60" i="25"/>
  <c r="BE60" i="25"/>
  <c r="BA61" i="25"/>
  <c r="BB61" i="25"/>
  <c r="BE61" i="25"/>
  <c r="BA62" i="25"/>
  <c r="BB62" i="25"/>
  <c r="BE62" i="25"/>
  <c r="BA63" i="25"/>
  <c r="BB63" i="25"/>
  <c r="BE63" i="25"/>
  <c r="BA64" i="25"/>
  <c r="BB64" i="25"/>
  <c r="BE64" i="25"/>
  <c r="BA65" i="25"/>
  <c r="BB65" i="25"/>
  <c r="BE65" i="25"/>
  <c r="BA66" i="25"/>
  <c r="BB66" i="25"/>
  <c r="BE66" i="25"/>
  <c r="BA67" i="25"/>
  <c r="BB67" i="25"/>
  <c r="BE67" i="25"/>
  <c r="BA68" i="25"/>
  <c r="BB68" i="25"/>
  <c r="BE68" i="25"/>
  <c r="BA69" i="25"/>
  <c r="BB69" i="25"/>
  <c r="BE69" i="25"/>
  <c r="BA70" i="25"/>
  <c r="BB70" i="25"/>
  <c r="BE70" i="25"/>
  <c r="BA71" i="25"/>
  <c r="BB71" i="25"/>
  <c r="BE71" i="25"/>
  <c r="BA72" i="25"/>
  <c r="BB72" i="25"/>
  <c r="BE72" i="25"/>
  <c r="BA73" i="25"/>
  <c r="BB73" i="25"/>
  <c r="BE73" i="25"/>
  <c r="BA74" i="25"/>
  <c r="BB74" i="25"/>
  <c r="BE74" i="25"/>
  <c r="BA75" i="25"/>
  <c r="BB75" i="25"/>
  <c r="BE75" i="25"/>
  <c r="BA76" i="25"/>
  <c r="BB76" i="25"/>
  <c r="BE76" i="25"/>
  <c r="BA77" i="25"/>
  <c r="BB77" i="25"/>
  <c r="BE77" i="25"/>
  <c r="BA78" i="25"/>
  <c r="BB78" i="25"/>
  <c r="BE78" i="25"/>
  <c r="BA79" i="25"/>
  <c r="BB79" i="25"/>
  <c r="BE79" i="25"/>
  <c r="BA80" i="25"/>
  <c r="BB80" i="25"/>
  <c r="BE80" i="25"/>
  <c r="BA81" i="25"/>
  <c r="BB81" i="25"/>
  <c r="BE81" i="25"/>
  <c r="BA82" i="25"/>
  <c r="BB82" i="25"/>
  <c r="BE82" i="25"/>
  <c r="BA83" i="25"/>
  <c r="BB83" i="25"/>
  <c r="BE83" i="25"/>
  <c r="BA84" i="25"/>
  <c r="BB84" i="25"/>
  <c r="BE84" i="25"/>
  <c r="BA85" i="25"/>
  <c r="BB85" i="25"/>
  <c r="BE85" i="25"/>
  <c r="BA86" i="25"/>
  <c r="BB86" i="25"/>
  <c r="BE86" i="25"/>
  <c r="BA87" i="25"/>
  <c r="BB87" i="25"/>
  <c r="BE87" i="25"/>
  <c r="BA88" i="25"/>
  <c r="BB88" i="25"/>
  <c r="BE88" i="25"/>
  <c r="BA89" i="25"/>
  <c r="BB89" i="25"/>
  <c r="BE89" i="25"/>
  <c r="BA90" i="25"/>
  <c r="BB90" i="25"/>
  <c r="BE90" i="25"/>
  <c r="BA91" i="25"/>
  <c r="BB91" i="25"/>
  <c r="BE91" i="25"/>
  <c r="BA92" i="25"/>
  <c r="BB92" i="25"/>
  <c r="BE92" i="25"/>
  <c r="BA93" i="25"/>
  <c r="BB93" i="25"/>
  <c r="BE93" i="25"/>
  <c r="BA94" i="25"/>
  <c r="BB94" i="25"/>
  <c r="BE94" i="25"/>
  <c r="BA95" i="25"/>
  <c r="BB95" i="25"/>
  <c r="BE95" i="25"/>
  <c r="BA96" i="25"/>
  <c r="BB96" i="25"/>
  <c r="BE96" i="25"/>
  <c r="BA97" i="25"/>
  <c r="BB97" i="25"/>
  <c r="BE97" i="25"/>
  <c r="BA98" i="25"/>
  <c r="BB98" i="25"/>
  <c r="BE98" i="25"/>
  <c r="BA99" i="25"/>
  <c r="BB99" i="25"/>
  <c r="BE99" i="25"/>
  <c r="BA100" i="25"/>
  <c r="BB100" i="25"/>
  <c r="BE100" i="25"/>
  <c r="BA101" i="25"/>
  <c r="BB101" i="25"/>
  <c r="BE101" i="25"/>
  <c r="BA102" i="25"/>
  <c r="BB102" i="25"/>
  <c r="BE102" i="25"/>
  <c r="BA103" i="25"/>
  <c r="BB103" i="25"/>
  <c r="BE103" i="25"/>
  <c r="BA104" i="25"/>
  <c r="BB104" i="25"/>
  <c r="BE104" i="25"/>
  <c r="BA105" i="25"/>
  <c r="BB105" i="25"/>
  <c r="BE105" i="25"/>
  <c r="BA106" i="25"/>
  <c r="BB106" i="25"/>
  <c r="BE106" i="25"/>
  <c r="BA107" i="25"/>
  <c r="BB107" i="25"/>
  <c r="BE107" i="25"/>
  <c r="BA108" i="25"/>
  <c r="BB108" i="25"/>
  <c r="BE108" i="25"/>
  <c r="BA109" i="25"/>
  <c r="BB109" i="25"/>
  <c r="BE109" i="25"/>
  <c r="BA110" i="25"/>
  <c r="BB110" i="25"/>
  <c r="BE110" i="25"/>
  <c r="BA111" i="25"/>
  <c r="BB111" i="25"/>
  <c r="BE111" i="25"/>
  <c r="BA112" i="25"/>
  <c r="BB112" i="25"/>
  <c r="BE112" i="25"/>
  <c r="BA113" i="25"/>
  <c r="BB113" i="25"/>
  <c r="BE113" i="25"/>
  <c r="BA114" i="25"/>
  <c r="BB114" i="25"/>
  <c r="BE114" i="25"/>
  <c r="BA115" i="25"/>
  <c r="BB115" i="25"/>
  <c r="BE115" i="25"/>
  <c r="BA116" i="25"/>
  <c r="BB116" i="25"/>
  <c r="BE116" i="25"/>
  <c r="BA117" i="25"/>
  <c r="BB117" i="25"/>
  <c r="BE117" i="25"/>
  <c r="BA118" i="25"/>
  <c r="BB118" i="25"/>
  <c r="BE118" i="25"/>
  <c r="BA119" i="25"/>
  <c r="BB119" i="25"/>
  <c r="BE119" i="25"/>
  <c r="BA120" i="25"/>
  <c r="BB120" i="25"/>
  <c r="BE120" i="25"/>
  <c r="BA121" i="25"/>
  <c r="BB121" i="25"/>
  <c r="BE121" i="25"/>
  <c r="BA122" i="25"/>
  <c r="BB122" i="25"/>
  <c r="BE122" i="25"/>
  <c r="BA123" i="25"/>
  <c r="BB123" i="25"/>
  <c r="BE123" i="25"/>
  <c r="BA124" i="25"/>
  <c r="BB124" i="25"/>
  <c r="BE124" i="25"/>
  <c r="BA125" i="25"/>
  <c r="BB125" i="25"/>
  <c r="BE125" i="25"/>
  <c r="BA126" i="25"/>
  <c r="BB126" i="25"/>
  <c r="BE126" i="25"/>
  <c r="BA127" i="25"/>
  <c r="BB127" i="25"/>
  <c r="BE127" i="25"/>
  <c r="BA128" i="25"/>
  <c r="BB128" i="25"/>
  <c r="BE128" i="25"/>
  <c r="BA129" i="25"/>
  <c r="BB129" i="25"/>
  <c r="BE129" i="25"/>
  <c r="BA130" i="25"/>
  <c r="BB130" i="25"/>
  <c r="BE130" i="25"/>
  <c r="BA131" i="25"/>
  <c r="BB131" i="25"/>
  <c r="BE131" i="25"/>
  <c r="BA132" i="25"/>
  <c r="BB132" i="25"/>
  <c r="BE132" i="25"/>
  <c r="BA133" i="25"/>
  <c r="BB133" i="25"/>
  <c r="BE133" i="25"/>
  <c r="BA134" i="25"/>
  <c r="BB134" i="25"/>
  <c r="BE134" i="25"/>
  <c r="BA135" i="25"/>
  <c r="BB135" i="25"/>
  <c r="BE135" i="25"/>
  <c r="BA136" i="25"/>
  <c r="BB136" i="25"/>
  <c r="BE136" i="25"/>
  <c r="BA137" i="25"/>
  <c r="BB137" i="25"/>
  <c r="BE137" i="25"/>
  <c r="BA138" i="25"/>
  <c r="BB138" i="25"/>
  <c r="BE138" i="25"/>
  <c r="BA139" i="25"/>
  <c r="BB139" i="25"/>
  <c r="BE139" i="25"/>
  <c r="BA140" i="25"/>
  <c r="BB140" i="25"/>
  <c r="BE140" i="25"/>
  <c r="BA141" i="25"/>
  <c r="BB141" i="25"/>
  <c r="BE141" i="25"/>
  <c r="BA142" i="25"/>
  <c r="BB142" i="25"/>
  <c r="BE142" i="25"/>
  <c r="BA143" i="25"/>
  <c r="BB143" i="25"/>
  <c r="BE143" i="25"/>
  <c r="BA144" i="25"/>
  <c r="BB144" i="25"/>
  <c r="BE144" i="25"/>
  <c r="BA145" i="25"/>
  <c r="BB145" i="25"/>
  <c r="BE145" i="25"/>
  <c r="BA146" i="25"/>
  <c r="BB146" i="25"/>
  <c r="BE146" i="25"/>
  <c r="BA147" i="25"/>
  <c r="BB147" i="25"/>
  <c r="BE147" i="25"/>
  <c r="BA148" i="25"/>
  <c r="BB148" i="25"/>
  <c r="BE148" i="25"/>
  <c r="BA149" i="25"/>
  <c r="BB149" i="25"/>
  <c r="BE149" i="25"/>
  <c r="BA150" i="25"/>
  <c r="BB150" i="25"/>
  <c r="BE150" i="25"/>
  <c r="BA151" i="25"/>
  <c r="BB151" i="25"/>
  <c r="BE151" i="25"/>
  <c r="BA152" i="25"/>
  <c r="BB152" i="25"/>
  <c r="BE152" i="25"/>
  <c r="BA153" i="25"/>
  <c r="BB153" i="25"/>
  <c r="BE153" i="25"/>
  <c r="BA154" i="25"/>
  <c r="BB154" i="25"/>
  <c r="BE154" i="25"/>
  <c r="BA155" i="25"/>
  <c r="BB155" i="25"/>
  <c r="BE155" i="25"/>
  <c r="BA156" i="25"/>
  <c r="BB156" i="25"/>
  <c r="BE156" i="25"/>
  <c r="BA157" i="25"/>
  <c r="BB157" i="25"/>
  <c r="BE157" i="25"/>
  <c r="BA158" i="25"/>
  <c r="BB158" i="25"/>
  <c r="BE158" i="25"/>
  <c r="BA159" i="25"/>
  <c r="BB159" i="25"/>
  <c r="BE159" i="25"/>
  <c r="BA160" i="25"/>
  <c r="BB160" i="25"/>
  <c r="BE160" i="25"/>
  <c r="BA161" i="25"/>
  <c r="BB161" i="25"/>
  <c r="BE161" i="25"/>
  <c r="BA162" i="25"/>
  <c r="BB162" i="25"/>
  <c r="BE162" i="25"/>
  <c r="BA163" i="25"/>
  <c r="BB163" i="25"/>
  <c r="BE163" i="25"/>
  <c r="BA164" i="25"/>
  <c r="BB164" i="25"/>
  <c r="BE164" i="25"/>
  <c r="BA165" i="25"/>
  <c r="BB165" i="25"/>
  <c r="BE165" i="25"/>
  <c r="BA166" i="25"/>
  <c r="BB166" i="25"/>
  <c r="BE166" i="25"/>
  <c r="BA167" i="25"/>
  <c r="BB167" i="25"/>
  <c r="BE167" i="25"/>
  <c r="BA168" i="25"/>
  <c r="BB168" i="25"/>
  <c r="BE168" i="25"/>
  <c r="BA169" i="25"/>
  <c r="BB169" i="25"/>
  <c r="BE169" i="25"/>
  <c r="BA170" i="25"/>
  <c r="BB170" i="25"/>
  <c r="BE170" i="25"/>
  <c r="BA171" i="25"/>
  <c r="BB171" i="25"/>
  <c r="BE171" i="25"/>
  <c r="BA172" i="25"/>
  <c r="BB172" i="25"/>
  <c r="BE172" i="25"/>
  <c r="BA173" i="25"/>
  <c r="BB173" i="25"/>
  <c r="BE173" i="25"/>
  <c r="BA174" i="25"/>
  <c r="BB174" i="25"/>
  <c r="BE174" i="25"/>
  <c r="BA175" i="25"/>
  <c r="BB175" i="25"/>
  <c r="BE175" i="25"/>
  <c r="BA176" i="25"/>
  <c r="BB176" i="25"/>
  <c r="BE176" i="25"/>
  <c r="BA177" i="25"/>
  <c r="BB177" i="25"/>
  <c r="BE177" i="25"/>
  <c r="BA178" i="25"/>
  <c r="BB178" i="25"/>
  <c r="BE178" i="25"/>
  <c r="BA179" i="25"/>
  <c r="BB179" i="25"/>
  <c r="BE179" i="25"/>
  <c r="BA180" i="25"/>
  <c r="BB180" i="25"/>
  <c r="BE180" i="25"/>
  <c r="BA181" i="25"/>
  <c r="BB181" i="25"/>
  <c r="BE181" i="25"/>
  <c r="BA182" i="25"/>
  <c r="BB182" i="25"/>
  <c r="BE182" i="25"/>
  <c r="BA183" i="25"/>
  <c r="BB183" i="25"/>
  <c r="BE183" i="25"/>
  <c r="BA184" i="25"/>
  <c r="BB184" i="25"/>
  <c r="BE184" i="25"/>
  <c r="BA185" i="25"/>
  <c r="BB185" i="25"/>
  <c r="BE185" i="25"/>
  <c r="BA186" i="25"/>
  <c r="BB186" i="25"/>
  <c r="BE186" i="25"/>
  <c r="BA187" i="25"/>
  <c r="BB187" i="25"/>
  <c r="BE187" i="25"/>
  <c r="BA188" i="25"/>
  <c r="BB188" i="25"/>
  <c r="BE188" i="25"/>
  <c r="BA189" i="25"/>
  <c r="BB189" i="25"/>
  <c r="BE189" i="25"/>
  <c r="BA190" i="25"/>
  <c r="BB190" i="25"/>
  <c r="BE190" i="25"/>
  <c r="BA191" i="25"/>
  <c r="BB191" i="25"/>
  <c r="BE191" i="25"/>
  <c r="BA192" i="25"/>
  <c r="BB192" i="25"/>
  <c r="BE192" i="25"/>
  <c r="BA193" i="25"/>
  <c r="BB193" i="25"/>
  <c r="BE193" i="25"/>
  <c r="BA194" i="25"/>
  <c r="BB194" i="25"/>
  <c r="BE194" i="25"/>
  <c r="BA195" i="25"/>
  <c r="BB195" i="25"/>
  <c r="BE195" i="25"/>
  <c r="BA196" i="25"/>
  <c r="BB196" i="25"/>
  <c r="BE196" i="25"/>
  <c r="BA197" i="25"/>
  <c r="BB197" i="25"/>
  <c r="BE197" i="25"/>
  <c r="BA198" i="25"/>
  <c r="BB198" i="25"/>
  <c r="BE198" i="25"/>
  <c r="BA199" i="25"/>
  <c r="BB199" i="25"/>
  <c r="BE199" i="25"/>
  <c r="BA200" i="25"/>
  <c r="BB200" i="25"/>
  <c r="BE200" i="25"/>
  <c r="BA201" i="25"/>
  <c r="BB201" i="25"/>
  <c r="BE201" i="25"/>
  <c r="BA202" i="25"/>
  <c r="BB202" i="25"/>
  <c r="BE202" i="25"/>
  <c r="BA203" i="25"/>
  <c r="BB203" i="25"/>
  <c r="BE203" i="25"/>
  <c r="BA204" i="25"/>
  <c r="BB204" i="25"/>
  <c r="BE204" i="25"/>
  <c r="BA205" i="25"/>
  <c r="BB205" i="25"/>
  <c r="BE205" i="25"/>
  <c r="BA206" i="25"/>
  <c r="BB206" i="25"/>
  <c r="BE206" i="25"/>
  <c r="BA207" i="25"/>
  <c r="BB207" i="25"/>
  <c r="BE207" i="25"/>
  <c r="BA208" i="25"/>
  <c r="BB208" i="25"/>
  <c r="BE208" i="25"/>
  <c r="BA209" i="25"/>
  <c r="BB209" i="25"/>
  <c r="BE209" i="25"/>
  <c r="BA210" i="25"/>
  <c r="BB210" i="25"/>
  <c r="BE210" i="25"/>
  <c r="BA211" i="25"/>
  <c r="BB211" i="25"/>
  <c r="BE211" i="25"/>
  <c r="BA212" i="25"/>
  <c r="BB212" i="25"/>
  <c r="BE212" i="25"/>
  <c r="BA213" i="25"/>
  <c r="BB213" i="25"/>
  <c r="BE213" i="25"/>
  <c r="BA214" i="25"/>
  <c r="BB214" i="25"/>
  <c r="BE214" i="25"/>
  <c r="BA215" i="25"/>
  <c r="BB215" i="25"/>
  <c r="BE215" i="25"/>
  <c r="BA216" i="25"/>
  <c r="BB216" i="25"/>
  <c r="BE216" i="25"/>
  <c r="BA217" i="25"/>
  <c r="BB217" i="25"/>
  <c r="BE217" i="25"/>
  <c r="BA218" i="25"/>
  <c r="BB218" i="25"/>
  <c r="BE218" i="25"/>
  <c r="BA219" i="25"/>
  <c r="BB219" i="25"/>
  <c r="BE219" i="25"/>
  <c r="BA220" i="25"/>
  <c r="BB220" i="25"/>
  <c r="BE220" i="25"/>
  <c r="BA221" i="25"/>
  <c r="BB221" i="25"/>
  <c r="BE221" i="25"/>
  <c r="BA222" i="25"/>
  <c r="BB222" i="25"/>
  <c r="BE222" i="25"/>
  <c r="BA223" i="25"/>
  <c r="BB223" i="25"/>
  <c r="BE223" i="25"/>
  <c r="BA224" i="25"/>
  <c r="BB224" i="25"/>
  <c r="BE224" i="25"/>
  <c r="BA225" i="25"/>
  <c r="BB225" i="25"/>
  <c r="BE225" i="25"/>
  <c r="BA226" i="25"/>
  <c r="BB226" i="25"/>
  <c r="BE226" i="25"/>
  <c r="BA227" i="25"/>
  <c r="BB227" i="25"/>
  <c r="BE227" i="25"/>
  <c r="BA228" i="25"/>
  <c r="BB228" i="25"/>
  <c r="BE228" i="25"/>
  <c r="BA229" i="25"/>
  <c r="BB229" i="25"/>
  <c r="BE229" i="25"/>
  <c r="BA230" i="25"/>
  <c r="BB230" i="25"/>
  <c r="BE230" i="25"/>
  <c r="BA231" i="25"/>
  <c r="BB231" i="25"/>
  <c r="BE231" i="25"/>
  <c r="BA232" i="25"/>
  <c r="BB232" i="25"/>
  <c r="BE232" i="25"/>
  <c r="BA233" i="25"/>
  <c r="BB233" i="25"/>
  <c r="BE233" i="25"/>
  <c r="BA234" i="25"/>
  <c r="BB234" i="25"/>
  <c r="BE234" i="25"/>
  <c r="BA235" i="25"/>
  <c r="BB235" i="25"/>
  <c r="BE235" i="25"/>
  <c r="BA236" i="25"/>
  <c r="BB236" i="25"/>
  <c r="BE236" i="25"/>
  <c r="BA237" i="25"/>
  <c r="BB237" i="25"/>
  <c r="BE237" i="25"/>
  <c r="BA238" i="25"/>
  <c r="BB238" i="25"/>
  <c r="BE238" i="25"/>
  <c r="BA239" i="25"/>
  <c r="BB239" i="25"/>
  <c r="BE239" i="25"/>
  <c r="BA240" i="25"/>
  <c r="BB240" i="25"/>
  <c r="BE240" i="25"/>
  <c r="BA241" i="25"/>
  <c r="BB241" i="25"/>
  <c r="BE241" i="25"/>
  <c r="BA242" i="25"/>
  <c r="BB242" i="25"/>
  <c r="BE242" i="25"/>
  <c r="BA243" i="25"/>
  <c r="BB243" i="25"/>
  <c r="BE243" i="25"/>
  <c r="BA244" i="25"/>
  <c r="BB244" i="25"/>
  <c r="BE244" i="25"/>
  <c r="BA245" i="25"/>
  <c r="BB245" i="25"/>
  <c r="BE245" i="25"/>
  <c r="BA246" i="25"/>
  <c r="BB246" i="25"/>
  <c r="BE246" i="25"/>
  <c r="BA247" i="25"/>
  <c r="BB247" i="25"/>
  <c r="BE247" i="25"/>
  <c r="BA248" i="25"/>
  <c r="BB248" i="25"/>
  <c r="BE248" i="25"/>
  <c r="BA249" i="25"/>
  <c r="BB249" i="25"/>
  <c r="BE249" i="25"/>
  <c r="BA250" i="25"/>
  <c r="BB250" i="25"/>
  <c r="BE250" i="25"/>
  <c r="BA251" i="25"/>
  <c r="BB251" i="25"/>
  <c r="BE251" i="25"/>
  <c r="BA252" i="25"/>
  <c r="BB252" i="25"/>
  <c r="BE252" i="25"/>
  <c r="BA253" i="25"/>
  <c r="BB253" i="25"/>
  <c r="BE253" i="25"/>
  <c r="BA254" i="25"/>
  <c r="BB254" i="25"/>
  <c r="BE254" i="25"/>
  <c r="BA255" i="25"/>
  <c r="BB255" i="25"/>
  <c r="BE255" i="25"/>
  <c r="BA256" i="25"/>
  <c r="BB256" i="25"/>
  <c r="BE256" i="25"/>
  <c r="BA257" i="25"/>
  <c r="BB257" i="25"/>
  <c r="BE257" i="25"/>
  <c r="BA258" i="25"/>
  <c r="BB258" i="25"/>
  <c r="BE258" i="25"/>
  <c r="BA259" i="25"/>
  <c r="BB259" i="25"/>
  <c r="BE259" i="25"/>
  <c r="BA260" i="25"/>
  <c r="BB260" i="25"/>
  <c r="BE260" i="25"/>
  <c r="BA261" i="25"/>
  <c r="BB261" i="25"/>
  <c r="BE261" i="25"/>
  <c r="BA262" i="25"/>
  <c r="BB262" i="25"/>
  <c r="BE262" i="25"/>
  <c r="BA263" i="25"/>
  <c r="BB263" i="25"/>
  <c r="BE263" i="25"/>
  <c r="BA264" i="25"/>
  <c r="BB264" i="25"/>
  <c r="BE264" i="25"/>
  <c r="BA265" i="25"/>
  <c r="BB265" i="25"/>
  <c r="BE265" i="25"/>
  <c r="BA266" i="25"/>
  <c r="BB266" i="25"/>
  <c r="BE266" i="25"/>
  <c r="BA267" i="25"/>
  <c r="BB267" i="25"/>
  <c r="BE267" i="25"/>
  <c r="BA268" i="25"/>
  <c r="BB268" i="25"/>
  <c r="BE268" i="25"/>
  <c r="BA269" i="25"/>
  <c r="BB269" i="25"/>
  <c r="BE269" i="25"/>
  <c r="BA270" i="25"/>
  <c r="BB270" i="25"/>
  <c r="BE270" i="25"/>
  <c r="BA271" i="25"/>
  <c r="BB271" i="25"/>
  <c r="BE271" i="25"/>
  <c r="BA272" i="25"/>
  <c r="BB272" i="25"/>
  <c r="BE272" i="25"/>
  <c r="BA273" i="25"/>
  <c r="BB273" i="25"/>
  <c r="BE273" i="25"/>
  <c r="BA274" i="25"/>
  <c r="BB274" i="25"/>
  <c r="BE274" i="25"/>
  <c r="BA275" i="25"/>
  <c r="BB275" i="25"/>
  <c r="BE275" i="25"/>
  <c r="BA276" i="25"/>
  <c r="BB276" i="25"/>
  <c r="BE276" i="25"/>
  <c r="BA277" i="25"/>
  <c r="BB277" i="25"/>
  <c r="BE277" i="25"/>
  <c r="BA278" i="25"/>
  <c r="BB278" i="25"/>
  <c r="BE278" i="25"/>
  <c r="BA279" i="25"/>
  <c r="BB279" i="25"/>
  <c r="BE279" i="25"/>
  <c r="BA280" i="25"/>
  <c r="BB280" i="25"/>
  <c r="BE280" i="25"/>
  <c r="BA281" i="25"/>
  <c r="BB281" i="25"/>
  <c r="BE281" i="25"/>
  <c r="BA282" i="25"/>
  <c r="BB282" i="25"/>
  <c r="BE282" i="25"/>
  <c r="BA283" i="25"/>
  <c r="BB283" i="25"/>
  <c r="BE283" i="25"/>
  <c r="BA284" i="25"/>
  <c r="BB284" i="25"/>
  <c r="BE284" i="25"/>
  <c r="BA285" i="25"/>
  <c r="BB285" i="25"/>
  <c r="BE285" i="25"/>
  <c r="BA286" i="25"/>
  <c r="BB286" i="25"/>
  <c r="BE286" i="25"/>
  <c r="BA287" i="25"/>
  <c r="BB287" i="25"/>
  <c r="BE287" i="25"/>
  <c r="BA288" i="25"/>
  <c r="BB288" i="25"/>
  <c r="BE288" i="25"/>
  <c r="BA289" i="25"/>
  <c r="BB289" i="25"/>
  <c r="BE289" i="25"/>
  <c r="BA290" i="25"/>
  <c r="BB290" i="25"/>
  <c r="BE290" i="25"/>
  <c r="BA291" i="25"/>
  <c r="BB291" i="25"/>
  <c r="BE291" i="25"/>
  <c r="BA292" i="25"/>
  <c r="BB292" i="25"/>
  <c r="BE292" i="25"/>
  <c r="BA293" i="25"/>
  <c r="BB293" i="25"/>
  <c r="BE293" i="25"/>
  <c r="BA294" i="25"/>
  <c r="BB294" i="25"/>
  <c r="BE294" i="25"/>
  <c r="BA295" i="25"/>
  <c r="BB295" i="25"/>
  <c r="BE295" i="25"/>
  <c r="BA296" i="25"/>
  <c r="BB296" i="25"/>
  <c r="BE296" i="25"/>
  <c r="BA297" i="25"/>
  <c r="BB297" i="25"/>
  <c r="BE297" i="25"/>
  <c r="BA298" i="25"/>
  <c r="BB298" i="25"/>
  <c r="BE298" i="25"/>
  <c r="BA299" i="25"/>
  <c r="BB299" i="25"/>
  <c r="BE299" i="25"/>
  <c r="BA300" i="25"/>
  <c r="BB300" i="25"/>
  <c r="BE300" i="25"/>
  <c r="BA301" i="25"/>
  <c r="BB301" i="25"/>
  <c r="BE301" i="25"/>
  <c r="BA302" i="25"/>
  <c r="BB302" i="25"/>
  <c r="BE302" i="25"/>
  <c r="BA303" i="25"/>
  <c r="BB303" i="25"/>
  <c r="BE303" i="25"/>
  <c r="BA304" i="25"/>
  <c r="BB304" i="25"/>
  <c r="BE304" i="25"/>
  <c r="BA305" i="25"/>
  <c r="BB305" i="25"/>
  <c r="BE305" i="25"/>
  <c r="BA306" i="25"/>
  <c r="BB306" i="25"/>
  <c r="BE306" i="25"/>
  <c r="BA307" i="25"/>
  <c r="BB307" i="25"/>
  <c r="BE307" i="25"/>
  <c r="BA308" i="25"/>
  <c r="BB308" i="25"/>
  <c r="BE308" i="25"/>
  <c r="BA309" i="25"/>
  <c r="BB309" i="25"/>
  <c r="BE309" i="25"/>
  <c r="BA310" i="25"/>
  <c r="BB310" i="25"/>
  <c r="BE310" i="25"/>
  <c r="BA311" i="25"/>
  <c r="BB311" i="25"/>
  <c r="BE311" i="25"/>
  <c r="BA312" i="25"/>
  <c r="BB312" i="25"/>
  <c r="BE312" i="25"/>
  <c r="BA313" i="25"/>
  <c r="BB313" i="25"/>
  <c r="BE313" i="25"/>
  <c r="BA314" i="25"/>
  <c r="BB314" i="25"/>
  <c r="BE314" i="25"/>
  <c r="BA315" i="25"/>
  <c r="BB315" i="25"/>
  <c r="BE315" i="25"/>
  <c r="BA316" i="25"/>
  <c r="BB316" i="25"/>
  <c r="BE316" i="25"/>
  <c r="BA317" i="25"/>
  <c r="BB317" i="25"/>
  <c r="BE317" i="25"/>
  <c r="BA318" i="25"/>
  <c r="BB318" i="25"/>
  <c r="BE318" i="25"/>
  <c r="BA319" i="25"/>
  <c r="BB319" i="25"/>
  <c r="BE319" i="25"/>
  <c r="BA320" i="25"/>
  <c r="BB320" i="25"/>
  <c r="BE320" i="25"/>
  <c r="BA321" i="25"/>
  <c r="BB321" i="25"/>
  <c r="BE321" i="25"/>
  <c r="BA322" i="25"/>
  <c r="BB322" i="25"/>
  <c r="BE322" i="25"/>
  <c r="BA323" i="25"/>
  <c r="BB323" i="25"/>
  <c r="BE323" i="25"/>
  <c r="BA324" i="25"/>
  <c r="BB324" i="25"/>
  <c r="BE324" i="25"/>
  <c r="BA325" i="25"/>
  <c r="BB325" i="25"/>
  <c r="BE325" i="25"/>
  <c r="BA326" i="25"/>
  <c r="BB326" i="25"/>
  <c r="BE326" i="25"/>
  <c r="BA327" i="25"/>
  <c r="BB327" i="25"/>
  <c r="BE327" i="25"/>
  <c r="BA328" i="25"/>
  <c r="BB328" i="25"/>
  <c r="BE328" i="25"/>
  <c r="BA329" i="25"/>
  <c r="BB329" i="25"/>
  <c r="BE329" i="25"/>
  <c r="BA330" i="25"/>
  <c r="BB330" i="25"/>
  <c r="BE330" i="25"/>
  <c r="BA331" i="25"/>
  <c r="BB331" i="25"/>
  <c r="BE331" i="25"/>
  <c r="BA332" i="25"/>
  <c r="BB332" i="25"/>
  <c r="BE332" i="25"/>
  <c r="BA333" i="25"/>
  <c r="BB333" i="25"/>
  <c r="BE333" i="25"/>
  <c r="BA334" i="25"/>
  <c r="BB334" i="25"/>
  <c r="BE334" i="25"/>
  <c r="BA335" i="25"/>
  <c r="BB335" i="25"/>
  <c r="BE335" i="25"/>
  <c r="BA336" i="25"/>
  <c r="BB336" i="25"/>
  <c r="BE336" i="25"/>
  <c r="BA337" i="25"/>
  <c r="BB337" i="25"/>
  <c r="BE337" i="25"/>
  <c r="BA338" i="25"/>
  <c r="BB338" i="25"/>
  <c r="BE338" i="25"/>
  <c r="BA339" i="25"/>
  <c r="BB339" i="25"/>
  <c r="BE339" i="25"/>
  <c r="BA340" i="25"/>
  <c r="BB340" i="25"/>
  <c r="BE340" i="25"/>
  <c r="BA341" i="25"/>
  <c r="BB341" i="25"/>
  <c r="BE341" i="25"/>
  <c r="BA342" i="25"/>
  <c r="BB342" i="25"/>
  <c r="BE342" i="25"/>
  <c r="BA343" i="25"/>
  <c r="BB343" i="25"/>
  <c r="BE343" i="25"/>
  <c r="BA344" i="25"/>
  <c r="BB344" i="25"/>
  <c r="BE344" i="25"/>
  <c r="BA345" i="25"/>
  <c r="BB345" i="25"/>
  <c r="BE345" i="25"/>
  <c r="BA346" i="25"/>
  <c r="BB346" i="25"/>
  <c r="BE346" i="25"/>
  <c r="BA347" i="25"/>
  <c r="BB347" i="25"/>
  <c r="BE347" i="25"/>
  <c r="BA348" i="25"/>
  <c r="BB348" i="25"/>
  <c r="BE348" i="25"/>
  <c r="BA349" i="25"/>
  <c r="BB349" i="25"/>
  <c r="BE349" i="25"/>
  <c r="BA350" i="25"/>
  <c r="BB350" i="25"/>
  <c r="BE350" i="25"/>
  <c r="BA351" i="25"/>
  <c r="BB351" i="25"/>
  <c r="BE351" i="25"/>
  <c r="BA352" i="25"/>
  <c r="BB352" i="25"/>
  <c r="BE352" i="25"/>
  <c r="BA353" i="25"/>
  <c r="BB353" i="25"/>
  <c r="BE353" i="25"/>
  <c r="BA354" i="25"/>
  <c r="BB354" i="25"/>
  <c r="BE354" i="25"/>
  <c r="BA355" i="25"/>
  <c r="BB355" i="25"/>
  <c r="BE355" i="25"/>
  <c r="BA356" i="25"/>
  <c r="BB356" i="25"/>
  <c r="BE356" i="25"/>
  <c r="BA357" i="25"/>
  <c r="BB357" i="25"/>
  <c r="BE357" i="25"/>
  <c r="BA358" i="25"/>
  <c r="BB358" i="25"/>
  <c r="BE358" i="25"/>
  <c r="BA359" i="25"/>
  <c r="BB359" i="25"/>
  <c r="BE359" i="25"/>
  <c r="BA360" i="25"/>
  <c r="BB360" i="25"/>
  <c r="BE360" i="25"/>
  <c r="BA361" i="25"/>
  <c r="BB361" i="25"/>
  <c r="BE361" i="25"/>
  <c r="BA362" i="25"/>
  <c r="BB362" i="25"/>
  <c r="BE362" i="25"/>
  <c r="BA363" i="25"/>
  <c r="BB363" i="25"/>
  <c r="BE363" i="25"/>
  <c r="BA364" i="25"/>
  <c r="BB364" i="25"/>
  <c r="BE364" i="25"/>
  <c r="BA365" i="25"/>
  <c r="BB365" i="25"/>
  <c r="BE365" i="25"/>
  <c r="BA366" i="25"/>
  <c r="BB366" i="25"/>
  <c r="BE366" i="25"/>
  <c r="BA367" i="25"/>
  <c r="BB367" i="25"/>
  <c r="BE367" i="25"/>
  <c r="BA368" i="25"/>
  <c r="BB368" i="25"/>
  <c r="BE368" i="25"/>
  <c r="BA369" i="25"/>
  <c r="BB369" i="25"/>
  <c r="BE369" i="25"/>
  <c r="BA370" i="25"/>
  <c r="BB370" i="25"/>
  <c r="BE370" i="25"/>
  <c r="BA371" i="25"/>
  <c r="BB371" i="25"/>
  <c r="BE371" i="25"/>
  <c r="BA372" i="25"/>
  <c r="BB372" i="25"/>
  <c r="BE372" i="25"/>
  <c r="BA373" i="25"/>
  <c r="BB373" i="25"/>
  <c r="BE373" i="25"/>
  <c r="BA374" i="25"/>
  <c r="BB374" i="25"/>
  <c r="BE374" i="25"/>
  <c r="BA375" i="25"/>
  <c r="BB375" i="25"/>
  <c r="BE375" i="25"/>
  <c r="BA376" i="25"/>
  <c r="BB376" i="25"/>
  <c r="BE376" i="25"/>
  <c r="BA377" i="25"/>
  <c r="BB377" i="25"/>
  <c r="BE377" i="25"/>
  <c r="BA378" i="25"/>
  <c r="BB378" i="25"/>
  <c r="BE378" i="25"/>
  <c r="BA379" i="25"/>
  <c r="BB379" i="25"/>
  <c r="BE379" i="25"/>
  <c r="BA380" i="25"/>
  <c r="BB380" i="25"/>
  <c r="BE380" i="25"/>
  <c r="BA381" i="25"/>
  <c r="BB381" i="25"/>
  <c r="BE381" i="25"/>
  <c r="BA382" i="25"/>
  <c r="BB382" i="25"/>
  <c r="BE382" i="25"/>
  <c r="BA383" i="25"/>
  <c r="BB383" i="25"/>
  <c r="BE383" i="25"/>
  <c r="BA384" i="25"/>
  <c r="BB384" i="25"/>
  <c r="BE384" i="25"/>
  <c r="BA385" i="25"/>
  <c r="BB385" i="25"/>
  <c r="BE385" i="25"/>
  <c r="BA386" i="25"/>
  <c r="BB386" i="25"/>
  <c r="BE386" i="25"/>
  <c r="BA387" i="25"/>
  <c r="BB387" i="25"/>
  <c r="BE387" i="25"/>
  <c r="BA388" i="25"/>
  <c r="BB388" i="25"/>
  <c r="BE388" i="25"/>
  <c r="BA389" i="25"/>
  <c r="BB389" i="25"/>
  <c r="BE389" i="25"/>
  <c r="BA390" i="25"/>
  <c r="BB390" i="25"/>
  <c r="BE390" i="25"/>
  <c r="BA391" i="25"/>
  <c r="BB391" i="25"/>
  <c r="BE391" i="25"/>
  <c r="BA392" i="25"/>
  <c r="BB392" i="25"/>
  <c r="BE392" i="25"/>
  <c r="BA393" i="25"/>
  <c r="BB393" i="25"/>
  <c r="BE393" i="25"/>
  <c r="BA394" i="25"/>
  <c r="BB394" i="25"/>
  <c r="BE394" i="25"/>
  <c r="BA395" i="25"/>
  <c r="BB395" i="25"/>
  <c r="BE395" i="25"/>
  <c r="BA396" i="25"/>
  <c r="BB396" i="25"/>
  <c r="BE396" i="25"/>
  <c r="BA397" i="25"/>
  <c r="BB397" i="25"/>
  <c r="BE397" i="25"/>
  <c r="BA398" i="25"/>
  <c r="BB398" i="25"/>
  <c r="BE398" i="25"/>
  <c r="BA399" i="25"/>
  <c r="BB399" i="25"/>
  <c r="BE399" i="25"/>
  <c r="BA400" i="25"/>
  <c r="BB400" i="25"/>
  <c r="BE400" i="25"/>
  <c r="BA401" i="25"/>
  <c r="BB401" i="25"/>
  <c r="BE401" i="25"/>
  <c r="BA402" i="25"/>
  <c r="BB402" i="25"/>
  <c r="BE402" i="25"/>
  <c r="BA403" i="25"/>
  <c r="BB403" i="25"/>
  <c r="BE403" i="25"/>
  <c r="BA404" i="25"/>
  <c r="BB404" i="25"/>
  <c r="BE404" i="25"/>
  <c r="BA405" i="25"/>
  <c r="BB405" i="25"/>
  <c r="BE405" i="25"/>
  <c r="BA406" i="25"/>
  <c r="BB406" i="25"/>
  <c r="BE406" i="25"/>
  <c r="BA407" i="25"/>
  <c r="BB407" i="25"/>
  <c r="BE407" i="25"/>
  <c r="BA408" i="25"/>
  <c r="BB408" i="25"/>
  <c r="BE408" i="25"/>
  <c r="BA409" i="25"/>
  <c r="BB409" i="25"/>
  <c r="BE409" i="25"/>
  <c r="BA410" i="25"/>
  <c r="BB410" i="25"/>
  <c r="BE410" i="25"/>
  <c r="BA411" i="25"/>
  <c r="BB411" i="25"/>
  <c r="BE411" i="25"/>
  <c r="BA412" i="25"/>
  <c r="BB412" i="25"/>
  <c r="BE412" i="25"/>
  <c r="BA413" i="25"/>
  <c r="BB413" i="25"/>
  <c r="BE413" i="25"/>
  <c r="BA414" i="25"/>
  <c r="BB414" i="25"/>
  <c r="BE414" i="25"/>
  <c r="BA415" i="25"/>
  <c r="BB415" i="25"/>
  <c r="BE415" i="25"/>
  <c r="BA416" i="25"/>
  <c r="BB416" i="25"/>
  <c r="BE416" i="25"/>
  <c r="BA417" i="25"/>
  <c r="BB417" i="25"/>
  <c r="BE417" i="25"/>
  <c r="BA418" i="25"/>
  <c r="BB418" i="25"/>
  <c r="BE418" i="25"/>
  <c r="BA419" i="25"/>
  <c r="BB419" i="25"/>
  <c r="BE419" i="25"/>
  <c r="BA420" i="25"/>
  <c r="BB420" i="25"/>
  <c r="BE420" i="25"/>
  <c r="BA421" i="25"/>
  <c r="BB421" i="25"/>
  <c r="BE421" i="25"/>
  <c r="BA422" i="25"/>
  <c r="BB422" i="25"/>
  <c r="BE422" i="25"/>
  <c r="BA423" i="25"/>
  <c r="BB423" i="25"/>
  <c r="BE423" i="25"/>
  <c r="BA424" i="25"/>
  <c r="BB424" i="25"/>
  <c r="BE424" i="25"/>
  <c r="BA425" i="25"/>
  <c r="BB425" i="25"/>
  <c r="BE425" i="25"/>
  <c r="BA426" i="25"/>
  <c r="BB426" i="25"/>
  <c r="BE426" i="25"/>
  <c r="BA427" i="25"/>
  <c r="BB427" i="25"/>
  <c r="BE427" i="25"/>
  <c r="BA428" i="25"/>
  <c r="BB428" i="25"/>
  <c r="BE428" i="25"/>
  <c r="BA429" i="25"/>
  <c r="BB429" i="25"/>
  <c r="BE429" i="25"/>
  <c r="BA430" i="25"/>
  <c r="BB430" i="25"/>
  <c r="BE430" i="25"/>
  <c r="BA431" i="25"/>
  <c r="BB431" i="25"/>
  <c r="BE431" i="25"/>
  <c r="BA432" i="25"/>
  <c r="BB432" i="25"/>
  <c r="BE432" i="25"/>
  <c r="BA433" i="25"/>
  <c r="BB433" i="25"/>
  <c r="BE433" i="25"/>
  <c r="BA434" i="25"/>
  <c r="BB434" i="25"/>
  <c r="BE434" i="25"/>
  <c r="BA435" i="25"/>
  <c r="BB435" i="25"/>
  <c r="BE435" i="25"/>
  <c r="BA436" i="25"/>
  <c r="BB436" i="25"/>
  <c r="BE436" i="25"/>
  <c r="BA437" i="25"/>
  <c r="BB437" i="25"/>
  <c r="BE437" i="25"/>
  <c r="BA438" i="25"/>
  <c r="BB438" i="25"/>
  <c r="BE438" i="25"/>
  <c r="BA439" i="25"/>
  <c r="BB439" i="25"/>
  <c r="BE439" i="25"/>
  <c r="BA440" i="25"/>
  <c r="BB440" i="25"/>
  <c r="BE440" i="25"/>
  <c r="BA441" i="25"/>
  <c r="BB441" i="25"/>
  <c r="BE441" i="25"/>
  <c r="BA442" i="25"/>
  <c r="BB442" i="25"/>
  <c r="BE442" i="25"/>
  <c r="BA443" i="25"/>
  <c r="BB443" i="25"/>
  <c r="BE443" i="25"/>
  <c r="BA444" i="25"/>
  <c r="BB444" i="25"/>
  <c r="BE444" i="25"/>
  <c r="BA445" i="25"/>
  <c r="BB445" i="25"/>
  <c r="BE445" i="25"/>
  <c r="BA446" i="25"/>
  <c r="BB446" i="25"/>
  <c r="BE446" i="25"/>
  <c r="BA447" i="25"/>
  <c r="BB447" i="25"/>
  <c r="BE447" i="25"/>
  <c r="BA448" i="25"/>
  <c r="BB448" i="25"/>
  <c r="BE448" i="25"/>
  <c r="BA449" i="25"/>
  <c r="BB449" i="25"/>
  <c r="BE449" i="25"/>
  <c r="BA450" i="25"/>
  <c r="BB450" i="25"/>
  <c r="BE450" i="25"/>
  <c r="BA451" i="25"/>
  <c r="BB451" i="25"/>
  <c r="BE451" i="25"/>
  <c r="BA452" i="25"/>
  <c r="BB452" i="25"/>
  <c r="BE452" i="25"/>
  <c r="BA453" i="25"/>
  <c r="BB453" i="25"/>
  <c r="BE453" i="25"/>
  <c r="BA454" i="25"/>
  <c r="BB454" i="25"/>
  <c r="BE454" i="25"/>
  <c r="BA455" i="25"/>
  <c r="BB455" i="25"/>
  <c r="BE455" i="25"/>
  <c r="BA456" i="25"/>
  <c r="BB456" i="25"/>
  <c r="BE456" i="25"/>
  <c r="BA457" i="25"/>
  <c r="BB457" i="25"/>
  <c r="BE457" i="25"/>
  <c r="BA458" i="25"/>
  <c r="BB458" i="25"/>
  <c r="BE458" i="25"/>
  <c r="BA459" i="25"/>
  <c r="BB459" i="25"/>
  <c r="BE459" i="25"/>
  <c r="BA460" i="25"/>
  <c r="BB460" i="25"/>
  <c r="BE460" i="25"/>
  <c r="BA461" i="25"/>
  <c r="BB461" i="25"/>
  <c r="BE461" i="25"/>
  <c r="BA462" i="25"/>
  <c r="BB462" i="25"/>
  <c r="BE462" i="25"/>
  <c r="BA463" i="25"/>
  <c r="BB463" i="25"/>
  <c r="BE463" i="25"/>
  <c r="BA464" i="25"/>
  <c r="BB464" i="25"/>
  <c r="BE464" i="25"/>
  <c r="BA465" i="25"/>
  <c r="BB465" i="25"/>
  <c r="BE465" i="25"/>
  <c r="BA466" i="25"/>
  <c r="BB466" i="25"/>
  <c r="BE466" i="25"/>
  <c r="BA467" i="25"/>
  <c r="BB467" i="25"/>
  <c r="BE467" i="25"/>
  <c r="BA468" i="25"/>
  <c r="BB468" i="25"/>
  <c r="BE468" i="25"/>
  <c r="BA469" i="25"/>
  <c r="BB469" i="25"/>
  <c r="BE469" i="25"/>
  <c r="BA470" i="25"/>
  <c r="BB470" i="25"/>
  <c r="BE470" i="25"/>
  <c r="BA471" i="25"/>
  <c r="BB471" i="25"/>
  <c r="BE471" i="25"/>
  <c r="BA472" i="25"/>
  <c r="BB472" i="25"/>
  <c r="BE472" i="25"/>
  <c r="BA473" i="25"/>
  <c r="BB473" i="25"/>
  <c r="BE473" i="25"/>
  <c r="BA474" i="25"/>
  <c r="BB474" i="25"/>
  <c r="BE474" i="25"/>
  <c r="BA475" i="25"/>
  <c r="BB475" i="25"/>
  <c r="BE475" i="25"/>
  <c r="BA476" i="25"/>
  <c r="BB476" i="25"/>
  <c r="BE476" i="25"/>
  <c r="BA477" i="25"/>
  <c r="BB477" i="25"/>
  <c r="BE477" i="25"/>
  <c r="BA478" i="25"/>
  <c r="BB478" i="25"/>
  <c r="BE478" i="25"/>
  <c r="BA479" i="25"/>
  <c r="BB479" i="25"/>
  <c r="BE479" i="25"/>
  <c r="BA480" i="25"/>
  <c r="BB480" i="25"/>
  <c r="BE480" i="25"/>
  <c r="BA481" i="25"/>
  <c r="BB481" i="25"/>
  <c r="BE481" i="25"/>
  <c r="BA482" i="25"/>
  <c r="BB482" i="25"/>
  <c r="BE482" i="25"/>
  <c r="BA483" i="25"/>
  <c r="BB483" i="25"/>
  <c r="BE483" i="25"/>
  <c r="BA484" i="25"/>
  <c r="BB484" i="25"/>
  <c r="BE484" i="25"/>
  <c r="BA485" i="25"/>
  <c r="BB485" i="25"/>
  <c r="BE485" i="25"/>
  <c r="BA486" i="25"/>
  <c r="BB486" i="25"/>
  <c r="BE486" i="25"/>
  <c r="BA487" i="25"/>
  <c r="BB487" i="25"/>
  <c r="BE487" i="25"/>
  <c r="BA488" i="25"/>
  <c r="BB488" i="25"/>
  <c r="BE488" i="25"/>
  <c r="BA489" i="25"/>
  <c r="BB489" i="25"/>
  <c r="BE489" i="25"/>
  <c r="BA490" i="25"/>
  <c r="BB490" i="25"/>
  <c r="BE490" i="25"/>
  <c r="BA491" i="25"/>
  <c r="BB491" i="25"/>
  <c r="BE491" i="25"/>
  <c r="BA492" i="25"/>
  <c r="BB492" i="25"/>
  <c r="BE492" i="25"/>
  <c r="BA493" i="25"/>
  <c r="BB493" i="25"/>
  <c r="BE493" i="25"/>
  <c r="BA494" i="25"/>
  <c r="BB494" i="25"/>
  <c r="BE494" i="25"/>
  <c r="BA495" i="25"/>
  <c r="BB495" i="25"/>
  <c r="BE495" i="25"/>
  <c r="BA496" i="25"/>
  <c r="BB496" i="25"/>
  <c r="BE496" i="25"/>
  <c r="BA497" i="25"/>
  <c r="BB497" i="25"/>
  <c r="BE497" i="25"/>
  <c r="BA498" i="25"/>
  <c r="BB498" i="25"/>
  <c r="BE498" i="25"/>
  <c r="BA499" i="25"/>
  <c r="BB499" i="25"/>
  <c r="BE499" i="25"/>
  <c r="BA500" i="25"/>
  <c r="BB500" i="25"/>
  <c r="BE500" i="25"/>
  <c r="BA501" i="25"/>
  <c r="BB501" i="25"/>
  <c r="BE501" i="25"/>
  <c r="BA502" i="25"/>
  <c r="BB502" i="25"/>
  <c r="BE502" i="25"/>
  <c r="BA503" i="25"/>
  <c r="BB503" i="25"/>
  <c r="BE503" i="25"/>
  <c r="BA504" i="25"/>
  <c r="BB504" i="25"/>
  <c r="BE504" i="25"/>
  <c r="BA505" i="25"/>
  <c r="BB505" i="25"/>
  <c r="BE505" i="25"/>
  <c r="BA506" i="25"/>
  <c r="BB506" i="25"/>
  <c r="BE506" i="25"/>
  <c r="BA507" i="25"/>
  <c r="BB507" i="25"/>
  <c r="BE507" i="25"/>
  <c r="BA508" i="25"/>
  <c r="BB508" i="25"/>
  <c r="BE508" i="25"/>
  <c r="BA509" i="25"/>
  <c r="BB509" i="25"/>
  <c r="BE509" i="25"/>
  <c r="BA510" i="25"/>
  <c r="BB510" i="25"/>
  <c r="BE510" i="25"/>
  <c r="BA511" i="25"/>
  <c r="BB511" i="25"/>
  <c r="BE511" i="25"/>
  <c r="BA512" i="25"/>
  <c r="BB512" i="25"/>
  <c r="BE512" i="25"/>
  <c r="BA513" i="25"/>
  <c r="BB513" i="25"/>
  <c r="BE513" i="25"/>
  <c r="BA514" i="25"/>
  <c r="BB514" i="25"/>
  <c r="BE514" i="25"/>
  <c r="BA515" i="25"/>
  <c r="BB515" i="25"/>
  <c r="BE515" i="25"/>
  <c r="BA516" i="25"/>
  <c r="BB516" i="25"/>
  <c r="BE516" i="25"/>
  <c r="BA517" i="25"/>
  <c r="BB517" i="25"/>
  <c r="BE517" i="25"/>
  <c r="BA518" i="25"/>
  <c r="BB518" i="25"/>
  <c r="BE518" i="25"/>
  <c r="BA519" i="25"/>
  <c r="BB519" i="25"/>
  <c r="BE519" i="25"/>
  <c r="BA520" i="25"/>
  <c r="BB520" i="25"/>
  <c r="BE520" i="25"/>
  <c r="BA521" i="25"/>
  <c r="BB521" i="25"/>
  <c r="BE521" i="25"/>
  <c r="BA522" i="25"/>
  <c r="BB522" i="25"/>
  <c r="BE522" i="25"/>
  <c r="BA523" i="25"/>
  <c r="BB523" i="25"/>
  <c r="BE523" i="25"/>
  <c r="BA524" i="25"/>
  <c r="BB524" i="25"/>
  <c r="BE524" i="25"/>
  <c r="BA525" i="25"/>
  <c r="BB525" i="25"/>
  <c r="BE525" i="25"/>
  <c r="BA526" i="25"/>
  <c r="BB526" i="25"/>
  <c r="BE526" i="25"/>
  <c r="BA527" i="25"/>
  <c r="BB527" i="25"/>
  <c r="BE527" i="25"/>
  <c r="BA528" i="25"/>
  <c r="BB528" i="25"/>
  <c r="BE528" i="25"/>
  <c r="BA529" i="25"/>
  <c r="BB529" i="25"/>
  <c r="BE529" i="25"/>
  <c r="BA530" i="25"/>
  <c r="BB530" i="25"/>
  <c r="BE530" i="25"/>
  <c r="BA531" i="25"/>
  <c r="BB531" i="25"/>
  <c r="BE531" i="25"/>
  <c r="BA532" i="25"/>
  <c r="BB532" i="25"/>
  <c r="BE532" i="25"/>
  <c r="BA533" i="25"/>
  <c r="BB533" i="25"/>
  <c r="BE533" i="25"/>
  <c r="BA534" i="25"/>
  <c r="BB534" i="25"/>
  <c r="BE534" i="25"/>
  <c r="BA535" i="25"/>
  <c r="BB535" i="25"/>
  <c r="BE535" i="25"/>
  <c r="BA536" i="25"/>
  <c r="BB536" i="25"/>
  <c r="BE536" i="25"/>
  <c r="BA537" i="25"/>
  <c r="BB537" i="25"/>
  <c r="BE537" i="25"/>
  <c r="BA538" i="25"/>
  <c r="BB538" i="25"/>
  <c r="BE538" i="25"/>
  <c r="BA539" i="25"/>
  <c r="BB539" i="25"/>
  <c r="BE539" i="25"/>
  <c r="BA540" i="25"/>
  <c r="BB540" i="25"/>
  <c r="BE540" i="25"/>
  <c r="BA541" i="25"/>
  <c r="BB541" i="25"/>
  <c r="BE541" i="25"/>
  <c r="BA542" i="25"/>
  <c r="BB542" i="25"/>
  <c r="BE542" i="25"/>
  <c r="BA543" i="25"/>
  <c r="BB543" i="25"/>
  <c r="BE543" i="25"/>
  <c r="BA544" i="25"/>
  <c r="BB544" i="25"/>
  <c r="BE544" i="25"/>
  <c r="BA545" i="25"/>
  <c r="BB545" i="25"/>
  <c r="BE545" i="25"/>
  <c r="BA546" i="25"/>
  <c r="BB546" i="25"/>
  <c r="BE546" i="25"/>
  <c r="BA547" i="25"/>
  <c r="BB547" i="25"/>
  <c r="BE547" i="25"/>
  <c r="BA548" i="25"/>
  <c r="BB548" i="25"/>
  <c r="BE548" i="25"/>
  <c r="BA549" i="25"/>
  <c r="BB549" i="25"/>
  <c r="BE549" i="25"/>
  <c r="BA550" i="25"/>
  <c r="BB550" i="25"/>
  <c r="BE550" i="25"/>
  <c r="BA551" i="25"/>
  <c r="BB551" i="25"/>
  <c r="BE551" i="25"/>
  <c r="BA552" i="25"/>
  <c r="BB552" i="25"/>
  <c r="BE552" i="25"/>
  <c r="BA553" i="25"/>
  <c r="BB553" i="25"/>
  <c r="BE553" i="25"/>
  <c r="BA554" i="25"/>
  <c r="BB554" i="25"/>
  <c r="BE554" i="25"/>
  <c r="BA555" i="25"/>
  <c r="BB555" i="25"/>
  <c r="BE555" i="25"/>
  <c r="BA556" i="25"/>
  <c r="BB556" i="25"/>
  <c r="BE556" i="25"/>
  <c r="BA557" i="25"/>
  <c r="BB557" i="25"/>
  <c r="BE557" i="25"/>
  <c r="BA558" i="25"/>
  <c r="BB558" i="25"/>
  <c r="BE558" i="25"/>
  <c r="BA559" i="25"/>
  <c r="BB559" i="25"/>
  <c r="BE559" i="25"/>
  <c r="BA560" i="25"/>
  <c r="BB560" i="25"/>
  <c r="BE560" i="25"/>
  <c r="BA561" i="25"/>
  <c r="BB561" i="25"/>
  <c r="BE561" i="25"/>
  <c r="BA562" i="25"/>
  <c r="BB562" i="25"/>
  <c r="BE562" i="25"/>
  <c r="BA563" i="25"/>
  <c r="BB563" i="25"/>
  <c r="BE563" i="25"/>
  <c r="BA564" i="25"/>
  <c r="BB564" i="25"/>
  <c r="BE564" i="25"/>
  <c r="BA565" i="25"/>
  <c r="BB565" i="25"/>
  <c r="BE565" i="25"/>
  <c r="BA566" i="25"/>
  <c r="BB566" i="25"/>
  <c r="BE566" i="25"/>
  <c r="BA567" i="25"/>
  <c r="BB567" i="25"/>
  <c r="BE567" i="25"/>
  <c r="BA568" i="25"/>
  <c r="BB568" i="25"/>
  <c r="BE568" i="25"/>
  <c r="BA569" i="25"/>
  <c r="BB569" i="25"/>
  <c r="BE569" i="25"/>
  <c r="BA570" i="25"/>
  <c r="BB570" i="25"/>
  <c r="BE570" i="25"/>
  <c r="BA571" i="25"/>
  <c r="BB571" i="25"/>
  <c r="BE571" i="25"/>
  <c r="BA572" i="25"/>
  <c r="BB572" i="25"/>
  <c r="BE572" i="25"/>
  <c r="BA573" i="25"/>
  <c r="BB573" i="25"/>
  <c r="BE573" i="25"/>
  <c r="BA574" i="25"/>
  <c r="BB574" i="25"/>
  <c r="BE574" i="25"/>
  <c r="BA575" i="25"/>
  <c r="BB575" i="25"/>
  <c r="BE575" i="25"/>
  <c r="BA576" i="25"/>
  <c r="BB576" i="25"/>
  <c r="BE576" i="25"/>
  <c r="BA577" i="25"/>
  <c r="BB577" i="25"/>
  <c r="BE577" i="25"/>
  <c r="BA578" i="25"/>
  <c r="BB578" i="25"/>
  <c r="BE578" i="25"/>
  <c r="BA579" i="25"/>
  <c r="BB579" i="25"/>
  <c r="BE579" i="25"/>
  <c r="BA580" i="25"/>
  <c r="BB580" i="25"/>
  <c r="BE580" i="25"/>
  <c r="BA581" i="25"/>
  <c r="BB581" i="25"/>
  <c r="BE581" i="25"/>
  <c r="BA582" i="25"/>
  <c r="BB582" i="25"/>
  <c r="BE582" i="25"/>
  <c r="BA583" i="25"/>
  <c r="BB583" i="25"/>
  <c r="BE583" i="25"/>
  <c r="BA584" i="25"/>
  <c r="BB584" i="25"/>
  <c r="BE584" i="25"/>
  <c r="BA585" i="25"/>
  <c r="BB585" i="25"/>
  <c r="BE585" i="25"/>
  <c r="BA586" i="25"/>
  <c r="BB586" i="25"/>
  <c r="BE586" i="25"/>
  <c r="BA587" i="25"/>
  <c r="BB587" i="25"/>
  <c r="BE587" i="25"/>
  <c r="BA588" i="25"/>
  <c r="BB588" i="25"/>
  <c r="BE588" i="25"/>
  <c r="BA589" i="25"/>
  <c r="BB589" i="25"/>
  <c r="BE589" i="25"/>
  <c r="BA590" i="25"/>
  <c r="BB590" i="25"/>
  <c r="BE590" i="25"/>
  <c r="BA591" i="25"/>
  <c r="BB591" i="25"/>
  <c r="BE591" i="25"/>
  <c r="BA592" i="25"/>
  <c r="BB592" i="25"/>
  <c r="BE592" i="25"/>
  <c r="BA593" i="25"/>
  <c r="BB593" i="25"/>
  <c r="BE593" i="25"/>
  <c r="BA594" i="25"/>
  <c r="BB594" i="25"/>
  <c r="BE594" i="25"/>
  <c r="BA595" i="25"/>
  <c r="BB595" i="25"/>
  <c r="BE595" i="25"/>
  <c r="BA596" i="25"/>
  <c r="BB596" i="25"/>
  <c r="BE596" i="25"/>
  <c r="BA597" i="25"/>
  <c r="BB597" i="25"/>
  <c r="BE597" i="25"/>
  <c r="BA598" i="25"/>
  <c r="BB598" i="25"/>
  <c r="BE598" i="25"/>
  <c r="BA599" i="25"/>
  <c r="BB599" i="25"/>
  <c r="BE599" i="25"/>
  <c r="BA600" i="25"/>
  <c r="BB600" i="25"/>
  <c r="BE600" i="25"/>
  <c r="BA601" i="25"/>
  <c r="BB601" i="25"/>
  <c r="BE601" i="25"/>
  <c r="BA602" i="25"/>
  <c r="BB602" i="25"/>
  <c r="BE602" i="25"/>
  <c r="BA603" i="25"/>
  <c r="BB603" i="25"/>
  <c r="BE603" i="25"/>
  <c r="BA604" i="25"/>
  <c r="BB604" i="25"/>
  <c r="BE604" i="25"/>
  <c r="BA605" i="25"/>
  <c r="BB605" i="25"/>
  <c r="BE605" i="25"/>
  <c r="BA606" i="25"/>
  <c r="BB606" i="25"/>
  <c r="BE606" i="25"/>
  <c r="BA607" i="25"/>
  <c r="BB607" i="25"/>
  <c r="BE607" i="25"/>
  <c r="BA608" i="25"/>
  <c r="BB608" i="25"/>
  <c r="BE608" i="25"/>
  <c r="BA609" i="25"/>
  <c r="BB609" i="25"/>
  <c r="BE609" i="25"/>
  <c r="BA610" i="25"/>
  <c r="BB610" i="25"/>
  <c r="BE610" i="25"/>
  <c r="BA611" i="25"/>
  <c r="BB611" i="25"/>
  <c r="BE611" i="25"/>
  <c r="BA612" i="25"/>
  <c r="BB612" i="25"/>
  <c r="BE612" i="25"/>
  <c r="BA613" i="25"/>
  <c r="BB613" i="25"/>
  <c r="BE613" i="25"/>
  <c r="BA614" i="25"/>
  <c r="BB614" i="25"/>
  <c r="BE614" i="25"/>
  <c r="BA615" i="25"/>
  <c r="BB615" i="25"/>
  <c r="BE615" i="25"/>
  <c r="BA616" i="25"/>
  <c r="BB616" i="25"/>
  <c r="BE616" i="25"/>
  <c r="BA617" i="25"/>
  <c r="BB617" i="25"/>
  <c r="BE617" i="25"/>
  <c r="BA618" i="25"/>
  <c r="BB618" i="25"/>
  <c r="BE618" i="25"/>
  <c r="BA619" i="25"/>
  <c r="BB619" i="25"/>
  <c r="BE619" i="25"/>
  <c r="BA620" i="25"/>
  <c r="BB620" i="25"/>
  <c r="BE620" i="25"/>
  <c r="BA621" i="25"/>
  <c r="BB621" i="25"/>
  <c r="BE621" i="25"/>
  <c r="BA622" i="25"/>
  <c r="BB622" i="25"/>
  <c r="BE622" i="25"/>
  <c r="BA623" i="25"/>
  <c r="BB623" i="25"/>
  <c r="BE623" i="25"/>
  <c r="BA624" i="25"/>
  <c r="BB624" i="25"/>
  <c r="BE624" i="25"/>
  <c r="BA625" i="25"/>
  <c r="BB625" i="25"/>
  <c r="BE625" i="25"/>
  <c r="BA626" i="25"/>
  <c r="BB626" i="25"/>
  <c r="BE626" i="25"/>
  <c r="BA627" i="25"/>
  <c r="BB627" i="25"/>
  <c r="BE627" i="25"/>
  <c r="BA628" i="25"/>
  <c r="BB628" i="25"/>
  <c r="BE628" i="25"/>
  <c r="BA629" i="25"/>
  <c r="BB629" i="25"/>
  <c r="BE629" i="25"/>
  <c r="BA630" i="25"/>
  <c r="BB630" i="25"/>
  <c r="BE630" i="25"/>
  <c r="BA631" i="25"/>
  <c r="BB631" i="25"/>
  <c r="BE631" i="25"/>
  <c r="BA632" i="25"/>
  <c r="BB632" i="25"/>
  <c r="BE632" i="25"/>
  <c r="BA633" i="25"/>
  <c r="BB633" i="25"/>
  <c r="BE633" i="25"/>
  <c r="BA634" i="25"/>
  <c r="BB634" i="25"/>
  <c r="BE634" i="25"/>
  <c r="BA635" i="25"/>
  <c r="BB635" i="25"/>
  <c r="BE635" i="25"/>
  <c r="BA636" i="25"/>
  <c r="BB636" i="25"/>
  <c r="BE636" i="25"/>
  <c r="BA637" i="25"/>
  <c r="BB637" i="25"/>
  <c r="BE637" i="25"/>
  <c r="BA638" i="25"/>
  <c r="BB638" i="25"/>
  <c r="BE638" i="25"/>
  <c r="BA639" i="25"/>
  <c r="BB639" i="25"/>
  <c r="BE639" i="25"/>
  <c r="BA640" i="25"/>
  <c r="BB640" i="25"/>
  <c r="BE640" i="25"/>
  <c r="BA641" i="25"/>
  <c r="BB641" i="25"/>
  <c r="BE641" i="25"/>
  <c r="BA642" i="25"/>
  <c r="BB642" i="25"/>
  <c r="BE642" i="25"/>
  <c r="BA643" i="25"/>
  <c r="BB643" i="25"/>
  <c r="BE643" i="25"/>
  <c r="BA644" i="25"/>
  <c r="BB644" i="25"/>
  <c r="BE644" i="25"/>
  <c r="BA645" i="25"/>
  <c r="BB645" i="25"/>
  <c r="BE645" i="25"/>
  <c r="BA646" i="25"/>
  <c r="BB646" i="25"/>
  <c r="BE646" i="25"/>
  <c r="BA647" i="25"/>
  <c r="BB647" i="25"/>
  <c r="BE647" i="25"/>
  <c r="BA648" i="25"/>
  <c r="BB648" i="25"/>
  <c r="BE648" i="25"/>
  <c r="BA649" i="25"/>
  <c r="BB649" i="25"/>
  <c r="BE649" i="25"/>
  <c r="BA650" i="25"/>
  <c r="BB650" i="25"/>
  <c r="BE650" i="25"/>
  <c r="BA651" i="25"/>
  <c r="BB651" i="25"/>
  <c r="BE651" i="25"/>
  <c r="BA652" i="25"/>
  <c r="BB652" i="25"/>
  <c r="BE652" i="25"/>
  <c r="BA653" i="25"/>
  <c r="BB653" i="25"/>
  <c r="BE653" i="25"/>
  <c r="BA654" i="25"/>
  <c r="BB654" i="25"/>
  <c r="BE654" i="25"/>
  <c r="BA655" i="25"/>
  <c r="BB655" i="25"/>
  <c r="BE655" i="25"/>
  <c r="BA656" i="25"/>
  <c r="BB656" i="25"/>
  <c r="BE656" i="25"/>
  <c r="BA657" i="25"/>
  <c r="BB657" i="25"/>
  <c r="BE657" i="25"/>
  <c r="BA658" i="25"/>
  <c r="BB658" i="25"/>
  <c r="BE658" i="25"/>
  <c r="BA659" i="25"/>
  <c r="BB659" i="25"/>
  <c r="BE659" i="25"/>
  <c r="BA660" i="25"/>
  <c r="BB660" i="25"/>
  <c r="BE660" i="25"/>
  <c r="BA661" i="25"/>
  <c r="BB661" i="25"/>
  <c r="BE661" i="25"/>
  <c r="BA662" i="25"/>
  <c r="BB662" i="25"/>
  <c r="BE662" i="25"/>
  <c r="BA663" i="25"/>
  <c r="BB663" i="25"/>
  <c r="BE663" i="25"/>
  <c r="BA664" i="25"/>
  <c r="BB664" i="25"/>
  <c r="BE664" i="25"/>
  <c r="BA665" i="25"/>
  <c r="BB665" i="25"/>
  <c r="BE665" i="25"/>
  <c r="BA666" i="25"/>
  <c r="BB666" i="25"/>
  <c r="BE666" i="25"/>
  <c r="BA667" i="25"/>
  <c r="BB667" i="25"/>
  <c r="BE667" i="25"/>
  <c r="BA668" i="25"/>
  <c r="BB668" i="25"/>
  <c r="BE668" i="25"/>
  <c r="BA669" i="25"/>
  <c r="BB669" i="25"/>
  <c r="BE669" i="25"/>
  <c r="BA670" i="25"/>
  <c r="BB670" i="25"/>
  <c r="BE670" i="25"/>
  <c r="BA671" i="25"/>
  <c r="BB671" i="25"/>
  <c r="BE671" i="25"/>
  <c r="BA672" i="25"/>
  <c r="BB672" i="25"/>
  <c r="BE672" i="25"/>
  <c r="BA673" i="25"/>
  <c r="BB673" i="25"/>
  <c r="BE673" i="25"/>
  <c r="BA674" i="25"/>
  <c r="BB674" i="25"/>
  <c r="BE674" i="25"/>
  <c r="BA675" i="25"/>
  <c r="BB675" i="25"/>
  <c r="BE675" i="25"/>
  <c r="BA676" i="25"/>
  <c r="BB676" i="25"/>
  <c r="BE676" i="25"/>
  <c r="BA677" i="25"/>
  <c r="BB677" i="25"/>
  <c r="BE677" i="25"/>
  <c r="BA678" i="25"/>
  <c r="BB678" i="25"/>
  <c r="BE678" i="25"/>
  <c r="BA679" i="25"/>
  <c r="BB679" i="25"/>
  <c r="BE679" i="25"/>
  <c r="BA680" i="25"/>
  <c r="BB680" i="25"/>
  <c r="BE680" i="25"/>
  <c r="BA681" i="25"/>
  <c r="BB681" i="25"/>
  <c r="BE681" i="25"/>
  <c r="BA682" i="25"/>
  <c r="BB682" i="25"/>
  <c r="BE682" i="25"/>
  <c r="BA683" i="25"/>
  <c r="BB683" i="25"/>
  <c r="BE683" i="25"/>
  <c r="BA684" i="25"/>
  <c r="BB684" i="25"/>
  <c r="BE684" i="25"/>
  <c r="BA685" i="25"/>
  <c r="BB685" i="25"/>
  <c r="BE685" i="25"/>
  <c r="BA686" i="25"/>
  <c r="BB686" i="25"/>
  <c r="BE686" i="25"/>
  <c r="BA687" i="25"/>
  <c r="BB687" i="25"/>
  <c r="BE687" i="25"/>
  <c r="BA688" i="25"/>
  <c r="BB688" i="25"/>
  <c r="BE688" i="25"/>
  <c r="BA689" i="25"/>
  <c r="BB689" i="25"/>
  <c r="BE689" i="25"/>
  <c r="BA690" i="25"/>
  <c r="BB690" i="25"/>
  <c r="BE690" i="25"/>
  <c r="BA691" i="25"/>
  <c r="BB691" i="25"/>
  <c r="BE691" i="25"/>
  <c r="BA692" i="25"/>
  <c r="BB692" i="25"/>
  <c r="BE692" i="25"/>
  <c r="BA693" i="25"/>
  <c r="BB693" i="25"/>
  <c r="BE693" i="25"/>
  <c r="BA694" i="25"/>
  <c r="BB694" i="25"/>
  <c r="BE694" i="25"/>
  <c r="BA695" i="25"/>
  <c r="BB695" i="25"/>
  <c r="BE695" i="25"/>
  <c r="BA696" i="25"/>
  <c r="BB696" i="25"/>
  <c r="BE696" i="25"/>
  <c r="BA697" i="25"/>
  <c r="BB697" i="25"/>
  <c r="BE697" i="25"/>
  <c r="BA698" i="25"/>
  <c r="BB698" i="25"/>
  <c r="BE698" i="25"/>
  <c r="BA699" i="25"/>
  <c r="BB699" i="25"/>
  <c r="BE699" i="25"/>
  <c r="BA700" i="25"/>
  <c r="BB700" i="25"/>
  <c r="BE700" i="25"/>
  <c r="BA701" i="25"/>
  <c r="BB701" i="25"/>
  <c r="BE701" i="25"/>
  <c r="BA702" i="25"/>
  <c r="BB702" i="25"/>
  <c r="BE702" i="25"/>
  <c r="BA703" i="25"/>
  <c r="BB703" i="25"/>
  <c r="BE703" i="25"/>
  <c r="BA704" i="25"/>
  <c r="BB704" i="25"/>
  <c r="BE704" i="25"/>
  <c r="BA705" i="25"/>
  <c r="BB705" i="25"/>
  <c r="BE705" i="25"/>
  <c r="BA706" i="25"/>
  <c r="BB706" i="25"/>
  <c r="BE706" i="25"/>
  <c r="BA707" i="25"/>
  <c r="BB707" i="25"/>
  <c r="BE707" i="25"/>
  <c r="BA708" i="25"/>
  <c r="BB708" i="25"/>
  <c r="BE708" i="25"/>
  <c r="BA709" i="25"/>
  <c r="BB709" i="25"/>
  <c r="BE709" i="25"/>
  <c r="BA710" i="25"/>
  <c r="BB710" i="25"/>
  <c r="BE710" i="25"/>
  <c r="BA711" i="25"/>
  <c r="BB711" i="25"/>
  <c r="BE711" i="25"/>
  <c r="BA712" i="25"/>
  <c r="BB712" i="25"/>
  <c r="BE712" i="25"/>
  <c r="BA713" i="25"/>
  <c r="BB713" i="25"/>
  <c r="BE713" i="25"/>
  <c r="BA714" i="25"/>
  <c r="BB714" i="25"/>
  <c r="BE714" i="25"/>
  <c r="BA715" i="25"/>
  <c r="BB715" i="25"/>
  <c r="BE715" i="25"/>
  <c r="BA716" i="25"/>
  <c r="BB716" i="25"/>
  <c r="BE716" i="25"/>
  <c r="BA717" i="25"/>
  <c r="BB717" i="25"/>
  <c r="BE717" i="25"/>
  <c r="BA718" i="25"/>
  <c r="BB718" i="25"/>
  <c r="BE718" i="25"/>
  <c r="BA719" i="25"/>
  <c r="BB719" i="25"/>
  <c r="BE719" i="25"/>
  <c r="BA720" i="25"/>
  <c r="BB720" i="25"/>
  <c r="BE720" i="25"/>
  <c r="BA721" i="25"/>
  <c r="BB721" i="25"/>
  <c r="BE721" i="25"/>
  <c r="BA722" i="25"/>
  <c r="BB722" i="25"/>
  <c r="BE722" i="25"/>
  <c r="BA723" i="25"/>
  <c r="BB723" i="25"/>
  <c r="BE723" i="25"/>
  <c r="BA724" i="25"/>
  <c r="BB724" i="25"/>
  <c r="BE724" i="25"/>
  <c r="BA725" i="25"/>
  <c r="BB725" i="25"/>
  <c r="BE725" i="25"/>
  <c r="BA726" i="25"/>
  <c r="BB726" i="25"/>
  <c r="BE726" i="25"/>
  <c r="BA727" i="25"/>
  <c r="BB727" i="25"/>
  <c r="BE727" i="25"/>
  <c r="BA728" i="25"/>
  <c r="BB728" i="25"/>
  <c r="BE728" i="25"/>
  <c r="BA729" i="25"/>
  <c r="BB729" i="25"/>
  <c r="BE729" i="25"/>
  <c r="BA730" i="25"/>
  <c r="BB730" i="25"/>
  <c r="BE730" i="25"/>
  <c r="BA731" i="25"/>
  <c r="BB731" i="25"/>
  <c r="BE731" i="25"/>
  <c r="BA732" i="25"/>
  <c r="BB732" i="25"/>
  <c r="BE732" i="25"/>
  <c r="BA733" i="25"/>
  <c r="BB733" i="25"/>
  <c r="BE733" i="25"/>
  <c r="BA734" i="25"/>
  <c r="BB734" i="25"/>
  <c r="BE734" i="25"/>
  <c r="BA735" i="25"/>
  <c r="BB735" i="25"/>
  <c r="BE735" i="25"/>
  <c r="BA736" i="25"/>
  <c r="BB736" i="25"/>
  <c r="BE736" i="25"/>
  <c r="BA737" i="25"/>
  <c r="BB737" i="25"/>
  <c r="BE737" i="25"/>
  <c r="BA738" i="25"/>
  <c r="BB738" i="25"/>
  <c r="BE738" i="25"/>
  <c r="BA739" i="25"/>
  <c r="BB739" i="25"/>
  <c r="BE739" i="25"/>
  <c r="BA740" i="25"/>
  <c r="BB740" i="25"/>
  <c r="BE740" i="25"/>
  <c r="BA741" i="25"/>
  <c r="BB741" i="25"/>
  <c r="BE741" i="25"/>
  <c r="BA742" i="25"/>
  <c r="BB742" i="25"/>
  <c r="BE742" i="25"/>
  <c r="BA743" i="25"/>
  <c r="BB743" i="25"/>
  <c r="BE743" i="25"/>
  <c r="BA744" i="25"/>
  <c r="BB744" i="25"/>
  <c r="BE744" i="25"/>
  <c r="BA745" i="25"/>
  <c r="BB745" i="25"/>
  <c r="BE745" i="25"/>
  <c r="BA746" i="25"/>
  <c r="BB746" i="25"/>
  <c r="BE746" i="25"/>
  <c r="BA747" i="25"/>
  <c r="BB747" i="25"/>
  <c r="BE747" i="25"/>
  <c r="BA748" i="25"/>
  <c r="BB748" i="25"/>
  <c r="BE748" i="25"/>
  <c r="BA749" i="25"/>
  <c r="BB749" i="25"/>
  <c r="BE749" i="25"/>
  <c r="BA750" i="25"/>
  <c r="BB750" i="25"/>
  <c r="BE750" i="25"/>
  <c r="BA751" i="25"/>
  <c r="BB751" i="25"/>
  <c r="BE751" i="25"/>
  <c r="BA752" i="25"/>
  <c r="BB752" i="25"/>
  <c r="BE752" i="25"/>
  <c r="BA753" i="25"/>
  <c r="BB753" i="25"/>
  <c r="BE753" i="25"/>
  <c r="BA754" i="25"/>
  <c r="BB754" i="25"/>
  <c r="BE754" i="25"/>
  <c r="BA755" i="25"/>
  <c r="BB755" i="25"/>
  <c r="BE755" i="25"/>
  <c r="BA756" i="25"/>
  <c r="BB756" i="25"/>
  <c r="BE756" i="25"/>
  <c r="BA757" i="25"/>
  <c r="BB757" i="25"/>
  <c r="BE757" i="25"/>
  <c r="BA758" i="25"/>
  <c r="BB758" i="25"/>
  <c r="BE758" i="25"/>
  <c r="BA759" i="25"/>
  <c r="BB759" i="25"/>
  <c r="BE759" i="25"/>
  <c r="BA760" i="25"/>
  <c r="BB760" i="25"/>
  <c r="BE760" i="25"/>
  <c r="BA761" i="25"/>
  <c r="BB761" i="25"/>
  <c r="BE761" i="25"/>
  <c r="BA762" i="25"/>
  <c r="BB762" i="25"/>
  <c r="BE762" i="25"/>
  <c r="BA763" i="25"/>
  <c r="BB763" i="25"/>
  <c r="BE763" i="25"/>
  <c r="BA764" i="25"/>
  <c r="BB764" i="25"/>
  <c r="BE764" i="25"/>
  <c r="BA765" i="25"/>
  <c r="BB765" i="25"/>
  <c r="BE765" i="25"/>
  <c r="BA766" i="25"/>
  <c r="BB766" i="25"/>
  <c r="BE766" i="25"/>
  <c r="BA767" i="25"/>
  <c r="BB767" i="25"/>
  <c r="BE767" i="25"/>
  <c r="BA768" i="25"/>
  <c r="BB768" i="25"/>
  <c r="BE768" i="25"/>
  <c r="BA769" i="25"/>
  <c r="BB769" i="25"/>
  <c r="BE769" i="25"/>
  <c r="BA770" i="25"/>
  <c r="BB770" i="25"/>
  <c r="BE770" i="25"/>
  <c r="BA771" i="25"/>
  <c r="BB771" i="25"/>
  <c r="BE771" i="25"/>
  <c r="BA772" i="25"/>
  <c r="BB772" i="25"/>
  <c r="BE772" i="25"/>
  <c r="BA773" i="25"/>
  <c r="BB773" i="25"/>
  <c r="BE773" i="25"/>
  <c r="BA774" i="25"/>
  <c r="BB774" i="25"/>
  <c r="BE774" i="25"/>
  <c r="BA775" i="25"/>
  <c r="BB775" i="25"/>
  <c r="BE775" i="25"/>
  <c r="BA776" i="25"/>
  <c r="BB776" i="25"/>
  <c r="BE776" i="25"/>
  <c r="BA777" i="25"/>
  <c r="BB777" i="25"/>
  <c r="BE777" i="25"/>
  <c r="BA778" i="25"/>
  <c r="BB778" i="25"/>
  <c r="BE778" i="25"/>
  <c r="BA779" i="25"/>
  <c r="BB779" i="25"/>
  <c r="BE779" i="25"/>
  <c r="BA780" i="25"/>
  <c r="BB780" i="25"/>
  <c r="BE780" i="25"/>
  <c r="BA781" i="25"/>
  <c r="BB781" i="25"/>
  <c r="BE781" i="25"/>
  <c r="BA782" i="25"/>
  <c r="BB782" i="25"/>
  <c r="BE782" i="25"/>
  <c r="BA783" i="25"/>
  <c r="BB783" i="25"/>
  <c r="BE783" i="25"/>
  <c r="BA784" i="25"/>
  <c r="BB784" i="25"/>
  <c r="BE784" i="25"/>
  <c r="BA785" i="25"/>
  <c r="BB785" i="25"/>
  <c r="BE785" i="25"/>
  <c r="BA786" i="25"/>
  <c r="BB786" i="25"/>
  <c r="BE786" i="25"/>
  <c r="BA787" i="25"/>
  <c r="BB787" i="25"/>
  <c r="BE787" i="25"/>
  <c r="BA788" i="25"/>
  <c r="BB788" i="25"/>
  <c r="BE788" i="25"/>
  <c r="BA789" i="25"/>
  <c r="BB789" i="25"/>
  <c r="BE789" i="25"/>
  <c r="BA790" i="25"/>
  <c r="BB790" i="25"/>
  <c r="BE790" i="25"/>
  <c r="BA791" i="25"/>
  <c r="BB791" i="25"/>
  <c r="BE791" i="25"/>
  <c r="BA792" i="25"/>
  <c r="BB792" i="25"/>
  <c r="BE792" i="25"/>
  <c r="BA793" i="25"/>
  <c r="BB793" i="25"/>
  <c r="BE793" i="25"/>
  <c r="BA794" i="25"/>
  <c r="BB794" i="25"/>
  <c r="BE794" i="25"/>
  <c r="BA795" i="25"/>
  <c r="BB795" i="25"/>
  <c r="BE795" i="25"/>
  <c r="BA796" i="25"/>
  <c r="BB796" i="25"/>
  <c r="BE796" i="25"/>
  <c r="BA797" i="25"/>
  <c r="BB797" i="25"/>
  <c r="BE797" i="25"/>
  <c r="BA798" i="25"/>
  <c r="BB798" i="25"/>
  <c r="BE798" i="25"/>
  <c r="BA799" i="25"/>
  <c r="BB799" i="25"/>
  <c r="BE799" i="25"/>
  <c r="BA800" i="25"/>
  <c r="BB800" i="25"/>
  <c r="BE800" i="25"/>
  <c r="BA801" i="25"/>
  <c r="BB801" i="25"/>
  <c r="BE801" i="25"/>
  <c r="BA802" i="25"/>
  <c r="BB802" i="25"/>
  <c r="BE802" i="25"/>
  <c r="BA803" i="25"/>
  <c r="BB803" i="25"/>
  <c r="BE803" i="25"/>
  <c r="BA804" i="25"/>
  <c r="BB804" i="25"/>
  <c r="BE804" i="25"/>
  <c r="BA805" i="25"/>
  <c r="BB805" i="25"/>
  <c r="BE805" i="25"/>
  <c r="BA806" i="25"/>
  <c r="BB806" i="25"/>
  <c r="BE806" i="25"/>
  <c r="BA807" i="25"/>
  <c r="BB807" i="25"/>
  <c r="BE807" i="25"/>
  <c r="BA808" i="25"/>
  <c r="BB808" i="25"/>
  <c r="BE808" i="25"/>
  <c r="BA809" i="25"/>
  <c r="BB809" i="25"/>
  <c r="BE809" i="25"/>
  <c r="BA810" i="25"/>
  <c r="BB810" i="25"/>
  <c r="BE810" i="25"/>
  <c r="BA811" i="25"/>
  <c r="BB811" i="25"/>
  <c r="BE811" i="25"/>
  <c r="BA812" i="25"/>
  <c r="BB812" i="25"/>
  <c r="BE812" i="25"/>
  <c r="BA813" i="25"/>
  <c r="BB813" i="25"/>
  <c r="BE813" i="25"/>
  <c r="BA814" i="25"/>
  <c r="BB814" i="25"/>
  <c r="BE814" i="25"/>
  <c r="BA815" i="25"/>
  <c r="BB815" i="25"/>
  <c r="BE815" i="25"/>
  <c r="BA816" i="25"/>
  <c r="BB816" i="25"/>
  <c r="BE816" i="25"/>
  <c r="BA817" i="25"/>
  <c r="BB817" i="25"/>
  <c r="BE817" i="25"/>
  <c r="BA818" i="25"/>
  <c r="BB818" i="25"/>
  <c r="BE818" i="25"/>
  <c r="BA819" i="25"/>
  <c r="BB819" i="25"/>
  <c r="BE819" i="25"/>
  <c r="BA820" i="25"/>
  <c r="BB820" i="25"/>
  <c r="BE820" i="25"/>
  <c r="BA821" i="25"/>
  <c r="BB821" i="25"/>
  <c r="BE821" i="25"/>
  <c r="BA822" i="25"/>
  <c r="BB822" i="25"/>
  <c r="BE822" i="25"/>
  <c r="BA823" i="25"/>
  <c r="BB823" i="25"/>
  <c r="BE823" i="25"/>
  <c r="BA824" i="25"/>
  <c r="BB824" i="25"/>
  <c r="BE824" i="25"/>
  <c r="BA825" i="25"/>
  <c r="BB825" i="25"/>
  <c r="BE825" i="25"/>
  <c r="BA826" i="25"/>
  <c r="BB826" i="25"/>
  <c r="BE826" i="25"/>
  <c r="BA827" i="25"/>
  <c r="BB827" i="25"/>
  <c r="BE827" i="25"/>
  <c r="BA828" i="25"/>
  <c r="BB828" i="25"/>
  <c r="BE828" i="25"/>
  <c r="BA829" i="25"/>
  <c r="BB829" i="25"/>
  <c r="BE829" i="25"/>
  <c r="BA830" i="25"/>
  <c r="BB830" i="25"/>
  <c r="BE830" i="25"/>
  <c r="BA831" i="25"/>
  <c r="BB831" i="25"/>
  <c r="BE831" i="25"/>
  <c r="BA832" i="25"/>
  <c r="BB832" i="25"/>
  <c r="BE832" i="25"/>
  <c r="BA833" i="25"/>
  <c r="BB833" i="25"/>
  <c r="BE833" i="25"/>
  <c r="BA834" i="25"/>
  <c r="BB834" i="25"/>
  <c r="BE834" i="25"/>
  <c r="BA835" i="25"/>
  <c r="BB835" i="25"/>
  <c r="BE835" i="25"/>
  <c r="BA836" i="25"/>
  <c r="BB836" i="25"/>
  <c r="BE836" i="25"/>
  <c r="BA837" i="25"/>
  <c r="BB837" i="25"/>
  <c r="BE837" i="25"/>
  <c r="BA838" i="25"/>
  <c r="BB838" i="25"/>
  <c r="BE838" i="25"/>
  <c r="BA839" i="25"/>
  <c r="BB839" i="25"/>
  <c r="BE839" i="25"/>
  <c r="BA840" i="25"/>
  <c r="BB840" i="25"/>
  <c r="BE840" i="25"/>
  <c r="BA841" i="25"/>
  <c r="BB841" i="25"/>
  <c r="BE841" i="25"/>
  <c r="BA842" i="25"/>
  <c r="BB842" i="25"/>
  <c r="BE842" i="25"/>
  <c r="BA843" i="25"/>
  <c r="BB843" i="25"/>
  <c r="BE843" i="25"/>
  <c r="BA844" i="25"/>
  <c r="BB844" i="25"/>
  <c r="BE844" i="25"/>
  <c r="BA845" i="25"/>
  <c r="BB845" i="25"/>
  <c r="BE845" i="25"/>
  <c r="BA846" i="25"/>
  <c r="BB846" i="25"/>
  <c r="BE846" i="25"/>
  <c r="BA847" i="25"/>
  <c r="BB847" i="25"/>
  <c r="BE847" i="25"/>
  <c r="BA848" i="25"/>
  <c r="BB848" i="25"/>
  <c r="BE848" i="25"/>
  <c r="BA849" i="25"/>
  <c r="BB849" i="25"/>
  <c r="BE849" i="25"/>
  <c r="BA850" i="25"/>
  <c r="BB850" i="25"/>
  <c r="BE850" i="25"/>
  <c r="BA851" i="25"/>
  <c r="BB851" i="25"/>
  <c r="BE851" i="25"/>
  <c r="BA852" i="25"/>
  <c r="BB852" i="25"/>
  <c r="BE852" i="25"/>
  <c r="BA853" i="25"/>
  <c r="BB853" i="25"/>
  <c r="BE853" i="25"/>
  <c r="BA854" i="25"/>
  <c r="BB854" i="25"/>
  <c r="BE854" i="25"/>
  <c r="BA855" i="25"/>
  <c r="BB855" i="25"/>
  <c r="BE855" i="25"/>
  <c r="BA856" i="25"/>
  <c r="BB856" i="25"/>
  <c r="BE856" i="25"/>
  <c r="BA857" i="25"/>
  <c r="BB857" i="25"/>
  <c r="BE857" i="25"/>
  <c r="BA858" i="25"/>
  <c r="BB858" i="25"/>
  <c r="BE858" i="25"/>
  <c r="BA859" i="25"/>
  <c r="BB859" i="25"/>
  <c r="BE859" i="25"/>
  <c r="BA860" i="25"/>
  <c r="BB860" i="25"/>
  <c r="BE860" i="25"/>
  <c r="BA861" i="25"/>
  <c r="BB861" i="25"/>
  <c r="BE861" i="25"/>
  <c r="BA862" i="25"/>
  <c r="BB862" i="25"/>
  <c r="BE862" i="25"/>
  <c r="BA863" i="25"/>
  <c r="BB863" i="25"/>
  <c r="BE863" i="25"/>
  <c r="BA864" i="25"/>
  <c r="BB864" i="25"/>
  <c r="BE864" i="25"/>
  <c r="BA865" i="25"/>
  <c r="BB865" i="25"/>
  <c r="BE865" i="25"/>
  <c r="BA866" i="25"/>
  <c r="BB866" i="25"/>
  <c r="BE866" i="25"/>
  <c r="BA867" i="25"/>
  <c r="BB867" i="25"/>
  <c r="BE867" i="25"/>
  <c r="BA868" i="25"/>
  <c r="BB868" i="25"/>
  <c r="BE868" i="25"/>
  <c r="BA869" i="25"/>
  <c r="BB869" i="25"/>
  <c r="BE869" i="25"/>
  <c r="BA870" i="25"/>
  <c r="BB870" i="25"/>
  <c r="BE870" i="25"/>
  <c r="BA871" i="25"/>
  <c r="BB871" i="25"/>
  <c r="BE871" i="25"/>
  <c r="BA872" i="25"/>
  <c r="BB872" i="25"/>
  <c r="BE872" i="25"/>
  <c r="BA873" i="25"/>
  <c r="BB873" i="25"/>
  <c r="BE873" i="25"/>
  <c r="BA874" i="25"/>
  <c r="BB874" i="25"/>
  <c r="BE874" i="25"/>
  <c r="BA875" i="25"/>
  <c r="BB875" i="25"/>
  <c r="BE875" i="25"/>
  <c r="BA876" i="25"/>
  <c r="BB876" i="25"/>
  <c r="BE876" i="25"/>
  <c r="BA877" i="25"/>
  <c r="BB877" i="25"/>
  <c r="BE877" i="25"/>
  <c r="BA878" i="25"/>
  <c r="BB878" i="25"/>
  <c r="BE878" i="25"/>
  <c r="BA879" i="25"/>
  <c r="BB879" i="25"/>
  <c r="BE879" i="25"/>
  <c r="BA880" i="25"/>
  <c r="BB880" i="25"/>
  <c r="BE880" i="25"/>
  <c r="BA881" i="25"/>
  <c r="BB881" i="25"/>
  <c r="BE881" i="25"/>
  <c r="BA882" i="25"/>
  <c r="BB882" i="25"/>
  <c r="BE882" i="25"/>
  <c r="BA883" i="25"/>
  <c r="BB883" i="25"/>
  <c r="BE883" i="25"/>
  <c r="BA884" i="25"/>
  <c r="BB884" i="25"/>
  <c r="BE884" i="25"/>
  <c r="BA885" i="25"/>
  <c r="BB885" i="25"/>
  <c r="BE885" i="25"/>
  <c r="BA886" i="25"/>
  <c r="BB886" i="25"/>
  <c r="BE886" i="25"/>
  <c r="BA887" i="25"/>
  <c r="BB887" i="25"/>
  <c r="BE887" i="25"/>
  <c r="BA888" i="25"/>
  <c r="BB888" i="25"/>
  <c r="BE888" i="25"/>
  <c r="BA889" i="25"/>
  <c r="BB889" i="25"/>
  <c r="BE889" i="25"/>
  <c r="BA890" i="25"/>
  <c r="BB890" i="25"/>
  <c r="BE890" i="25"/>
  <c r="BA891" i="25"/>
  <c r="BB891" i="25"/>
  <c r="BE891" i="25"/>
  <c r="BA892" i="25"/>
  <c r="BB892" i="25"/>
  <c r="BE892" i="25"/>
  <c r="BA893" i="25"/>
  <c r="BB893" i="25"/>
  <c r="BE893" i="25"/>
  <c r="BA894" i="25"/>
  <c r="BB894" i="25"/>
  <c r="BE894" i="25"/>
  <c r="BA895" i="25"/>
  <c r="BB895" i="25"/>
  <c r="BE895" i="25"/>
  <c r="BA896" i="25"/>
  <c r="BB896" i="25"/>
  <c r="BE896" i="25"/>
  <c r="BA897" i="25"/>
  <c r="BB897" i="25"/>
  <c r="BE897" i="25"/>
  <c r="BA898" i="25"/>
  <c r="BB898" i="25"/>
  <c r="BE898" i="25"/>
  <c r="BA899" i="25"/>
  <c r="BB899" i="25"/>
  <c r="BE899" i="25"/>
  <c r="BA900" i="25"/>
  <c r="BB900" i="25"/>
  <c r="BE900" i="25"/>
  <c r="BA901" i="25"/>
  <c r="BB901" i="25"/>
  <c r="BE901" i="25"/>
  <c r="BA902" i="25"/>
  <c r="BB902" i="25"/>
  <c r="BE902" i="25"/>
  <c r="BA903" i="25"/>
  <c r="BB903" i="25"/>
  <c r="BE903" i="25"/>
  <c r="BA904" i="25"/>
  <c r="BB904" i="25"/>
  <c r="BE904" i="25"/>
  <c r="BA905" i="25"/>
  <c r="BB905" i="25"/>
  <c r="BE905" i="25"/>
  <c r="BA906" i="25"/>
  <c r="BB906" i="25"/>
  <c r="BE906" i="25"/>
  <c r="BA907" i="25"/>
  <c r="BB907" i="25"/>
  <c r="BE907" i="25"/>
  <c r="BA908" i="25"/>
  <c r="BB908" i="25"/>
  <c r="BE908" i="25"/>
  <c r="BA909" i="25"/>
  <c r="BB909" i="25"/>
  <c r="BE909" i="25"/>
  <c r="BA910" i="25"/>
  <c r="BB910" i="25"/>
  <c r="BE910" i="25"/>
  <c r="BA911" i="25"/>
  <c r="BB911" i="25"/>
  <c r="BE911" i="25"/>
  <c r="BA912" i="25"/>
  <c r="BB912" i="25"/>
  <c r="BE912" i="25"/>
  <c r="BA913" i="25"/>
  <c r="BB913" i="25"/>
  <c r="BE913" i="25"/>
  <c r="BA914" i="25"/>
  <c r="BB914" i="25"/>
  <c r="BE914" i="25"/>
  <c r="BA915" i="25"/>
  <c r="BB915" i="25"/>
  <c r="BE915" i="25"/>
  <c r="BA916" i="25"/>
  <c r="BB916" i="25"/>
  <c r="BE916" i="25"/>
  <c r="BA917" i="25"/>
  <c r="BB917" i="25"/>
  <c r="BE917" i="25"/>
  <c r="BA918" i="25"/>
  <c r="BB918" i="25"/>
  <c r="BE918" i="25"/>
  <c r="BA919" i="25"/>
  <c r="BB919" i="25"/>
  <c r="BE919" i="25"/>
  <c r="BA920" i="25"/>
  <c r="BB920" i="25"/>
  <c r="BE920" i="25"/>
  <c r="BA921" i="25"/>
  <c r="BB921" i="25"/>
  <c r="BE921" i="25"/>
  <c r="BA922" i="25"/>
  <c r="BB922" i="25"/>
  <c r="BE922" i="25"/>
  <c r="BA923" i="25"/>
  <c r="BB923" i="25"/>
  <c r="BE923" i="25"/>
  <c r="BA924" i="25"/>
  <c r="BB924" i="25"/>
  <c r="BE924" i="25"/>
  <c r="BA925" i="25"/>
  <c r="BB925" i="25"/>
  <c r="BE925" i="25"/>
  <c r="BA926" i="25"/>
  <c r="BB926" i="25"/>
  <c r="BE926" i="25"/>
  <c r="BA927" i="25"/>
  <c r="BB927" i="25"/>
  <c r="BE927" i="25"/>
  <c r="BA928" i="25"/>
  <c r="BB928" i="25"/>
  <c r="BE928" i="25"/>
  <c r="BA929" i="25"/>
  <c r="BB929" i="25"/>
  <c r="BE929" i="25"/>
  <c r="BA930" i="25"/>
  <c r="BB930" i="25"/>
  <c r="BE930" i="25"/>
  <c r="BA931" i="25"/>
  <c r="BB931" i="25"/>
  <c r="BE931" i="25"/>
  <c r="BA932" i="25"/>
  <c r="BB932" i="25"/>
  <c r="BE932" i="25"/>
  <c r="BA933" i="25"/>
  <c r="BB933" i="25"/>
  <c r="BE933" i="25"/>
  <c r="BA934" i="25"/>
  <c r="BB934" i="25"/>
  <c r="BE934" i="25"/>
  <c r="BA935" i="25"/>
  <c r="BB935" i="25"/>
  <c r="BE935" i="25"/>
  <c r="BA936" i="25"/>
  <c r="BB936" i="25"/>
  <c r="BE936" i="25"/>
  <c r="BA937" i="25"/>
  <c r="BB937" i="25"/>
  <c r="BE937" i="25"/>
  <c r="BA938" i="25"/>
  <c r="BB938" i="25"/>
  <c r="BE938" i="25"/>
  <c r="BA939" i="25"/>
  <c r="BB939" i="25"/>
  <c r="BE939" i="25"/>
  <c r="BA940" i="25"/>
  <c r="BB940" i="25"/>
  <c r="BE940" i="25"/>
  <c r="BA941" i="25"/>
  <c r="BB941" i="25"/>
  <c r="BE941" i="25"/>
  <c r="BA942" i="25"/>
  <c r="BB942" i="25"/>
  <c r="BE942" i="25"/>
  <c r="BA943" i="25"/>
  <c r="BB943" i="25"/>
  <c r="BE943" i="25"/>
  <c r="BA944" i="25"/>
  <c r="BB944" i="25"/>
  <c r="BE944" i="25"/>
  <c r="BA945" i="25"/>
  <c r="BB945" i="25"/>
  <c r="BE945" i="25"/>
  <c r="BA946" i="25"/>
  <c r="BB946" i="25"/>
  <c r="BE946" i="25"/>
  <c r="BA947" i="25"/>
  <c r="BB947" i="25"/>
  <c r="BE947" i="25"/>
  <c r="BA948" i="25"/>
  <c r="BB948" i="25"/>
  <c r="BE948" i="25"/>
  <c r="BA949" i="25"/>
  <c r="BB949" i="25"/>
  <c r="BE949" i="25"/>
  <c r="BA950" i="25"/>
  <c r="BB950" i="25"/>
  <c r="BE950" i="25"/>
  <c r="BA951" i="25"/>
  <c r="BB951" i="25"/>
  <c r="BE951" i="25"/>
  <c r="BA952" i="25"/>
  <c r="BB952" i="25"/>
  <c r="BE952" i="25"/>
  <c r="BA953" i="25"/>
  <c r="BB953" i="25"/>
  <c r="BE953" i="25"/>
  <c r="BA954" i="25"/>
  <c r="BB954" i="25"/>
  <c r="BE954" i="25"/>
  <c r="BA955" i="25"/>
  <c r="BB955" i="25"/>
  <c r="BE955" i="25"/>
  <c r="BA956" i="25"/>
  <c r="BB956" i="25"/>
  <c r="BE956" i="25"/>
  <c r="BA957" i="25"/>
  <c r="BB957" i="25"/>
  <c r="BE957" i="25"/>
  <c r="BA958" i="25"/>
  <c r="BB958" i="25"/>
  <c r="BE958" i="25"/>
  <c r="BA959" i="25"/>
  <c r="BB959" i="25"/>
  <c r="BE959" i="25"/>
  <c r="BA960" i="25"/>
  <c r="BB960" i="25"/>
  <c r="BE960" i="25"/>
  <c r="BA961" i="25"/>
  <c r="BB961" i="25"/>
  <c r="BE961" i="25"/>
  <c r="BA962" i="25"/>
  <c r="BB962" i="25"/>
  <c r="BE962" i="25"/>
  <c r="BA963" i="25"/>
  <c r="BB963" i="25"/>
  <c r="BE963" i="25"/>
  <c r="BA964" i="25"/>
  <c r="BB964" i="25"/>
  <c r="BE964" i="25"/>
  <c r="BA965" i="25"/>
  <c r="BB965" i="25"/>
  <c r="BE965" i="25"/>
  <c r="BA966" i="25"/>
  <c r="BB966" i="25"/>
  <c r="BE966" i="25"/>
  <c r="BA967" i="25"/>
  <c r="BB967" i="25"/>
  <c r="BE967" i="25"/>
  <c r="BA968" i="25"/>
  <c r="BB968" i="25"/>
  <c r="BE968" i="25"/>
  <c r="BA969" i="25"/>
  <c r="BB969" i="25"/>
  <c r="BE969" i="25"/>
  <c r="BA970" i="25"/>
  <c r="BB970" i="25"/>
  <c r="BE970" i="25"/>
  <c r="BA971" i="25"/>
  <c r="BB971" i="25"/>
  <c r="BE971" i="25"/>
  <c r="BA972" i="25"/>
  <c r="BB972" i="25"/>
  <c r="BE972" i="25"/>
  <c r="BA973" i="25"/>
  <c r="BB973" i="25"/>
  <c r="BE973" i="25"/>
  <c r="BA974" i="25"/>
  <c r="BB974" i="25"/>
  <c r="BE974" i="25"/>
  <c r="BA975" i="25"/>
  <c r="BB975" i="25"/>
  <c r="BE975" i="25"/>
  <c r="BA976" i="25"/>
  <c r="BB976" i="25"/>
  <c r="BE976" i="25"/>
  <c r="BA977" i="25"/>
  <c r="BB977" i="25"/>
  <c r="BE977" i="25"/>
  <c r="BA978" i="25"/>
  <c r="BB978" i="25"/>
  <c r="BE978" i="25"/>
  <c r="BA979" i="25"/>
  <c r="BB979" i="25"/>
  <c r="BE979" i="25"/>
  <c r="BA980" i="25"/>
  <c r="BB980" i="25"/>
  <c r="BE980" i="25"/>
  <c r="BA981" i="25"/>
  <c r="BB981" i="25"/>
  <c r="BE981" i="25"/>
  <c r="BA982" i="25"/>
  <c r="BB982" i="25"/>
  <c r="BE982" i="25"/>
  <c r="BA983" i="25"/>
  <c r="BB983" i="25"/>
  <c r="BE983" i="25"/>
  <c r="BA984" i="25"/>
  <c r="BB984" i="25"/>
  <c r="BE984" i="25"/>
  <c r="BA985" i="25"/>
  <c r="BB985" i="25"/>
  <c r="BE985" i="25"/>
  <c r="BA986" i="25"/>
  <c r="BB986" i="25"/>
  <c r="BE986" i="25"/>
  <c r="BA987" i="25"/>
  <c r="BB987" i="25"/>
  <c r="BE987" i="25"/>
  <c r="BA988" i="25"/>
  <c r="BB988" i="25"/>
  <c r="BE988" i="25"/>
  <c r="BA989" i="25"/>
  <c r="BB989" i="25"/>
  <c r="BE989" i="25"/>
  <c r="BA990" i="25"/>
  <c r="BB990" i="25"/>
  <c r="BE990" i="25"/>
  <c r="BA991" i="25"/>
  <c r="BB991" i="25"/>
  <c r="BE991" i="25"/>
  <c r="BA992" i="25"/>
  <c r="BB992" i="25"/>
  <c r="BE992" i="25"/>
  <c r="BA993" i="25"/>
  <c r="BB993" i="25"/>
  <c r="BE993" i="25"/>
  <c r="BA994" i="25"/>
  <c r="BB994" i="25"/>
  <c r="BE994" i="25"/>
  <c r="BA995" i="25"/>
  <c r="BB995" i="25"/>
  <c r="BE995" i="25"/>
  <c r="BA996" i="25"/>
  <c r="BB996" i="25"/>
  <c r="BE996" i="25"/>
  <c r="BA997" i="25"/>
  <c r="BB997" i="25"/>
  <c r="BE997" i="25"/>
  <c r="BA998" i="25"/>
  <c r="BB998" i="25"/>
  <c r="BE998" i="25"/>
  <c r="BA999" i="25"/>
  <c r="BB999" i="25"/>
  <c r="BE999" i="25"/>
  <c r="BA1000" i="25"/>
  <c r="BB1000" i="25"/>
  <c r="BE1000" i="25"/>
  <c r="BA1001" i="25"/>
  <c r="BB1001" i="25"/>
  <c r="BE1001" i="25"/>
  <c r="BA1002" i="25"/>
  <c r="BB1002" i="25"/>
  <c r="BE1002" i="25"/>
  <c r="BA1003" i="25"/>
  <c r="BB1003" i="25"/>
  <c r="BE1003" i="25"/>
  <c r="Z5" i="25" l="1"/>
  <c r="A241" i="28"/>
  <c r="A242" i="28" s="1"/>
  <c r="A243" i="28" s="1"/>
  <c r="A244" i="28" s="1"/>
  <c r="A245" i="28" s="1"/>
  <c r="A246" i="28" s="1"/>
  <c r="A247" i="28" s="1"/>
  <c r="A248" i="28" s="1"/>
  <c r="A249" i="28" s="1"/>
  <c r="A250" i="28" s="1"/>
  <c r="A251" i="28" s="1"/>
  <c r="A252" i="28" s="1"/>
  <c r="A253" i="28" s="1"/>
  <c r="A254" i="28" s="1"/>
  <c r="A255" i="28" s="1"/>
  <c r="A256" i="28" s="1"/>
  <c r="A257" i="28" s="1"/>
  <c r="A258" i="28" s="1"/>
  <c r="A259" i="28" s="1"/>
  <c r="A260" i="28" s="1"/>
  <c r="A261" i="28" s="1"/>
  <c r="A262" i="28" s="1"/>
  <c r="A263" i="28" s="1"/>
  <c r="A264" i="28" s="1"/>
  <c r="A265" i="28" s="1"/>
  <c r="A266" i="28" s="1"/>
  <c r="A267" i="28" s="1"/>
  <c r="A268" i="28" s="1"/>
  <c r="A269" i="28" s="1"/>
  <c r="A270" i="28" s="1"/>
  <c r="A271" i="28" s="1"/>
  <c r="A272" i="28" s="1"/>
  <c r="A273" i="28" s="1"/>
  <c r="A274" i="28" s="1"/>
  <c r="A275" i="28" s="1"/>
  <c r="A276" i="28" s="1"/>
  <c r="A277" i="28" s="1"/>
  <c r="A278" i="28" s="1"/>
  <c r="A279" i="28" s="1"/>
  <c r="A280" i="28" s="1"/>
  <c r="B5" i="26"/>
  <c r="B6" i="26"/>
  <c r="B7" i="26"/>
  <c r="B8" i="26"/>
  <c r="B9" i="26"/>
  <c r="B10"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74" i="26"/>
  <c r="B75" i="26"/>
  <c r="B76" i="26"/>
  <c r="B77" i="26"/>
  <c r="B78" i="26"/>
  <c r="B79" i="26"/>
  <c r="B80" i="26"/>
  <c r="B81" i="26"/>
  <c r="B82" i="26"/>
  <c r="B83" i="26"/>
  <c r="B84" i="26"/>
  <c r="B85" i="26"/>
  <c r="B86" i="26"/>
  <c r="B87" i="26"/>
  <c r="B88" i="26"/>
  <c r="B89" i="26"/>
  <c r="B90" i="26"/>
  <c r="B91" i="26"/>
  <c r="B92" i="26"/>
  <c r="B93" i="26"/>
  <c r="B94" i="26"/>
  <c r="B95" i="26"/>
  <c r="B96" i="26"/>
  <c r="B4" i="26"/>
  <c r="A281" i="28" l="1"/>
  <c r="A282" i="28" s="1"/>
  <c r="A283" i="28" s="1"/>
  <c r="A284" i="28" s="1"/>
  <c r="G177" i="28"/>
  <c r="H177" i="28" s="1"/>
  <c r="G100" i="28"/>
  <c r="H100" i="28" s="1"/>
  <c r="G17" i="28"/>
  <c r="H17" i="28" s="1"/>
  <c r="G192" i="28"/>
  <c r="H192" i="28" s="1"/>
  <c r="G180" i="28"/>
  <c r="H180" i="28" s="1"/>
  <c r="G19" i="28"/>
  <c r="H19" i="28" s="1"/>
  <c r="G25" i="28"/>
  <c r="H25" i="28" s="1"/>
  <c r="G104" i="28"/>
  <c r="H104" i="28" s="1"/>
  <c r="G187" i="28"/>
  <c r="H187" i="28" s="1"/>
  <c r="G135" i="28"/>
  <c r="H135" i="28" s="1"/>
  <c r="G181" i="28"/>
  <c r="H181" i="28" s="1"/>
  <c r="G107" i="28"/>
  <c r="H107" i="28" s="1"/>
  <c r="G168" i="28"/>
  <c r="H168" i="28" s="1"/>
  <c r="G184" i="28"/>
  <c r="H184" i="28" s="1"/>
  <c r="G147" i="28"/>
  <c r="H147" i="28" s="1"/>
  <c r="G67" i="28"/>
  <c r="H67" i="28" s="1"/>
  <c r="G140" i="28"/>
  <c r="H140" i="28" s="1"/>
  <c r="G137" i="28"/>
  <c r="H137" i="28" s="1"/>
  <c r="G189" i="28"/>
  <c r="H189" i="28" s="1"/>
  <c r="G37" i="28"/>
  <c r="H37" i="28" s="1"/>
  <c r="G93" i="28"/>
  <c r="H93" i="28" s="1"/>
  <c r="G176" i="28"/>
  <c r="H176" i="28" s="1"/>
  <c r="G46" i="28"/>
  <c r="H46" i="28" s="1"/>
  <c r="G141" i="28"/>
  <c r="H141" i="28" s="1"/>
  <c r="G61" i="28"/>
  <c r="H61" i="28" s="1"/>
  <c r="G182" i="28"/>
  <c r="H182" i="28" s="1"/>
  <c r="G127" i="28"/>
  <c r="H127" i="28" s="1"/>
  <c r="G9" i="28"/>
  <c r="H9" i="28" s="1"/>
  <c r="G102" i="28"/>
  <c r="H102" i="28" s="1"/>
  <c r="G20" i="28"/>
  <c r="H20" i="28" s="1"/>
  <c r="G73" i="28"/>
  <c r="H73" i="28" s="1"/>
  <c r="G121" i="28"/>
  <c r="H121" i="28" s="1"/>
  <c r="G117" i="28"/>
  <c r="H117" i="28" s="1"/>
  <c r="G136" i="28"/>
  <c r="H136" i="28" s="1"/>
  <c r="G7" i="28"/>
  <c r="H7" i="28" s="1"/>
  <c r="G134" i="28"/>
  <c r="H134" i="28" s="1"/>
  <c r="G81" i="28"/>
  <c r="H81" i="28" s="1"/>
  <c r="G56" i="28"/>
  <c r="H56" i="28" s="1"/>
  <c r="G174" i="28"/>
  <c r="H174" i="28" s="1"/>
  <c r="G143" i="28"/>
  <c r="H143" i="28" s="1"/>
  <c r="G126" i="28"/>
  <c r="H126" i="28" s="1"/>
  <c r="G119" i="28"/>
  <c r="H119" i="28" s="1"/>
  <c r="G164" i="28"/>
  <c r="H164" i="28" s="1"/>
  <c r="G66" i="28"/>
  <c r="H66" i="28" s="1"/>
  <c r="G86" i="28"/>
  <c r="H86" i="28" s="1"/>
  <c r="G95" i="28"/>
  <c r="H95" i="28" s="1"/>
  <c r="G36" i="28"/>
  <c r="H36" i="28" s="1"/>
  <c r="G65" i="28"/>
  <c r="H65" i="28" s="1"/>
  <c r="G92" i="28"/>
  <c r="H92" i="28" s="1"/>
  <c r="G89" i="28"/>
  <c r="H89" i="28" s="1"/>
  <c r="G152" i="28"/>
  <c r="H152" i="28" s="1"/>
  <c r="G80" i="28"/>
  <c r="H80" i="28" s="1"/>
  <c r="G161" i="28"/>
  <c r="H161" i="28" s="1"/>
  <c r="G8" i="28"/>
  <c r="H8" i="28" s="1"/>
  <c r="G15" i="28"/>
  <c r="H15" i="28" s="1"/>
  <c r="G12" i="28"/>
  <c r="H12" i="28" s="1"/>
  <c r="G162" i="28"/>
  <c r="H162" i="28" s="1"/>
  <c r="G170" i="28"/>
  <c r="H170" i="28" s="1"/>
  <c r="G167" i="28"/>
  <c r="H167" i="28" s="1"/>
  <c r="G87" i="28"/>
  <c r="H87" i="28" s="1"/>
  <c r="G190" i="28"/>
  <c r="H190" i="28" s="1"/>
  <c r="G40" i="28"/>
  <c r="H40" i="28" s="1"/>
  <c r="G165" i="28"/>
  <c r="H165" i="28" s="1"/>
  <c r="G113" i="28"/>
  <c r="H113" i="28" s="1"/>
  <c r="G42" i="28"/>
  <c r="H42" i="28" s="1"/>
  <c r="G45" i="28"/>
  <c r="H45" i="28" s="1"/>
  <c r="G158" i="28"/>
  <c r="H158" i="28" s="1"/>
  <c r="G139" i="28"/>
  <c r="H139" i="28" s="1"/>
  <c r="G131" i="28"/>
  <c r="H131" i="28" s="1"/>
  <c r="G149" i="28"/>
  <c r="H149" i="28" s="1"/>
  <c r="G5" i="28"/>
  <c r="H5" i="28" s="1"/>
  <c r="G33" i="28"/>
  <c r="H33" i="28" s="1"/>
  <c r="G43" i="28"/>
  <c r="H43" i="28" s="1"/>
  <c r="G114" i="28"/>
  <c r="H114" i="28" s="1"/>
  <c r="G169" i="28"/>
  <c r="H169" i="28" s="1"/>
  <c r="G18" i="28"/>
  <c r="H18" i="28" s="1"/>
  <c r="G83" i="28"/>
  <c r="H83" i="28" s="1"/>
  <c r="G4" i="28"/>
  <c r="H4" i="28" s="1"/>
  <c r="G27" i="28"/>
  <c r="H27" i="28" s="1"/>
  <c r="G179" i="28"/>
  <c r="H179" i="28" s="1"/>
  <c r="G6" i="28"/>
  <c r="H6" i="28" s="1"/>
  <c r="G172" i="28"/>
  <c r="H172" i="28" s="1"/>
  <c r="G155" i="28"/>
  <c r="H155" i="28" s="1"/>
  <c r="G106" i="28"/>
  <c r="H106" i="28" s="1"/>
  <c r="G10" i="28"/>
  <c r="H10" i="28" s="1"/>
  <c r="G120" i="28"/>
  <c r="H120" i="28" s="1"/>
  <c r="G110" i="28"/>
  <c r="H110" i="28" s="1"/>
  <c r="G123" i="28"/>
  <c r="H123" i="28" s="1"/>
  <c r="G11" i="28"/>
  <c r="H11" i="28" s="1"/>
  <c r="G130" i="28"/>
  <c r="H130" i="28" s="1"/>
  <c r="G78" i="28"/>
  <c r="H78" i="28" s="1"/>
  <c r="G84" i="28"/>
  <c r="H84" i="28" s="1"/>
  <c r="G103" i="28"/>
  <c r="H103" i="28" s="1"/>
  <c r="G124" i="28"/>
  <c r="H124" i="28" s="1"/>
  <c r="G105" i="28"/>
  <c r="H105" i="28" s="1"/>
  <c r="G41" i="28"/>
  <c r="H41" i="28" s="1"/>
  <c r="G13" i="28"/>
  <c r="H13" i="28" s="1"/>
  <c r="G236" i="28"/>
  <c r="H236" i="28" s="1"/>
  <c r="G210" i="28"/>
  <c r="H210" i="28" s="1"/>
  <c r="G188" i="28"/>
  <c r="H188" i="28" s="1"/>
  <c r="G229" i="28"/>
  <c r="H229" i="28" s="1"/>
  <c r="G50" i="28"/>
  <c r="H50" i="28" s="1"/>
  <c r="G115" i="28"/>
  <c r="H115" i="28" s="1"/>
  <c r="G242" i="28"/>
  <c r="H242" i="28" s="1"/>
  <c r="G148" i="28"/>
  <c r="H148" i="28" s="1"/>
  <c r="G237" i="28"/>
  <c r="H237" i="28" s="1"/>
  <c r="G44" i="28"/>
  <c r="H44" i="28" s="1"/>
  <c r="G35" i="28"/>
  <c r="H35" i="28" s="1"/>
  <c r="G232" i="28"/>
  <c r="H232" i="28" s="1"/>
  <c r="G85" i="28"/>
  <c r="H85" i="28" s="1"/>
  <c r="G227" i="28"/>
  <c r="H227" i="28" s="1"/>
  <c r="G108" i="28"/>
  <c r="H108" i="28" s="1"/>
  <c r="G163" i="28"/>
  <c r="H163" i="28" s="1"/>
  <c r="G211" i="28"/>
  <c r="H211" i="28" s="1"/>
  <c r="G206" i="28"/>
  <c r="H206" i="28" s="1"/>
  <c r="G225" i="28"/>
  <c r="H225" i="28" s="1"/>
  <c r="G150" i="28"/>
  <c r="H150" i="28" s="1"/>
  <c r="G238" i="28"/>
  <c r="H238" i="28" s="1"/>
  <c r="G191" i="28"/>
  <c r="H191" i="28" s="1"/>
  <c r="G53" i="28"/>
  <c r="H53" i="28" s="1"/>
  <c r="G151" i="28"/>
  <c r="H151" i="28" s="1"/>
  <c r="G111" i="28"/>
  <c r="H111" i="28" s="1"/>
  <c r="G74" i="28"/>
  <c r="H74" i="28" s="1"/>
  <c r="G156" i="28"/>
  <c r="H156" i="28" s="1"/>
  <c r="G175" i="28"/>
  <c r="H175" i="28" s="1"/>
  <c r="G183" i="28"/>
  <c r="H183" i="28" s="1"/>
  <c r="G216" i="28"/>
  <c r="H216" i="28" s="1"/>
  <c r="G22" i="28"/>
  <c r="H22" i="28" s="1"/>
  <c r="G48" i="28"/>
  <c r="H48" i="28" s="1"/>
  <c r="G77" i="28"/>
  <c r="H77" i="28" s="1"/>
  <c r="G39" i="28"/>
  <c r="H39" i="28" s="1"/>
  <c r="G34" i="28"/>
  <c r="H34" i="28" s="1"/>
  <c r="G224" i="28"/>
  <c r="H224" i="28" s="1"/>
  <c r="G129" i="28"/>
  <c r="H129" i="28" s="1"/>
  <c r="G171" i="28"/>
  <c r="H171" i="28" s="1"/>
  <c r="G185" i="28"/>
  <c r="H185" i="28" s="1"/>
  <c r="G231" i="28"/>
  <c r="H231" i="28" s="1"/>
  <c r="G153" i="28"/>
  <c r="H153" i="28" s="1"/>
  <c r="G29" i="28"/>
  <c r="H29" i="28" s="1"/>
  <c r="G234" i="28"/>
  <c r="H234" i="28" s="1"/>
  <c r="G58" i="28"/>
  <c r="H58" i="28" s="1"/>
  <c r="G178" i="28"/>
  <c r="H178" i="28" s="1"/>
  <c r="G213" i="28"/>
  <c r="H213" i="28" s="1"/>
  <c r="G118" i="28"/>
  <c r="H118" i="28" s="1"/>
  <c r="G233" i="28"/>
  <c r="H233" i="28" s="1"/>
  <c r="G31" i="28"/>
  <c r="H31" i="28" s="1"/>
  <c r="G144" i="28"/>
  <c r="H144" i="28" s="1"/>
  <c r="G49" i="28"/>
  <c r="H49" i="28" s="1"/>
  <c r="G219" i="28"/>
  <c r="H219" i="28" s="1"/>
  <c r="G57" i="28"/>
  <c r="H57" i="28" s="1"/>
  <c r="G195" i="28"/>
  <c r="H195" i="28" s="1"/>
  <c r="G194" i="28"/>
  <c r="H194" i="28" s="1"/>
  <c r="G96" i="28"/>
  <c r="H96" i="28" s="1"/>
  <c r="G71" i="28"/>
  <c r="H71" i="28" s="1"/>
  <c r="G70" i="28"/>
  <c r="H70" i="28" s="1"/>
  <c r="G186" i="28"/>
  <c r="H186" i="28" s="1"/>
  <c r="G235" i="28"/>
  <c r="H235" i="28" s="1"/>
  <c r="G166" i="28"/>
  <c r="H166" i="28" s="1"/>
  <c r="G204" i="28"/>
  <c r="H204" i="28" s="1"/>
  <c r="G201" i="28"/>
  <c r="H201" i="28" s="1"/>
  <c r="G128" i="28"/>
  <c r="H128" i="28" s="1"/>
  <c r="G230" i="28"/>
  <c r="H230" i="28" s="1"/>
  <c r="G199" i="28"/>
  <c r="H199" i="28" s="1"/>
  <c r="G28" i="28"/>
  <c r="H28" i="28" s="1"/>
  <c r="G173" i="28"/>
  <c r="H173" i="28" s="1"/>
  <c r="G133" i="28"/>
  <c r="H133" i="28" s="1"/>
  <c r="G221" i="28"/>
  <c r="H221" i="28" s="1"/>
  <c r="G112" i="28"/>
  <c r="H112" i="28" s="1"/>
  <c r="G99" i="28"/>
  <c r="H99" i="28" s="1"/>
  <c r="G79" i="28"/>
  <c r="H79" i="28" s="1"/>
  <c r="G97" i="28"/>
  <c r="H97" i="28" s="1"/>
  <c r="G54" i="28"/>
  <c r="H54" i="28" s="1"/>
  <c r="G51" i="28"/>
  <c r="H51" i="28" s="1"/>
  <c r="G138" i="28"/>
  <c r="H138" i="28" s="1"/>
  <c r="G75" i="28"/>
  <c r="H75" i="28" s="1"/>
  <c r="G205" i="28"/>
  <c r="H205" i="28" s="1"/>
  <c r="G52" i="28"/>
  <c r="H52" i="28" s="1"/>
  <c r="G208" i="28"/>
  <c r="H208" i="28" s="1"/>
  <c r="G59" i="28"/>
  <c r="H59" i="28" s="1"/>
  <c r="G125" i="28"/>
  <c r="H125" i="28" s="1"/>
  <c r="G32" i="28"/>
  <c r="H32" i="28" s="1"/>
  <c r="G47" i="28"/>
  <c r="H47" i="28" s="1"/>
  <c r="G159" i="28"/>
  <c r="H159" i="28" s="1"/>
  <c r="G76" i="28"/>
  <c r="H76" i="28" s="1"/>
  <c r="G101" i="28"/>
  <c r="H101" i="28" s="1"/>
  <c r="G72" i="28"/>
  <c r="H72" i="28" s="1"/>
  <c r="G24" i="28"/>
  <c r="H24" i="28" s="1"/>
  <c r="G26" i="28"/>
  <c r="H26" i="28" s="1"/>
  <c r="G215" i="28"/>
  <c r="H215" i="28" s="1"/>
  <c r="G63" i="28"/>
  <c r="H63" i="28" s="1"/>
  <c r="G146" i="28"/>
  <c r="H146" i="28" s="1"/>
  <c r="G90" i="28"/>
  <c r="H90" i="28" s="1"/>
  <c r="G132" i="28"/>
  <c r="H132" i="28" s="1"/>
  <c r="G91" i="28"/>
  <c r="H91" i="28" s="1"/>
  <c r="G64" i="28"/>
  <c r="H64" i="28" s="1"/>
  <c r="G82" i="28"/>
  <c r="H82" i="28" s="1"/>
  <c r="G62" i="28"/>
  <c r="H62" i="28" s="1"/>
  <c r="G14" i="28"/>
  <c r="H14" i="28" s="1"/>
  <c r="G214" i="28"/>
  <c r="H214" i="28" s="1"/>
  <c r="G145" i="28"/>
  <c r="H145" i="28" s="1"/>
  <c r="G207" i="28"/>
  <c r="H207" i="28" s="1"/>
  <c r="G228" i="28"/>
  <c r="H228" i="28" s="1"/>
  <c r="G157" i="28"/>
  <c r="H157" i="28" s="1"/>
  <c r="G38" i="28"/>
  <c r="H38" i="28" s="1"/>
  <c r="G198" i="28"/>
  <c r="H198" i="28" s="1"/>
  <c r="G68" i="28"/>
  <c r="H68" i="28" s="1"/>
  <c r="G98" i="28"/>
  <c r="H98" i="28" s="1"/>
  <c r="G160" i="28"/>
  <c r="H160" i="28" s="1"/>
  <c r="G222" i="28"/>
  <c r="H222" i="28" s="1"/>
  <c r="G94" i="28"/>
  <c r="H94" i="28" s="1"/>
  <c r="G226" i="28"/>
  <c r="H226" i="28" s="1"/>
  <c r="G220" i="28"/>
  <c r="H220" i="28" s="1"/>
  <c r="G109" i="28"/>
  <c r="H109" i="28" s="1"/>
  <c r="G202" i="28"/>
  <c r="H202" i="28" s="1"/>
  <c r="G21" i="28"/>
  <c r="H21" i="28" s="1"/>
  <c r="G217" i="28"/>
  <c r="H217" i="28" s="1"/>
  <c r="G30" i="28"/>
  <c r="H30" i="28" s="1"/>
  <c r="G196" i="28"/>
  <c r="H196" i="28" s="1"/>
  <c r="G69" i="28"/>
  <c r="H69" i="28" s="1"/>
  <c r="G23" i="28"/>
  <c r="H23" i="28" s="1"/>
  <c r="G55" i="28"/>
  <c r="H55" i="28" s="1"/>
  <c r="G203" i="28"/>
  <c r="H203" i="28" s="1"/>
  <c r="G223" i="28"/>
  <c r="H223" i="28" s="1"/>
  <c r="G116" i="28"/>
  <c r="H116" i="28" s="1"/>
  <c r="G197" i="28"/>
  <c r="H197" i="28" s="1"/>
  <c r="G60" i="28"/>
  <c r="H60" i="28" s="1"/>
  <c r="G209" i="28"/>
  <c r="H209" i="28" s="1"/>
  <c r="G200" i="28"/>
  <c r="H200" i="28" s="1"/>
  <c r="G212" i="28"/>
  <c r="H212" i="28" s="1"/>
  <c r="G193" i="28"/>
  <c r="H193" i="28" s="1"/>
  <c r="G122" i="28"/>
  <c r="H122" i="28" s="1"/>
  <c r="G218" i="28"/>
  <c r="H218" i="28" s="1"/>
  <c r="G16" i="28"/>
  <c r="H16" i="28" s="1"/>
  <c r="G154" i="28"/>
  <c r="H154" i="28" s="1"/>
  <c r="G142" i="28"/>
  <c r="H142" i="28" s="1"/>
  <c r="G88" i="28"/>
  <c r="H88" i="28" s="1"/>
  <c r="G254" i="28"/>
  <c r="H254" i="28" s="1"/>
  <c r="G264" i="28"/>
  <c r="H264" i="28" s="1"/>
  <c r="G269" i="28"/>
  <c r="H269" i="28" s="1"/>
  <c r="G252" i="28"/>
  <c r="H252" i="28" s="1"/>
  <c r="G257" i="28"/>
  <c r="H257" i="28" s="1"/>
  <c r="G263" i="28"/>
  <c r="H263" i="28" s="1"/>
  <c r="G278" i="28"/>
  <c r="H278" i="28" s="1"/>
  <c r="G270" i="28"/>
  <c r="H270" i="28" s="1"/>
  <c r="G256" i="28"/>
  <c r="H256" i="28" s="1"/>
  <c r="G240" i="28"/>
  <c r="H240" i="28" s="1"/>
  <c r="G265" i="28"/>
  <c r="H265" i="28" s="1"/>
  <c r="G272" i="28"/>
  <c r="H272" i="28" s="1"/>
  <c r="G248" i="28"/>
  <c r="H248" i="28" s="1"/>
  <c r="G262" i="28"/>
  <c r="H262" i="28" s="1"/>
  <c r="G241" i="28"/>
  <c r="H241" i="28" s="1"/>
  <c r="G273" i="28"/>
  <c r="H273" i="28" s="1"/>
  <c r="G266" i="28"/>
  <c r="H266" i="28" s="1"/>
  <c r="G275" i="28"/>
  <c r="H275" i="28" s="1"/>
  <c r="G245" i="28"/>
  <c r="H245" i="28" s="1"/>
  <c r="G249" i="28"/>
  <c r="H249" i="28" s="1"/>
  <c r="G276" i="28"/>
  <c r="H276" i="28" s="1"/>
  <c r="G247" i="28"/>
  <c r="H247" i="28" s="1"/>
  <c r="G267" i="28"/>
  <c r="H267" i="28" s="1"/>
  <c r="G246" i="28"/>
  <c r="H246" i="28" s="1"/>
  <c r="G258" i="28"/>
  <c r="H258" i="28" s="1"/>
  <c r="G279" i="28"/>
  <c r="H279" i="28" s="1"/>
  <c r="G280" i="28"/>
  <c r="H280" i="28" s="1"/>
  <c r="G277" i="28"/>
  <c r="H277" i="28" s="1"/>
  <c r="G271" i="28"/>
  <c r="H271" i="28" s="1"/>
  <c r="G259" i="28"/>
  <c r="H259" i="28" s="1"/>
  <c r="G239" i="28"/>
  <c r="H239" i="28" s="1"/>
  <c r="G268" i="28"/>
  <c r="H268" i="28" s="1"/>
  <c r="G250" i="28"/>
  <c r="H250" i="28" s="1"/>
  <c r="G244" i="28"/>
  <c r="H244" i="28" s="1"/>
  <c r="G253" i="28"/>
  <c r="H253" i="28" s="1"/>
  <c r="G251" i="28"/>
  <c r="H251" i="28" s="1"/>
  <c r="G261" i="28"/>
  <c r="H261" i="28" s="1"/>
  <c r="G260" i="28"/>
  <c r="H260" i="28" s="1"/>
  <c r="G243" i="28"/>
  <c r="H243" i="28" s="1"/>
  <c r="G274" i="28"/>
  <c r="H274" i="28" s="1"/>
  <c r="G255" i="28"/>
  <c r="H255" i="28" s="1"/>
  <c r="G281" i="28"/>
  <c r="H281" i="28" s="1"/>
  <c r="A4" i="26"/>
  <c r="G282" i="28" l="1"/>
  <c r="H282" i="28" s="1"/>
  <c r="G283" i="28"/>
  <c r="H283" i="28" s="1"/>
  <c r="G284" i="28"/>
  <c r="H284" i="28" s="1"/>
  <c r="A285" i="28"/>
  <c r="A5" i="26"/>
  <c r="A286" i="28" l="1"/>
  <c r="A287" i="28" s="1"/>
  <c r="A288" i="28" s="1"/>
  <c r="A289" i="28" s="1"/>
  <c r="A290" i="28" s="1"/>
  <c r="A291" i="28" s="1"/>
  <c r="A292" i="28" s="1"/>
  <c r="A293" i="28" s="1"/>
  <c r="A294" i="28" s="1"/>
  <c r="A295" i="28" s="1"/>
  <c r="A296" i="28" s="1"/>
  <c r="A297" i="28" s="1"/>
  <c r="A298" i="28" s="1"/>
  <c r="A299" i="28" s="1"/>
  <c r="A300" i="28" s="1"/>
  <c r="A301" i="28" s="1"/>
  <c r="A302" i="28" s="1"/>
  <c r="A303" i="28" s="1"/>
  <c r="A304" i="28" s="1"/>
  <c r="A305" i="28" s="1"/>
  <c r="A306" i="28" s="1"/>
  <c r="A307" i="28" s="1"/>
  <c r="A308" i="28" s="1"/>
  <c r="A309" i="28" s="1"/>
  <c r="A310" i="28" s="1"/>
  <c r="A311" i="28" s="1"/>
  <c r="A312" i="28" s="1"/>
  <c r="A313" i="28" s="1"/>
  <c r="A314" i="28" s="1"/>
  <c r="A315" i="28" s="1"/>
  <c r="G285" i="28"/>
  <c r="H285" i="28" s="1"/>
  <c r="A6" i="26"/>
  <c r="G287" i="28" l="1"/>
  <c r="H287" i="28" s="1"/>
  <c r="G286" i="28"/>
  <c r="H286" i="28" s="1"/>
  <c r="G290" i="28"/>
  <c r="H290" i="28" s="1"/>
  <c r="G288" i="28"/>
  <c r="H288" i="28" s="1"/>
  <c r="G301" i="28"/>
  <c r="H301" i="28" s="1"/>
  <c r="G304" i="28"/>
  <c r="H304" i="28" s="1"/>
  <c r="G313" i="28"/>
  <c r="H313" i="28" s="1"/>
  <c r="G309" i="28"/>
  <c r="H309" i="28" s="1"/>
  <c r="G291" i="28"/>
  <c r="H291" i="28" s="1"/>
  <c r="G315" i="28"/>
  <c r="H315" i="28" s="1"/>
  <c r="G308" i="28"/>
  <c r="H308" i="28" s="1"/>
  <c r="G298" i="28"/>
  <c r="H298" i="28" s="1"/>
  <c r="G314" i="28"/>
  <c r="H314" i="28" s="1"/>
  <c r="G289" i="28"/>
  <c r="H289" i="28" s="1"/>
  <c r="G292" i="28"/>
  <c r="H292" i="28" s="1"/>
  <c r="G311" i="28"/>
  <c r="H311" i="28" s="1"/>
  <c r="G303" i="28"/>
  <c r="H303" i="28" s="1"/>
  <c r="G294" i="28"/>
  <c r="H294" i="28" s="1"/>
  <c r="G297" i="28"/>
  <c r="H297" i="28" s="1"/>
  <c r="G300" i="28"/>
  <c r="H300" i="28" s="1"/>
  <c r="G306" i="28"/>
  <c r="H306" i="28" s="1"/>
  <c r="G310" i="28"/>
  <c r="H310" i="28" s="1"/>
  <c r="G312" i="28"/>
  <c r="H312" i="28" s="1"/>
  <c r="G296" i="28"/>
  <c r="H296" i="28" s="1"/>
  <c r="G305" i="28"/>
  <c r="H305" i="28" s="1"/>
  <c r="G307" i="28"/>
  <c r="H307" i="28" s="1"/>
  <c r="G302" i="28"/>
  <c r="H302" i="28" s="1"/>
  <c r="G293" i="28"/>
  <c r="H293" i="28" s="1"/>
  <c r="G299" i="28"/>
  <c r="H299" i="28" s="1"/>
  <c r="G295" i="28"/>
  <c r="H295" i="28" s="1"/>
  <c r="A7" i="26"/>
  <c r="A8" i="26" l="1"/>
  <c r="A9" i="26" l="1"/>
  <c r="BE4" i="25"/>
  <c r="A10" i="26" l="1"/>
  <c r="BA4" i="25"/>
  <c r="BB4" i="25" s="1"/>
  <c r="AT4" i="25"/>
  <c r="AS4" i="25"/>
  <c r="AN4" i="25"/>
  <c r="AM4" i="25"/>
  <c r="AJ4" i="25"/>
  <c r="AI4" i="25"/>
  <c r="AH4" i="25"/>
  <c r="AG4" i="25"/>
  <c r="AF3" i="25"/>
  <c r="Z4" i="25" l="1"/>
  <c r="A11" i="26"/>
  <c r="A12" i="26" l="1"/>
  <c r="Z5"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D5" i="15"/>
  <c r="B5" i="15" s="1"/>
  <c r="E5" i="15"/>
  <c r="D6" i="15"/>
  <c r="B6" i="15" s="1"/>
  <c r="E6" i="15"/>
  <c r="D7" i="15"/>
  <c r="B7" i="15" s="1"/>
  <c r="E7" i="15"/>
  <c r="D8" i="15"/>
  <c r="E8" i="15"/>
  <c r="D9" i="15"/>
  <c r="B9" i="15" s="1"/>
  <c r="E9" i="15"/>
  <c r="D10" i="15"/>
  <c r="B10" i="15" s="1"/>
  <c r="E10" i="15"/>
  <c r="D11" i="15"/>
  <c r="B11" i="15" s="1"/>
  <c r="E11" i="15"/>
  <c r="D12" i="15"/>
  <c r="E12" i="15"/>
  <c r="D13" i="15"/>
  <c r="B13" i="15" s="1"/>
  <c r="E13" i="15"/>
  <c r="D14" i="15"/>
  <c r="B14" i="15" s="1"/>
  <c r="E14" i="15"/>
  <c r="D15" i="15"/>
  <c r="B15" i="15" s="1"/>
  <c r="E15" i="15"/>
  <c r="D16" i="15"/>
  <c r="E16" i="15"/>
  <c r="D17" i="15"/>
  <c r="B17" i="15" s="1"/>
  <c r="E17" i="15"/>
  <c r="D18" i="15"/>
  <c r="B18" i="15" s="1"/>
  <c r="E18" i="15"/>
  <c r="D19" i="15"/>
  <c r="B19" i="15" s="1"/>
  <c r="E19" i="15"/>
  <c r="D20" i="15"/>
  <c r="E20" i="15"/>
  <c r="D21" i="15"/>
  <c r="B21" i="15" s="1"/>
  <c r="E21" i="15"/>
  <c r="D22" i="15"/>
  <c r="B22" i="15" s="1"/>
  <c r="E22" i="15"/>
  <c r="D23" i="15"/>
  <c r="B23" i="15" s="1"/>
  <c r="E23" i="15"/>
  <c r="D24" i="15"/>
  <c r="E24" i="15"/>
  <c r="D25" i="15"/>
  <c r="B25" i="15" s="1"/>
  <c r="E25" i="15"/>
  <c r="D26" i="15"/>
  <c r="B26" i="15" s="1"/>
  <c r="E26" i="15"/>
  <c r="D27" i="15"/>
  <c r="B27" i="15" s="1"/>
  <c r="E27" i="15"/>
  <c r="D28" i="15"/>
  <c r="E28" i="15"/>
  <c r="D29" i="15"/>
  <c r="B29" i="15" s="1"/>
  <c r="E29" i="15"/>
  <c r="D30" i="15"/>
  <c r="B30" i="15" s="1"/>
  <c r="E30" i="15"/>
  <c r="D31" i="15"/>
  <c r="B31" i="15" s="1"/>
  <c r="E31" i="15"/>
  <c r="D32" i="15"/>
  <c r="E32" i="15"/>
  <c r="D33" i="15"/>
  <c r="B33" i="15" s="1"/>
  <c r="E33" i="15"/>
  <c r="D34" i="15"/>
  <c r="B34" i="15" s="1"/>
  <c r="E34" i="15"/>
  <c r="D35" i="15"/>
  <c r="B35" i="15" s="1"/>
  <c r="E35" i="15"/>
  <c r="D36" i="15"/>
  <c r="E36" i="15"/>
  <c r="D37" i="15"/>
  <c r="B37" i="15" s="1"/>
  <c r="E37" i="15"/>
  <c r="D38" i="15"/>
  <c r="B38" i="15" s="1"/>
  <c r="E38" i="15"/>
  <c r="D39" i="15"/>
  <c r="B39" i="15" s="1"/>
  <c r="E39" i="15"/>
  <c r="D40" i="15"/>
  <c r="E40" i="15"/>
  <c r="D41" i="15"/>
  <c r="B41" i="15" s="1"/>
  <c r="E41" i="15"/>
  <c r="D42" i="15"/>
  <c r="B42" i="15" s="1"/>
  <c r="E42" i="15"/>
  <c r="D43" i="15"/>
  <c r="B43" i="15" s="1"/>
  <c r="E43" i="15"/>
  <c r="D44" i="15"/>
  <c r="E44" i="15"/>
  <c r="D45" i="15"/>
  <c r="B45" i="15" s="1"/>
  <c r="E45" i="15"/>
  <c r="D46" i="15"/>
  <c r="B46" i="15" s="1"/>
  <c r="E46" i="15"/>
  <c r="D47" i="15"/>
  <c r="B47" i="15" s="1"/>
  <c r="E47" i="15"/>
  <c r="D48" i="15"/>
  <c r="E48" i="15"/>
  <c r="D49" i="15"/>
  <c r="B49" i="15" s="1"/>
  <c r="E49" i="15"/>
  <c r="D50" i="15"/>
  <c r="B50" i="15" s="1"/>
  <c r="E50" i="15"/>
  <c r="D51" i="15"/>
  <c r="B51" i="15" s="1"/>
  <c r="E51" i="15"/>
  <c r="D52" i="15"/>
  <c r="E52" i="15"/>
  <c r="D53" i="15"/>
  <c r="B53" i="15" s="1"/>
  <c r="E53" i="15"/>
  <c r="D54" i="15"/>
  <c r="B54" i="15" s="1"/>
  <c r="E54" i="15"/>
  <c r="D55" i="15"/>
  <c r="B55" i="15" s="1"/>
  <c r="E55" i="15"/>
  <c r="D56" i="15"/>
  <c r="E56" i="15"/>
  <c r="D57" i="15"/>
  <c r="B57" i="15" s="1"/>
  <c r="E57" i="15"/>
  <c r="D58" i="15"/>
  <c r="B58" i="15" s="1"/>
  <c r="E58" i="15"/>
  <c r="D59" i="15"/>
  <c r="B59" i="15" s="1"/>
  <c r="E59" i="15"/>
  <c r="D60" i="15"/>
  <c r="E60" i="15"/>
  <c r="D61" i="15"/>
  <c r="B61" i="15" s="1"/>
  <c r="E61" i="15"/>
  <c r="D62" i="15"/>
  <c r="B62" i="15" s="1"/>
  <c r="E62" i="15"/>
  <c r="D63" i="15"/>
  <c r="B63" i="15" s="1"/>
  <c r="E63" i="15"/>
  <c r="D64" i="15"/>
  <c r="E64" i="15"/>
  <c r="D65" i="15"/>
  <c r="B65" i="15" s="1"/>
  <c r="E65" i="15"/>
  <c r="D66" i="15"/>
  <c r="B66" i="15" s="1"/>
  <c r="E66" i="15"/>
  <c r="D67" i="15"/>
  <c r="B67" i="15" s="1"/>
  <c r="E67" i="15"/>
  <c r="D68" i="15"/>
  <c r="E68" i="15"/>
  <c r="D69" i="15"/>
  <c r="B69" i="15" s="1"/>
  <c r="E69" i="15"/>
  <c r="D70" i="15"/>
  <c r="B70" i="15" s="1"/>
  <c r="E70" i="15"/>
  <c r="D71" i="15"/>
  <c r="B71" i="15" s="1"/>
  <c r="E71" i="15"/>
  <c r="D72" i="15"/>
  <c r="E72" i="15"/>
  <c r="D73" i="15"/>
  <c r="B73" i="15" s="1"/>
  <c r="E73" i="15"/>
  <c r="D74" i="15"/>
  <c r="B74" i="15" s="1"/>
  <c r="E74" i="15"/>
  <c r="D75" i="15"/>
  <c r="B75" i="15" s="1"/>
  <c r="E75" i="15"/>
  <c r="D76" i="15"/>
  <c r="E76" i="15"/>
  <c r="D77" i="15"/>
  <c r="B77" i="15" s="1"/>
  <c r="E77" i="15"/>
  <c r="D78" i="15"/>
  <c r="B78" i="15" s="1"/>
  <c r="E78" i="15"/>
  <c r="D79" i="15"/>
  <c r="B79" i="15" s="1"/>
  <c r="E79" i="15"/>
  <c r="D80" i="15"/>
  <c r="E80" i="15"/>
  <c r="D81" i="15"/>
  <c r="B81" i="15" s="1"/>
  <c r="E81" i="15"/>
  <c r="D82" i="15"/>
  <c r="B82" i="15" s="1"/>
  <c r="E82" i="15"/>
  <c r="D83" i="15"/>
  <c r="B83" i="15" s="1"/>
  <c r="E83" i="15"/>
  <c r="D84" i="15"/>
  <c r="E84" i="15"/>
  <c r="D85" i="15"/>
  <c r="B85" i="15" s="1"/>
  <c r="E85" i="15"/>
  <c r="D86" i="15"/>
  <c r="B86" i="15" s="1"/>
  <c r="E86" i="15"/>
  <c r="D87" i="15"/>
  <c r="B87" i="15" s="1"/>
  <c r="E87" i="15"/>
  <c r="D88" i="15"/>
  <c r="E88" i="15"/>
  <c r="D89" i="15"/>
  <c r="B89" i="15" s="1"/>
  <c r="E89" i="15"/>
  <c r="D90" i="15"/>
  <c r="B90" i="15" s="1"/>
  <c r="E90" i="15"/>
  <c r="D91" i="15"/>
  <c r="B91" i="15" s="1"/>
  <c r="E91" i="15"/>
  <c r="D92" i="15"/>
  <c r="E92" i="15"/>
  <c r="D93" i="15"/>
  <c r="B93" i="15" s="1"/>
  <c r="E93" i="15"/>
  <c r="D94" i="15"/>
  <c r="B94" i="15" s="1"/>
  <c r="E94" i="15"/>
  <c r="D95" i="15"/>
  <c r="B95" i="15" s="1"/>
  <c r="E95" i="15"/>
  <c r="D96" i="15"/>
  <c r="E96" i="15"/>
  <c r="D97" i="15"/>
  <c r="B97" i="15" s="1"/>
  <c r="E97" i="15"/>
  <c r="D98" i="15"/>
  <c r="B98" i="15" s="1"/>
  <c r="E98" i="15"/>
  <c r="D99" i="15"/>
  <c r="B99" i="15" s="1"/>
  <c r="E99" i="15"/>
  <c r="D100" i="15"/>
  <c r="E100" i="15"/>
  <c r="D101" i="15"/>
  <c r="B101" i="15" s="1"/>
  <c r="E101" i="15"/>
  <c r="D102" i="15"/>
  <c r="B102" i="15" s="1"/>
  <c r="E102" i="15"/>
  <c r="D103" i="15"/>
  <c r="B103" i="15" s="1"/>
  <c r="E103" i="15"/>
  <c r="D104" i="15"/>
  <c r="E104" i="15"/>
  <c r="D105" i="15"/>
  <c r="B105" i="15" s="1"/>
  <c r="E105" i="15"/>
  <c r="D106" i="15"/>
  <c r="B106" i="15" s="1"/>
  <c r="E106" i="15"/>
  <c r="D107" i="15"/>
  <c r="B107" i="15" s="1"/>
  <c r="E107" i="15"/>
  <c r="D108" i="15"/>
  <c r="E108" i="15"/>
  <c r="D109" i="15"/>
  <c r="B109" i="15" s="1"/>
  <c r="E109" i="15"/>
  <c r="D110" i="15"/>
  <c r="B110" i="15" s="1"/>
  <c r="E110" i="15"/>
  <c r="E4" i="15"/>
  <c r="D4" i="15"/>
  <c r="D4" i="19" l="1"/>
  <c r="BF4" i="19" s="1"/>
  <c r="D4" i="27"/>
  <c r="Q4" i="27" s="1"/>
  <c r="D5" i="27"/>
  <c r="D6" i="27"/>
  <c r="A13" i="26"/>
  <c r="B104" i="15"/>
  <c r="B96" i="15"/>
  <c r="B84" i="15"/>
  <c r="B76" i="15"/>
  <c r="B68" i="15"/>
  <c r="B60" i="15"/>
  <c r="B52" i="15"/>
  <c r="B44" i="15"/>
  <c r="B36" i="15"/>
  <c r="B28" i="15"/>
  <c r="B24" i="15"/>
  <c r="B20" i="15"/>
  <c r="B16" i="15"/>
  <c r="B12" i="15"/>
  <c r="B8" i="15"/>
  <c r="B108" i="15"/>
  <c r="B100" i="15"/>
  <c r="B92" i="15"/>
  <c r="B88" i="15"/>
  <c r="B80" i="15"/>
  <c r="B72" i="15"/>
  <c r="B64" i="15"/>
  <c r="B56" i="15"/>
  <c r="B48" i="15"/>
  <c r="B40" i="15"/>
  <c r="B32" i="15"/>
  <c r="B4" i="15"/>
  <c r="A4" i="15" s="1"/>
  <c r="N4" i="27" l="1"/>
  <c r="O4" i="27"/>
  <c r="M4" i="27"/>
  <c r="S5" i="27"/>
  <c r="Q6" i="27"/>
  <c r="Q5" i="27"/>
  <c r="S4" i="27"/>
  <c r="BH4" i="19"/>
  <c r="AB4" i="19" s="1" a="1"/>
  <c r="AB4" i="19" s="1"/>
  <c r="Y4" i="19" s="1"/>
  <c r="AA4" i="19"/>
  <c r="A14" i="26"/>
  <c r="A5" i="15"/>
  <c r="A6" i="15" s="1"/>
  <c r="K4" i="27" l="1" a="1"/>
  <c r="K4" i="27" s="1"/>
  <c r="I4" i="27" s="1"/>
  <c r="O5" i="27"/>
  <c r="N5" i="27"/>
  <c r="M5" i="27"/>
  <c r="K5" i="27" a="1"/>
  <c r="K5" i="27" s="1"/>
  <c r="I5" i="27" s="1"/>
  <c r="N6" i="27"/>
  <c r="O6" i="27"/>
  <c r="M6" i="27"/>
  <c r="K6" i="27" a="1"/>
  <c r="K6" i="27" s="1"/>
  <c r="I6" i="27" s="1"/>
  <c r="A15" i="26"/>
  <c r="A7" i="15"/>
  <c r="C6" i="22" l="1" a="1"/>
  <c r="C6" i="22" s="1"/>
  <c r="A8" i="15"/>
  <c r="Y5" i="19"/>
  <c r="C18" i="22" s="1"/>
  <c r="A16" i="26"/>
  <c r="A9" i="15" l="1"/>
  <c r="A17" i="26"/>
  <c r="A10" i="15" l="1"/>
  <c r="A11" i="15" s="1"/>
  <c r="A12" i="15" s="1"/>
  <c r="A18" i="26"/>
  <c r="A19" i="26" l="1"/>
  <c r="A13" i="15"/>
  <c r="A20" i="26" l="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4" i="15"/>
  <c r="A197" i="26" l="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15" i="15"/>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D5" i="26" l="1"/>
  <c r="D4" i="26"/>
  <c r="D299" i="26"/>
  <c r="D320" i="26"/>
  <c r="D239" i="26"/>
  <c r="D288" i="26"/>
  <c r="D83" i="26"/>
  <c r="D209" i="26"/>
  <c r="D33" i="26"/>
  <c r="D115" i="26"/>
  <c r="D188" i="26"/>
  <c r="D215" i="26"/>
  <c r="D102" i="26"/>
  <c r="D240" i="26"/>
  <c r="D261" i="26"/>
  <c r="D237" i="26"/>
  <c r="D178" i="26"/>
  <c r="D247" i="26"/>
  <c r="D25" i="26"/>
  <c r="D180" i="26"/>
  <c r="D229" i="26"/>
  <c r="D13" i="26"/>
  <c r="D24" i="26"/>
  <c r="D84" i="26"/>
  <c r="D81" i="26"/>
  <c r="D156" i="26"/>
  <c r="D26" i="26"/>
  <c r="D130" i="26"/>
  <c r="D128" i="26"/>
  <c r="D154" i="26"/>
  <c r="D316" i="26"/>
  <c r="D262" i="26"/>
  <c r="D251" i="26"/>
  <c r="D92" i="26"/>
  <c r="D173" i="26"/>
  <c r="D150" i="26"/>
  <c r="D157" i="26"/>
  <c r="D8" i="26"/>
  <c r="D284" i="26"/>
  <c r="D243" i="26"/>
  <c r="D39" i="26"/>
  <c r="D111" i="26"/>
  <c r="D49" i="26"/>
  <c r="D266" i="26"/>
  <c r="D6" i="26"/>
  <c r="D161" i="26"/>
  <c r="D318" i="26"/>
  <c r="D291" i="26"/>
  <c r="D11" i="26"/>
  <c r="D265" i="26"/>
  <c r="D138" i="26"/>
  <c r="D186" i="26"/>
  <c r="D319" i="26"/>
  <c r="D144" i="26"/>
  <c r="D196" i="26"/>
  <c r="D78" i="26"/>
  <c r="D28" i="26"/>
  <c r="D200" i="26"/>
  <c r="D123" i="26"/>
  <c r="D335" i="26"/>
  <c r="D87" i="26"/>
  <c r="D76" i="26"/>
  <c r="D185" i="26"/>
  <c r="D317" i="26"/>
  <c r="D52" i="26"/>
  <c r="D54" i="26"/>
  <c r="D42" i="26"/>
  <c r="D210" i="26"/>
  <c r="D118" i="26"/>
  <c r="D59" i="26"/>
  <c r="D313" i="26"/>
  <c r="D214" i="26"/>
  <c r="D189" i="26"/>
  <c r="D116" i="26"/>
  <c r="D330" i="26"/>
  <c r="D285" i="26"/>
  <c r="D306" i="26"/>
  <c r="D325" i="26"/>
  <c r="D131" i="26"/>
  <c r="D32" i="26"/>
  <c r="D53" i="26"/>
  <c r="D311" i="26"/>
  <c r="D98" i="26"/>
  <c r="D135" i="26"/>
  <c r="D159" i="26"/>
  <c r="D289" i="26"/>
  <c r="D31" i="26"/>
  <c r="D260" i="26"/>
  <c r="D16" i="26"/>
  <c r="D183" i="26"/>
  <c r="D228" i="26"/>
  <c r="D75" i="26"/>
  <c r="D99" i="26"/>
  <c r="D64" i="26"/>
  <c r="D113" i="26"/>
  <c r="D107" i="26"/>
  <c r="D296" i="26"/>
  <c r="D44" i="26"/>
  <c r="D35" i="26"/>
  <c r="D249" i="26"/>
  <c r="D96" i="26"/>
  <c r="D124" i="26"/>
  <c r="D258" i="26"/>
  <c r="D126" i="26"/>
  <c r="D77" i="26"/>
  <c r="D333" i="26"/>
  <c r="D222" i="26"/>
  <c r="D303" i="26"/>
  <c r="D122" i="26"/>
  <c r="D305" i="26"/>
  <c r="D223" i="26"/>
  <c r="D245" i="26"/>
  <c r="D89" i="26"/>
  <c r="D246" i="26"/>
  <c r="D41" i="26"/>
  <c r="D336" i="26"/>
  <c r="D207" i="26"/>
  <c r="D250" i="26"/>
  <c r="D119" i="26"/>
  <c r="D322" i="26"/>
  <c r="D276" i="26"/>
  <c r="D275" i="26"/>
  <c r="D61" i="26"/>
  <c r="D38" i="26"/>
  <c r="D213" i="26"/>
  <c r="D57" i="26"/>
  <c r="D30" i="26"/>
  <c r="D191" i="26"/>
  <c r="D121" i="26"/>
  <c r="D172" i="26"/>
  <c r="D70" i="26"/>
  <c r="D226" i="26"/>
  <c r="D69" i="26"/>
  <c r="D88" i="26"/>
  <c r="D34" i="26"/>
  <c r="D114" i="26"/>
  <c r="D208" i="26"/>
  <c r="D143" i="26"/>
  <c r="D203" i="26"/>
  <c r="D300" i="26"/>
  <c r="D103" i="26"/>
  <c r="D18" i="26"/>
  <c r="D163" i="26"/>
  <c r="D224" i="26"/>
  <c r="D302" i="26"/>
  <c r="D9" i="26"/>
  <c r="D292" i="26"/>
  <c r="D60" i="26"/>
  <c r="D195" i="26"/>
  <c r="D286" i="26"/>
  <c r="D198" i="26"/>
  <c r="D192" i="26"/>
  <c r="D225" i="26"/>
  <c r="D171" i="26"/>
  <c r="D151" i="26"/>
  <c r="D314" i="26"/>
  <c r="D55" i="26"/>
  <c r="D170" i="26"/>
  <c r="D269" i="26"/>
  <c r="D329" i="26"/>
  <c r="D50" i="26"/>
  <c r="D137" i="26"/>
  <c r="D136" i="26"/>
  <c r="D23" i="26"/>
  <c r="D146" i="26"/>
  <c r="D252" i="26"/>
  <c r="D301" i="26"/>
  <c r="D120" i="26"/>
  <c r="D187" i="26"/>
  <c r="D17" i="26"/>
  <c r="D310" i="26"/>
  <c r="D47" i="26"/>
  <c r="D221" i="26"/>
  <c r="D101" i="26"/>
  <c r="D175" i="26"/>
  <c r="D219" i="26"/>
  <c r="D165" i="26"/>
  <c r="D309" i="26"/>
  <c r="D93" i="26"/>
  <c r="D279" i="26"/>
  <c r="D259" i="26"/>
  <c r="D235" i="26"/>
  <c r="D108" i="26"/>
  <c r="D227" i="26"/>
  <c r="D85" i="26"/>
  <c r="D153" i="26"/>
  <c r="D45" i="26"/>
  <c r="D139" i="26"/>
  <c r="D204" i="26"/>
  <c r="D326" i="26"/>
  <c r="D217" i="26"/>
  <c r="D105" i="26"/>
  <c r="D29" i="26"/>
  <c r="D334" i="26"/>
  <c r="D323" i="26"/>
  <c r="D293" i="26"/>
  <c r="D58" i="26"/>
  <c r="D65" i="26"/>
  <c r="D162" i="26"/>
  <c r="D264" i="26"/>
  <c r="D104" i="26"/>
  <c r="D21" i="26"/>
  <c r="D331" i="26"/>
  <c r="D15" i="26"/>
  <c r="D277" i="26"/>
  <c r="D328" i="26"/>
  <c r="D72" i="26"/>
  <c r="D248" i="26"/>
  <c r="D244" i="26"/>
  <c r="D233" i="26"/>
  <c r="D117" i="26"/>
  <c r="D51" i="26"/>
  <c r="D268" i="26"/>
  <c r="D216" i="26"/>
  <c r="D304" i="26"/>
  <c r="D174" i="26"/>
  <c r="D220" i="26"/>
  <c r="D149" i="26"/>
  <c r="D294" i="26"/>
  <c r="D298" i="26"/>
  <c r="D234" i="26"/>
  <c r="D184" i="26"/>
  <c r="D253" i="26"/>
  <c r="D141" i="26"/>
  <c r="D22" i="26"/>
  <c r="D194" i="26"/>
  <c r="D218" i="26"/>
  <c r="D19" i="26"/>
  <c r="D148" i="26"/>
  <c r="D273" i="26"/>
  <c r="D167" i="26"/>
  <c r="D177" i="26"/>
  <c r="D231" i="26"/>
  <c r="D236" i="26"/>
  <c r="D321" i="26"/>
  <c r="D241" i="26"/>
  <c r="D232" i="26"/>
  <c r="D315" i="26"/>
  <c r="D282" i="26"/>
  <c r="D257" i="26"/>
  <c r="D37" i="26"/>
  <c r="D308" i="26"/>
  <c r="D280" i="26"/>
  <c r="D14" i="26"/>
  <c r="D142" i="26"/>
  <c r="D145" i="26"/>
  <c r="D110" i="26"/>
  <c r="D80" i="26"/>
  <c r="D166" i="26"/>
  <c r="D97" i="26"/>
  <c r="D112" i="26"/>
  <c r="D125" i="26"/>
  <c r="D278" i="26"/>
  <c r="D133" i="26"/>
  <c r="D106" i="26"/>
  <c r="D158" i="26"/>
  <c r="D74" i="26"/>
  <c r="D202" i="26"/>
  <c r="D176" i="26"/>
  <c r="D290" i="26"/>
  <c r="D312" i="26"/>
  <c r="D62" i="26"/>
  <c r="D43" i="26"/>
  <c r="D164" i="26"/>
  <c r="D307" i="26"/>
  <c r="D182" i="26"/>
  <c r="D267" i="26"/>
  <c r="D254" i="26"/>
  <c r="D242" i="26"/>
  <c r="D46" i="26"/>
  <c r="D255" i="26"/>
  <c r="D86" i="26"/>
  <c r="D332" i="26"/>
  <c r="D73" i="26"/>
  <c r="D27" i="26"/>
  <c r="D90" i="26"/>
  <c r="D205" i="26"/>
  <c r="D68" i="26"/>
  <c r="D179" i="26"/>
  <c r="D79" i="26"/>
  <c r="D201" i="26"/>
  <c r="D67" i="26"/>
  <c r="D297" i="26"/>
  <c r="D91" i="26"/>
  <c r="D271" i="26"/>
  <c r="D152" i="26"/>
  <c r="D272" i="26"/>
  <c r="D197" i="26"/>
  <c r="D127" i="26"/>
  <c r="D199" i="26"/>
  <c r="D212" i="26"/>
  <c r="D324" i="26"/>
  <c r="D147" i="26"/>
  <c r="D10" i="26"/>
  <c r="D63" i="26"/>
  <c r="D160" i="26"/>
  <c r="D109" i="26"/>
  <c r="D206" i="26"/>
  <c r="D56" i="26"/>
  <c r="D48" i="26"/>
  <c r="D211" i="26"/>
  <c r="D20" i="26"/>
  <c r="D66" i="26"/>
  <c r="D238" i="26"/>
  <c r="D7" i="26"/>
  <c r="D270" i="26"/>
  <c r="D94" i="26"/>
  <c r="D132" i="26"/>
  <c r="D281" i="26"/>
  <c r="D100" i="26"/>
  <c r="D263" i="26"/>
  <c r="D155" i="26"/>
  <c r="D129" i="26"/>
  <c r="D169" i="26"/>
  <c r="D12" i="26"/>
  <c r="D327" i="26"/>
  <c r="D82" i="26"/>
  <c r="D283" i="26"/>
  <c r="D287" i="26"/>
  <c r="D274" i="26"/>
  <c r="D134" i="26"/>
  <c r="D190" i="26"/>
  <c r="D36" i="26"/>
  <c r="D295" i="26"/>
  <c r="D95" i="26"/>
  <c r="D256" i="26"/>
  <c r="D168" i="26"/>
  <c r="D140" i="26"/>
  <c r="D230" i="26"/>
  <c r="D71" i="26"/>
  <c r="D181" i="26"/>
  <c r="D40" i="26"/>
  <c r="D193" i="26"/>
  <c r="L4" i="31"/>
  <c r="H4" i="31" s="1"/>
  <c r="A157" i="15"/>
  <c r="A158" i="15" s="1"/>
  <c r="A159" i="15" s="1"/>
  <c r="BA3" i="25"/>
  <c r="BB3" i="25"/>
  <c r="AT3" i="25"/>
  <c r="AT2" i="25" s="1"/>
  <c r="AS3" i="25"/>
  <c r="AS2" i="25" s="1"/>
  <c r="AN3" i="25"/>
  <c r="AN2" i="25" s="1"/>
  <c r="AM3" i="25"/>
  <c r="AM2" i="25" s="1"/>
  <c r="AH3" i="25"/>
  <c r="AH2" i="25" s="1"/>
  <c r="AI3" i="25"/>
  <c r="AI2" i="25" s="1"/>
  <c r="AG3" i="25"/>
  <c r="AG2" i="25" s="1"/>
  <c r="G18" i="22" l="1" a="1"/>
  <c r="G18" i="22" s="1"/>
  <c r="G19" i="22" a="1"/>
  <c r="G19" i="22" s="1"/>
  <c r="A160" i="15"/>
  <c r="P4" i="2"/>
  <c r="N4" i="2" s="1" a="1"/>
  <c r="N4" i="2" s="1"/>
  <c r="U3" i="2"/>
  <c r="U2" i="2" s="1"/>
  <c r="C5" i="22" l="1"/>
  <c r="A161" i="15"/>
  <c r="AJ3" i="25"/>
  <c r="AJ2" i="25" s="1"/>
  <c r="AL3" i="25"/>
  <c r="A162" i="15" l="1"/>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AM5" i="3"/>
  <c r="U5" i="3" s="1"/>
  <c r="AM6" i="3"/>
  <c r="AM7"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B17" i="22"/>
  <c r="BB3" i="19"/>
  <c r="BA3" i="19"/>
  <c r="AY3" i="19"/>
  <c r="AX3" i="19"/>
  <c r="AP3" i="19"/>
  <c r="AO3" i="19"/>
  <c r="AM3" i="19"/>
  <c r="AL3" i="19"/>
  <c r="AB5" i="3"/>
  <c r="AB6" i="3"/>
  <c r="AB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A5" i="3"/>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 i="3"/>
  <c r="Y6" i="3"/>
  <c r="Y7" i="3"/>
  <c r="Y8" i="3"/>
  <c r="Y9" i="3"/>
  <c r="Y10" i="3"/>
  <c r="Y11" i="3"/>
  <c r="Y12" i="3"/>
  <c r="Y13" i="3"/>
  <c r="Y14" i="3"/>
  <c r="Y15" i="3"/>
  <c r="Y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 i="3"/>
  <c r="X6" i="3"/>
  <c r="X7" i="3"/>
  <c r="X8" i="3"/>
  <c r="X9" i="3"/>
  <c r="X10" i="3"/>
  <c r="X11" i="3"/>
  <c r="X12" i="3"/>
  <c r="X13" i="3"/>
  <c r="X14" i="3"/>
  <c r="X15" i="3"/>
  <c r="X16" i="3"/>
  <c r="Y4" i="3"/>
  <c r="X4" i="3"/>
  <c r="X3" i="3"/>
  <c r="X2" i="3" s="1"/>
  <c r="Y3" i="3"/>
  <c r="Y2" i="3" s="1"/>
  <c r="Z3" i="3"/>
  <c r="Z2" i="3" s="1"/>
  <c r="AA3" i="3"/>
  <c r="AA2" i="3" s="1"/>
  <c r="P3" i="2"/>
  <c r="P2" i="2" s="1"/>
  <c r="F17" i="22" l="1" a="1"/>
  <c r="F17" i="22" s="1"/>
  <c r="G17" i="22" a="1"/>
  <c r="G17" i="22" s="1"/>
  <c r="C12" i="22" s="1" a="1"/>
  <c r="C12" i="22" s="1"/>
  <c r="C11" i="22" a="1"/>
  <c r="C11" i="22" s="1"/>
  <c r="C8" i="22" a="1"/>
  <c r="C8" i="22" s="1"/>
  <c r="D17" i="22" a="1"/>
  <c r="D17" i="22" s="1"/>
  <c r="C9" i="22" s="1" a="1"/>
  <c r="C9" i="22" s="1"/>
  <c r="C17" i="22"/>
  <c r="A163" i="15"/>
  <c r="U4" i="3"/>
  <c r="A164" i="15" l="1"/>
  <c r="A165" i="15" l="1"/>
  <c r="A166" i="15" l="1"/>
  <c r="A167" i="15" s="1"/>
  <c r="A168" i="15" s="1"/>
  <c r="A169" i="15" s="1"/>
  <c r="A170" i="15" l="1"/>
  <c r="Z4" i="3"/>
  <c r="AM4" i="3"/>
  <c r="AB4" i="3"/>
  <c r="AA4" i="3"/>
  <c r="Q4" i="3" l="1"/>
  <c r="C7" i="22" s="1" a="1"/>
  <c r="C7" i="22" s="1"/>
  <c r="A171" i="15"/>
  <c r="A172" i="15" l="1"/>
  <c r="A173" i="15" l="1"/>
  <c r="A174" i="15" l="1"/>
  <c r="A175" i="15" l="1"/>
  <c r="A176" i="15" l="1"/>
  <c r="A177" i="15" l="1"/>
  <c r="A178" i="15" l="1"/>
  <c r="A179" i="15" l="1"/>
  <c r="A180" i="15" l="1"/>
  <c r="A181" i="15" l="1"/>
  <c r="A182" i="15" s="1"/>
  <c r="A183" i="15" s="1"/>
  <c r="A184" i="15" s="1"/>
  <c r="A185" i="15" s="1"/>
  <c r="A186" i="15" s="1"/>
  <c r="A187" i="15" s="1"/>
  <c r="A188" i="15" s="1"/>
  <c r="A189" i="15" s="1"/>
  <c r="A190" i="15" s="1"/>
  <c r="A191" i="15" s="1"/>
  <c r="A192" i="15" s="1"/>
  <c r="A193" i="15" s="1"/>
  <c r="A194" i="15" s="1"/>
  <c r="A195" i="15" s="1"/>
  <c r="A196" i="15" s="1"/>
  <c r="A197" i="15" s="1"/>
  <c r="A198" i="15" l="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l="1"/>
  <c r="A222" i="15" s="1"/>
  <c r="G6" i="15"/>
  <c r="H6" i="15" s="1"/>
  <c r="G10" i="15"/>
  <c r="H10" i="15" s="1"/>
  <c r="G5" i="15"/>
  <c r="H5" i="15" s="1"/>
  <c r="G7" i="15"/>
  <c r="H7" i="15" s="1"/>
  <c r="G8" i="15"/>
  <c r="H8" i="15" s="1"/>
  <c r="G11" i="15"/>
  <c r="H11" i="15" s="1"/>
  <c r="G12" i="15"/>
  <c r="H12" i="15" s="1"/>
  <c r="G4" i="15"/>
  <c r="H4" i="15" s="1"/>
  <c r="G9" i="15"/>
  <c r="H9" i="15" s="1"/>
  <c r="A223" i="15" l="1"/>
  <c r="A224" i="15" s="1"/>
  <c r="A225" i="15" l="1"/>
  <c r="A226" i="15" l="1"/>
  <c r="G19" i="15" l="1"/>
  <c r="H19" i="15" s="1"/>
  <c r="A227" i="15"/>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G13" i="15"/>
  <c r="H13" i="15" s="1"/>
  <c r="G17" i="15"/>
  <c r="H17" i="15" s="1"/>
  <c r="G18" i="15"/>
  <c r="H18" i="15" s="1"/>
  <c r="G14" i="15"/>
  <c r="H14" i="15" s="1"/>
  <c r="G15" i="15"/>
  <c r="H15" i="15" s="1"/>
  <c r="A281" i="15" l="1"/>
  <c r="G16" i="15"/>
  <c r="H16" i="15" s="1"/>
  <c r="A282" i="15" l="1"/>
  <c r="G20" i="15"/>
  <c r="H20" i="15" s="1"/>
  <c r="R4" i="29" a="1"/>
  <c r="R4" i="29" s="1"/>
  <c r="A283" i="15" l="1"/>
  <c r="Q4" i="29"/>
  <c r="O4" i="29" l="1"/>
  <c r="E19" i="22" s="1" a="1"/>
  <c r="E19" i="22" s="1"/>
  <c r="A284" i="15"/>
  <c r="E17" i="22" l="1" a="1"/>
  <c r="E17" i="22" s="1"/>
  <c r="E18" i="22" a="1"/>
  <c r="E18" i="22" s="1"/>
  <c r="C10" i="22" a="1"/>
  <c r="C10" i="22" s="1"/>
  <c r="C2" i="22" s="1" a="1"/>
  <c r="C2" i="22" s="1"/>
  <c r="A285" i="15"/>
  <c r="A286" i="15" l="1"/>
  <c r="A287" i="15" l="1"/>
  <c r="A288" i="15" l="1"/>
  <c r="A289" i="15" l="1"/>
  <c r="A290" i="15" l="1"/>
  <c r="A291" i="15" l="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G178" i="15" s="1"/>
  <c r="H178" i="15" s="1"/>
  <c r="G142" i="15" l="1"/>
  <c r="H142" i="15" s="1"/>
  <c r="G113" i="15"/>
  <c r="H113" i="15" s="1"/>
  <c r="G207" i="15"/>
  <c r="H207" i="15" s="1"/>
  <c r="G153" i="15"/>
  <c r="H153" i="15" s="1"/>
  <c r="G245" i="15"/>
  <c r="H245" i="15" s="1"/>
  <c r="G255" i="15"/>
  <c r="H255" i="15" s="1"/>
  <c r="G314" i="15"/>
  <c r="H314" i="15" s="1"/>
  <c r="G301" i="15"/>
  <c r="H301" i="15" s="1"/>
  <c r="G265" i="15"/>
  <c r="H265" i="15" s="1"/>
  <c r="G279" i="15"/>
  <c r="H279" i="15" s="1"/>
  <c r="G271" i="15"/>
  <c r="H271" i="15" s="1"/>
  <c r="G240" i="15"/>
  <c r="H240" i="15" s="1"/>
  <c r="G243" i="15"/>
  <c r="H243" i="15" s="1"/>
  <c r="G239" i="15"/>
  <c r="H239" i="15" s="1"/>
  <c r="G304" i="15"/>
  <c r="H304" i="15" s="1"/>
  <c r="G261" i="15"/>
  <c r="H261" i="15" s="1"/>
  <c r="G300" i="15"/>
  <c r="H300" i="15" s="1"/>
  <c r="G311" i="15"/>
  <c r="H311" i="15" s="1"/>
  <c r="G251" i="15"/>
  <c r="H251" i="15" s="1"/>
  <c r="G268" i="15"/>
  <c r="H268" i="15" s="1"/>
  <c r="G267" i="15"/>
  <c r="H267" i="15" s="1"/>
  <c r="G262" i="15"/>
  <c r="H262" i="15" s="1"/>
  <c r="G236" i="15"/>
  <c r="H236" i="15" s="1"/>
  <c r="G303" i="15"/>
  <c r="H303" i="15" s="1"/>
  <c r="G256" i="15"/>
  <c r="H256" i="15" s="1"/>
  <c r="G249" i="15"/>
  <c r="H249" i="15" s="1"/>
  <c r="G293" i="15"/>
  <c r="H293" i="15" s="1"/>
  <c r="G229" i="15"/>
  <c r="H229" i="15" s="1"/>
  <c r="G290" i="15"/>
  <c r="H290" i="15" s="1"/>
  <c r="G295" i="15"/>
  <c r="H295" i="15" s="1"/>
  <c r="G247" i="15"/>
  <c r="H247" i="15" s="1"/>
  <c r="G263" i="15"/>
  <c r="H263" i="15" s="1"/>
  <c r="G277" i="15"/>
  <c r="H277" i="15" s="1"/>
  <c r="G241" i="15"/>
  <c r="H241" i="15" s="1"/>
  <c r="G305" i="15"/>
  <c r="H305" i="15" s="1"/>
  <c r="G259" i="15"/>
  <c r="H259" i="15" s="1"/>
  <c r="G308" i="15"/>
  <c r="H308" i="15" s="1"/>
  <c r="G244" i="15"/>
  <c r="H244" i="15" s="1"/>
  <c r="G269" i="15"/>
  <c r="H269" i="15" s="1"/>
  <c r="G292" i="15"/>
  <c r="H292" i="15" s="1"/>
  <c r="G288" i="15"/>
  <c r="H288" i="15" s="1"/>
  <c r="G272" i="15"/>
  <c r="H272" i="15" s="1"/>
  <c r="G283" i="15"/>
  <c r="H283" i="15" s="1"/>
  <c r="G315" i="15"/>
  <c r="H315" i="15" s="1"/>
  <c r="G296" i="15"/>
  <c r="H296" i="15" s="1"/>
  <c r="G235" i="15"/>
  <c r="H235" i="15" s="1"/>
  <c r="G270" i="15"/>
  <c r="H270" i="15" s="1"/>
  <c r="G291" i="15"/>
  <c r="H291" i="15" s="1"/>
  <c r="G310" i="15"/>
  <c r="H310" i="15" s="1"/>
  <c r="G284" i="15"/>
  <c r="H284" i="15" s="1"/>
  <c r="G230" i="15"/>
  <c r="H230" i="15" s="1"/>
  <c r="G289" i="15"/>
  <c r="H289" i="15" s="1"/>
  <c r="G294" i="15"/>
  <c r="H294" i="15" s="1"/>
  <c r="G264" i="15"/>
  <c r="H264" i="15" s="1"/>
  <c r="G309" i="15"/>
  <c r="H309" i="15" s="1"/>
  <c r="G257" i="15"/>
  <c r="H257" i="15" s="1"/>
  <c r="G237" i="15"/>
  <c r="H237" i="15" s="1"/>
  <c r="G250" i="15"/>
  <c r="H250" i="15" s="1"/>
  <c r="G246" i="15"/>
  <c r="H246" i="15" s="1"/>
  <c r="G238" i="15"/>
  <c r="H238" i="15" s="1"/>
  <c r="G234" i="15"/>
  <c r="H234" i="15" s="1"/>
  <c r="G297" i="15"/>
  <c r="H297" i="15" s="1"/>
  <c r="G280" i="15"/>
  <c r="H280" i="15" s="1"/>
  <c r="G275" i="15"/>
  <c r="H275" i="15" s="1"/>
  <c r="G278" i="15"/>
  <c r="H278" i="15" s="1"/>
  <c r="G232" i="15"/>
  <c r="H232" i="15" s="1"/>
  <c r="G274" i="15"/>
  <c r="H274" i="15" s="1"/>
  <c r="G298" i="15"/>
  <c r="H298" i="15" s="1"/>
  <c r="G313" i="15"/>
  <c r="H313" i="15" s="1"/>
  <c r="G258" i="15"/>
  <c r="H258" i="15" s="1"/>
  <c r="G260" i="15"/>
  <c r="H260" i="15" s="1"/>
  <c r="G286" i="15"/>
  <c r="H286" i="15" s="1"/>
  <c r="G282" i="15"/>
  <c r="H282" i="15" s="1"/>
  <c r="G252" i="15"/>
  <c r="H252" i="15" s="1"/>
  <c r="G233" i="15"/>
  <c r="H233" i="15" s="1"/>
  <c r="G312" i="15"/>
  <c r="H312" i="15" s="1"/>
  <c r="G299" i="15"/>
  <c r="H299" i="15" s="1"/>
  <c r="G254" i="15"/>
  <c r="H254" i="15" s="1"/>
  <c r="G266" i="15"/>
  <c r="H266" i="15" s="1"/>
  <c r="G273" i="15"/>
  <c r="H273" i="15" s="1"/>
  <c r="G276" i="15"/>
  <c r="H276" i="15" s="1"/>
  <c r="G287" i="15"/>
  <c r="H287" i="15" s="1"/>
  <c r="G307" i="15"/>
  <c r="H307" i="15" s="1"/>
  <c r="G242" i="15"/>
  <c r="H242" i="15" s="1"/>
  <c r="G231" i="15"/>
  <c r="H231" i="15" s="1"/>
  <c r="G248" i="15"/>
  <c r="H248" i="15" s="1"/>
  <c r="G281" i="15"/>
  <c r="H281" i="15" s="1"/>
  <c r="G228" i="15"/>
  <c r="H228" i="15" s="1"/>
  <c r="G306" i="15"/>
  <c r="H306" i="15" s="1"/>
  <c r="G253" i="15"/>
  <c r="H253" i="15" s="1"/>
  <c r="G302" i="15"/>
  <c r="H302" i="15" s="1"/>
  <c r="G285" i="15"/>
  <c r="H285" i="15" s="1"/>
  <c r="G53" i="15"/>
  <c r="H53" i="15" s="1"/>
  <c r="G50" i="15"/>
  <c r="H50" i="15" s="1"/>
  <c r="G107" i="15"/>
  <c r="H107" i="15" s="1"/>
  <c r="G95" i="15"/>
  <c r="H95" i="15" s="1"/>
  <c r="G165" i="15"/>
  <c r="H165" i="15" s="1"/>
  <c r="G201" i="15"/>
  <c r="H201" i="15" s="1"/>
  <c r="G189" i="15"/>
  <c r="H189" i="15" s="1"/>
  <c r="G44" i="15"/>
  <c r="H44" i="15" s="1"/>
  <c r="G89" i="15"/>
  <c r="H89" i="15" s="1"/>
  <c r="G104" i="15"/>
  <c r="H104" i="15" s="1"/>
  <c r="G172" i="15"/>
  <c r="H172" i="15" s="1"/>
  <c r="G97" i="15"/>
  <c r="H97" i="15" s="1"/>
  <c r="G70" i="15"/>
  <c r="H70" i="15" s="1"/>
  <c r="G110" i="15"/>
  <c r="H110" i="15" s="1"/>
  <c r="G184" i="15"/>
  <c r="H184" i="15" s="1"/>
  <c r="G152" i="15"/>
  <c r="H152" i="15" s="1"/>
  <c r="G37" i="15"/>
  <c r="H37" i="15" s="1"/>
  <c r="G119" i="15"/>
  <c r="H119" i="15" s="1"/>
  <c r="G54" i="15"/>
  <c r="H54" i="15" s="1"/>
  <c r="G203" i="15"/>
  <c r="H203" i="15" s="1"/>
  <c r="G22" i="15"/>
  <c r="H22" i="15" s="1"/>
  <c r="G128" i="15"/>
  <c r="H128" i="15" s="1"/>
  <c r="G59" i="15"/>
  <c r="H59" i="15" s="1"/>
  <c r="G96" i="15"/>
  <c r="H96" i="15" s="1"/>
  <c r="G79" i="15"/>
  <c r="H79" i="15" s="1"/>
  <c r="G214" i="15"/>
  <c r="H214" i="15" s="1"/>
  <c r="G227" i="15"/>
  <c r="H227" i="15" s="1"/>
  <c r="G23" i="15"/>
  <c r="H23" i="15" s="1"/>
  <c r="G52" i="15"/>
  <c r="H52" i="15" s="1"/>
  <c r="G155" i="15"/>
  <c r="H155" i="15" s="1"/>
  <c r="G186" i="15"/>
  <c r="H186" i="15" s="1"/>
  <c r="G57" i="15"/>
  <c r="H57" i="15" s="1"/>
  <c r="G49" i="15"/>
  <c r="H49" i="15" s="1"/>
  <c r="G93" i="15"/>
  <c r="H93" i="15" s="1"/>
  <c r="G175" i="15"/>
  <c r="H175" i="15" s="1"/>
  <c r="G67" i="15"/>
  <c r="H67" i="15" s="1"/>
  <c r="G55" i="15"/>
  <c r="H55" i="15" s="1"/>
  <c r="G51" i="15"/>
  <c r="H51" i="15" s="1"/>
  <c r="G216" i="15"/>
  <c r="H216" i="15" s="1"/>
  <c r="G28" i="15"/>
  <c r="H28" i="15" s="1"/>
  <c r="G146" i="15"/>
  <c r="H146" i="15" s="1"/>
  <c r="G76" i="15"/>
  <c r="H76" i="15" s="1"/>
  <c r="G98" i="15"/>
  <c r="H98" i="15" s="1"/>
  <c r="G38" i="15"/>
  <c r="H38" i="15" s="1"/>
  <c r="G159" i="15"/>
  <c r="H159" i="15" s="1"/>
  <c r="G139" i="15"/>
  <c r="H139" i="15" s="1"/>
  <c r="G148" i="15"/>
  <c r="H148" i="15" s="1"/>
  <c r="G42" i="15"/>
  <c r="H42" i="15" s="1"/>
  <c r="G61" i="15"/>
  <c r="H61" i="15" s="1"/>
  <c r="G150" i="15"/>
  <c r="H150" i="15" s="1"/>
  <c r="G126" i="15"/>
  <c r="H126" i="15" s="1"/>
  <c r="G60" i="15"/>
  <c r="H60" i="15" s="1"/>
  <c r="G32" i="15"/>
  <c r="H32" i="15" s="1"/>
  <c r="G132" i="15"/>
  <c r="H132" i="15" s="1"/>
  <c r="G127" i="15"/>
  <c r="H127" i="15" s="1"/>
  <c r="G92" i="15"/>
  <c r="H92" i="15" s="1"/>
  <c r="G117" i="15"/>
  <c r="H117" i="15" s="1"/>
  <c r="G173" i="15"/>
  <c r="H173" i="15" s="1"/>
  <c r="G84" i="15"/>
  <c r="H84" i="15" s="1"/>
  <c r="G24" i="15"/>
  <c r="H24" i="15" s="1"/>
  <c r="G158" i="15"/>
  <c r="H158" i="15" s="1"/>
  <c r="G226" i="15"/>
  <c r="H226" i="15" s="1"/>
  <c r="G167" i="15"/>
  <c r="H167" i="15" s="1"/>
  <c r="G91" i="15"/>
  <c r="H91" i="15" s="1"/>
  <c r="G129" i="15"/>
  <c r="H129" i="15" s="1"/>
  <c r="G123" i="15"/>
  <c r="H123" i="15" s="1"/>
  <c r="G46" i="15"/>
  <c r="H46" i="15" s="1"/>
  <c r="G164" i="15"/>
  <c r="H164" i="15" s="1"/>
  <c r="G179" i="15"/>
  <c r="H179" i="15" s="1"/>
  <c r="G77" i="15"/>
  <c r="H77" i="15" s="1"/>
  <c r="G161" i="15"/>
  <c r="H161" i="15" s="1"/>
  <c r="G108" i="15"/>
  <c r="H108" i="15" s="1"/>
  <c r="G151" i="15"/>
  <c r="H151" i="15" s="1"/>
  <c r="G66" i="15"/>
  <c r="H66" i="15" s="1"/>
  <c r="G202" i="15"/>
  <c r="H202" i="15" s="1"/>
  <c r="G47" i="15"/>
  <c r="H47" i="15" s="1"/>
  <c r="G29" i="15"/>
  <c r="H29" i="15" s="1"/>
  <c r="G58" i="15"/>
  <c r="H58" i="15" s="1"/>
  <c r="G68" i="15"/>
  <c r="H68" i="15" s="1"/>
  <c r="G204" i="15"/>
  <c r="H204" i="15" s="1"/>
  <c r="G219" i="15"/>
  <c r="H219" i="15" s="1"/>
  <c r="G136" i="15"/>
  <c r="H136" i="15" s="1"/>
  <c r="G140" i="15"/>
  <c r="H140" i="15" s="1"/>
  <c r="G188" i="15"/>
  <c r="H188" i="15" s="1"/>
  <c r="G206" i="15"/>
  <c r="H206" i="15" s="1"/>
  <c r="G56" i="15"/>
  <c r="H56" i="15" s="1"/>
  <c r="G72" i="15"/>
  <c r="H72" i="15" s="1"/>
  <c r="G205" i="15"/>
  <c r="H205" i="15" s="1"/>
  <c r="G78" i="15"/>
  <c r="H78" i="15" s="1"/>
  <c r="G160" i="15"/>
  <c r="H160" i="15" s="1"/>
  <c r="G105" i="15"/>
  <c r="H105" i="15" s="1"/>
  <c r="G212" i="15"/>
  <c r="H212" i="15" s="1"/>
  <c r="G163" i="15"/>
  <c r="H163" i="15" s="1"/>
  <c r="G168" i="15"/>
  <c r="H168" i="15" s="1"/>
  <c r="G198" i="15"/>
  <c r="H198" i="15" s="1"/>
  <c r="G109" i="15"/>
  <c r="H109" i="15" s="1"/>
  <c r="G124" i="15"/>
  <c r="H124" i="15" s="1"/>
  <c r="G210" i="15"/>
  <c r="H210" i="15" s="1"/>
  <c r="G192" i="15"/>
  <c r="H192" i="15" s="1"/>
  <c r="G185" i="15"/>
  <c r="H185" i="15" s="1"/>
  <c r="G190" i="15"/>
  <c r="H190" i="15" s="1"/>
  <c r="G196" i="15"/>
  <c r="H196" i="15" s="1"/>
  <c r="G90" i="15"/>
  <c r="H90" i="15" s="1"/>
  <c r="G187" i="15"/>
  <c r="H187" i="15" s="1"/>
  <c r="G35" i="15"/>
  <c r="H35" i="15" s="1"/>
  <c r="G157" i="15"/>
  <c r="H157" i="15" s="1"/>
  <c r="G162" i="15"/>
  <c r="H162" i="15" s="1"/>
  <c r="G27" i="15"/>
  <c r="H27" i="15" s="1"/>
  <c r="G147" i="15"/>
  <c r="H147" i="15" s="1"/>
  <c r="G48" i="15"/>
  <c r="H48" i="15" s="1"/>
  <c r="G200" i="15"/>
  <c r="H200" i="15" s="1"/>
  <c r="G122" i="15"/>
  <c r="H122" i="15" s="1"/>
  <c r="G191" i="15"/>
  <c r="H191" i="15" s="1"/>
  <c r="G177" i="15"/>
  <c r="H177" i="15" s="1"/>
  <c r="G26" i="15"/>
  <c r="H26" i="15" s="1"/>
  <c r="G83" i="15"/>
  <c r="H83" i="15" s="1"/>
  <c r="G31" i="15"/>
  <c r="H31" i="15" s="1"/>
  <c r="G125" i="15"/>
  <c r="H125" i="15" s="1"/>
  <c r="G65" i="15"/>
  <c r="H65" i="15" s="1"/>
  <c r="G34" i="15"/>
  <c r="H34" i="15" s="1"/>
  <c r="G106" i="15"/>
  <c r="H106" i="15" s="1"/>
  <c r="G85" i="15"/>
  <c r="H85" i="15" s="1"/>
  <c r="G36" i="15"/>
  <c r="H36" i="15" s="1"/>
  <c r="G194" i="15"/>
  <c r="H194" i="15" s="1"/>
  <c r="G170" i="15"/>
  <c r="H170" i="15" s="1"/>
  <c r="G111" i="15"/>
  <c r="H111" i="15" s="1"/>
  <c r="G221" i="15"/>
  <c r="H221" i="15" s="1"/>
  <c r="G138" i="15"/>
  <c r="H138" i="15" s="1"/>
  <c r="G64" i="15"/>
  <c r="H64" i="15" s="1"/>
  <c r="G182" i="15"/>
  <c r="H182" i="15" s="1"/>
  <c r="G71" i="15"/>
  <c r="H71" i="15" s="1"/>
  <c r="G166" i="15"/>
  <c r="H166" i="15" s="1"/>
  <c r="G197" i="15"/>
  <c r="H197" i="15" s="1"/>
  <c r="G174" i="15"/>
  <c r="H174" i="15" s="1"/>
  <c r="G213" i="15"/>
  <c r="H213" i="15" s="1"/>
  <c r="G134" i="15"/>
  <c r="H134" i="15" s="1"/>
  <c r="G144" i="15"/>
  <c r="H144" i="15" s="1"/>
  <c r="G209" i="15"/>
  <c r="H209" i="15" s="1"/>
  <c r="G224" i="15"/>
  <c r="H224" i="15" s="1"/>
  <c r="G112" i="15"/>
  <c r="H112" i="15" s="1"/>
  <c r="G80" i="15"/>
  <c r="H80" i="15" s="1"/>
  <c r="G145" i="15"/>
  <c r="H145" i="15" s="1"/>
  <c r="G115" i="15"/>
  <c r="H115" i="15" s="1"/>
  <c r="G86" i="15"/>
  <c r="H86" i="15" s="1"/>
  <c r="G101" i="15"/>
  <c r="H101" i="15" s="1"/>
  <c r="G40" i="15"/>
  <c r="H40" i="15" s="1"/>
  <c r="G118" i="15"/>
  <c r="H118" i="15" s="1"/>
  <c r="G141" i="15"/>
  <c r="H141" i="15" s="1"/>
  <c r="G154" i="15"/>
  <c r="H154" i="15" s="1"/>
  <c r="G180" i="15"/>
  <c r="H180" i="15" s="1"/>
  <c r="G176" i="15"/>
  <c r="H176" i="15" s="1"/>
  <c r="G171" i="15"/>
  <c r="H171" i="15" s="1"/>
  <c r="G149" i="15"/>
  <c r="H149" i="15" s="1"/>
  <c r="G87" i="15"/>
  <c r="H87" i="15" s="1"/>
  <c r="G116" i="15"/>
  <c r="H116" i="15" s="1"/>
  <c r="G137" i="15"/>
  <c r="H137" i="15" s="1"/>
  <c r="G45" i="15"/>
  <c r="H45" i="15" s="1"/>
  <c r="G33" i="15"/>
  <c r="H33" i="15" s="1"/>
  <c r="G223" i="15"/>
  <c r="H223" i="15" s="1"/>
  <c r="G41" i="15"/>
  <c r="H41" i="15" s="1"/>
  <c r="G183" i="15"/>
  <c r="H183" i="15" s="1"/>
  <c r="G211" i="15"/>
  <c r="H211" i="15" s="1"/>
  <c r="G81" i="15"/>
  <c r="H81" i="15" s="1"/>
  <c r="G62" i="15"/>
  <c r="H62" i="15" s="1"/>
  <c r="G143" i="15"/>
  <c r="H143" i="15" s="1"/>
  <c r="G88" i="15"/>
  <c r="H88" i="15" s="1"/>
  <c r="G208" i="15"/>
  <c r="H208" i="15" s="1"/>
  <c r="G121" i="15"/>
  <c r="H121" i="15" s="1"/>
  <c r="G39" i="15"/>
  <c r="H39" i="15" s="1"/>
  <c r="G156" i="15"/>
  <c r="H156" i="15" s="1"/>
  <c r="G130" i="15"/>
  <c r="H130" i="15" s="1"/>
  <c r="G220" i="15"/>
  <c r="H220" i="15" s="1"/>
  <c r="G73" i="15"/>
  <c r="H73" i="15" s="1"/>
  <c r="G222" i="15"/>
  <c r="H222" i="15" s="1"/>
  <c r="G215" i="15"/>
  <c r="H215" i="15" s="1"/>
  <c r="G102" i="15"/>
  <c r="H102" i="15" s="1"/>
  <c r="G114" i="15"/>
  <c r="H114" i="15" s="1"/>
  <c r="G133" i="15"/>
  <c r="H133" i="15" s="1"/>
  <c r="G69" i="15"/>
  <c r="H69" i="15" s="1"/>
  <c r="G25" i="15"/>
  <c r="H25" i="15" s="1"/>
  <c r="G94" i="15"/>
  <c r="H94" i="15" s="1"/>
  <c r="G21" i="15"/>
  <c r="H21" i="15" s="1"/>
  <c r="G43" i="15"/>
  <c r="H43" i="15" s="1"/>
  <c r="G199" i="15"/>
  <c r="H199" i="15" s="1"/>
  <c r="G63" i="15"/>
  <c r="H63" i="15" s="1"/>
  <c r="G100" i="15"/>
  <c r="H100" i="15" s="1"/>
  <c r="G74" i="15"/>
  <c r="H74" i="15" s="1"/>
  <c r="G135" i="15"/>
  <c r="H135" i="15" s="1"/>
  <c r="G225" i="15"/>
  <c r="H225" i="15" s="1"/>
  <c r="G195" i="15"/>
  <c r="H195" i="15" s="1"/>
  <c r="G103" i="15"/>
  <c r="H103" i="15" s="1"/>
  <c r="G181" i="15"/>
  <c r="H181" i="15" s="1"/>
  <c r="G99" i="15"/>
  <c r="H99" i="15" s="1"/>
  <c r="G169" i="15"/>
  <c r="H169" i="15" s="1"/>
  <c r="G218" i="15"/>
  <c r="H218" i="15" s="1"/>
  <c r="G120" i="15"/>
  <c r="H120" i="15" s="1"/>
  <c r="G217" i="15"/>
  <c r="H217" i="15" s="1"/>
  <c r="G75" i="15"/>
  <c r="H75" i="15" s="1"/>
  <c r="G193" i="15"/>
  <c r="H193" i="15" s="1"/>
  <c r="G131" i="15"/>
  <c r="H131" i="15" s="1"/>
  <c r="G82" i="15"/>
  <c r="H82" i="15" s="1"/>
  <c r="G30" i="15"/>
  <c r="H30"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F3" authorId="0" shapeId="0" xr:uid="{00000000-0006-0000-0100-000001000000}">
      <text>
        <r>
          <rPr>
            <b/>
            <sz val="9"/>
            <color indexed="81"/>
            <rFont val="Tahoma"/>
            <family val="2"/>
          </rPr>
          <t>9-digit Business Number (Canada Revenue Agency)</t>
        </r>
      </text>
    </comment>
    <comment ref="J3" authorId="0" shapeId="0" xr:uid="{00000000-0006-0000-0100-000002000000}">
      <text>
        <r>
          <rPr>
            <b/>
            <sz val="9"/>
            <color indexed="81"/>
            <rFont val="Tahoma"/>
            <family val="2"/>
          </rPr>
          <t xml:space="preserve">Examples for the format:  
111-111-1111  
1111-111-1111 
1-111-111-1111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G1" authorId="0" shapeId="0" xr:uid="{2280A8F0-2762-4AC8-922A-F5C3BFD0561D}">
      <text>
        <r>
          <rPr>
            <b/>
            <sz val="9"/>
            <color indexed="81"/>
            <rFont val="Tahoma"/>
            <family val="2"/>
          </rPr>
          <t>Select only part 2 substances entered in Section 11 to appear in the picklists of Sections 13 and 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2" authorId="0" shapeId="0" xr:uid="{19AF67E5-93B4-49CB-BF3B-428DD6972436}">
      <text>
        <r>
          <rPr>
            <b/>
            <sz val="9"/>
            <color indexed="81"/>
            <rFont val="Tahoma"/>
            <family val="2"/>
          </rPr>
          <t>Precede your entry with an apostrophe ( ‘ )
Ex: ‘123</t>
        </r>
      </text>
    </comment>
    <comment ref="C3" authorId="0" shapeId="0" xr:uid="{D0ED0B4B-E886-4278-A512-AE607BFA7F4E}">
      <text>
        <r>
          <rPr>
            <b/>
            <sz val="9"/>
            <color indexed="81"/>
            <rFont val="Tahoma"/>
            <family val="2"/>
          </rPr>
          <t>Select value: if you copy-paste, paste as Values only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E3" authorId="0" shapeId="0" xr:uid="{00000000-0006-0000-0200-000001000000}">
      <text>
        <r>
          <rPr>
            <b/>
            <sz val="9"/>
            <color indexed="81"/>
            <rFont val="Tahoma"/>
            <family val="2"/>
          </rPr>
          <t>Select value: if you copy-paste, paste as Values only</t>
        </r>
      </text>
    </comment>
    <comment ref="F3" authorId="0" shapeId="0" xr:uid="{00000000-0006-0000-0200-000002000000}">
      <text>
        <r>
          <rPr>
            <b/>
            <sz val="9"/>
            <color indexed="81"/>
            <rFont val="Tahoma"/>
            <family val="2"/>
          </rPr>
          <t>Postal Code must have this format: 
A1A 1A1, where A is a capital letter and 1 is a digit, with a space separating the third and fourth characters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2" authorId="0" shapeId="0" xr:uid="{00000000-0006-0000-0300-000001000000}">
      <text>
        <r>
          <rPr>
            <b/>
            <sz val="9"/>
            <color indexed="81"/>
            <rFont val="Tahoma"/>
            <family val="2"/>
          </rPr>
          <t>Precede your entry with an apostrophe ( ‘ )
Ex: ‘123</t>
        </r>
      </text>
    </comment>
    <comment ref="C3" authorId="0" shapeId="0" xr:uid="{00000000-0006-0000-0300-000002000000}">
      <text>
        <r>
          <rPr>
            <b/>
            <sz val="9"/>
            <color indexed="81"/>
            <rFont val="Tahoma"/>
            <family val="2"/>
          </rPr>
          <t>Select value: if you copy-paste, paste as Values only</t>
        </r>
      </text>
    </comment>
    <comment ref="F3" authorId="0" shapeId="0" xr:uid="{00000000-0006-0000-0300-000003000000}">
      <text>
        <r>
          <rPr>
            <b/>
            <sz val="9"/>
            <color indexed="81"/>
            <rFont val="Tahoma"/>
            <family val="2"/>
          </rPr>
          <t>Quantity must be equal to or greater than 0, with no more than 4 decimal places</t>
        </r>
      </text>
    </comment>
    <comment ref="I3" authorId="0" shapeId="0" xr:uid="{BAF290CB-F8DD-4173-B0C9-F0AD3181C5CB}">
      <text>
        <r>
          <rPr>
            <b/>
            <sz val="9"/>
            <color indexed="81"/>
            <rFont val="Tahoma"/>
            <charset val="1"/>
          </rPr>
          <t>Quantity must be equal to or greater than 0, with no more than 4 decimal places</t>
        </r>
        <r>
          <rPr>
            <sz val="9"/>
            <color indexed="81"/>
            <rFont val="Tahoma"/>
            <charset val="1"/>
          </rPr>
          <t xml:space="preserve">
</t>
        </r>
      </text>
    </comment>
    <comment ref="L3" authorId="0" shapeId="0" xr:uid="{BEDBC648-0AC2-45A7-B678-9688E891C95D}">
      <text>
        <r>
          <rPr>
            <b/>
            <sz val="9"/>
            <color indexed="81"/>
            <rFont val="Tahoma"/>
            <charset val="1"/>
          </rPr>
          <t>Quantity must be equal to or greater than 0, with no more than 4 decimal places</t>
        </r>
        <r>
          <rPr>
            <sz val="9"/>
            <color indexed="81"/>
            <rFont val="Tahoma"/>
            <charset val="1"/>
          </rPr>
          <t xml:space="preserve">
</t>
        </r>
      </text>
    </comment>
    <comment ref="O3" authorId="0" shapeId="0" xr:uid="{F2236688-BB3F-44FB-97D7-0C4B774A3568}">
      <text>
        <r>
          <rPr>
            <b/>
            <sz val="9"/>
            <color indexed="81"/>
            <rFont val="Tahoma"/>
            <charset val="1"/>
          </rPr>
          <t>Quantity must be equal to or greater than 0, with no more than 4 decimal places</t>
        </r>
        <r>
          <rPr>
            <sz val="9"/>
            <color indexed="81"/>
            <rFont val="Tahoma"/>
            <charset val="1"/>
          </rPr>
          <t xml:space="preserve">
</t>
        </r>
      </text>
    </comment>
    <comment ref="R3" authorId="0" shapeId="0" xr:uid="{9035216C-AC6A-4AD3-8471-46F1B87401E7}">
      <text>
        <r>
          <rPr>
            <b/>
            <sz val="9"/>
            <color indexed="81"/>
            <rFont val="Tahoma"/>
            <charset val="1"/>
          </rPr>
          <t>Quantity must be equal to or greater than 0, with no more than 4 decimal places</t>
        </r>
      </text>
    </comment>
    <comment ref="U3" authorId="0" shapeId="0" xr:uid="{00000000-0006-0000-0300-000008000000}">
      <text>
        <r>
          <rPr>
            <b/>
            <sz val="9"/>
            <color indexed="81"/>
            <rFont val="Tahoma"/>
            <family val="2"/>
          </rPr>
          <t>Quantity must be equal to or greater than 0, with no more than 4 decimal places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3" authorId="0" shapeId="0" xr:uid="{00000000-0006-0000-0400-000001000000}">
      <text>
        <r>
          <rPr>
            <b/>
            <sz val="9"/>
            <color indexed="81"/>
            <rFont val="Tahoma"/>
            <family val="2"/>
          </rPr>
          <t>Select value: if you copy-paste, paste as Values only.
Substances in the drop-down list are based on the responses from tab Section 11.
All substances displayed in the list must be selected at least one time (1 row).</t>
        </r>
      </text>
    </comment>
    <comment ref="F3" authorId="0" shapeId="0" xr:uid="{00000000-0006-0000-0400-000002000000}">
      <text>
        <r>
          <rPr>
            <b/>
            <sz val="9"/>
            <color indexed="81"/>
            <rFont val="Tahoma"/>
            <family val="2"/>
          </rPr>
          <t xml:space="preserve">Any other applicable substance function code(s) should be entered and separated by single spaces (e.g. U001 U002 U003) </t>
        </r>
        <r>
          <rPr>
            <sz val="9"/>
            <color indexed="81"/>
            <rFont val="Tahoma"/>
            <family val="2"/>
          </rPr>
          <t xml:space="preserve">
</t>
        </r>
      </text>
    </comment>
    <comment ref="H3" authorId="0" shapeId="0" xr:uid="{00000000-0006-0000-0400-000003000000}">
      <text>
        <r>
          <rPr>
            <b/>
            <sz val="9"/>
            <color indexed="81"/>
            <rFont val="Tahoma"/>
            <family val="2"/>
          </rPr>
          <t>Enter response only if "U999" is selected or entered</t>
        </r>
      </text>
    </comment>
    <comment ref="M3" authorId="0" shapeId="0" xr:uid="{9F60DE2A-819B-4CE5-8C59-969870D71031}">
      <text>
        <r>
          <rPr>
            <b/>
            <sz val="9"/>
            <color indexed="81"/>
            <rFont val="Tahoma"/>
            <charset val="1"/>
          </rPr>
          <t>Enter a concentration of substance.
OR if it is a range of concentrations for the substance, enter the lower end of the range.
Must be a number between 0 and 100, with no more than 4 decimal places.</t>
        </r>
        <r>
          <rPr>
            <sz val="9"/>
            <color indexed="81"/>
            <rFont val="Tahoma"/>
            <charset val="1"/>
          </rPr>
          <t xml:space="preserve">
</t>
        </r>
      </text>
    </comment>
    <comment ref="N3" authorId="0" shapeId="0" xr:uid="{1FADF2DB-583F-4C63-99C2-7C99A0A4594F}">
      <text>
        <r>
          <rPr>
            <b/>
            <sz val="9"/>
            <color indexed="81"/>
            <rFont val="Tahoma"/>
            <charset val="1"/>
          </rPr>
          <t>Enter the same value as column M if the substance has a set concentration.
OR if it is a range of concentrations for the substance, enter the upper end of the range.
Must be a number between 0 and 100, with no more than 4 decimal places.</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3" authorId="0" shapeId="0" xr:uid="{7E6F6386-6C10-4143-BBAA-5ABC52F1DE85}">
      <text>
        <r>
          <rPr>
            <b/>
            <sz val="9"/>
            <color indexed="81"/>
            <rFont val="Tahoma"/>
            <charset val="1"/>
          </rPr>
          <t>Select value: if you copy-paste, paste as Values only. Substances in the drop-down list are Part 2 substances entered in tab Section 11. All substances displayed in the list must be selected at least one time (1 row).</t>
        </r>
        <r>
          <rPr>
            <sz val="9"/>
            <color indexed="81"/>
            <rFont val="Tahoma"/>
            <charset val="1"/>
          </rPr>
          <t xml:space="preserve">
</t>
        </r>
      </text>
    </comment>
    <comment ref="B3" authorId="0" shapeId="0" xr:uid="{0339098A-92E7-405F-AFFB-9099FB786D0F}">
      <text>
        <r>
          <rPr>
            <b/>
            <sz val="9"/>
            <color indexed="81"/>
            <rFont val="Tahoma"/>
            <charset val="1"/>
          </rPr>
          <t>If uploading files, upload to Single Window along with this ERF and include the file details in the Section 13 &amp; 14 Files tab</t>
        </r>
        <r>
          <rPr>
            <sz val="9"/>
            <color indexed="81"/>
            <rFont val="Tahoma"/>
            <charset val="1"/>
          </rPr>
          <t xml:space="preserve">
</t>
        </r>
      </text>
    </comment>
    <comment ref="C3" authorId="0" shapeId="0" xr:uid="{94B8F6A8-3B2D-4D88-9102-977881A8CDD0}">
      <text>
        <r>
          <rPr>
            <b/>
            <sz val="9"/>
            <color indexed="81"/>
            <rFont val="Tahoma"/>
            <family val="2"/>
          </rPr>
          <t>Enter all available molecular weight information for the substance.
For example: the range of molecular weights, the number average molecular weight, the weight average molecular weight, information on low molecular weight content (for instance, the percentage of residual constituents having molecular weights less than 500 Daltons, or those having molecular weights less than 1000 Daltons).
Include appropriate units and specify the kind of average molecular weight used, if applicable.</t>
        </r>
      </text>
    </comment>
    <comment ref="F3" authorId="0" shapeId="0" xr:uid="{91877CA5-E1A7-420C-8D01-02D17FD481AD}">
      <text>
        <r>
          <rPr>
            <b/>
            <sz val="9"/>
            <color indexed="81"/>
            <rFont val="Tahoma"/>
            <charset val="1"/>
          </rPr>
          <t>If uploading files, upload to Single Window along with this ERF and include the file details in the Section 13 &amp; 14 Files tab</t>
        </r>
      </text>
    </comment>
    <comment ref="I3" authorId="0" shapeId="0" xr:uid="{E3011C4B-A971-4639-8E25-51428C118932}">
      <text>
        <r>
          <rPr>
            <b/>
            <sz val="9"/>
            <color indexed="81"/>
            <rFont val="Tahoma"/>
            <charset val="1"/>
          </rPr>
          <t xml:space="preserve">If uploading files, upload to Single Window along with this ERF and include the file details in the Section 13 &amp; 14 Files tab
</t>
        </r>
        <r>
          <rPr>
            <sz val="9"/>
            <color indexed="81"/>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3" authorId="0" shapeId="0" xr:uid="{CDA8ECC2-A2E8-4663-A8AF-E487D8C85BC4}">
      <text>
        <r>
          <rPr>
            <b/>
            <sz val="9"/>
            <color indexed="81"/>
            <rFont val="Tahoma"/>
            <charset val="1"/>
          </rPr>
          <t>Select value: if you copy-paste, paste as Values only. Substances in the drop-down list are Part 2 substances entered in tab Section 11. All substances displayed in the list must be selected at least one time (1 row).</t>
        </r>
        <r>
          <rPr>
            <sz val="9"/>
            <color indexed="81"/>
            <rFont val="Tahoma"/>
            <charset val="1"/>
          </rPr>
          <t xml:space="preserve">
</t>
        </r>
      </text>
    </comment>
    <comment ref="B3" authorId="0" shapeId="0" xr:uid="{1186774A-E264-4DA5-9984-96DE92AE8BA9}">
      <text>
        <r>
          <rPr>
            <b/>
            <sz val="9"/>
            <color indexed="81"/>
            <rFont val="Tahoma"/>
            <charset val="1"/>
          </rPr>
          <t xml:space="preserve">If uploading files, upload to Single Window along with this ERF and include the file details in the Section 13 &amp; 14 Files tab
</t>
        </r>
      </text>
    </comment>
    <comment ref="F3" authorId="0" shapeId="0" xr:uid="{17BE33AB-80A3-4A41-9AA2-0DEE1379DC76}">
      <text>
        <r>
          <rPr>
            <b/>
            <sz val="9"/>
            <color indexed="81"/>
            <rFont val="Tahoma"/>
            <charset val="1"/>
          </rPr>
          <t xml:space="preserve">If uploading files, upload to Single Window along with this ERF and include the file details in the Section 13 &amp; 14 Files tab
</t>
        </r>
      </text>
    </comment>
    <comment ref="G3" authorId="0" shapeId="0" xr:uid="{3E6B45BD-EAA0-4C7F-987D-354F5E5DBB95}">
      <text>
        <r>
          <rPr>
            <b/>
            <sz val="9"/>
            <color indexed="81"/>
            <rFont val="Tahoma"/>
            <charset val="1"/>
          </rPr>
          <t>Enter a concentration for the monomer.
OR if it is a range of concentrations for the monomer, enter the lower end of the range.
Must be a number between 0 and 100, with no more than 4 decimal places.</t>
        </r>
      </text>
    </comment>
    <comment ref="H3" authorId="0" shapeId="0" xr:uid="{9AA33691-68E3-48B5-B8C9-98825BD1F20E}">
      <text>
        <r>
          <rPr>
            <b/>
            <sz val="9"/>
            <color indexed="81"/>
            <rFont val="Tahoma"/>
            <charset val="1"/>
          </rPr>
          <t>Enter the same value as column G if the monomer has a set concentration.
OR if it is a range of concentrations for the monomer, enter the upper end of the range.
Must be a number between 0 and 100, with no more than 4 decimal places.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3" authorId="0" shapeId="0" xr:uid="{058E5098-D35C-4548-B243-637B6FDF61BF}">
      <text>
        <r>
          <rPr>
            <b/>
            <sz val="9"/>
            <color indexed="81"/>
            <rFont val="Tahoma"/>
            <charset val="1"/>
          </rPr>
          <t>Select value: if you copy-paste, paste as Values only. Substances in the drop-down list are Part 2 substances entered in tab Section 11. All substances displayed in the list must be selected at least one time (1 row).</t>
        </r>
        <r>
          <rPr>
            <sz val="9"/>
            <color indexed="81"/>
            <rFont val="Tahoma"/>
            <charset val="1"/>
          </rPr>
          <t xml:space="preserve">
</t>
        </r>
      </text>
    </comment>
    <comment ref="D3" authorId="0" shapeId="0" xr:uid="{20FC772C-372E-4550-B5C7-0AC9F5CD2F63}">
      <text>
        <r>
          <rPr>
            <b/>
            <sz val="9"/>
            <color indexed="81"/>
            <rFont val="Tahoma"/>
            <charset val="1"/>
          </rPr>
          <t>File name should correspond to the exact name of the file uploaded to Single Window, including file extension type (e.g., .docx, .pdf, .xlsx)</t>
        </r>
        <r>
          <rPr>
            <sz val="9"/>
            <color indexed="81"/>
            <rFont val="Tahoma"/>
            <charset val="1"/>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B2" authorId="0" shapeId="0" xr:uid="{00000000-0006-0000-0500-000001000000}">
      <text>
        <r>
          <rPr>
            <b/>
            <sz val="9"/>
            <color indexed="81"/>
            <rFont val="Tahoma"/>
            <family val="2"/>
          </rPr>
          <t>When File Status is “Complete”, refer to the Instructions tab for how to submit the file</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<sst xmlns="http://schemas.openxmlformats.org/spreadsheetml/2006/main" count="18292" uniqueCount="1247">
  <si>
    <t>Facility Name</t>
  </si>
  <si>
    <t>CAS RN</t>
  </si>
  <si>
    <t>Ontario</t>
  </si>
  <si>
    <t>Quebec</t>
  </si>
  <si>
    <t>No</t>
  </si>
  <si>
    <t>Yes</t>
  </si>
  <si>
    <t>Street Address</t>
  </si>
  <si>
    <t>City</t>
  </si>
  <si>
    <t>U999 Description</t>
  </si>
  <si>
    <t>U001</t>
  </si>
  <si>
    <t>Substances used to wear down or polish surfaces by rubbing against the surface.</t>
  </si>
  <si>
    <t>U999</t>
  </si>
  <si>
    <t>Substances with a function not otherwise described in this table. A written description must be provided when using this code.</t>
  </si>
  <si>
    <t>C101</t>
  </si>
  <si>
    <t>U002</t>
  </si>
  <si>
    <t>C999</t>
  </si>
  <si>
    <t>C102</t>
  </si>
  <si>
    <t>Substances contained in foam mattresses, pillows, cushions, and any seating, furniture and furnishings containing foam.</t>
  </si>
  <si>
    <t>Postal Code</t>
  </si>
  <si>
    <t>STATUS</t>
  </si>
  <si>
    <t>Substances</t>
  </si>
  <si>
    <t>Substance Function Codes</t>
  </si>
  <si>
    <t>SCHEDULE 1</t>
  </si>
  <si>
    <t>SCHEDULE 2</t>
  </si>
  <si>
    <t>Substance function codes</t>
  </si>
  <si>
    <t>Title</t>
  </si>
  <si>
    <t>Description</t>
  </si>
  <si>
    <t>Abrasives</t>
  </si>
  <si>
    <t>Adhesives and sealant substances</t>
  </si>
  <si>
    <t>U003</t>
  </si>
  <si>
    <t>Adsorbents and absorbents</t>
  </si>
  <si>
    <t>U004</t>
  </si>
  <si>
    <t>Agricultural substances (non-pesticidal)</t>
  </si>
  <si>
    <t>U005</t>
  </si>
  <si>
    <t>Anti-adhesive agents</t>
  </si>
  <si>
    <t>U006</t>
  </si>
  <si>
    <t>Bleaching agents</t>
  </si>
  <si>
    <t>Substances used to lighten or whiten a substrate through chemical reaction, usually an oxidative process which degrades the colour system.</t>
  </si>
  <si>
    <t>U007</t>
  </si>
  <si>
    <t>Corrosion inhibitors and anti-scaling agents</t>
  </si>
  <si>
    <t>Substances used to prevent or retard corrosion or the formation of scale.</t>
  </si>
  <si>
    <t>U008</t>
  </si>
  <si>
    <t>Dyes</t>
  </si>
  <si>
    <t>Substances used to impart colour to other materials or mixtures by penetrating into the surface of the substrate.</t>
  </si>
  <si>
    <t>U009</t>
  </si>
  <si>
    <t>Fillers</t>
  </si>
  <si>
    <t>Substances used to provide bulk, increase strength, increase hardness, or improve resistance to impact.</t>
  </si>
  <si>
    <t>U010</t>
  </si>
  <si>
    <t>Finishing agents</t>
  </si>
  <si>
    <t>U011</t>
  </si>
  <si>
    <t>Flame retardants</t>
  </si>
  <si>
    <t>Substances used on the surface of or incorporated into combustible materials to reduce or eliminate their tendency to ignite when exposed to heat or a flame.</t>
  </si>
  <si>
    <t>U012</t>
  </si>
  <si>
    <t>Fuels and fuel additives</t>
  </si>
  <si>
    <t>Substances used to create mechanical or thermal energy through chemical reactions, or which are added to a fuel for the purpose of controlling the rate of reaction or limiting the production of undesirable combustion products, or which provide other benefits such as corrosion inhibition, lubrication, or detergency.</t>
  </si>
  <si>
    <t>U013</t>
  </si>
  <si>
    <t>Functional fluids (closed systems)</t>
  </si>
  <si>
    <t>Liquid or gaseous substances used for one or more operational properties in a closed system. This code does not include fluids used as lubricants.</t>
  </si>
  <si>
    <t>U014</t>
  </si>
  <si>
    <t>Functional fluids (open systems)</t>
  </si>
  <si>
    <t>Liquid or gaseous substances used for one or more operational properties in an open system.</t>
  </si>
  <si>
    <t>U015</t>
  </si>
  <si>
    <t>Intermediates</t>
  </si>
  <si>
    <t>U016</t>
  </si>
  <si>
    <t>Ion exchange agents</t>
  </si>
  <si>
    <t>Substances that are used to selectively remove targeted ions from a solution. This code also includes aluminosilicate zeolites.</t>
  </si>
  <si>
    <t>U017</t>
  </si>
  <si>
    <t>Lubricants and lubricant additives</t>
  </si>
  <si>
    <t>Substances used to reduce friction, heat, or wear between moving parts or adjacent solid surfaces, or that enhance the lubricity of other substances.</t>
  </si>
  <si>
    <t>U018</t>
  </si>
  <si>
    <t>Odour agents</t>
  </si>
  <si>
    <t>Substances used to control odours, remove odours, mask odours, or impart odours.</t>
  </si>
  <si>
    <t>U019</t>
  </si>
  <si>
    <t>Oxidizing and reducing agents</t>
  </si>
  <si>
    <t>U020</t>
  </si>
  <si>
    <t>Photosensitive substances</t>
  </si>
  <si>
    <t>U021</t>
  </si>
  <si>
    <t>Pigments</t>
  </si>
  <si>
    <t>U022</t>
  </si>
  <si>
    <t>Plasticizers</t>
  </si>
  <si>
    <t>Substances used in plastics, cement, concrete, wallboard, clay bodies, or other materials to increase their plasticity or fluidity.</t>
  </si>
  <si>
    <t>U023</t>
  </si>
  <si>
    <t>Plating agents and surface treating agents</t>
  </si>
  <si>
    <t>Substances applied to metal, plastic, or other surfaces to alter physical or chemical properties of the surface.</t>
  </si>
  <si>
    <t>U024</t>
  </si>
  <si>
    <t>Process regulators</t>
  </si>
  <si>
    <t>U025</t>
  </si>
  <si>
    <t>Processing aids, specific to petroleum production</t>
  </si>
  <si>
    <t>Substances added to water, oil, or synthetic drilling muds or other petroleum production fluids to control foaming, corrosion, alkalinity and pH, microbiological growth or hydrate formation, or to improve the operation of processing equipment during the production of oil, gas, and other products or mixtures from beneath the earth’s surface.</t>
  </si>
  <si>
    <t>U026</t>
  </si>
  <si>
    <t>U027</t>
  </si>
  <si>
    <t>Propellants and blowing agents</t>
  </si>
  <si>
    <t>U028</t>
  </si>
  <si>
    <t>Solids separation agents</t>
  </si>
  <si>
    <t>Substances used to promote the separation of suspended solids from a liquid.</t>
  </si>
  <si>
    <t>U029</t>
  </si>
  <si>
    <t>Solvents (for cleaning or degreasing)</t>
  </si>
  <si>
    <t>Substances used to dissolve oils, greases and similar materials from textiles, glassware, metal surfaces, and other articles.</t>
  </si>
  <si>
    <t>U030</t>
  </si>
  <si>
    <t>Solvents (which become part of formulation or mixture)</t>
  </si>
  <si>
    <t>U031</t>
  </si>
  <si>
    <t>Surface active agents</t>
  </si>
  <si>
    <t>Substances used to modify surface tension when dissolved in water or water solutions, or reduce interfacial tension between two liquids or between a liquid and a solid or between liquid and air.</t>
  </si>
  <si>
    <t>U032</t>
  </si>
  <si>
    <t>Viscosity adjustors</t>
  </si>
  <si>
    <t>U033</t>
  </si>
  <si>
    <t>Substances used in a laboratory for chemical analysis, chemical synthesis, extracting and purifying other chemicals, dissolving other substances, and similar activities.</t>
  </si>
  <si>
    <t>U034</t>
  </si>
  <si>
    <t>Paint additives and coating additives not otherwise covered in this table</t>
  </si>
  <si>
    <t>U061</t>
  </si>
  <si>
    <t>U062</t>
  </si>
  <si>
    <t>Active ingredients in health products and drugs</t>
  </si>
  <si>
    <t>Substances used as active ingredients in natural health products or prescription or non-prescription drugs.</t>
  </si>
  <si>
    <t>U063</t>
  </si>
  <si>
    <t>Flavourants</t>
  </si>
  <si>
    <t>Substances used as non-medicinal ingredients or excipients in foods, natural health products, and drugs that impart a certain flavor to the food, natural health product or drug.</t>
  </si>
  <si>
    <t>U064</t>
  </si>
  <si>
    <t>Contaminants</t>
  </si>
  <si>
    <t>U065</t>
  </si>
  <si>
    <t>By-products</t>
  </si>
  <si>
    <t>Substances resulting from the manufacturing process, which can be partially or completely removed from the intended product, mixture or manufactured item and have commercial value on their own or when added to another product, mixture or manufactured item.</t>
  </si>
  <si>
    <t>U066</t>
  </si>
  <si>
    <t>Wastes</t>
  </si>
  <si>
    <t>Substances that are removed from the final product, mixture or manufactured item during the manufacturing process and have no commercial value.</t>
  </si>
  <si>
    <t>Other (specify)</t>
  </si>
  <si>
    <t>SCHEDULE 3</t>
  </si>
  <si>
    <t>Application Codes</t>
  </si>
  <si>
    <t>Application codes</t>
  </si>
  <si>
    <t>C103</t>
  </si>
  <si>
    <t>Substances contained in furniture and furnishings made from metal, wood, leather, plastic or other materials. This code does not include foam seating and bedding products.</t>
  </si>
  <si>
    <t>C104</t>
  </si>
  <si>
    <t>Fabric, textile and leather articles not otherwise covered in this table</t>
  </si>
  <si>
    <t>Substances contained in fabric, textile and leather products to impart color and other desirable properties such as water, soil, stain repellence, wrinkle resistance, or flame resistance.</t>
  </si>
  <si>
    <t>C105</t>
  </si>
  <si>
    <t>C106</t>
  </si>
  <si>
    <t>Substances contained in laundry and dishwashing products, mixtures or manufactured items.</t>
  </si>
  <si>
    <t>C107</t>
  </si>
  <si>
    <t>Water treatment</t>
  </si>
  <si>
    <t>C108</t>
  </si>
  <si>
    <t>C109</t>
  </si>
  <si>
    <t>Substances contained in products, mixtures or manufactured items that are used to odorize or deodorize indoor air in homes, offices, motor vehicles, and other enclosed spaces.</t>
  </si>
  <si>
    <t>C110</t>
  </si>
  <si>
    <t>Substances contained in apparel and footwear care products, mixtures or manufactured items that are applied post-market.</t>
  </si>
  <si>
    <t>C160</t>
  </si>
  <si>
    <t>Substances contained in pet care products, mixtures or manufactured items that are used for cleansing, grooming, improving or altering skin, hair or teeth and intended for animal use.</t>
  </si>
  <si>
    <t>C201</t>
  </si>
  <si>
    <t>Adhesives and sealants</t>
  </si>
  <si>
    <t>Substances contained in adhesive or sealant products or mixtures used to fasten other materials together or prevent the passage of liquid or gas.</t>
  </si>
  <si>
    <t>C202.01</t>
  </si>
  <si>
    <t>Paints and coatings</t>
  </si>
  <si>
    <t>Substances contained in paints or coatings.</t>
  </si>
  <si>
    <t>C202.02</t>
  </si>
  <si>
    <t>Paint thinners and removers</t>
  </si>
  <si>
    <t>Substances contained in paint thinners and removers.</t>
  </si>
  <si>
    <t>C203</t>
  </si>
  <si>
    <t>C204</t>
  </si>
  <si>
    <t>Building or construction materials not otherwise covered in this table</t>
  </si>
  <si>
    <t>Substances contained in building and construction materials not otherwise covered in this table.</t>
  </si>
  <si>
    <t>C205</t>
  </si>
  <si>
    <t>Substances contained in electrical and electronic products, mixtures or manufactured items.</t>
  </si>
  <si>
    <t>C206</t>
  </si>
  <si>
    <t>Metal materials not otherwise covered in this table</t>
  </si>
  <si>
    <t>Substances contained in metal products, mixtures or manufactured items not otherwise covered in this table.</t>
  </si>
  <si>
    <t>C207</t>
  </si>
  <si>
    <t>Batteries</t>
  </si>
  <si>
    <t>Substances contained in non-rechargeable and rechargeable batteries including dry and wet cell units that store energy.</t>
  </si>
  <si>
    <t>C301</t>
  </si>
  <si>
    <t>Substances contained in single or multi-layered packaging consisting of paper, plastic, metal, foil or other materials which have or may have direct contact with food.</t>
  </si>
  <si>
    <t>C302</t>
  </si>
  <si>
    <t>Substances contained in paper products, mixtures or manufactured items.</t>
  </si>
  <si>
    <t>C303.01</t>
  </si>
  <si>
    <t>Plastic materials not otherwise covered in this table</t>
  </si>
  <si>
    <t>Substances contained in plastic products, mixtures or manufactured items not otherwise covered in this table.</t>
  </si>
  <si>
    <t>C303.02</t>
  </si>
  <si>
    <t>Rubber materials not otherwise covered in this table</t>
  </si>
  <si>
    <t>Substances contained in rubber products, mixtures or manufactured items not otherwise covered in this table.</t>
  </si>
  <si>
    <t>C304</t>
  </si>
  <si>
    <t>C305</t>
  </si>
  <si>
    <t>Arts, crafts and hobby materials</t>
  </si>
  <si>
    <t>Substances contained in arts, crafts, and hobby materials.</t>
  </si>
  <si>
    <t>C306</t>
  </si>
  <si>
    <t>Substances contained in ink, toners and colourants used for writing, printing, creating an image on paper; and substances contained in other substrates, or applied to substrates to change their colour or hide images.</t>
  </si>
  <si>
    <t>C307</t>
  </si>
  <si>
    <t>Substances contained in photographic supplies, film, photo-processing substances, and photographic paper.</t>
  </si>
  <si>
    <t>C401</t>
  </si>
  <si>
    <t>Substances contained in products, mixtures or manufactured items used in automotive cleaning and care of exterior and interior vehicle surfaces. This code does not include antifreeze, de-icing products, or lubricants.</t>
  </si>
  <si>
    <t>C402</t>
  </si>
  <si>
    <t>Lubricants and greases</t>
  </si>
  <si>
    <t>Substances contained in products, mixtures or manufactured items to reduce friction, heat generation and wear between solid surfaces.</t>
  </si>
  <si>
    <t>C403</t>
  </si>
  <si>
    <t>Substances added to fluids to reduce the freezing point of the mixture, or substances applied to surfaces to melt or prevent build-up of ice.</t>
  </si>
  <si>
    <t>C404</t>
  </si>
  <si>
    <t>Fuels and related products, mixtures or manufactured items</t>
  </si>
  <si>
    <t>Substances burned to produce heat, light or power, or added to inhibit corrosion, provide lubrication, increase efficiency of use, or decrease production of undesirable by-products.</t>
  </si>
  <si>
    <t>C405</t>
  </si>
  <si>
    <t>Explosive materials</t>
  </si>
  <si>
    <t>Substances capable of producing a sudden expansion, usually accompanied by the production of heat and large changes in pressure upon ignition.</t>
  </si>
  <si>
    <t>C406</t>
  </si>
  <si>
    <t>Agricultural products, mixtures or manufactured items (non-pesticidal)</t>
  </si>
  <si>
    <t>C407</t>
  </si>
  <si>
    <t>C461</t>
  </si>
  <si>
    <t>Substances contained in any product, mixture or manufactured item for directly or indirectly controlling, preventing, destroying, mitigating, attracting, or repelling any pest.</t>
  </si>
  <si>
    <t>C462</t>
  </si>
  <si>
    <t>Automotive, aircraft and transportation</t>
  </si>
  <si>
    <t>Substances contained in automobiles, aircraft and other types of transportation, or used in their manufacture.</t>
  </si>
  <si>
    <t>C463</t>
  </si>
  <si>
    <t>Oil and natural gas extraction</t>
  </si>
  <si>
    <t>C562</t>
  </si>
  <si>
    <t>Substances contained in food and beverage products, mixtures or manufactured items.</t>
  </si>
  <si>
    <t>C563</t>
  </si>
  <si>
    <t>Drugs</t>
  </si>
  <si>
    <t>Substances contained in prescription and non-prescription drugs intended for humans or animals.</t>
  </si>
  <si>
    <t>C564</t>
  </si>
  <si>
    <t>Substances contained in natural health products, mixtures or manufactured items intended for humans or animals.</t>
  </si>
  <si>
    <t>C565</t>
  </si>
  <si>
    <t>Substances contained in products, mixtures or manufactured items used for either the diagnosis, treatment, mitigation or prevention of a disease, disorder, or an abnormal physical state; or those used in restoring, correcting or modifying organic functions in humans or animals.</t>
  </si>
  <si>
    <t>C566</t>
  </si>
  <si>
    <t>Tobacco products, mixtures or manufactured items</t>
  </si>
  <si>
    <t>Substances contained in products, mixtures or manufactured items composed in whole or in part of tobacco, including tobacco leaves and any extract of tobacco leaves.</t>
  </si>
  <si>
    <t>Alberta</t>
  </si>
  <si>
    <t>British Columbia</t>
  </si>
  <si>
    <t>Manitoba</t>
  </si>
  <si>
    <t>New Brunswick</t>
  </si>
  <si>
    <t>Newfoundland and Labrador</t>
  </si>
  <si>
    <t>Northwest Territories</t>
  </si>
  <si>
    <t>Nova Scotia</t>
  </si>
  <si>
    <t>Nunavut</t>
  </si>
  <si>
    <t>Prince Edward Island</t>
  </si>
  <si>
    <t>Saskatchewan</t>
  </si>
  <si>
    <t>Yukon</t>
  </si>
  <si>
    <t>-</t>
  </si>
  <si>
    <t>Notes are confidential?</t>
  </si>
  <si>
    <t>Application Code is confidential?</t>
  </si>
  <si>
    <t>Status</t>
  </si>
  <si>
    <t>Incomplete</t>
  </si>
  <si>
    <t>Complete</t>
  </si>
  <si>
    <t>Include?</t>
  </si>
  <si>
    <t>Field Name</t>
  </si>
  <si>
    <t>Warning Message</t>
  </si>
  <si>
    <t>Postal Code
(for cell data validation)</t>
  </si>
  <si>
    <t>{Blank Lines In between Data Check)</t>
  </si>
  <si>
    <t>Same Substance Selected Twice Rule</t>
  </si>
  <si>
    <t>Rule: 
Empty Notes  -&gt; Empty CBI
Notes -&gt; CBI</t>
  </si>
  <si>
    <t>This substance appears more than once in the list</t>
  </si>
  <si>
    <t>Form Completion</t>
  </si>
  <si>
    <t>Form is complete</t>
  </si>
  <si>
    <t>One or more errors exist on this tab</t>
  </si>
  <si>
    <t>Tab is complete</t>
  </si>
  <si>
    <t>Substance is complete for this tab</t>
  </si>
  <si>
    <t>One or more facilities must be provided on this tab</t>
  </si>
  <si>
    <t>Do Not Touch</t>
  </si>
  <si>
    <t>Substances contained in floor coverings. This code does not include wood and pressed wood flooring products included in Building or construction materials – Wood and engineered wood code.</t>
  </si>
  <si>
    <t>Substances contained in water treatment products, mixtures or manufactured items that are designed to disinfect, reduce contaminants or other undesirable constituents, and condition or improve aesthetics of water. Excludes any substance contained in pest control products as defined under the Pest Control Products Act.</t>
  </si>
  <si>
    <t>Substances contained in lawn, garden, outdoor or potted plant and tree care products, mixtures or manufactured items. Excludes any substance contained in pest control products as defined under the Pest Control Products Act.</t>
  </si>
  <si>
    <t>Instructions</t>
  </si>
  <si>
    <t>Review</t>
  </si>
  <si>
    <t>Submit</t>
  </si>
  <si>
    <t>Questions</t>
  </si>
  <si>
    <t>Telephone: 1-800-567-1999 (Toll Free in Canada) or 1-819-938-3232 (Outside of Canada)</t>
  </si>
  <si>
    <t>Link:</t>
  </si>
  <si>
    <t>2. Tab Status</t>
  </si>
  <si>
    <t>Business Legal Name</t>
  </si>
  <si>
    <t>Business Number</t>
  </si>
  <si>
    <t>Substance Lookup</t>
  </si>
  <si>
    <t>Search by Substance Identifier</t>
  </si>
  <si>
    <t>Substance Identifier</t>
  </si>
  <si>
    <t>Substance Name</t>
  </si>
  <si>
    <t>Section 8</t>
  </si>
  <si>
    <t>{Missing Substance}</t>
  </si>
  <si>
    <t>Application Code</t>
  </si>
  <si>
    <t>U999 Description is confidential?</t>
  </si>
  <si>
    <t>This document cannot support blank lines between rows of data</t>
  </si>
  <si>
    <t>Section 9</t>
  </si>
  <si>
    <t>YesNo_Simple</t>
  </si>
  <si>
    <t>Yes – trade secret</t>
  </si>
  <si>
    <t>Yes – financial, commercial, scientific, or technical nature</t>
  </si>
  <si>
    <t>Yes – material/financial loss or gain</t>
  </si>
  <si>
    <t>One or more errors exist for this substance on this tab</t>
  </si>
  <si>
    <t>Yes – contractual/other negotiations</t>
  </si>
  <si>
    <t>No data has been provided for this substance on this tab</t>
  </si>
  <si>
    <t>Yes_No_PFAS</t>
  </si>
  <si>
    <t>Province_PFAS</t>
  </si>
  <si>
    <t>(b) the substance function code(s) set out in Schedule 3 that applies to each application code</t>
  </si>
  <si>
    <t>1012783-71-9</t>
  </si>
  <si>
    <t>111173-25-2</t>
  </si>
  <si>
    <t>1158951-86-0</t>
  </si>
  <si>
    <t>1206450-10-3</t>
  </si>
  <si>
    <t>2-Propenoic acid, 2-methyl-, 2-hydroxyethyl ester, polymer with 1-ethenyl-2-pyrrolidinone, 2-propenoic acid and 3,3,4,4,5,5,6,6,7,7,8,8,8-tridecafluorooctyl 2-propenoate, sodium salt</t>
  </si>
  <si>
    <t>1224429-82-6</t>
  </si>
  <si>
    <t>Phosphoric acid, mixed esters with polyethylene glycol and 3,3,4,4,5,5,6,6,7,7,8,8,8-tridecafluoro-1-octanol, ammonium salts</t>
  </si>
  <si>
    <t>1407491-30-8</t>
  </si>
  <si>
    <t>163702-05-4</t>
  </si>
  <si>
    <t>Butane, 1-ethoxy-1,1,2,2,3,3,4,4,4-nonafluoro-</t>
  </si>
  <si>
    <t>163702-06-5</t>
  </si>
  <si>
    <t>Propane, 2-(ethoxydifluoromethyl)-1,1,1,2,3,3,3-heptafluoro-</t>
  </si>
  <si>
    <t>163702-07-6</t>
  </si>
  <si>
    <t>Butane, 1,1,1,2,2,3,3,4,4-nonafluoro-4-methoxy-</t>
  </si>
  <si>
    <t>163702-08-7</t>
  </si>
  <si>
    <t>Propane, 2-(difluoromethoxymethyl)-1,1,1,2,3,3,3-heptafluoro-</t>
  </si>
  <si>
    <t>17202-41-4</t>
  </si>
  <si>
    <t>17527-29-6</t>
  </si>
  <si>
    <t>177473-71-1</t>
  </si>
  <si>
    <t>1799-84-4</t>
  </si>
  <si>
    <t>200013-65-6</t>
  </si>
  <si>
    <t>Diphosphoric acid, polymers with ethoxylated reduced Me esters of reduced polymd. oxidized tetrafluoroethylene</t>
  </si>
  <si>
    <t>2043-47-2</t>
  </si>
  <si>
    <t>2144-53-8</t>
  </si>
  <si>
    <t>21615-47-4</t>
  </si>
  <si>
    <t>25038-02-2</t>
  </si>
  <si>
    <t>25067-11-2</t>
  </si>
  <si>
    <t>25101-47-7</t>
  </si>
  <si>
    <t>25190-89-0</t>
  </si>
  <si>
    <t>25684-76-8</t>
  </si>
  <si>
    <t>26655-00-5</t>
  </si>
  <si>
    <t>29420-49-3</t>
  </si>
  <si>
    <t>3107-18-4</t>
  </si>
  <si>
    <t>321657-92-5</t>
  </si>
  <si>
    <t>328389-91-9</t>
  </si>
  <si>
    <t>34449-89-3</t>
  </si>
  <si>
    <t>34454-97-2</t>
  </si>
  <si>
    <t>34455-29-3</t>
  </si>
  <si>
    <t>35560-16-8</t>
  </si>
  <si>
    <t>3872-25-1</t>
  </si>
  <si>
    <t>52591-27-2</t>
  </si>
  <si>
    <t>53518-00-6</t>
  </si>
  <si>
    <t>55157-25-0</t>
  </si>
  <si>
    <t>60164-51-4</t>
  </si>
  <si>
    <t>60270-55-5</t>
  </si>
  <si>
    <t>6130-43-4</t>
  </si>
  <si>
    <t>647-42-7</t>
  </si>
  <si>
    <t>65059-79-2</t>
  </si>
  <si>
    <t>65530-58-7</t>
  </si>
  <si>
    <t>65530-85-0</t>
  </si>
  <si>
    <t>67584-42-3</t>
  </si>
  <si>
    <t>67584-51-4</t>
  </si>
  <si>
    <t>67584-52-5</t>
  </si>
  <si>
    <t>67584-58-1</t>
  </si>
  <si>
    <t>67584-62-7</t>
  </si>
  <si>
    <t>67906-42-7</t>
  </si>
  <si>
    <t>67939-94-0</t>
  </si>
  <si>
    <t>67939-95-1</t>
  </si>
  <si>
    <t>67939-97-3</t>
  </si>
  <si>
    <t>67939-98-4</t>
  </si>
  <si>
    <t>67940-02-7</t>
  </si>
  <si>
    <t>68156-01-4</t>
  </si>
  <si>
    <t>68156-07-0</t>
  </si>
  <si>
    <t>68182-34-3</t>
  </si>
  <si>
    <t>68258-85-5</t>
  </si>
  <si>
    <t>68259-07-4</t>
  </si>
  <si>
    <t>68259-09-6</t>
  </si>
  <si>
    <t>68259-10-9</t>
  </si>
  <si>
    <t>68259-11-0</t>
  </si>
  <si>
    <t>68259-14-3</t>
  </si>
  <si>
    <t>68298-12-4</t>
  </si>
  <si>
    <t>68298-13-5</t>
  </si>
  <si>
    <t>68298-79-3</t>
  </si>
  <si>
    <t>68298-80-6</t>
  </si>
  <si>
    <t>68298-81-7</t>
  </si>
  <si>
    <t>68541-01-5</t>
  </si>
  <si>
    <t>68541-02-6</t>
  </si>
  <si>
    <t>68555-72-6</t>
  </si>
  <si>
    <t>68555-73-7</t>
  </si>
  <si>
    <t>68555-74-8</t>
  </si>
  <si>
    <t>68555-76-0</t>
  </si>
  <si>
    <t>68555-81-7</t>
  </si>
  <si>
    <t>68568-54-7</t>
  </si>
  <si>
    <t>68891-97-4</t>
  </si>
  <si>
    <t>68891-99-6</t>
  </si>
  <si>
    <t>68900-97-0</t>
  </si>
  <si>
    <t>68957-55-1</t>
  </si>
  <si>
    <t>68957-57-3</t>
  </si>
  <si>
    <t>68957-59-5</t>
  </si>
  <si>
    <t>68957-60-8</t>
  </si>
  <si>
    <t>68957-62-0</t>
  </si>
  <si>
    <t>68958-60-1</t>
  </si>
  <si>
    <t>69991-62-4</t>
  </si>
  <si>
    <t>69991-67-9</t>
  </si>
  <si>
    <t>70225-15-9</t>
  </si>
  <si>
    <t>70225-17-1</t>
  </si>
  <si>
    <t>70225-18-2</t>
  </si>
  <si>
    <t>74398-72-4</t>
  </si>
  <si>
    <t>74499-71-1</t>
  </si>
  <si>
    <t>756-13-8</t>
  </si>
  <si>
    <t>3-Pentanone, 1,1,1,2,2,4,5,5,5-nonafluoro-4-(trifluoromethyl)-</t>
  </si>
  <si>
    <t>79070-11-4</t>
  </si>
  <si>
    <t>89461-13-2</t>
  </si>
  <si>
    <t>1878204-24-0</t>
  </si>
  <si>
    <t>2-Propenoic acid, 2-methyl-, 2-hydroxyethyl ester, polymer with 2-propenoic acid and 3,3,4,4,5,5,6,6,7,7,8,8,8-trideca-fluorooctyl 2-methyl-2-propenoate, sodium salt</t>
  </si>
  <si>
    <t>162492-15-1</t>
  </si>
  <si>
    <t>Ethene, tetrafluoro-, oxidized, polymd., reduced, Me esters, reduced, ethoxylated</t>
  </si>
  <si>
    <t>132182-92-4</t>
  </si>
  <si>
    <t>Pentane, 1,1,1,2,2,3,4,5,5,5-decafluoro-3-methoxy-4-(trifluoromethyl)-</t>
  </si>
  <si>
    <t>90076-65-6</t>
  </si>
  <si>
    <t>753501-43-8</t>
  </si>
  <si>
    <t>9002-84-0</t>
  </si>
  <si>
    <t>General Considerations</t>
  </si>
  <si>
    <r>
      <t>4.</t>
    </r>
    <r>
      <rPr>
        <sz val="10"/>
        <color rgb="FF000000"/>
        <rFont val="Calibri"/>
        <family val="2"/>
        <scheme val="minor"/>
      </rPr>
      <t xml:space="preserve"> A red triangle at the top right of a field name indicates that instructions are available. To display these instructions, hover your mouse over the field name.</t>
    </r>
  </si>
  <si>
    <r>
      <t>8.</t>
    </r>
    <r>
      <rPr>
        <sz val="10"/>
        <color theme="1"/>
        <rFont val="Calibri"/>
        <family val="2"/>
        <scheme val="minor"/>
      </rPr>
      <t xml:space="preserve"> Do not enter any information in the fields with a grey background.</t>
    </r>
  </si>
  <si>
    <r>
      <t>9.</t>
    </r>
    <r>
      <rPr>
        <sz val="10"/>
        <color rgb="FF000000"/>
        <rFont val="Calibri"/>
        <family val="2"/>
        <scheme val="minor"/>
      </rPr>
      <t xml:space="preserve"> Do not leave line breaks or empty rows of data. When this occurs, an error message will be displayed in the "Status" column and this error must be corrected.</t>
    </r>
  </si>
  <si>
    <t>In the event that more than one justification applies, select the most relevant one.</t>
  </si>
  <si>
    <r>
      <t>13.</t>
    </r>
    <r>
      <rPr>
        <sz val="10"/>
        <color rgb="FF000000"/>
        <rFont val="Calibri"/>
        <family val="2"/>
        <scheme val="minor"/>
      </rPr>
      <t xml:space="preserve"> </t>
    </r>
    <r>
      <rPr>
        <b/>
        <sz val="10"/>
        <color theme="1"/>
        <rFont val="Calibri"/>
        <family val="2"/>
        <scheme val="minor"/>
      </rPr>
      <t>Save your work often</t>
    </r>
    <r>
      <rPr>
        <sz val="10"/>
        <color theme="1"/>
        <rFont val="Calibri"/>
        <family val="2"/>
        <scheme val="minor"/>
      </rPr>
      <t xml:space="preserve">. </t>
    </r>
  </si>
  <si>
    <t>Section Specific Considerations</t>
  </si>
  <si>
    <t>Inquiries concerning the notice or the Excel Reporting File may be directed to the Substances Management Information Line at:</t>
  </si>
  <si>
    <t xml:space="preserve">substances@ec.gc.ca </t>
  </si>
  <si>
    <t>Used for Duplicate Data Rows</t>
  </si>
  <si>
    <t>(a) the name of the person</t>
  </si>
  <si>
    <t>Province</t>
  </si>
  <si>
    <t>Total quantity manufactured is confidential?</t>
  </si>
  <si>
    <t>Total quantity imported (g)</t>
  </si>
  <si>
    <t>Total quantity used is confidential?</t>
  </si>
  <si>
    <t>Total quantity exported is confidential?</t>
  </si>
  <si>
    <t>1. File Status</t>
  </si>
  <si>
    <t xml:space="preserve">File Completion: </t>
  </si>
  <si>
    <t>3. Overall Substance Completion</t>
  </si>
  <si>
    <t>https://www.canada.ca/en/health-canada/services/chemical-substances/canada-approach-chemicals/information-gathering/initiatives.html</t>
  </si>
  <si>
    <t>Environment and Climate Change Canada's Single Window is an online data reporting system. Persons subject to the notice shall use this system to provide a response.</t>
  </si>
  <si>
    <t xml:space="preserve">SCHEDULE 1 </t>
  </si>
  <si>
    <t>Not a Validation</t>
  </si>
  <si>
    <t>This line contains duplicative data. Change the data in columns: A, B, C, D, or E.</t>
  </si>
  <si>
    <t>{Duplicate Data Check}
This line contains duplicative data. Change the data in columns: A, B, C, D, or E.</t>
  </si>
  <si>
    <t>Invalid Substance</t>
  </si>
  <si>
    <t>Does not meet reporting requirements</t>
  </si>
  <si>
    <t>Section 8 List</t>
  </si>
  <si>
    <t>Section 8 applicable</t>
  </si>
  <si>
    <t>All non-CBI fields are empty?</t>
  </si>
  <si>
    <t>All CBI fields are "empty"? (i.e. Blank or "No")</t>
  </si>
  <si>
    <t>At least one non-CBI field IN THE NEXT ROW contains data?</t>
  </si>
  <si>
    <t>At least one CBI field IN THE NEXT ROW contains data (i.e. NOT a blank or "No")?</t>
  </si>
  <si>
    <t>MAIN Substance Function Code</t>
  </si>
  <si>
    <t>Other Substance Function Code(s)</t>
  </si>
  <si>
    <t>Other Substance Function Code(s) are confidential?</t>
  </si>
  <si>
    <t>You must select a value from the drop-down picklist in column O</t>
  </si>
  <si>
    <t>Declaration</t>
  </si>
  <si>
    <t>I declare that the information that I am submitting is accurate and complete.</t>
  </si>
  <si>
    <t>(b) the address</t>
  </si>
  <si>
    <t>Error(s)</t>
  </si>
  <si>
    <t>MAIN Substance Function Code is confidential?</t>
  </si>
  <si>
    <t>Unit</t>
  </si>
  <si>
    <t>Grams (g)</t>
  </si>
  <si>
    <t>Kilograms (kg)</t>
  </si>
  <si>
    <t>Total quantity manufactured</t>
  </si>
  <si>
    <t>Reporting unit</t>
  </si>
  <si>
    <t>Substance alone - Total quantity imported is confidential?</t>
  </si>
  <si>
    <t>Substance alone - Total quantity imported</t>
  </si>
  <si>
    <t>Substance in a mixture or in a product - Total quantity imported is confidential?</t>
  </si>
  <si>
    <t>Substance in a manufactured item - Total quantity imported</t>
  </si>
  <si>
    <t>Substance in a manufactured item - Total quantity imported is confidential?</t>
  </si>
  <si>
    <t>Substance in a mixture or in a product - Total quantity imported</t>
  </si>
  <si>
    <t>Total quantity used</t>
  </si>
  <si>
    <t>Total quantity exported</t>
  </si>
  <si>
    <t>Part 1</t>
  </si>
  <si>
    <t>Part 2</t>
  </si>
  <si>
    <t>Threshold matrix</t>
  </si>
  <si>
    <t>Not reasonably accessible</t>
  </si>
  <si>
    <t>Reasonably accessible</t>
  </si>
  <si>
    <t>Information is missing or incorrect in column E</t>
  </si>
  <si>
    <t>Information is missing or incorrect in column F</t>
  </si>
  <si>
    <t>Information is missing or incorrect in column G</t>
  </si>
  <si>
    <t>Information is missing or incorrect in column H</t>
  </si>
  <si>
    <t>Information is missing or incorrect in column I</t>
  </si>
  <si>
    <t>Information is missing or incorrect in column J</t>
  </si>
  <si>
    <t>Information is missing or incorrect in column K</t>
  </si>
  <si>
    <t>Information is missing or incorrect in column L</t>
  </si>
  <si>
    <t>Information is missing or incorrect in column M</t>
  </si>
  <si>
    <t>Information is missing or incorrect in column N</t>
  </si>
  <si>
    <t>Information is missing or incorrect in column O</t>
  </si>
  <si>
    <t>Information is missing or incorrect in column P</t>
  </si>
  <si>
    <t>Information is missing or incorrect in column Q</t>
  </si>
  <si>
    <t>Information is missing or incorrect in column R</t>
  </si>
  <si>
    <t>Information is missing or incorrect in column S</t>
  </si>
  <si>
    <t>Information is missing or incorrect in column T</t>
  </si>
  <si>
    <t>Information is missing or incorrect in column U</t>
  </si>
  <si>
    <t>Information is missing or incorrect in column V</t>
  </si>
  <si>
    <t>Blank value expected (manu)</t>
  </si>
  <si>
    <t>Based on the response in column E, blank fields are expected for the columns F and G</t>
  </si>
  <si>
    <t>Based on the response in column H, blank fields are expected for the columns I and J</t>
  </si>
  <si>
    <t>Based on the response in column K, blank fields are expected for the columns L and M</t>
  </si>
  <si>
    <t>Based on the response in column N, blank fields are expected for the columns O and P</t>
  </si>
  <si>
    <t>Based on the response in column Q, blank fields are expected for the columns R and S</t>
  </si>
  <si>
    <t>Based on the response in column T, blank fields are expected for the columns U and V</t>
  </si>
  <si>
    <t>Blank value expected (import alone)</t>
  </si>
  <si>
    <t>Blank value expected (import mixture/product)</t>
  </si>
  <si>
    <t>Blank value expected (import MI)</t>
  </si>
  <si>
    <t>Blank value expected (used)</t>
  </si>
  <si>
    <t>Blank value expected (export)</t>
  </si>
  <si>
    <t>NRA</t>
  </si>
  <si>
    <t>Blank value expected (conc)</t>
  </si>
  <si>
    <t>(c) for each combination of application code and substance function code(s), provide the following information:</t>
  </si>
  <si>
    <t>Based on the response in column L, blank fields are expected for the columns M, N and O</t>
  </si>
  <si>
    <t>244136-05-8</t>
  </si>
  <si>
    <t>24937-79-9</t>
  </si>
  <si>
    <t>9002-83-9</t>
  </si>
  <si>
    <t>9010-75-7</t>
  </si>
  <si>
    <t>24937-97-1</t>
  </si>
  <si>
    <t>25101-45-5</t>
  </si>
  <si>
    <t>1-Propene, 1,1,2,3,3,3-hexafluoro-, polymer with ethene and tetrafluoroethene</t>
  </si>
  <si>
    <t>Butanol, (ethenyloxy)-, polymer with chlorotrifluoroethene and (ethenyloxy)cyclohexane</t>
  </si>
  <si>
    <t>First Name of an individual</t>
  </si>
  <si>
    <t>Last Name of an individual</t>
  </si>
  <si>
    <t>Email of an individual</t>
  </si>
  <si>
    <t>Phone Number of an individual</t>
  </si>
  <si>
    <t>Total quantity manufactured (g)</t>
  </si>
  <si>
    <t>Total quantiy used (g)</t>
  </si>
  <si>
    <t>Converted quantities (to grams)</t>
  </si>
  <si>
    <t>75-89-8</t>
  </si>
  <si>
    <t>76-05-1</t>
  </si>
  <si>
    <t>88-30-2</t>
  </si>
  <si>
    <t>98-56-6</t>
  </si>
  <si>
    <t>117-89-5</t>
  </si>
  <si>
    <t>146-56-5</t>
  </si>
  <si>
    <t>151-67-7</t>
  </si>
  <si>
    <t>Ethane, 2-bromo-2-chloro-1,1,1-trifluoro-</t>
  </si>
  <si>
    <t>326-91-0</t>
  </si>
  <si>
    <t>349-76-8</t>
  </si>
  <si>
    <t>383-64-2</t>
  </si>
  <si>
    <t>406-78-0</t>
  </si>
  <si>
    <t>Ethane, 1,1,2,2-tetrafluoro-1-(2,2,2-trifluoroethoxy)-</t>
  </si>
  <si>
    <t>407-25-0</t>
  </si>
  <si>
    <t>429-60-7</t>
  </si>
  <si>
    <t>440-17-5</t>
  </si>
  <si>
    <t>692-49-9</t>
  </si>
  <si>
    <t>754-12-1</t>
  </si>
  <si>
    <t>1-Propene, 2,3,3,3-tetrafluoro</t>
  </si>
  <si>
    <t>920-66-1</t>
  </si>
  <si>
    <t>1493-13-6</t>
  </si>
  <si>
    <t>1582-09-8</t>
  </si>
  <si>
    <t>2164-17-2</t>
  </si>
  <si>
    <t>2374-14-3</t>
  </si>
  <si>
    <t>2746-81-8</t>
  </si>
  <si>
    <t>2966-50-9</t>
  </si>
  <si>
    <t>Acetic acid, trifluoro-, silver(1+) salt</t>
  </si>
  <si>
    <t>3709-71-5</t>
  </si>
  <si>
    <t>5002-47-1</t>
  </si>
  <si>
    <t>13311-84-7</t>
  </si>
  <si>
    <t>14054-87-6</t>
  </si>
  <si>
    <t>14552-19-3</t>
  </si>
  <si>
    <t>20981-12-8</t>
  </si>
  <si>
    <t>23779-99-9</t>
  </si>
  <si>
    <t>Benzoic acid, 2-[[8-(trifluoromethyl)-4-quinolinyl]amino]-, 2,3-dihydroxypropyl ester</t>
  </si>
  <si>
    <t>29118-24-9</t>
  </si>
  <si>
    <t>32240-73-6</t>
  </si>
  <si>
    <t>33454-82-9</t>
  </si>
  <si>
    <t>38677-85-9</t>
  </si>
  <si>
    <t>3-Pyridinecarboxylic acid, 2-[[2-methyl-3-(trifluoromethyl)phenyl]amino]-</t>
  </si>
  <si>
    <t>42267-27-6</t>
  </si>
  <si>
    <t>50594-66-6</t>
  </si>
  <si>
    <t>51230-18-3</t>
  </si>
  <si>
    <t>52238-92-3</t>
  </si>
  <si>
    <t>53518-14-2</t>
  </si>
  <si>
    <t>53518-16-4</t>
  </si>
  <si>
    <t>54143-56-5</t>
  </si>
  <si>
    <t>57741-47-6</t>
  </si>
  <si>
    <t>63148-56-1</t>
  </si>
  <si>
    <t>65530-57-6</t>
  </si>
  <si>
    <t>65530-59-8</t>
  </si>
  <si>
    <t>65530-61-2</t>
  </si>
  <si>
    <t>Poly(difluoromethylene), α-fluoro-ω-[2-(phosphonooxy)ethyl]-</t>
  </si>
  <si>
    <t>65530-62-3</t>
  </si>
  <si>
    <t>65530-63-4</t>
  </si>
  <si>
    <t>65530-64-5</t>
  </si>
  <si>
    <t>Ethanol, 2,2'-iminobis-, compd. with α,α'-[phosphinicobis(oxy-2,1-ethanediyl)]bis[ω-fluoropoly(difluoromethylene)] (1:1)</t>
  </si>
  <si>
    <t>65530-66-7</t>
  </si>
  <si>
    <t>65530-69-0</t>
  </si>
  <si>
    <t>65530-70-3</t>
  </si>
  <si>
    <t>65530-71-4</t>
  </si>
  <si>
    <t>65530-72-5</t>
  </si>
  <si>
    <t>65530-74-7</t>
  </si>
  <si>
    <t>65530-83-8</t>
  </si>
  <si>
    <t>65545-80-4</t>
  </si>
  <si>
    <t>65605-56-3</t>
  </si>
  <si>
    <t>65605-57-4</t>
  </si>
  <si>
    <t>65605-58-5</t>
  </si>
  <si>
    <t>65605-70-1</t>
  </si>
  <si>
    <t>65636-35-3</t>
  </si>
  <si>
    <t>67786-14-5</t>
  </si>
  <si>
    <t>68037-88-7</t>
  </si>
  <si>
    <t>68081-83-4</t>
  </si>
  <si>
    <t>Carbamic acid, (4-methyl-1,3-phenylene)bis-, bis[2-[ethyl[(perfluoro-C4-8-alkyl)sulfonyl]amino]ethyl] ester</t>
  </si>
  <si>
    <t>68134-22-5</t>
  </si>
  <si>
    <t>68187-25-7</t>
  </si>
  <si>
    <t>68187-42-8</t>
  </si>
  <si>
    <t>68187-47-3</t>
  </si>
  <si>
    <t>68239-43-0</t>
  </si>
  <si>
    <t>68298-78-2</t>
  </si>
  <si>
    <t>2-Propenoic acid, 2-methyl-, 2-[[[[5-[[[2-[ethyl[(heptadecafluorooctyl)sulfonyl]amino]ethoxy]carbonyl]amino]-2-methylphenyl]amino]carbonyl]oxy]propyl ester, telomer with butyl 2-propenoate, 2-[[[[5-[[[2-[ethyl[(nonafluorobutyl)sulfonyl]amino]ethoxy]carbonyl]amino]-2-methylphenyl]amino]carbonyl]oxy]propyl 2-methyl-2-propenoate, 2-[[[[5-[[[2-[ethyl[(pentadecafluoroheptyl)sulfonyl]amino]ethoxy]carbonyl]amino]-2-methylphenyl]amino]carbonyl]oxy]propyl 2-methyl-2-propenoate, 2-[[[[5-[[[2-[ethyl[(tridecafluorohexyl)sulfonyl]amino]ethoxy]carbonyl]amino]-2-methylphenyl]amino]carbonyl]oxy]propyl 2-methyl-2-propenoate, 2-[[[[5-[[[2-[ethyl[(undecafluoropentyl)sulfonyl]amino]ethoxy]carbonyl]amino]-2-methylphenyl]amino]carbonyl]oxy]propyl 2-methyl-2-propenoate,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1-octanethiol</t>
  </si>
  <si>
    <t>68329-56-6</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</si>
  <si>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t>
  </si>
  <si>
    <t>68391-08-2</t>
  </si>
  <si>
    <t>68399-99-5</t>
  </si>
  <si>
    <t>68412-68-0</t>
  </si>
  <si>
    <t>68412-69-1</t>
  </si>
  <si>
    <t>68555-90-8</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</si>
  <si>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t>
  </si>
  <si>
    <t>68586-14-1</t>
  </si>
  <si>
    <t>2-Propenoic acid, 2-[[(heptadecafluorooctyl)sulfonyl]methylamino]ethyl ester, telomer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2-[methyl[(undecafluoropentyl)sulfonyl]amino]ethyl 2-propenoate and 1-octanethiol</t>
  </si>
  <si>
    <t>68594-62-7</t>
  </si>
  <si>
    <t>68607-77-2</t>
  </si>
  <si>
    <t>68608-14-0</t>
  </si>
  <si>
    <t>68649-26-3</t>
  </si>
  <si>
    <t>68867-62-9</t>
  </si>
  <si>
    <t>68877-32-7</t>
  </si>
  <si>
    <t>68891-05-4</t>
  </si>
  <si>
    <t>68952-02-3</t>
  </si>
  <si>
    <t>69430-43-9</t>
  </si>
  <si>
    <t>Ethene, tetrafluoro-, oxidized, polymd., reduced</t>
  </si>
  <si>
    <t>70776-36-2</t>
  </si>
  <si>
    <t>70969-47-0</t>
  </si>
  <si>
    <t>71002-41-0</t>
  </si>
  <si>
    <t>71487-20-2</t>
  </si>
  <si>
    <t>75198-93-5</t>
  </si>
  <si>
    <t>75768-65-9</t>
  </si>
  <si>
    <t>77847-21-3</t>
  </si>
  <si>
    <t>79953-85-8</t>
  </si>
  <si>
    <t>82199-07-3</t>
  </si>
  <si>
    <t>82964-04-3</t>
  </si>
  <si>
    <t>84532-72-9</t>
  </si>
  <si>
    <t>1-Naphthalenecarboxylic acid, 6-methoxy-5-(trifluoromethyl)-</t>
  </si>
  <si>
    <t>85631-54-5</t>
  </si>
  <si>
    <t>86508-42-1</t>
  </si>
  <si>
    <t>95370-51-7</t>
  </si>
  <si>
    <t>98999-57-6</t>
  </si>
  <si>
    <t>102687-65-0</t>
  </si>
  <si>
    <t>110053-43-5</t>
  </si>
  <si>
    <t>115592-83-1</t>
  </si>
  <si>
    <t>119275-52-4</t>
  </si>
  <si>
    <t>123171-68-6</t>
  </si>
  <si>
    <t>144031-01-6</t>
  </si>
  <si>
    <t>148878-17-5</t>
  </si>
  <si>
    <t>Siloxanes and silicones, di-Me, vinyl group-terminated, polymers with 4-bromo-3,3,4,4-tetrafluoro-1-butene, 1,1-difluoroethene, 1,1,2,3,3,3-hexafluoro-1-propene and tetrafluoroethene</t>
  </si>
  <si>
    <t>178233-67-5</t>
  </si>
  <si>
    <t>1-Propene, 1,1,2,3,3,3-hexafluoro-, telomer with 2,2-dichloro-1,1,1-trifluoroethane and 1,1-difluoroethene</t>
  </si>
  <si>
    <t>2-Propenoic acid, 2-methyl-, polymer with 2-hydroxyethyl 2-methyl-2-propenoate, α-(1-oxo-2-propen-1-yl)-ω-hydroxypoly (oxy-1,2-ethanediyl) and 3,3,4,4,5,5,6,6,7,7,8,8,8-tridecafluorooctyl 2-propenoate, sodium salt</t>
  </si>
  <si>
    <t>Blank value expected</t>
  </si>
  <si>
    <t>Substance Name and Part in Schedule 1</t>
  </si>
  <si>
    <t>Oxirane, trifluoro(trifluoromethyl)-, homopolymer</t>
  </si>
  <si>
    <t>1,3-Isobenzofurandione, 5,5'-[2,2,2-trifluoro-1-(trifluoromethyl)ethylidene]bis-, polymer with 4,4'-oxybis[benzenamine]</t>
  </si>
  <si>
    <t>2-Propenoic acid, 2-methyl-, dodecyl ester, polymer with α-fluoro-ω-[2-[(2-methyl-1-oxo-2-propenyl)oxy]ethyl]poly(difluoromethylene)</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</si>
  <si>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2-methyl-1,3-butadiene</t>
  </si>
  <si>
    <t>Ethene, tetrafluoro-, homopolymer, α-fluoro-ω-(2-hydroxyethyl)-, citrate, reaction products with 1,6-diisocyanatohexane</t>
  </si>
  <si>
    <t>Siloxanes and silicones, di-Me, polymers with hexamethylcyclotrisiloxane and 2,4,6-trimethyl-2,4,6-tris(3,3,3-trifluoropropyl)cyclotrisiloxane</t>
  </si>
  <si>
    <t>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t>
  </si>
  <si>
    <t>2-Propenoic acid, dodecyl ester, polymers with Bu (1-oxo-2-propenyl)carbamate and γ-ω-perfluoro-C8-14-alkyl acrylate</t>
  </si>
  <si>
    <t>Excel Reporting File and Single Window Online Reporting</t>
  </si>
  <si>
    <t>Province/Territory</t>
  </si>
  <si>
    <r>
      <t>3</t>
    </r>
    <r>
      <rPr>
        <sz val="10"/>
        <color rgb="FF000000"/>
        <rFont val="Calibri"/>
        <family val="2"/>
      </rPr>
      <t>. Throughout the Excel Reporting File, status messages indicate whether all the required information has been provided in each of the sections. When applicable and for each row, status messages may read: </t>
    </r>
  </si>
  <si>
    <r>
      <t>·</t>
    </r>
    <r>
      <rPr>
        <sz val="7"/>
        <color rgb="FF000000"/>
        <rFont val="Times New Roman"/>
        <family val="1"/>
      </rPr>
      <t xml:space="preserve">         </t>
    </r>
    <r>
      <rPr>
        <sz val="10"/>
        <color theme="1"/>
        <rFont val="Calibri"/>
        <family val="2"/>
        <scheme val="minor"/>
      </rPr>
      <t>Note: When there is more than one error left, the message will be highlighted in red. When there is only one outstanding error to resolve, the message will be highlighted in yellow. </t>
    </r>
  </si>
  <si>
    <r>
      <t>·</t>
    </r>
    <r>
      <rPr>
        <sz val="7"/>
        <color rgb="FF000000"/>
        <rFont val="Times New Roman"/>
        <family val="1"/>
      </rPr>
      <t xml:space="preserve">         </t>
    </r>
    <r>
      <rPr>
        <sz val="10"/>
        <color rgb="FF000000"/>
        <rFont val="Calibri"/>
        <family val="2"/>
        <scheme val="minor"/>
      </rPr>
      <t>"Complete" when all the required information is provided. </t>
    </r>
  </si>
  <si>
    <r>
      <t>11</t>
    </r>
    <r>
      <rPr>
        <sz val="10"/>
        <color rgb="FF000000"/>
        <rFont val="Calibri"/>
        <family val="2"/>
      </rPr>
      <t>. After each field is filled out, the corresponding confidentiality field will be automatically filled out with "No". Drop-down options remain available to flag any piece of information as confidential. </t>
    </r>
  </si>
  <si>
    <t>Notes</t>
  </si>
  <si>
    <t>Based on the information entered in one or both search fields, the Substance Identifier drop-down list (column C) will display only the substances relevant to the search. </t>
  </si>
  <si>
    <t>Once the Substance Identifier is selected, the Substance name will be displayed (column D). Delete the current search information in the Search fields to display the full list of substances in the Substance Identifier drop-down list, or repeat the steps above. </t>
  </si>
  <si>
    <r>
      <t>Indicate "</t>
    </r>
    <r>
      <rPr>
        <b/>
        <sz val="10"/>
        <color rgb="FF000000"/>
        <rFont val="Calibri"/>
        <family val="2"/>
        <scheme val="minor"/>
      </rPr>
      <t>PFAS Notice Inquiry</t>
    </r>
    <r>
      <rPr>
        <sz val="10"/>
        <color rgb="FF000000"/>
        <rFont val="Calibri"/>
        <family val="2"/>
        <scheme val="minor"/>
      </rPr>
      <t xml:space="preserve">" in the subject line of your e-mail. </t>
    </r>
  </si>
  <si>
    <t>A Substance identifier must be selected in column C, otherwise all fields for the line must remain blank</t>
  </si>
  <si>
    <t>A Substance identifier must be selected in column A, otherwise all fields for the line must remain blank</t>
  </si>
  <si>
    <t>Answers for Notes and Notes are Confidential must be provided, in columns W and X. Otherwise, both must remain blank.</t>
  </si>
  <si>
    <t>Answers for Other Substance Function Code(s) and Other Substance Function Code(s) are confidential must be provided, in columns F and G. Otherwise, both must remain blank.</t>
  </si>
  <si>
    <t>Answers for U999 Description and U999 Description is confidential must be provided, in columns H and I. Otherwise, both must remain blank.</t>
  </si>
  <si>
    <t>Answers for Notes (if applicable) and Notes are Confidential must be provided, in columns N and O. Otherwise, both must remain blank.</t>
  </si>
  <si>
    <t>Search by Keyword (Case-sensitive)</t>
  </si>
  <si>
    <t>9011-17-0</t>
  </si>
  <si>
    <r>
      <t xml:space="preserve">     </t>
    </r>
    <r>
      <rPr>
        <b/>
        <sz val="10"/>
        <color rgb="FF000000"/>
        <rFont val="Calibri"/>
        <family val="2"/>
      </rPr>
      <t xml:space="preserve">a. </t>
    </r>
    <r>
      <rPr>
        <sz val="10"/>
        <color rgb="FF000000"/>
        <rFont val="Calibri"/>
        <family val="2"/>
      </rPr>
      <t>In the field Search by Substance identifier (column A), you may enter part of, or the whole, Substance Identifier, preceded by an apostrophe ( ' ).  </t>
    </r>
  </si>
  <si>
    <r>
      <t xml:space="preserve">     </t>
    </r>
    <r>
      <rPr>
        <b/>
        <sz val="10"/>
        <color rgb="FF000000"/>
        <rFont val="Calibri"/>
        <family val="2"/>
      </rPr>
      <t>b.</t>
    </r>
    <r>
      <rPr>
        <sz val="10"/>
        <color rgb="FF000000"/>
        <rFont val="Calibri"/>
        <family val="2"/>
      </rPr>
      <t xml:space="preserve"> In the field Search by Keyword (column B), you may enter part of, or the whole, substance name as listed in the notice. </t>
    </r>
  </si>
  <si>
    <r>
      <t xml:space="preserve">     </t>
    </r>
    <r>
      <rPr>
        <b/>
        <sz val="10"/>
        <color rgb="FF000000"/>
        <rFont val="Calibri"/>
        <family val="2"/>
        <scheme val="minor"/>
      </rPr>
      <t>a.</t>
    </r>
    <r>
      <rPr>
        <sz val="10"/>
        <color rgb="FF000000"/>
        <rFont val="Calibri"/>
        <family val="2"/>
        <scheme val="minor"/>
      </rPr>
      <t xml:space="preserve"> Total quantity manufactured (column F) &gt; 1000 g or </t>
    </r>
  </si>
  <si>
    <r>
      <t xml:space="preserve">     </t>
    </r>
    <r>
      <rPr>
        <b/>
        <sz val="10"/>
        <color rgb="FF000000"/>
        <rFont val="Calibri"/>
        <family val="2"/>
        <scheme val="minor"/>
      </rPr>
      <t>c.</t>
    </r>
    <r>
      <rPr>
        <sz val="10"/>
        <color rgb="FF000000"/>
        <rFont val="Calibri"/>
        <family val="2"/>
        <scheme val="minor"/>
      </rPr>
      <t xml:space="preserve"> Total quantity used (column R) &gt; 10 g.</t>
    </r>
  </si>
  <si>
    <r>
      <t xml:space="preserve">          </t>
    </r>
    <r>
      <rPr>
        <b/>
        <sz val="10"/>
        <color theme="1"/>
        <rFont val="Calibri"/>
        <family val="2"/>
        <scheme val="minor"/>
      </rPr>
      <t>(i)</t>
    </r>
    <r>
      <rPr>
        <sz val="10"/>
        <color theme="1"/>
        <rFont val="Calibri"/>
        <family val="2"/>
        <scheme val="minor"/>
      </rPr>
      <t xml:space="preserve"> &gt; 10 g if the substance is listed in Part 1 of Schedule 1</t>
    </r>
  </si>
  <si>
    <r>
      <t>10.</t>
    </r>
    <r>
      <rPr>
        <sz val="10"/>
        <color rgb="FF000000"/>
        <rFont val="Calibri"/>
        <family val="2"/>
        <scheme val="minor"/>
      </rPr>
      <t xml:space="preserve"> For all the quantity/concentration fields,</t>
    </r>
    <r>
      <rPr>
        <sz val="11"/>
        <color theme="1"/>
        <rFont val="Calibri"/>
        <family val="2"/>
        <scheme val="minor"/>
      </rPr>
      <t xml:space="preserve"> </t>
    </r>
    <r>
      <rPr>
        <sz val="10"/>
        <color theme="1"/>
        <rFont val="Calibri"/>
        <family val="2"/>
        <scheme val="minor"/>
      </rPr>
      <t>d</t>
    </r>
    <r>
      <rPr>
        <sz val="10"/>
        <color rgb="FF000000"/>
        <rFont val="Calibri"/>
        <family val="2"/>
        <scheme val="minor"/>
      </rPr>
      <t>epending on your Excel settings, the Excel application may support periods or commas for the decimal place, but not both.</t>
    </r>
  </si>
  <si>
    <r>
      <t xml:space="preserve">This Excel Reporting File has been developed to assist you in meeting the reporting requirements of the </t>
    </r>
    <r>
      <rPr>
        <i/>
        <sz val="10"/>
        <color rgb="FF000000"/>
        <rFont val="Calibri"/>
        <family val="2"/>
        <scheme val="minor"/>
      </rPr>
      <t>Notice with respect to certain per- and polyfluoroalkyl substances (PFAS).</t>
    </r>
  </si>
  <si>
    <t>Included "Reasonably Accessible"</t>
  </si>
  <si>
    <t xml:space="preserve">In the field Search by Substance identifier, you may enter part of or the whole Substance identifier. (If you copy-paste a whole Substance identifier, do not use the Ctrl+V function, instead you can right click and paste it as "Match Destination Formatting" or "Paste as Values" in the Substance identifier column (Column C).) In the field Search by Keyword, you may enter part of or the whole substance name. This field is case-sensitive. 
Based on the information entered in one or both of these search fields, the Substance identifier drop-down list will be shortened and will only contain the substances relevant to the search. 
Once you have selected the Substance identifier, erase your current search or repeat the steps above to update the Substance identifier drop-down list. </t>
  </si>
  <si>
    <t>This substance does not meet the reporting requirements. You are highly encouraged to submit your information through a voluntary Declaration of Stakeholder Interest.</t>
  </si>
  <si>
    <r>
      <rPr>
        <b/>
        <sz val="10"/>
        <color rgb="FF000000"/>
        <rFont val="Calibri"/>
        <family val="2"/>
        <scheme val="minor"/>
      </rPr>
      <t>5</t>
    </r>
    <r>
      <rPr>
        <sz val="10"/>
        <color rgb="FF000000"/>
        <rFont val="Calibri"/>
        <family val="2"/>
        <scheme val="minor"/>
      </rPr>
      <t>. If you copy-paste from an Excel document, all pasting should be done as "</t>
    </r>
    <r>
      <rPr>
        <b/>
        <sz val="10"/>
        <color rgb="FF000000"/>
        <rFont val="Calibri"/>
        <family val="2"/>
        <scheme val="minor"/>
      </rPr>
      <t>Paste as Values</t>
    </r>
    <r>
      <rPr>
        <sz val="10"/>
        <color rgb="FF000000"/>
        <rFont val="Calibri"/>
        <family val="2"/>
        <scheme val="minor"/>
      </rPr>
      <t>" via right click. If you copy-paste from another type of document such as a Word document, all pasting should be done as "</t>
    </r>
    <r>
      <rPr>
        <b/>
        <sz val="10"/>
        <color rgb="FF000000"/>
        <rFont val="Calibri"/>
        <family val="2"/>
        <scheme val="minor"/>
      </rPr>
      <t>Match Destination Formatting</t>
    </r>
    <r>
      <rPr>
        <sz val="10"/>
        <color rgb="FF000000"/>
        <rFont val="Calibri"/>
        <family val="2"/>
        <scheme val="minor"/>
      </rPr>
      <t>" or "</t>
    </r>
    <r>
      <rPr>
        <b/>
        <sz val="10"/>
        <color rgb="FF000000"/>
        <rFont val="Calibri"/>
        <family val="2"/>
        <scheme val="minor"/>
      </rPr>
      <t>Paste as Values</t>
    </r>
    <r>
      <rPr>
        <sz val="10"/>
        <color rgb="FF000000"/>
        <rFont val="Calibri"/>
        <family val="2"/>
        <scheme val="minor"/>
      </rPr>
      <t xml:space="preserve">" if available. Not doing this may result in a locked file or impact validations. </t>
    </r>
  </si>
  <si>
    <t>Substance identifier</t>
  </si>
  <si>
    <t>Substance Name </t>
  </si>
  <si>
    <t>Section 10</t>
  </si>
  <si>
    <t>Section 11</t>
  </si>
  <si>
    <t>Section 12</t>
  </si>
  <si>
    <t>Answers for Notes and Notes are Confidential must be provided, in columns G and H. Otherwise, both must remain blank.</t>
  </si>
  <si>
    <t xml:space="preserve">                    </t>
  </si>
  <si>
    <t>Description and the common or generic name</t>
  </si>
  <si>
    <t>Description and the common or generic name is confidential?</t>
  </si>
  <si>
    <t>12. For each substance, the person shall provide the following information for the 2023 calendar year:</t>
  </si>
  <si>
    <t>Sections applicable: For each substance listed in Schedule 1 that meet the reporting criteria listed in the notice:</t>
  </si>
  <si>
    <t>Did you manufacture, import alone, import in a mixture/product, import in a manufactured item listed in paragraph 2(2)(c) or use any substance?</t>
  </si>
  <si>
    <r>
      <t xml:space="preserve">Did you import any substance in a manufactured item </t>
    </r>
    <r>
      <rPr>
        <b/>
        <u/>
        <sz val="11"/>
        <color theme="1"/>
        <rFont val="Calibri"/>
        <family val="2"/>
        <scheme val="minor"/>
      </rPr>
      <t>other than those</t>
    </r>
    <r>
      <rPr>
        <b/>
        <sz val="11"/>
        <color theme="1"/>
        <rFont val="Calibri"/>
        <family val="2"/>
        <scheme val="minor"/>
      </rPr>
      <t xml:space="preserve"> listed in paragraph 2(2)(c)?</t>
    </r>
  </si>
  <si>
    <t>(e) a declaration that the information is accurate and complete</t>
  </si>
  <si>
    <t>9. For each substance, the person shall provide the following information for the 2023 calendar year:</t>
  </si>
  <si>
    <t>(a) description and the common or generic name of each manufactured item containing the substance</t>
  </si>
  <si>
    <t>Do you own one or more facilities in Canada that has manufacturing or use activity?</t>
  </si>
  <si>
    <t>(a) the total quantity of the substance that the person manufactured, reported in grams or kilograms</t>
  </si>
  <si>
    <t>(b) the total quantity of the substance that the person imported alone, in a mixture or product, and in a manufactured item, reported in grams or kilograms</t>
  </si>
  <si>
    <t>(a) the application code(s) set out in Schedule 2 that applies to the substance</t>
  </si>
  <si>
    <t>Concentration or range of concentrations is confidential?</t>
  </si>
  <si>
    <r>
      <t>3</t>
    </r>
    <r>
      <rPr>
        <sz val="10"/>
        <color rgb="FF000000"/>
        <rFont val="Calibri"/>
        <family val="2"/>
      </rPr>
      <t xml:space="preserve">. In the </t>
    </r>
    <r>
      <rPr>
        <u/>
        <sz val="10"/>
        <color rgb="FF000000"/>
        <rFont val="Calibri"/>
        <family val="2"/>
      </rPr>
      <t>Section 9</t>
    </r>
    <r>
      <rPr>
        <sz val="10"/>
        <color rgb="FF000000"/>
        <rFont val="Calibri"/>
        <family val="2"/>
      </rPr>
      <t xml:space="preserve"> and </t>
    </r>
    <r>
      <rPr>
        <u/>
        <sz val="10"/>
        <color rgb="FF000000"/>
        <rFont val="Calibri"/>
        <family val="2"/>
      </rPr>
      <t>Section 11</t>
    </r>
    <r>
      <rPr>
        <sz val="10"/>
        <color rgb="FF000000"/>
        <rFont val="Calibri"/>
        <family val="2"/>
      </rPr>
      <t xml:space="preserve"> tabs, a Substance lookup function is located in the two first columns (A and B). The substances from the notice can be searched by Substance identifier or by Keyword. </t>
    </r>
  </si>
  <si>
    <r>
      <t xml:space="preserve">     </t>
    </r>
    <r>
      <rPr>
        <b/>
        <sz val="10"/>
        <color rgb="FF000000"/>
        <rFont val="Calibri"/>
        <family val="2"/>
        <scheme val="minor"/>
      </rPr>
      <t>b.</t>
    </r>
    <r>
      <rPr>
        <sz val="10"/>
        <color rgb="FF000000"/>
        <rFont val="Calibri"/>
        <family val="2"/>
        <scheme val="minor"/>
      </rPr>
      <t xml:space="preserve"> Total quantity imported alone, in a mixture/product and in a manufactured item listed in paragraph 2(2)(c) (Sum of columns I, L and O)</t>
    </r>
  </si>
  <si>
    <r>
      <rPr>
        <b/>
        <sz val="10"/>
        <color rgb="FF000000"/>
        <rFont val="Calibri"/>
        <family val="2"/>
        <scheme val="minor"/>
      </rPr>
      <t>6.</t>
    </r>
    <r>
      <rPr>
        <sz val="10"/>
        <color rgb="FF000000"/>
        <rFont val="Calibri"/>
        <family val="2"/>
        <scheme val="minor"/>
      </rPr>
      <t xml:space="preserve"> In the </t>
    </r>
    <r>
      <rPr>
        <u/>
        <sz val="10"/>
        <color rgb="FF000000"/>
        <rFont val="Calibri"/>
        <family val="2"/>
        <scheme val="minor"/>
      </rPr>
      <t>Section 11</t>
    </r>
    <r>
      <rPr>
        <sz val="10"/>
        <color rgb="FF000000"/>
        <rFont val="Calibri"/>
        <family val="2"/>
        <scheme val="minor"/>
      </rPr>
      <t xml:space="preserve"> tab, each quantity field must have a Reporting Unit specified. If the selected substance was not involved in certain activities, select any Reporting Unit and enter 0 in the subsequent quantity field.</t>
    </r>
  </si>
  <si>
    <t>Based on the information entered in Section 8, information is not required on this tab</t>
  </si>
  <si>
    <t>Information must be provided on this tab</t>
  </si>
  <si>
    <t>Information is not required. You are encouraged to submit this information through an SHI.</t>
  </si>
  <si>
    <t>Substance identifier entered in column A is not one selected on the Section 11 tab</t>
  </si>
  <si>
    <t>2-Propenoic acid, 2-methyl-, C2-18-alkyl esters, polymers with α-fluoro-ω-[2-[(1-oxo-2-propenyl)oxy]ethyl]poly(difluoromethylene) and vinylidene chloride</t>
  </si>
  <si>
    <t>2-Propenoic acid, C12-14-alkyl esters, polymers with Bu (1-oxo-2-propenyl)carbamate and δ-ω-perfluoro-C6-12-alkyl acrylate</t>
  </si>
  <si>
    <t>Propanoic acid, 3-hydroxy-2-(hydroxymethyl)-2-methyl-, polymers with 5-isocyanato-1-(isocyanatomethyl)-1,3,3-trimethylcyclohexane and reduced Me esters of reduced polymd. oxidized tetrafluoroethylene, compds. with triethylamine</t>
  </si>
  <si>
    <t>2-Propenoic acid, 2-hydroxyethyl ester, telomer with 2-mercaptoethanol, α-(1-oxo-2-propen-1-yl)-ω-hydroxypoly(oxy-1,2-ethanediyl), α-(1-oxo-2-propen-1-yl)-ω-[(1-oxo-2-propen-1-yl)oxy]poly(oxy-1,2-ethanediyl) and 3,3,4,4,5,5,6,6,7,7,8,8,8-tridecafluorooctyl 2-propenoate</t>
  </si>
  <si>
    <t>https://www.canada.ca/en/environment-climate-change/services/evaluating-existing-substances/sw-for-cepa-section71-guide.html</t>
  </si>
  <si>
    <r>
      <t>12</t>
    </r>
    <r>
      <rPr>
        <sz val="10"/>
        <color rgb="FF000000"/>
        <rFont val="Calibri"/>
        <family val="2"/>
      </rPr>
      <t xml:space="preserve">. "Notes" fields are included in each tab after the </t>
    </r>
    <r>
      <rPr>
        <u/>
        <sz val="10"/>
        <color rgb="FF000000"/>
        <rFont val="Calibri"/>
        <family val="2"/>
      </rPr>
      <t>Section 8</t>
    </r>
    <r>
      <rPr>
        <sz val="10"/>
        <color rgb="FF000000"/>
        <rFont val="Calibri"/>
        <family val="2"/>
      </rPr>
      <t xml:space="preserve"> tab to allow you to add supplementary information to your response. These fields are not mandatory, however if these fields contain information, you will be required to provide a response in the corresponding confidentiality field.  </t>
    </r>
  </si>
  <si>
    <t>https://ec.ss.ec.gc.ca/en/cs</t>
  </si>
  <si>
    <t>8. Any person to whom this notice applies shall provide the following information:</t>
  </si>
  <si>
    <t>306-94-5</t>
  </si>
  <si>
    <t>51851-37-7</t>
  </si>
  <si>
    <t>Silane, triethoxy(3,3,4,4,5,5,6,6,7,7,8,8,8-tridecafluorooctyl)-</t>
  </si>
  <si>
    <t>64577-63-5</t>
  </si>
  <si>
    <t>882878-48-0</t>
  </si>
  <si>
    <t>Siloxanes and silicones, dimethyl, methyl-3,3,4,4,5,5,6,6,6-nonafluorohexyl</t>
  </si>
  <si>
    <t>934368-60-2</t>
  </si>
  <si>
    <t>115-25-3</t>
  </si>
  <si>
    <t>Floor coverings</t>
  </si>
  <si>
    <t>Foam seating and bedding</t>
  </si>
  <si>
    <t>Furniture and furnishings not otherwise covered in this table</t>
  </si>
  <si>
    <t>Cleaning and furnishing care</t>
  </si>
  <si>
    <t>Substances contained in products, mixtures or manufactured items that are used to remove dirt, grease, stains, and foreign matter from furniture and furnishings, or to cleanse, sanitize, bleach, scour, polish, protect, or improve the appearance of surfaces.</t>
  </si>
  <si>
    <t>Laundry and dishwashing</t>
  </si>
  <si>
    <t>Personal care and cosmetics</t>
  </si>
  <si>
    <t>Substances contained in personal care products, mixtures or manufactured items that are used for cleansing, grooming, improving or altering skin, hair, or teeth.</t>
  </si>
  <si>
    <t>Air care</t>
  </si>
  <si>
    <t>Apparel and footwear care</t>
  </si>
  <si>
    <t>Pet care</t>
  </si>
  <si>
    <t>Substances contained in building and construction materials made of wood and pressed or engineered wood products, mixtures or manufactured items.</t>
  </si>
  <si>
    <t>Electrical and electronics</t>
  </si>
  <si>
    <t>Food packaging</t>
  </si>
  <si>
    <t>Paper products, mixtures or manufactured items</t>
  </si>
  <si>
    <t>Toys, playground and sporting equipment</t>
  </si>
  <si>
    <t>Substances contained in toys, playground, and sporting equipment made of wood, metal, plastic or fabric.</t>
  </si>
  <si>
    <t>Ink, toner and colourants</t>
  </si>
  <si>
    <t>Automotive care</t>
  </si>
  <si>
    <t>Lawn and garden care</t>
  </si>
  <si>
    <t>Pest control</t>
  </si>
  <si>
    <t>Substances that are, or are contained, in any mixtures, products or manufactured items, used for oil and natural gas drilling, extraction or processing.</t>
  </si>
  <si>
    <t>Food and beverage</t>
  </si>
  <si>
    <t>Natural health</t>
  </si>
  <si>
    <t>Medical devices</t>
  </si>
  <si>
    <t>Other</t>
  </si>
  <si>
    <t>Substances contained in products, mixtures or manufactured items that are not described within any other application code.</t>
  </si>
  <si>
    <t>Substances used to promote bonding between other substances, promote adhesion of surfaces, or prevent seepage of moisture or air.</t>
  </si>
  <si>
    <t>Substances used to retain other substances by accumulation on their surface or by assimilation.</t>
  </si>
  <si>
    <t>Substances used to increase the productivity and quality of farm crops.</t>
  </si>
  <si>
    <t>Substances used to prevent bonding between other substances by discouraging surface attachment.</t>
  </si>
  <si>
    <t>Substances used to impart such functions as softening, static-proofing, wrinkle resistance, and water repellence.</t>
  </si>
  <si>
    <t>Substances used to alter the valence state of another substance by donating or accepting electrons or by the addition or removal of hydrogen to a substance.</t>
  </si>
  <si>
    <t>Substances used for their ability to alter their physical or chemical structure through absorption of light, resulting in the emission of light, dissociation, discoloration, or other chemical reaction.</t>
  </si>
  <si>
    <t>Substances used to impart colour to other materials or mixtures by attaching themselves to the surface of the substrate through binding or adhesion.</t>
  </si>
  <si>
    <t>Processing aids, not otherwise covered in this table</t>
  </si>
  <si>
    <t>Substances used in applications other than the production of oil, gas, or geothermal energy to control foaming, corrosion or alkalinity and pH, or to improve the operation of processing equipment.</t>
  </si>
  <si>
    <t>Substances used to dissolve or suspend other substances and either to expel those substances from a container in the form of an aerosol or to impart a cellular structure to plastics, rubber, or thermoset resins.</t>
  </si>
  <si>
    <t>Substances used to dissolve another substance to form a uniformly dispersed solution at the molecular level.</t>
  </si>
  <si>
    <t>Substances used to alter the viscosity of another substance.</t>
  </si>
  <si>
    <t>Laboratory substances</t>
  </si>
  <si>
    <t>Substances used in a paint or coating formulation to enhance properties such as water repellence, increased gloss, improved fade resistance, ease of application or foam prevention.</t>
  </si>
  <si>
    <t>Pest control substances</t>
  </si>
  <si>
    <t>Substances used as active ingredients in products, mixtures or manufactured items used for directly or indirectly controlling, destroying, attracting or repelling a pest or for mitigating or preventing its injurious, noxious or troublesome effects.</t>
  </si>
  <si>
    <t>Substances naturally present in a reactant or substances that are produced as a result of the manufacturing process and have no beneficial properties in the final product, mixture or manufactured item.</t>
  </si>
  <si>
    <t>U067</t>
  </si>
  <si>
    <t>Function of substance in imported manufactured item unknown</t>
  </si>
  <si>
    <t>Substance function in imported manufactured item is unknown. To be used only for imported manufactured items.</t>
  </si>
  <si>
    <r>
      <rPr>
        <b/>
        <sz val="10"/>
        <color rgb="FF000000"/>
        <rFont val="Calibri"/>
        <family val="2"/>
      </rPr>
      <t xml:space="preserve">     a. </t>
    </r>
    <r>
      <rPr>
        <sz val="10"/>
        <color rgb="FF000000"/>
        <rFont val="Calibri"/>
        <family val="2"/>
      </rPr>
      <t>Total quantity imported &gt; 100 kg in a manufactured item other than those listed in paragraph 2(2)(c)</t>
    </r>
  </si>
  <si>
    <r>
      <t xml:space="preserve">Note that in the case of a discrepancy between the Excel Reporting File, the </t>
    </r>
    <r>
      <rPr>
        <i/>
        <sz val="10"/>
        <color rgb="FF000000"/>
        <rFont val="Calibri"/>
        <family val="2"/>
        <scheme val="minor"/>
      </rPr>
      <t>Canada Gazette</t>
    </r>
    <r>
      <rPr>
        <sz val="10"/>
        <color rgb="FF000000"/>
        <rFont val="Calibri"/>
        <family val="2"/>
        <scheme val="minor"/>
      </rPr>
      <t xml:space="preserve"> notice or the </t>
    </r>
    <r>
      <rPr>
        <i/>
        <sz val="10"/>
        <color rgb="FF000000"/>
        <rFont val="Calibri"/>
        <family val="2"/>
        <scheme val="minor"/>
      </rPr>
      <t>Canadian Environmental Protection Act, 1999</t>
    </r>
    <r>
      <rPr>
        <sz val="10"/>
        <color rgb="FF000000"/>
        <rFont val="Calibri"/>
        <family val="2"/>
        <scheme val="minor"/>
      </rPr>
      <t xml:space="preserve"> (CEPA), the official version of the notice and CEPA take precedence.</t>
    </r>
  </si>
  <si>
    <r>
      <t xml:space="preserve">To prepare your response, fill out the requested information in the Excel Reporting File making sure that the File Completion status in the </t>
    </r>
    <r>
      <rPr>
        <u/>
        <sz val="10"/>
        <color rgb="FF000000"/>
        <rFont val="Calibri"/>
        <family val="2"/>
        <scheme val="minor"/>
      </rPr>
      <t>File Status</t>
    </r>
    <r>
      <rPr>
        <sz val="10"/>
        <color rgb="FF000000"/>
        <rFont val="Calibri"/>
        <family val="2"/>
        <scheme val="minor"/>
      </rPr>
      <t xml:space="preserve"> tab is "Complete". If you need more rows for data entry than provided in this file, please contact the Substances Management Information Line (contact information below). Your completed Excel Reporting File should be saved using the following file naming format "</t>
    </r>
    <r>
      <rPr>
        <b/>
        <sz val="10"/>
        <color rgb="FF000000"/>
        <rFont val="Calibri"/>
        <family val="2"/>
        <scheme val="minor"/>
      </rPr>
      <t>ORGANIZATION NAME PFAS s71 ERF.xlsx</t>
    </r>
    <r>
      <rPr>
        <sz val="10"/>
        <color rgb="FF000000"/>
        <rFont val="Calibri"/>
        <family val="2"/>
        <scheme val="minor"/>
      </rPr>
      <t>".</t>
    </r>
  </si>
  <si>
    <t>11. For each substance, the person shall provide the following information for the 2023 calendar year:</t>
  </si>
  <si>
    <t>(i) where code U999 is provided pursuant to paragraph 12(b), a written description of the function associated with the substance must be provided</t>
  </si>
  <si>
    <t>(d) the total quantity of the substance that the person exported, whether alone, or at a concentration equal to or above 1 ppm in a mixture or in a product, reported in grams or kilograms</t>
  </si>
  <si>
    <r>
      <t xml:space="preserve">6. </t>
    </r>
    <r>
      <rPr>
        <sz val="10"/>
        <color rgb="FF000000"/>
        <rFont val="Calibri"/>
        <family val="2"/>
        <scheme val="minor"/>
      </rPr>
      <t>Drop-down options are provided in the Excel file to standardize reporting. A value from the drop-down options must be selected for the field to be complete.</t>
    </r>
  </si>
  <si>
    <r>
      <t xml:space="preserve">1. </t>
    </r>
    <r>
      <rPr>
        <sz val="10"/>
        <color rgb="FF000000"/>
        <rFont val="Calibri"/>
        <family val="2"/>
        <scheme val="minor"/>
      </rPr>
      <t xml:space="preserve">In the </t>
    </r>
    <r>
      <rPr>
        <u/>
        <sz val="10"/>
        <color rgb="FF000000"/>
        <rFont val="Calibri"/>
        <family val="2"/>
        <scheme val="minor"/>
      </rPr>
      <t>Section 8</t>
    </r>
    <r>
      <rPr>
        <sz val="10"/>
        <color rgb="FF000000"/>
        <rFont val="Calibri"/>
        <family val="2"/>
        <scheme val="minor"/>
      </rPr>
      <t xml:space="preserve"> tab, ensure that the "Business Legal Name" and the "Business Number” are identical to the "Company Name" and the "Business Number (Canada Revenue Agency)" listed on the </t>
    </r>
    <r>
      <rPr>
        <u/>
        <sz val="10"/>
        <color rgb="FF000000"/>
        <rFont val="Calibri"/>
        <family val="2"/>
        <scheme val="minor"/>
      </rPr>
      <t>Identification</t>
    </r>
    <r>
      <rPr>
        <sz val="10"/>
        <color rgb="FF000000"/>
        <rFont val="Calibri"/>
        <family val="2"/>
        <scheme val="minor"/>
      </rPr>
      <t xml:space="preserve"> page of </t>
    </r>
    <r>
      <rPr>
        <b/>
        <sz val="10"/>
        <color rgb="FF000000"/>
        <rFont val="Calibri"/>
        <family val="2"/>
        <scheme val="minor"/>
      </rPr>
      <t>CMP's Chemicals Management - General</t>
    </r>
    <r>
      <rPr>
        <sz val="10"/>
        <color rgb="FF000000"/>
        <rFont val="Calibri"/>
        <family val="2"/>
        <scheme val="minor"/>
      </rPr>
      <t xml:space="preserve"> initiative in Environment and Climate Change Canada’s Single Window. </t>
    </r>
  </si>
  <si>
    <t>(c) the business number (Canada Revenue Agency)</t>
  </si>
  <si>
    <t>Release to air is confidential?</t>
  </si>
  <si>
    <t>Release to water is confidential?</t>
  </si>
  <si>
    <t>Release to land is confidential?</t>
  </si>
  <si>
    <t>Description of policy or procedure</t>
  </si>
  <si>
    <t>Description of policy or procedure is confidential?</t>
  </si>
  <si>
    <t>Answers for Notes and Notes are Confidential must be provided, in columns O and P. Otherwise, both must remain blank.</t>
  </si>
  <si>
    <t>Based on the response in column A, blank fields are expected for columns B to P</t>
  </si>
  <si>
    <t>Section 14</t>
  </si>
  <si>
    <t>Title of the data or study provided</t>
  </si>
  <si>
    <t xml:space="preserve">File Name </t>
  </si>
  <si>
    <t>The data or study and the information related to it is confidential? </t>
  </si>
  <si>
    <t>Section 13</t>
  </si>
  <si>
    <t>13.  For each substance listed under Part 2 of Schedule 1, the person shall provide the following technical data, if available:</t>
  </si>
  <si>
    <t>Molecular weight distribution is confidential?</t>
  </si>
  <si>
    <t>Structural formula</t>
  </si>
  <si>
    <t>Structural formula is confidential?</t>
  </si>
  <si>
    <t>Expected conditions resulting in the degradation, depolymerization, or decomposition of the polymer</t>
  </si>
  <si>
    <t>Identification of decomposition products</t>
  </si>
  <si>
    <t>Expected conditions of the polymer or identification of decomposition products is confidential?</t>
  </si>
  <si>
    <t>(e) the concentration, or range of concentrations, expressed as percent by weight (w/w%), of each monomer listed in paragraph (d)</t>
  </si>
  <si>
    <t>CAS RN of monomer</t>
  </si>
  <si>
    <t>Monomer name</t>
  </si>
  <si>
    <t>Monomer is confidential?</t>
  </si>
  <si>
    <t>s13app</t>
  </si>
  <si>
    <t>Input data</t>
  </si>
  <si>
    <t>Upload files</t>
  </si>
  <si>
    <t>Both</t>
  </si>
  <si>
    <t>Goods are intended for commercial use?</t>
  </si>
  <si>
    <t>Commercial use is confidential?</t>
  </si>
  <si>
    <t>Goods are intended for consumer use?</t>
  </si>
  <si>
    <t>Consumer use is confidential?</t>
  </si>
  <si>
    <t>Goods are intended for use by or for children 14 years of age or younger?</t>
  </si>
  <si>
    <t>Use by or for children 14 years of age or younger is confidential?</t>
  </si>
  <si>
    <t>Section 13 applicable</t>
  </si>
  <si>
    <t>Section 13 List</t>
  </si>
  <si>
    <t>Substance identifier entered in column A is not one selected on the Section 13(a),(b),(c) tab</t>
  </si>
  <si>
    <t>Part 3</t>
  </si>
  <si>
    <t>11036-2</t>
  </si>
  <si>
    <t>11037-3</t>
  </si>
  <si>
    <t>α-Fluoro-ω-[2-[(1-oxo-2-propenyl)oxy]ethyl]-poly(difluoromethylene), polymer with 2-propenitrile, 2-methyl-2-propenoic acid 3,6,9,12,15,18,21,24,27-nonaoxaoctacos-1-yl ester and α-(2-methyl-1-oxo-2-propenyl)-ω-[(2-methyl-1-oxo-2-propenyl)oxy]-poly(oxyalkylene)</t>
  </si>
  <si>
    <t>11038-4</t>
  </si>
  <si>
    <t>α-Fluoro-ω-[2-[(1-oxo-2-propenyl)oxy]ethyl]-poly(difluoromethylene), polymer with 2-propenoic acid octadecyl ester, 2-propenoic acid 2-hydroxyethyl ester and poly(oxyalkylene)-mono(2-methyl-2-propenoate)</t>
  </si>
  <si>
    <t>11039-5</t>
  </si>
  <si>
    <t>11044-1</t>
  </si>
  <si>
    <t>11497-4</t>
  </si>
  <si>
    <t>11498-5</t>
  </si>
  <si>
    <t>α-Fluoro-ω-[2-[(2-methyl-1-oxo-2-propenyl)oxy]ethyl]poly(difluoromethylene), polymer with 2-methyl-2-propenoic acid octadecyl ester and 2-methyl-2-propenoic acid 2-(heteromonocycle)ethyl ester</t>
  </si>
  <si>
    <t>11504-2</t>
  </si>
  <si>
    <t>α-Fluoro-ω-[2-[(2-methyl-1-oxo-2-propenyl)oxy]ethyl]poly(difluoromethylene), polymer with 2-methyl-2-propenoic acid 1,1-dimethylethyl ester and 2-methyl-2-propenoic acid 2-(heteromonocycle)ethyl ester</t>
  </si>
  <si>
    <t>13216-4</t>
  </si>
  <si>
    <t>13248-0</t>
  </si>
  <si>
    <t>Hexane, 1,6-diisocyanato-, homopolymer, reaction products with α-fluoro-ω-(substituted alkyl)poly(difluoromethylene)</t>
  </si>
  <si>
    <t>14745-3</t>
  </si>
  <si>
    <t>15202-1</t>
  </si>
  <si>
    <t>15495-6</t>
  </si>
  <si>
    <t>1-Butanol, 4-(ethenyloxy)-, polymer with chlorotrifluoroethene and alkoxyethene, hydrogen alkanedioate</t>
  </si>
  <si>
    <t>15692-5</t>
  </si>
  <si>
    <t>15736-4</t>
  </si>
  <si>
    <t>16203-3</t>
  </si>
  <si>
    <t>2-Propenoic acid, butyl ester, polymer with 2-ethylhexyl 2-propenoate, 2-hydroxyethyl 2-propenoate and polyfluoroalkyl 2-propenoate, 4,4'-azobis[4-cyanopentanoic acid]-initiated</t>
  </si>
  <si>
    <t>17296-7</t>
  </si>
  <si>
    <t>17300-2</t>
  </si>
  <si>
    <t>2-Propenoic acid, 2-methyl-, alkyl ester, polymer with chloroethene, alkyl 2-propenoate and perfluoroalkyl ethyl 2-methyl-2-propenoate</t>
  </si>
  <si>
    <t>17743-4</t>
  </si>
  <si>
    <t>Perfluoroalkylhydroxyaminoazetidinium polymer</t>
  </si>
  <si>
    <t>17800-7</t>
  </si>
  <si>
    <t>17857-1</t>
  </si>
  <si>
    <t>Siloxanes and silicones, substituted alkyl Me, di-Me, Me substituted alkyl, polymers with stearyl acrylate, polyfluoro methacrylate and vinyl chloride</t>
  </si>
  <si>
    <t>17932-4</t>
  </si>
  <si>
    <t>2-Propenoic acid, 2-methyl-, alkyl ester, polymer with alkylaminoalkyl 2-methyl-2-propenoate, 2-hydroxyethyl 2-methyl-2-propenoate, and perfluoroalkylethyl 2-methyl-2-propenoate, acetate (salt)</t>
  </si>
  <si>
    <t>17979-6</t>
  </si>
  <si>
    <t>Polyfluoro acrylate, polymer with chloroethene</t>
  </si>
  <si>
    <t>18070-7</t>
  </si>
  <si>
    <t>2-Propenoic acid, 2-methyl-, polymer with butyl 2-propenoate, 2-hydroxyethyl 2-methyl-2-propenoate, methyl 2-methyl-2-propenoate and fluoroalkyl methacrylate</t>
  </si>
  <si>
    <t>18097-7</t>
  </si>
  <si>
    <t>2-Propenoic acid, 2-methyl, alkyl ester, polymer with 1,1-dichloroethene, alkyl 2-methyl-2-propenoate and perfluoroalkyl 2-methyl-2-propenoate</t>
  </si>
  <si>
    <t>18214-7</t>
  </si>
  <si>
    <t>2-Propenoic acid, 2-methyl-, polymer with 2-(substituted)alkyl 2-methyl-2-propenoate, 2-propenoic acid and polyfluoroalkyl 2-methyl-2-propenoate, acetate</t>
  </si>
  <si>
    <t>18309-3</t>
  </si>
  <si>
    <t>2-Propenoic acid, 2-methyl-, alkyl ester, polymer with perfluoroalkylethyl 2-methyl-2-propenoate and vinyl chloride</t>
  </si>
  <si>
    <t>18361-1</t>
  </si>
  <si>
    <t>18482-5</t>
  </si>
  <si>
    <t>Alkanedioic acid, 2-hydroxy-, compd. with alkyl amino alkyl 2-methyl-2-propenoate polymer with 1,1'-[1,2-ethanediylbis(oxy-2,1-ethanediyl)]bis(2-methyl-2-propenoate), 2-hydroxyethyl 2-methyl-2-propenoate and perfluoroalkyl ethyl 2-methyl-2-propenoate</t>
  </si>
  <si>
    <t>18510-6</t>
  </si>
  <si>
    <t>2-Propenoic acid, 2-methyl-, polymer with 2-(dialkylsubstituted)alkyl 2-methyl-2-propenoate and polyfluoroalkyl 2-methyl-2-propenoate, sodium salt</t>
  </si>
  <si>
    <t>18511-7</t>
  </si>
  <si>
    <t>18512-8</t>
  </si>
  <si>
    <t>18517-4</t>
  </si>
  <si>
    <t>18530-8</t>
  </si>
  <si>
    <t>Butanedioic acid, 2-methylene-, polymer with 2-hydroxyethyl 2-methyl-2-propenoate, 2-methyl-2-propenoic acid and 3,3,4,4,5,5,6,6,7,7,8,8,8-tridecafluorooctyl 2-methyl-2-propenoate, metal salt</t>
  </si>
  <si>
    <t>18541-1</t>
  </si>
  <si>
    <t>2-propenoic acid, 2-methyl-, polyfluoroalkylester, polymer with 1,1-dichloroethene, alkyl 2- propenoate and alkyl 2-propenoate</t>
  </si>
  <si>
    <t>18555-6</t>
  </si>
  <si>
    <t>2-Propenoic acid, 2-methyl-, 2-substitutedalkyl ester, polymer with hexadecyl 2-propenoate, octadecyl 2-propenoate and polyfluoroalkyl 2-methyl-2-propenoate</t>
  </si>
  <si>
    <t>18863-8</t>
  </si>
  <si>
    <t>68298-62-4</t>
  </si>
  <si>
    <t>2-Propenoic acid, 2-[butyl[(heptadecafluorooctyl)sulfonyl]amino]ethyl ester, telomer with 2-[butyl[(pentadecafluoroheptyl)sulfonyl]amino]ethyl 2-propenoate, methyloxirane polymer with oxirane di-2-propenoate, methyloxirane polymer with oxirane mono-2-propenoate and 1-octanethiol</t>
  </si>
  <si>
    <t>68555-91-9</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</si>
  <si>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t>
  </si>
  <si>
    <t>68555-92-0</t>
  </si>
  <si>
    <t>2-Propenoic acid, 2-methyl-, 2-[[(heptadecafluorooctyl)sulfonyl]methylamino]ethyl ester, polymer with 2-[methyl[(nonafluorobutyl)sulfonyl]amino]ethyl 2-methyl-2-propenoate, 2-[methyl[(pentadecafluoroheptyl)sulfonyl]amino]ethyl 2-methyl-2-propenoate, 2-[methyl[(tridecafluorohexyl)sulfonyl]amino]ethyl 2-methyl-2-propenoate, 2-[methyl[(undecafluoropentyl)sulfonyl]amino]ethyl 2-methyl-2-propenoate and octadecyl 2-methyl-2-propenoate</t>
  </si>
  <si>
    <t>88795-12-4</t>
  </si>
  <si>
    <t>1-Butanol, 4-(ethenyloxy)-, polymer with chlorotrifluoroethene, (ethenyloxy)cyclohexane and ethoxyethene</t>
  </si>
  <si>
    <t>1744-22-5</t>
  </si>
  <si>
    <t>2-Benzothiazolamine, 6-(trifluoromethoxy)-</t>
  </si>
  <si>
    <t>2709-56-0</t>
  </si>
  <si>
    <t>26675-46-7</t>
  </si>
  <si>
    <t>28523-86-6</t>
  </si>
  <si>
    <t>Ethane, 2-chloro-2-(difluoromethoxy)-1,1,1-trifluoro-</t>
  </si>
  <si>
    <t>103577-45-3</t>
  </si>
  <si>
    <t>122111-03-9</t>
  </si>
  <si>
    <t>133098-04-1</t>
  </si>
  <si>
    <t>Cytidine, 2'-deoxy-2',2'-difluoro-, hydrochloride (1:1)</t>
  </si>
  <si>
    <t>138530-95-7</t>
  </si>
  <si>
    <t>154598-52-4</t>
  </si>
  <si>
    <t>164656-23-9</t>
  </si>
  <si>
    <t>169590-42-5</t>
  </si>
  <si>
    <t>2785399-60-0</t>
  </si>
  <si>
    <t>Section 13&amp;14 applicable</t>
  </si>
  <si>
    <t>Section 13&amp;14 List</t>
  </si>
  <si>
    <r>
      <t>9.</t>
    </r>
    <r>
      <rPr>
        <sz val="10"/>
        <color rgb="FF000000"/>
        <rFont val="Calibri"/>
        <family val="2"/>
        <scheme val="minor"/>
      </rPr>
      <t xml:space="preserve"> The complete list of substances, substance function codes, and application codes can be found on the </t>
    </r>
    <r>
      <rPr>
        <u/>
        <sz val="10"/>
        <color rgb="FF000000"/>
        <rFont val="Calibri"/>
        <family val="2"/>
        <scheme val="minor"/>
      </rPr>
      <t>Substances &amp; Codes</t>
    </r>
    <r>
      <rPr>
        <sz val="10"/>
        <color rgb="FF000000"/>
        <rFont val="Calibri"/>
        <family val="2"/>
        <scheme val="minor"/>
      </rPr>
      <t xml:space="preserve"> tab.</t>
    </r>
  </si>
  <si>
    <t>file_section</t>
  </si>
  <si>
    <t>If reasonably accessible, how will the information be provided for 13(a)?</t>
  </si>
  <si>
    <t>Molecular weight distribution</t>
  </si>
  <si>
    <t>If reasonably accessible, how will the information be provided for 13(b)?</t>
  </si>
  <si>
    <t>If reasonably accessible, how will the information be provided for 13(c)?</t>
  </si>
  <si>
    <t>If reasonably accessible, how will the information be provided for 13(d)?</t>
  </si>
  <si>
    <t>If reasonably accessible, how will the information be provided for 13(e)?</t>
  </si>
  <si>
    <t>Based on the response in column B, blank fields are expected for columns C to E</t>
  </si>
  <si>
    <t>Blank value expected (NRA/Upload Files)</t>
  </si>
  <si>
    <t>What section does the data or study relate to?</t>
  </si>
  <si>
    <t>Based on the response in column F, blank fields are expected for columns G to H</t>
  </si>
  <si>
    <t>Based on the response in column I, blank fields are expected for columns J to L</t>
  </si>
  <si>
    <t xml:space="preserve">Based on the response in column B, blank fields are expected for columns C to E </t>
  </si>
  <si>
    <t xml:space="preserve">Based on the response in column F, blank fields are expected for columns G to I </t>
  </si>
  <si>
    <t>70-00-8</t>
  </si>
  <si>
    <t>Ethanol, 2,2,2-trifluoro-</t>
  </si>
  <si>
    <t>Acetic acid, trifluoro-</t>
  </si>
  <si>
    <t>76-38-0</t>
  </si>
  <si>
    <t>Ethane, 2,2-dichloro-1,1-difluoro-1-methoxy-</t>
  </si>
  <si>
    <t>Phenol, 4-nitro-3-(trifluoromethyl)-</t>
  </si>
  <si>
    <t>Benzene, 1-chloro-4-(trifluoromethyl)-</t>
  </si>
  <si>
    <t>11023-7</t>
  </si>
  <si>
    <t>Azo dyes from coupling diazotized 4-amino-3-methoxy-6-methyl-3-trifluoromethylazobenzene to alkyl derivatives of 2-(dodecylanalino)naphthalene</t>
  </si>
  <si>
    <t>11035-1</t>
  </si>
  <si>
    <t>11496-3</t>
  </si>
  <si>
    <t>11499-6</t>
  </si>
  <si>
    <t>11500-7</t>
  </si>
  <si>
    <t>11501-8</t>
  </si>
  <si>
    <t>11502-0</t>
  </si>
  <si>
    <t>11503-1</t>
  </si>
  <si>
    <t>11863-1</t>
  </si>
  <si>
    <t>11864-2</t>
  </si>
  <si>
    <t>Poly(alkyl acrylate)-co-2-[perfluoro[alkyl(C=6,8,10,12,14)]] ethyl acrylate-co-hydroxymethylcarbamoylethylene-co-(3-chloro-2-hydroxypropyl methacrylate)</t>
  </si>
  <si>
    <t>14064-6</t>
  </si>
  <si>
    <t>Poly(alkyl acrylate)-co-2-[perfluoro[alkyl(c=6,8,10,12,14)]]ethyl acrylate-co-hydroxymethylcarbamoylethylene-co-(3-chloro-2-hydroxypropyl methacrylate)-co-vinylchloride</t>
  </si>
  <si>
    <t>18253-1</t>
  </si>
  <si>
    <t>1-Alkanol, polyfluoro-, reaction products with phosphorus oxide (P2O5), ammonium salts</t>
  </si>
  <si>
    <t>18386-8</t>
  </si>
  <si>
    <t>18475-7</t>
  </si>
  <si>
    <t>Alkanediol, reaction products with phosphorus oxide (P2O5), polyfluoro-1-alkanol, ammonium salts</t>
  </si>
  <si>
    <t>18798-6</t>
  </si>
  <si>
    <t>19572-0</t>
  </si>
  <si>
    <t>2-Propenoic acid, telomer with 2-propenamide and 4-[(polyfluorooctyl)thio]-1-butanethiol, sodium salt</t>
  </si>
  <si>
    <t>19573-1</t>
  </si>
  <si>
    <t>2-Propenamide, telomer with 4-[(polyfluorooctyl)thio]-1-butanethiol</t>
  </si>
  <si>
    <t>Naphthalene, 1,1,2,2,3,3,4,4,4a,5,5,6,6,7,7,8,8,8a-octadecafluorodecahydro-</t>
  </si>
  <si>
    <t>1,3-Butanedione, 4,4,4-trifluoro-1-(2-thienyl)-</t>
  </si>
  <si>
    <t>Ethanone, 1-[3-(trifluoromethyl)phenyl]-</t>
  </si>
  <si>
    <t>Acetic acid, trifluoro-, anhydride</t>
  </si>
  <si>
    <t>Silane, trimethoxy(3,3,3-trifluoropropyl)-</t>
  </si>
  <si>
    <t>1-Octanol, 3,3,4,4,5,5,6,6,7,7,8,8,8-tridecafluoro-</t>
  </si>
  <si>
    <t>2-Propanol, 1,1,1,3,3,3-hexafluoro-</t>
  </si>
  <si>
    <t>Methanesulfonic acid, trifluoro-</t>
  </si>
  <si>
    <t>2-Propenoic acid, 2-methyl-, 3,3,4,4,5,5,6,6,6-nonafluorohexyl ester</t>
  </si>
  <si>
    <t>1-Hexanol, 3,3,4,4,5,5,6,6,6-nonafluoro-</t>
  </si>
  <si>
    <t>2-Propenoic acid, 2-methyl-, 3,3,4,4,5,5,6,6,7,7,8,8,8-tridecafluorooctyl ester</t>
  </si>
  <si>
    <t>Cyclotrisiloxane, 2,4,6-trimethyl-2,4,6-tris(3,3,3-trifluoropropyl)-</t>
  </si>
  <si>
    <t>Cyclohexanesulfonic acid, undecafluoro-, potassium salt</t>
  </si>
  <si>
    <t>1-Pentanesulfonic acid, 1,1,2,2,3,3,4,4,5,5,5-undecafluoro-, potassium salt</t>
  </si>
  <si>
    <t>Heptanoic acid, tridecafluoro-, ammonium salt</t>
  </si>
  <si>
    <t>1-Nonanesulfonic acid, 1,1,2,2,3,3,4,4,5,5,6,6,7,7,8,8,9,9,9-nonadecafluoro-, ammonium salt</t>
  </si>
  <si>
    <t>2-Propenoic acid, 3,3,4,4,5,5,6,6,7,7,8,8,8-tridecafluorooctyl ester</t>
  </si>
  <si>
    <t>Hexanoic acid, undecafluoro-, ammonium salt</t>
  </si>
  <si>
    <t>1-Butanesulfonic acid, 1,1,2,2,3,3,4,4,4-nonafluoro-, potassium salt</t>
  </si>
  <si>
    <t>30909-51-4</t>
  </si>
  <si>
    <t>Methanesulfonic acid, trifluoro-, lithium salt</t>
  </si>
  <si>
    <t>42461-84-7</t>
  </si>
  <si>
    <t>D-​Glucitol, 1-​deoxy-​1-​(methylamino)​-​, 2-​[[2-​methyl-​3-​(trifluoromethyl)​phenyl]​amino]​-​3-​pyridinecarboxylate (1:1)</t>
  </si>
  <si>
    <t>Benzoic acid, 5-[2-chloro-4-(trifluoromethyl)phenoxy]-2-nitro-</t>
  </si>
  <si>
    <t>51742-87-1</t>
  </si>
  <si>
    <t>2-Propenoic acid, 3,3,4,4,5,5,6,6,6-nonafluorohexyl ester</t>
  </si>
  <si>
    <t>53230-10-7</t>
  </si>
  <si>
    <t>54910-89-3</t>
  </si>
  <si>
    <t>56124-62-0</t>
  </si>
  <si>
    <t>56296-78-7</t>
  </si>
  <si>
    <t>2-Naphthalenesulfonic acid, 6-amino-5-[[4-chloro-2-(trifluoromethyl)phenyl]azo]-4-hydroxy-, monosodium salt</t>
  </si>
  <si>
    <t>Poly[oxy[trifluoro(trifluoromethyl)-1,2-ethanediyl]], α-(pentafluoroethyl)-ω-[tetrafluoro(trifluoromethyl)ethoxy]-</t>
  </si>
  <si>
    <t>1-Heptanesulfonic acid, 1,1,2,2,3,3,4,4,5,5,6,6,7,7,7-pentadecafluoro-, potassium salt</t>
  </si>
  <si>
    <t>61718-82-9</t>
  </si>
  <si>
    <t>63612-50-0</t>
  </si>
  <si>
    <t>2,4-Imidazolidinedione, 5,5-dimethyl-3-[4-nitro-3-(trifluoromethyl)phenyl]-</t>
  </si>
  <si>
    <t>Poly(difluoromethylene), α-fluoro-ω-[2-[[2-(trimethylammonio)ethyl]thio]ethyl]-, methyl sulfate</t>
  </si>
  <si>
    <t>Poly(difluoromethylene), α-fluoro-ω-(2-hydroxyethyl)-, ester with 2,15-bis(carboxymethyl)-4,13-dioxo-3,14-dioxa-5,12-diazahexadecane-1,2,15,16-tetracarboxylic acid (6:1)</t>
  </si>
  <si>
    <t>Poly(difluoromethylene), α-fluoro-ω-(2-hydroxyethyl)-, 2-hydroxy-1,2,3-propanetricarboxylate (3:1)</t>
  </si>
  <si>
    <t>Poly(difluoromethylene), α,α'-[phosphinicobis(oxy-2,1-ethanediyl)]bis[ω-fluoro-</t>
  </si>
  <si>
    <t>Ethanol, 2,2'-iminobis-, compd. with α-fluoro-ω-[2-(phosphonooxy)ethyl]poly(difluoromethylene) (2:1)</t>
  </si>
  <si>
    <t>Poly(difluoromethylene), α-fluoro-ω-[2-[(2-methyl-1-oxo-2-propenyl)oxy]ethyl]-</t>
  </si>
  <si>
    <t>Poly(difluoromethylene), α-[2-[(2-carboxyethyl)thio]ethyl]-ω-fluoro-, lithium salt</t>
  </si>
  <si>
    <t>Poly(difluoromethylene), α,α'-[phosphinicobis(oxy-2,1-ethanediyl)]bis[ω-fluoro-, ammonium salt</t>
  </si>
  <si>
    <t>Poly(difluoromethylene), α-fluoro-ω-[2-(phosphonooxy)ethyl]-, monoammonium salt</t>
  </si>
  <si>
    <t>Poly(difluoromethylene), α-fluoro-ω-[2-(phosphonooxy)ethyl]-, diammonium salt</t>
  </si>
  <si>
    <t>Ethanol, 2,2'-iminobis-, compd. with α-fluoro-ω-[2-(phosphonooxy)ethyl]poly(difluoromethylene) (1:1)</t>
  </si>
  <si>
    <t>Poly(difluoromethylene), α-[2-[(2-carboxyethyl)thio]ethyl]-ω-fluoro-</t>
  </si>
  <si>
    <t>Poly(difluoromethylene), α-(cyclohexylmethyl)-ω-hydro-</t>
  </si>
  <si>
    <t>Poly(oxy-1,2-ethanediyl), α-hydro-ω-hydroxy-, ether with α-fluoro-ω-(2-hydroxyethyl)poly(difluoromethylene) (1:1)</t>
  </si>
  <si>
    <t>Poly(difluoromethylene), α-fluoro-ω-(2-hydroxyethyl)-, dihydrogen 2-hydroxy-1,2,3-propanetricarboxylate</t>
  </si>
  <si>
    <t>Poly(difluoromethylene), α-fluoro-ω-(2-hydroxyethyl)-, hydrogen 2-hydroxy-1,2,3-propanetricarboxylate</t>
  </si>
  <si>
    <t>Poly(difluoromethylene), α-fluoro-ω-[2-[(1-oxo-2-propenyl)oxy]ethyl]-</t>
  </si>
  <si>
    <t>Cyclohexanesulfonic acid, decafluoro(pentafluoroethyl)-, potassium salt</t>
  </si>
  <si>
    <t>2-Naphthalenesulfonic acid, 6-amino-4-hydroxy-5-[[2-(trifluoromethyl)phenyl]azo]-, monosodium salt</t>
  </si>
  <si>
    <t>1-Decanesulfonic acid, 1,1,2,2,3,3,4,4,5,5,6,6,7,7,8,8,9,9,10,10,10-heneicosafluoro-, ammonium salt</t>
  </si>
  <si>
    <t>Cyclohexanesulfonic acid, nonafluorobis(trifluoromethyl)-, potassium salt</t>
  </si>
  <si>
    <t>Cyclohexanesulfonic acid, decafluoro(trifluoromethyl)-, potassium salt</t>
  </si>
  <si>
    <t>Butanoic acid, 4-[[3-(dimethylamino)propyl]amino]-4-oxo-, 2(or 3)-[(γ-ω-perfluoro-C6-20-alkyl)thio] derivs.</t>
  </si>
  <si>
    <t>Propanamide, 3-[(γ-ω-perfluoro-C4-10-alkyl)thio] derivs.</t>
  </si>
  <si>
    <t>1-Propanesulfonic acid, 2-methyl-, 2-[[1-oxo-3-[(γ-ω-perfluoro-C4-16-alkyl)thio]propyl]amino] derivs., sodium salts</t>
  </si>
  <si>
    <t>1-Heptanesulfonic acid, 1,1,2,2,3,3,4,4,5,5,6,6,7,7,7-pentadecafluoro-, ammonium salt</t>
  </si>
  <si>
    <t>1-Pentanesulfonic acid, 1,1,2,2,3,3,4,4,5,5,5-undecafluoro-, ammonium salt</t>
  </si>
  <si>
    <t>1-Butanesulfonic acid, 1,1,2,2,3,3,4,4,4-nonafluoro-, ammonium salt</t>
  </si>
  <si>
    <t>Pentanoic acid, nonafluoro-, ammonium salt</t>
  </si>
  <si>
    <t>Poly(oxy-1,2-ethanediyl), α-[2-[ethyl[(nonafluorobutyl)sulfonyl]amino]ethyl]-ω-hydroxy-</t>
  </si>
  <si>
    <t>Poly(oxy-1,2-ethanediyl), α-[2-[ethyl[(undecafluoropentyl)sulfonyl]amino]ethyl]-ω-hydroxy-</t>
  </si>
  <si>
    <t>Poly(oxy-1,2-ethanediyl), α-[2-[ethyl[(pentadecafluoroheptyl)sulfonyl]amino]ethyl]-ω-hydroxy-</t>
  </si>
  <si>
    <t>Alcohols, C8-14, γ-ω-perfluoro</t>
  </si>
  <si>
    <t>Phosphonic acid, perfluoro-C6-12-alkyl derivs.</t>
  </si>
  <si>
    <t>Phosphinic acid, bis(perfluoro-C6-12-alkyl) derivs.</t>
  </si>
  <si>
    <t>Benzoic acid, 2,3,4,5-tetrachloro-6-[[[3-[[(pentadecafluoroheptyl)sulfonyl]oxy]phenyl]amino]carbonyl]-, monopotassium salt</t>
  </si>
  <si>
    <t>Benzoic acid, 2,3,4,5-tetrachloro-6-[[[3-[[(undecafluoropentyl)sulfonyl]oxy]phenyl]amino]carbonyl]-, monopotassium salt</t>
  </si>
  <si>
    <t>Benzoic acid, 2,3,4,5-tetrachloro-6-[[[3-[[(nonafluorobutyl)sulfonyl]oxy]phenyl]amino]carbonyl]-, monopotassium salt</t>
  </si>
  <si>
    <t>2-Naphthalenesulfonic acid, 5-[[4-(acetylamino)-2-(trifluoromethyl)phenyl]azo]-6-amino-4-hydroxy-</t>
  </si>
  <si>
    <t>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α-(1-oxo-2-propenyl)-ω-methoxypoly(oxy-1,2-ethanediyl)</t>
  </si>
  <si>
    <t>Poly(oxy-1,2-ethanediyl), α-[2-[ethyl[(pentadecafluoroheptyl)sulfonyl]amino]ethyl]-ω-methoxy-</t>
  </si>
  <si>
    <t>1-Propene, 1,1,2,3,3,3-hexafluoro-, oxidized, polymd.</t>
  </si>
  <si>
    <t>1-Heptanesulfonic acid, 1,1,2,2,3,3,4,4,5,5,6,6,7,7,7-pentadecafluoro-, compd. with 2,2'-iminobis[ethanol] (1:1)</t>
  </si>
  <si>
    <t>1-Pentanesulfonic acid, 1,1,2,2,3,3,4,4,5,5,5-undecafluoro-, compd. with 2,2'-iminobis[ethanol] (1:1)</t>
  </si>
  <si>
    <t>1-Butanesulfonic acid, 1,1,2,2,3,3,4,4,4-nonafluoro-, compd. with 2,2'-iminobis[ethanol] (1:1)</t>
  </si>
  <si>
    <t>Thiols, C8-20, γ-ω-perfluoro, telomers with acrylamide</t>
  </si>
  <si>
    <t>Poly(difluoromethylene), α-[2-(acetyloxy)-2-[(carboxymethyl)dimethylammonio]ethyl]-ω-fluoro-, hydroxide, inner salt</t>
  </si>
  <si>
    <t>2-Naphthalenesulfonic acid, 5-[[4-(acetylamino)-2-(trifluoromethyl)phenyl]azo]-6-amino-4-hydroxy-, monosodium salt</t>
  </si>
  <si>
    <t>75706-12-6</t>
  </si>
  <si>
    <t>Phosphonium, triphenyl(phenylmethyl)-, salt with 4,4'-[2,2,2-trifluoro-1-(trifluoromethyl)ethylidene]bis[phenol] (1:1)</t>
  </si>
  <si>
    <t>2-Naphthalenesulfonic acid, 6-amino-4-hydroxy-5-[[2-(trifluoromethyl)phenyl]azo]-, monopotassium salt</t>
  </si>
  <si>
    <t>Poly(difluoromethylene), α-chloro-ω-(2,2-dichloro-1,1,2-trifluoroethyl)-</t>
  </si>
  <si>
    <t>2-Propenoic acid, γ-ω-perfluoro-C8-14-alkyl esters</t>
  </si>
  <si>
    <t>Perfluoro compounds, C5-18</t>
  </si>
  <si>
    <t>90357-06-5</t>
  </si>
  <si>
    <t>95058-81-4</t>
  </si>
  <si>
    <t>Cytidine, 2'-deoxy-2',2'-difluoro-</t>
  </si>
  <si>
    <t>Carbamic acid, [2-(sulfothio)ethyl]-, C-(γ-ω-perfluoro-C6-9-alkyl) esters, monosodium salts</t>
  </si>
  <si>
    <t>100568-02-3</t>
  </si>
  <si>
    <t>Siloxanes and silicones, di-Me, Me trifluoropropyl, hydroxy-terminated</t>
  </si>
  <si>
    <t>Poly(difluoromethylene), α-[2-(acetyloxy)-3-[(carboxymethyl)dimethylammonio]propyl]-ω-fluoro-, hydroxide, inner salt</t>
  </si>
  <si>
    <t>364782-34-3</t>
  </si>
  <si>
    <t>915223-67-5</t>
  </si>
  <si>
    <t>Ethene, chlorotrifluoro-, homopolymer</t>
  </si>
  <si>
    <t>Ethene, tetrafluoro-, homopolymer</t>
  </si>
  <si>
    <t>Ethene, chlorotrifluoro-, polymer with 1,1-difluoroethene</t>
  </si>
  <si>
    <t>1-Propene, 1,1,2,3,3,3-hexafluoro-, polymer with 1,1-difluoroethene</t>
  </si>
  <si>
    <t>Ethene, 1,1-difluoro-, homopolymer</t>
  </si>
  <si>
    <t>Ethene, chlorotrifluoro-, polymer with chloroethene</t>
  </si>
  <si>
    <t>1-Propene, 1,1,2,3,3,3-hexafluoro-, polymer with tetrafluoroethene</t>
  </si>
  <si>
    <t>Ethene, chlorotrifluoro-, polymer with ethene</t>
  </si>
  <si>
    <t>1-Propene, 1,1,2,3,3,3-hexafluoro-, polymer with chlorotrifluoroethene and 1,1-difluoroethene</t>
  </si>
  <si>
    <t>1-Propene, 1,1,2,3,3,3-hexafluoro-, polymer with 1,1-difluoroethene and tetrafluoroethene</t>
  </si>
  <si>
    <t>Ethene, tetrafluoro-, polymer with 1,1-difluoroethene</t>
  </si>
  <si>
    <t>Propane, 1,1,1,2,2,3,3-heptafluoro-3-[(trifluoroethenyl)oxy]-, polymer with tetrafluoroethene</t>
  </si>
  <si>
    <t>Ethene, bromotrifluoro-, homopolymer</t>
  </si>
  <si>
    <t>1-Butene, 4-bromo-3,3,4,4-tetrafluoro-, polymer with 1,1-difluoroethene, tetrafluoroethene and trifluoro(trifluoromethoxy)ethene</t>
  </si>
  <si>
    <t>1-Propene, 1,1,2,3,3,3-hexafluoro-, polymer with 1,1-difluoroethene, 1,1,1,2,2,3,3-heptafluoro-3-[(trifluoroethenyl)oxy]propane and tetrafluoroethene</t>
  </si>
  <si>
    <t>1-Hexene, 3,3,4,4,5,5,6,6,6-nonafluoro-, polymer with ethene and tetrafluoroethene</t>
  </si>
  <si>
    <t>1-Butene, 4-bromo-3,3,4,4-tetrafluoro-, polymer with 1,1-difluoroethene, 1,1,2,3,3,3-hexafluoro-1-propene and tetrafluoroethene</t>
  </si>
  <si>
    <t>1-Propene, 1,1,2,3,3,3-hexafluoro-, polymer with ethene, 1,1,1,2,2,3,3-heptafluoro-3-[(trifluoroethenyl)oxy]propane and tetrafluoroethene</t>
  </si>
  <si>
    <t>Ethanesulfonic acid, 1,1,2,2-tetrafluoro-2-[(trifluoroethenyl)oxy]-, polymer with tetrafluoroethene</t>
  </si>
  <si>
    <t>Cyclohexanemethanol, 4-[(ethenyloxy)methyl]-, polymer with 1-chloro-1,2,2-trifluoroethene, (ethenyloxy) cyclohexane, α-[[4-[(ethenyloxy)methyl]cyclohexyl]methyl]-ω-hydroxypoly(oxy-1,2-ethanediyl) and 3-[(ethenyloxy)methyl]heptane</t>
  </si>
  <si>
    <t>Cyclobutane, octafluoro-</t>
  </si>
  <si>
    <t>19190-8</t>
  </si>
  <si>
    <t>Hexafluoroalkene</t>
  </si>
  <si>
    <t>Propane, 1,1,1,3,3,3-hexafluoro-2-(fluoromethoxy)-</t>
  </si>
  <si>
    <t>Building or construction materials — Wood and engineered wood</t>
  </si>
  <si>
    <t>Photographic supplies, film and photo-chemicals</t>
  </si>
  <si>
    <t>Anti-freeze and de-icing</t>
  </si>
  <si>
    <t>Answers for Notes and Notes are Confidential must be provided, in columns X and Y. Otherwise, both must remain blank.</t>
  </si>
  <si>
    <t>Answers for Notes and Notes are Confidential must be provided, in columns F and G. Otherwise, both must remain blank.</t>
  </si>
  <si>
    <t>Answers for Notes and Notes are Confidential must be provided, in columns M and N. Otherwise, both must remain blank.</t>
  </si>
  <si>
    <t>Answers for Notes and Notes are Confidential must be provided, in columns J and K. Otherwise, both must remain blank.</t>
  </si>
  <si>
    <t>(a) the name and physical address of each facility that has manufacturing or use activity with a reportable substance</t>
  </si>
  <si>
    <t>(b) whether there are known releases from the facility of any substance listed in Schedule 1 to air, water or land, by indicating “yes” or “no”</t>
  </si>
  <si>
    <t>(c) the total quantity of the substance that the person used, reported in grams or kilograms</t>
  </si>
  <si>
    <t>(a) molecular weight distribution of the substance</t>
  </si>
  <si>
    <t>(b) the structural formula of the substance</t>
  </si>
  <si>
    <t>(c) expected conditions resulting in the degradation, depolymerization, or decomposition of the polymer and identification of decomposition products</t>
  </si>
  <si>
    <t>(d) the CAS RN and name of each monomer that is part of the polymer</t>
  </si>
  <si>
    <t>(c) a description of any policy or procedure to manage, mitigate or minimize releases from the facility</t>
  </si>
  <si>
    <t>Substance is complete for this tab. Ensure that you have provided information, if applicable</t>
  </si>
  <si>
    <t>Description and the common or generic name of the goods containing the substance</t>
  </si>
  <si>
    <t>Description and the common or generic name of the goods containing the substance is confidential?</t>
  </si>
  <si>
    <t>Concentration or range of concentrations of the substance by weight (w/w%) in the goods  - lower end</t>
  </si>
  <si>
    <t>Concentration or range of concentrations of the substance by weight (w/w%) in the goods - upper end</t>
  </si>
  <si>
    <t>Goods containing the substance were exported?</t>
  </si>
  <si>
    <t>Export activity of the goods containing the substance is confidential?</t>
  </si>
  <si>
    <t>Substance identifier entered in column A is not one selected on the Section 11 tab.</t>
  </si>
  <si>
    <t>Section 13
Section 14</t>
  </si>
  <si>
    <t>Section 13(a)(b)(c)</t>
  </si>
  <si>
    <t>Section 13(d)(e)</t>
  </si>
  <si>
    <t>Section 13 &amp; 14 Files</t>
  </si>
  <si>
    <r>
      <t>·</t>
    </r>
    <r>
      <rPr>
        <sz val="7"/>
        <color rgb="FF000000"/>
        <rFont val="Times New Roman"/>
        <family val="1"/>
      </rPr>
      <t xml:space="preserve">         </t>
    </r>
    <r>
      <rPr>
        <sz val="10"/>
        <color rgb="FF000000"/>
        <rFont val="Calibri"/>
        <family val="2"/>
        <scheme val="minor"/>
      </rPr>
      <t>"Error(s): ..." when one or more errors are found on the tab, in a specific column, for the row. This is followed by detailed warning messages, which are shown in order, for example:  "Error(s): Information is missing in column B". When the error pertaining to the shown warning message is resolved, the next warning message will appear if the record still has one or more errors.</t>
    </r>
  </si>
  <si>
    <r>
      <rPr>
        <b/>
        <sz val="10"/>
        <color rgb="FF000000"/>
        <rFont val="Calibri"/>
        <family val="2"/>
        <scheme val="minor"/>
      </rPr>
      <t>7.</t>
    </r>
    <r>
      <rPr>
        <sz val="10"/>
        <color rgb="FF000000"/>
        <rFont val="Calibri"/>
        <family val="2"/>
        <scheme val="minor"/>
      </rPr>
      <t xml:space="preserve"> If the fields or the status do not display all of the data, you may double click on any cell in the row and then select another cell in the sheet to automatically adjust the cell size.</t>
    </r>
  </si>
  <si>
    <t>For all the fields regarding confidentiality, find below the condensed options in the drop downs and the corresponding detailed wording taken from subsection 313(3) of CEPA:</t>
  </si>
  <si>
    <r>
      <t xml:space="preserve">          </t>
    </r>
    <r>
      <rPr>
        <b/>
        <sz val="10"/>
        <color rgb="FF000000"/>
        <rFont val="Calibri"/>
        <family val="2"/>
        <scheme val="minor"/>
      </rPr>
      <t>(ii)</t>
    </r>
    <r>
      <rPr>
        <sz val="10"/>
        <color rgb="FF000000"/>
        <rFont val="Calibri"/>
        <family val="2"/>
        <scheme val="minor"/>
      </rPr>
      <t xml:space="preserve"> &gt; 100 kg if the substance is listed in Part 2 or Part 3 of Schedule 1 or</t>
    </r>
  </si>
  <si>
    <t xml:space="preserve">Follow the instructions in the “How-to guide" to set-up your SWIM account and submit your Excel Reporting File.  </t>
  </si>
  <si>
    <t xml:space="preserve">Following section 8.2.2 of the “How-to guide”, enter "PFAS" as the “Submission Title”, and then click "Save".   </t>
  </si>
  <si>
    <t>Following section 8.2.3 of the “How-to guide”, add your completed ERF and any other documents associated with your response, on the “General Document Upload” page.</t>
  </si>
  <si>
    <r>
      <rPr>
        <sz val="10"/>
        <color rgb="FF000000"/>
        <rFont val="Calibri"/>
        <family val="2"/>
        <scheme val="minor"/>
      </rPr>
      <t xml:space="preserve">Ensure your completed ERF is saved using the following format: "[ORGANIZATION NAME] PFAS s71 ERF.xlsx". The ORGANIZATION NAME should be identical to the “Business legal name” entered in the ERF and to the “Company Name” listed on the “Identification” page of your CM-General form.  </t>
    </r>
    <r>
      <rPr>
        <b/>
        <u/>
        <sz val="10"/>
        <color rgb="FF000000"/>
        <rFont val="Calibri"/>
        <family val="2"/>
        <scheme val="minor"/>
      </rPr>
      <t xml:space="preserve">
</t>
    </r>
  </si>
  <si>
    <t xml:space="preserve">Follow section 6 of the “How-to guide” to submit your form.   </t>
  </si>
  <si>
    <t xml:space="preserve">Refer to "Single window for online CEPA s.71 submissions – How-to guide” (referred to as the "How-to guide") for details on how to create an account in the Single Window Information Manager (SWIM) and how to use the initiative “Chemicals Management – General”. Specific instructions on how to submit a response to the notice through SWIM are provided in Section 8 of the "How-to guide". </t>
  </si>
  <si>
    <r>
      <t xml:space="preserve">2. </t>
    </r>
    <r>
      <rPr>
        <sz val="10"/>
        <color rgb="FF000000"/>
        <rFont val="Calibri"/>
        <family val="2"/>
        <scheme val="minor"/>
      </rPr>
      <t>The Excel Reporting File will display error messages in the "Status" column on each tab and on the</t>
    </r>
    <r>
      <rPr>
        <u/>
        <sz val="10"/>
        <color rgb="FF000000"/>
        <rFont val="Calibri"/>
        <family val="2"/>
        <scheme val="minor"/>
      </rPr>
      <t xml:space="preserve"> File Status</t>
    </r>
    <r>
      <rPr>
        <sz val="10"/>
        <color rgb="FF000000"/>
        <rFont val="Calibri"/>
        <family val="2"/>
        <scheme val="minor"/>
      </rPr>
      <t xml:space="preserve"> tab. The </t>
    </r>
    <r>
      <rPr>
        <u/>
        <sz val="10"/>
        <color rgb="FF000000"/>
        <rFont val="Calibri"/>
        <family val="2"/>
        <scheme val="minor"/>
      </rPr>
      <t>File Status</t>
    </r>
    <r>
      <rPr>
        <sz val="10"/>
        <color rgb="FF000000"/>
        <rFont val="Calibri"/>
        <family val="2"/>
        <scheme val="minor"/>
      </rPr>
      <t xml:space="preserve"> tab will inform you of the status of completion of each tab and the status of completion of each substance added to this file. If errors exist in one or more tabs, the </t>
    </r>
    <r>
      <rPr>
        <u/>
        <sz val="10"/>
        <color rgb="FF000000"/>
        <rFont val="Calibri"/>
        <family val="2"/>
        <scheme val="minor"/>
      </rPr>
      <t>File Status</t>
    </r>
    <r>
      <rPr>
        <sz val="10"/>
        <color rgb="FF000000"/>
        <rFont val="Calibri"/>
        <family val="2"/>
        <scheme val="minor"/>
      </rPr>
      <t xml:space="preserve"> tab will describe where these errors are found. These errors will need to be resolved before submitting this file.</t>
    </r>
  </si>
  <si>
    <t>This substance is not subject to the Notice. You are highly encouraged to submit your information through a voluntary Declaration of Stakeholder Interest.</t>
  </si>
  <si>
    <r>
      <t>1.</t>
    </r>
    <r>
      <rPr>
        <sz val="10"/>
        <color rgb="FF000000"/>
        <rFont val="Calibri"/>
        <family val="2"/>
        <scheme val="minor"/>
      </rPr>
      <t xml:space="preserve"> For optimal functioning of the</t>
    </r>
    <r>
      <rPr>
        <sz val="11"/>
        <color theme="1"/>
        <rFont val="Calibri"/>
        <family val="2"/>
        <scheme val="minor"/>
      </rPr>
      <t xml:space="preserve"> </t>
    </r>
    <r>
      <rPr>
        <sz val="10"/>
        <color rgb="FF000000"/>
        <rFont val="Calibri"/>
        <family val="2"/>
        <scheme val="minor"/>
      </rPr>
      <t xml:space="preserve">Excel Reporting File, it is recommended to enter the information sequentially (i.e. stepwise). The </t>
    </r>
    <r>
      <rPr>
        <u/>
        <sz val="10"/>
        <color rgb="FF000000"/>
        <rFont val="Calibri"/>
        <family val="2"/>
        <scheme val="minor"/>
      </rPr>
      <t>Section 8</t>
    </r>
    <r>
      <rPr>
        <sz val="10"/>
        <color rgb="FF000000"/>
        <rFont val="Calibri"/>
        <family val="2"/>
        <scheme val="minor"/>
      </rPr>
      <t xml:space="preserve"> tab must be completed before proceeding to the applicable subsequent tabs. Only the substances selected on the </t>
    </r>
    <r>
      <rPr>
        <u/>
        <sz val="10"/>
        <color rgb="FF000000"/>
        <rFont val="Calibri"/>
        <family val="2"/>
        <scheme val="minor"/>
      </rPr>
      <t>Section 11</t>
    </r>
    <r>
      <rPr>
        <sz val="10"/>
        <color rgb="FF000000"/>
        <rFont val="Calibri"/>
        <family val="2"/>
        <scheme val="minor"/>
      </rPr>
      <t xml:space="preserve"> tab will be included in the list of “Substance Identifier” in the </t>
    </r>
    <r>
      <rPr>
        <u/>
        <sz val="10"/>
        <color rgb="FF000000"/>
        <rFont val="Calibri"/>
        <family val="2"/>
        <scheme val="minor"/>
      </rPr>
      <t>Section 12</t>
    </r>
    <r>
      <rPr>
        <sz val="10"/>
        <color rgb="FF000000"/>
        <rFont val="Calibri"/>
        <family val="2"/>
        <scheme val="minor"/>
      </rPr>
      <t xml:space="preserve"> tab. Only Part 2 substances selected on the </t>
    </r>
    <r>
      <rPr>
        <u/>
        <sz val="10"/>
        <color rgb="FF000000"/>
        <rFont val="Calibri"/>
        <family val="2"/>
        <scheme val="minor"/>
      </rPr>
      <t>Section 11</t>
    </r>
    <r>
      <rPr>
        <sz val="10"/>
        <color rgb="FF000000"/>
        <rFont val="Calibri"/>
        <family val="2"/>
        <scheme val="minor"/>
      </rPr>
      <t xml:space="preserve"> tab will be included in the list of "Substance Identifier" in the </t>
    </r>
    <r>
      <rPr>
        <u/>
        <sz val="10"/>
        <color rgb="FF000000"/>
        <rFont val="Calibri"/>
        <family val="2"/>
        <scheme val="minor"/>
      </rPr>
      <t>Section 13(a)(b)(c)</t>
    </r>
    <r>
      <rPr>
        <sz val="10"/>
        <color rgb="FF000000"/>
        <rFont val="Calibri"/>
        <family val="2"/>
        <scheme val="minor"/>
      </rPr>
      <t xml:space="preserve">, </t>
    </r>
    <r>
      <rPr>
        <u/>
        <sz val="10"/>
        <color rgb="FF000000"/>
        <rFont val="Calibri"/>
        <family val="2"/>
        <scheme val="minor"/>
      </rPr>
      <t>Section 13(d)(e)</t>
    </r>
    <r>
      <rPr>
        <sz val="10"/>
        <color rgb="FF000000"/>
        <rFont val="Calibri"/>
        <family val="2"/>
        <scheme val="minor"/>
      </rPr>
      <t xml:space="preserve"> and </t>
    </r>
    <r>
      <rPr>
        <u/>
        <sz val="10"/>
        <color rgb="FF000000"/>
        <rFont val="Calibri"/>
        <family val="2"/>
        <scheme val="minor"/>
      </rPr>
      <t>Section 13 &amp; 14 Files</t>
    </r>
    <r>
      <rPr>
        <sz val="10"/>
        <color rgb="FF000000"/>
        <rFont val="Calibri"/>
        <family val="2"/>
        <scheme val="minor"/>
      </rPr>
      <t xml:space="preserve"> tabs. If a substance is not on the list, review and update your entry in the </t>
    </r>
    <r>
      <rPr>
        <u/>
        <sz val="10"/>
        <color rgb="FF000000"/>
        <rFont val="Calibri"/>
        <family val="2"/>
        <scheme val="minor"/>
      </rPr>
      <t>Section 11</t>
    </r>
    <r>
      <rPr>
        <sz val="10"/>
        <color rgb="FF000000"/>
        <rFont val="Calibri"/>
        <family val="2"/>
        <scheme val="minor"/>
      </rPr>
      <t xml:space="preserve"> tab.</t>
    </r>
  </si>
  <si>
    <r>
      <t>4</t>
    </r>
    <r>
      <rPr>
        <sz val="10"/>
        <color rgb="FF000000"/>
        <rFont val="Calibri"/>
        <family val="2"/>
      </rPr>
      <t xml:space="preserve">. In the </t>
    </r>
    <r>
      <rPr>
        <u/>
        <sz val="10"/>
        <color rgb="FF000000"/>
        <rFont val="Calibri"/>
        <family val="2"/>
      </rPr>
      <t>Section 9</t>
    </r>
    <r>
      <rPr>
        <sz val="10"/>
        <color rgb="FF000000"/>
        <rFont val="Calibri"/>
        <family val="2"/>
      </rPr>
      <t xml:space="preserve"> tab, to meet the reporting threshold related to paragraph 3(c) of the notice, each substance must meet the following requirement:  </t>
    </r>
  </si>
  <si>
    <r>
      <t>2.</t>
    </r>
    <r>
      <rPr>
        <sz val="10"/>
        <color rgb="FF000000"/>
        <rFont val="Calibri"/>
        <family val="2"/>
        <scheme val="minor"/>
      </rPr>
      <t xml:space="preserve"> In the applicable </t>
    </r>
    <r>
      <rPr>
        <u/>
        <sz val="10"/>
        <color rgb="FF000000"/>
        <rFont val="Calibri"/>
        <family val="2"/>
        <scheme val="minor"/>
      </rPr>
      <t>Section 11</t>
    </r>
    <r>
      <rPr>
        <sz val="10"/>
        <color rgb="FF000000"/>
        <rFont val="Calibri"/>
        <family val="2"/>
        <scheme val="minor"/>
      </rPr>
      <t xml:space="preserve"> tab, each substance to report must be selected only once in the field “Substance Identifier”. An error will be displayed if one substance appears twice or more in the column.</t>
    </r>
  </si>
  <si>
    <r>
      <rPr>
        <b/>
        <sz val="10"/>
        <color rgb="FF000000"/>
        <rFont val="Calibri"/>
        <family val="2"/>
      </rPr>
      <t>5.</t>
    </r>
    <r>
      <rPr>
        <sz val="10"/>
        <color rgb="FF000000"/>
        <rFont val="Calibri"/>
        <family val="2"/>
      </rPr>
      <t xml:space="preserve"> In the </t>
    </r>
    <r>
      <rPr>
        <u/>
        <sz val="10"/>
        <color rgb="FF000000"/>
        <rFont val="Calibri"/>
        <family val="2"/>
      </rPr>
      <t>Section 11</t>
    </r>
    <r>
      <rPr>
        <sz val="10"/>
        <color rgb="FF000000"/>
        <rFont val="Calibri"/>
        <family val="2"/>
      </rPr>
      <t xml:space="preserve"> tab, to meet the reporting threshold related to paragraphs 3(a) and 3(b) of the notice, each substance must meet at least one of the following requirements:  </t>
    </r>
  </si>
  <si>
    <r>
      <rPr>
        <b/>
        <sz val="10"/>
        <color rgb="FF000000"/>
        <rFont val="Calibri"/>
        <family val="2"/>
        <scheme val="minor"/>
      </rPr>
      <t xml:space="preserve">7. </t>
    </r>
    <r>
      <rPr>
        <sz val="10"/>
        <color rgb="FF000000"/>
        <rFont val="Calibri"/>
        <family val="2"/>
        <scheme val="minor"/>
      </rPr>
      <t xml:space="preserve"> In the </t>
    </r>
    <r>
      <rPr>
        <u/>
        <sz val="10"/>
        <color rgb="FF000000"/>
        <rFont val="Calibri"/>
        <family val="2"/>
        <scheme val="minor"/>
      </rPr>
      <t>Section 12</t>
    </r>
    <r>
      <rPr>
        <sz val="10"/>
        <color rgb="FF000000"/>
        <rFont val="Calibri"/>
        <family val="2"/>
        <scheme val="minor"/>
      </rPr>
      <t xml:space="preserve"> tab, only the substances selected on the </t>
    </r>
    <r>
      <rPr>
        <u/>
        <sz val="10"/>
        <color rgb="FF000000"/>
        <rFont val="Calibri"/>
        <family val="2"/>
        <scheme val="minor"/>
      </rPr>
      <t>Section 11</t>
    </r>
    <r>
      <rPr>
        <sz val="10"/>
        <color rgb="FF000000"/>
        <rFont val="Calibri"/>
        <family val="2"/>
        <scheme val="minor"/>
      </rPr>
      <t xml:space="preserve"> tab will be included in the "Substance Identifier" list. </t>
    </r>
  </si>
  <si>
    <r>
      <t>1.</t>
    </r>
    <r>
      <rPr>
        <sz val="10"/>
        <color rgb="FF000000"/>
        <rFont val="Calibri"/>
        <family val="2"/>
        <scheme val="minor"/>
      </rPr>
      <t xml:space="preserve"> Review the submission for completeness. The </t>
    </r>
    <r>
      <rPr>
        <u/>
        <sz val="10"/>
        <color rgb="FF000000"/>
        <rFont val="Calibri"/>
        <family val="2"/>
        <scheme val="minor"/>
      </rPr>
      <t>File Status</t>
    </r>
    <r>
      <rPr>
        <sz val="10"/>
        <color rgb="FF000000"/>
        <rFont val="Calibri"/>
        <family val="2"/>
        <scheme val="minor"/>
      </rPr>
      <t xml:space="preserve"> tab will inform you of the status of completion for each tab and for each substance added to this file. This tab will also inform you if there are errors. These will need to be resolved before submitting this file. </t>
    </r>
    <r>
      <rPr>
        <sz val="8"/>
        <color rgb="FF000000"/>
        <rFont val="Calibri"/>
        <family val="2"/>
        <scheme val="minor"/>
      </rPr>
      <t xml:space="preserve"> </t>
    </r>
  </si>
  <si>
    <t>On the “Information to Report” page, choose "s.71 PFAS 2024" as the "Submission Purpose".  </t>
  </si>
  <si>
    <r>
      <t xml:space="preserve">For guidance to help determine if you are subject to the notice and for additional assistance with completing the sections of the notice, refer to the Guidance manual for responding to the: </t>
    </r>
    <r>
      <rPr>
        <i/>
        <sz val="10"/>
        <color rgb="FF000000"/>
        <rFont val="Calibri"/>
        <family val="2"/>
        <scheme val="minor"/>
      </rPr>
      <t>Notice with respect to certain per- and polyfluoroalkyl substances (PFAS)</t>
    </r>
    <r>
      <rPr>
        <sz val="10"/>
        <color rgb="FF000000"/>
        <rFont val="Calibri"/>
        <family val="2"/>
        <scheme val="minor"/>
      </rPr>
      <t>.</t>
    </r>
  </si>
  <si>
    <r>
      <t xml:space="preserve">14. </t>
    </r>
    <r>
      <rPr>
        <sz val="10"/>
        <color rgb="FF000000"/>
        <rFont val="Calibri"/>
        <family val="2"/>
        <scheme val="minor"/>
      </rPr>
      <t xml:space="preserve">Once complete, submit the Excel Reporting File through </t>
    </r>
    <r>
      <rPr>
        <b/>
        <sz val="10"/>
        <color rgb="FF000000"/>
        <rFont val="Calibri"/>
        <family val="2"/>
        <scheme val="minor"/>
      </rPr>
      <t xml:space="preserve">Environment and Climate Change Canada's (ECCC) Single Window (SW) </t>
    </r>
    <r>
      <rPr>
        <sz val="10"/>
        <color rgb="FF000000"/>
        <rFont val="Calibri"/>
        <family val="2"/>
        <scheme val="minor"/>
      </rPr>
      <t xml:space="preserve">following instructions in the "How-to guide". </t>
    </r>
  </si>
  <si>
    <r>
      <rPr>
        <b/>
        <sz val="10"/>
        <color rgb="FF000000"/>
        <rFont val="Calibri"/>
        <family val="2"/>
        <scheme val="minor"/>
      </rPr>
      <t>8.</t>
    </r>
    <r>
      <rPr>
        <sz val="10"/>
        <color rgb="FF000000"/>
        <rFont val="Calibri"/>
        <family val="2"/>
        <scheme val="minor"/>
      </rPr>
      <t xml:space="preserve"> In the </t>
    </r>
    <r>
      <rPr>
        <u/>
        <sz val="10"/>
        <color rgb="FF000000"/>
        <rFont val="Calibri"/>
        <family val="2"/>
        <scheme val="minor"/>
      </rPr>
      <t>Section 13(a)(b)(c)</t>
    </r>
    <r>
      <rPr>
        <sz val="10"/>
        <color rgb="FF000000"/>
        <rFont val="Calibri"/>
        <family val="2"/>
        <scheme val="minor"/>
      </rPr>
      <t xml:space="preserve"> tab, </t>
    </r>
    <r>
      <rPr>
        <u/>
        <sz val="10"/>
        <color rgb="FF000000"/>
        <rFont val="Calibri"/>
        <family val="2"/>
        <scheme val="minor"/>
      </rPr>
      <t>Section 13(d)(e)</t>
    </r>
    <r>
      <rPr>
        <sz val="10"/>
        <color rgb="FF000000"/>
        <rFont val="Calibri"/>
        <family val="2"/>
        <scheme val="minor"/>
      </rPr>
      <t xml:space="preserve"> tab and the </t>
    </r>
    <r>
      <rPr>
        <u/>
        <sz val="10"/>
        <color rgb="FF000000"/>
        <rFont val="Calibri"/>
        <family val="2"/>
        <scheme val="minor"/>
      </rPr>
      <t>Section 13 &amp;14 Files</t>
    </r>
    <r>
      <rPr>
        <sz val="10"/>
        <color rgb="FF000000"/>
        <rFont val="Calibri"/>
        <family val="2"/>
        <scheme val="minor"/>
      </rPr>
      <t xml:space="preserve"> tab, only the Part 2 substances selected on the </t>
    </r>
    <r>
      <rPr>
        <u/>
        <sz val="10"/>
        <color rgb="FF000000"/>
        <rFont val="Calibri"/>
        <family val="2"/>
        <scheme val="minor"/>
      </rPr>
      <t>Section 11</t>
    </r>
    <r>
      <rPr>
        <sz val="10"/>
        <color rgb="FF000000"/>
        <rFont val="Calibri"/>
        <family val="2"/>
        <scheme val="minor"/>
      </rPr>
      <t xml:space="preserve"> tab will be included in the "Substance Identifier" list. </t>
    </r>
  </si>
  <si>
    <t>Are any reportable substances known to be released to air?</t>
  </si>
  <si>
    <t>Are any reportable substances known to be released to water?</t>
  </si>
  <si>
    <t>Are any reportable substances known to be released to land?</t>
  </si>
  <si>
    <t>Is the concentration, or range of concentrations, of the substance in the goods reasonably accessible or not reasonably accessible?</t>
  </si>
  <si>
    <r>
      <t>·</t>
    </r>
    <r>
      <rPr>
        <sz val="10"/>
        <color rgb="FF000000"/>
        <rFont val="Times New Roman"/>
        <family val="1"/>
      </rPr>
      <t xml:space="preserve">        </t>
    </r>
    <r>
      <rPr>
        <sz val="10"/>
        <color rgb="FF000000"/>
        <rFont val="Calibri"/>
        <family val="2"/>
        <scheme val="minor"/>
      </rPr>
      <t>"Yes – material/financial loss or gain":</t>
    </r>
    <r>
      <rPr>
        <sz val="10"/>
        <color theme="1"/>
        <rFont val="Calibri"/>
        <family val="2"/>
        <scheme val="minor"/>
      </rPr>
      <t xml:space="preserve"> information the disclosure of which </t>
    </r>
    <r>
      <rPr>
        <sz val="10"/>
        <color rgb="FF000000"/>
        <rFont val="Calibri"/>
        <family val="2"/>
        <scheme val="minor"/>
      </rPr>
      <t>could reasonably be expected to result in material financial loss or gain to, or could reasonably be expected to prejudice the competitive position of, any person</t>
    </r>
  </si>
  <si>
    <r>
      <t>·</t>
    </r>
    <r>
      <rPr>
        <sz val="10"/>
        <color rgb="FF000000"/>
        <rFont val="Times New Roman"/>
        <family val="1"/>
      </rPr>
      <t xml:space="preserve">        </t>
    </r>
    <r>
      <rPr>
        <sz val="10"/>
        <color rgb="FF000000"/>
        <rFont val="Calibri"/>
        <family val="2"/>
        <scheme val="minor"/>
      </rPr>
      <t>"Yes – contractual/other negotiations":</t>
    </r>
    <r>
      <rPr>
        <sz val="10"/>
        <color theme="1"/>
        <rFont val="Calibri"/>
        <family val="2"/>
        <scheme val="minor"/>
      </rPr>
      <t xml:space="preserve"> information the</t>
    </r>
    <r>
      <rPr>
        <sz val="10"/>
        <color rgb="FF000000"/>
        <rFont val="Calibri"/>
        <family val="2"/>
        <scheme val="minor"/>
      </rPr>
      <t xml:space="preserve"> disclosure of which could reasonably be expected to interfere with contractual or other negotiations of any person</t>
    </r>
  </si>
  <si>
    <r>
      <t>·</t>
    </r>
    <r>
      <rPr>
        <sz val="10"/>
        <color rgb="FF000000"/>
        <rFont val="Times New Roman"/>
        <family val="1"/>
      </rPr>
      <t xml:space="preserve">        </t>
    </r>
    <r>
      <rPr>
        <sz val="10"/>
        <color rgb="FF000000"/>
        <rFont val="Calibri"/>
        <family val="2"/>
        <scheme val="minor"/>
      </rPr>
      <t>"Yes – financial, commercial, scientific, or technical nature": financial, commercial, scientific or technical information that is confidential information and that is treated consistently in a confidential manner by any person</t>
    </r>
  </si>
  <si>
    <r>
      <t>·</t>
    </r>
    <r>
      <rPr>
        <sz val="10"/>
        <color rgb="FF000000"/>
        <rFont val="Times New Roman"/>
        <family val="1"/>
      </rPr>
      <t xml:space="preserve">        </t>
    </r>
    <r>
      <rPr>
        <sz val="10"/>
        <color rgb="FF000000"/>
        <rFont val="Calibri"/>
        <family val="2"/>
        <scheme val="minor"/>
      </rPr>
      <t>"Yes – trade secret": trade secrets of any person</t>
    </r>
  </si>
  <si>
    <r>
      <t>·</t>
    </r>
    <r>
      <rPr>
        <sz val="10"/>
        <color rgb="FF000000"/>
        <rFont val="Times New Roman"/>
        <family val="1"/>
      </rPr>
      <t xml:space="preserve">        </t>
    </r>
    <r>
      <rPr>
        <sz val="10"/>
        <color rgb="FF000000"/>
        <rFont val="Calibri"/>
        <family val="2"/>
        <scheme val="minor"/>
      </rPr>
      <t>"No": Not confidential</t>
    </r>
  </si>
  <si>
    <t>Substances used to increase the productivity and quality of plants, animals or forestry crops produced on a commercial scale. Includes animal feed (any substance or mixture of substances for consumption by livestock, for providing the nutritional requirements of livestock, or for the purpose of preventing or correcting nutritional disorders of livestock, as defined in the Feeds Act and its regulations).</t>
  </si>
  <si>
    <t>Substances consumed in a chemical reaction to produce other substances for commercial advantage.</t>
  </si>
  <si>
    <t>Substances used to change the rate of a chemical reaction, start or stop the reaction, or otherwise influence the course of the reaction.</t>
  </si>
  <si>
    <t>(d) the name, email and phone number of an individual authorized to act on behalf of the person</t>
  </si>
  <si>
    <t>10. If the person subject to the notice owns one or more facilities, the person shall provide the following information:</t>
  </si>
  <si>
    <t>13. (File upload)
14.  For each substance listed under Part 2 of Schedule 1, for which the criteria set out in Section 2 have been met, the person shall provide the title(s) of any available data, studies or information related to the substance that have not already been provided to the Government of Canada under the New Substances Notification Regulations (Chemicals and Polymers) or under section 70 of the Act</t>
  </si>
  <si>
    <t>Concentration or range of concentrations, expressed as percent by weight (w/w%), of each monomer that becomes part of the polymer - lower end</t>
  </si>
  <si>
    <t>Concentration or range of concentrations expressed as percent by weight (w/w%), of each monomer that becomes part of the polymer - upper end</t>
  </si>
  <si>
    <r>
      <t>10</t>
    </r>
    <r>
      <rPr>
        <i/>
        <sz val="11"/>
        <rFont val="Calibri"/>
        <family val="2"/>
        <scheme val="minor"/>
      </rPr>
      <t>H</t>
    </r>
    <r>
      <rPr>
        <sz val="11"/>
        <rFont val="Calibri"/>
        <family val="2"/>
        <scheme val="minor"/>
      </rPr>
      <t>-Phenothiazine, 10-[3-(4-methyl-1-piperazinyl)propyl]-2-(trifluoromethyl)-</t>
    </r>
  </si>
  <si>
    <r>
      <t>1-Piperazineethanol, 4-[3[2-(trifluoromethyl)-10</t>
    </r>
    <r>
      <rPr>
        <i/>
        <sz val="11"/>
        <rFont val="Calibri"/>
        <family val="2"/>
        <scheme val="minor"/>
      </rPr>
      <t>H</t>
    </r>
    <r>
      <rPr>
        <sz val="11"/>
        <rFont val="Calibri"/>
        <family val="2"/>
        <scheme val="minor"/>
      </rPr>
      <t>-phenothiazin-10-yl]propyl]-, dihydrochloride</t>
    </r>
  </si>
  <si>
    <r>
      <t xml:space="preserve">Ethanethioic acid, trifluoro-, </t>
    </r>
    <r>
      <rPr>
        <i/>
        <sz val="11"/>
        <rFont val="Calibri"/>
        <family val="2"/>
        <scheme val="minor"/>
      </rPr>
      <t>S</t>
    </r>
    <r>
      <rPr>
        <sz val="11"/>
        <rFont val="Calibri"/>
        <family val="2"/>
        <scheme val="minor"/>
      </rPr>
      <t>-ethyl ester</t>
    </r>
  </si>
  <si>
    <r>
      <t>10</t>
    </r>
    <r>
      <rPr>
        <i/>
        <sz val="11"/>
        <rFont val="Calibri"/>
        <family val="2"/>
        <scheme val="minor"/>
      </rPr>
      <t>H</t>
    </r>
    <r>
      <rPr>
        <sz val="11"/>
        <rFont val="Calibri"/>
        <family val="2"/>
        <scheme val="minor"/>
      </rPr>
      <t>-Phenothiazine, 10-[3-(4-methyl-1-piperazinyl)propyl]-2-(trifluoromethyl)-, hydrochloride (1:2)</t>
    </r>
  </si>
  <si>
    <r>
      <t>Benzenamine, 2,6-dinitro-</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-dipropyl-4-(trifluoromethyl)-</t>
    </r>
  </si>
  <si>
    <r>
      <t xml:space="preserve">Urea,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-dimethyl-</t>
    </r>
    <r>
      <rPr>
        <i/>
        <sz val="11"/>
        <rFont val="Calibri"/>
        <family val="2"/>
        <scheme val="minor"/>
      </rPr>
      <t>N</t>
    </r>
    <r>
      <rPr>
        <sz val="11"/>
        <rFont val="Calibri"/>
        <family val="2"/>
        <scheme val="minor"/>
      </rPr>
      <t>'-[3-(trifluoromethyl)phenyl]-</t>
    </r>
  </si>
  <si>
    <r>
      <t>1-Piperazineethanol, 4-[3-[2-(trifluoromethyl)-9</t>
    </r>
    <r>
      <rPr>
        <i/>
        <sz val="11"/>
        <rFont val="Calibri"/>
        <family val="2"/>
        <scheme val="minor"/>
      </rPr>
      <t>H</t>
    </r>
    <r>
      <rPr>
        <sz val="11"/>
        <rFont val="Calibri"/>
        <family val="2"/>
        <scheme val="minor"/>
      </rPr>
      <t>-thioxanthen-9-ylidene]propyl]-</t>
    </r>
  </si>
  <si>
    <r>
      <t>Heptanoic acid, 2-[4-[3-[2-(trifluoromethyl)-10</t>
    </r>
    <r>
      <rPr>
        <i/>
        <sz val="11"/>
        <rFont val="Calibri"/>
        <family val="2"/>
        <scheme val="minor"/>
      </rPr>
      <t>H</t>
    </r>
    <r>
      <rPr>
        <sz val="11"/>
        <rFont val="Calibri"/>
        <family val="2"/>
        <scheme val="minor"/>
      </rPr>
      <t>-phenothiazin-10-yl]propyl]-1-piperazinyl]ethyl ester</t>
    </r>
  </si>
  <si>
    <r>
      <t>2-Pentene, 1,1,1,2,3,4,5,5,5-nonafluoro-4-(trifluoromethyl)-, (2</t>
    </r>
    <r>
      <rPr>
        <i/>
        <sz val="11"/>
        <rFont val="Calibri"/>
        <family val="2"/>
        <scheme val="minor"/>
      </rPr>
      <t>E</t>
    </r>
    <r>
      <rPr>
        <sz val="11"/>
        <rFont val="Calibri"/>
        <family val="2"/>
        <scheme val="minor"/>
      </rPr>
      <t>)-</t>
    </r>
  </si>
  <si>
    <r>
      <t>Decanoic acid, 2-[4-[3-[2-(trifluoromethyl)-10</t>
    </r>
    <r>
      <rPr>
        <i/>
        <sz val="11"/>
        <rFont val="Calibri"/>
        <family val="2"/>
        <scheme val="minor"/>
      </rPr>
      <t>H</t>
    </r>
    <r>
      <rPr>
        <sz val="11"/>
        <rFont val="Calibri"/>
        <family val="2"/>
        <scheme val="minor"/>
      </rPr>
      <t>-phenothiazin-10-yl]propyl]-1-piperazinyl]ethyl ester</t>
    </r>
  </si>
  <si>
    <r>
      <t>Propanamide, 2-methyl-</t>
    </r>
    <r>
      <rPr>
        <i/>
        <sz val="11"/>
        <rFont val="Calibri"/>
        <family val="2"/>
        <scheme val="minor"/>
      </rPr>
      <t>N</t>
    </r>
    <r>
      <rPr>
        <sz val="11"/>
        <rFont val="Calibri"/>
        <family val="2"/>
        <scheme val="minor"/>
      </rPr>
      <t>-[4-nitro-3-(trifluoromethyl)phenyl]-</t>
    </r>
  </si>
  <si>
    <r>
      <t>Europium, tris[4,4,4-trifluoro-1-(2-thienyl)-1,3-butanedionato-</t>
    </r>
    <r>
      <rPr>
        <i/>
        <sz val="11"/>
        <rFont val="Calibri"/>
        <family val="2"/>
        <scheme val="minor"/>
      </rPr>
      <t>O</t>
    </r>
    <r>
      <rPr>
        <sz val="11"/>
        <rFont val="Calibri"/>
        <family val="2"/>
        <scheme val="minor"/>
      </rPr>
      <t>,</t>
    </r>
    <r>
      <rPr>
        <i/>
        <sz val="11"/>
        <rFont val="Calibri"/>
        <family val="2"/>
        <scheme val="minor"/>
      </rPr>
      <t>O</t>
    </r>
    <r>
      <rPr>
        <sz val="11"/>
        <rFont val="Calibri"/>
        <family val="2"/>
        <scheme val="minor"/>
      </rPr>
      <t>']-</t>
    </r>
  </si>
  <si>
    <r>
      <t>Europium, tris(4,4,4-trifluoro-1-phenyl-1,3-butanedionato-</t>
    </r>
    <r>
      <rPr>
        <i/>
        <sz val="11"/>
        <rFont val="Calibri"/>
        <family val="2"/>
        <scheme val="minor"/>
      </rPr>
      <t>O</t>
    </r>
    <r>
      <rPr>
        <sz val="11"/>
        <rFont val="Calibri"/>
        <family val="2"/>
        <scheme val="minor"/>
      </rPr>
      <t>,</t>
    </r>
    <r>
      <rPr>
        <i/>
        <sz val="11"/>
        <rFont val="Calibri"/>
        <family val="2"/>
        <scheme val="minor"/>
      </rPr>
      <t>O</t>
    </r>
    <r>
      <rPr>
        <sz val="11"/>
        <rFont val="Calibri"/>
        <family val="2"/>
        <scheme val="minor"/>
      </rPr>
      <t>')-</t>
    </r>
  </si>
  <si>
    <r>
      <t xml:space="preserve">2-Naphthalenecarboxamide, </t>
    </r>
    <r>
      <rPr>
        <i/>
        <sz val="11"/>
        <rFont val="Calibri"/>
        <family val="2"/>
        <scheme val="minor"/>
      </rPr>
      <t>N</t>
    </r>
    <r>
      <rPr>
        <sz val="11"/>
        <rFont val="Calibri"/>
        <family val="2"/>
        <scheme val="minor"/>
      </rPr>
      <t>-[4-(benzoylamino)phenyl]-3-hydroxy-4-[[2-methoxy-5-[[[3-(trifluoromethyl)phenyl]amino]carbonyl]phenyl]azo]-</t>
    </r>
  </si>
  <si>
    <r>
      <t>Decanoic acid, 2-[4-[3-[2-(trifluoromethyl)-9</t>
    </r>
    <r>
      <rPr>
        <i/>
        <sz val="11"/>
        <rFont val="Calibri"/>
        <family val="2"/>
        <scheme val="minor"/>
      </rPr>
      <t>H</t>
    </r>
    <r>
      <rPr>
        <sz val="11"/>
        <rFont val="Calibri"/>
        <family val="2"/>
        <scheme val="minor"/>
      </rPr>
      <t>-thioxanthen-9-ylidene]propyl]-1-piperazinyl]ethyl ester</t>
    </r>
  </si>
  <si>
    <r>
      <t xml:space="preserve">1-Butanesulfonamide, </t>
    </r>
    <r>
      <rPr>
        <i/>
        <sz val="11"/>
        <rFont val="Calibri"/>
        <family val="2"/>
        <scheme val="minor"/>
      </rPr>
      <t>N</t>
    </r>
    <r>
      <rPr>
        <sz val="11"/>
        <rFont val="Calibri"/>
        <family val="2"/>
        <scheme val="minor"/>
      </rPr>
      <t>-ethyl-1,1,2,2,3,3,4,4,4-nonafluoro-</t>
    </r>
    <r>
      <rPr>
        <i/>
        <sz val="11"/>
        <rFont val="Calibri"/>
        <family val="2"/>
        <scheme val="minor"/>
      </rPr>
      <t>N</t>
    </r>
    <r>
      <rPr>
        <sz val="11"/>
        <rFont val="Calibri"/>
        <family val="2"/>
        <scheme val="minor"/>
      </rPr>
      <t>-(2-hydroxyethyl)-</t>
    </r>
  </si>
  <si>
    <r>
      <t>1-Butanesulfonamide, 1,1,2,2,3,3,4,4,4-nonafluoro-</t>
    </r>
    <r>
      <rPr>
        <i/>
        <sz val="11"/>
        <rFont val="Calibri"/>
        <family val="2"/>
        <scheme val="minor"/>
      </rPr>
      <t>N</t>
    </r>
    <r>
      <rPr>
        <sz val="11"/>
        <rFont val="Calibri"/>
        <family val="2"/>
        <scheme val="minor"/>
      </rPr>
      <t>-(2-hydroxyethyl)-</t>
    </r>
    <r>
      <rPr>
        <i/>
        <sz val="11"/>
        <rFont val="Calibri"/>
        <family val="2"/>
        <scheme val="minor"/>
      </rPr>
      <t>N</t>
    </r>
    <r>
      <rPr>
        <sz val="11"/>
        <rFont val="Calibri"/>
        <family val="2"/>
        <scheme val="minor"/>
      </rPr>
      <t>-methyl-</t>
    </r>
  </si>
  <si>
    <r>
      <t xml:space="preserve">1-Propanaminium, </t>
    </r>
    <r>
      <rPr>
        <i/>
        <sz val="11"/>
        <rFont val="Calibri"/>
        <family val="2"/>
        <scheme val="minor"/>
      </rPr>
      <t>N</t>
    </r>
    <r>
      <rPr>
        <sz val="11"/>
        <rFont val="Calibri"/>
        <family val="2"/>
        <scheme val="minor"/>
      </rPr>
      <t>-(carboxymethyl)-</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-dimethyl-3-[[(3,3,4,4,5,5,6,6,7,7,8,8,8-tridecafluorooctyl)sulfonyl]amino]-, hydroxide, inner salt</t>
    </r>
  </si>
  <si>
    <r>
      <t xml:space="preserve">Acetamide, </t>
    </r>
    <r>
      <rPr>
        <i/>
        <sz val="11"/>
        <rFont val="Calibri"/>
        <family val="2"/>
        <scheme val="minor"/>
      </rPr>
      <t>N</t>
    </r>
    <r>
      <rPr>
        <sz val="11"/>
        <rFont val="Calibri"/>
        <family val="2"/>
        <scheme val="minor"/>
      </rPr>
      <t>-[4-(2,5-dioxo-4-oxazolidinyl)butyl]-2,2,2-trifluoro-, (</t>
    </r>
    <r>
      <rPr>
        <i/>
        <sz val="11"/>
        <rFont val="Calibri"/>
        <family val="2"/>
        <scheme val="minor"/>
      </rPr>
      <t>S</t>
    </r>
    <r>
      <rPr>
        <sz val="11"/>
        <rFont val="Calibri"/>
        <family val="2"/>
        <scheme val="minor"/>
      </rPr>
      <t>)-</t>
    </r>
  </si>
  <si>
    <r>
      <t>Ethane, 2-bromo-2-chloro-1,1,1-trifluoro-, (2</t>
    </r>
    <r>
      <rPr>
        <i/>
        <sz val="11"/>
        <rFont val="Calibri"/>
        <family val="2"/>
        <scheme val="minor"/>
      </rPr>
      <t>S</t>
    </r>
    <r>
      <rPr>
        <sz val="11"/>
        <rFont val="Calibri"/>
        <family val="2"/>
        <scheme val="minor"/>
      </rPr>
      <t>)-</t>
    </r>
  </si>
  <si>
    <r>
      <t xml:space="preserve">1-Propanaminium,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-trimethyl-3-[[(nonafluorobutyl)sulfonyl]amino]-, chloride</t>
    </r>
  </si>
  <si>
    <r>
      <t>2</t>
    </r>
    <r>
      <rPr>
        <i/>
        <sz val="11"/>
        <rFont val="Calibri"/>
        <family val="2"/>
        <scheme val="minor"/>
      </rPr>
      <t>H</t>
    </r>
    <r>
      <rPr>
        <sz val="11"/>
        <rFont val="Calibri"/>
        <family val="2"/>
        <scheme val="minor"/>
      </rPr>
      <t>-1-Benzopyran-2-one, 7-(dimethylamino)-4-(trifluoromethyl)-</t>
    </r>
  </si>
  <si>
    <r>
      <t>2</t>
    </r>
    <r>
      <rPr>
        <i/>
        <sz val="11"/>
        <rFont val="Calibri"/>
        <family val="2"/>
        <scheme val="minor"/>
      </rPr>
      <t>H</t>
    </r>
    <r>
      <rPr>
        <sz val="11"/>
        <rFont val="Calibri"/>
        <family val="2"/>
        <scheme val="minor"/>
      </rPr>
      <t>-Pyrano[3,2-g]quinolin-2-one, 6,7,8,9-tetrahydro-4-(trifluoromethyl)-</t>
    </r>
  </si>
  <si>
    <r>
      <t xml:space="preserve">Benzamide, </t>
    </r>
    <r>
      <rPr>
        <i/>
        <sz val="11"/>
        <rFont val="Calibri"/>
        <family val="2"/>
        <scheme val="minor"/>
      </rPr>
      <t>N</t>
    </r>
    <r>
      <rPr>
        <sz val="11"/>
        <rFont val="Calibri"/>
        <family val="2"/>
        <scheme val="minor"/>
      </rPr>
      <t>-(2-piperidinylmethyl)-2,5-bis(2,2,2-trifluoroethoxy)-, monoacetate</t>
    </r>
  </si>
  <si>
    <r>
      <t xml:space="preserve">1-Pentanone, 5-methoxy-1-[4-(trifluoromethyl)phenyl]-, </t>
    </r>
    <r>
      <rPr>
        <i/>
        <sz val="11"/>
        <rFont val="Calibri"/>
        <family val="2"/>
        <scheme val="minor"/>
      </rPr>
      <t>O</t>
    </r>
    <r>
      <rPr>
        <sz val="11"/>
        <rFont val="Calibri"/>
        <family val="2"/>
        <scheme val="minor"/>
      </rPr>
      <t>-(2-aminoethyl)oxime, (1</t>
    </r>
    <r>
      <rPr>
        <i/>
        <sz val="11"/>
        <rFont val="Calibri"/>
        <family val="2"/>
        <scheme val="minor"/>
      </rPr>
      <t>E</t>
    </r>
    <r>
      <rPr>
        <sz val="11"/>
        <rFont val="Calibri"/>
        <family val="2"/>
        <scheme val="minor"/>
      </rPr>
      <t>)-, (2</t>
    </r>
    <r>
      <rPr>
        <i/>
        <sz val="11"/>
        <rFont val="Calibri"/>
        <family val="2"/>
        <scheme val="minor"/>
      </rPr>
      <t>Z</t>
    </r>
    <r>
      <rPr>
        <sz val="11"/>
        <rFont val="Calibri"/>
        <family val="2"/>
        <scheme val="minor"/>
      </rPr>
      <t>)-2-butenedioate (1:1)</t>
    </r>
  </si>
  <si>
    <t>Siloxanes and silicones, Me 3,3,3-trifluoropropyl</t>
  </si>
  <si>
    <r>
      <t xml:space="preserve">L-Valine, </t>
    </r>
    <r>
      <rPr>
        <i/>
        <sz val="11"/>
        <rFont val="Calibri"/>
        <family val="2"/>
        <scheme val="minor"/>
      </rPr>
      <t>N</t>
    </r>
    <r>
      <rPr>
        <sz val="11"/>
        <rFont val="Calibri"/>
        <family val="2"/>
        <scheme val="minor"/>
      </rPr>
      <t>-(2,2,2-trifluoroacetyl)-L-valyl-L-tyrosyl-</t>
    </r>
  </si>
  <si>
    <r>
      <t xml:space="preserve">Ethanaminium,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-diethyl-</t>
    </r>
    <r>
      <rPr>
        <i/>
        <sz val="11"/>
        <rFont val="Calibri"/>
        <family val="2"/>
        <scheme val="minor"/>
      </rPr>
      <t>N</t>
    </r>
    <r>
      <rPr>
        <sz val="11"/>
        <rFont val="Calibri"/>
        <family val="2"/>
        <scheme val="minor"/>
      </rPr>
      <t xml:space="preserve">-methyl-2-[(2-methyl-1-oxo-2-propenyl)oxy]-, methyl sulfate, polymer with 2-ethylhexyl 2-methyl-2-propenoate, α-fluoro-ω-[2-[(2-methyl-1-oxo-2-propenyl)oxy]ethyl]poly(difluoromethylene), 2-hydroxyethyl 2-methyl-2-propenoate and </t>
    </r>
    <r>
      <rPr>
        <i/>
        <sz val="11"/>
        <rFont val="Calibri"/>
        <family val="2"/>
        <scheme val="minor"/>
      </rPr>
      <t>N</t>
    </r>
    <r>
      <rPr>
        <sz val="11"/>
        <rFont val="Calibri"/>
        <family val="2"/>
        <scheme val="minor"/>
      </rPr>
      <t>-(hydroxymethyl)-2-propenamide</t>
    </r>
  </si>
  <si>
    <r>
      <t xml:space="preserve">2-Naphthalenecarboxamide,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'-(2,5-dichloro-1,4-phenylene)bis[4-[[2-chloro-5-(trifluoromethyl)phenyl]azo]-3-hydroxy-</t>
    </r>
  </si>
  <si>
    <t>Thymidine, α,α,α-trifluoro-</t>
  </si>
  <si>
    <t>4-Quinolinemethanol, α-(2R)-2-piperidinyl-2,8-bis(trifluoromethyl)-, (αS)-</t>
  </si>
  <si>
    <t>4-Quinolinemethanol, α-(2R)-2-piperidinyl-2,8-bis(trifluoromethyl)-, (αS)-rel-</t>
  </si>
  <si>
    <r>
      <t>Pentanoic acid, 2-[(2</t>
    </r>
    <r>
      <rPr>
        <i/>
        <sz val="11"/>
        <rFont val="Calibri"/>
        <family val="2"/>
        <scheme val="minor"/>
      </rPr>
      <t>S</t>
    </r>
    <r>
      <rPr>
        <sz val="11"/>
        <rFont val="Calibri"/>
        <family val="2"/>
        <scheme val="minor"/>
      </rPr>
      <t>,4</t>
    </r>
    <r>
      <rPr>
        <i/>
        <sz val="11"/>
        <rFont val="Calibri"/>
        <family val="2"/>
        <scheme val="minor"/>
      </rPr>
      <t>S</t>
    </r>
    <r>
      <rPr>
        <sz val="11"/>
        <rFont val="Calibri"/>
        <family val="2"/>
        <scheme val="minor"/>
      </rPr>
      <t>)-1,2,3,4,6,11-hexahydro-2,5,12-trihydroxy-7-methoxy-6,11-dioxo-4-[[2,3,6-trideoxy-3-[(2,2,2-trifluoroacetyl)amino]-α-L-lyxo-hexopyranosyl]oxy]-2-naphthacenyl]-2-oxoethyl ester</t>
    </r>
  </si>
  <si>
    <t>Benzenepropanamine, N-methyl-γ-[4-(trifluoromethyl)phenoxy]-</t>
  </si>
  <si>
    <r>
      <t xml:space="preserve">Benzenepropanamine, </t>
    </r>
    <r>
      <rPr>
        <i/>
        <sz val="11"/>
        <rFont val="Calibri"/>
        <family val="2"/>
        <scheme val="minor"/>
      </rPr>
      <t>N</t>
    </r>
    <r>
      <rPr>
        <sz val="11"/>
        <rFont val="Calibri"/>
        <family val="2"/>
        <scheme val="minor"/>
      </rPr>
      <t>-methyl-γ-[4-(trifluoromethyl)phenoxy]-, hydrochloride (1:1)</t>
    </r>
  </si>
  <si>
    <r>
      <t xml:space="preserve">Glycine, </t>
    </r>
    <r>
      <rPr>
        <i/>
        <sz val="11"/>
        <rFont val="Calibri"/>
        <family val="2"/>
        <scheme val="minor"/>
      </rPr>
      <t>N</t>
    </r>
    <r>
      <rPr>
        <sz val="11"/>
        <rFont val="Calibri"/>
        <family val="2"/>
        <scheme val="minor"/>
      </rPr>
      <t>-ethyl-</t>
    </r>
    <r>
      <rPr>
        <i/>
        <sz val="11"/>
        <rFont val="Calibri"/>
        <family val="2"/>
        <scheme val="minor"/>
      </rPr>
      <t>N</t>
    </r>
    <r>
      <rPr>
        <sz val="11"/>
        <rFont val="Calibri"/>
        <family val="2"/>
        <scheme val="minor"/>
      </rPr>
      <t>-[(nonafluorobutyl)sulfonyl]-, potassium salt</t>
    </r>
  </si>
  <si>
    <r>
      <t xml:space="preserve">Glycine, </t>
    </r>
    <r>
      <rPr>
        <i/>
        <sz val="11"/>
        <rFont val="Calibri"/>
        <family val="2"/>
        <scheme val="minor"/>
      </rPr>
      <t>N</t>
    </r>
    <r>
      <rPr>
        <sz val="11"/>
        <rFont val="Calibri"/>
        <family val="2"/>
        <scheme val="minor"/>
      </rPr>
      <t>-ethyl-</t>
    </r>
    <r>
      <rPr>
        <i/>
        <sz val="11"/>
        <rFont val="Calibri"/>
        <family val="2"/>
        <scheme val="minor"/>
      </rPr>
      <t>N</t>
    </r>
    <r>
      <rPr>
        <sz val="11"/>
        <rFont val="Calibri"/>
        <family val="2"/>
        <scheme val="minor"/>
      </rPr>
      <t>-[(undecafluoropentyl)sulfonyl]-, potassium salt</t>
    </r>
  </si>
  <si>
    <r>
      <t xml:space="preserve">1-Propanaminium,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-trimethyl-3-[[(pentadecafluoroheptyl)sulfonyl]amino]-, iodide</t>
    </r>
  </si>
  <si>
    <r>
      <t xml:space="preserve">Glycine, </t>
    </r>
    <r>
      <rPr>
        <i/>
        <sz val="11"/>
        <rFont val="Calibri"/>
        <family val="2"/>
        <scheme val="minor"/>
      </rPr>
      <t>N</t>
    </r>
    <r>
      <rPr>
        <sz val="11"/>
        <rFont val="Calibri"/>
        <family val="2"/>
        <scheme val="minor"/>
      </rPr>
      <t>-ethyl-</t>
    </r>
    <r>
      <rPr>
        <i/>
        <sz val="11"/>
        <rFont val="Calibri"/>
        <family val="2"/>
        <scheme val="minor"/>
      </rPr>
      <t>N</t>
    </r>
    <r>
      <rPr>
        <sz val="11"/>
        <rFont val="Calibri"/>
        <family val="2"/>
        <scheme val="minor"/>
      </rPr>
      <t>-[(pentadecafluoroheptyl)sulfonyl]-, potassium salt</t>
    </r>
  </si>
  <si>
    <r>
      <t xml:space="preserve">1-Propanaminium,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-trimethyl-3-[[(nonafluorobutyl)sulfonyl]amino]-, iodide</t>
    </r>
  </si>
  <si>
    <r>
      <t xml:space="preserve">1-Heptanesulfonamide,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'-[phosphinicobis(oxy-2,1-ethanediyl)]bis[</t>
    </r>
    <r>
      <rPr>
        <i/>
        <sz val="11"/>
        <rFont val="Calibri"/>
        <family val="2"/>
        <scheme val="minor"/>
      </rPr>
      <t>N</t>
    </r>
    <r>
      <rPr>
        <sz val="11"/>
        <rFont val="Calibri"/>
        <family val="2"/>
        <scheme val="minor"/>
      </rPr>
      <t>-ethyl-1,1,2,2,3,3,4,4,5,5,6,6,7,7,7-pentadecafluoro-, ammonium salt</t>
    </r>
  </si>
  <si>
    <r>
      <t xml:space="preserve">1-Heptanesulfonamide,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''-[phosphinylidynetris(oxy-2,1-ethanediyl)]tris[</t>
    </r>
    <r>
      <rPr>
        <i/>
        <sz val="11"/>
        <rFont val="Calibri"/>
        <family val="2"/>
        <scheme val="minor"/>
      </rPr>
      <t>N</t>
    </r>
    <r>
      <rPr>
        <sz val="11"/>
        <rFont val="Calibri"/>
        <family val="2"/>
        <scheme val="minor"/>
      </rPr>
      <t>-ethyl-1,1,2,2,3,3,4,4,5,5,6,6,7,7,7-pentadecafluoro-</t>
    </r>
  </si>
  <si>
    <r>
      <t xml:space="preserve">1-Heptanesulfonamide, </t>
    </r>
    <r>
      <rPr>
        <i/>
        <sz val="11"/>
        <rFont val="Calibri"/>
        <family val="2"/>
        <scheme val="minor"/>
      </rPr>
      <t>N</t>
    </r>
    <r>
      <rPr>
        <sz val="11"/>
        <rFont val="Calibri"/>
        <family val="2"/>
        <scheme val="minor"/>
      </rPr>
      <t>-ethyl-1,1,2,2,3,3,4,4,5,5,6,6,7,7,7-pentadecafluoro-</t>
    </r>
    <r>
      <rPr>
        <i/>
        <sz val="11"/>
        <rFont val="Calibri"/>
        <family val="2"/>
        <scheme val="minor"/>
      </rPr>
      <t>N</t>
    </r>
    <r>
      <rPr>
        <sz val="11"/>
        <rFont val="Calibri"/>
        <family val="2"/>
        <scheme val="minor"/>
      </rPr>
      <t>-[2-(phosphonooxy)ethyl]-, diammonium salt</t>
    </r>
  </si>
  <si>
    <r>
      <t xml:space="preserve">1-Heptanesulfonamide, </t>
    </r>
    <r>
      <rPr>
        <i/>
        <sz val="11"/>
        <rFont val="Calibri"/>
        <family val="2"/>
        <scheme val="minor"/>
      </rPr>
      <t>N</t>
    </r>
    <r>
      <rPr>
        <sz val="11"/>
        <rFont val="Calibri"/>
        <family val="2"/>
        <scheme val="minor"/>
      </rPr>
      <t>-[3-(dimethylamino)propyl]-1,1,2,2,3,3,4,4,5,5,6,6,7,7,7-pentadecafluoro-, monohydrochloride</t>
    </r>
  </si>
  <si>
    <t>Siloxanes and silicones, Me 3,3,3-trifluoropropyl, [(ethenyldimethylsilyl)oxy]-terminated</t>
  </si>
  <si>
    <r>
      <t xml:space="preserve">Butanamide, </t>
    </r>
    <r>
      <rPr>
        <i/>
        <sz val="11"/>
        <rFont val="Calibri"/>
        <family val="2"/>
        <scheme val="minor"/>
      </rPr>
      <t>N</t>
    </r>
    <r>
      <rPr>
        <sz val="11"/>
        <rFont val="Calibri"/>
        <family val="2"/>
        <scheme val="minor"/>
      </rPr>
      <t>-(2,3-dihydro-2-oxo-1</t>
    </r>
    <r>
      <rPr>
        <i/>
        <sz val="11"/>
        <rFont val="Calibri"/>
        <family val="2"/>
        <scheme val="minor"/>
      </rPr>
      <t>H</t>
    </r>
    <r>
      <rPr>
        <sz val="11"/>
        <rFont val="Calibri"/>
        <family val="2"/>
        <scheme val="minor"/>
      </rPr>
      <t>-benzimidazol-5-yl)-3-oxo-2-[[2-(trifluoromethyl)phenyl]azo]-</t>
    </r>
  </si>
  <si>
    <r>
      <t xml:space="preserve">2-Propenoic acid, 2-methyl-, 2-ethylhexyl ester, polymer with α-fluoro-ω-[2-[(2-methyl-1-oxo-2-propenyl)oxy]ethyl]poly(difluoromethylene), 2-hydroxyethyl 2-methyl-2-propenoate and </t>
    </r>
    <r>
      <rPr>
        <i/>
        <sz val="11"/>
        <rFont val="Calibri"/>
        <family val="2"/>
        <scheme val="minor"/>
      </rPr>
      <t>N</t>
    </r>
    <r>
      <rPr>
        <sz val="11"/>
        <rFont val="Calibri"/>
        <family val="2"/>
        <scheme val="minor"/>
      </rPr>
      <t>-(hydroxymethyl)-2-propenamide</t>
    </r>
  </si>
  <si>
    <r>
      <t>1-Heptanesulfonamide, 1,1,2,2,3,3,4,4,5,5,6,6,7,7,7-pentadecafluoro-</t>
    </r>
    <r>
      <rPr>
        <i/>
        <sz val="11"/>
        <rFont val="Calibri"/>
        <family val="2"/>
        <scheme val="minor"/>
      </rPr>
      <t>N</t>
    </r>
    <r>
      <rPr>
        <sz val="11"/>
        <rFont val="Calibri"/>
        <family val="2"/>
        <scheme val="minor"/>
      </rPr>
      <t>-methyl-</t>
    </r>
  </si>
  <si>
    <r>
      <t>1-Butanesulfonamide, 1,1,2,2,3,3,4,4,4-nonafluoro-</t>
    </r>
    <r>
      <rPr>
        <i/>
        <sz val="11"/>
        <rFont val="Calibri"/>
        <family val="2"/>
        <scheme val="minor"/>
      </rPr>
      <t>N</t>
    </r>
    <r>
      <rPr>
        <sz val="11"/>
        <rFont val="Calibri"/>
        <family val="2"/>
        <scheme val="minor"/>
      </rPr>
      <t>-methyl-</t>
    </r>
  </si>
  <si>
    <r>
      <t>1-Pentanesulfonamide, 1,1,2,2,3,3,4,4,5,5,5-undecafluoro-</t>
    </r>
    <r>
      <rPr>
        <i/>
        <sz val="11"/>
        <rFont val="Calibri"/>
        <family val="2"/>
        <scheme val="minor"/>
      </rPr>
      <t>N</t>
    </r>
    <r>
      <rPr>
        <sz val="11"/>
        <rFont val="Calibri"/>
        <family val="2"/>
        <scheme val="minor"/>
      </rPr>
      <t>-methyl-</t>
    </r>
  </si>
  <si>
    <r>
      <t>Butanamide, 2-[[2-chloro-5-(trifluoromethyl)phenyl]azo]-</t>
    </r>
    <r>
      <rPr>
        <i/>
        <sz val="11"/>
        <rFont val="Calibri"/>
        <family val="2"/>
        <scheme val="minor"/>
      </rPr>
      <t>N</t>
    </r>
    <r>
      <rPr>
        <sz val="11"/>
        <rFont val="Calibri"/>
        <family val="2"/>
        <scheme val="minor"/>
      </rPr>
      <t>-(2,3-dihydro-2-oxo-1</t>
    </r>
    <r>
      <rPr>
        <i/>
        <sz val="11"/>
        <rFont val="Calibri"/>
        <family val="2"/>
        <scheme val="minor"/>
      </rPr>
      <t>H</t>
    </r>
    <r>
      <rPr>
        <sz val="11"/>
        <rFont val="Calibri"/>
        <family val="2"/>
        <scheme val="minor"/>
      </rPr>
      <t>-benzimidazol-5-yl)-3-oxo-</t>
    </r>
  </si>
  <si>
    <r>
      <t xml:space="preserve">1-Pentanesulfonamide, </t>
    </r>
    <r>
      <rPr>
        <i/>
        <sz val="11"/>
        <rFont val="Calibri"/>
        <family val="2"/>
        <scheme val="minor"/>
      </rPr>
      <t>N</t>
    </r>
    <r>
      <rPr>
        <sz val="11"/>
        <rFont val="Calibri"/>
        <family val="2"/>
        <scheme val="minor"/>
      </rPr>
      <t>-ethyl-1,1,2,2,3,3,4,4,5,5,5-undecafluoro-</t>
    </r>
    <r>
      <rPr>
        <i/>
        <sz val="11"/>
        <rFont val="Calibri"/>
        <family val="2"/>
        <scheme val="minor"/>
      </rPr>
      <t>N</t>
    </r>
    <r>
      <rPr>
        <sz val="11"/>
        <rFont val="Calibri"/>
        <family val="2"/>
        <scheme val="minor"/>
      </rPr>
      <t>-(2-hydroxyethyl)-</t>
    </r>
  </si>
  <si>
    <r>
      <t xml:space="preserve">1-Heptanesulfonamide, </t>
    </r>
    <r>
      <rPr>
        <i/>
        <sz val="11"/>
        <rFont val="Calibri"/>
        <family val="2"/>
        <scheme val="minor"/>
      </rPr>
      <t>N</t>
    </r>
    <r>
      <rPr>
        <sz val="11"/>
        <rFont val="Calibri"/>
        <family val="2"/>
        <scheme val="minor"/>
      </rPr>
      <t>-ethyl-1,1,2,2,3,3,4,4,5,5,6,6,7,7,7-pentadecafluoro-</t>
    </r>
    <r>
      <rPr>
        <i/>
        <sz val="11"/>
        <rFont val="Calibri"/>
        <family val="2"/>
        <scheme val="minor"/>
      </rPr>
      <t>N</t>
    </r>
    <r>
      <rPr>
        <sz val="11"/>
        <rFont val="Calibri"/>
        <family val="2"/>
        <scheme val="minor"/>
      </rPr>
      <t>-(2-hydroxyethyl)-</t>
    </r>
  </si>
  <si>
    <r>
      <t>1-Pentanesulfonamide, 1,1,2,2,3,3,4,4,5,5,5-undecafluoro-</t>
    </r>
    <r>
      <rPr>
        <i/>
        <sz val="11"/>
        <rFont val="Calibri"/>
        <family val="2"/>
        <scheme val="minor"/>
      </rPr>
      <t>N</t>
    </r>
    <r>
      <rPr>
        <sz val="11"/>
        <rFont val="Calibri"/>
        <family val="2"/>
        <scheme val="minor"/>
      </rPr>
      <t>-(2-hydroxyethyl)-</t>
    </r>
    <r>
      <rPr>
        <i/>
        <sz val="11"/>
        <rFont val="Calibri"/>
        <family val="2"/>
        <scheme val="minor"/>
      </rPr>
      <t>N</t>
    </r>
    <r>
      <rPr>
        <sz val="11"/>
        <rFont val="Calibri"/>
        <family val="2"/>
        <scheme val="minor"/>
      </rPr>
      <t>-methyl-</t>
    </r>
  </si>
  <si>
    <r>
      <t>1-Heptanesulfonamide, 1,1,2,2,3,3,4,4,5,5,6,6,7,7,7-pentadecafluoro-</t>
    </r>
    <r>
      <rPr>
        <i/>
        <sz val="11"/>
        <rFont val="Calibri"/>
        <family val="2"/>
        <scheme val="minor"/>
      </rPr>
      <t>N</t>
    </r>
    <r>
      <rPr>
        <sz val="11"/>
        <rFont val="Calibri"/>
        <family val="2"/>
        <scheme val="minor"/>
      </rPr>
      <t>-(2-hydroxyethyl)-</t>
    </r>
    <r>
      <rPr>
        <i/>
        <sz val="11"/>
        <rFont val="Calibri"/>
        <family val="2"/>
        <scheme val="minor"/>
      </rPr>
      <t>N</t>
    </r>
    <r>
      <rPr>
        <sz val="11"/>
        <rFont val="Calibri"/>
        <family val="2"/>
        <scheme val="minor"/>
      </rPr>
      <t>-methyl-</t>
    </r>
  </si>
  <si>
    <r>
      <t xml:space="preserve">1-Propanaminium,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-trimethyl-3-[[(pentadecafluoroheptyl)sulfonyl]amino]-, chloride</t>
    </r>
  </si>
  <si>
    <t>Siloxanes and silicones, Me 3,3,3-trifluoropropyl, hydroxy-terminated</t>
  </si>
  <si>
    <r>
      <t xml:space="preserve">Sulfonamides, C4-8-alkane, perfluoro, </t>
    </r>
    <r>
      <rPr>
        <i/>
        <sz val="11"/>
        <rFont val="Calibri"/>
        <family val="2"/>
        <scheme val="minor"/>
      </rPr>
      <t>N</t>
    </r>
    <r>
      <rPr>
        <sz val="11"/>
        <rFont val="Calibri"/>
        <family val="2"/>
        <scheme val="minor"/>
      </rPr>
      <t>-ethyl-</t>
    </r>
    <r>
      <rPr>
        <i/>
        <sz val="11"/>
        <rFont val="Calibri"/>
        <family val="2"/>
        <scheme val="minor"/>
      </rPr>
      <t>N</t>
    </r>
    <r>
      <rPr>
        <sz val="11"/>
        <rFont val="Calibri"/>
        <family val="2"/>
        <scheme val="minor"/>
      </rPr>
      <t>-(hydroxyethyl), reaction products with 1,1'-methylenebis[4-isocyanatobenzene]</t>
    </r>
  </si>
  <si>
    <r>
      <t xml:space="preserve">1-Octanesulfonamide, </t>
    </r>
    <r>
      <rPr>
        <i/>
        <sz val="11"/>
        <rFont val="Calibri"/>
        <family val="2"/>
        <scheme val="minor"/>
      </rPr>
      <t>N</t>
    </r>
    <r>
      <rPr>
        <sz val="11"/>
        <rFont val="Calibri"/>
        <family val="2"/>
        <scheme val="minor"/>
      </rPr>
      <t>-ethyl-1,1,2,2,3,3,4,4,5,5,6,6,7,7,8,8,8-heptadecafluoro-</t>
    </r>
    <r>
      <rPr>
        <i/>
        <sz val="11"/>
        <rFont val="Calibri"/>
        <family val="2"/>
        <scheme val="minor"/>
      </rPr>
      <t>N</t>
    </r>
    <r>
      <rPr>
        <sz val="11"/>
        <rFont val="Calibri"/>
        <family val="2"/>
        <scheme val="minor"/>
      </rPr>
      <t xml:space="preserve">-(2-hydroxyethyl)-, reaction products with </t>
    </r>
    <r>
      <rPr>
        <i/>
        <sz val="11"/>
        <rFont val="Calibri"/>
        <family val="2"/>
        <scheme val="minor"/>
      </rPr>
      <t>N</t>
    </r>
    <r>
      <rPr>
        <sz val="11"/>
        <rFont val="Calibri"/>
        <family val="2"/>
        <scheme val="minor"/>
      </rPr>
      <t>-ethyl-1,1,2,2,3,3,4,4,4-nonafluoro-</t>
    </r>
    <r>
      <rPr>
        <i/>
        <sz val="11"/>
        <rFont val="Calibri"/>
        <family val="2"/>
        <scheme val="minor"/>
      </rPr>
      <t>N</t>
    </r>
    <r>
      <rPr>
        <sz val="11"/>
        <rFont val="Calibri"/>
        <family val="2"/>
        <scheme val="minor"/>
      </rPr>
      <t xml:space="preserve">-(2-hydroxyethyl)-1-butanesulfonamide, </t>
    </r>
    <r>
      <rPr>
        <i/>
        <sz val="11"/>
        <rFont val="Calibri"/>
        <family val="2"/>
        <scheme val="minor"/>
      </rPr>
      <t>N</t>
    </r>
    <r>
      <rPr>
        <sz val="11"/>
        <rFont val="Calibri"/>
        <family val="2"/>
        <scheme val="minor"/>
      </rPr>
      <t>-ethyl-1,1,2,2,3,3,4,4,5,5,6,6,7,7,7-pentadecafluoro-</t>
    </r>
    <r>
      <rPr>
        <i/>
        <sz val="11"/>
        <rFont val="Calibri"/>
        <family val="2"/>
        <scheme val="minor"/>
      </rPr>
      <t>N</t>
    </r>
    <r>
      <rPr>
        <sz val="11"/>
        <rFont val="Calibri"/>
        <family val="2"/>
        <scheme val="minor"/>
      </rPr>
      <t xml:space="preserve">-(2-hydroxyethyl)-1-heptanesulfonamide, </t>
    </r>
    <r>
      <rPr>
        <i/>
        <sz val="11"/>
        <rFont val="Calibri"/>
        <family val="2"/>
        <scheme val="minor"/>
      </rPr>
      <t>N</t>
    </r>
    <r>
      <rPr>
        <sz val="11"/>
        <rFont val="Calibri"/>
        <family val="2"/>
        <scheme val="minor"/>
      </rPr>
      <t>-ethyl-1,1,2,2,3,3,4,4,5,5,6,6,6-tridecafluoro-</t>
    </r>
    <r>
      <rPr>
        <i/>
        <sz val="11"/>
        <rFont val="Calibri"/>
        <family val="2"/>
        <scheme val="minor"/>
      </rPr>
      <t>N</t>
    </r>
    <r>
      <rPr>
        <sz val="11"/>
        <rFont val="Calibri"/>
        <family val="2"/>
        <scheme val="minor"/>
      </rPr>
      <t xml:space="preserve">-(2-hydroxyethyl)-1-hexanesulfonamide, </t>
    </r>
    <r>
      <rPr>
        <i/>
        <sz val="11"/>
        <rFont val="Calibri"/>
        <family val="2"/>
        <scheme val="minor"/>
      </rPr>
      <t>N</t>
    </r>
    <r>
      <rPr>
        <sz val="11"/>
        <rFont val="Calibri"/>
        <family val="2"/>
        <scheme val="minor"/>
      </rPr>
      <t>-ethyl-1,1,2,2,3,3,4,4,5,5,5-undecafluoro-</t>
    </r>
    <r>
      <rPr>
        <i/>
        <sz val="11"/>
        <rFont val="Calibri"/>
        <family val="2"/>
        <scheme val="minor"/>
      </rPr>
      <t>N</t>
    </r>
    <r>
      <rPr>
        <sz val="11"/>
        <rFont val="Calibri"/>
        <family val="2"/>
        <scheme val="minor"/>
      </rPr>
      <t>-(2-hydroxyethyl)-1-pentanesulfonamide, polymethylenepolyphenylene isocyanate and stearyl alc.</t>
    </r>
  </si>
  <si>
    <r>
      <t>Chromium, diaquatetrachloro[µ-[</t>
    </r>
    <r>
      <rPr>
        <i/>
        <sz val="11"/>
        <rFont val="Calibri"/>
        <family val="2"/>
        <scheme val="minor"/>
      </rPr>
      <t>N</t>
    </r>
    <r>
      <rPr>
        <sz val="11"/>
        <rFont val="Calibri"/>
        <family val="2"/>
        <scheme val="minor"/>
      </rPr>
      <t>-ethyl-</t>
    </r>
    <r>
      <rPr>
        <i/>
        <sz val="11"/>
        <rFont val="Calibri"/>
        <family val="2"/>
        <scheme val="minor"/>
      </rPr>
      <t>N</t>
    </r>
    <r>
      <rPr>
        <sz val="11"/>
        <rFont val="Calibri"/>
        <family val="2"/>
        <scheme val="minor"/>
      </rPr>
      <t>-[(pentadecafluoroheptyl)sulfonyl]glycinato-</t>
    </r>
    <r>
      <rPr>
        <i/>
        <sz val="11"/>
        <rFont val="Calibri"/>
        <family val="2"/>
        <scheme val="minor"/>
      </rPr>
      <t>O</t>
    </r>
    <r>
      <rPr>
        <sz val="11"/>
        <rFont val="Calibri"/>
        <family val="2"/>
        <scheme val="minor"/>
      </rPr>
      <t>¹:</t>
    </r>
    <r>
      <rPr>
        <i/>
        <sz val="11"/>
        <rFont val="Calibri"/>
        <family val="2"/>
        <scheme val="minor"/>
      </rPr>
      <t>O</t>
    </r>
    <r>
      <rPr>
        <sz val="11"/>
        <rFont val="Calibri"/>
        <family val="2"/>
        <scheme val="minor"/>
      </rPr>
      <t>¹']]-µ-hydroxybis(2-propanol)-</t>
    </r>
  </si>
  <si>
    <r>
      <t>Chromium, diaquatetrachloro[µ-[</t>
    </r>
    <r>
      <rPr>
        <i/>
        <sz val="11"/>
        <rFont val="Calibri"/>
        <family val="2"/>
        <scheme val="minor"/>
      </rPr>
      <t>N</t>
    </r>
    <r>
      <rPr>
        <sz val="11"/>
        <rFont val="Calibri"/>
        <family val="2"/>
        <scheme val="minor"/>
      </rPr>
      <t>-ethyl-</t>
    </r>
    <r>
      <rPr>
        <i/>
        <sz val="11"/>
        <rFont val="Calibri"/>
        <family val="2"/>
        <scheme val="minor"/>
      </rPr>
      <t>N</t>
    </r>
    <r>
      <rPr>
        <sz val="11"/>
        <rFont val="Calibri"/>
        <family val="2"/>
        <scheme val="minor"/>
      </rPr>
      <t>-[(undecafluoropentyl)sulfonyl]glycinato-</t>
    </r>
    <r>
      <rPr>
        <i/>
        <sz val="11"/>
        <rFont val="Calibri"/>
        <family val="2"/>
        <scheme val="minor"/>
      </rPr>
      <t>O</t>
    </r>
    <r>
      <rPr>
        <sz val="11"/>
        <rFont val="Calibri"/>
        <family val="2"/>
        <scheme val="minor"/>
      </rPr>
      <t>¹:</t>
    </r>
    <r>
      <rPr>
        <i/>
        <sz val="11"/>
        <rFont val="Calibri"/>
        <family val="2"/>
        <scheme val="minor"/>
      </rPr>
      <t>O</t>
    </r>
    <r>
      <rPr>
        <sz val="11"/>
        <rFont val="Calibri"/>
        <family val="2"/>
        <scheme val="minor"/>
      </rPr>
      <t>¹']]-µ-hydroxybis(2-propanol)di-</t>
    </r>
  </si>
  <si>
    <r>
      <t>Chromium, diaquatetrachloro[µ-[</t>
    </r>
    <r>
      <rPr>
        <i/>
        <sz val="11"/>
        <rFont val="Calibri"/>
        <family val="2"/>
        <scheme val="minor"/>
      </rPr>
      <t>N</t>
    </r>
    <r>
      <rPr>
        <sz val="11"/>
        <rFont val="Calibri"/>
        <family val="2"/>
        <scheme val="minor"/>
      </rPr>
      <t>-ethyl-</t>
    </r>
    <r>
      <rPr>
        <i/>
        <sz val="11"/>
        <rFont val="Calibri"/>
        <family val="2"/>
        <scheme val="minor"/>
      </rPr>
      <t>N</t>
    </r>
    <r>
      <rPr>
        <sz val="11"/>
        <rFont val="Calibri"/>
        <family val="2"/>
        <scheme val="minor"/>
      </rPr>
      <t>-[(nonafluorobutyl)sulfonyl]glycinato-</t>
    </r>
    <r>
      <rPr>
        <i/>
        <sz val="11"/>
        <rFont val="Calibri"/>
        <family val="2"/>
        <scheme val="minor"/>
      </rPr>
      <t>O</t>
    </r>
    <r>
      <rPr>
        <sz val="11"/>
        <rFont val="Calibri"/>
        <family val="2"/>
        <scheme val="minor"/>
      </rPr>
      <t>¹:</t>
    </r>
    <r>
      <rPr>
        <i/>
        <sz val="11"/>
        <rFont val="Calibri"/>
        <family val="2"/>
        <scheme val="minor"/>
      </rPr>
      <t>O</t>
    </r>
    <r>
      <rPr>
        <sz val="11"/>
        <rFont val="Calibri"/>
        <family val="2"/>
        <scheme val="minor"/>
      </rPr>
      <t>¹']]-µ-hydroxybis(2-propanol)di-</t>
    </r>
  </si>
  <si>
    <t>Siloxanes and silicones, Me 3,3,3-trifluoropropyl, Me vinyl, hydroxy-terminated</t>
  </si>
  <si>
    <r>
      <t xml:space="preserve">1-Propanaminium,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-trimethyl-3-[[(undecafluoropentyl)sulfonyl]amino]-, chloride</t>
    </r>
  </si>
  <si>
    <r>
      <t xml:space="preserve">1-Propanaminium,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-trimethyl-3-[[(undecafluoropentyl)sulfonyl]amino]-, iodide</t>
    </r>
  </si>
  <si>
    <r>
      <t xml:space="preserve">1-Butanesulfonamide, </t>
    </r>
    <r>
      <rPr>
        <i/>
        <sz val="11"/>
        <rFont val="Calibri"/>
        <family val="2"/>
        <scheme val="minor"/>
      </rPr>
      <t>N</t>
    </r>
    <r>
      <rPr>
        <sz val="11"/>
        <rFont val="Calibri"/>
        <family val="2"/>
        <scheme val="minor"/>
      </rPr>
      <t>-[3-(dimethylamino)propyl]-1,1,2,2,3,3,4,4,4-nonafluoro-, monohydrochloride</t>
    </r>
  </si>
  <si>
    <r>
      <t xml:space="preserve">1-Heptanesulfonamide, </t>
    </r>
    <r>
      <rPr>
        <i/>
        <sz val="11"/>
        <rFont val="Calibri"/>
        <family val="2"/>
        <scheme val="minor"/>
      </rPr>
      <t>N</t>
    </r>
    <r>
      <rPr>
        <sz val="11"/>
        <rFont val="Calibri"/>
        <family val="2"/>
        <scheme val="minor"/>
      </rPr>
      <t>-ethyl-1,1,2,2,3,3,4,4,5,5,6,6,7,7,7-pentadecafluoro-</t>
    </r>
  </si>
  <si>
    <r>
      <t xml:space="preserve">2-Propenoic acid, 2-methyl-, octadecyl ester, polymer with 1,1-dichloroethene, 2-[[(heptadecafluorooctyl)sulfonyl]methylamino]ethyl 2-propenoate, </t>
    </r>
    <r>
      <rPr>
        <i/>
        <sz val="11"/>
        <rFont val="Calibri"/>
        <family val="2"/>
        <scheme val="minor"/>
      </rPr>
      <t>N</t>
    </r>
    <r>
      <rPr>
        <sz val="11"/>
        <rFont val="Calibri"/>
        <family val="2"/>
        <scheme val="minor"/>
      </rPr>
      <t>-(hydroxymethyl)-2-propenamide, 2-[methyl[(nonafluorobutyl)sulfonyl]amino]ethyl 2-propenoate, 2-[methyl[(pentadecafluoroheptyl)sulfonyl]amino]ethyl 2-propenoate, 2-[methyl[(tridecafluorohexyl)sulfonyl]amino]ethyl 2-propenoate and 2-[methyl[(undecafluoropentyl)sulfonyl]amino]ethyl 2-propenoate</t>
    </r>
  </si>
  <si>
    <r>
      <t>4-Isoxazolecarboxamide, 5-methyl-</t>
    </r>
    <r>
      <rPr>
        <i/>
        <sz val="11"/>
        <rFont val="Calibri"/>
        <family val="2"/>
        <scheme val="minor"/>
      </rPr>
      <t>N</t>
    </r>
    <r>
      <rPr>
        <sz val="11"/>
        <rFont val="Calibri"/>
        <family val="2"/>
        <scheme val="minor"/>
      </rPr>
      <t>-[4-(trifluoromethyl)phenyl]-</t>
    </r>
  </si>
  <si>
    <r>
      <t>Benzamide, 3,3'-[(2-chloro-5-methyl-1,4-phenylene)bis[imino(1-acetyl-2-oxo-2,1-ethanediyl)azo]]bis[4-chloro-</t>
    </r>
    <r>
      <rPr>
        <i/>
        <sz val="11"/>
        <rFont val="Calibri"/>
        <family val="2"/>
        <scheme val="minor"/>
      </rPr>
      <t>N</t>
    </r>
    <r>
      <rPr>
        <sz val="11"/>
        <rFont val="Calibri"/>
        <family val="2"/>
        <scheme val="minor"/>
      </rPr>
      <t>-[2-(4-chlorophenoxy)-5-(trifluoromethyl)phenyl]-</t>
    </r>
  </si>
  <si>
    <r>
      <t xml:space="preserve">Carbamic acid, </t>
    </r>
    <r>
      <rPr>
        <i/>
        <sz val="11"/>
        <rFont val="Calibri"/>
        <family val="2"/>
        <scheme val="minor"/>
      </rPr>
      <t>N</t>
    </r>
    <r>
      <rPr>
        <sz val="11"/>
        <rFont val="Calibri"/>
        <family val="2"/>
        <scheme val="minor"/>
      </rPr>
      <t>-[2-(sulfothio)ethyl]-, C-(3,3,4,4,5,5,6,6,7,7,8,8,8-tridecafluorooctyl) ester, sodium salt (1:1)</t>
    </r>
  </si>
  <si>
    <r>
      <t xml:space="preserve">Glycine, </t>
    </r>
    <r>
      <rPr>
        <i/>
        <sz val="11"/>
        <rFont val="Calibri"/>
        <family val="2"/>
        <scheme val="minor"/>
      </rPr>
      <t>N</t>
    </r>
    <r>
      <rPr>
        <sz val="11"/>
        <rFont val="Calibri"/>
        <family val="2"/>
        <scheme val="minor"/>
      </rPr>
      <t>-[[6-methoxy-5-(trifluoromethyl)-1-naphthalenyl]thioxomethyl]-N-methyl-</t>
    </r>
  </si>
  <si>
    <r>
      <t>Methanesulfonamide, 1,1,1-trifluoro-</t>
    </r>
    <r>
      <rPr>
        <i/>
        <sz val="11"/>
        <rFont val="Calibri"/>
        <family val="2"/>
        <scheme val="minor"/>
      </rPr>
      <t>N</t>
    </r>
    <r>
      <rPr>
        <sz val="11"/>
        <rFont val="Calibri"/>
        <family val="2"/>
        <scheme val="minor"/>
      </rPr>
      <t>-[(trifluoromethyl)sulfonyl]-, lithium salt</t>
    </r>
  </si>
  <si>
    <r>
      <t xml:space="preserve">Propanamide, </t>
    </r>
    <r>
      <rPr>
        <i/>
        <sz val="11"/>
        <rFont val="Calibri"/>
        <family val="2"/>
        <scheme val="minor"/>
      </rPr>
      <t>N</t>
    </r>
    <r>
      <rPr>
        <sz val="11"/>
        <rFont val="Calibri"/>
        <family val="2"/>
        <scheme val="minor"/>
      </rPr>
      <t>-[4-cyano-3-(trifluoromethyl)phenyl]-3-[(4-fluorophenyl)sulfonyl]-2-hydroxy-2-methyl-</t>
    </r>
  </si>
  <si>
    <r>
      <t xml:space="preserve">Sulfonamides, C7-8-alkane, perfluoro, </t>
    </r>
    <r>
      <rPr>
        <i/>
        <sz val="11"/>
        <rFont val="Calibri"/>
        <family val="2"/>
        <scheme val="minor"/>
      </rPr>
      <t>N</t>
    </r>
    <r>
      <rPr>
        <sz val="11"/>
        <rFont val="Calibri"/>
        <family val="2"/>
        <scheme val="minor"/>
      </rPr>
      <t>-methyl-</t>
    </r>
    <r>
      <rPr>
        <i/>
        <sz val="11"/>
        <rFont val="Calibri"/>
        <family val="2"/>
        <scheme val="minor"/>
      </rPr>
      <t>N</t>
    </r>
    <r>
      <rPr>
        <sz val="11"/>
        <rFont val="Calibri"/>
        <family val="2"/>
        <scheme val="minor"/>
      </rPr>
      <t xml:space="preserve">-[2-[(1-oxo-2-propen-1-yl)oxy]ethyl], polymers with 2-ethoxyethyl acrylate, glycidyl methacrylate and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-trimethyl-2-[(2-methyl-1-oxo-2-propen-1-yl)oxy]ethanaminium chloride (1:1)</t>
    </r>
  </si>
  <si>
    <r>
      <t xml:space="preserve">Benzenepropanamine, </t>
    </r>
    <r>
      <rPr>
        <i/>
        <sz val="11"/>
        <rFont val="Calibri"/>
        <family val="2"/>
        <scheme val="minor"/>
      </rPr>
      <t>N</t>
    </r>
    <r>
      <rPr>
        <sz val="11"/>
        <rFont val="Calibri"/>
        <family val="2"/>
        <scheme val="minor"/>
      </rPr>
      <t>-methyl-γ-[4-(trifluoromethyl)phenoxy]-, (γ</t>
    </r>
    <r>
      <rPr>
        <i/>
        <sz val="11"/>
        <rFont val="Calibri"/>
        <family val="2"/>
        <scheme val="minor"/>
      </rPr>
      <t>S</t>
    </r>
    <r>
      <rPr>
        <sz val="11"/>
        <rFont val="Calibri"/>
        <family val="2"/>
        <scheme val="minor"/>
      </rPr>
      <t>)-</t>
    </r>
  </si>
  <si>
    <r>
      <t>1</t>
    </r>
    <r>
      <rPr>
        <i/>
        <sz val="11"/>
        <rFont val="Calibri"/>
        <family val="2"/>
        <scheme val="minor"/>
      </rPr>
      <t>H</t>
    </r>
    <r>
      <rPr>
        <sz val="11"/>
        <rFont val="Calibri"/>
        <family val="2"/>
        <scheme val="minor"/>
      </rPr>
      <t>-Benzimidazole, 2-[[[3-methyl-4-(2,2,2-trifluoroethoxy)-2-pyridinyl]methyl]sulfinyl]-</t>
    </r>
  </si>
  <si>
    <r>
      <t xml:space="preserve">Imidodicarbonic diamide,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',2-tris(6-isocyanatohexyl)-, reaction products with 3-chloro-1,2-propanediol and α-fluoro-ω-(2-hydroxyethyl)poly(difluoromethylene)</t>
    </r>
  </si>
  <si>
    <r>
      <t xml:space="preserve">2-Propenoic acid, 3,3,4,4,5,5,6,6,7,7,8,8,9,9,10,10,11,11,12,12,12-heneicosafluorododecyl ester, polymer with 3,3,4,4,5,5,6,6,7,7,8,8,9,9,10,10,10-heptadecafluorodecyl 2-propenoate, hexadecyl 2-propenoate, </t>
    </r>
    <r>
      <rPr>
        <i/>
        <sz val="11"/>
        <rFont val="Calibri"/>
        <family val="2"/>
        <scheme val="minor"/>
      </rPr>
      <t>N</t>
    </r>
    <r>
      <rPr>
        <sz val="11"/>
        <rFont val="Calibri"/>
        <family val="2"/>
        <scheme val="minor"/>
      </rPr>
      <t>-(hydroxymethyl)-2-propenamide, octadecyl 2-propenoate, 3,3,4,4,5,5,6,6,7,7,8,8,9,9,10,10,11,11,12,12,13,13,14,14,14-pentacosafluorotetradecyl 2-propenoate and 3,3,4,4,5,5,6,6,7,7,8,8,8-tridecafluorooctyl 2-propenoate</t>
    </r>
  </si>
  <si>
    <r>
      <t>1</t>
    </r>
    <r>
      <rPr>
        <i/>
        <sz val="11"/>
        <rFont val="Calibri"/>
        <family val="2"/>
        <scheme val="minor"/>
      </rPr>
      <t>H</t>
    </r>
    <r>
      <rPr>
        <sz val="11"/>
        <rFont val="Calibri"/>
        <family val="2"/>
        <scheme val="minor"/>
      </rPr>
      <t>-Benzimidazole, 2-[(</t>
    </r>
    <r>
      <rPr>
        <i/>
        <sz val="11"/>
        <rFont val="Calibri"/>
        <family val="2"/>
        <scheme val="minor"/>
      </rPr>
      <t>S</t>
    </r>
    <r>
      <rPr>
        <sz val="11"/>
        <rFont val="Calibri"/>
        <family val="2"/>
        <scheme val="minor"/>
      </rPr>
      <t>)-[[3-methyl-4-(2,2,2-trifluoroethoxy)-2-pyridinyl]methyl]sulfinyl]-</t>
    </r>
  </si>
  <si>
    <r>
      <t>2</t>
    </r>
    <r>
      <rPr>
        <i/>
        <sz val="11"/>
        <rFont val="Calibri"/>
        <family val="2"/>
        <scheme val="minor"/>
      </rPr>
      <t>H</t>
    </r>
    <r>
      <rPr>
        <sz val="11"/>
        <rFont val="Calibri"/>
        <family val="2"/>
        <scheme val="minor"/>
      </rPr>
      <t>-3,1-Benzoxazin-2-one, 6-chloro-4-(2-cyclopropylethynyl)-1,4-dihydro-4-(trifluoromethyl)-, (4</t>
    </r>
    <r>
      <rPr>
        <i/>
        <sz val="11"/>
        <rFont val="Calibri"/>
        <family val="2"/>
        <scheme val="minor"/>
      </rPr>
      <t>S</t>
    </r>
    <r>
      <rPr>
        <sz val="11"/>
        <rFont val="Calibri"/>
        <family val="2"/>
        <scheme val="minor"/>
      </rPr>
      <t>)-</t>
    </r>
  </si>
  <si>
    <r>
      <t>1</t>
    </r>
    <r>
      <rPr>
        <i/>
        <sz val="11"/>
        <rFont val="Calibri"/>
        <family val="2"/>
        <scheme val="minor"/>
      </rPr>
      <t>H</t>
    </r>
    <r>
      <rPr>
        <sz val="11"/>
        <rFont val="Calibri"/>
        <family val="2"/>
        <scheme val="minor"/>
      </rPr>
      <t xml:space="preserve">-Indeno[5,4-f]quinoline-7-carboxamide, </t>
    </r>
    <r>
      <rPr>
        <i/>
        <sz val="11"/>
        <rFont val="Calibri"/>
        <family val="2"/>
        <scheme val="minor"/>
      </rPr>
      <t>N</t>
    </r>
    <r>
      <rPr>
        <sz val="11"/>
        <rFont val="Calibri"/>
        <family val="2"/>
        <scheme val="minor"/>
      </rPr>
      <t>-[2,5-bis(trifluoromethyl)phenyl]-2,4a,4b,5,6,6a,7,8,9,9a,9b,10,11,11a-tetradecahydro-4a,6a-dimethyl-2-oxo-, (4a</t>
    </r>
    <r>
      <rPr>
        <i/>
        <sz val="11"/>
        <rFont val="Calibri"/>
        <family val="2"/>
        <scheme val="minor"/>
      </rPr>
      <t>R</t>
    </r>
    <r>
      <rPr>
        <sz val="11"/>
        <rFont val="Calibri"/>
        <family val="2"/>
        <scheme val="minor"/>
      </rPr>
      <t>,4b</t>
    </r>
    <r>
      <rPr>
        <i/>
        <sz val="11"/>
        <rFont val="Calibri"/>
        <family val="2"/>
        <scheme val="minor"/>
      </rPr>
      <t>S</t>
    </r>
    <r>
      <rPr>
        <sz val="11"/>
        <rFont val="Calibri"/>
        <family val="2"/>
        <scheme val="minor"/>
      </rPr>
      <t>,6a</t>
    </r>
    <r>
      <rPr>
        <i/>
        <sz val="11"/>
        <rFont val="Calibri"/>
        <family val="2"/>
        <scheme val="minor"/>
      </rPr>
      <t>S</t>
    </r>
    <r>
      <rPr>
        <sz val="11"/>
        <rFont val="Calibri"/>
        <family val="2"/>
        <scheme val="minor"/>
      </rPr>
      <t>,7</t>
    </r>
    <r>
      <rPr>
        <i/>
        <sz val="11"/>
        <rFont val="Calibri"/>
        <family val="2"/>
        <scheme val="minor"/>
      </rPr>
      <t>S</t>
    </r>
    <r>
      <rPr>
        <sz val="11"/>
        <rFont val="Calibri"/>
        <family val="2"/>
        <scheme val="minor"/>
      </rPr>
      <t>,9a</t>
    </r>
    <r>
      <rPr>
        <i/>
        <sz val="11"/>
        <rFont val="Calibri"/>
        <family val="2"/>
        <scheme val="minor"/>
      </rPr>
      <t>S</t>
    </r>
    <r>
      <rPr>
        <sz val="11"/>
        <rFont val="Calibri"/>
        <family val="2"/>
        <scheme val="minor"/>
      </rPr>
      <t>,9b</t>
    </r>
    <r>
      <rPr>
        <i/>
        <sz val="11"/>
        <rFont val="Calibri"/>
        <family val="2"/>
        <scheme val="minor"/>
      </rPr>
      <t>S</t>
    </r>
    <r>
      <rPr>
        <sz val="11"/>
        <rFont val="Calibri"/>
        <family val="2"/>
        <scheme val="minor"/>
      </rPr>
      <t>,11a</t>
    </r>
    <r>
      <rPr>
        <i/>
        <sz val="11"/>
        <rFont val="Calibri"/>
        <family val="2"/>
        <scheme val="minor"/>
      </rPr>
      <t>R</t>
    </r>
    <r>
      <rPr>
        <sz val="11"/>
        <rFont val="Calibri"/>
        <family val="2"/>
        <scheme val="minor"/>
      </rPr>
      <t>)-</t>
    </r>
  </si>
  <si>
    <r>
      <t>Benzenesulfonamide, 4-[5-(4-methylphenyl)-3-(trifluoromethyl)-1</t>
    </r>
    <r>
      <rPr>
        <i/>
        <sz val="11"/>
        <rFont val="Calibri"/>
        <family val="2"/>
        <scheme val="minor"/>
      </rPr>
      <t>H</t>
    </r>
    <r>
      <rPr>
        <sz val="11"/>
        <rFont val="Calibri"/>
        <family val="2"/>
        <scheme val="minor"/>
      </rPr>
      <t>-pyrazol-1-yl]-</t>
    </r>
  </si>
  <si>
    <t>1-Naphthalenemethanamine, α-methyl-N-[3-[3-(trifluoromethyl)phenyl]propyl]-, hydrochloride, (1:1) (αR)</t>
  </si>
  <si>
    <r>
      <t>Boron, trifluoro(tetrahydrofuran)-, (</t>
    </r>
    <r>
      <rPr>
        <i/>
        <sz val="11"/>
        <rFont val="Calibri"/>
        <family val="2"/>
        <scheme val="minor"/>
      </rPr>
      <t>T</t>
    </r>
    <r>
      <rPr>
        <sz val="11"/>
        <rFont val="Calibri"/>
        <family val="2"/>
        <scheme val="minor"/>
      </rPr>
      <t>-4)-, polymer with α-hydro-ω-hydroxypoly(oxy-1,2-ethanediyl) and 3-methyl-3-[(2,2,3,3,3-pentafluoropropoxy)methyl]oxetane</t>
    </r>
  </si>
  <si>
    <t>Siloxanes and silicones, di-Me, Me 3,3,4,4,5,5,6,6,6-nonafluorohexyl, Me stearyl</t>
  </si>
  <si>
    <r>
      <t>3,6,9,11-Tetraazapentacosanoic acid, 2,8-bis(2-aminoethyl)-5-(1-methylethyl)-4,7,10-trioxo-, (2</t>
    </r>
    <r>
      <rPr>
        <i/>
        <sz val="11"/>
        <rFont val="Calibri"/>
        <family val="2"/>
        <scheme val="minor"/>
      </rPr>
      <t>S</t>
    </r>
    <r>
      <rPr>
        <sz val="11"/>
        <rFont val="Calibri"/>
        <family val="2"/>
        <scheme val="minor"/>
      </rPr>
      <t>,5</t>
    </r>
    <r>
      <rPr>
        <i/>
        <sz val="11"/>
        <rFont val="Calibri"/>
        <family val="2"/>
        <scheme val="minor"/>
      </rPr>
      <t>S</t>
    </r>
    <r>
      <rPr>
        <sz val="11"/>
        <rFont val="Calibri"/>
        <family val="2"/>
        <scheme val="minor"/>
      </rPr>
      <t>,8</t>
    </r>
    <r>
      <rPr>
        <i/>
        <sz val="11"/>
        <rFont val="Calibri"/>
        <family val="2"/>
        <scheme val="minor"/>
      </rPr>
      <t>S</t>
    </r>
    <r>
      <rPr>
        <sz val="11"/>
        <rFont val="Calibri"/>
        <family val="2"/>
        <scheme val="minor"/>
      </rPr>
      <t>)-, 2,2,2-trifluoroacetate (1:2)</t>
    </r>
  </si>
  <si>
    <r>
      <t>Siloxanes and silicones, 3-aminopropyl Me, di-Me, Me 3-mercaptopropyl, polymers with stearyl acrylate, 3,3,4,4,5,5,6,6,7,7,8,8,8-tridecafluorooctyl methacrylate, rel-(1</t>
    </r>
    <r>
      <rPr>
        <i/>
        <sz val="11"/>
        <rFont val="Calibri"/>
        <family val="2"/>
        <scheme val="minor"/>
      </rPr>
      <t>R</t>
    </r>
    <r>
      <rPr>
        <sz val="11"/>
        <rFont val="Calibri"/>
        <family val="2"/>
        <scheme val="minor"/>
      </rPr>
      <t>,2</t>
    </r>
    <r>
      <rPr>
        <i/>
        <sz val="11"/>
        <rFont val="Calibri"/>
        <family val="2"/>
        <scheme val="minor"/>
      </rPr>
      <t>R</t>
    </r>
    <r>
      <rPr>
        <sz val="11"/>
        <rFont val="Calibri"/>
        <family val="2"/>
        <scheme val="minor"/>
      </rPr>
      <t>,4</t>
    </r>
    <r>
      <rPr>
        <i/>
        <sz val="11"/>
        <rFont val="Calibri"/>
        <family val="2"/>
        <scheme val="minor"/>
      </rPr>
      <t>R</t>
    </r>
    <r>
      <rPr>
        <sz val="11"/>
        <rFont val="Calibri"/>
        <family val="2"/>
        <scheme val="minor"/>
      </rPr>
      <t>)-1,7,7-trimethylbicyclo[2.2.1] hept-2-yl methacrylate and vinyl chloride</t>
    </r>
  </si>
  <si>
    <t>Siloxanes and silicones, di-Me, 3-hydroxypropyl Me, Me 3,3,3-trifluoropropyl</t>
  </si>
  <si>
    <r>
      <t>Diethanolamine salts of mono-and bis(1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,2</t>
    </r>
    <r>
      <rPr>
        <i/>
        <sz val="11"/>
        <rFont val="Calibri"/>
        <family val="2"/>
        <scheme val="minor"/>
      </rPr>
      <t>H</t>
    </r>
    <r>
      <rPr>
        <sz val="11"/>
        <rFont val="Calibri"/>
        <family val="2"/>
        <scheme val="minor"/>
      </rPr>
      <t>,2</t>
    </r>
    <r>
      <rPr>
        <i/>
        <sz val="11"/>
        <rFont val="Calibri"/>
        <family val="2"/>
        <scheme val="minor"/>
      </rPr>
      <t>H</t>
    </r>
    <r>
      <rPr>
        <sz val="11"/>
        <rFont val="Calibri"/>
        <family val="2"/>
        <scheme val="minor"/>
      </rPr>
      <t>-perfluoroalkyl)phosphates</t>
    </r>
  </si>
  <si>
    <r>
      <t>α-Fluoro-ω-[2-[(1-oxo-2-propenyl)oxy]ethyl]-poly(difluoromethylene), polymer with chloroethene, (</t>
    </r>
    <r>
      <rPr>
        <i/>
        <sz val="11"/>
        <rFont val="Calibri"/>
        <family val="2"/>
        <scheme val="minor"/>
      </rPr>
      <t>Z</t>
    </r>
    <r>
      <rPr>
        <sz val="11"/>
        <rFont val="Calibri"/>
        <family val="2"/>
        <scheme val="minor"/>
      </rPr>
      <t xml:space="preserve">)-2-butenedioic acid bis(2-ethylhexyl)ester and </t>
    </r>
    <r>
      <rPr>
        <i/>
        <sz val="11"/>
        <rFont val="Calibri"/>
        <family val="2"/>
        <scheme val="minor"/>
      </rPr>
      <t>N</t>
    </r>
    <r>
      <rPr>
        <sz val="11"/>
        <rFont val="Calibri"/>
        <family val="2"/>
        <scheme val="minor"/>
      </rPr>
      <t>-(substituted methyl)-2-propenamide</t>
    </r>
  </si>
  <si>
    <r>
      <t>α-Fluoro-ω-[2-[(1-oxo-2-propenyl)oxy]ethyl]-poly(difluoromethylene), polymer with 2-hydroxy-</t>
    </r>
    <r>
      <rPr>
        <i/>
        <sz val="11"/>
        <rFont val="Calibri"/>
        <family val="2"/>
        <scheme val="minor"/>
      </rPr>
      <t>N</t>
    </r>
    <r>
      <rPr>
        <sz val="11"/>
        <rFont val="Calibri"/>
        <family val="2"/>
        <scheme val="minor"/>
      </rPr>
      <t>-substituted-3-[(2-methyl-1-oxo-2-propenyl)oxy]-1-propenammonium chloride</t>
    </r>
  </si>
  <si>
    <r>
      <rPr>
        <i/>
        <sz val="11"/>
        <rFont val="Calibri"/>
        <family val="2"/>
        <scheme val="minor"/>
      </rPr>
      <t>N</t>
    </r>
    <r>
      <rPr>
        <sz val="11"/>
        <rFont val="Calibri"/>
        <family val="2"/>
        <scheme val="minor"/>
      </rPr>
      <t>,</t>
    </r>
    <r>
      <rPr>
        <i/>
        <sz val="11"/>
        <rFont val="Calibri"/>
        <family val="2"/>
        <scheme val="minor"/>
      </rPr>
      <t>N</t>
    </r>
    <r>
      <rPr>
        <sz val="11"/>
        <rFont val="Calibri"/>
        <family val="2"/>
        <scheme val="minor"/>
      </rPr>
      <t>' 2-Tris(6-isocyanatohexyl)imidodicarbonic diamide, α-fluoro-ω-(2-hydroxyethyl)poly(difluoromethylene), heteromonocycle-methanol and 1-octadecanol adduct</t>
    </r>
  </si>
  <si>
    <r>
      <t>α-Fluoro-ω-[2-[(1-oxo-2-propenyl)oxy]ethyl]poly(difluoromethylene), polymer with 2-methyl-2-propenoic acid phenylmethyl ester, (</t>
    </r>
    <r>
      <rPr>
        <i/>
        <sz val="11"/>
        <rFont val="Calibri"/>
        <family val="2"/>
        <scheme val="minor"/>
      </rPr>
      <t>Z</t>
    </r>
    <r>
      <rPr>
        <sz val="11"/>
        <rFont val="Calibri"/>
        <family val="2"/>
        <scheme val="minor"/>
      </rPr>
      <t>)-2-butenedioic acid bis(2-ethylhexyl) ester and 2-methyl-2-propenoic acid 2-(heteromonocycle)ethyl ester</t>
    </r>
  </si>
  <si>
    <r>
      <t xml:space="preserve">2-Methyl-2-propenoic acid methyl ester, polymer with 2-methyl-2-propenoic acid butyl ester and </t>
    </r>
    <r>
      <rPr>
        <i/>
        <sz val="11"/>
        <rFont val="Calibri"/>
        <family val="2"/>
        <scheme val="minor"/>
      </rPr>
      <t>N</t>
    </r>
    <r>
      <rPr>
        <sz val="11"/>
        <rFont val="Calibri"/>
        <family val="2"/>
        <scheme val="minor"/>
      </rPr>
      <t>-(substituted methyl)-2-propenamide</t>
    </r>
  </si>
  <si>
    <r>
      <t xml:space="preserve">1-Methyl, </t>
    </r>
    <r>
      <rPr>
        <i/>
        <sz val="11"/>
        <rFont val="Calibri"/>
        <family val="2"/>
        <scheme val="minor"/>
      </rPr>
      <t>N</t>
    </r>
    <r>
      <rPr>
        <sz val="11"/>
        <rFont val="Calibri"/>
        <family val="2"/>
        <scheme val="minor"/>
      </rPr>
      <t xml:space="preserve">-methoxycarbonyl, </t>
    </r>
    <r>
      <rPr>
        <i/>
        <sz val="11"/>
        <rFont val="Calibri"/>
        <family val="2"/>
        <scheme val="minor"/>
      </rPr>
      <t>N</t>
    </r>
    <r>
      <rPr>
        <sz val="11"/>
        <rFont val="Calibri"/>
        <family val="2"/>
        <scheme val="minor"/>
      </rPr>
      <t>'-[2-(perfluoroalkyl)ethoxy]carbonyl-2,4-diaminobenzene</t>
    </r>
  </si>
  <si>
    <r>
      <t xml:space="preserve">1-Methyl,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'-bis[2-(perfluoroalkyl)ethoxy]carbonyl-2,4-diaminobenzene</t>
    </r>
  </si>
  <si>
    <r>
      <t xml:space="preserve">1-Methyl, </t>
    </r>
    <r>
      <rPr>
        <i/>
        <sz val="11"/>
        <rFont val="Calibri"/>
        <family val="2"/>
        <scheme val="minor"/>
      </rPr>
      <t>N</t>
    </r>
    <r>
      <rPr>
        <sz val="11"/>
        <rFont val="Calibri"/>
        <family val="2"/>
        <scheme val="minor"/>
      </rPr>
      <t>-methoxycarbonyl,</t>
    </r>
    <r>
      <rPr>
        <i/>
        <sz val="11"/>
        <rFont val="Calibri"/>
        <family val="2"/>
        <scheme val="minor"/>
      </rPr>
      <t xml:space="preserve"> N</t>
    </r>
    <r>
      <rPr>
        <sz val="11"/>
        <rFont val="Calibri"/>
        <family val="2"/>
        <scheme val="minor"/>
      </rPr>
      <t xml:space="preserve">'-[2-(perfluoroalkyl)ethoxy]carbonyl, </t>
    </r>
    <r>
      <rPr>
        <i/>
        <sz val="11"/>
        <rFont val="Calibri"/>
        <family val="2"/>
        <scheme val="minor"/>
      </rPr>
      <t>N</t>
    </r>
    <r>
      <rPr>
        <sz val="11"/>
        <rFont val="Calibri"/>
        <family val="2"/>
        <scheme val="minor"/>
      </rPr>
      <t>'-[[4-methyl, 3-(methoxycarbonylamino)phenyl]aminocarbonyl]-2,4-diaminobenzene</t>
    </r>
  </si>
  <si>
    <r>
      <t xml:space="preserve">1-Methyl, </t>
    </r>
    <r>
      <rPr>
        <i/>
        <sz val="11"/>
        <rFont val="Calibri"/>
        <family val="2"/>
        <scheme val="minor"/>
      </rPr>
      <t>N</t>
    </r>
    <r>
      <rPr>
        <sz val="11"/>
        <rFont val="Calibri"/>
        <family val="2"/>
        <scheme val="minor"/>
      </rPr>
      <t xml:space="preserve">-methoxycarbonyl, </t>
    </r>
    <r>
      <rPr>
        <i/>
        <sz val="11"/>
        <rFont val="Calibri"/>
        <family val="2"/>
        <scheme val="minor"/>
      </rPr>
      <t>N</t>
    </r>
    <r>
      <rPr>
        <sz val="11"/>
        <rFont val="Calibri"/>
        <family val="2"/>
        <scheme val="minor"/>
      </rPr>
      <t xml:space="preserve">'-[2-(perfluoroalkyl)ethoxy]carbonyl, </t>
    </r>
    <r>
      <rPr>
        <i/>
        <sz val="11"/>
        <rFont val="Calibri"/>
        <family val="2"/>
        <scheme val="minor"/>
      </rPr>
      <t>N</t>
    </r>
    <r>
      <rPr>
        <sz val="11"/>
        <rFont val="Calibri"/>
        <family val="2"/>
        <scheme val="minor"/>
      </rPr>
      <t>'-[[[4-methyl, 3-[2-(perfluoroalkyl)ethoxy]carbonylamino]phenyl]aminocarbonyl]-2,4-diaminobenzene</t>
    </r>
  </si>
  <si>
    <t>Poly(alkyl acrylate)-co-2-(perfluoro[alkyl(C=6,8,10,12,14)])ethyl acrylate-co-hydroxymethylcarbamoylethylene-co-(3-chloro-2-hydroxypropyl methacrylate)-co-(2,3-epoxypropyl methacrylate)-co-(2-ethylhexyl methacrylate)</t>
  </si>
  <si>
    <r>
      <t xml:space="preserve">2-Propenoic acid, hexadecyl ester, polymer with α-fluoro-ω-[2-[(1-oxo-2-propenyl)oxy]ethyl]poly(difluoromethylene), 2-propenoic acid, alkyl ester, 1,1-dichloroethane, 2-methyl-2-propenoic acid, 2-hydroxyethyl ester, </t>
    </r>
    <r>
      <rPr>
        <i/>
        <sz val="11"/>
        <rFont val="Calibri"/>
        <family val="2"/>
        <scheme val="minor"/>
      </rPr>
      <t>N</t>
    </r>
    <r>
      <rPr>
        <sz val="11"/>
        <rFont val="Calibri"/>
        <family val="2"/>
        <scheme val="minor"/>
      </rPr>
      <t>-(hydroxymethyl)-2-propenamide and α-(2-methyl-1-oxo-2-propenyl)-ω-hydroxypoly(oxy-1,2-ethanediyl)</t>
    </r>
  </si>
  <si>
    <r>
      <t>Poly(oxy-1,2-ethanediyl), α-hydro-ω-hydroxy-, polymer with 1,6-diisocyanatohexane, homopolymer, polymer with polyfluoro-</t>
    </r>
    <r>
      <rPr>
        <i/>
        <sz val="11"/>
        <rFont val="Calibri"/>
        <family val="2"/>
        <scheme val="minor"/>
      </rPr>
      <t>N</t>
    </r>
    <r>
      <rPr>
        <sz val="11"/>
        <rFont val="Calibri"/>
        <family val="2"/>
        <scheme val="minor"/>
      </rPr>
      <t>-(2-hydroxyethyl)-</t>
    </r>
    <r>
      <rPr>
        <i/>
        <sz val="11"/>
        <rFont val="Calibri"/>
        <family val="2"/>
        <scheme val="minor"/>
      </rPr>
      <t>N</t>
    </r>
    <r>
      <rPr>
        <sz val="11"/>
        <rFont val="Calibri"/>
        <family val="2"/>
        <scheme val="minor"/>
      </rPr>
      <t>-methyl-1-butanesulfonamide, polyfluoro-</t>
    </r>
    <r>
      <rPr>
        <i/>
        <sz val="11"/>
        <rFont val="Calibri"/>
        <family val="2"/>
        <scheme val="minor"/>
      </rPr>
      <t>N</t>
    </r>
    <r>
      <rPr>
        <sz val="11"/>
        <rFont val="Calibri"/>
        <family val="2"/>
        <scheme val="minor"/>
      </rPr>
      <t>-(2-hydroxyethyl)-</t>
    </r>
    <r>
      <rPr>
        <i/>
        <sz val="11"/>
        <rFont val="Calibri"/>
        <family val="2"/>
        <scheme val="minor"/>
      </rPr>
      <t>N</t>
    </r>
    <r>
      <rPr>
        <sz val="11"/>
        <rFont val="Calibri"/>
        <family val="2"/>
        <scheme val="minor"/>
      </rPr>
      <t>-methyl-1-pentanesulfonamide, polyfluoro-</t>
    </r>
    <r>
      <rPr>
        <i/>
        <sz val="11"/>
        <rFont val="Calibri"/>
        <family val="2"/>
        <scheme val="minor"/>
      </rPr>
      <t>N</t>
    </r>
    <r>
      <rPr>
        <sz val="11"/>
        <rFont val="Calibri"/>
        <family val="2"/>
        <scheme val="minor"/>
      </rPr>
      <t>-(2-hydroxyethyl)-</t>
    </r>
    <r>
      <rPr>
        <i/>
        <sz val="11"/>
        <rFont val="Calibri"/>
        <family val="2"/>
        <scheme val="minor"/>
      </rPr>
      <t>N</t>
    </r>
    <r>
      <rPr>
        <sz val="11"/>
        <rFont val="Calibri"/>
        <family val="2"/>
        <scheme val="minor"/>
      </rPr>
      <t>-methyl-1-hexanesulfonamide, polyfluoro-</t>
    </r>
    <r>
      <rPr>
        <i/>
        <sz val="11"/>
        <rFont val="Calibri"/>
        <family val="2"/>
        <scheme val="minor"/>
      </rPr>
      <t>N</t>
    </r>
    <r>
      <rPr>
        <sz val="11"/>
        <rFont val="Calibri"/>
        <family val="2"/>
        <scheme val="minor"/>
      </rPr>
      <t>-(2-hydroxyethyl)-</t>
    </r>
    <r>
      <rPr>
        <i/>
        <sz val="11"/>
        <rFont val="Calibri"/>
        <family val="2"/>
        <scheme val="minor"/>
      </rPr>
      <t>N</t>
    </r>
    <r>
      <rPr>
        <sz val="11"/>
        <rFont val="Calibri"/>
        <family val="2"/>
        <scheme val="minor"/>
      </rPr>
      <t>-methyl-1-heptanesulfonami de and polyfluoro-</t>
    </r>
    <r>
      <rPr>
        <i/>
        <sz val="11"/>
        <rFont val="Calibri"/>
        <family val="2"/>
        <scheme val="minor"/>
      </rPr>
      <t>N</t>
    </r>
    <r>
      <rPr>
        <sz val="11"/>
        <rFont val="Calibri"/>
        <family val="2"/>
        <scheme val="minor"/>
      </rPr>
      <t>-(2-hydroxyethyl)-</t>
    </r>
    <r>
      <rPr>
        <i/>
        <sz val="11"/>
        <rFont val="Calibri"/>
        <family val="2"/>
        <scheme val="minor"/>
      </rPr>
      <t>N</t>
    </r>
    <r>
      <rPr>
        <sz val="11"/>
        <rFont val="Calibri"/>
        <family val="2"/>
        <scheme val="minor"/>
      </rPr>
      <t>-methyl-1-octanesulfonamide</t>
    </r>
  </si>
  <si>
    <t>Graft polymer of alkyl methacrylate-maleic anhydride-2-{[[(mercaptoethyl)oxy]carbonyl]amino}ethyl methacrylate copolymer and octadecyl methacrylate-2-{perfluoro[alkyl(C=6,8,10,12,14)]} ethyl acrylate copolymer</t>
  </si>
  <si>
    <r>
      <t xml:space="preserve">2-Propenoic acid, γ-ω-perfluoro-alkyl esters, polymers with 2-ethylhexyl acrylate, octadecyl acrylate and </t>
    </r>
    <r>
      <rPr>
        <i/>
        <sz val="11"/>
        <rFont val="Calibri"/>
        <family val="2"/>
        <scheme val="minor"/>
      </rPr>
      <t>N</t>
    </r>
    <r>
      <rPr>
        <sz val="11"/>
        <rFont val="Calibri"/>
        <family val="2"/>
        <scheme val="minor"/>
      </rPr>
      <t>-(hydroxymethyl)methacrylamide</t>
    </r>
  </si>
  <si>
    <r>
      <t xml:space="preserve">2-Propenoic acid, γ-ω-perfluoro-C8-C14-alkyl ester, polymer with perfluoro alkyl ethyl methacrylate, stearylacrylate, </t>
    </r>
    <r>
      <rPr>
        <i/>
        <sz val="11"/>
        <rFont val="Calibri"/>
        <family val="2"/>
        <scheme val="minor"/>
      </rPr>
      <t>N</t>
    </r>
    <r>
      <rPr>
        <sz val="11"/>
        <rFont val="Calibri"/>
        <family val="2"/>
        <scheme val="minor"/>
      </rPr>
      <t>-methylolmethacrylamide, glycidylmethacrylate and vinylidene chloride</t>
    </r>
  </si>
  <si>
    <r>
      <t>Alkyl acrylates polymer with perfluorobutyl-</t>
    </r>
    <r>
      <rPr>
        <i/>
        <sz val="11"/>
        <rFont val="Calibri"/>
        <family val="2"/>
        <scheme val="minor"/>
      </rPr>
      <t>N</t>
    </r>
    <r>
      <rPr>
        <sz val="11"/>
        <rFont val="Calibri"/>
        <family val="2"/>
        <scheme val="minor"/>
      </rPr>
      <t>-disubstituted sulfonamido acrylate</t>
    </r>
  </si>
  <si>
    <r>
      <t>Poly(fluoroalkylene oxide), polymer with 3-</t>
    </r>
    <r>
      <rPr>
        <i/>
        <sz val="11"/>
        <rFont val="Calibri"/>
        <family val="2"/>
        <scheme val="minor"/>
      </rPr>
      <t>N</t>
    </r>
    <r>
      <rPr>
        <sz val="11"/>
        <rFont val="Calibri"/>
        <family val="2"/>
        <scheme val="minor"/>
      </rPr>
      <t xml:space="preserve">-methylaminopropylamine,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-dimethyldipropylenetriamine and poly(hexamethylenediisocyanate)</t>
    </r>
  </si>
  <si>
    <t>[Poly(oxy-alkanediyl), α-(polyfluoroalkyl)-ω-x-]</t>
  </si>
  <si>
    <t>Ethanaminium, polymethyl-2-[(2-methyl-1-oxo-2-propenyl)oxy]-,chloride, polymer with 2-hydroxyethyl 2-propenoate, 2-[(2-methyl-1-oxo-2-propenyl)oxy]ethyl 3-oxobutanoate, α-(1-oxo-2-propenyl)-ω-hydroxypoly(oxy-1,2-ethanediyl) and 3,3,4,4,5,5,6,6,7,7,8,8,8-tridecafluorooctyl 2-propenoate</t>
  </si>
  <si>
    <t>2-Propenoic acid, 2-methyl-, polymer with 2-(dialkylsubstituted)alkyl 2-methyl-2-propenoate and polyfluoroalkyl 2-methyl-2-propenoate, ammonium sodium salt</t>
  </si>
  <si>
    <t>2-Propenoic acid, 2-methyl-, polymer with 2-(dialkylsubstituted)alkyl 2-methyl-2-propenoate and polyfluoroalkyl 2-methyl-2-propenoate, ammonium salt</t>
  </si>
  <si>
    <r>
      <t xml:space="preserve">2-Propenoic acid, 2-methyl-, C16-18 alkyl esters, polymers with </t>
    </r>
    <r>
      <rPr>
        <i/>
        <sz val="11"/>
        <rFont val="Calibri"/>
        <family val="2"/>
        <scheme val="minor"/>
      </rPr>
      <t>N</t>
    </r>
    <r>
      <rPr>
        <sz val="11"/>
        <rFont val="Calibri"/>
        <family val="2"/>
        <scheme val="minor"/>
      </rPr>
      <t>-(hydroxymethyl)-2-methyl-2-propenamide, polyfluorooctyl methacrylate and rel-(1</t>
    </r>
    <r>
      <rPr>
        <i/>
        <sz val="11"/>
        <rFont val="Calibri"/>
        <family val="2"/>
        <scheme val="minor"/>
      </rPr>
      <t>R</t>
    </r>
    <r>
      <rPr>
        <sz val="11"/>
        <rFont val="Calibri"/>
        <family val="2"/>
        <scheme val="minor"/>
      </rPr>
      <t>,2</t>
    </r>
    <r>
      <rPr>
        <i/>
        <sz val="11"/>
        <rFont val="Calibri"/>
        <family val="2"/>
        <scheme val="minor"/>
      </rPr>
      <t>R</t>
    </r>
    <r>
      <rPr>
        <sz val="11"/>
        <rFont val="Calibri"/>
        <family val="2"/>
        <scheme val="minor"/>
      </rPr>
      <t>,4</t>
    </r>
    <r>
      <rPr>
        <i/>
        <sz val="11"/>
        <rFont val="Calibri"/>
        <family val="2"/>
        <scheme val="minor"/>
      </rPr>
      <t>R</t>
    </r>
    <r>
      <rPr>
        <sz val="11"/>
        <rFont val="Calibri"/>
        <family val="2"/>
        <scheme val="minor"/>
      </rPr>
      <t>)-1,7,7-trimethylbicyclo[2.2.1]hept-2-yl methacrylate, 2,2'-(1,2-diazenediyl) bis[2,4-dimethylpentanenitrile]-initiated</t>
    </r>
  </si>
  <si>
    <r>
      <t>1-Propanaminium, 2-substituted-</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-dimethyl-3-substituted-</t>
    </r>
    <r>
      <rPr>
        <i/>
        <sz val="11"/>
        <rFont val="Calibri"/>
        <family val="2"/>
        <scheme val="minor"/>
      </rPr>
      <t>N</t>
    </r>
    <r>
      <rPr>
        <sz val="11"/>
        <rFont val="Calibri"/>
        <family val="2"/>
        <scheme val="minor"/>
      </rPr>
      <t>-[3-[[(polyfluoroalkyl)sulfonyl]amino]propyl]-inner salt</t>
    </r>
  </si>
  <si>
    <r>
      <t>2-Butene, 1,1,1,4,4,4-hexafluoro-, (2</t>
    </r>
    <r>
      <rPr>
        <i/>
        <sz val="11"/>
        <rFont val="Calibri"/>
        <family val="2"/>
        <scheme val="minor"/>
      </rPr>
      <t>Z</t>
    </r>
    <r>
      <rPr>
        <sz val="11"/>
        <rFont val="Calibri"/>
        <family val="2"/>
        <scheme val="minor"/>
      </rPr>
      <t>)-</t>
    </r>
  </si>
  <si>
    <r>
      <t>1-Propene, 1,3,3,3-tetrafluoro-, (1</t>
    </r>
    <r>
      <rPr>
        <i/>
        <sz val="11"/>
        <rFont val="Calibri"/>
        <family val="2"/>
        <scheme val="minor"/>
      </rPr>
      <t>E</t>
    </r>
    <r>
      <rPr>
        <sz val="11"/>
        <rFont val="Calibri"/>
        <family val="2"/>
        <scheme val="minor"/>
      </rPr>
      <t>)-</t>
    </r>
  </si>
  <si>
    <r>
      <t>1-Propene, 1-chloro-3,3,3-trifluoro-, (1</t>
    </r>
    <r>
      <rPr>
        <i/>
        <sz val="11"/>
        <rFont val="Calibri"/>
        <family val="2"/>
        <scheme val="minor"/>
      </rPr>
      <t>E</t>
    </r>
    <r>
      <rPr>
        <sz val="11"/>
        <rFont val="Calibri"/>
        <family val="2"/>
        <scheme val="minor"/>
      </rPr>
      <t>)-</t>
    </r>
  </si>
  <si>
    <r>
      <t>Ethane, 2-chloro-2-(difluoromethoxy)-1,1,1-trifluoro-, (2</t>
    </r>
    <r>
      <rPr>
        <i/>
        <sz val="11"/>
        <rFont val="Calibri"/>
        <family val="2"/>
        <scheme val="minor"/>
      </rPr>
      <t>R</t>
    </r>
    <r>
      <rPr>
        <sz val="11"/>
        <rFont val="Calibri"/>
        <family val="2"/>
        <scheme val="minor"/>
      </rPr>
      <t>)-</t>
    </r>
  </si>
  <si>
    <r>
      <t xml:space="preserve">1-Pentanesulfonamide, </t>
    </r>
    <r>
      <rPr>
        <i/>
        <sz val="11"/>
        <rFont val="Calibri"/>
        <family val="2"/>
        <scheme val="minor"/>
      </rPr>
      <t>N</t>
    </r>
    <r>
      <rPr>
        <sz val="11"/>
        <rFont val="Calibri"/>
        <family val="2"/>
        <scheme val="minor"/>
      </rPr>
      <t>-[3-(dimethylamino)propyl]-1,1,2,2,3,3,4,4,5,5,5-undecafluoro-, monohydrochloride</t>
    </r>
  </si>
  <si>
    <r>
      <t>α-Fluoro-ω-[2-[(1-oxo-2-propenyl)oxy]ethyl]poly(difluoromethylene), polymer with chloroethene, (</t>
    </r>
    <r>
      <rPr>
        <i/>
        <sz val="11"/>
        <rFont val="Calibri"/>
        <family val="2"/>
        <scheme val="minor"/>
      </rPr>
      <t>Z</t>
    </r>
    <r>
      <rPr>
        <sz val="11"/>
        <rFont val="Calibri"/>
        <family val="2"/>
        <scheme val="minor"/>
      </rPr>
      <t xml:space="preserve">)-2-butenedioic acid bis(2-ethylhexyl) ester and </t>
    </r>
    <r>
      <rPr>
        <i/>
        <sz val="11"/>
        <rFont val="Calibri"/>
        <family val="2"/>
        <scheme val="minor"/>
      </rPr>
      <t>N</t>
    </r>
    <r>
      <rPr>
        <sz val="11"/>
        <rFont val="Calibri"/>
        <family val="2"/>
        <scheme val="minor"/>
      </rPr>
      <t>-(substituted methyl)-2-propenamide</t>
    </r>
  </si>
  <si>
    <r>
      <t>Perfluorobutyl-</t>
    </r>
    <r>
      <rPr>
        <i/>
        <sz val="11"/>
        <rFont val="Calibri"/>
        <family val="2"/>
        <scheme val="minor"/>
      </rPr>
      <t>N</t>
    </r>
    <r>
      <rPr>
        <sz val="11"/>
        <rFont val="Calibri"/>
        <family val="2"/>
        <scheme val="minor"/>
      </rPr>
      <t>-disubstituted sulfonamido acrylate, polymer with alkoxy acrylates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</si>
</sst>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4" x14ac:knownFonts="1">
    <font>
      <sz val="11"/>
      <color theme="1"/>
      <name val="Calibri"/>
      <family val="2"/>
      <scheme val="minor"/>
    </font>
    <font>
      <b/>
      <sz val="9"/>
      <color indexed="81"/>
      <name val="Tahoma"/>
      <family val="2"/>
    </font>
    <font>
      <sz val="11"/>
      <color theme="1"/>
      <name val="Calibri"/>
      <family val="2"/>
      <scheme val="minor"/>
    </font>
    <font>
      <b/>
      <sz val="11"/>
      <color theme="1"/>
      <name val="Calibri"/>
      <family val="2"/>
      <scheme val="minor"/>
    </font>
    <font>
      <b/>
      <sz val="11"/>
      <color theme="0"/>
      <name val="Calibri"/>
      <family val="2"/>
      <scheme val="minor"/>
    </font>
    <font>
      <b/>
      <sz val="14"/>
      <color rgb="FF000000"/>
      <name val="Calibri"/>
      <family val="2"/>
      <scheme val="minor"/>
    </font>
    <font>
      <u/>
      <sz val="11"/>
      <color theme="10"/>
      <name val="Calibri"/>
      <family val="2"/>
      <scheme val="minor"/>
    </font>
    <font>
      <sz val="11"/>
      <name val="Calibri"/>
      <family val="2"/>
      <scheme val="minor"/>
    </font>
    <font>
      <b/>
      <sz val="11"/>
      <name val="Calibri"/>
      <family val="2"/>
      <scheme val="minor"/>
    </font>
    <font>
      <sz val="10"/>
      <color theme="1"/>
      <name val="Calibri"/>
      <family val="2"/>
      <scheme val="minor"/>
    </font>
    <font>
      <b/>
      <sz val="18"/>
      <color rgb="FFFFFFFF"/>
      <name val="Calibri"/>
      <family val="2"/>
      <scheme val="minor"/>
    </font>
    <font>
      <sz val="10"/>
      <color rgb="FF000000"/>
      <name val="Calibri"/>
      <family val="2"/>
      <scheme val="minor"/>
    </font>
    <font>
      <b/>
      <u/>
      <sz val="10"/>
      <color rgb="FF000000"/>
      <name val="Calibri"/>
      <family val="2"/>
      <scheme val="minor"/>
    </font>
    <font>
      <b/>
      <sz val="10"/>
      <color rgb="FF000000"/>
      <name val="Calibri"/>
      <family val="2"/>
      <scheme val="minor"/>
    </font>
    <font>
      <u/>
      <sz val="10"/>
      <color rgb="FF000000"/>
      <name val="Calibri"/>
      <family val="2"/>
      <scheme val="minor"/>
    </font>
    <font>
      <sz val="12"/>
      <name val="Calibri"/>
      <family val="2"/>
      <scheme val="minor"/>
    </font>
    <font>
      <sz val="11"/>
      <color theme="0" tint="-4.9989318521683403E-2"/>
      <name val="Calibri"/>
      <family val="2"/>
      <scheme val="minor"/>
    </font>
    <font>
      <sz val="10"/>
      <color rgb="FF000000"/>
      <name val="Symbol"/>
      <family val="1"/>
      <charset val="2"/>
    </font>
    <font>
      <sz val="7"/>
      <color rgb="FF000000"/>
      <name val="Times New Roman"/>
      <family val="1"/>
    </font>
    <font>
      <b/>
      <sz val="10"/>
      <color theme="1"/>
      <name val="Calibri"/>
      <family val="2"/>
      <scheme val="minor"/>
    </font>
    <font>
      <sz val="11"/>
      <color rgb="FF000000"/>
      <name val="Calibri"/>
      <family val="2"/>
      <scheme val="minor"/>
    </font>
    <font>
      <sz val="8"/>
      <color rgb="FF000000"/>
      <name val="Calibri"/>
      <family val="2"/>
      <scheme val="minor"/>
    </font>
    <font>
      <sz val="9"/>
      <color indexed="81"/>
      <name val="Tahoma"/>
      <family val="2"/>
    </font>
    <font>
      <b/>
      <sz val="11"/>
      <color rgb="FF000000"/>
      <name val="Calibri"/>
      <family val="2"/>
      <scheme val="minor"/>
    </font>
    <font>
      <i/>
      <sz val="10"/>
      <color rgb="FF000000"/>
      <name val="Calibri"/>
      <family val="2"/>
      <scheme val="minor"/>
    </font>
    <font>
      <b/>
      <sz val="10"/>
      <color rgb="FF000000"/>
      <name val="Calibri"/>
      <family val="2"/>
    </font>
    <font>
      <sz val="10"/>
      <color rgb="FF000000"/>
      <name val="Calibri"/>
      <family val="2"/>
    </font>
    <font>
      <u/>
      <sz val="10"/>
      <color rgb="FF000000"/>
      <name val="Calibri"/>
      <family val="2"/>
    </font>
    <font>
      <b/>
      <u/>
      <sz val="11"/>
      <color theme="1"/>
      <name val="Calibri"/>
      <family val="2"/>
      <scheme val="minor"/>
    </font>
    <font>
      <sz val="11"/>
      <color rgb="FF000000"/>
      <name val="Calibri"/>
      <family val="2"/>
    </font>
    <font>
      <sz val="10"/>
      <color rgb="FF000000"/>
      <name val="Times New Roman"/>
      <family val="1"/>
    </font>
    <font>
      <sz val="9"/>
      <color indexed="81"/>
      <name val="Tahoma"/>
      <charset val="1"/>
    </font>
    <font>
      <b/>
      <sz val="9"/>
      <color indexed="81"/>
      <name val="Tahoma"/>
      <charset val="1"/>
    </font>
    <font>
      <i/>
      <sz val="11"/>
      <name val="Calibri"/>
      <family val="2"/>
      <scheme val="minor"/>
    </font>
  </fonts>
  <fills count="14">
    <fill>
      <patternFill patternType="none"/>
    </fill>
    <fill>
      <patternFill patternType="gray125"/>
    </fill>
    <fill>
      <patternFill patternType="solid">
        <fgColor theme="0" tint="-0.34998626667073579"/>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rgb="FFA1A9C3"/>
        <bgColor indexed="64"/>
      </patternFill>
    </fill>
    <fill>
      <patternFill patternType="solid">
        <fgColor theme="4" tint="0.59996337778862885"/>
        <bgColor indexed="64"/>
      </patternFill>
    </fill>
    <fill>
      <patternFill patternType="solid">
        <fgColor theme="4" tint="-0.499984740745262"/>
        <bgColor indexed="64"/>
      </patternFill>
    </fill>
    <fill>
      <patternFill patternType="solid">
        <fgColor rgb="FF1F4E78"/>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BFBFBF"/>
        <bgColor rgb="FF000000"/>
      </patternFill>
    </fill>
    <fill>
      <patternFill patternType="solid">
        <fgColor theme="4" tint="0.59999389629810485"/>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ck">
        <color rgb="FFFFFFFF"/>
      </top>
      <bottom style="thick">
        <color rgb="FFFFFFFF"/>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3">
    <xf numFmtId="0" fontId="0" fillId="0" borderId="0">
      <protection locked="0"/>
    </xf>
    <xf numFmtId="0" fontId="3" fillId="2" borderId="1">
      <alignment horizontal="center" vertical="center" wrapText="1"/>
    </xf>
    <xf numFmtId="0" fontId="3" fillId="3" borderId="1">
      <alignment horizontal="center" vertical="center" wrapText="1"/>
    </xf>
    <xf numFmtId="0" fontId="3" fillId="4" borderId="1">
      <alignment horizontal="center" vertical="center" wrapText="1"/>
    </xf>
    <xf numFmtId="0" fontId="6" fillId="0" borderId="0" applyNumberFormat="0" applyFill="0" applyBorder="0" applyAlignment="0" applyProtection="0"/>
    <xf numFmtId="0" fontId="7" fillId="0" borderId="1">
      <alignment horizontal="center" vertical="center" wrapText="1"/>
      <protection hidden="1"/>
    </xf>
    <xf numFmtId="0" fontId="3" fillId="6" borderId="1">
      <alignment horizontal="center" vertical="center" wrapText="1"/>
    </xf>
    <xf numFmtId="0" fontId="16" fillId="10" borderId="0">
      <alignment wrapText="1"/>
    </xf>
    <xf numFmtId="0" fontId="4" fillId="7" borderId="1">
      <alignment horizontal="center" vertical="center" wrapText="1"/>
    </xf>
    <xf numFmtId="0" fontId="2" fillId="0" borderId="1">
      <alignment horizontal="center" vertical="center" wrapText="1"/>
      <protection locked="0"/>
    </xf>
    <xf numFmtId="0" fontId="2" fillId="0" borderId="1">
      <alignment vertical="top" wrapText="1"/>
      <protection locked="0"/>
    </xf>
    <xf numFmtId="0" fontId="2" fillId="0" borderId="1">
      <alignment vertical="top" wrapText="1"/>
      <protection locked="0" hidden="1"/>
    </xf>
    <xf numFmtId="0" fontId="29" fillId="0" borderId="0" applyBorder="0"/>
  </cellStyleXfs>
  <cellXfs count="157">
    <xf numFmtId="0" fontId="0" fillId="0" borderId="0" xfId="0">
      <protection locked="0"/>
    </xf>
    <xf numFmtId="0" fontId="4" fillId="7" borderId="1" xfId="8">
      <alignment horizontal="center" vertical="center" wrapText="1"/>
    </xf>
    <xf numFmtId="0" fontId="7" fillId="0" borderId="12" xfId="5" applyBorder="1">
      <alignment horizontal="center" vertical="center" wrapText="1"/>
      <protection hidden="1"/>
    </xf>
    <xf numFmtId="0" fontId="7" fillId="0" borderId="0" xfId="0" applyFont="1" applyAlignment="1">
      <alignment horizontal="center" vertical="center" wrapText="1"/>
      <protection locked="0"/>
    </xf>
    <xf numFmtId="0" fontId="3" fillId="0" borderId="0" xfId="0" applyFont="1" applyAlignment="1">
      <alignment horizontal="center" vertical="center"/>
      <protection locked="0"/>
    </xf>
    <xf numFmtId="0" fontId="8" fillId="0" borderId="0" xfId="0" applyFont="1" applyAlignment="1">
      <alignment horizontal="center" vertical="center" wrapText="1"/>
      <protection locked="0"/>
    </xf>
    <xf numFmtId="0" fontId="4" fillId="7" borderId="1" xfId="0" applyFont="1" applyFill="1" applyBorder="1" applyAlignment="1">
      <alignment horizontal="center" vertical="center" wrapText="1"/>
      <protection locked="0"/>
    </xf>
    <xf numFmtId="0" fontId="4" fillId="7" borderId="2" xfId="0" applyFont="1" applyFill="1" applyBorder="1" applyAlignment="1">
      <alignment horizontal="center" vertical="center" wrapText="1"/>
      <protection locked="0"/>
    </xf>
    <xf numFmtId="0" fontId="0" fillId="0" borderId="0" xfId="0" applyAlignment="1">
      <alignment horizontal="center"/>
      <protection locked="0"/>
    </xf>
    <xf numFmtId="0" fontId="0" fillId="0" borderId="0" xfId="0" applyAlignment="1">
      <alignment horizontal="center" vertical="top"/>
      <protection locked="0"/>
    </xf>
    <xf numFmtId="0" fontId="7" fillId="0" borderId="1" xfId="5">
      <alignment horizontal="center" vertical="center" wrapText="1"/>
      <protection hidden="1"/>
    </xf>
    <xf numFmtId="0" fontId="3" fillId="4" borderId="1" xfId="3">
      <alignment horizontal="center" vertical="center" wrapText="1"/>
    </xf>
    <xf numFmtId="0" fontId="3" fillId="6" borderId="1" xfId="6">
      <alignment horizontal="center" vertical="center" wrapText="1"/>
    </xf>
    <xf numFmtId="0" fontId="4" fillId="7" borderId="3" xfId="0" applyFont="1" applyFill="1" applyBorder="1" applyAlignment="1">
      <alignment horizontal="center" vertical="center" wrapText="1"/>
      <protection locked="0"/>
    </xf>
    <xf numFmtId="0" fontId="3" fillId="4" borderId="0" xfId="3" applyBorder="1">
      <alignment horizontal="center" vertical="center" wrapText="1"/>
    </xf>
    <xf numFmtId="0" fontId="7" fillId="0" borderId="1" xfId="5" applyAlignment="1">
      <alignment horizontal="left" vertical="center" wrapText="1"/>
      <protection hidden="1"/>
    </xf>
    <xf numFmtId="0" fontId="0" fillId="0" borderId="0" xfId="0" applyAlignment="1" applyProtection="1">
      <alignment horizontal="left" vertical="top" wrapText="1"/>
    </xf>
    <xf numFmtId="0" fontId="7" fillId="0" borderId="1" xfId="5" applyProtection="1">
      <alignment horizontal="center" vertical="center" wrapText="1"/>
    </xf>
    <xf numFmtId="0" fontId="10" fillId="8" borderId="5" xfId="0" applyFont="1" applyFill="1" applyBorder="1" applyAlignment="1" applyProtection="1">
      <alignment horizontal="center" vertical="center"/>
    </xf>
    <xf numFmtId="0" fontId="5" fillId="5" borderId="4" xfId="0" applyFont="1" applyFill="1" applyBorder="1" applyAlignment="1" applyProtection="1">
      <alignment horizontal="center" vertical="center" wrapText="1"/>
    </xf>
    <xf numFmtId="0" fontId="12" fillId="9" borderId="0" xfId="0" applyFont="1" applyFill="1" applyAlignment="1" applyProtection="1">
      <alignment vertical="center" wrapText="1"/>
    </xf>
    <xf numFmtId="0" fontId="6" fillId="9" borderId="0" xfId="4" applyFill="1" applyAlignment="1" applyProtection="1">
      <alignment vertical="center" wrapText="1"/>
    </xf>
    <xf numFmtId="0" fontId="13" fillId="9" borderId="0" xfId="0" applyFont="1" applyFill="1" applyAlignment="1" applyProtection="1">
      <alignment vertical="center" wrapText="1"/>
    </xf>
    <xf numFmtId="0" fontId="0" fillId="9" borderId="0" xfId="0" applyFill="1" applyAlignment="1" applyProtection="1">
      <alignment vertical="center" wrapText="1"/>
    </xf>
    <xf numFmtId="0" fontId="3" fillId="3" borderId="1" xfId="2">
      <alignment horizontal="center" vertical="center" wrapText="1"/>
    </xf>
    <xf numFmtId="0" fontId="16" fillId="10" borderId="0" xfId="7">
      <alignment wrapText="1"/>
    </xf>
    <xf numFmtId="0" fontId="0" fillId="0" borderId="0" xfId="0" applyProtection="1"/>
    <xf numFmtId="0" fontId="0" fillId="0" borderId="0" xfId="0" applyAlignment="1">
      <alignment horizontal="center" vertical="center"/>
      <protection locked="0"/>
    </xf>
    <xf numFmtId="0" fontId="2" fillId="0" borderId="1" xfId="9">
      <alignment horizontal="center" vertical="center" wrapText="1"/>
      <protection locked="0"/>
    </xf>
    <xf numFmtId="0" fontId="15" fillId="10" borderId="0" xfId="7" applyFont="1" applyAlignment="1">
      <alignment vertical="top" wrapText="1"/>
    </xf>
    <xf numFmtId="0" fontId="15" fillId="10" borderId="6" xfId="7" applyFont="1" applyBorder="1" applyAlignment="1">
      <alignment vertical="top" wrapText="1"/>
    </xf>
    <xf numFmtId="0" fontId="17" fillId="9" borderId="0" xfId="0" applyFont="1" applyFill="1" applyAlignment="1" applyProtection="1">
      <alignment horizontal="left" vertical="center" wrapText="1" indent="2"/>
    </xf>
    <xf numFmtId="0" fontId="19" fillId="9" borderId="0" xfId="0" applyFont="1" applyFill="1" applyAlignment="1" applyProtection="1">
      <alignment vertical="center" wrapText="1"/>
    </xf>
    <xf numFmtId="0" fontId="17" fillId="10" borderId="0" xfId="0" applyFont="1" applyFill="1" applyAlignment="1" applyProtection="1">
      <alignment horizontal="left" vertical="center" wrapText="1" indent="2"/>
    </xf>
    <xf numFmtId="0" fontId="9" fillId="10" borderId="0" xfId="0" applyFont="1" applyFill="1" applyAlignment="1" applyProtection="1">
      <alignment vertical="center" wrapText="1"/>
    </xf>
    <xf numFmtId="0" fontId="9" fillId="9" borderId="0" xfId="0" applyFont="1" applyFill="1" applyAlignment="1" applyProtection="1">
      <alignment vertical="center" wrapText="1"/>
    </xf>
    <xf numFmtId="0" fontId="20" fillId="9" borderId="0" xfId="0" applyFont="1" applyFill="1" applyAlignment="1" applyProtection="1">
      <alignment vertical="center" wrapText="1"/>
    </xf>
    <xf numFmtId="0" fontId="0" fillId="0" borderId="0" xfId="0" applyAlignment="1">
      <alignment vertical="top" wrapText="1"/>
      <protection locked="0"/>
    </xf>
    <xf numFmtId="0" fontId="11" fillId="9" borderId="0" xfId="0" applyFont="1" applyFill="1" applyAlignment="1" applyProtection="1">
      <alignment vertical="center" wrapText="1"/>
    </xf>
    <xf numFmtId="0" fontId="5" fillId="5" borderId="4" xfId="0" applyFont="1" applyFill="1" applyBorder="1" applyAlignment="1">
      <alignment horizontal="center" vertical="center" wrapText="1"/>
      <protection locked="0"/>
    </xf>
    <xf numFmtId="0" fontId="13" fillId="9" borderId="0" xfId="0" applyFont="1" applyFill="1" applyAlignment="1">
      <alignment vertical="center" wrapText="1"/>
      <protection locked="0"/>
    </xf>
    <xf numFmtId="0" fontId="11" fillId="9" borderId="0" xfId="0" applyFont="1" applyFill="1" applyAlignment="1">
      <alignment vertical="center" wrapText="1"/>
      <protection locked="0"/>
    </xf>
    <xf numFmtId="0" fontId="12" fillId="9" borderId="0" xfId="0" applyFont="1" applyFill="1" applyAlignment="1">
      <alignment vertical="center" wrapText="1"/>
      <protection locked="0"/>
    </xf>
    <xf numFmtId="0" fontId="6" fillId="9" borderId="0" xfId="4" applyFill="1" applyAlignment="1" applyProtection="1">
      <alignment vertical="center" wrapText="1"/>
      <protection locked="0"/>
    </xf>
    <xf numFmtId="0" fontId="3" fillId="2" borderId="1" xfId="1">
      <alignment horizontal="center" vertical="center" wrapText="1"/>
    </xf>
    <xf numFmtId="0" fontId="20" fillId="0" borderId="1" xfId="0" applyFont="1" applyBorder="1" applyAlignment="1" applyProtection="1">
      <alignment vertical="center" wrapText="1"/>
    </xf>
    <xf numFmtId="0" fontId="20" fillId="0" borderId="1" xfId="0" quotePrefix="1" applyFont="1" applyBorder="1" applyAlignment="1" applyProtection="1">
      <alignment horizontal="center" vertical="center" wrapText="1"/>
    </xf>
    <xf numFmtId="0" fontId="20" fillId="0" borderId="11" xfId="0" applyFont="1" applyBorder="1" applyAlignment="1" applyProtection="1">
      <alignment vertical="center" wrapText="1"/>
    </xf>
    <xf numFmtId="0" fontId="20" fillId="0" borderId="11" xfId="0" quotePrefix="1" applyFont="1" applyBorder="1" applyAlignment="1" applyProtection="1">
      <alignment horizontal="center" vertical="center" wrapText="1"/>
    </xf>
    <xf numFmtId="0" fontId="20" fillId="0" borderId="0" xfId="0" applyFont="1" applyAlignment="1" applyProtection="1">
      <alignment vertical="center" wrapText="1"/>
    </xf>
    <xf numFmtId="0" fontId="20" fillId="0" borderId="0" xfId="0" quotePrefix="1" applyFont="1" applyAlignment="1" applyProtection="1">
      <alignment horizontal="center" vertical="center" wrapText="1"/>
    </xf>
    <xf numFmtId="0" fontId="0" fillId="0" borderId="1" xfId="9" applyFont="1">
      <alignment horizontal="center" vertical="center" wrapText="1"/>
      <protection locked="0"/>
    </xf>
    <xf numFmtId="0" fontId="0" fillId="10" borderId="0" xfId="0" applyFill="1" applyAlignment="1">
      <alignment horizontal="left" vertical="center"/>
      <protection locked="0"/>
    </xf>
    <xf numFmtId="0" fontId="3" fillId="3" borderId="12" xfId="2" applyBorder="1">
      <alignment horizontal="center" vertical="center" wrapText="1"/>
    </xf>
    <xf numFmtId="0" fontId="3" fillId="3" borderId="13" xfId="2" applyBorder="1">
      <alignment horizontal="center" vertical="center" wrapText="1"/>
    </xf>
    <xf numFmtId="0" fontId="3" fillId="4" borderId="11" xfId="3" applyBorder="1">
      <alignment horizontal="center" vertical="center" wrapText="1"/>
    </xf>
    <xf numFmtId="0" fontId="3" fillId="4" borderId="14" xfId="3" applyBorder="1">
      <alignment horizontal="center" vertical="center" wrapText="1"/>
    </xf>
    <xf numFmtId="0" fontId="23" fillId="11" borderId="1" xfId="0" applyFont="1" applyFill="1" applyBorder="1" applyAlignment="1">
      <alignment horizontal="center" vertical="center" wrapText="1"/>
      <protection locked="0"/>
    </xf>
    <xf numFmtId="0" fontId="20" fillId="0" borderId="1" xfId="0" applyFont="1" applyBorder="1">
      <protection locked="0"/>
    </xf>
    <xf numFmtId="0" fontId="7" fillId="0" borderId="1" xfId="0" applyFont="1" applyBorder="1" applyAlignment="1">
      <alignment horizontal="center" vertical="center" wrapText="1"/>
      <protection locked="0"/>
    </xf>
    <xf numFmtId="0" fontId="6" fillId="0" borderId="1" xfId="4" applyBorder="1" applyAlignment="1" applyProtection="1">
      <alignment horizontal="center" vertical="center" wrapText="1"/>
      <protection locked="0"/>
    </xf>
    <xf numFmtId="0" fontId="0" fillId="0" borderId="3" xfId="9" applyFont="1" applyBorder="1">
      <alignment horizontal="center" vertical="center" wrapText="1"/>
      <protection locked="0"/>
    </xf>
    <xf numFmtId="0" fontId="0" fillId="0" borderId="1" xfId="0" applyBorder="1" applyAlignment="1">
      <alignment horizontal="center"/>
      <protection locked="0"/>
    </xf>
    <xf numFmtId="0" fontId="7" fillId="10" borderId="0" xfId="5" applyFill="1" applyBorder="1" applyProtection="1">
      <alignment horizontal="center" vertical="center" wrapText="1"/>
    </xf>
    <xf numFmtId="0" fontId="8" fillId="12" borderId="1" xfId="0" applyFont="1" applyFill="1" applyBorder="1" applyAlignment="1">
      <alignment horizontal="center" vertical="center" wrapText="1"/>
      <protection locked="0"/>
    </xf>
    <xf numFmtId="0" fontId="8" fillId="4" borderId="1" xfId="3" applyFont="1">
      <alignment horizontal="center" vertical="center" wrapText="1"/>
    </xf>
    <xf numFmtId="0" fontId="0" fillId="0" borderId="0" xfId="0" applyAlignment="1" applyProtection="1">
      <alignment wrapText="1"/>
    </xf>
    <xf numFmtId="0" fontId="0" fillId="0" borderId="1" xfId="0" applyBorder="1">
      <protection locked="0"/>
    </xf>
    <xf numFmtId="0" fontId="0" fillId="0" borderId="1" xfId="9" quotePrefix="1" applyFont="1">
      <alignment horizontal="center" vertical="center" wrapText="1"/>
      <protection locked="0"/>
    </xf>
    <xf numFmtId="0" fontId="3" fillId="2" borderId="2" xfId="1" applyBorder="1" applyProtection="1">
      <alignment horizontal="center" vertical="center" wrapText="1"/>
      <protection hidden="1"/>
    </xf>
    <xf numFmtId="0" fontId="3" fillId="3" borderId="2" xfId="2" applyBorder="1" applyProtection="1">
      <alignment horizontal="center" vertical="center" wrapText="1"/>
      <protection hidden="1"/>
    </xf>
    <xf numFmtId="0" fontId="0" fillId="10" borderId="0" xfId="0" applyFill="1" applyAlignment="1" applyProtection="1">
      <alignment horizontal="left" vertical="top" wrapText="1"/>
    </xf>
    <xf numFmtId="49" fontId="3" fillId="4" borderId="1" xfId="3" applyNumberFormat="1" applyProtection="1">
      <alignment horizontal="center" vertical="center" wrapText="1"/>
      <protection hidden="1"/>
    </xf>
    <xf numFmtId="0" fontId="3" fillId="4" borderId="1" xfId="3" applyProtection="1">
      <alignment horizontal="center" vertical="center" wrapText="1"/>
      <protection hidden="1"/>
    </xf>
    <xf numFmtId="164" fontId="0" fillId="0" borderId="1" xfId="0" applyNumberFormat="1" applyBorder="1" applyAlignment="1" applyProtection="1">
      <alignment horizontal="center" vertical="center" wrapText="1"/>
    </xf>
    <xf numFmtId="164" fontId="0" fillId="0" borderId="0" xfId="0" applyNumberFormat="1" applyAlignment="1" applyProtection="1">
      <alignment horizontal="center" vertical="center" wrapText="1"/>
    </xf>
    <xf numFmtId="0" fontId="3" fillId="2" borderId="2" xfId="1" applyBorder="1">
      <alignment horizontal="center" vertical="center" wrapText="1"/>
    </xf>
    <xf numFmtId="0" fontId="17" fillId="9" borderId="0" xfId="0" applyFont="1" applyFill="1" applyAlignment="1">
      <alignment horizontal="left" vertical="center" wrapText="1" indent="2"/>
      <protection locked="0"/>
    </xf>
    <xf numFmtId="0" fontId="7" fillId="0" borderId="0" xfId="5" applyBorder="1">
      <alignment horizontal="center" vertical="center" wrapText="1"/>
      <protection hidden="1"/>
    </xf>
    <xf numFmtId="0" fontId="11" fillId="10" borderId="0" xfId="0" applyFont="1" applyFill="1" applyAlignment="1">
      <alignment vertical="center" wrapText="1"/>
      <protection locked="0"/>
    </xf>
    <xf numFmtId="0" fontId="9" fillId="10" borderId="0" xfId="0" applyFont="1" applyFill="1" applyAlignment="1">
      <alignment vertical="top" wrapText="1"/>
      <protection locked="0"/>
    </xf>
    <xf numFmtId="0" fontId="25" fillId="10" borderId="17" xfId="0" applyFont="1" applyFill="1" applyBorder="1" applyAlignment="1" applyProtection="1">
      <alignment horizontal="left" vertical="center" wrapText="1"/>
    </xf>
    <xf numFmtId="0" fontId="26" fillId="10" borderId="18" xfId="0" applyFont="1" applyFill="1" applyBorder="1" applyAlignment="1" applyProtection="1">
      <alignment horizontal="left" vertical="center" wrapText="1"/>
    </xf>
    <xf numFmtId="0" fontId="0" fillId="10" borderId="0" xfId="0" applyFill="1" applyAlignment="1">
      <alignment vertical="top" wrapText="1"/>
      <protection locked="0"/>
    </xf>
    <xf numFmtId="0" fontId="26" fillId="10" borderId="17" xfId="0" applyFont="1" applyFill="1" applyBorder="1" applyAlignment="1" applyProtection="1">
      <alignment horizontal="left" vertical="center" wrapText="1"/>
    </xf>
    <xf numFmtId="0" fontId="13" fillId="10" borderId="0" xfId="0" applyFont="1" applyFill="1" applyAlignment="1">
      <alignment vertical="center" wrapText="1"/>
      <protection locked="0"/>
    </xf>
    <xf numFmtId="0" fontId="11" fillId="10" borderId="0" xfId="0" applyFont="1" applyFill="1" applyAlignment="1" applyProtection="1">
      <alignment vertical="center" wrapText="1"/>
    </xf>
    <xf numFmtId="0" fontId="6" fillId="10" borderId="0" xfId="4" applyFill="1" applyAlignment="1" applyProtection="1">
      <alignment vertical="center" wrapText="1"/>
    </xf>
    <xf numFmtId="0" fontId="3" fillId="6" borderId="3" xfId="6" applyBorder="1">
      <alignment horizontal="center" vertical="center" wrapText="1"/>
    </xf>
    <xf numFmtId="0" fontId="3" fillId="3" borderId="19" xfId="2" applyBorder="1">
      <alignment horizontal="center" vertical="center" wrapText="1"/>
    </xf>
    <xf numFmtId="0" fontId="3" fillId="4" borderId="20" xfId="3" applyBorder="1">
      <alignment horizontal="center" vertical="center" wrapText="1"/>
    </xf>
    <xf numFmtId="0" fontId="3" fillId="6" borderId="21" xfId="6" applyBorder="1">
      <alignment horizontal="center" vertical="center" wrapText="1"/>
    </xf>
    <xf numFmtId="0" fontId="26" fillId="10" borderId="0" xfId="0" applyFont="1" applyFill="1" applyAlignment="1" applyProtection="1">
      <alignment horizontal="left" vertical="center" wrapText="1"/>
    </xf>
    <xf numFmtId="0" fontId="7" fillId="0" borderId="14" xfId="5" applyBorder="1">
      <alignment horizontal="center" vertical="center" wrapText="1"/>
      <protection hidden="1"/>
    </xf>
    <xf numFmtId="0" fontId="7" fillId="0" borderId="22" xfId="5" applyBorder="1">
      <alignment horizontal="center" vertical="center" wrapText="1"/>
      <protection hidden="1"/>
    </xf>
    <xf numFmtId="0" fontId="7" fillId="0" borderId="1" xfId="7" applyFont="1" applyFill="1" applyBorder="1" applyAlignment="1">
      <alignment horizontal="center" vertical="center" wrapText="1"/>
    </xf>
    <xf numFmtId="0" fontId="7" fillId="0" borderId="11" xfId="5" applyBorder="1">
      <alignment horizontal="center" vertical="center" wrapText="1"/>
      <protection hidden="1"/>
    </xf>
    <xf numFmtId="0" fontId="7" fillId="0" borderId="2" xfId="5" applyBorder="1">
      <alignment horizontal="center" vertical="center" wrapText="1"/>
      <protection hidden="1"/>
    </xf>
    <xf numFmtId="0" fontId="3" fillId="6" borderId="14" xfId="6" applyBorder="1">
      <alignment horizontal="center" vertical="center" wrapText="1"/>
    </xf>
    <xf numFmtId="0" fontId="3" fillId="13" borderId="1" xfId="3" applyFill="1">
      <alignment horizontal="center" vertical="center" wrapText="1"/>
    </xf>
    <xf numFmtId="0" fontId="3" fillId="2" borderId="24" xfId="1" applyBorder="1" applyAlignment="1">
      <alignment vertical="center" wrapText="1"/>
    </xf>
    <xf numFmtId="0" fontId="3" fillId="2" borderId="25" xfId="1" applyBorder="1" applyAlignment="1">
      <alignment vertical="center" wrapText="1"/>
    </xf>
    <xf numFmtId="0" fontId="3" fillId="3" borderId="21" xfId="2" applyBorder="1">
      <alignment horizontal="center" vertical="center" wrapText="1"/>
    </xf>
    <xf numFmtId="0" fontId="0" fillId="0" borderId="2" xfId="0" applyBorder="1">
      <protection locked="0"/>
    </xf>
    <xf numFmtId="0" fontId="7" fillId="0" borderId="7" xfId="5" applyBorder="1">
      <alignment horizontal="center" vertical="center" wrapText="1"/>
      <protection hidden="1"/>
    </xf>
    <xf numFmtId="0" fontId="7" fillId="0" borderId="26" xfId="5" applyBorder="1">
      <alignment horizontal="center" vertical="center" wrapText="1"/>
      <protection hidden="1"/>
    </xf>
    <xf numFmtId="0" fontId="0" fillId="0" borderId="0" xfId="0" applyAlignment="1">
      <alignment horizontal="center" vertical="center" wrapText="1"/>
      <protection locked="0"/>
    </xf>
    <xf numFmtId="0" fontId="2" fillId="0" borderId="0" xfId="9" applyBorder="1">
      <alignment horizontal="center" vertical="center" wrapText="1"/>
      <protection locked="0"/>
    </xf>
    <xf numFmtId="0" fontId="3" fillId="3" borderId="23" xfId="2" applyBorder="1" applyAlignment="1">
      <alignment vertical="center" wrapText="1"/>
    </xf>
    <xf numFmtId="0" fontId="7" fillId="0" borderId="30" xfId="5" applyBorder="1">
      <alignment horizontal="center" vertical="center" wrapText="1"/>
      <protection hidden="1"/>
    </xf>
    <xf numFmtId="0" fontId="7" fillId="0" borderId="31" xfId="5" applyBorder="1">
      <alignment horizontal="center" vertical="center" wrapText="1"/>
      <protection hidden="1"/>
    </xf>
    <xf numFmtId="0" fontId="3" fillId="4" borderId="30" xfId="3" applyBorder="1">
      <alignment horizontal="center" vertical="center" wrapText="1"/>
    </xf>
    <xf numFmtId="0" fontId="3" fillId="4" borderId="31" xfId="3" applyBorder="1">
      <alignment horizontal="center" vertical="center" wrapText="1"/>
    </xf>
    <xf numFmtId="0" fontId="3" fillId="4" borderId="32" xfId="3" applyBorder="1">
      <alignment horizontal="center" vertical="center" wrapText="1"/>
    </xf>
    <xf numFmtId="0" fontId="3" fillId="3" borderId="33" xfId="2" applyBorder="1" applyAlignment="1">
      <alignment vertical="center" wrapText="1"/>
    </xf>
    <xf numFmtId="0" fontId="3" fillId="3" borderId="4" xfId="2" applyBorder="1" applyAlignment="1">
      <alignment vertical="center" wrapText="1"/>
    </xf>
    <xf numFmtId="0" fontId="3" fillId="2" borderId="20" xfId="1" applyBorder="1">
      <alignment horizontal="center" vertical="center" wrapText="1"/>
    </xf>
    <xf numFmtId="0" fontId="0" fillId="0" borderId="1" xfId="0" applyBorder="1" applyAlignment="1">
      <alignment horizontal="center" vertical="center"/>
      <protection locked="0"/>
    </xf>
    <xf numFmtId="0" fontId="7" fillId="0" borderId="21" xfId="5" applyBorder="1">
      <alignment horizontal="center" vertical="center" wrapText="1"/>
      <protection hidden="1"/>
    </xf>
    <xf numFmtId="0" fontId="3" fillId="3" borderId="2" xfId="2" applyBorder="1">
      <alignment horizontal="center" vertical="center" wrapText="1"/>
    </xf>
    <xf numFmtId="0" fontId="3" fillId="3" borderId="7" xfId="2" applyBorder="1">
      <alignment horizontal="center" vertical="center" wrapText="1"/>
    </xf>
    <xf numFmtId="0" fontId="3" fillId="3" borderId="3" xfId="2" applyBorder="1">
      <alignment horizontal="center" vertical="center" wrapText="1"/>
    </xf>
    <xf numFmtId="0" fontId="3" fillId="2" borderId="15" xfId="1" applyBorder="1">
      <alignment horizontal="center" vertical="center" wrapText="1"/>
    </xf>
    <xf numFmtId="0" fontId="3" fillId="2" borderId="16" xfId="1" applyBorder="1">
      <alignment horizontal="center" vertical="center" wrapText="1"/>
    </xf>
    <xf numFmtId="0" fontId="3" fillId="2" borderId="1" xfId="1">
      <alignment horizontal="center" vertical="center" wrapText="1"/>
    </xf>
    <xf numFmtId="0" fontId="3" fillId="3" borderId="1" xfId="2">
      <alignment horizontal="center" vertical="center" wrapText="1"/>
    </xf>
    <xf numFmtId="0" fontId="7" fillId="10" borderId="0" xfId="7" applyFont="1" applyAlignment="1">
      <alignment horizontal="center" vertical="top" wrapText="1"/>
    </xf>
    <xf numFmtId="0" fontId="3" fillId="2" borderId="2" xfId="1" applyBorder="1">
      <alignment horizontal="center" vertical="center" wrapText="1"/>
    </xf>
    <xf numFmtId="0" fontId="3" fillId="2" borderId="3" xfId="1" applyBorder="1">
      <alignment horizontal="center" vertical="center" wrapText="1"/>
    </xf>
    <xf numFmtId="0" fontId="3" fillId="2" borderId="7" xfId="1" applyBorder="1">
      <alignment horizontal="center" vertical="center" wrapText="1"/>
    </xf>
    <xf numFmtId="0" fontId="8" fillId="12" borderId="2" xfId="0" applyFont="1" applyFill="1" applyBorder="1" applyAlignment="1">
      <alignment horizontal="center" vertical="center" wrapText="1"/>
      <protection locked="0"/>
    </xf>
    <xf numFmtId="0" fontId="8" fillId="12" borderId="7" xfId="0" applyFont="1" applyFill="1" applyBorder="1" applyAlignment="1">
      <alignment horizontal="center" vertical="center" wrapText="1"/>
      <protection locked="0"/>
    </xf>
    <xf numFmtId="0" fontId="8" fillId="12" borderId="3" xfId="0" applyFont="1" applyFill="1" applyBorder="1" applyAlignment="1">
      <alignment horizontal="center" vertical="center" wrapText="1"/>
      <protection locked="0"/>
    </xf>
    <xf numFmtId="0" fontId="15" fillId="10" borderId="0" xfId="7" applyFont="1" applyAlignment="1">
      <alignment horizontal="center" vertical="top" wrapText="1"/>
    </xf>
    <xf numFmtId="0" fontId="15" fillId="10" borderId="6" xfId="7" applyFont="1" applyBorder="1" applyAlignment="1">
      <alignment horizontal="center" vertical="top" wrapText="1"/>
    </xf>
    <xf numFmtId="0" fontId="3" fillId="6" borderId="2" xfId="6" applyBorder="1">
      <alignment horizontal="center" vertical="center" wrapText="1"/>
    </xf>
    <xf numFmtId="0" fontId="3" fillId="6" borderId="7" xfId="6" applyBorder="1">
      <alignment horizontal="center" vertical="center" wrapText="1"/>
    </xf>
    <xf numFmtId="0" fontId="3" fillId="6" borderId="3" xfId="6" applyBorder="1">
      <alignment horizontal="center" vertical="center" wrapText="1"/>
    </xf>
    <xf numFmtId="0" fontId="3" fillId="2" borderId="20" xfId="1" applyBorder="1">
      <alignment horizontal="center" vertical="center" wrapText="1"/>
    </xf>
    <xf numFmtId="0" fontId="3" fillId="2" borderId="24" xfId="1" applyBorder="1">
      <alignment horizontal="center" vertical="center" wrapText="1"/>
    </xf>
    <xf numFmtId="0" fontId="3" fillId="2" borderId="25" xfId="1" applyBorder="1">
      <alignment horizontal="center" vertical="center" wrapText="1"/>
    </xf>
    <xf numFmtId="0" fontId="3" fillId="2" borderId="8" xfId="1" applyBorder="1">
      <alignment horizontal="center" vertical="center" wrapText="1"/>
    </xf>
    <xf numFmtId="0" fontId="3" fillId="2" borderId="9" xfId="1" applyBorder="1">
      <alignment horizontal="center" vertical="center" wrapText="1"/>
    </xf>
    <xf numFmtId="0" fontId="3" fillId="2" borderId="10" xfId="1" applyBorder="1">
      <alignment horizontal="center" vertical="center" wrapText="1"/>
    </xf>
    <xf numFmtId="0" fontId="3" fillId="2" borderId="27" xfId="1" applyBorder="1">
      <alignment horizontal="center" vertical="center" wrapText="1"/>
    </xf>
    <xf numFmtId="0" fontId="3" fillId="2" borderId="28" xfId="1" applyBorder="1">
      <alignment horizontal="center" vertical="center" wrapText="1"/>
    </xf>
    <xf numFmtId="0" fontId="3" fillId="2" borderId="29" xfId="1" applyBorder="1">
      <alignment horizontal="center" vertical="center" wrapText="1"/>
    </xf>
    <xf numFmtId="0" fontId="7" fillId="0" borderId="24" xfId="5" applyBorder="1">
      <alignment horizontal="center" vertical="center" wrapText="1"/>
      <protection hidden="1"/>
    </xf>
    <xf numFmtId="0" fontId="7" fillId="0" borderId="25" xfId="5" applyBorder="1">
      <alignment horizontal="center" vertical="center" wrapText="1"/>
      <protection hidden="1"/>
    </xf>
    <xf numFmtId="0" fontId="7" fillId="0" borderId="20" xfId="5" applyBorder="1">
      <alignment horizontal="center" vertical="center" wrapText="1"/>
      <protection hidden="1"/>
    </xf>
    <xf numFmtId="0" fontId="7" fillId="0" borderId="7" xfId="5" applyBorder="1">
      <alignment horizontal="center" vertical="center" wrapText="1"/>
      <protection hidden="1"/>
    </xf>
    <xf numFmtId="0" fontId="7" fillId="0" borderId="3" xfId="5" applyBorder="1">
      <alignment horizontal="center" vertical="center" wrapText="1"/>
      <protection hidden="1"/>
    </xf>
    <xf numFmtId="0" fontId="3" fillId="2" borderId="2" xfId="1" applyBorder="1" applyProtection="1">
      <alignment horizontal="center" vertical="center" wrapText="1"/>
      <protection hidden="1"/>
    </xf>
    <xf numFmtId="0" fontId="3" fillId="2" borderId="7" xfId="1" applyBorder="1" applyProtection="1">
      <alignment horizontal="center" vertical="center" wrapText="1"/>
      <protection hidden="1"/>
    </xf>
    <xf numFmtId="0" fontId="3" fillId="3" borderId="2" xfId="2" applyBorder="1" applyProtection="1">
      <alignment horizontal="center" vertical="center" wrapText="1"/>
      <protection hidden="1"/>
    </xf>
    <xf numFmtId="0" fontId="3" fillId="3" borderId="7" xfId="2" applyBorder="1" applyProtection="1">
      <alignment horizontal="center" vertical="center" wrapText="1"/>
      <protection hidden="1"/>
    </xf>
    <xf numFmtId="0" fontId="7" fillId="0" borderId="1" xfId="5" applyFont="1">
      <alignment horizontal="center" vertical="center" wrapText="1"/>
      <protection hidden="1"/>
    </xf>
  </cellXfs>
  <cellStyles count="13">
    <cellStyle name="Border" xfId="7" xr:uid="{00000000-0005-0000-0000-000000000000}"/>
    <cellStyle name="DataFields" xfId="9" xr:uid="{00000000-0005-0000-0000-000001000000}"/>
    <cellStyle name="H1-Row1" xfId="1" xr:uid="{00000000-0005-0000-0000-000002000000}"/>
    <cellStyle name="H2-Row2" xfId="2" xr:uid="{00000000-0005-0000-0000-000003000000}"/>
    <cellStyle name="H3-Row3" xfId="3" xr:uid="{00000000-0005-0000-0000-000004000000}"/>
    <cellStyle name="H4-Hidden" xfId="8" xr:uid="{00000000-0005-0000-0000-000005000000}"/>
    <cellStyle name="Hidden" xfId="11" xr:uid="{00000000-0005-0000-0000-000006000000}"/>
    <cellStyle name="Hyperlink" xfId="4" builtinId="8"/>
    <cellStyle name="Locked" xfId="5" xr:uid="{00000000-0005-0000-0000-000008000000}"/>
    <cellStyle name="Normal" xfId="0" builtinId="0" customBuiltin="1"/>
    <cellStyle name="Normal 2" xfId="12" xr:uid="{E7426B31-CA7D-4F18-8250-1531875E6CEC}"/>
    <cellStyle name="Regular" xfId="10" xr:uid="{00000000-0005-0000-0000-00000A000000}"/>
    <cellStyle name="STATUS" xfId="6" xr:uid="{00000000-0005-0000-0000-00000B000000}"/>
  </cellStyles>
  <dxfs count="212">
    <dxf>
      <fill>
        <patternFill>
          <bgColor theme="9" tint="0.59996337778862885"/>
        </patternFill>
      </fill>
    </dxf>
    <dxf>
      <fill>
        <patternFill>
          <bgColor theme="0" tint="-0.24994659260841701"/>
        </patternFill>
      </fill>
    </dxf>
    <dxf>
      <font>
        <color auto="1"/>
      </font>
      <fill>
        <patternFill>
          <bgColor rgb="FFFFC7CE"/>
        </patternFill>
      </fill>
    </dxf>
    <dxf>
      <font>
        <color theme="1"/>
      </font>
      <fill>
        <patternFill>
          <bgColor theme="9" tint="0.59996337778862885"/>
        </patternFill>
      </fill>
    </dxf>
    <dxf>
      <font>
        <color auto="1"/>
      </font>
      <fill>
        <patternFill>
          <bgColor rgb="FFFFC7CE"/>
        </patternFill>
      </fill>
    </dxf>
    <dxf>
      <font>
        <color auto="1"/>
      </font>
      <fill>
        <patternFill>
          <bgColor theme="7" tint="0.7999816888943144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ill>
        <patternFill>
          <bgColor theme="0" tint="-0.24994659260841701"/>
        </patternFill>
      </fill>
    </dxf>
    <dxf>
      <fill>
        <patternFill>
          <bgColor theme="0" tint="-0.24994659260841701"/>
        </patternFill>
      </fill>
    </dxf>
    <dxf>
      <font>
        <color theme="1"/>
      </font>
      <fill>
        <patternFill>
          <bgColor theme="9" tint="0.59996337778862885"/>
        </patternFill>
      </fill>
    </dxf>
    <dxf>
      <font>
        <color auto="1"/>
      </font>
      <fill>
        <patternFill>
          <bgColor rgb="FFFFC7CE"/>
        </patternFill>
      </fill>
    </dxf>
    <dxf>
      <font>
        <color auto="1"/>
      </font>
      <fill>
        <patternFill>
          <bgColor theme="7" tint="0.79998168889431442"/>
        </patternFill>
      </fill>
    </dxf>
    <dxf>
      <font>
        <color theme="1"/>
      </font>
      <fill>
        <patternFill>
          <bgColor theme="9" tint="0.59996337778862885"/>
        </patternFill>
      </fill>
    </dxf>
    <dxf>
      <font>
        <color auto="1"/>
      </font>
      <fill>
        <patternFill>
          <bgColor rgb="FFFFC7CE"/>
        </patternFill>
      </fill>
    </dxf>
    <dxf>
      <fill>
        <patternFill>
          <bgColor theme="7" tint="0.79998168889431442"/>
        </patternFill>
      </fill>
    </dxf>
    <dxf>
      <fill>
        <patternFill>
          <bgColor theme="0" tint="-0.24994659260841701"/>
        </patternFill>
      </fill>
    </dxf>
    <dxf>
      <font>
        <color rgb="FF9C0006"/>
      </font>
      <fill>
        <patternFill>
          <bgColor rgb="FFFFC7CE"/>
        </patternFill>
      </fill>
    </dxf>
    <dxf>
      <fill>
        <patternFill>
          <bgColor theme="9" tint="0.59996337778862885"/>
        </patternFill>
      </fill>
    </dxf>
    <dxf>
      <fill>
        <patternFill>
          <bgColor rgb="FFC6E0B4"/>
        </patternFill>
      </fill>
    </dxf>
    <dxf>
      <font>
        <color rgb="FF9C0006"/>
      </font>
      <fill>
        <patternFill>
          <bgColor rgb="FFFFC7CE"/>
        </patternFill>
      </fill>
    </dxf>
    <dxf>
      <fill>
        <patternFill>
          <bgColor rgb="FFC6E0B4"/>
        </patternFill>
      </fill>
    </dxf>
    <dxf>
      <fill>
        <patternFill>
          <bgColor rgb="FFFFF2CC"/>
        </patternFill>
      </fill>
    </dxf>
    <dxf>
      <fill>
        <patternFill>
          <bgColor rgb="FFFFC7CE"/>
        </patternFill>
      </fill>
    </dxf>
    <dxf>
      <fill>
        <patternFill>
          <bgColor rgb="FFFFF2CC"/>
        </patternFill>
      </fill>
    </dxf>
    <dxf>
      <font>
        <color theme="0"/>
      </font>
    </dxf>
    <dxf>
      <font>
        <color theme="0" tint="-0.24994659260841701"/>
      </font>
    </dxf>
    <dxf>
      <font>
        <color theme="1"/>
      </font>
    </dxf>
    <dxf>
      <font>
        <color theme="0"/>
      </font>
    </dxf>
    <dxf>
      <font>
        <color theme="0" tint="-0.24994659260841701"/>
      </font>
    </dxf>
    <dxf>
      <font>
        <color theme="1"/>
      </font>
    </dxf>
    <dxf>
      <fill>
        <patternFill>
          <bgColor theme="0" tint="-0.24994659260841701"/>
        </patternFill>
      </fill>
    </dxf>
    <dxf>
      <font>
        <color rgb="FF9C0006"/>
      </font>
      <fill>
        <patternFill>
          <bgColor rgb="FFFFC7CE"/>
        </patternFill>
      </fill>
    </dxf>
    <dxf>
      <fill>
        <patternFill>
          <bgColor theme="9" tint="0.59996337778862885"/>
        </patternFill>
      </fill>
    </dxf>
    <dxf>
      <fill>
        <patternFill>
          <bgColor rgb="FFC6E0B4"/>
        </patternFill>
      </fill>
    </dxf>
    <dxf>
      <font>
        <color rgb="FF9C0006"/>
      </font>
      <fill>
        <patternFill>
          <bgColor rgb="FFFFC7CE"/>
        </patternFill>
      </fill>
    </dxf>
    <dxf>
      <fill>
        <patternFill>
          <bgColor rgb="FFC6E0B4"/>
        </patternFill>
      </fill>
    </dxf>
    <dxf>
      <fill>
        <patternFill>
          <bgColor rgb="FFFFF2CC"/>
        </patternFill>
      </fill>
    </dxf>
    <dxf>
      <fill>
        <patternFill>
          <bgColor rgb="FFFFC7CE"/>
        </patternFill>
      </fill>
    </dxf>
    <dxf>
      <fill>
        <patternFill>
          <bgColor rgb="FFFFF2CC"/>
        </patternFill>
      </fill>
    </dxf>
    <dxf>
      <font>
        <color theme="0"/>
      </font>
    </dxf>
    <dxf>
      <font>
        <color theme="0" tint="-0.24994659260841701"/>
      </font>
    </dxf>
    <dxf>
      <font>
        <color theme="1"/>
      </font>
    </dxf>
    <dxf>
      <font>
        <color theme="0"/>
      </font>
    </dxf>
    <dxf>
      <font>
        <color theme="0" tint="-0.24994659260841701"/>
      </font>
    </dxf>
    <dxf>
      <font>
        <color theme="1"/>
      </font>
    </dxf>
    <dxf>
      <fill>
        <patternFill>
          <bgColor theme="0" tint="-0.24994659260841701"/>
        </patternFill>
      </fill>
    </dxf>
    <dxf>
      <font>
        <color theme="0"/>
      </font>
    </dxf>
    <dxf>
      <font>
        <color theme="0" tint="-0.24994659260841701"/>
      </font>
    </dxf>
    <dxf>
      <font>
        <color theme="1"/>
      </font>
      <fill>
        <patternFill patternType="none">
          <bgColor auto="1"/>
        </patternFill>
      </fill>
    </dxf>
    <dxf>
      <fill>
        <patternFill>
          <bgColor theme="0" tint="-0.24994659260841701"/>
        </patternFill>
      </fill>
    </dxf>
    <dxf>
      <fill>
        <patternFill>
          <bgColor theme="0" tint="-0.24994659260841701"/>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ill>
        <patternFill>
          <bgColor theme="9" tint="0.59996337778862885"/>
        </patternFill>
      </fill>
    </dxf>
    <dxf>
      <fill>
        <patternFill>
          <bgColor rgb="FFC6E0B4"/>
        </patternFill>
      </fill>
    </dxf>
    <dxf>
      <fill>
        <patternFill>
          <bgColor rgb="FFFFF2CC"/>
        </patternFill>
      </fill>
    </dxf>
    <dxf>
      <fill>
        <patternFill>
          <bgColor rgb="FFFFC7CE"/>
        </patternFill>
      </fill>
    </dxf>
    <dxf>
      <fill>
        <patternFill>
          <bgColor rgb="FFFFF2CC"/>
        </patternFill>
      </fill>
    </dxf>
    <dxf>
      <font>
        <color theme="0"/>
      </font>
    </dxf>
    <dxf>
      <font>
        <color theme="0" tint="-0.24994659260841701"/>
      </font>
    </dxf>
    <dxf>
      <font>
        <color theme="1"/>
      </font>
    </dxf>
    <dxf>
      <font>
        <color theme="0"/>
      </font>
    </dxf>
    <dxf>
      <font>
        <color theme="0" tint="-0.24994659260841701"/>
      </font>
    </dxf>
    <dxf>
      <font>
        <color theme="1"/>
      </font>
    </dxf>
    <dxf>
      <fill>
        <patternFill>
          <bgColor theme="0" tint="-0.24994659260841701"/>
        </patternFill>
      </fill>
    </dxf>
    <dxf>
      <font>
        <color theme="0"/>
      </font>
    </dxf>
    <dxf>
      <font>
        <color theme="0" tint="-0.24994659260841701"/>
      </font>
    </dxf>
    <dxf>
      <font>
        <color theme="1"/>
      </font>
    </dxf>
    <dxf>
      <fill>
        <patternFill>
          <bgColor theme="0" tint="-0.24994659260841701"/>
        </patternFill>
      </fill>
    </dxf>
    <dxf>
      <font>
        <color theme="0"/>
      </font>
    </dxf>
    <dxf>
      <font>
        <color theme="0" tint="-0.24994659260841701"/>
      </font>
    </dxf>
    <dxf>
      <font>
        <color theme="1"/>
      </font>
    </dxf>
    <dxf>
      <fill>
        <patternFill>
          <bgColor theme="0" tint="-0.24994659260841701"/>
        </patternFill>
      </fill>
    </dxf>
    <dxf>
      <fill>
        <patternFill>
          <bgColor theme="0" tint="-0.24994659260841701"/>
        </patternFill>
      </fill>
    </dxf>
    <dxf>
      <fill>
        <patternFill>
          <bgColor rgb="FFC6E0B4"/>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ill>
        <patternFill>
          <bgColor rgb="FFC6E0B4"/>
        </patternFill>
      </fill>
    </dxf>
    <dxf>
      <font>
        <color rgb="FF9C0006"/>
      </font>
      <fill>
        <patternFill>
          <bgColor rgb="FFFFC7CE"/>
        </patternFill>
      </fill>
    </dxf>
    <dxf>
      <font>
        <color rgb="FF9C0006"/>
      </font>
      <fill>
        <patternFill>
          <bgColor rgb="FFFFC7CE"/>
        </patternFill>
      </fill>
    </dxf>
    <dxf>
      <fill>
        <patternFill>
          <bgColor rgb="FFC6E0B4"/>
        </patternFill>
      </fill>
    </dxf>
    <dxf>
      <font>
        <b val="0"/>
        <i val="0"/>
        <color theme="1"/>
        <name val="Calibri Light"/>
        <scheme val="none"/>
      </font>
      <fill>
        <patternFill>
          <bgColor rgb="FFFFF2CC"/>
        </patternFill>
      </fill>
    </dxf>
    <dxf>
      <font>
        <b val="0"/>
        <i val="0"/>
        <color theme="1"/>
        <name val="Calibri Light"/>
        <scheme val="none"/>
      </font>
      <fill>
        <patternFill>
          <bgColor rgb="FFFFC7CE"/>
        </patternFill>
      </fill>
    </dxf>
    <dxf>
      <fill>
        <patternFill>
          <bgColor theme="7" tint="0.79998168889431442"/>
        </patternFill>
      </fill>
    </dxf>
    <dxf>
      <font>
        <b val="0"/>
        <i val="0"/>
        <color theme="1"/>
        <name val="Calibri Light"/>
        <scheme val="none"/>
      </font>
      <fill>
        <patternFill>
          <bgColor rgb="FFC6E0B4"/>
        </patternFill>
      </fill>
    </dxf>
    <dxf>
      <font>
        <color theme="0" tint="-0.24994659260841701"/>
      </font>
    </dxf>
    <dxf>
      <font>
        <color theme="0"/>
      </font>
    </dxf>
    <dxf>
      <font>
        <color auto="1"/>
      </font>
    </dxf>
    <dxf>
      <font>
        <color theme="1"/>
      </font>
    </dxf>
    <dxf>
      <font>
        <color theme="0" tint="-0.24994659260841701"/>
      </font>
    </dxf>
    <dxf>
      <font>
        <color theme="0"/>
      </font>
    </dxf>
    <dxf>
      <font>
        <color theme="1"/>
      </font>
    </dxf>
    <dxf>
      <font>
        <color theme="0" tint="-0.24994659260841701"/>
      </font>
    </dxf>
    <dxf>
      <font>
        <color theme="0"/>
      </font>
    </dxf>
    <dxf>
      <font>
        <color theme="1"/>
      </font>
    </dxf>
    <dxf>
      <font>
        <color theme="0" tint="-0.24994659260841701"/>
      </font>
      <fill>
        <patternFill patternType="none">
          <bgColor auto="1"/>
        </patternFill>
      </fill>
    </dxf>
    <dxf>
      <font>
        <color theme="0"/>
      </font>
    </dxf>
    <dxf>
      <font>
        <color auto="1"/>
      </font>
    </dxf>
    <dxf>
      <font>
        <color theme="0"/>
      </font>
    </dxf>
    <dxf>
      <font>
        <color theme="0" tint="-0.24994659260841701"/>
      </font>
    </dxf>
    <dxf>
      <font>
        <color theme="0" tint="-0.24994659260841701"/>
      </font>
    </dxf>
    <dxf>
      <font>
        <color auto="1"/>
      </font>
    </dxf>
    <dxf>
      <font>
        <color auto="1"/>
      </font>
      <fill>
        <patternFill>
          <bgColor theme="0" tint="-0.14996795556505021"/>
        </patternFill>
      </fill>
    </dxf>
    <dxf>
      <font>
        <color theme="0"/>
      </font>
    </dxf>
    <dxf>
      <font>
        <color theme="0" tint="-0.14996795556505021"/>
      </font>
      <fill>
        <patternFill>
          <bgColor theme="0" tint="-0.14996795556505021"/>
        </patternFill>
      </fill>
    </dxf>
    <dxf>
      <font>
        <color auto="1"/>
      </font>
      <fill>
        <patternFill patternType="solid">
          <bgColor theme="0" tint="-0.14996795556505021"/>
        </patternFill>
      </fill>
    </dxf>
    <dxf>
      <font>
        <color theme="0"/>
      </font>
    </dxf>
    <dxf>
      <font>
        <color theme="0" tint="-0.24994659260841701"/>
      </font>
    </dxf>
    <dxf>
      <font>
        <color auto="1"/>
      </font>
    </dxf>
    <dxf>
      <font>
        <color theme="0" tint="-0.24994659260841701"/>
      </font>
    </dxf>
    <dxf>
      <font>
        <color auto="1"/>
      </font>
    </dxf>
    <dxf>
      <font>
        <color theme="0"/>
      </font>
    </dxf>
    <dxf>
      <font>
        <color theme="0" tint="-0.24994659260841701"/>
      </font>
    </dxf>
    <dxf>
      <font>
        <color auto="1"/>
      </font>
    </dxf>
    <dxf>
      <font>
        <color theme="0"/>
      </font>
    </dxf>
    <dxf>
      <font>
        <color auto="1"/>
      </font>
    </dxf>
    <dxf>
      <font>
        <color theme="0"/>
      </font>
    </dxf>
    <dxf>
      <font>
        <color theme="0" tint="-0.24994659260841701"/>
      </font>
    </dxf>
    <dxf>
      <font>
        <color theme="0" tint="-0.24994659260841701"/>
      </font>
    </dxf>
    <dxf>
      <font>
        <color auto="1"/>
      </font>
    </dxf>
    <dxf>
      <font>
        <color theme="0"/>
      </font>
    </dxf>
    <dxf>
      <font>
        <color auto="1"/>
      </font>
    </dxf>
    <dxf>
      <font>
        <color theme="0" tint="-0.24994659260841701"/>
      </font>
    </dxf>
    <dxf>
      <font>
        <color theme="0"/>
      </font>
    </dxf>
    <dxf>
      <fill>
        <patternFill>
          <bgColor theme="0" tint="-0.24994659260841701"/>
        </patternFill>
      </fill>
      <border>
        <left/>
        <right/>
        <top/>
        <bottom/>
        <vertical/>
        <horizontal/>
      </border>
    </dxf>
    <dxf>
      <font>
        <color theme="7" tint="-0.499984740745262"/>
      </font>
      <fill>
        <patternFill>
          <bgColor theme="7" tint="0.79998168889431442"/>
        </patternFill>
      </fill>
    </dxf>
    <dxf>
      <fill>
        <patternFill>
          <bgColor rgb="FFC6E0B4"/>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ont>
        <color theme="1"/>
      </font>
      <fill>
        <patternFill>
          <bgColor theme="9" tint="0.59996337778862885"/>
        </patternFill>
      </fill>
    </dxf>
    <dxf>
      <font>
        <color auto="1"/>
      </font>
      <fill>
        <patternFill>
          <bgColor theme="7" tint="0.79998168889431442"/>
        </patternFill>
      </fill>
    </dxf>
    <dxf>
      <font>
        <color auto="1"/>
      </font>
      <fill>
        <patternFill>
          <bgColor rgb="FFFFC7CE"/>
        </patternFill>
      </fill>
    </dxf>
    <dxf>
      <fill>
        <patternFill>
          <bgColor theme="7" tint="0.79998168889431442"/>
        </patternFill>
      </fill>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ill>
        <patternFill>
          <bgColor theme="0" tint="-0.24994659260841701"/>
        </patternFill>
      </fill>
      <border>
        <left/>
        <right/>
        <top/>
        <bottom/>
        <vertical/>
        <horizontal/>
      </border>
    </dxf>
    <dxf>
      <font>
        <color auto="1"/>
      </font>
      <fill>
        <patternFill>
          <bgColor rgb="FFFFF2CC"/>
        </patternFill>
      </fill>
    </dxf>
    <dxf>
      <fill>
        <patternFill>
          <bgColor rgb="FFC6E0B4"/>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ont>
        <color theme="1"/>
      </font>
      <fill>
        <patternFill>
          <bgColor theme="9" tint="0.59996337778862885"/>
        </patternFill>
      </fill>
    </dxf>
    <dxf>
      <font>
        <color auto="1"/>
      </font>
      <fill>
        <patternFill>
          <bgColor theme="7" tint="0.79998168889431442"/>
        </patternFill>
      </fill>
    </dxf>
    <dxf>
      <font>
        <color auto="1"/>
      </font>
      <fill>
        <patternFill>
          <bgColor rgb="FFFFC7CE"/>
        </patternFill>
      </fill>
    </dxf>
    <dxf>
      <fill>
        <patternFill>
          <bgColor theme="7" tint="0.79998168889431442"/>
        </patternFill>
      </fill>
    </dxf>
    <dxf>
      <font>
        <color theme="0"/>
      </font>
    </dxf>
    <dxf>
      <font>
        <color theme="0" tint="-0.24994659260841701"/>
      </font>
    </dxf>
    <dxf>
      <font>
        <color theme="1"/>
      </font>
    </dxf>
    <dxf>
      <font>
        <color theme="0"/>
      </font>
    </dxf>
    <dxf>
      <font>
        <color theme="0" tint="-0.24994659260841701"/>
      </font>
    </dxf>
    <dxf>
      <font>
        <color theme="1"/>
      </font>
    </dxf>
    <dxf>
      <font>
        <color theme="0"/>
      </font>
    </dxf>
    <dxf>
      <font>
        <color theme="0" tint="-0.24994659260841701"/>
      </font>
    </dxf>
    <dxf>
      <font>
        <color theme="1"/>
      </font>
    </dxf>
    <dxf>
      <font>
        <color theme="0"/>
      </font>
    </dxf>
    <dxf>
      <font>
        <color theme="0" tint="-0.24994659260841701"/>
      </font>
    </dxf>
    <dxf>
      <font>
        <color theme="1"/>
      </font>
    </dxf>
    <dxf>
      <font>
        <color theme="0"/>
      </font>
    </dxf>
    <dxf>
      <font>
        <color theme="0" tint="-0.24994659260841701"/>
      </font>
    </dxf>
    <dxf>
      <font>
        <color auto="1"/>
      </font>
    </dxf>
    <dxf>
      <fill>
        <patternFill>
          <bgColor theme="0" tint="-0.24994659260841701"/>
        </patternFill>
      </fill>
      <border>
        <left/>
        <right/>
        <top/>
        <bottom/>
      </border>
    </dxf>
    <dxf>
      <fill>
        <patternFill>
          <bgColor theme="0" tint="-0.24994659260841701"/>
        </patternFill>
      </fill>
      <border>
        <left/>
        <right/>
        <top/>
        <bottom/>
      </border>
    </dxf>
    <dxf>
      <fill>
        <patternFill>
          <bgColor rgb="FFC6E0B4"/>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ill>
        <patternFill>
          <bgColor rgb="FFC6E0B4"/>
        </patternFill>
      </fill>
    </dxf>
    <dxf>
      <font>
        <b val="0"/>
        <i val="0"/>
        <color theme="1"/>
        <name val="Calibri Light"/>
        <scheme val="none"/>
      </font>
      <fill>
        <patternFill>
          <bgColor rgb="FFC6E0B4"/>
        </patternFill>
      </fill>
    </dxf>
    <dxf>
      <font>
        <b val="0"/>
        <i val="0"/>
        <color theme="1"/>
        <name val="Calibri Light"/>
        <scheme val="none"/>
      </font>
      <fill>
        <patternFill>
          <bgColor rgb="FFFFF2CC"/>
        </patternFill>
      </fill>
    </dxf>
    <dxf>
      <font>
        <b val="0"/>
        <i val="0"/>
        <color theme="1"/>
        <name val="Calibri Light"/>
        <scheme val="none"/>
      </font>
      <fill>
        <patternFill>
          <bgColor rgb="FFFFC7CE"/>
        </patternFill>
      </fill>
    </dxf>
    <dxf>
      <fill>
        <patternFill>
          <bgColor theme="7" tint="0.79998168889431442"/>
        </patternFill>
      </fill>
    </dxf>
    <dxf>
      <font>
        <color theme="0"/>
      </font>
    </dxf>
    <dxf>
      <font>
        <color theme="0" tint="-0.24994659260841701"/>
      </font>
    </dxf>
    <dxf>
      <font>
        <color auto="1"/>
      </font>
    </dxf>
    <dxf>
      <font>
        <color theme="0"/>
      </font>
    </dxf>
    <dxf>
      <font>
        <color theme="0" tint="-0.24994659260841701"/>
      </font>
    </dxf>
    <dxf>
      <font>
        <color auto="1"/>
      </font>
    </dxf>
    <dxf>
      <fill>
        <patternFill>
          <bgColor theme="0" tint="-0.24994659260841701"/>
        </patternFill>
      </fill>
      <border>
        <left/>
        <right/>
        <top/>
        <bottom/>
      </border>
    </dxf>
    <dxf>
      <font>
        <color rgb="FF9C0006"/>
      </font>
      <fill>
        <patternFill>
          <bgColor rgb="FFFFC7CE"/>
        </patternFill>
      </fill>
    </dxf>
    <dxf>
      <fill>
        <patternFill>
          <bgColor theme="9" tint="0.59996337778862885"/>
        </patternFill>
      </fill>
    </dxf>
    <dxf>
      <font>
        <color theme="1"/>
      </font>
      <fill>
        <patternFill>
          <bgColor theme="9" tint="0.59996337778862885"/>
        </patternFill>
      </fill>
    </dxf>
    <dxf>
      <font>
        <color auto="1"/>
      </font>
      <fill>
        <patternFill>
          <bgColor rgb="FFFFF2CC"/>
        </patternFill>
      </fill>
    </dxf>
    <dxf>
      <font>
        <color auto="1"/>
      </font>
      <fill>
        <patternFill>
          <bgColor rgb="FFFFC7CE"/>
        </patternFill>
      </fill>
    </dxf>
  </dxfs>
  <tableStyles count="0" defaultTableStyle="TableStyleMedium2" defaultPivotStyle="PivotStyleLight16"/>
  <colors>
    <mruColors>
      <color rgb="FFC6E0B4"/>
      <color rgb="FFFFF2CC"/>
      <color rgb="FFFFC7CE"/>
      <color rgb="FF9C0006"/>
      <color rgb="FF806000"/>
      <color rgb="FFFFFB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0</xdr:rowOff>
    </xdr:from>
    <xdr:ext cx="0" cy="179992"/>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29725" y="838200"/>
          <a:ext cx="0"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CA"/>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rgbClr val="92D050"/>
        </a:solidFill>
        <a:ln w="9525" cmpd="sng">
          <a:solidFill>
            <a:schemeClr val="tx1"/>
          </a:solidFill>
        </a:ln>
      </a:spPr>
      <a:bodyPr vertOverflow="clip" horzOverflow="clip" wrap="square" rtlCol="0" anchor="ctr"/>
      <a:lstStyle>
        <a:defPPr algn="ctr">
          <a:defRPr sz="1100" b="1"/>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c.ss.ec.gc.ca/en/cs" TargetMode="External"/><Relationship Id="rId2" Type="http://schemas.openxmlformats.org/officeDocument/2006/relationships/hyperlink" Target="https://www.canada.ca/en/health-canada/services/chemical-substances/canada-approach-chemicals/information-gathering/initiatives.html" TargetMode="External"/><Relationship Id="rId1" Type="http://schemas.openxmlformats.org/officeDocument/2006/relationships/hyperlink" Target="https://www.canada.ca/en/environment-climate-change/services/evaluating-existing-substances/sw-for-cepa-section71-guide.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ubstances@ec.gc.ca"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outlinePr applyStyles="1" summaryBelow="0" summaryRight="0"/>
  </sheetPr>
  <dimension ref="A1:D112"/>
  <sheetViews>
    <sheetView tabSelected="1" zoomScaleNormal="100" workbookViewId="0"/>
  </sheetViews>
  <sheetFormatPr defaultColWidth="0" defaultRowHeight="14.5" zeroHeight="1" x14ac:dyDescent="0.35"/>
  <cols>
    <col min="1" max="1" width="158.54296875" style="37" customWidth="1"/>
    <col min="2" max="4" width="0" hidden="1" customWidth="1"/>
    <col min="5" max="16384" width="9.1796875" hidden="1"/>
  </cols>
  <sheetData>
    <row r="1" spans="1:1" ht="24.5" thickTop="1" thickBot="1" x14ac:dyDescent="0.4">
      <c r="A1" s="18" t="s">
        <v>254</v>
      </c>
    </row>
    <row r="2" spans="1:1" ht="15" thickTop="1" x14ac:dyDescent="0.35">
      <c r="A2" s="38" t="s">
        <v>666</v>
      </c>
    </row>
    <row r="3" spans="1:1" x14ac:dyDescent="0.35">
      <c r="A3" s="38"/>
    </row>
    <row r="4" spans="1:1" ht="26" x14ac:dyDescent="0.35">
      <c r="A4" s="38" t="s">
        <v>764</v>
      </c>
    </row>
    <row r="5" spans="1:1" ht="15" thickBot="1" x14ac:dyDescent="0.4">
      <c r="A5" s="38"/>
    </row>
    <row r="6" spans="1:1" ht="19" thickBot="1" x14ac:dyDescent="0.4">
      <c r="A6" s="19" t="s">
        <v>642</v>
      </c>
    </row>
    <row r="7" spans="1:1" ht="39" x14ac:dyDescent="0.35">
      <c r="A7" s="86" t="s">
        <v>765</v>
      </c>
    </row>
    <row r="8" spans="1:1" x14ac:dyDescent="0.35">
      <c r="A8" s="38"/>
    </row>
    <row r="9" spans="1:1" ht="26" x14ac:dyDescent="0.35">
      <c r="A9" s="38" t="s">
        <v>1107</v>
      </c>
    </row>
    <row r="10" spans="1:1" x14ac:dyDescent="0.35">
      <c r="A10" s="20" t="s">
        <v>259</v>
      </c>
    </row>
    <row r="11" spans="1:1" x14ac:dyDescent="0.35">
      <c r="A11" s="87" t="s">
        <v>414</v>
      </c>
    </row>
    <row r="12" spans="1:1" x14ac:dyDescent="0.35">
      <c r="A12" s="38"/>
    </row>
    <row r="13" spans="1:1" x14ac:dyDescent="0.35">
      <c r="A13" s="38" t="s">
        <v>415</v>
      </c>
    </row>
    <row r="14" spans="1:1" x14ac:dyDescent="0.35">
      <c r="A14" s="20" t="s">
        <v>259</v>
      </c>
    </row>
    <row r="15" spans="1:1" x14ac:dyDescent="0.35">
      <c r="A15" s="21" t="s">
        <v>705</v>
      </c>
    </row>
    <row r="16" spans="1:1" x14ac:dyDescent="0.35">
      <c r="A16" s="38"/>
    </row>
    <row r="17" spans="1:1" ht="26" x14ac:dyDescent="0.35">
      <c r="A17" s="38" t="s">
        <v>1097</v>
      </c>
    </row>
    <row r="18" spans="1:1" x14ac:dyDescent="0.35">
      <c r="A18" s="20" t="s">
        <v>259</v>
      </c>
    </row>
    <row r="19" spans="1:1" x14ac:dyDescent="0.35">
      <c r="A19" s="21" t="s">
        <v>703</v>
      </c>
    </row>
    <row r="20" spans="1:1" ht="15" thickBot="1" x14ac:dyDescent="0.4">
      <c r="A20" s="23"/>
    </row>
    <row r="21" spans="1:1" ht="19" thickBot="1" x14ac:dyDescent="0.4">
      <c r="A21" s="19" t="s">
        <v>395</v>
      </c>
    </row>
    <row r="22" spans="1:1" ht="53.5" x14ac:dyDescent="0.35">
      <c r="A22" s="85" t="s">
        <v>1100</v>
      </c>
    </row>
    <row r="23" spans="1:1" x14ac:dyDescent="0.35">
      <c r="A23" s="22"/>
    </row>
    <row r="24" spans="1:1" ht="39" x14ac:dyDescent="0.35">
      <c r="A24" s="22" t="s">
        <v>1098</v>
      </c>
    </row>
    <row r="25" spans="1:1" x14ac:dyDescent="0.35">
      <c r="A25" s="38"/>
    </row>
    <row r="26" spans="1:1" ht="26" x14ac:dyDescent="0.35">
      <c r="A26" s="81" t="s">
        <v>644</v>
      </c>
    </row>
    <row r="27" spans="1:1" ht="27" customHeight="1" x14ac:dyDescent="0.35">
      <c r="A27" s="77" t="s">
        <v>1088</v>
      </c>
    </row>
    <row r="28" spans="1:1" x14ac:dyDescent="0.35">
      <c r="A28" s="77" t="s">
        <v>645</v>
      </c>
    </row>
    <row r="29" spans="1:1" x14ac:dyDescent="0.35">
      <c r="A29" s="77" t="s">
        <v>646</v>
      </c>
    </row>
    <row r="30" spans="1:1" x14ac:dyDescent="0.35">
      <c r="A30" s="31"/>
    </row>
    <row r="31" spans="1:1" x14ac:dyDescent="0.35">
      <c r="A31" s="22" t="s">
        <v>396</v>
      </c>
    </row>
    <row r="32" spans="1:1" x14ac:dyDescent="0.35">
      <c r="A32" s="38"/>
    </row>
    <row r="33" spans="1:1" ht="26" x14ac:dyDescent="0.35">
      <c r="A33" s="38" t="s">
        <v>670</v>
      </c>
    </row>
    <row r="34" spans="1:1" x14ac:dyDescent="0.35">
      <c r="A34" s="38"/>
    </row>
    <row r="35" spans="1:1" x14ac:dyDescent="0.35">
      <c r="A35" s="22" t="s">
        <v>769</v>
      </c>
    </row>
    <row r="36" spans="1:1" x14ac:dyDescent="0.35">
      <c r="A36" s="38"/>
    </row>
    <row r="37" spans="1:1" x14ac:dyDescent="0.35">
      <c r="A37" s="38" t="s">
        <v>1089</v>
      </c>
    </row>
    <row r="38" spans="1:1" x14ac:dyDescent="0.35">
      <c r="A38" s="38"/>
    </row>
    <row r="39" spans="1:1" x14ac:dyDescent="0.35">
      <c r="A39" s="32" t="s">
        <v>397</v>
      </c>
    </row>
    <row r="40" spans="1:1" x14ac:dyDescent="0.35">
      <c r="A40" s="22"/>
    </row>
    <row r="41" spans="1:1" x14ac:dyDescent="0.35">
      <c r="A41" s="22" t="s">
        <v>398</v>
      </c>
    </row>
    <row r="42" spans="1:1" x14ac:dyDescent="0.35">
      <c r="A42" s="38"/>
    </row>
    <row r="43" spans="1:1" x14ac:dyDescent="0.35">
      <c r="A43" s="22" t="s">
        <v>665</v>
      </c>
    </row>
    <row r="44" spans="1:1" x14ac:dyDescent="0.35">
      <c r="A44" s="38"/>
    </row>
    <row r="45" spans="1:1" x14ac:dyDescent="0.35">
      <c r="A45" s="81" t="s">
        <v>647</v>
      </c>
    </row>
    <row r="46" spans="1:1" x14ac:dyDescent="0.35">
      <c r="A46" s="84" t="s">
        <v>1090</v>
      </c>
    </row>
    <row r="47" spans="1:1" x14ac:dyDescent="0.35">
      <c r="A47" s="33" t="s">
        <v>1117</v>
      </c>
    </row>
    <row r="48" spans="1:1" ht="26" x14ac:dyDescent="0.35">
      <c r="A48" s="33" t="s">
        <v>1116</v>
      </c>
    </row>
    <row r="49" spans="1:1" ht="26" x14ac:dyDescent="0.35">
      <c r="A49" s="33" t="s">
        <v>1114</v>
      </c>
    </row>
    <row r="50" spans="1:1" x14ac:dyDescent="0.35">
      <c r="A50" s="33" t="s">
        <v>1115</v>
      </c>
    </row>
    <row r="51" spans="1:1" x14ac:dyDescent="0.35">
      <c r="A51" s="33" t="s">
        <v>1118</v>
      </c>
    </row>
    <row r="52" spans="1:1" x14ac:dyDescent="0.35">
      <c r="A52" s="34" t="s">
        <v>399</v>
      </c>
    </row>
    <row r="53" spans="1:1" x14ac:dyDescent="0.35">
      <c r="A53" s="35"/>
    </row>
    <row r="54" spans="1:1" ht="26" x14ac:dyDescent="0.35">
      <c r="A54" s="81" t="s">
        <v>704</v>
      </c>
    </row>
    <row r="55" spans="1:1" x14ac:dyDescent="0.35">
      <c r="A55" s="38"/>
    </row>
    <row r="56" spans="1:1" x14ac:dyDescent="0.35">
      <c r="A56" s="22" t="s">
        <v>400</v>
      </c>
    </row>
    <row r="57" spans="1:1" x14ac:dyDescent="0.35">
      <c r="A57" s="36"/>
    </row>
    <row r="58" spans="1:1" x14ac:dyDescent="0.35">
      <c r="A58" s="22" t="s">
        <v>1108</v>
      </c>
    </row>
    <row r="59" spans="1:1" ht="15" thickBot="1" x14ac:dyDescent="0.4">
      <c r="A59" s="22"/>
    </row>
    <row r="60" spans="1:1" ht="19" thickBot="1" x14ac:dyDescent="0.4">
      <c r="A60" s="39" t="s">
        <v>401</v>
      </c>
    </row>
    <row r="61" spans="1:1" ht="26" x14ac:dyDescent="0.35">
      <c r="A61" s="40" t="s">
        <v>770</v>
      </c>
    </row>
    <row r="62" spans="1:1" x14ac:dyDescent="0.35">
      <c r="A62" s="41"/>
    </row>
    <row r="63" spans="1:1" ht="26" x14ac:dyDescent="0.35">
      <c r="A63" s="40" t="s">
        <v>1102</v>
      </c>
    </row>
    <row r="64" spans="1:1" x14ac:dyDescent="0.35">
      <c r="A64" s="41"/>
    </row>
    <row r="65" spans="1:1" x14ac:dyDescent="0.35">
      <c r="A65" s="81" t="s">
        <v>692</v>
      </c>
    </row>
    <row r="66" spans="1:1" x14ac:dyDescent="0.35">
      <c r="A66" s="84" t="s">
        <v>660</v>
      </c>
    </row>
    <row r="67" spans="1:1" x14ac:dyDescent="0.35">
      <c r="A67" s="84" t="s">
        <v>661</v>
      </c>
    </row>
    <row r="68" spans="1:1" x14ac:dyDescent="0.35">
      <c r="A68" s="84" t="s">
        <v>649</v>
      </c>
    </row>
    <row r="69" spans="1:1" ht="26" x14ac:dyDescent="0.35">
      <c r="A69" s="84" t="s">
        <v>650</v>
      </c>
    </row>
    <row r="70" spans="1:1" x14ac:dyDescent="0.35">
      <c r="A70" s="92"/>
    </row>
    <row r="71" spans="1:1" x14ac:dyDescent="0.35">
      <c r="A71" s="81" t="s">
        <v>1101</v>
      </c>
    </row>
    <row r="72" spans="1:1" x14ac:dyDescent="0.35">
      <c r="A72" s="84" t="s">
        <v>763</v>
      </c>
    </row>
    <row r="73" spans="1:1" x14ac:dyDescent="0.35">
      <c r="A73" s="81"/>
    </row>
    <row r="74" spans="1:1" x14ac:dyDescent="0.35">
      <c r="A74" s="84" t="s">
        <v>1103</v>
      </c>
    </row>
    <row r="75" spans="1:1" x14ac:dyDescent="0.35">
      <c r="A75" s="41" t="s">
        <v>662</v>
      </c>
    </row>
    <row r="76" spans="1:1" x14ac:dyDescent="0.35">
      <c r="A76" s="79" t="s">
        <v>693</v>
      </c>
    </row>
    <row r="77" spans="1:1" x14ac:dyDescent="0.35">
      <c r="A77" s="80" t="s">
        <v>664</v>
      </c>
    </row>
    <row r="78" spans="1:1" x14ac:dyDescent="0.35">
      <c r="A78" s="79" t="s">
        <v>1091</v>
      </c>
    </row>
    <row r="79" spans="1:1" x14ac:dyDescent="0.35">
      <c r="A79" s="41" t="s">
        <v>663</v>
      </c>
    </row>
    <row r="80" spans="1:1" x14ac:dyDescent="0.35">
      <c r="A80" s="41"/>
    </row>
    <row r="81" spans="1:1" ht="26" x14ac:dyDescent="0.35">
      <c r="A81" s="41" t="s">
        <v>694</v>
      </c>
    </row>
    <row r="82" spans="1:1" x14ac:dyDescent="0.35">
      <c r="A82" s="41"/>
    </row>
    <row r="83" spans="1:1" x14ac:dyDescent="0.35">
      <c r="A83" s="41" t="s">
        <v>1104</v>
      </c>
    </row>
    <row r="84" spans="1:1" x14ac:dyDescent="0.35">
      <c r="A84" s="41"/>
    </row>
    <row r="85" spans="1:1" x14ac:dyDescent="0.35">
      <c r="A85" s="41" t="s">
        <v>1109</v>
      </c>
    </row>
    <row r="86" spans="1:1" x14ac:dyDescent="0.35">
      <c r="A86" s="41"/>
    </row>
    <row r="87" spans="1:1" ht="15" thickBot="1" x14ac:dyDescent="0.4">
      <c r="A87" s="40" t="s">
        <v>892</v>
      </c>
    </row>
    <row r="88" spans="1:1" ht="19" thickBot="1" x14ac:dyDescent="0.4">
      <c r="A88" s="39" t="s">
        <v>255</v>
      </c>
    </row>
    <row r="89" spans="1:1" ht="26" x14ac:dyDescent="0.35">
      <c r="A89" s="40" t="s">
        <v>1105</v>
      </c>
    </row>
    <row r="90" spans="1:1" ht="15" thickBot="1" x14ac:dyDescent="0.4">
      <c r="A90" s="41"/>
    </row>
    <row r="91" spans="1:1" ht="19" thickBot="1" x14ac:dyDescent="0.4">
      <c r="A91" s="39" t="s">
        <v>256</v>
      </c>
    </row>
    <row r="92" spans="1:1" x14ac:dyDescent="0.35">
      <c r="A92" s="82" t="s">
        <v>1092</v>
      </c>
    </row>
    <row r="93" spans="1:1" x14ac:dyDescent="0.35">
      <c r="A93" s="41"/>
    </row>
    <row r="94" spans="1:1" x14ac:dyDescent="0.35">
      <c r="A94" s="41" t="s">
        <v>1106</v>
      </c>
    </row>
    <row r="95" spans="1:1" x14ac:dyDescent="0.35">
      <c r="A95" s="42"/>
    </row>
    <row r="96" spans="1:1" x14ac:dyDescent="0.35">
      <c r="A96" s="41" t="s">
        <v>1093</v>
      </c>
    </row>
    <row r="97" spans="1:1" x14ac:dyDescent="0.35">
      <c r="A97" s="40"/>
    </row>
    <row r="98" spans="1:1" x14ac:dyDescent="0.35">
      <c r="A98" s="41" t="s">
        <v>1094</v>
      </c>
    </row>
    <row r="99" spans="1:1" collapsed="1" x14ac:dyDescent="0.35">
      <c r="A99" s="81"/>
    </row>
    <row r="100" spans="1:1" ht="39" x14ac:dyDescent="0.35">
      <c r="A100" s="42" t="s">
        <v>1095</v>
      </c>
    </row>
    <row r="101" spans="1:1" x14ac:dyDescent="0.35">
      <c r="A101" s="41" t="s">
        <v>1096</v>
      </c>
    </row>
    <row r="102" spans="1:1" ht="15" thickBot="1" x14ac:dyDescent="0.4">
      <c r="A102" s="41"/>
    </row>
    <row r="103" spans="1:1" ht="19" thickBot="1" x14ac:dyDescent="0.4">
      <c r="A103" s="39" t="s">
        <v>257</v>
      </c>
    </row>
    <row r="104" spans="1:1" x14ac:dyDescent="0.35">
      <c r="A104" s="41" t="s">
        <v>402</v>
      </c>
    </row>
    <row r="105" spans="1:1" x14ac:dyDescent="0.35">
      <c r="A105" s="43" t="s">
        <v>403</v>
      </c>
    </row>
    <row r="106" spans="1:1" x14ac:dyDescent="0.35">
      <c r="A106" s="83"/>
    </row>
    <row r="107" spans="1:1" x14ac:dyDescent="0.35">
      <c r="A107" s="79" t="s">
        <v>651</v>
      </c>
    </row>
    <row r="108" spans="1:1" x14ac:dyDescent="0.35">
      <c r="A108" s="83"/>
    </row>
    <row r="109" spans="1:1" x14ac:dyDescent="0.35">
      <c r="A109" s="41" t="s">
        <v>258</v>
      </c>
    </row>
    <row r="110" spans="1:1" x14ac:dyDescent="0.35">
      <c r="A110" s="25"/>
    </row>
    <row r="111" spans="1:1" s="25" customFormat="1" x14ac:dyDescent="0.35"/>
    <row r="112" spans="1:1" s="25" customFormat="1" x14ac:dyDescent="0.35"/>
  </sheetData>
  <sheetProtection algorithmName="SHA-512" hashValue="TEKDCuxr7PqCeXLjkDreawv9LrlMjmK3knNF9DDzwatW0odat13MLo3+Au3PcDbF6+M9nT3BReBHeWbnGLM88g==" saltValue="PBPZt/ZIvNpIkPbB+0miAw==" spinCount="100000" sheet="1" objects="1" scenarios="1"/>
  <hyperlinks>
    <hyperlink ref="A19" r:id="rId1" xr:uid="{00000000-0004-0000-0000-000000000000}"/>
    <hyperlink ref="A11" r:id="rId2" xr:uid="{00000000-0004-0000-0000-000001000000}"/>
    <hyperlink ref="A15" r:id="rId3" xr:uid="{00000000-0004-0000-0000-000002000000}"/>
    <hyperlink ref="A105" r:id="rId4" display="mailto:substances@ec.gc.ca" xr:uid="{00000000-0004-0000-0000-000003000000}"/>
  </hyperlinks>
  <pageMargins left="0.7" right="0.7" top="0.75" bottom="0.75" header="0.3" footer="0.3"/>
  <pageSetup orientation="portrait" r:id="rId5"/>
  <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outlinePr summaryBelow="0"/>
  </sheetPr>
  <dimension ref="A1:H350"/>
  <sheetViews>
    <sheetView zoomScaleNormal="100" workbookViewId="0">
      <selection activeCell="B1" sqref="B1:G1"/>
    </sheetView>
  </sheetViews>
  <sheetFormatPr defaultColWidth="0" defaultRowHeight="14.5" zeroHeight="1" outlineLevelRow="1" x14ac:dyDescent="0.35"/>
  <cols>
    <col min="1" max="1" width="1.453125" customWidth="1"/>
    <col min="2" max="2" width="25.81640625" bestFit="1" customWidth="1"/>
    <col min="3" max="7" width="36.26953125" customWidth="1"/>
    <col min="8" max="8" width="3.7265625" customWidth="1"/>
    <col min="9" max="16384" width="1.453125" hidden="1"/>
  </cols>
  <sheetData>
    <row r="1" spans="1:8" ht="15.75" customHeight="1" thickBot="1" x14ac:dyDescent="0.4">
      <c r="A1" s="25"/>
      <c r="B1" s="141" t="s">
        <v>411</v>
      </c>
      <c r="C1" s="142"/>
      <c r="D1" s="142"/>
      <c r="E1" s="142"/>
      <c r="F1" s="142"/>
      <c r="G1" s="143"/>
      <c r="H1" s="25"/>
    </row>
    <row r="2" spans="1:8" ht="22.5" customHeight="1" thickBot="1" x14ac:dyDescent="0.4">
      <c r="A2" s="25"/>
      <c r="B2" s="108" t="s">
        <v>412</v>
      </c>
      <c r="C2" s="149" t="str" cm="1">
        <f t="array" ref="C2">IF(SUMPRODUCT(--(C5:C12=""))=8,Incomplete,
IF(AND('Section 8'!$L$4=No,'Section 8'!$M$4=No),Form_NotReq,
IF(SUMPRODUCT(--($C$5:$C$12&lt;&gt;Tab_complete),--($C$5:$C$12&lt;&gt;""))=0,Complete,Incomplete)))</f>
        <v>Incomplete</v>
      </c>
      <c r="D2" s="147"/>
      <c r="E2" s="147"/>
      <c r="F2" s="147"/>
      <c r="G2" s="148"/>
      <c r="H2" s="25"/>
    </row>
    <row r="3" spans="1:8" ht="15" thickBot="1" x14ac:dyDescent="0.4">
      <c r="A3" s="25"/>
      <c r="B3" s="25"/>
      <c r="C3" s="25"/>
      <c r="D3" s="25"/>
      <c r="E3" s="25"/>
      <c r="F3" s="25"/>
      <c r="G3" s="25"/>
      <c r="H3" s="25"/>
    </row>
    <row r="4" spans="1:8" ht="15.75" customHeight="1" thickBot="1" x14ac:dyDescent="0.4">
      <c r="A4" s="25"/>
      <c r="B4" s="141" t="s">
        <v>260</v>
      </c>
      <c r="C4" s="142"/>
      <c r="D4" s="142"/>
      <c r="E4" s="142"/>
      <c r="F4" s="142"/>
      <c r="G4" s="143"/>
      <c r="H4" s="25"/>
    </row>
    <row r="5" spans="1:8" ht="22.5" customHeight="1" outlineLevel="1" thickBot="1" x14ac:dyDescent="0.4">
      <c r="A5" s="25"/>
      <c r="B5" s="115" t="s">
        <v>267</v>
      </c>
      <c r="C5" s="147" t="str">
        <f>IF(SUMPRODUCT(--('Section 8'!A4:K4=""))=11,"", IF('Section 8'!N4&lt;&gt;Complete,Tab_error, Tab_complete))</f>
        <v/>
      </c>
      <c r="D5" s="147"/>
      <c r="E5" s="147"/>
      <c r="F5" s="147"/>
      <c r="G5" s="148"/>
      <c r="H5" s="25"/>
    </row>
    <row r="6" spans="1:8" ht="22.5" customHeight="1" outlineLevel="1" thickBot="1" x14ac:dyDescent="0.4">
      <c r="A6" s="25"/>
      <c r="B6" s="115" t="s">
        <v>272</v>
      </c>
      <c r="C6" s="150" t="str" cm="1">
        <f t="array" ref="C6">IF(AND('Section 8'!$M$4&lt;&gt;Yes,SUMPRODUCT(--('Section 9'!$Q$4:$R$336=TRUE))=666),"",
IF(AND('Section 8'!$M$4=No,SUMPRODUCT(--('Section 9'!$I$4:$I$336&lt;&gt;""))&gt;0),Tab_NotReq,
IF(SUMPRODUCT(--('Section 9'!$I$4:$I$336=""))=333,Tab_Missing,
IF(COUNTIF('Section 9'!$I$4:$I$336,Complete)&lt;SUMPRODUCT(--('Section 9'!$I$4:$I$336&lt;&gt;"")),Tab_error,Tab_complete))))</f>
        <v/>
      </c>
      <c r="D6" s="150"/>
      <c r="E6" s="150"/>
      <c r="F6" s="150"/>
      <c r="G6" s="151"/>
      <c r="H6" s="25"/>
    </row>
    <row r="7" spans="1:8" ht="22.5" customHeight="1" outlineLevel="1" thickBot="1" x14ac:dyDescent="0.4">
      <c r="A7" s="25"/>
      <c r="B7" s="115" t="s">
        <v>673</v>
      </c>
      <c r="C7" s="150" t="str" cm="1">
        <f t="array" ref="C7">IF(AND('Section 8'!$L$4&lt;&gt;Yes,SUMPRODUCT(--('Section 10'!$AO$4:$AP$53=TRUE))=100),"",
IF(AND(SUMPRODUCT(--('Section 10'!$Q$4:$Q$53&lt;&gt;""))&gt;0,'Section 8'!$L$4=No),Tab_NotReq,
IF(SUMPRODUCT(--('Section 10'!$Q$4:$Q$53=""))=50,Min_Facilities,
IF(COUNTIF('Section 10'!$Q$4:$Q$53,Complete)&lt;SUMPRODUCT(--('Section 10'!$Q$4:$Q$53&lt;&gt;"")),Tab_error,Tab_complete))))</f>
        <v/>
      </c>
      <c r="D7" s="150"/>
      <c r="E7" s="150"/>
      <c r="F7" s="150"/>
      <c r="G7" s="151"/>
      <c r="H7" s="25"/>
    </row>
    <row r="8" spans="1:8" ht="22.5" customHeight="1" outlineLevel="1" thickBot="1" x14ac:dyDescent="0.4">
      <c r="A8" s="25"/>
      <c r="B8" s="115" t="s">
        <v>674</v>
      </c>
      <c r="C8" s="150" t="str" cm="1">
        <f t="array" ref="C8">IF(AND('Section 8'!$L$4&lt;&gt;Yes,SUMPRODUCT(--('Section 11'!$BF$4:$BG$336=TRUE))=666),"",
IF(AND('Section 8'!$L$4=No,SUMPRODUCT(--('Section 11'!$Y$4:$Y$336&lt;&gt;""))&gt;0),Tab_NotReq,
IF(AND('Section 8'!$L$4=Yes,SUMPRODUCT(--($B$17:$B$349=""))=333),Tab_Missing,
IF(SUMPRODUCT(--('Section 11'!$Y$4:$Y$336&lt;&gt;Complete), --('Section 11'!$Y$4:$Y$336&lt;&gt;""))&gt;0, Tab_error,
IF(COUNTIF($C$17:$C$349,Substance_complete)&lt;SUMPRODUCT(--($C$17:$C$349&lt;&gt;"")),Tab_error,Tab_complete)))))</f>
        <v/>
      </c>
      <c r="D8" s="150"/>
      <c r="E8" s="150"/>
      <c r="F8" s="150"/>
      <c r="G8" s="151"/>
      <c r="H8" s="25"/>
    </row>
    <row r="9" spans="1:8" ht="22.5" customHeight="1" outlineLevel="1" thickBot="1" x14ac:dyDescent="0.4">
      <c r="A9" s="25"/>
      <c r="B9" s="115" t="s">
        <v>675</v>
      </c>
      <c r="C9" s="150" t="str" cm="1">
        <f t="array" ref="C9">IF(AND('Section 8'!$L$4&lt;&gt;Yes,SUMPRODUCT(--('Section 12'!$BG$4:$BH$1003=TRUE))=2000),"",
IF(AND('Section 8'!$L$4=No,SUMPRODUCT(--('Section 12'!$Z$4:$Z$1003&lt;&gt;""))&gt;0),Tab_NotReq,
IF(AND('Section 8'!$L$4=Yes,SUMPRODUCT(--($B$17:$B$349=""))=333),Tab_Missing,
IF(SUMPRODUCT(--('Section 12'!$Z$4:$Z$1003&lt;&gt;Complete), --('Section 12'!$Z$4:$Z$1003&lt;&gt;""))&gt;0, Tab_error,
IF(COUNTIF($D$17:$D$349,Substance_complete)&lt;SUMPRODUCT(--($D$17:$D$349&lt;&gt;"")),Tab_error,Tab_complete)))))</f>
        <v/>
      </c>
      <c r="D9" s="150"/>
      <c r="E9" s="150"/>
      <c r="F9" s="150"/>
      <c r="G9" s="151"/>
      <c r="H9" s="25"/>
    </row>
    <row r="10" spans="1:8" ht="22.5" customHeight="1" outlineLevel="1" thickBot="1" x14ac:dyDescent="0.4">
      <c r="A10" s="25"/>
      <c r="B10" s="115" t="s">
        <v>1085</v>
      </c>
      <c r="C10" s="150" t="str" cm="1">
        <f t="array" ref="C10">IF(AND('Section 8'!$L$4&lt;&gt;Yes,SUMPRODUCT(--('Section 13(a)(b)(c)'!$AK$4:$AL$100=TRUE))=194),"",
IF(AND('Section 8'!$L$4=No,SUMPRODUCT(--('Section 13(a)(b)(c)'!$O$4:$O$100&lt;&gt;""))&gt;0),Tab_NotReq,
IF(AND('Section 8'!$L$4=Yes,SUMPRODUCT(--($B$17:$B$349=""))=333),Tab_Missing,
IF(SUMPRODUCT(--('Section 13(a)(b)(c)'!$O$4:$O$100&lt;&gt;Complete), --('Section 13(a)(b)(c)'!$O$4:$O$100&lt;&gt;""))&gt;0, Tab_error,
IF(COUNTIF($E$17:$E$349,Substance_complete)&lt;SUMPRODUCT(--($E$17:$E$349&lt;&gt;"")),Tab_error,Tab_complete)))))</f>
        <v/>
      </c>
      <c r="D10" s="150"/>
      <c r="E10" s="150"/>
      <c r="F10" s="150"/>
      <c r="G10" s="151"/>
      <c r="H10" s="25"/>
    </row>
    <row r="11" spans="1:8" ht="22.5" customHeight="1" outlineLevel="1" thickBot="1" x14ac:dyDescent="0.4">
      <c r="A11" s="25"/>
      <c r="B11" s="115" t="s">
        <v>1086</v>
      </c>
      <c r="C11" s="150" t="str" cm="1">
        <f t="array" ref="C11">IF(AND('Section 8'!$L$4&lt;&gt;Yes,SUMPRODUCT(--('Section 13(d)(e)'!$AC$4:$AD$300=TRUE))=594),"",
IF(AND('Section 8'!$L$4=No,SUMPRODUCT(--('Section 13(d)(e)'!$L$4:$L$300&lt;&gt;""))&gt;0),Tab_NotReq,
IF(AND('Section 8'!$L$4=Yes,SUMPRODUCT(--($B$17:$B$349=""))=333),Tab_Missing,
IF(SUMPRODUCT(--('Section 13(d)(e)'!$L$4:$L$300&lt;&gt;Complete), --('Section 13(d)(e)'!$L$4:$L$300&lt;&gt;""))&gt;0, Tab_error,
IF(COUNTIF($F$17:$F$349,Substance_complete)&lt;SUMPRODUCT(--($F$17:$F$349&lt;&gt;"")),Tab_error,Tab_complete)))))</f>
        <v/>
      </c>
      <c r="D11" s="150"/>
      <c r="E11" s="150"/>
      <c r="F11" s="150"/>
      <c r="G11" s="151"/>
      <c r="H11" s="25"/>
    </row>
    <row r="12" spans="1:8" ht="22.5" customHeight="1" outlineLevel="1" thickBot="1" x14ac:dyDescent="0.4">
      <c r="A12" s="25"/>
      <c r="B12" s="114" t="s">
        <v>1087</v>
      </c>
      <c r="C12" s="150" t="str" cm="1">
        <f t="array" ref="C12">IF(AND('Section 8'!$L$4&lt;&gt;Yes,SUMPRODUCT(--('Section 13 &amp; 14 Files'!$S$4:$T$100=TRUE))=194),"",
IF(AND('Section 8'!$L$4=No,SUMPRODUCT(--('Section 13 &amp; 14 Files'!$H$4:$H$100&lt;&gt;""))&gt;0),Tab_NotReq,
IF(AND('Section 8'!$L$4=Yes,SUMPRODUCT(--($B$17:$B$349=""))=333),Tab_Missing,
IF(SUMPRODUCT(--('Section 13 &amp; 14 Files'!$H$4:$H$100&lt;&gt;Complete), --('Section 13 &amp; 14 Files'!$H$4:$H$100&lt;&gt;""))&gt;0, Tab_error,
IF(COUNTIF($G$17:$G$349,substance_complete_s1314)&lt;SUMPRODUCT(--($G$17:$G$349&lt;&gt;"")),Tab_error,Tab_complete)))))</f>
        <v/>
      </c>
      <c r="D12" s="150"/>
      <c r="E12" s="150"/>
      <c r="F12" s="150"/>
      <c r="G12" s="151"/>
      <c r="H12" s="25"/>
    </row>
    <row r="13" spans="1:8" ht="15" thickBot="1" x14ac:dyDescent="0.4">
      <c r="A13" s="25"/>
      <c r="B13" s="25"/>
      <c r="C13" s="25"/>
      <c r="D13" s="25"/>
      <c r="E13" s="25"/>
      <c r="F13" s="25"/>
      <c r="G13" s="25"/>
      <c r="H13" s="25"/>
    </row>
    <row r="14" spans="1:8" ht="15" customHeight="1" x14ac:dyDescent="0.35">
      <c r="A14" s="25"/>
      <c r="B14" s="144" t="s">
        <v>413</v>
      </c>
      <c r="C14" s="145"/>
      <c r="D14" s="145"/>
      <c r="E14" s="145"/>
      <c r="F14" s="145"/>
      <c r="G14" s="146"/>
      <c r="H14" s="25"/>
    </row>
    <row r="15" spans="1:8" x14ac:dyDescent="0.35">
      <c r="A15" s="25"/>
      <c r="B15" s="53"/>
      <c r="C15" s="24" t="s">
        <v>674</v>
      </c>
      <c r="D15" s="24" t="s">
        <v>675</v>
      </c>
      <c r="E15" s="24" t="s">
        <v>1085</v>
      </c>
      <c r="F15" s="24" t="s">
        <v>1086</v>
      </c>
      <c r="G15" s="54" t="s">
        <v>1087</v>
      </c>
      <c r="H15" s="25"/>
    </row>
    <row r="16" spans="1:8" ht="15" thickBot="1" x14ac:dyDescent="0.4">
      <c r="A16" s="25"/>
      <c r="B16" s="111" t="s">
        <v>265</v>
      </c>
      <c r="C16" s="112" t="s">
        <v>233</v>
      </c>
      <c r="D16" s="112" t="s">
        <v>233</v>
      </c>
      <c r="E16" s="112" t="s">
        <v>233</v>
      </c>
      <c r="F16" s="112" t="s">
        <v>233</v>
      </c>
      <c r="G16" s="113" t="s">
        <v>233</v>
      </c>
      <c r="H16" s="25"/>
    </row>
    <row r="17" spans="1:8" ht="60" customHeight="1" outlineLevel="1" x14ac:dyDescent="0.35">
      <c r="A17" s="25"/>
      <c r="B17" s="105" t="str">
        <f>IF('Section 11'!C4="", "", 'Section 11'!C4)</f>
        <v/>
      </c>
      <c r="C17" s="93" t="str">
        <f>IF(B17="","",
IF(AND('Section 8'!$L$4=No,B17&lt;&gt;""),Tab_NotReq,
IF('Section 11'!Y4=Complete,Substance_complete,IF('Section 11'!Y4&lt;&gt;Complete,Substance_error,""))))</f>
        <v/>
      </c>
      <c r="D17" s="93" t="str" cm="1">
        <f t="array" ref="D17">IF('File Status'!$B17="","",
IF(AND('Section 8'!$L$4=No,SUMPRODUCT(--('Section 12'!$A$4:$A$1004=$B17))=0),"",
IF(AND('Section 8'!$L$4=No,SUMPRODUCT(--('Section 12'!$A$4:$A$1004=$B17))&gt;0),Tab_NotReq,
IF(SUMPRODUCT(--('Section 12'!$A$4:$A$1004=$B17))=0,Missing_substance,
IF(SUMPRODUCT(--('Section 12'!$A$4:$A$1004=$B17),--('Section 12'!$Z$4:$Z$1004=Complete))&lt;SUMPRODUCT(--('Section 12'!$A$4:$A$1004=$B17)),Substance_error,Substance_complete)))))</f>
        <v/>
      </c>
      <c r="E17" s="93" t="str" cm="1">
        <f t="array" ref="E17">IF('File Status'!$B17="","",
IF(AND('Section 8'!$L$4=No,SUMPRODUCT(--('Section 13(a)(b)(c)'!$A$4:$A$100=$B17))=0),"",
IF(AND('Section 8'!$L$4=No,SUMPRODUCT(--('Section 13(a)(b)(c)'!$A$4:$A$100=$B17))&gt;0),Tab_NotReq,
IF(ISERROR(VLOOKUP($B17,List_Section_1314,1,FALSE))=TRUE, "",
IF(SUMPRODUCT(--('Section 13(a)(b)(c)'!$A$4:$A$100=$B17))=0,Missing_substance,
IF(SUMPRODUCT(--('Section 13(a)(b)(c)'!$A$4:$A$100=$B17),--('Section 13(a)(b)(c)'!$O$4:$O$100=Complete))&lt;SUMPRODUCT(--('Section 13(a)(b)(c)'!$A$4:$A$100=$B17)),Substance_error,Substance_complete))))))</f>
        <v/>
      </c>
      <c r="F17" s="93" t="str" cm="1">
        <f t="array" ref="F17">IF('File Status'!$B17="","",
IF(AND('Section 8'!$L$4=No,SUMPRODUCT(--('Section 13(d)(e)'!$A$4:$A$300=$B17))=0),"",
IF(AND('Section 8'!$L$4=No,SUMPRODUCT(--('Section 13(d)(e)'!$A$4:$A$300=$B17))&gt;0),Tab_NotReq,
IF(ISERROR(VLOOKUP($B17,List_Section_1314,1,FALSE))=TRUE, "",
IF(SUMPRODUCT(--('Section 13(d)(e)'!$A$4:$A$300=$B17))=0,Missing_substance,
IF(SUMPRODUCT(--('Section 13(d)(e)'!$A$4:$A$300=$B17),--('Section 13(d)(e)'!$L$4:$L$300=Complete))&lt;SUMPRODUCT(--('Section 13(d)(e)'!$A$4:$A$300=$B17)),Substance_error,Substance_complete))))))</f>
        <v/>
      </c>
      <c r="G17" s="94" t="str" cm="1">
        <f t="array" ref="G17">IF('File Status'!$B17="","",
IF(AND('Section 8'!$L$4=No,SUMPRODUCT(--('Section 13 &amp; 14 Files'!$A$4:$A$100=$B17))=0),"",
IF(AND('Section 8'!$L$4=No,SUMPRODUCT(--('Section 13 &amp; 14 Files'!$A$4:$A$100=$B17))&gt;0),Tab_NotReq,
IF(ISERROR(VLOOKUP($B17,List_Section_1314,1,FALSE))=TRUE, "",
IF(SUMPRODUCT(--('Section 13 &amp; 14 Files'!$A$4:$A$100=$B17),--('Section 13 &amp; 14 Files'!$H$4:$H$100=Complete))&lt;SUMPRODUCT(--('Section 13 &amp; 14 Files'!$A$4:$A$100=$B17)),Substance_error,substance_complete_s1314)))))</f>
        <v/>
      </c>
      <c r="H17" s="25"/>
    </row>
    <row r="18" spans="1:8" ht="60" customHeight="1" outlineLevel="1" x14ac:dyDescent="0.35">
      <c r="A18" s="25"/>
      <c r="B18" s="2" t="str">
        <f>IF('Section 11'!C5="", "", 'Section 11'!C5)</f>
        <v/>
      </c>
      <c r="C18" s="10" t="str">
        <f>IF(B18="","",
IF(AND('Section 8'!$L$4=No,B18&lt;&gt;""),Tab_NotReq,
IF('Section 11'!Y5=Complete,Substance_complete,IF('Section 11'!Y5&lt;&gt;Complete,Substance_error,""))))</f>
        <v/>
      </c>
      <c r="D18" s="10" t="str" cm="1">
        <f t="array" ref="D18">IF('File Status'!$B18="","",
IF(AND('Section 8'!$L$4=No,SUMPRODUCT(--('Section 12'!$A$4:$A$1004=$B18))=0),"",
IF(AND('Section 8'!$L$4=No,SUMPRODUCT(--('Section 12'!$A$4:$A$1004=$B18))&gt;0),Tab_NotReq,
IF(SUMPRODUCT(--('Section 12'!$A$4:$A$1004=$B18))=0,Missing_substance,
IF(SUMPRODUCT(--('Section 12'!$A$4:$A$1004=$B18),--('Section 12'!$Z$4:$Z$1004=Complete))&lt;SUMPRODUCT(--('Section 12'!$A$4:$A$1004=$B18)),Substance_error,Substance_complete)))))</f>
        <v/>
      </c>
      <c r="E18" s="10" t="str" cm="1">
        <f t="array" ref="E18">IF('File Status'!$B18="","",
IF(AND('Section 8'!$L$4=No,SUMPRODUCT(--('Section 13(a)(b)(c)'!$A$4:$A$100=$B18))=0),"",
IF(AND('Section 8'!$L$4=No,SUMPRODUCT(--('Section 13(a)(b)(c)'!$A$4:$A$100=$B18))&gt;0),Tab_NotReq,
IF(ISERROR(VLOOKUP($B18,List_Section_1314,1,FALSE))=TRUE, "",
IF(SUMPRODUCT(--('Section 13(a)(b)(c)'!$A$4:$A$100=$B18))=0,Missing_substance,
IF(SUMPRODUCT(--('Section 13(a)(b)(c)'!$A$4:$A$100=$B18),--('Section 13(a)(b)(c)'!$O$4:$O$100=Complete))&lt;SUMPRODUCT(--('Section 13(a)(b)(c)'!$A$4:$A$100=$B18)),Substance_error,Substance_complete))))))</f>
        <v/>
      </c>
      <c r="F18" s="93" t="str" cm="1">
        <f t="array" ref="F18">IF('File Status'!$B18="","",
IF(AND('Section 8'!$L$4=No,SUMPRODUCT(--('Section 13(d)(e)'!$A$4:$A$300=$B18))=0),"",
IF(AND('Section 8'!$L$4=No,SUMPRODUCT(--('Section 13(d)(e)'!$A$4:$A$300=$B18))&gt;0),Tab_NotReq,
IF(ISERROR(VLOOKUP($B18,List_Section_1314,1,FALSE))=TRUE, "",
IF(SUMPRODUCT(--('Section 13(d)(e)'!$A$4:$A$300=$B18))=0,Missing_substance,
IF(SUMPRODUCT(--('Section 13(d)(e)'!$A$4:$A$300=$B18),--('Section 13(d)(e)'!$L$4:$L$300=Complete))&lt;SUMPRODUCT(--('Section 13(d)(e)'!$A$4:$A$300=$B18)),Substance_error,Substance_complete))))))</f>
        <v/>
      </c>
      <c r="G18" s="94" t="str" cm="1">
        <f t="array" ref="G18">IF('File Status'!$B18="","",
IF(AND('Section 8'!$L$4=No,SUMPRODUCT(--('Section 13 &amp; 14 Files'!$A$4:$A$100=$B18))=0),"",
IF(AND('Section 8'!$L$4=No,SUMPRODUCT(--('Section 13 &amp; 14 Files'!$A$4:$A$100=$B18))&gt;0),Tab_NotReq,
IF(ISERROR(VLOOKUP($B18,List_Section_1314,1,FALSE))=TRUE, "",
IF(SUMPRODUCT(--('Section 13 &amp; 14 Files'!$A$4:$A$100=$B18),--('Section 13 &amp; 14 Files'!$H$4:$H$100=Complete))&lt;SUMPRODUCT(--('Section 13 &amp; 14 Files'!$A$4:$A$100=$B18)),Substance_error,substance_complete_s1314)))))</f>
        <v/>
      </c>
      <c r="H18" s="25"/>
    </row>
    <row r="19" spans="1:8" ht="60" customHeight="1" outlineLevel="1" x14ac:dyDescent="0.35">
      <c r="A19" s="25"/>
      <c r="B19" s="2" t="str">
        <f>IF('Section 11'!C6="", "", 'Section 11'!C6)</f>
        <v/>
      </c>
      <c r="C19" s="10" t="str">
        <f>IF(B19="","",
IF(AND('Section 8'!$L$4=No,B19&lt;&gt;""),Tab_NotReq,
IF('Section 11'!Y6=Complete,Substance_complete,IF('Section 11'!Y6&lt;&gt;Complete,Substance_error,""))))</f>
        <v/>
      </c>
      <c r="D19" s="10" t="str" cm="1">
        <f t="array" ref="D19">IF('File Status'!$B19="","",
IF(AND('Section 8'!$L$4=No,SUMPRODUCT(--('Section 12'!$A$4:$A$1004=$B19))=0),"",
IF(AND('Section 8'!$L$4=No,SUMPRODUCT(--('Section 12'!$A$4:$A$1004=$B19))&gt;0),Tab_NotReq,
IF(SUMPRODUCT(--('Section 12'!$A$4:$A$1004=$B19))=0,Missing_substance,
IF(SUMPRODUCT(--('Section 12'!$A$4:$A$1004=$B19),--('Section 12'!$Z$4:$Z$1004=Complete))&lt;SUMPRODUCT(--('Section 12'!$A$4:$A$1004=$B19)),Substance_error,Substance_complete)))))</f>
        <v/>
      </c>
      <c r="E19" s="10" t="str" cm="1">
        <f t="array" ref="E19">IF('File Status'!$B19="","",
IF(AND('Section 8'!$L$4=No,SUMPRODUCT(--('Section 13(a)(b)(c)'!$A$4:$A$100=$B19))=0),"",
IF(AND('Section 8'!$L$4=No,SUMPRODUCT(--('Section 13(a)(b)(c)'!$A$4:$A$100=$B19))&gt;0),Tab_NotReq,
IF(ISERROR(VLOOKUP($B19,List_Section_1314,1,FALSE))=TRUE, "",
IF(SUMPRODUCT(--('Section 13(a)(b)(c)'!$A$4:$A$100=$B19))=0,Missing_substance,
IF(SUMPRODUCT(--('Section 13(a)(b)(c)'!$A$4:$A$100=$B19),--('Section 13(a)(b)(c)'!$O$4:$O$100=Complete))&lt;SUMPRODUCT(--('Section 13(a)(b)(c)'!$A$4:$A$100=$B19)),Substance_error,Substance_complete))))))</f>
        <v/>
      </c>
      <c r="F19" s="93" t="str" cm="1">
        <f t="array" ref="F19">IF('File Status'!$B19="","",
IF(AND('Section 8'!$L$4=No,SUMPRODUCT(--('Section 13(d)(e)'!$A$4:$A$300=$B19))=0),"",
IF(AND('Section 8'!$L$4=No,SUMPRODUCT(--('Section 13(d)(e)'!$A$4:$A$300=$B19))&gt;0),Tab_NotReq,
IF(ISERROR(VLOOKUP($B19,List_Section_1314,1,FALSE))=TRUE, "",
IF(SUMPRODUCT(--('Section 13(d)(e)'!$A$4:$A$300=$B19))=0,Missing_substance,
IF(SUMPRODUCT(--('Section 13(d)(e)'!$A$4:$A$300=$B19),--('Section 13(d)(e)'!$L$4:$L$300=Complete))&lt;SUMPRODUCT(--('Section 13(d)(e)'!$A$4:$A$300=$B19)),Substance_error,Substance_complete))))))</f>
        <v/>
      </c>
      <c r="G19" s="94" t="str" cm="1">
        <f t="array" ref="G19">IF('File Status'!$B19="","",
IF(AND('Section 8'!$L$4=No,SUMPRODUCT(--('Section 13 &amp; 14 Files'!$A$4:$A$100=$B19))=0),"",
IF(AND('Section 8'!$L$4=No,SUMPRODUCT(--('Section 13 &amp; 14 Files'!$A$4:$A$100=$B19))&gt;0),Tab_NotReq,
IF(ISERROR(VLOOKUP($B19,List_Section_1314,1,FALSE))=TRUE, "",
IF(SUMPRODUCT(--('Section 13 &amp; 14 Files'!$A$4:$A$100=$B19),--('Section 13 &amp; 14 Files'!$H$4:$H$100=Complete))&lt;SUMPRODUCT(--('Section 13 &amp; 14 Files'!$A$4:$A$100=$B19)),Substance_error,substance_complete_s1314)))))</f>
        <v/>
      </c>
      <c r="H19" s="25"/>
    </row>
    <row r="20" spans="1:8" ht="60" customHeight="1" outlineLevel="1" x14ac:dyDescent="0.35">
      <c r="A20" s="25"/>
      <c r="B20" s="2" t="str">
        <f>IF('Section 11'!C7="", "", 'Section 11'!C7)</f>
        <v/>
      </c>
      <c r="C20" s="10" t="str">
        <f>IF(B20="","",
IF(AND('Section 8'!$L$4=No,B20&lt;&gt;""),Tab_NotReq,
IF('Section 11'!Y7=Complete,Substance_complete,IF('Section 11'!Y7&lt;&gt;Complete,Substance_error,""))))</f>
        <v/>
      </c>
      <c r="D20" s="10" t="str" cm="1">
        <f t="array" ref="D20">IF('File Status'!$B20="","",
IF(AND('Section 8'!$L$4=No,SUMPRODUCT(--('Section 12'!$A$4:$A$1004=$B20))=0),"",
IF(AND('Section 8'!$L$4=No,SUMPRODUCT(--('Section 12'!$A$4:$A$1004=$B20))&gt;0),Tab_NotReq,
IF(SUMPRODUCT(--('Section 12'!$A$4:$A$1004=$B20))=0,Missing_substance,
IF(SUMPRODUCT(--('Section 12'!$A$4:$A$1004=$B20),--('Section 12'!$Z$4:$Z$1004=Complete))&lt;SUMPRODUCT(--('Section 12'!$A$4:$A$1004=$B20)),Substance_error,Substance_complete)))))</f>
        <v/>
      </c>
      <c r="E20" s="10" t="str" cm="1">
        <f t="array" ref="E20">IF('File Status'!$B20="","",
IF(AND('Section 8'!$L$4=No,SUMPRODUCT(--('Section 13(a)(b)(c)'!$A$4:$A$100=$B20))=0),"",
IF(AND('Section 8'!$L$4=No,SUMPRODUCT(--('Section 13(a)(b)(c)'!$A$4:$A$100=$B20))&gt;0),Tab_NotReq,
IF(ISERROR(VLOOKUP($B20,List_Section_1314,1,FALSE))=TRUE, "",
IF(SUMPRODUCT(--('Section 13(a)(b)(c)'!$A$4:$A$100=$B20))=0,Missing_substance,
IF(SUMPRODUCT(--('Section 13(a)(b)(c)'!$A$4:$A$100=$B20),--('Section 13(a)(b)(c)'!$O$4:$O$100=Complete))&lt;SUMPRODUCT(--('Section 13(a)(b)(c)'!$A$4:$A$100=$B20)),Substance_error,Substance_complete))))))</f>
        <v/>
      </c>
      <c r="F20" s="93" t="str" cm="1">
        <f t="array" ref="F20">IF('File Status'!$B20="","",
IF(AND('Section 8'!$L$4=No,SUMPRODUCT(--('Section 13(d)(e)'!$A$4:$A$300=$B20))=0),"",
IF(AND('Section 8'!$L$4=No,SUMPRODUCT(--('Section 13(d)(e)'!$A$4:$A$300=$B20))&gt;0),Tab_NotReq,
IF(ISERROR(VLOOKUP($B20,List_Section_1314,1,FALSE))=TRUE, "",
IF(SUMPRODUCT(--('Section 13(d)(e)'!$A$4:$A$300=$B20))=0,Missing_substance,
IF(SUMPRODUCT(--('Section 13(d)(e)'!$A$4:$A$300=$B20),--('Section 13(d)(e)'!$L$4:$L$300=Complete))&lt;SUMPRODUCT(--('Section 13(d)(e)'!$A$4:$A$300=$B20)),Substance_error,Substance_complete))))))</f>
        <v/>
      </c>
      <c r="G20" s="94" t="str" cm="1">
        <f t="array" ref="G20">IF('File Status'!$B20="","",
IF(AND('Section 8'!$L$4=No,SUMPRODUCT(--('Section 13 &amp; 14 Files'!$A$4:$A$100=$B20))=0),"",
IF(AND('Section 8'!$L$4=No,SUMPRODUCT(--('Section 13 &amp; 14 Files'!$A$4:$A$100=$B20))&gt;0),Tab_NotReq,
IF(ISERROR(VLOOKUP($B20,List_Section_1314,1,FALSE))=TRUE, "",
IF(SUMPRODUCT(--('Section 13 &amp; 14 Files'!$A$4:$A$100=$B20),--('Section 13 &amp; 14 Files'!$H$4:$H$100=Complete))&lt;SUMPRODUCT(--('Section 13 &amp; 14 Files'!$A$4:$A$100=$B20)),Substance_error,substance_complete_s1314)))))</f>
        <v/>
      </c>
      <c r="H20" s="25"/>
    </row>
    <row r="21" spans="1:8" ht="60" customHeight="1" outlineLevel="1" x14ac:dyDescent="0.35">
      <c r="A21" s="25"/>
      <c r="B21" s="2" t="str">
        <f>IF('Section 11'!C8="", "", 'Section 11'!C8)</f>
        <v/>
      </c>
      <c r="C21" s="10" t="str">
        <f>IF(B21="","",
IF(AND('Section 8'!$L$4=No,B21&lt;&gt;""),Tab_NotReq,
IF('Section 11'!Y8=Complete,Substance_complete,IF('Section 11'!Y8&lt;&gt;Complete,Substance_error,""))))</f>
        <v/>
      </c>
      <c r="D21" s="10" t="str" cm="1">
        <f t="array" ref="D21">IF('File Status'!$B21="","",
IF(AND('Section 8'!$L$4=No,SUMPRODUCT(--('Section 12'!$A$4:$A$1004=$B21))=0),"",
IF(AND('Section 8'!$L$4=No,SUMPRODUCT(--('Section 12'!$A$4:$A$1004=$B21))&gt;0),Tab_NotReq,
IF(SUMPRODUCT(--('Section 12'!$A$4:$A$1004=$B21))=0,Missing_substance,
IF(SUMPRODUCT(--('Section 12'!$A$4:$A$1004=$B21),--('Section 12'!$Z$4:$Z$1004=Complete))&lt;SUMPRODUCT(--('Section 12'!$A$4:$A$1004=$B21)),Substance_error,Substance_complete)))))</f>
        <v/>
      </c>
      <c r="E21" s="10" t="str" cm="1">
        <f t="array" ref="E21">IF('File Status'!$B21="","",
IF(AND('Section 8'!$L$4=No,SUMPRODUCT(--('Section 13(a)(b)(c)'!$A$4:$A$100=$B21))=0),"",
IF(AND('Section 8'!$L$4=No,SUMPRODUCT(--('Section 13(a)(b)(c)'!$A$4:$A$100=$B21))&gt;0),Tab_NotReq,
IF(ISERROR(VLOOKUP($B21,List_Section_1314,1,FALSE))=TRUE, "",
IF(SUMPRODUCT(--('Section 13(a)(b)(c)'!$A$4:$A$100=$B21))=0,Missing_substance,
IF(SUMPRODUCT(--('Section 13(a)(b)(c)'!$A$4:$A$100=$B21),--('Section 13(a)(b)(c)'!$O$4:$O$100=Complete))&lt;SUMPRODUCT(--('Section 13(a)(b)(c)'!$A$4:$A$100=$B21)),Substance_error,Substance_complete))))))</f>
        <v/>
      </c>
      <c r="F21" s="93" t="str" cm="1">
        <f t="array" ref="F21">IF('File Status'!$B21="","",
IF(AND('Section 8'!$L$4=No,SUMPRODUCT(--('Section 13(d)(e)'!$A$4:$A$300=$B21))=0),"",
IF(AND('Section 8'!$L$4=No,SUMPRODUCT(--('Section 13(d)(e)'!$A$4:$A$300=$B21))&gt;0),Tab_NotReq,
IF(ISERROR(VLOOKUP($B21,List_Section_1314,1,FALSE))=TRUE, "",
IF(SUMPRODUCT(--('Section 13(d)(e)'!$A$4:$A$300=$B21))=0,Missing_substance,
IF(SUMPRODUCT(--('Section 13(d)(e)'!$A$4:$A$300=$B21),--('Section 13(d)(e)'!$L$4:$L$300=Complete))&lt;SUMPRODUCT(--('Section 13(d)(e)'!$A$4:$A$300=$B21)),Substance_error,Substance_complete))))))</f>
        <v/>
      </c>
      <c r="G21" s="94" t="str" cm="1">
        <f t="array" ref="G21">IF('File Status'!$B21="","",
IF(AND('Section 8'!$L$4=No,SUMPRODUCT(--('Section 13 &amp; 14 Files'!$A$4:$A$100=$B21))=0),"",
IF(AND('Section 8'!$L$4=No,SUMPRODUCT(--('Section 13 &amp; 14 Files'!$A$4:$A$100=$B21))&gt;0),Tab_NotReq,
IF(ISERROR(VLOOKUP($B21,List_Section_1314,1,FALSE))=TRUE, "",
IF(SUMPRODUCT(--('Section 13 &amp; 14 Files'!$A$4:$A$100=$B21),--('Section 13 &amp; 14 Files'!$H$4:$H$100=Complete))&lt;SUMPRODUCT(--('Section 13 &amp; 14 Files'!$A$4:$A$100=$B21)),Substance_error,substance_complete_s1314)))))</f>
        <v/>
      </c>
      <c r="H21" s="25"/>
    </row>
    <row r="22" spans="1:8" ht="60" customHeight="1" outlineLevel="1" x14ac:dyDescent="0.35">
      <c r="A22" s="25"/>
      <c r="B22" s="2" t="str">
        <f>IF('Section 11'!C9="", "", 'Section 11'!C9)</f>
        <v/>
      </c>
      <c r="C22" s="10" t="str">
        <f>IF(B22="","",
IF(AND('Section 8'!$L$4=No,B22&lt;&gt;""),Tab_NotReq,
IF('Section 11'!Y9=Complete,Substance_complete,IF('Section 11'!Y9&lt;&gt;Complete,Substance_error,""))))</f>
        <v/>
      </c>
      <c r="D22" s="10" t="str" cm="1">
        <f t="array" ref="D22">IF('File Status'!$B22="","",
IF(AND('Section 8'!$L$4=No,SUMPRODUCT(--('Section 12'!$A$4:$A$1004=$B22))=0),"",
IF(AND('Section 8'!$L$4=No,SUMPRODUCT(--('Section 12'!$A$4:$A$1004=$B22))&gt;0),Tab_NotReq,
IF(SUMPRODUCT(--('Section 12'!$A$4:$A$1004=$B22))=0,Missing_substance,
IF(SUMPRODUCT(--('Section 12'!$A$4:$A$1004=$B22),--('Section 12'!$Z$4:$Z$1004=Complete))&lt;SUMPRODUCT(--('Section 12'!$A$4:$A$1004=$B22)),Substance_error,Substance_complete)))))</f>
        <v/>
      </c>
      <c r="E22" s="10" t="str" cm="1">
        <f t="array" ref="E22">IF('File Status'!$B22="","",
IF(AND('Section 8'!$L$4=No,SUMPRODUCT(--('Section 13(a)(b)(c)'!$A$4:$A$100=$B22))=0),"",
IF(AND('Section 8'!$L$4=No,SUMPRODUCT(--('Section 13(a)(b)(c)'!$A$4:$A$100=$B22))&gt;0),Tab_NotReq,
IF(ISERROR(VLOOKUP($B22,List_Section_1314,1,FALSE))=TRUE, "",
IF(SUMPRODUCT(--('Section 13(a)(b)(c)'!$A$4:$A$100=$B22))=0,Missing_substance,
IF(SUMPRODUCT(--('Section 13(a)(b)(c)'!$A$4:$A$100=$B22),--('Section 13(a)(b)(c)'!$O$4:$O$100=Complete))&lt;SUMPRODUCT(--('Section 13(a)(b)(c)'!$A$4:$A$100=$B22)),Substance_error,Substance_complete))))))</f>
        <v/>
      </c>
      <c r="F22" s="93" t="str" cm="1">
        <f t="array" ref="F22">IF('File Status'!$B22="","",
IF(AND('Section 8'!$L$4=No,SUMPRODUCT(--('Section 13(d)(e)'!$A$4:$A$300=$B22))=0),"",
IF(AND('Section 8'!$L$4=No,SUMPRODUCT(--('Section 13(d)(e)'!$A$4:$A$300=$B22))&gt;0),Tab_NotReq,
IF(ISERROR(VLOOKUP($B22,List_Section_1314,1,FALSE))=TRUE, "",
IF(SUMPRODUCT(--('Section 13(d)(e)'!$A$4:$A$300=$B22))=0,Missing_substance,
IF(SUMPRODUCT(--('Section 13(d)(e)'!$A$4:$A$300=$B22),--('Section 13(d)(e)'!$L$4:$L$300=Complete))&lt;SUMPRODUCT(--('Section 13(d)(e)'!$A$4:$A$300=$B22)),Substance_error,Substance_complete))))))</f>
        <v/>
      </c>
      <c r="G22" s="94" t="str" cm="1">
        <f t="array" ref="G22">IF('File Status'!$B22="","",
IF(AND('Section 8'!$L$4=No,SUMPRODUCT(--('Section 13 &amp; 14 Files'!$A$4:$A$100=$B22))=0),"",
IF(AND('Section 8'!$L$4=No,SUMPRODUCT(--('Section 13 &amp; 14 Files'!$A$4:$A$100=$B22))&gt;0),Tab_NotReq,
IF(ISERROR(VLOOKUP($B22,List_Section_1314,1,FALSE))=TRUE, "",
IF(SUMPRODUCT(--('Section 13 &amp; 14 Files'!$A$4:$A$100=$B22),--('Section 13 &amp; 14 Files'!$H$4:$H$100=Complete))&lt;SUMPRODUCT(--('Section 13 &amp; 14 Files'!$A$4:$A$100=$B22)),Substance_error,substance_complete_s1314)))))</f>
        <v/>
      </c>
      <c r="H22" s="25"/>
    </row>
    <row r="23" spans="1:8" ht="60" customHeight="1" outlineLevel="1" x14ac:dyDescent="0.35">
      <c r="A23" s="25"/>
      <c r="B23" s="2" t="str">
        <f>IF('Section 11'!C10="", "", 'Section 11'!C10)</f>
        <v/>
      </c>
      <c r="C23" s="10" t="str">
        <f>IF(B23="","",
IF(AND('Section 8'!$L$4=No,B23&lt;&gt;""),Tab_NotReq,
IF('Section 11'!Y10=Complete,Substance_complete,IF('Section 11'!Y10&lt;&gt;Complete,Substance_error,""))))</f>
        <v/>
      </c>
      <c r="D23" s="10" t="str" cm="1">
        <f t="array" ref="D23">IF('File Status'!$B23="","",
IF(AND('Section 8'!$L$4=No,SUMPRODUCT(--('Section 12'!$A$4:$A$1004=$B23))=0),"",
IF(AND('Section 8'!$L$4=No,SUMPRODUCT(--('Section 12'!$A$4:$A$1004=$B23))&gt;0),Tab_NotReq,
IF(SUMPRODUCT(--('Section 12'!$A$4:$A$1004=$B23))=0,Missing_substance,
IF(SUMPRODUCT(--('Section 12'!$A$4:$A$1004=$B23),--('Section 12'!$Z$4:$Z$1004=Complete))&lt;SUMPRODUCT(--('Section 12'!$A$4:$A$1004=$B23)),Substance_error,Substance_complete)))))</f>
        <v/>
      </c>
      <c r="E23" s="10" t="str" cm="1">
        <f t="array" ref="E23">IF('File Status'!$B23="","",
IF(AND('Section 8'!$L$4=No,SUMPRODUCT(--('Section 13(a)(b)(c)'!$A$4:$A$100=$B23))=0),"",
IF(AND('Section 8'!$L$4=No,SUMPRODUCT(--('Section 13(a)(b)(c)'!$A$4:$A$100=$B23))&gt;0),Tab_NotReq,
IF(ISERROR(VLOOKUP($B23,List_Section_1314,1,FALSE))=TRUE, "",
IF(SUMPRODUCT(--('Section 13(a)(b)(c)'!$A$4:$A$100=$B23))=0,Missing_substance,
IF(SUMPRODUCT(--('Section 13(a)(b)(c)'!$A$4:$A$100=$B23),--('Section 13(a)(b)(c)'!$O$4:$O$100=Complete))&lt;SUMPRODUCT(--('Section 13(a)(b)(c)'!$A$4:$A$100=$B23)),Substance_error,Substance_complete))))))</f>
        <v/>
      </c>
      <c r="F23" s="93" t="str" cm="1">
        <f t="array" ref="F23">IF('File Status'!$B23="","",
IF(AND('Section 8'!$L$4=No,SUMPRODUCT(--('Section 13(d)(e)'!$A$4:$A$300=$B23))=0),"",
IF(AND('Section 8'!$L$4=No,SUMPRODUCT(--('Section 13(d)(e)'!$A$4:$A$300=$B23))&gt;0),Tab_NotReq,
IF(ISERROR(VLOOKUP($B23,List_Section_1314,1,FALSE))=TRUE, "",
IF(SUMPRODUCT(--('Section 13(d)(e)'!$A$4:$A$300=$B23))=0,Missing_substance,
IF(SUMPRODUCT(--('Section 13(d)(e)'!$A$4:$A$300=$B23),--('Section 13(d)(e)'!$L$4:$L$300=Complete))&lt;SUMPRODUCT(--('Section 13(d)(e)'!$A$4:$A$300=$B23)),Substance_error,Substance_complete))))))</f>
        <v/>
      </c>
      <c r="G23" s="94" t="str" cm="1">
        <f t="array" ref="G23">IF('File Status'!$B23="","",
IF(AND('Section 8'!$L$4=No,SUMPRODUCT(--('Section 13 &amp; 14 Files'!$A$4:$A$100=$B23))=0),"",
IF(AND('Section 8'!$L$4=No,SUMPRODUCT(--('Section 13 &amp; 14 Files'!$A$4:$A$100=$B23))&gt;0),Tab_NotReq,
IF(ISERROR(VLOOKUP($B23,List_Section_1314,1,FALSE))=TRUE, "",
IF(SUMPRODUCT(--('Section 13 &amp; 14 Files'!$A$4:$A$100=$B23),--('Section 13 &amp; 14 Files'!$H$4:$H$100=Complete))&lt;SUMPRODUCT(--('Section 13 &amp; 14 Files'!$A$4:$A$100=$B23)),Substance_error,substance_complete_s1314)))))</f>
        <v/>
      </c>
      <c r="H23" s="25"/>
    </row>
    <row r="24" spans="1:8" ht="60" customHeight="1" outlineLevel="1" x14ac:dyDescent="0.35">
      <c r="A24" s="25"/>
      <c r="B24" s="2" t="str">
        <f>IF('Section 11'!C11="", "", 'Section 11'!C11)</f>
        <v/>
      </c>
      <c r="C24" s="10" t="str">
        <f>IF(B24="","",
IF(AND('Section 8'!$L$4=No,B24&lt;&gt;""),Tab_NotReq,
IF('Section 11'!Y11=Complete,Substance_complete,IF('Section 11'!Y11&lt;&gt;Complete,Substance_error,""))))</f>
        <v/>
      </c>
      <c r="D24" s="10" t="str" cm="1">
        <f t="array" ref="D24">IF('File Status'!$B24="","",
IF(AND('Section 8'!$L$4=No,SUMPRODUCT(--('Section 12'!$A$4:$A$1004=$B24))=0),"",
IF(AND('Section 8'!$L$4=No,SUMPRODUCT(--('Section 12'!$A$4:$A$1004=$B24))&gt;0),Tab_NotReq,
IF(SUMPRODUCT(--('Section 12'!$A$4:$A$1004=$B24))=0,Missing_substance,
IF(SUMPRODUCT(--('Section 12'!$A$4:$A$1004=$B24),--('Section 12'!$Z$4:$Z$1004=Complete))&lt;SUMPRODUCT(--('Section 12'!$A$4:$A$1004=$B24)),Substance_error,Substance_complete)))))</f>
        <v/>
      </c>
      <c r="E24" s="10" t="str" cm="1">
        <f t="array" ref="E24">IF('File Status'!$B24="","",
IF(AND('Section 8'!$L$4=No,SUMPRODUCT(--('Section 13(a)(b)(c)'!$A$4:$A$100=$B24))=0),"",
IF(AND('Section 8'!$L$4=No,SUMPRODUCT(--('Section 13(a)(b)(c)'!$A$4:$A$100=$B24))&gt;0),Tab_NotReq,
IF(ISERROR(VLOOKUP($B24,List_Section_1314,1,FALSE))=TRUE, "",
IF(SUMPRODUCT(--('Section 13(a)(b)(c)'!$A$4:$A$100=$B24))=0,Missing_substance,
IF(SUMPRODUCT(--('Section 13(a)(b)(c)'!$A$4:$A$100=$B24),--('Section 13(a)(b)(c)'!$O$4:$O$100=Complete))&lt;SUMPRODUCT(--('Section 13(a)(b)(c)'!$A$4:$A$100=$B24)),Substance_error,Substance_complete))))))</f>
        <v/>
      </c>
      <c r="F24" s="93" t="str" cm="1">
        <f t="array" ref="F24">IF('File Status'!$B24="","",
IF(AND('Section 8'!$L$4=No,SUMPRODUCT(--('Section 13(d)(e)'!$A$4:$A$300=$B24))=0),"",
IF(AND('Section 8'!$L$4=No,SUMPRODUCT(--('Section 13(d)(e)'!$A$4:$A$300=$B24))&gt;0),Tab_NotReq,
IF(ISERROR(VLOOKUP($B24,List_Section_1314,1,FALSE))=TRUE, "",
IF(SUMPRODUCT(--('Section 13(d)(e)'!$A$4:$A$300=$B24))=0,Missing_substance,
IF(SUMPRODUCT(--('Section 13(d)(e)'!$A$4:$A$300=$B24),--('Section 13(d)(e)'!$L$4:$L$300=Complete))&lt;SUMPRODUCT(--('Section 13(d)(e)'!$A$4:$A$300=$B24)),Substance_error,Substance_complete))))))</f>
        <v/>
      </c>
      <c r="G24" s="94" t="str" cm="1">
        <f t="array" ref="G24">IF('File Status'!$B24="","",
IF(AND('Section 8'!$L$4=No,SUMPRODUCT(--('Section 13 &amp; 14 Files'!$A$4:$A$100=$B24))=0),"",
IF(AND('Section 8'!$L$4=No,SUMPRODUCT(--('Section 13 &amp; 14 Files'!$A$4:$A$100=$B24))&gt;0),Tab_NotReq,
IF(ISERROR(VLOOKUP($B24,List_Section_1314,1,FALSE))=TRUE, "",
IF(SUMPRODUCT(--('Section 13 &amp; 14 Files'!$A$4:$A$100=$B24),--('Section 13 &amp; 14 Files'!$H$4:$H$100=Complete))&lt;SUMPRODUCT(--('Section 13 &amp; 14 Files'!$A$4:$A$100=$B24)),Substance_error,substance_complete_s1314)))))</f>
        <v/>
      </c>
      <c r="H24" s="25"/>
    </row>
    <row r="25" spans="1:8" ht="60" customHeight="1" outlineLevel="1" x14ac:dyDescent="0.35">
      <c r="A25" s="25"/>
      <c r="B25" s="2" t="str">
        <f>IF('Section 11'!C12="", "", 'Section 11'!C12)</f>
        <v/>
      </c>
      <c r="C25" s="10" t="str">
        <f>IF(B25="","",
IF(AND('Section 8'!$L$4=No,B25&lt;&gt;""),Tab_NotReq,
IF('Section 11'!Y12=Complete,Substance_complete,IF('Section 11'!Y12&lt;&gt;Complete,Substance_error,""))))</f>
        <v/>
      </c>
      <c r="D25" s="10" t="str" cm="1">
        <f t="array" ref="D25">IF('File Status'!$B25="","",
IF(AND('Section 8'!$L$4=No,SUMPRODUCT(--('Section 12'!$A$4:$A$1004=$B25))=0),"",
IF(AND('Section 8'!$L$4=No,SUMPRODUCT(--('Section 12'!$A$4:$A$1004=$B25))&gt;0),Tab_NotReq,
IF(SUMPRODUCT(--('Section 12'!$A$4:$A$1004=$B25))=0,Missing_substance,
IF(SUMPRODUCT(--('Section 12'!$A$4:$A$1004=$B25),--('Section 12'!$Z$4:$Z$1004=Complete))&lt;SUMPRODUCT(--('Section 12'!$A$4:$A$1004=$B25)),Substance_error,Substance_complete)))))</f>
        <v/>
      </c>
      <c r="E25" s="10" t="str" cm="1">
        <f t="array" ref="E25">IF('File Status'!$B25="","",
IF(AND('Section 8'!$L$4=No,SUMPRODUCT(--('Section 13(a)(b)(c)'!$A$4:$A$100=$B25))=0),"",
IF(AND('Section 8'!$L$4=No,SUMPRODUCT(--('Section 13(a)(b)(c)'!$A$4:$A$100=$B25))&gt;0),Tab_NotReq,
IF(ISERROR(VLOOKUP($B25,List_Section_1314,1,FALSE))=TRUE, "",
IF(SUMPRODUCT(--('Section 13(a)(b)(c)'!$A$4:$A$100=$B25))=0,Missing_substance,
IF(SUMPRODUCT(--('Section 13(a)(b)(c)'!$A$4:$A$100=$B25),--('Section 13(a)(b)(c)'!$O$4:$O$100=Complete))&lt;SUMPRODUCT(--('Section 13(a)(b)(c)'!$A$4:$A$100=$B25)),Substance_error,Substance_complete))))))</f>
        <v/>
      </c>
      <c r="F25" s="93" t="str" cm="1">
        <f t="array" ref="F25">IF('File Status'!$B25="","",
IF(AND('Section 8'!$L$4=No,SUMPRODUCT(--('Section 13(d)(e)'!$A$4:$A$300=$B25))=0),"",
IF(AND('Section 8'!$L$4=No,SUMPRODUCT(--('Section 13(d)(e)'!$A$4:$A$300=$B25))&gt;0),Tab_NotReq,
IF(ISERROR(VLOOKUP($B25,List_Section_1314,1,FALSE))=TRUE, "",
IF(SUMPRODUCT(--('Section 13(d)(e)'!$A$4:$A$300=$B25))=0,Missing_substance,
IF(SUMPRODUCT(--('Section 13(d)(e)'!$A$4:$A$300=$B25),--('Section 13(d)(e)'!$L$4:$L$300=Complete))&lt;SUMPRODUCT(--('Section 13(d)(e)'!$A$4:$A$300=$B25)),Substance_error,Substance_complete))))))</f>
        <v/>
      </c>
      <c r="G25" s="94" t="str" cm="1">
        <f t="array" ref="G25">IF('File Status'!$B25="","",
IF(AND('Section 8'!$L$4=No,SUMPRODUCT(--('Section 13 &amp; 14 Files'!$A$4:$A$100=$B25))=0),"",
IF(AND('Section 8'!$L$4=No,SUMPRODUCT(--('Section 13 &amp; 14 Files'!$A$4:$A$100=$B25))&gt;0),Tab_NotReq,
IF(ISERROR(VLOOKUP($B25,List_Section_1314,1,FALSE))=TRUE, "",
IF(SUMPRODUCT(--('Section 13 &amp; 14 Files'!$A$4:$A$100=$B25),--('Section 13 &amp; 14 Files'!$H$4:$H$100=Complete))&lt;SUMPRODUCT(--('Section 13 &amp; 14 Files'!$A$4:$A$100=$B25)),Substance_error,substance_complete_s1314)))))</f>
        <v/>
      </c>
      <c r="H25" s="25"/>
    </row>
    <row r="26" spans="1:8" ht="60" customHeight="1" outlineLevel="1" x14ac:dyDescent="0.35">
      <c r="A26" s="25"/>
      <c r="B26" s="2" t="str">
        <f>IF('Section 11'!C13="", "", 'Section 11'!C13)</f>
        <v/>
      </c>
      <c r="C26" s="10" t="str">
        <f>IF(B26="","",
IF(AND('Section 8'!$L$4=No,B26&lt;&gt;""),Tab_NotReq,
IF('Section 11'!Y13=Complete,Substance_complete,IF('Section 11'!Y13&lt;&gt;Complete,Substance_error,""))))</f>
        <v/>
      </c>
      <c r="D26" s="10" t="str" cm="1">
        <f t="array" ref="D26">IF('File Status'!$B26="","",
IF(AND('Section 8'!$L$4=No,SUMPRODUCT(--('Section 12'!$A$4:$A$1004=$B26))=0),"",
IF(AND('Section 8'!$L$4=No,SUMPRODUCT(--('Section 12'!$A$4:$A$1004=$B26))&gt;0),Tab_NotReq,
IF(SUMPRODUCT(--('Section 12'!$A$4:$A$1004=$B26))=0,Missing_substance,
IF(SUMPRODUCT(--('Section 12'!$A$4:$A$1004=$B26),--('Section 12'!$Z$4:$Z$1004=Complete))&lt;SUMPRODUCT(--('Section 12'!$A$4:$A$1004=$B26)),Substance_error,Substance_complete)))))</f>
        <v/>
      </c>
      <c r="E26" s="10" t="str" cm="1">
        <f t="array" ref="E26">IF('File Status'!$B26="","",
IF(AND('Section 8'!$L$4=No,SUMPRODUCT(--('Section 13(a)(b)(c)'!$A$4:$A$100=$B26))=0),"",
IF(AND('Section 8'!$L$4=No,SUMPRODUCT(--('Section 13(a)(b)(c)'!$A$4:$A$100=$B26))&gt;0),Tab_NotReq,
IF(ISERROR(VLOOKUP($B26,List_Section_1314,1,FALSE))=TRUE, "",
IF(SUMPRODUCT(--('Section 13(a)(b)(c)'!$A$4:$A$100=$B26))=0,Missing_substance,
IF(SUMPRODUCT(--('Section 13(a)(b)(c)'!$A$4:$A$100=$B26),--('Section 13(a)(b)(c)'!$O$4:$O$100=Complete))&lt;SUMPRODUCT(--('Section 13(a)(b)(c)'!$A$4:$A$100=$B26)),Substance_error,Substance_complete))))))</f>
        <v/>
      </c>
      <c r="F26" s="93" t="str" cm="1">
        <f t="array" ref="F26">IF('File Status'!$B26="","",
IF(AND('Section 8'!$L$4=No,SUMPRODUCT(--('Section 13(d)(e)'!$A$4:$A$300=$B26))=0),"",
IF(AND('Section 8'!$L$4=No,SUMPRODUCT(--('Section 13(d)(e)'!$A$4:$A$300=$B26))&gt;0),Tab_NotReq,
IF(ISERROR(VLOOKUP($B26,List_Section_1314,1,FALSE))=TRUE, "",
IF(SUMPRODUCT(--('Section 13(d)(e)'!$A$4:$A$300=$B26))=0,Missing_substance,
IF(SUMPRODUCT(--('Section 13(d)(e)'!$A$4:$A$300=$B26),--('Section 13(d)(e)'!$L$4:$L$300=Complete))&lt;SUMPRODUCT(--('Section 13(d)(e)'!$A$4:$A$300=$B26)),Substance_error,Substance_complete))))))</f>
        <v/>
      </c>
      <c r="G26" s="94" t="str" cm="1">
        <f t="array" ref="G26">IF('File Status'!$B26="","",
IF(AND('Section 8'!$L$4=No,SUMPRODUCT(--('Section 13 &amp; 14 Files'!$A$4:$A$100=$B26))=0),"",
IF(AND('Section 8'!$L$4=No,SUMPRODUCT(--('Section 13 &amp; 14 Files'!$A$4:$A$100=$B26))&gt;0),Tab_NotReq,
IF(ISERROR(VLOOKUP($B26,List_Section_1314,1,FALSE))=TRUE, "",
IF(SUMPRODUCT(--('Section 13 &amp; 14 Files'!$A$4:$A$100=$B26),--('Section 13 &amp; 14 Files'!$H$4:$H$100=Complete))&lt;SUMPRODUCT(--('Section 13 &amp; 14 Files'!$A$4:$A$100=$B26)),Substance_error,substance_complete_s1314)))))</f>
        <v/>
      </c>
      <c r="H26" s="25"/>
    </row>
    <row r="27" spans="1:8" ht="60" customHeight="1" outlineLevel="1" x14ac:dyDescent="0.35">
      <c r="A27" s="25"/>
      <c r="B27" s="2" t="str">
        <f>IF('Section 11'!C14="", "", 'Section 11'!C14)</f>
        <v/>
      </c>
      <c r="C27" s="10" t="str">
        <f>IF(B27="","",
IF(AND('Section 8'!$L$4=No,B27&lt;&gt;""),Tab_NotReq,
IF('Section 11'!Y14=Complete,Substance_complete,IF('Section 11'!Y14&lt;&gt;Complete,Substance_error,""))))</f>
        <v/>
      </c>
      <c r="D27" s="10" t="str" cm="1">
        <f t="array" ref="D27">IF('File Status'!$B27="","",
IF(AND('Section 8'!$L$4=No,SUMPRODUCT(--('Section 12'!$A$4:$A$1004=$B27))=0),"",
IF(AND('Section 8'!$L$4=No,SUMPRODUCT(--('Section 12'!$A$4:$A$1004=$B27))&gt;0),Tab_NotReq,
IF(SUMPRODUCT(--('Section 12'!$A$4:$A$1004=$B27))=0,Missing_substance,
IF(SUMPRODUCT(--('Section 12'!$A$4:$A$1004=$B27),--('Section 12'!$Z$4:$Z$1004=Complete))&lt;SUMPRODUCT(--('Section 12'!$A$4:$A$1004=$B27)),Substance_error,Substance_complete)))))</f>
        <v/>
      </c>
      <c r="E27" s="10" t="str" cm="1">
        <f t="array" ref="E27">IF('File Status'!$B27="","",
IF(AND('Section 8'!$L$4=No,SUMPRODUCT(--('Section 13(a)(b)(c)'!$A$4:$A$100=$B27))=0),"",
IF(AND('Section 8'!$L$4=No,SUMPRODUCT(--('Section 13(a)(b)(c)'!$A$4:$A$100=$B27))&gt;0),Tab_NotReq,
IF(ISERROR(VLOOKUP($B27,List_Section_1314,1,FALSE))=TRUE, "",
IF(SUMPRODUCT(--('Section 13(a)(b)(c)'!$A$4:$A$100=$B27))=0,Missing_substance,
IF(SUMPRODUCT(--('Section 13(a)(b)(c)'!$A$4:$A$100=$B27),--('Section 13(a)(b)(c)'!$O$4:$O$100=Complete))&lt;SUMPRODUCT(--('Section 13(a)(b)(c)'!$A$4:$A$100=$B27)),Substance_error,Substance_complete))))))</f>
        <v/>
      </c>
      <c r="F27" s="93" t="str" cm="1">
        <f t="array" ref="F27">IF('File Status'!$B27="","",
IF(AND('Section 8'!$L$4=No,SUMPRODUCT(--('Section 13(d)(e)'!$A$4:$A$300=$B27))=0),"",
IF(AND('Section 8'!$L$4=No,SUMPRODUCT(--('Section 13(d)(e)'!$A$4:$A$300=$B27))&gt;0),Tab_NotReq,
IF(ISERROR(VLOOKUP($B27,List_Section_1314,1,FALSE))=TRUE, "",
IF(SUMPRODUCT(--('Section 13(d)(e)'!$A$4:$A$300=$B27))=0,Missing_substance,
IF(SUMPRODUCT(--('Section 13(d)(e)'!$A$4:$A$300=$B27),--('Section 13(d)(e)'!$L$4:$L$300=Complete))&lt;SUMPRODUCT(--('Section 13(d)(e)'!$A$4:$A$300=$B27)),Substance_error,Substance_complete))))))</f>
        <v/>
      </c>
      <c r="G27" s="94" t="str" cm="1">
        <f t="array" ref="G27">IF('File Status'!$B27="","",
IF(AND('Section 8'!$L$4=No,SUMPRODUCT(--('Section 13 &amp; 14 Files'!$A$4:$A$100=$B27))=0),"",
IF(AND('Section 8'!$L$4=No,SUMPRODUCT(--('Section 13 &amp; 14 Files'!$A$4:$A$100=$B27))&gt;0),Tab_NotReq,
IF(ISERROR(VLOOKUP($B27,List_Section_1314,1,FALSE))=TRUE, "",
IF(SUMPRODUCT(--('Section 13 &amp; 14 Files'!$A$4:$A$100=$B27),--('Section 13 &amp; 14 Files'!$H$4:$H$100=Complete))&lt;SUMPRODUCT(--('Section 13 &amp; 14 Files'!$A$4:$A$100=$B27)),Substance_error,substance_complete_s1314)))))</f>
        <v/>
      </c>
      <c r="H27" s="25"/>
    </row>
    <row r="28" spans="1:8" ht="60" customHeight="1" outlineLevel="1" x14ac:dyDescent="0.35">
      <c r="A28" s="25"/>
      <c r="B28" s="2" t="str">
        <f>IF('Section 11'!C15="", "", 'Section 11'!C15)</f>
        <v/>
      </c>
      <c r="C28" s="10" t="str">
        <f>IF(B28="","",
IF(AND('Section 8'!$L$4=No,B28&lt;&gt;""),Tab_NotReq,
IF('Section 11'!Y15=Complete,Substance_complete,IF('Section 11'!Y15&lt;&gt;Complete,Substance_error,""))))</f>
        <v/>
      </c>
      <c r="D28" s="10" t="str" cm="1">
        <f t="array" ref="D28">IF('File Status'!$B28="","",
IF(AND('Section 8'!$L$4=No,SUMPRODUCT(--('Section 12'!$A$4:$A$1004=$B28))=0),"",
IF(AND('Section 8'!$L$4=No,SUMPRODUCT(--('Section 12'!$A$4:$A$1004=$B28))&gt;0),Tab_NotReq,
IF(SUMPRODUCT(--('Section 12'!$A$4:$A$1004=$B28))=0,Missing_substance,
IF(SUMPRODUCT(--('Section 12'!$A$4:$A$1004=$B28),--('Section 12'!$Z$4:$Z$1004=Complete))&lt;SUMPRODUCT(--('Section 12'!$A$4:$A$1004=$B28)),Substance_error,Substance_complete)))))</f>
        <v/>
      </c>
      <c r="E28" s="10" t="str" cm="1">
        <f t="array" ref="E28">IF('File Status'!$B28="","",
IF(AND('Section 8'!$L$4=No,SUMPRODUCT(--('Section 13(a)(b)(c)'!$A$4:$A$100=$B28))=0),"",
IF(AND('Section 8'!$L$4=No,SUMPRODUCT(--('Section 13(a)(b)(c)'!$A$4:$A$100=$B28))&gt;0),Tab_NotReq,
IF(ISERROR(VLOOKUP($B28,List_Section_1314,1,FALSE))=TRUE, "",
IF(SUMPRODUCT(--('Section 13(a)(b)(c)'!$A$4:$A$100=$B28))=0,Missing_substance,
IF(SUMPRODUCT(--('Section 13(a)(b)(c)'!$A$4:$A$100=$B28),--('Section 13(a)(b)(c)'!$O$4:$O$100=Complete))&lt;SUMPRODUCT(--('Section 13(a)(b)(c)'!$A$4:$A$100=$B28)),Substance_error,Substance_complete))))))</f>
        <v/>
      </c>
      <c r="F28" s="93" t="str" cm="1">
        <f t="array" ref="F28">IF('File Status'!$B28="","",
IF(AND('Section 8'!$L$4=No,SUMPRODUCT(--('Section 13(d)(e)'!$A$4:$A$300=$B28))=0),"",
IF(AND('Section 8'!$L$4=No,SUMPRODUCT(--('Section 13(d)(e)'!$A$4:$A$300=$B28))&gt;0),Tab_NotReq,
IF(ISERROR(VLOOKUP($B28,List_Section_1314,1,FALSE))=TRUE, "",
IF(SUMPRODUCT(--('Section 13(d)(e)'!$A$4:$A$300=$B28))=0,Missing_substance,
IF(SUMPRODUCT(--('Section 13(d)(e)'!$A$4:$A$300=$B28),--('Section 13(d)(e)'!$L$4:$L$300=Complete))&lt;SUMPRODUCT(--('Section 13(d)(e)'!$A$4:$A$300=$B28)),Substance_error,Substance_complete))))))</f>
        <v/>
      </c>
      <c r="G28" s="94" t="str" cm="1">
        <f t="array" ref="G28">IF('File Status'!$B28="","",
IF(AND('Section 8'!$L$4=No,SUMPRODUCT(--('Section 13 &amp; 14 Files'!$A$4:$A$100=$B28))=0),"",
IF(AND('Section 8'!$L$4=No,SUMPRODUCT(--('Section 13 &amp; 14 Files'!$A$4:$A$100=$B28))&gt;0),Tab_NotReq,
IF(ISERROR(VLOOKUP($B28,List_Section_1314,1,FALSE))=TRUE, "",
IF(SUMPRODUCT(--('Section 13 &amp; 14 Files'!$A$4:$A$100=$B28),--('Section 13 &amp; 14 Files'!$H$4:$H$100=Complete))&lt;SUMPRODUCT(--('Section 13 &amp; 14 Files'!$A$4:$A$100=$B28)),Substance_error,substance_complete_s1314)))))</f>
        <v/>
      </c>
      <c r="H28" s="25"/>
    </row>
    <row r="29" spans="1:8" ht="60" customHeight="1" outlineLevel="1" x14ac:dyDescent="0.35">
      <c r="A29" s="25"/>
      <c r="B29" s="2" t="str">
        <f>IF('Section 11'!C16="", "", 'Section 11'!C16)</f>
        <v/>
      </c>
      <c r="C29" s="10" t="str">
        <f>IF(B29="","",
IF(AND('Section 8'!$L$4=No,B29&lt;&gt;""),Tab_NotReq,
IF('Section 11'!Y16=Complete,Substance_complete,IF('Section 11'!Y16&lt;&gt;Complete,Substance_error,""))))</f>
        <v/>
      </c>
      <c r="D29" s="10" t="str" cm="1">
        <f t="array" ref="D29">IF('File Status'!$B29="","",
IF(AND('Section 8'!$L$4=No,SUMPRODUCT(--('Section 12'!$A$4:$A$1004=$B29))=0),"",
IF(AND('Section 8'!$L$4=No,SUMPRODUCT(--('Section 12'!$A$4:$A$1004=$B29))&gt;0),Tab_NotReq,
IF(SUMPRODUCT(--('Section 12'!$A$4:$A$1004=$B29))=0,Missing_substance,
IF(SUMPRODUCT(--('Section 12'!$A$4:$A$1004=$B29),--('Section 12'!$Z$4:$Z$1004=Complete))&lt;SUMPRODUCT(--('Section 12'!$A$4:$A$1004=$B29)),Substance_error,Substance_complete)))))</f>
        <v/>
      </c>
      <c r="E29" s="10" t="str" cm="1">
        <f t="array" ref="E29">IF('File Status'!$B29="","",
IF(AND('Section 8'!$L$4=No,SUMPRODUCT(--('Section 13(a)(b)(c)'!$A$4:$A$100=$B29))=0),"",
IF(AND('Section 8'!$L$4=No,SUMPRODUCT(--('Section 13(a)(b)(c)'!$A$4:$A$100=$B29))&gt;0),Tab_NotReq,
IF(ISERROR(VLOOKUP($B29,List_Section_1314,1,FALSE))=TRUE, "",
IF(SUMPRODUCT(--('Section 13(a)(b)(c)'!$A$4:$A$100=$B29))=0,Missing_substance,
IF(SUMPRODUCT(--('Section 13(a)(b)(c)'!$A$4:$A$100=$B29),--('Section 13(a)(b)(c)'!$O$4:$O$100=Complete))&lt;SUMPRODUCT(--('Section 13(a)(b)(c)'!$A$4:$A$100=$B29)),Substance_error,Substance_complete))))))</f>
        <v/>
      </c>
      <c r="F29" s="93" t="str" cm="1">
        <f t="array" ref="F29">IF('File Status'!$B29="","",
IF(AND('Section 8'!$L$4=No,SUMPRODUCT(--('Section 13(d)(e)'!$A$4:$A$300=$B29))=0),"",
IF(AND('Section 8'!$L$4=No,SUMPRODUCT(--('Section 13(d)(e)'!$A$4:$A$300=$B29))&gt;0),Tab_NotReq,
IF(ISERROR(VLOOKUP($B29,List_Section_1314,1,FALSE))=TRUE, "",
IF(SUMPRODUCT(--('Section 13(d)(e)'!$A$4:$A$300=$B29))=0,Missing_substance,
IF(SUMPRODUCT(--('Section 13(d)(e)'!$A$4:$A$300=$B29),--('Section 13(d)(e)'!$L$4:$L$300=Complete))&lt;SUMPRODUCT(--('Section 13(d)(e)'!$A$4:$A$300=$B29)),Substance_error,Substance_complete))))))</f>
        <v/>
      </c>
      <c r="G29" s="94" t="str" cm="1">
        <f t="array" ref="G29">IF('File Status'!$B29="","",
IF(AND('Section 8'!$L$4=No,SUMPRODUCT(--('Section 13 &amp; 14 Files'!$A$4:$A$100=$B29))=0),"",
IF(AND('Section 8'!$L$4=No,SUMPRODUCT(--('Section 13 &amp; 14 Files'!$A$4:$A$100=$B29))&gt;0),Tab_NotReq,
IF(ISERROR(VLOOKUP($B29,List_Section_1314,1,FALSE))=TRUE, "",
IF(SUMPRODUCT(--('Section 13 &amp; 14 Files'!$A$4:$A$100=$B29),--('Section 13 &amp; 14 Files'!$H$4:$H$100=Complete))&lt;SUMPRODUCT(--('Section 13 &amp; 14 Files'!$A$4:$A$100=$B29)),Substance_error,substance_complete_s1314)))))</f>
        <v/>
      </c>
      <c r="H29" s="25"/>
    </row>
    <row r="30" spans="1:8" ht="60" customHeight="1" outlineLevel="1" x14ac:dyDescent="0.35">
      <c r="A30" s="25"/>
      <c r="B30" s="2" t="str">
        <f>IF('Section 11'!C17="", "", 'Section 11'!C17)</f>
        <v/>
      </c>
      <c r="C30" s="10" t="str">
        <f>IF(B30="","",
IF(AND('Section 8'!$L$4=No,B30&lt;&gt;""),Tab_NotReq,
IF('Section 11'!Y17=Complete,Substance_complete,IF('Section 11'!Y17&lt;&gt;Complete,Substance_error,""))))</f>
        <v/>
      </c>
      <c r="D30" s="10" t="str" cm="1">
        <f t="array" ref="D30">IF('File Status'!$B30="","",
IF(AND('Section 8'!$L$4=No,SUMPRODUCT(--('Section 12'!$A$4:$A$1004=$B30))=0),"",
IF(AND('Section 8'!$L$4=No,SUMPRODUCT(--('Section 12'!$A$4:$A$1004=$B30))&gt;0),Tab_NotReq,
IF(SUMPRODUCT(--('Section 12'!$A$4:$A$1004=$B30))=0,Missing_substance,
IF(SUMPRODUCT(--('Section 12'!$A$4:$A$1004=$B30),--('Section 12'!$Z$4:$Z$1004=Complete))&lt;SUMPRODUCT(--('Section 12'!$A$4:$A$1004=$B30)),Substance_error,Substance_complete)))))</f>
        <v/>
      </c>
      <c r="E30" s="10" t="str" cm="1">
        <f t="array" ref="E30">IF('File Status'!$B30="","",
IF(AND('Section 8'!$L$4=No,SUMPRODUCT(--('Section 13(a)(b)(c)'!$A$4:$A$100=$B30))=0),"",
IF(AND('Section 8'!$L$4=No,SUMPRODUCT(--('Section 13(a)(b)(c)'!$A$4:$A$100=$B30))&gt;0),Tab_NotReq,
IF(ISERROR(VLOOKUP($B30,List_Section_1314,1,FALSE))=TRUE, "",
IF(SUMPRODUCT(--('Section 13(a)(b)(c)'!$A$4:$A$100=$B30))=0,Missing_substance,
IF(SUMPRODUCT(--('Section 13(a)(b)(c)'!$A$4:$A$100=$B30),--('Section 13(a)(b)(c)'!$O$4:$O$100=Complete))&lt;SUMPRODUCT(--('Section 13(a)(b)(c)'!$A$4:$A$100=$B30)),Substance_error,Substance_complete))))))</f>
        <v/>
      </c>
      <c r="F30" s="93" t="str" cm="1">
        <f t="array" ref="F30">IF('File Status'!$B30="","",
IF(AND('Section 8'!$L$4=No,SUMPRODUCT(--('Section 13(d)(e)'!$A$4:$A$300=$B30))=0),"",
IF(AND('Section 8'!$L$4=No,SUMPRODUCT(--('Section 13(d)(e)'!$A$4:$A$300=$B30))&gt;0),Tab_NotReq,
IF(ISERROR(VLOOKUP($B30,List_Section_1314,1,FALSE))=TRUE, "",
IF(SUMPRODUCT(--('Section 13(d)(e)'!$A$4:$A$300=$B30))=0,Missing_substance,
IF(SUMPRODUCT(--('Section 13(d)(e)'!$A$4:$A$300=$B30),--('Section 13(d)(e)'!$L$4:$L$300=Complete))&lt;SUMPRODUCT(--('Section 13(d)(e)'!$A$4:$A$300=$B30)),Substance_error,Substance_complete))))))</f>
        <v/>
      </c>
      <c r="G30" s="94" t="str" cm="1">
        <f t="array" ref="G30">IF('File Status'!$B30="","",
IF(AND('Section 8'!$L$4=No,SUMPRODUCT(--('Section 13 &amp; 14 Files'!$A$4:$A$100=$B30))=0),"",
IF(AND('Section 8'!$L$4=No,SUMPRODUCT(--('Section 13 &amp; 14 Files'!$A$4:$A$100=$B30))&gt;0),Tab_NotReq,
IF(ISERROR(VLOOKUP($B30,List_Section_1314,1,FALSE))=TRUE, "",
IF(SUMPRODUCT(--('Section 13 &amp; 14 Files'!$A$4:$A$100=$B30),--('Section 13 &amp; 14 Files'!$H$4:$H$100=Complete))&lt;SUMPRODUCT(--('Section 13 &amp; 14 Files'!$A$4:$A$100=$B30)),Substance_error,substance_complete_s1314)))))</f>
        <v/>
      </c>
      <c r="H30" s="25"/>
    </row>
    <row r="31" spans="1:8" ht="60" customHeight="1" outlineLevel="1" x14ac:dyDescent="0.35">
      <c r="A31" s="25"/>
      <c r="B31" s="2" t="str">
        <f>IF('Section 11'!C18="", "", 'Section 11'!C18)</f>
        <v/>
      </c>
      <c r="C31" s="10" t="str">
        <f>IF(B31="","",
IF(AND('Section 8'!$L$4=No,B31&lt;&gt;""),Tab_NotReq,
IF('Section 11'!Y18=Complete,Substance_complete,IF('Section 11'!Y18&lt;&gt;Complete,Substance_error,""))))</f>
        <v/>
      </c>
      <c r="D31" s="10" t="str" cm="1">
        <f t="array" ref="D31">IF('File Status'!$B31="","",
IF(AND('Section 8'!$L$4=No,SUMPRODUCT(--('Section 12'!$A$4:$A$1004=$B31))=0),"",
IF(AND('Section 8'!$L$4=No,SUMPRODUCT(--('Section 12'!$A$4:$A$1004=$B31))&gt;0),Tab_NotReq,
IF(SUMPRODUCT(--('Section 12'!$A$4:$A$1004=$B31))=0,Missing_substance,
IF(SUMPRODUCT(--('Section 12'!$A$4:$A$1004=$B31),--('Section 12'!$Z$4:$Z$1004=Complete))&lt;SUMPRODUCT(--('Section 12'!$A$4:$A$1004=$B31)),Substance_error,Substance_complete)))))</f>
        <v/>
      </c>
      <c r="E31" s="10" t="str" cm="1">
        <f t="array" ref="E31">IF('File Status'!$B31="","",
IF(AND('Section 8'!$L$4=No,SUMPRODUCT(--('Section 13(a)(b)(c)'!$A$4:$A$100=$B31))=0),"",
IF(AND('Section 8'!$L$4=No,SUMPRODUCT(--('Section 13(a)(b)(c)'!$A$4:$A$100=$B31))&gt;0),Tab_NotReq,
IF(ISERROR(VLOOKUP($B31,List_Section_1314,1,FALSE))=TRUE, "",
IF(SUMPRODUCT(--('Section 13(a)(b)(c)'!$A$4:$A$100=$B31))=0,Missing_substance,
IF(SUMPRODUCT(--('Section 13(a)(b)(c)'!$A$4:$A$100=$B31),--('Section 13(a)(b)(c)'!$O$4:$O$100=Complete))&lt;SUMPRODUCT(--('Section 13(a)(b)(c)'!$A$4:$A$100=$B31)),Substance_error,Substance_complete))))))</f>
        <v/>
      </c>
      <c r="F31" s="93" t="str" cm="1">
        <f t="array" ref="F31">IF('File Status'!$B31="","",
IF(AND('Section 8'!$L$4=No,SUMPRODUCT(--('Section 13(d)(e)'!$A$4:$A$300=$B31))=0),"",
IF(AND('Section 8'!$L$4=No,SUMPRODUCT(--('Section 13(d)(e)'!$A$4:$A$300=$B31))&gt;0),Tab_NotReq,
IF(ISERROR(VLOOKUP($B31,List_Section_1314,1,FALSE))=TRUE, "",
IF(SUMPRODUCT(--('Section 13(d)(e)'!$A$4:$A$300=$B31))=0,Missing_substance,
IF(SUMPRODUCT(--('Section 13(d)(e)'!$A$4:$A$300=$B31),--('Section 13(d)(e)'!$L$4:$L$300=Complete))&lt;SUMPRODUCT(--('Section 13(d)(e)'!$A$4:$A$300=$B31)),Substance_error,Substance_complete))))))</f>
        <v/>
      </c>
      <c r="G31" s="94" t="str" cm="1">
        <f t="array" ref="G31">IF('File Status'!$B31="","",
IF(AND('Section 8'!$L$4=No,SUMPRODUCT(--('Section 13 &amp; 14 Files'!$A$4:$A$100=$B31))=0),"",
IF(AND('Section 8'!$L$4=No,SUMPRODUCT(--('Section 13 &amp; 14 Files'!$A$4:$A$100=$B31))&gt;0),Tab_NotReq,
IF(ISERROR(VLOOKUP($B31,List_Section_1314,1,FALSE))=TRUE, "",
IF(SUMPRODUCT(--('Section 13 &amp; 14 Files'!$A$4:$A$100=$B31),--('Section 13 &amp; 14 Files'!$H$4:$H$100=Complete))&lt;SUMPRODUCT(--('Section 13 &amp; 14 Files'!$A$4:$A$100=$B31)),Substance_error,substance_complete_s1314)))))</f>
        <v/>
      </c>
      <c r="H31" s="25"/>
    </row>
    <row r="32" spans="1:8" ht="60" customHeight="1" outlineLevel="1" x14ac:dyDescent="0.35">
      <c r="A32" s="25"/>
      <c r="B32" s="2" t="str">
        <f>IF('Section 11'!C19="", "", 'Section 11'!C19)</f>
        <v/>
      </c>
      <c r="C32" s="10" t="str">
        <f>IF(B32="","",
IF(AND('Section 8'!$L$4=No,B32&lt;&gt;""),Tab_NotReq,
IF('Section 11'!Y19=Complete,Substance_complete,IF('Section 11'!Y19&lt;&gt;Complete,Substance_error,""))))</f>
        <v/>
      </c>
      <c r="D32" s="10" t="str" cm="1">
        <f t="array" ref="D32">IF('File Status'!$B32="","",
IF(AND('Section 8'!$L$4=No,SUMPRODUCT(--('Section 12'!$A$4:$A$1004=$B32))=0),"",
IF(AND('Section 8'!$L$4=No,SUMPRODUCT(--('Section 12'!$A$4:$A$1004=$B32))&gt;0),Tab_NotReq,
IF(SUMPRODUCT(--('Section 12'!$A$4:$A$1004=$B32))=0,Missing_substance,
IF(SUMPRODUCT(--('Section 12'!$A$4:$A$1004=$B32),--('Section 12'!$Z$4:$Z$1004=Complete))&lt;SUMPRODUCT(--('Section 12'!$A$4:$A$1004=$B32)),Substance_error,Substance_complete)))))</f>
        <v/>
      </c>
      <c r="E32" s="10" t="str" cm="1">
        <f t="array" ref="E32">IF('File Status'!$B32="","",
IF(AND('Section 8'!$L$4=No,SUMPRODUCT(--('Section 13(a)(b)(c)'!$A$4:$A$100=$B32))=0),"",
IF(AND('Section 8'!$L$4=No,SUMPRODUCT(--('Section 13(a)(b)(c)'!$A$4:$A$100=$B32))&gt;0),Tab_NotReq,
IF(ISERROR(VLOOKUP($B32,List_Section_1314,1,FALSE))=TRUE, "",
IF(SUMPRODUCT(--('Section 13(a)(b)(c)'!$A$4:$A$100=$B32))=0,Missing_substance,
IF(SUMPRODUCT(--('Section 13(a)(b)(c)'!$A$4:$A$100=$B32),--('Section 13(a)(b)(c)'!$O$4:$O$100=Complete))&lt;SUMPRODUCT(--('Section 13(a)(b)(c)'!$A$4:$A$100=$B32)),Substance_error,Substance_complete))))))</f>
        <v/>
      </c>
      <c r="F32" s="93" t="str" cm="1">
        <f t="array" ref="F32">IF('File Status'!$B32="","",
IF(AND('Section 8'!$L$4=No,SUMPRODUCT(--('Section 13(d)(e)'!$A$4:$A$300=$B32))=0),"",
IF(AND('Section 8'!$L$4=No,SUMPRODUCT(--('Section 13(d)(e)'!$A$4:$A$300=$B32))&gt;0),Tab_NotReq,
IF(ISERROR(VLOOKUP($B32,List_Section_1314,1,FALSE))=TRUE, "",
IF(SUMPRODUCT(--('Section 13(d)(e)'!$A$4:$A$300=$B32))=0,Missing_substance,
IF(SUMPRODUCT(--('Section 13(d)(e)'!$A$4:$A$300=$B32),--('Section 13(d)(e)'!$L$4:$L$300=Complete))&lt;SUMPRODUCT(--('Section 13(d)(e)'!$A$4:$A$300=$B32)),Substance_error,Substance_complete))))))</f>
        <v/>
      </c>
      <c r="G32" s="94" t="str" cm="1">
        <f t="array" ref="G32">IF('File Status'!$B32="","",
IF(AND('Section 8'!$L$4=No,SUMPRODUCT(--('Section 13 &amp; 14 Files'!$A$4:$A$100=$B32))=0),"",
IF(AND('Section 8'!$L$4=No,SUMPRODUCT(--('Section 13 &amp; 14 Files'!$A$4:$A$100=$B32))&gt;0),Tab_NotReq,
IF(ISERROR(VLOOKUP($B32,List_Section_1314,1,FALSE))=TRUE, "",
IF(SUMPRODUCT(--('Section 13 &amp; 14 Files'!$A$4:$A$100=$B32),--('Section 13 &amp; 14 Files'!$H$4:$H$100=Complete))&lt;SUMPRODUCT(--('Section 13 &amp; 14 Files'!$A$4:$A$100=$B32)),Substance_error,substance_complete_s1314)))))</f>
        <v/>
      </c>
      <c r="H32" s="25"/>
    </row>
    <row r="33" spans="1:8" ht="60" customHeight="1" outlineLevel="1" x14ac:dyDescent="0.35">
      <c r="A33" s="25"/>
      <c r="B33" s="2" t="str">
        <f>IF('Section 11'!C20="", "", 'Section 11'!C20)</f>
        <v/>
      </c>
      <c r="C33" s="10" t="str">
        <f>IF(B33="","",
IF(AND('Section 8'!$L$4=No,B33&lt;&gt;""),Tab_NotReq,
IF('Section 11'!Y20=Complete,Substance_complete,IF('Section 11'!Y20&lt;&gt;Complete,Substance_error,""))))</f>
        <v/>
      </c>
      <c r="D33" s="10" t="str" cm="1">
        <f t="array" ref="D33">IF('File Status'!$B33="","",
IF(AND('Section 8'!$L$4=No,SUMPRODUCT(--('Section 12'!$A$4:$A$1004=$B33))=0),"",
IF(AND('Section 8'!$L$4=No,SUMPRODUCT(--('Section 12'!$A$4:$A$1004=$B33))&gt;0),Tab_NotReq,
IF(SUMPRODUCT(--('Section 12'!$A$4:$A$1004=$B33))=0,Missing_substance,
IF(SUMPRODUCT(--('Section 12'!$A$4:$A$1004=$B33),--('Section 12'!$Z$4:$Z$1004=Complete))&lt;SUMPRODUCT(--('Section 12'!$A$4:$A$1004=$B33)),Substance_error,Substance_complete)))))</f>
        <v/>
      </c>
      <c r="E33" s="10" t="str" cm="1">
        <f t="array" ref="E33">IF('File Status'!$B33="","",
IF(AND('Section 8'!$L$4=No,SUMPRODUCT(--('Section 13(a)(b)(c)'!$A$4:$A$100=$B33))=0),"",
IF(AND('Section 8'!$L$4=No,SUMPRODUCT(--('Section 13(a)(b)(c)'!$A$4:$A$100=$B33))&gt;0),Tab_NotReq,
IF(ISERROR(VLOOKUP($B33,List_Section_1314,1,FALSE))=TRUE, "",
IF(SUMPRODUCT(--('Section 13(a)(b)(c)'!$A$4:$A$100=$B33))=0,Missing_substance,
IF(SUMPRODUCT(--('Section 13(a)(b)(c)'!$A$4:$A$100=$B33),--('Section 13(a)(b)(c)'!$O$4:$O$100=Complete))&lt;SUMPRODUCT(--('Section 13(a)(b)(c)'!$A$4:$A$100=$B33)),Substance_error,Substance_complete))))))</f>
        <v/>
      </c>
      <c r="F33" s="93" t="str" cm="1">
        <f t="array" ref="F33">IF('File Status'!$B33="","",
IF(AND('Section 8'!$L$4=No,SUMPRODUCT(--('Section 13(d)(e)'!$A$4:$A$300=$B33))=0),"",
IF(AND('Section 8'!$L$4=No,SUMPRODUCT(--('Section 13(d)(e)'!$A$4:$A$300=$B33))&gt;0),Tab_NotReq,
IF(ISERROR(VLOOKUP($B33,List_Section_1314,1,FALSE))=TRUE, "",
IF(SUMPRODUCT(--('Section 13(d)(e)'!$A$4:$A$300=$B33))=0,Missing_substance,
IF(SUMPRODUCT(--('Section 13(d)(e)'!$A$4:$A$300=$B33),--('Section 13(d)(e)'!$L$4:$L$300=Complete))&lt;SUMPRODUCT(--('Section 13(d)(e)'!$A$4:$A$300=$B33)),Substance_error,Substance_complete))))))</f>
        <v/>
      </c>
      <c r="G33" s="94" t="str" cm="1">
        <f t="array" ref="G33">IF('File Status'!$B33="","",
IF(AND('Section 8'!$L$4=No,SUMPRODUCT(--('Section 13 &amp; 14 Files'!$A$4:$A$100=$B33))=0),"",
IF(AND('Section 8'!$L$4=No,SUMPRODUCT(--('Section 13 &amp; 14 Files'!$A$4:$A$100=$B33))&gt;0),Tab_NotReq,
IF(ISERROR(VLOOKUP($B33,List_Section_1314,1,FALSE))=TRUE, "",
IF(SUMPRODUCT(--('Section 13 &amp; 14 Files'!$A$4:$A$100=$B33),--('Section 13 &amp; 14 Files'!$H$4:$H$100=Complete))&lt;SUMPRODUCT(--('Section 13 &amp; 14 Files'!$A$4:$A$100=$B33)),Substance_error,substance_complete_s1314)))))</f>
        <v/>
      </c>
      <c r="H33" s="25"/>
    </row>
    <row r="34" spans="1:8" ht="60" customHeight="1" outlineLevel="1" x14ac:dyDescent="0.35">
      <c r="A34" s="25"/>
      <c r="B34" s="2" t="str">
        <f>IF('Section 11'!C21="", "", 'Section 11'!C21)</f>
        <v/>
      </c>
      <c r="C34" s="10" t="str">
        <f>IF(B34="","",
IF(AND('Section 8'!$L$4=No,B34&lt;&gt;""),Tab_NotReq,
IF('Section 11'!Y21=Complete,Substance_complete,IF('Section 11'!Y21&lt;&gt;Complete,Substance_error,""))))</f>
        <v/>
      </c>
      <c r="D34" s="10" t="str" cm="1">
        <f t="array" ref="D34">IF('File Status'!$B34="","",
IF(AND('Section 8'!$L$4=No,SUMPRODUCT(--('Section 12'!$A$4:$A$1004=$B34))=0),"",
IF(AND('Section 8'!$L$4=No,SUMPRODUCT(--('Section 12'!$A$4:$A$1004=$B34))&gt;0),Tab_NotReq,
IF(SUMPRODUCT(--('Section 12'!$A$4:$A$1004=$B34))=0,Missing_substance,
IF(SUMPRODUCT(--('Section 12'!$A$4:$A$1004=$B34),--('Section 12'!$Z$4:$Z$1004=Complete))&lt;SUMPRODUCT(--('Section 12'!$A$4:$A$1004=$B34)),Substance_error,Substance_complete)))))</f>
        <v/>
      </c>
      <c r="E34" s="10" t="str" cm="1">
        <f t="array" ref="E34">IF('File Status'!$B34="","",
IF(AND('Section 8'!$L$4=No,SUMPRODUCT(--('Section 13(a)(b)(c)'!$A$4:$A$100=$B34))=0),"",
IF(AND('Section 8'!$L$4=No,SUMPRODUCT(--('Section 13(a)(b)(c)'!$A$4:$A$100=$B34))&gt;0),Tab_NotReq,
IF(ISERROR(VLOOKUP($B34,List_Section_1314,1,FALSE))=TRUE, "",
IF(SUMPRODUCT(--('Section 13(a)(b)(c)'!$A$4:$A$100=$B34))=0,Missing_substance,
IF(SUMPRODUCT(--('Section 13(a)(b)(c)'!$A$4:$A$100=$B34),--('Section 13(a)(b)(c)'!$O$4:$O$100=Complete))&lt;SUMPRODUCT(--('Section 13(a)(b)(c)'!$A$4:$A$100=$B34)),Substance_error,Substance_complete))))))</f>
        <v/>
      </c>
      <c r="F34" s="93" t="str" cm="1">
        <f t="array" ref="F34">IF('File Status'!$B34="","",
IF(AND('Section 8'!$L$4=No,SUMPRODUCT(--('Section 13(d)(e)'!$A$4:$A$300=$B34))=0),"",
IF(AND('Section 8'!$L$4=No,SUMPRODUCT(--('Section 13(d)(e)'!$A$4:$A$300=$B34))&gt;0),Tab_NotReq,
IF(ISERROR(VLOOKUP($B34,List_Section_1314,1,FALSE))=TRUE, "",
IF(SUMPRODUCT(--('Section 13(d)(e)'!$A$4:$A$300=$B34))=0,Missing_substance,
IF(SUMPRODUCT(--('Section 13(d)(e)'!$A$4:$A$300=$B34),--('Section 13(d)(e)'!$L$4:$L$300=Complete))&lt;SUMPRODUCT(--('Section 13(d)(e)'!$A$4:$A$300=$B34)),Substance_error,Substance_complete))))))</f>
        <v/>
      </c>
      <c r="G34" s="94" t="str" cm="1">
        <f t="array" ref="G34">IF('File Status'!$B34="","",
IF(AND('Section 8'!$L$4=No,SUMPRODUCT(--('Section 13 &amp; 14 Files'!$A$4:$A$100=$B34))=0),"",
IF(AND('Section 8'!$L$4=No,SUMPRODUCT(--('Section 13 &amp; 14 Files'!$A$4:$A$100=$B34))&gt;0),Tab_NotReq,
IF(ISERROR(VLOOKUP($B34,List_Section_1314,1,FALSE))=TRUE, "",
IF(SUMPRODUCT(--('Section 13 &amp; 14 Files'!$A$4:$A$100=$B34),--('Section 13 &amp; 14 Files'!$H$4:$H$100=Complete))&lt;SUMPRODUCT(--('Section 13 &amp; 14 Files'!$A$4:$A$100=$B34)),Substance_error,substance_complete_s1314)))))</f>
        <v/>
      </c>
      <c r="H34" s="25"/>
    </row>
    <row r="35" spans="1:8" ht="60" customHeight="1" outlineLevel="1" x14ac:dyDescent="0.35">
      <c r="A35" s="25"/>
      <c r="B35" s="2" t="str">
        <f>IF('Section 11'!C22="", "", 'Section 11'!C22)</f>
        <v/>
      </c>
      <c r="C35" s="10" t="str">
        <f>IF(B35="","",
IF(AND('Section 8'!$L$4=No,B35&lt;&gt;""),Tab_NotReq,
IF('Section 11'!Y22=Complete,Substance_complete,IF('Section 11'!Y22&lt;&gt;Complete,Substance_error,""))))</f>
        <v/>
      </c>
      <c r="D35" s="10" t="str" cm="1">
        <f t="array" ref="D35">IF('File Status'!$B35="","",
IF(AND('Section 8'!$L$4=No,SUMPRODUCT(--('Section 12'!$A$4:$A$1004=$B35))=0),"",
IF(AND('Section 8'!$L$4=No,SUMPRODUCT(--('Section 12'!$A$4:$A$1004=$B35))&gt;0),Tab_NotReq,
IF(SUMPRODUCT(--('Section 12'!$A$4:$A$1004=$B35))=0,Missing_substance,
IF(SUMPRODUCT(--('Section 12'!$A$4:$A$1004=$B35),--('Section 12'!$Z$4:$Z$1004=Complete))&lt;SUMPRODUCT(--('Section 12'!$A$4:$A$1004=$B35)),Substance_error,Substance_complete)))))</f>
        <v/>
      </c>
      <c r="E35" s="10" t="str" cm="1">
        <f t="array" ref="E35">IF('File Status'!$B35="","",
IF(AND('Section 8'!$L$4=No,SUMPRODUCT(--('Section 13(a)(b)(c)'!$A$4:$A$100=$B35))=0),"",
IF(AND('Section 8'!$L$4=No,SUMPRODUCT(--('Section 13(a)(b)(c)'!$A$4:$A$100=$B35))&gt;0),Tab_NotReq,
IF(ISERROR(VLOOKUP($B35,List_Section_1314,1,FALSE))=TRUE, "",
IF(SUMPRODUCT(--('Section 13(a)(b)(c)'!$A$4:$A$100=$B35))=0,Missing_substance,
IF(SUMPRODUCT(--('Section 13(a)(b)(c)'!$A$4:$A$100=$B35),--('Section 13(a)(b)(c)'!$O$4:$O$100=Complete))&lt;SUMPRODUCT(--('Section 13(a)(b)(c)'!$A$4:$A$100=$B35)),Substance_error,Substance_complete))))))</f>
        <v/>
      </c>
      <c r="F35" s="93" t="str" cm="1">
        <f t="array" ref="F35">IF('File Status'!$B35="","",
IF(AND('Section 8'!$L$4=No,SUMPRODUCT(--('Section 13(d)(e)'!$A$4:$A$300=$B35))=0),"",
IF(AND('Section 8'!$L$4=No,SUMPRODUCT(--('Section 13(d)(e)'!$A$4:$A$300=$B35))&gt;0),Tab_NotReq,
IF(ISERROR(VLOOKUP($B35,List_Section_1314,1,FALSE))=TRUE, "",
IF(SUMPRODUCT(--('Section 13(d)(e)'!$A$4:$A$300=$B35))=0,Missing_substance,
IF(SUMPRODUCT(--('Section 13(d)(e)'!$A$4:$A$300=$B35),--('Section 13(d)(e)'!$L$4:$L$300=Complete))&lt;SUMPRODUCT(--('Section 13(d)(e)'!$A$4:$A$300=$B35)),Substance_error,Substance_complete))))))</f>
        <v/>
      </c>
      <c r="G35" s="94" t="str" cm="1">
        <f t="array" ref="G35">IF('File Status'!$B35="","",
IF(AND('Section 8'!$L$4=No,SUMPRODUCT(--('Section 13 &amp; 14 Files'!$A$4:$A$100=$B35))=0),"",
IF(AND('Section 8'!$L$4=No,SUMPRODUCT(--('Section 13 &amp; 14 Files'!$A$4:$A$100=$B35))&gt;0),Tab_NotReq,
IF(ISERROR(VLOOKUP($B35,List_Section_1314,1,FALSE))=TRUE, "",
IF(SUMPRODUCT(--('Section 13 &amp; 14 Files'!$A$4:$A$100=$B35),--('Section 13 &amp; 14 Files'!$H$4:$H$100=Complete))&lt;SUMPRODUCT(--('Section 13 &amp; 14 Files'!$A$4:$A$100=$B35)),Substance_error,substance_complete_s1314)))))</f>
        <v/>
      </c>
      <c r="H35" s="25"/>
    </row>
    <row r="36" spans="1:8" ht="60" customHeight="1" outlineLevel="1" x14ac:dyDescent="0.35">
      <c r="A36" s="25"/>
      <c r="B36" s="2" t="str">
        <f>IF('Section 11'!C23="", "", 'Section 11'!C23)</f>
        <v/>
      </c>
      <c r="C36" s="10" t="str">
        <f>IF(B36="","",
IF(AND('Section 8'!$L$4=No,B36&lt;&gt;""),Tab_NotReq,
IF('Section 11'!Y23=Complete,Substance_complete,IF('Section 11'!Y23&lt;&gt;Complete,Substance_error,""))))</f>
        <v/>
      </c>
      <c r="D36" s="10" t="str" cm="1">
        <f t="array" ref="D36">IF('File Status'!$B36="","",
IF(AND('Section 8'!$L$4=No,SUMPRODUCT(--('Section 12'!$A$4:$A$1004=$B36))=0),"",
IF(AND('Section 8'!$L$4=No,SUMPRODUCT(--('Section 12'!$A$4:$A$1004=$B36))&gt;0),Tab_NotReq,
IF(SUMPRODUCT(--('Section 12'!$A$4:$A$1004=$B36))=0,Missing_substance,
IF(SUMPRODUCT(--('Section 12'!$A$4:$A$1004=$B36),--('Section 12'!$Z$4:$Z$1004=Complete))&lt;SUMPRODUCT(--('Section 12'!$A$4:$A$1004=$B36)),Substance_error,Substance_complete)))))</f>
        <v/>
      </c>
      <c r="E36" s="10" t="str" cm="1">
        <f t="array" ref="E36">IF('File Status'!$B36="","",
IF(AND('Section 8'!$L$4=No,SUMPRODUCT(--('Section 13(a)(b)(c)'!$A$4:$A$100=$B36))=0),"",
IF(AND('Section 8'!$L$4=No,SUMPRODUCT(--('Section 13(a)(b)(c)'!$A$4:$A$100=$B36))&gt;0),Tab_NotReq,
IF(ISERROR(VLOOKUP($B36,List_Section_1314,1,FALSE))=TRUE, "",
IF(SUMPRODUCT(--('Section 13(a)(b)(c)'!$A$4:$A$100=$B36))=0,Missing_substance,
IF(SUMPRODUCT(--('Section 13(a)(b)(c)'!$A$4:$A$100=$B36),--('Section 13(a)(b)(c)'!$O$4:$O$100=Complete))&lt;SUMPRODUCT(--('Section 13(a)(b)(c)'!$A$4:$A$100=$B36)),Substance_error,Substance_complete))))))</f>
        <v/>
      </c>
      <c r="F36" s="93" t="str" cm="1">
        <f t="array" ref="F36">IF('File Status'!$B36="","",
IF(AND('Section 8'!$L$4=No,SUMPRODUCT(--('Section 13(d)(e)'!$A$4:$A$300=$B36))=0),"",
IF(AND('Section 8'!$L$4=No,SUMPRODUCT(--('Section 13(d)(e)'!$A$4:$A$300=$B36))&gt;0),Tab_NotReq,
IF(ISERROR(VLOOKUP($B36,List_Section_1314,1,FALSE))=TRUE, "",
IF(SUMPRODUCT(--('Section 13(d)(e)'!$A$4:$A$300=$B36))=0,Missing_substance,
IF(SUMPRODUCT(--('Section 13(d)(e)'!$A$4:$A$300=$B36),--('Section 13(d)(e)'!$L$4:$L$300=Complete))&lt;SUMPRODUCT(--('Section 13(d)(e)'!$A$4:$A$300=$B36)),Substance_error,Substance_complete))))))</f>
        <v/>
      </c>
      <c r="G36" s="94" t="str" cm="1">
        <f t="array" ref="G36">IF('File Status'!$B36="","",
IF(AND('Section 8'!$L$4=No,SUMPRODUCT(--('Section 13 &amp; 14 Files'!$A$4:$A$100=$B36))=0),"",
IF(AND('Section 8'!$L$4=No,SUMPRODUCT(--('Section 13 &amp; 14 Files'!$A$4:$A$100=$B36))&gt;0),Tab_NotReq,
IF(ISERROR(VLOOKUP($B36,List_Section_1314,1,FALSE))=TRUE, "",
IF(SUMPRODUCT(--('Section 13 &amp; 14 Files'!$A$4:$A$100=$B36),--('Section 13 &amp; 14 Files'!$H$4:$H$100=Complete))&lt;SUMPRODUCT(--('Section 13 &amp; 14 Files'!$A$4:$A$100=$B36)),Substance_error,substance_complete_s1314)))))</f>
        <v/>
      </c>
      <c r="H36" s="25"/>
    </row>
    <row r="37" spans="1:8" ht="60" customHeight="1" outlineLevel="1" x14ac:dyDescent="0.35">
      <c r="A37" s="25"/>
      <c r="B37" s="2" t="str">
        <f>IF('Section 11'!C24="", "", 'Section 11'!C24)</f>
        <v/>
      </c>
      <c r="C37" s="10" t="str">
        <f>IF(B37="","",
IF(AND('Section 8'!$L$4=No,B37&lt;&gt;""),Tab_NotReq,
IF('Section 11'!Y24=Complete,Substance_complete,IF('Section 11'!Y24&lt;&gt;Complete,Substance_error,""))))</f>
        <v/>
      </c>
      <c r="D37" s="10" t="str" cm="1">
        <f t="array" ref="D37">IF('File Status'!$B37="","",
IF(AND('Section 8'!$L$4=No,SUMPRODUCT(--('Section 12'!$A$4:$A$1004=$B37))=0),"",
IF(AND('Section 8'!$L$4=No,SUMPRODUCT(--('Section 12'!$A$4:$A$1004=$B37))&gt;0),Tab_NotReq,
IF(SUMPRODUCT(--('Section 12'!$A$4:$A$1004=$B37))=0,Missing_substance,
IF(SUMPRODUCT(--('Section 12'!$A$4:$A$1004=$B37),--('Section 12'!$Z$4:$Z$1004=Complete))&lt;SUMPRODUCT(--('Section 12'!$A$4:$A$1004=$B37)),Substance_error,Substance_complete)))))</f>
        <v/>
      </c>
      <c r="E37" s="10" t="str" cm="1">
        <f t="array" ref="E37">IF('File Status'!$B37="","",
IF(AND('Section 8'!$L$4=No,SUMPRODUCT(--('Section 13(a)(b)(c)'!$A$4:$A$100=$B37))=0),"",
IF(AND('Section 8'!$L$4=No,SUMPRODUCT(--('Section 13(a)(b)(c)'!$A$4:$A$100=$B37))&gt;0),Tab_NotReq,
IF(ISERROR(VLOOKUP($B37,List_Section_1314,1,FALSE))=TRUE, "",
IF(SUMPRODUCT(--('Section 13(a)(b)(c)'!$A$4:$A$100=$B37))=0,Missing_substance,
IF(SUMPRODUCT(--('Section 13(a)(b)(c)'!$A$4:$A$100=$B37),--('Section 13(a)(b)(c)'!$O$4:$O$100=Complete))&lt;SUMPRODUCT(--('Section 13(a)(b)(c)'!$A$4:$A$100=$B37)),Substance_error,Substance_complete))))))</f>
        <v/>
      </c>
      <c r="F37" s="93" t="str" cm="1">
        <f t="array" ref="F37">IF('File Status'!$B37="","",
IF(AND('Section 8'!$L$4=No,SUMPRODUCT(--('Section 13(d)(e)'!$A$4:$A$300=$B37))=0),"",
IF(AND('Section 8'!$L$4=No,SUMPRODUCT(--('Section 13(d)(e)'!$A$4:$A$300=$B37))&gt;0),Tab_NotReq,
IF(ISERROR(VLOOKUP($B37,List_Section_1314,1,FALSE))=TRUE, "",
IF(SUMPRODUCT(--('Section 13(d)(e)'!$A$4:$A$300=$B37))=0,Missing_substance,
IF(SUMPRODUCT(--('Section 13(d)(e)'!$A$4:$A$300=$B37),--('Section 13(d)(e)'!$L$4:$L$300=Complete))&lt;SUMPRODUCT(--('Section 13(d)(e)'!$A$4:$A$300=$B37)),Substance_error,Substance_complete))))))</f>
        <v/>
      </c>
      <c r="G37" s="94" t="str" cm="1">
        <f t="array" ref="G37">IF('File Status'!$B37="","",
IF(AND('Section 8'!$L$4=No,SUMPRODUCT(--('Section 13 &amp; 14 Files'!$A$4:$A$100=$B37))=0),"",
IF(AND('Section 8'!$L$4=No,SUMPRODUCT(--('Section 13 &amp; 14 Files'!$A$4:$A$100=$B37))&gt;0),Tab_NotReq,
IF(ISERROR(VLOOKUP($B37,List_Section_1314,1,FALSE))=TRUE, "",
IF(SUMPRODUCT(--('Section 13 &amp; 14 Files'!$A$4:$A$100=$B37),--('Section 13 &amp; 14 Files'!$H$4:$H$100=Complete))&lt;SUMPRODUCT(--('Section 13 &amp; 14 Files'!$A$4:$A$100=$B37)),Substance_error,substance_complete_s1314)))))</f>
        <v/>
      </c>
      <c r="H37" s="25"/>
    </row>
    <row r="38" spans="1:8" ht="60" customHeight="1" outlineLevel="1" x14ac:dyDescent="0.35">
      <c r="A38" s="25"/>
      <c r="B38" s="2" t="str">
        <f>IF('Section 11'!C25="", "", 'Section 11'!C25)</f>
        <v/>
      </c>
      <c r="C38" s="10" t="str">
        <f>IF(B38="","",
IF(AND('Section 8'!$L$4=No,B38&lt;&gt;""),Tab_NotReq,
IF('Section 11'!Y25=Complete,Substance_complete,IF('Section 11'!Y25&lt;&gt;Complete,Substance_error,""))))</f>
        <v/>
      </c>
      <c r="D38" s="10" t="str" cm="1">
        <f t="array" ref="D38">IF('File Status'!$B38="","",
IF(AND('Section 8'!$L$4=No,SUMPRODUCT(--('Section 12'!$A$4:$A$1004=$B38))=0),"",
IF(AND('Section 8'!$L$4=No,SUMPRODUCT(--('Section 12'!$A$4:$A$1004=$B38))&gt;0),Tab_NotReq,
IF(SUMPRODUCT(--('Section 12'!$A$4:$A$1004=$B38))=0,Missing_substance,
IF(SUMPRODUCT(--('Section 12'!$A$4:$A$1004=$B38),--('Section 12'!$Z$4:$Z$1004=Complete))&lt;SUMPRODUCT(--('Section 12'!$A$4:$A$1004=$B38)),Substance_error,Substance_complete)))))</f>
        <v/>
      </c>
      <c r="E38" s="10" t="str" cm="1">
        <f t="array" ref="E38">IF('File Status'!$B38="","",
IF(AND('Section 8'!$L$4=No,SUMPRODUCT(--('Section 13(a)(b)(c)'!$A$4:$A$100=$B38))=0),"",
IF(AND('Section 8'!$L$4=No,SUMPRODUCT(--('Section 13(a)(b)(c)'!$A$4:$A$100=$B38))&gt;0),Tab_NotReq,
IF(ISERROR(VLOOKUP($B38,List_Section_1314,1,FALSE))=TRUE, "",
IF(SUMPRODUCT(--('Section 13(a)(b)(c)'!$A$4:$A$100=$B38))=0,Missing_substance,
IF(SUMPRODUCT(--('Section 13(a)(b)(c)'!$A$4:$A$100=$B38),--('Section 13(a)(b)(c)'!$O$4:$O$100=Complete))&lt;SUMPRODUCT(--('Section 13(a)(b)(c)'!$A$4:$A$100=$B38)),Substance_error,Substance_complete))))))</f>
        <v/>
      </c>
      <c r="F38" s="93" t="str" cm="1">
        <f t="array" ref="F38">IF('File Status'!$B38="","",
IF(AND('Section 8'!$L$4=No,SUMPRODUCT(--('Section 13(d)(e)'!$A$4:$A$300=$B38))=0),"",
IF(AND('Section 8'!$L$4=No,SUMPRODUCT(--('Section 13(d)(e)'!$A$4:$A$300=$B38))&gt;0),Tab_NotReq,
IF(ISERROR(VLOOKUP($B38,List_Section_1314,1,FALSE))=TRUE, "",
IF(SUMPRODUCT(--('Section 13(d)(e)'!$A$4:$A$300=$B38))=0,Missing_substance,
IF(SUMPRODUCT(--('Section 13(d)(e)'!$A$4:$A$300=$B38),--('Section 13(d)(e)'!$L$4:$L$300=Complete))&lt;SUMPRODUCT(--('Section 13(d)(e)'!$A$4:$A$300=$B38)),Substance_error,Substance_complete))))))</f>
        <v/>
      </c>
      <c r="G38" s="94" t="str" cm="1">
        <f t="array" ref="G38">IF('File Status'!$B38="","",
IF(AND('Section 8'!$L$4=No,SUMPRODUCT(--('Section 13 &amp; 14 Files'!$A$4:$A$100=$B38))=0),"",
IF(AND('Section 8'!$L$4=No,SUMPRODUCT(--('Section 13 &amp; 14 Files'!$A$4:$A$100=$B38))&gt;0),Tab_NotReq,
IF(ISERROR(VLOOKUP($B38,List_Section_1314,1,FALSE))=TRUE, "",
IF(SUMPRODUCT(--('Section 13 &amp; 14 Files'!$A$4:$A$100=$B38),--('Section 13 &amp; 14 Files'!$H$4:$H$100=Complete))&lt;SUMPRODUCT(--('Section 13 &amp; 14 Files'!$A$4:$A$100=$B38)),Substance_error,substance_complete_s1314)))))</f>
        <v/>
      </c>
      <c r="H38" s="25"/>
    </row>
    <row r="39" spans="1:8" ht="60" customHeight="1" outlineLevel="1" x14ac:dyDescent="0.35">
      <c r="A39" s="25"/>
      <c r="B39" s="2" t="str">
        <f>IF('Section 11'!C26="", "", 'Section 11'!C26)</f>
        <v/>
      </c>
      <c r="C39" s="10" t="str">
        <f>IF(B39="","",
IF(AND('Section 8'!$L$4=No,B39&lt;&gt;""),Tab_NotReq,
IF('Section 11'!Y26=Complete,Substance_complete,IF('Section 11'!Y26&lt;&gt;Complete,Substance_error,""))))</f>
        <v/>
      </c>
      <c r="D39" s="10" t="str" cm="1">
        <f t="array" ref="D39">IF('File Status'!$B39="","",
IF(AND('Section 8'!$L$4=No,SUMPRODUCT(--('Section 12'!$A$4:$A$1004=$B39))=0),"",
IF(AND('Section 8'!$L$4=No,SUMPRODUCT(--('Section 12'!$A$4:$A$1004=$B39))&gt;0),Tab_NotReq,
IF(SUMPRODUCT(--('Section 12'!$A$4:$A$1004=$B39))=0,Missing_substance,
IF(SUMPRODUCT(--('Section 12'!$A$4:$A$1004=$B39),--('Section 12'!$Z$4:$Z$1004=Complete))&lt;SUMPRODUCT(--('Section 12'!$A$4:$A$1004=$B39)),Substance_error,Substance_complete)))))</f>
        <v/>
      </c>
      <c r="E39" s="10" t="str" cm="1">
        <f t="array" ref="E39">IF('File Status'!$B39="","",
IF(AND('Section 8'!$L$4=No,SUMPRODUCT(--('Section 13(a)(b)(c)'!$A$4:$A$100=$B39))=0),"",
IF(AND('Section 8'!$L$4=No,SUMPRODUCT(--('Section 13(a)(b)(c)'!$A$4:$A$100=$B39))&gt;0),Tab_NotReq,
IF(ISERROR(VLOOKUP($B39,List_Section_1314,1,FALSE))=TRUE, "",
IF(SUMPRODUCT(--('Section 13(a)(b)(c)'!$A$4:$A$100=$B39))=0,Missing_substance,
IF(SUMPRODUCT(--('Section 13(a)(b)(c)'!$A$4:$A$100=$B39),--('Section 13(a)(b)(c)'!$O$4:$O$100=Complete))&lt;SUMPRODUCT(--('Section 13(a)(b)(c)'!$A$4:$A$100=$B39)),Substance_error,Substance_complete))))))</f>
        <v/>
      </c>
      <c r="F39" s="93" t="str" cm="1">
        <f t="array" ref="F39">IF('File Status'!$B39="","",
IF(AND('Section 8'!$L$4=No,SUMPRODUCT(--('Section 13(d)(e)'!$A$4:$A$300=$B39))=0),"",
IF(AND('Section 8'!$L$4=No,SUMPRODUCT(--('Section 13(d)(e)'!$A$4:$A$300=$B39))&gt;0),Tab_NotReq,
IF(ISERROR(VLOOKUP($B39,List_Section_1314,1,FALSE))=TRUE, "",
IF(SUMPRODUCT(--('Section 13(d)(e)'!$A$4:$A$300=$B39))=0,Missing_substance,
IF(SUMPRODUCT(--('Section 13(d)(e)'!$A$4:$A$300=$B39),--('Section 13(d)(e)'!$L$4:$L$300=Complete))&lt;SUMPRODUCT(--('Section 13(d)(e)'!$A$4:$A$300=$B39)),Substance_error,Substance_complete))))))</f>
        <v/>
      </c>
      <c r="G39" s="94" t="str" cm="1">
        <f t="array" ref="G39">IF('File Status'!$B39="","",
IF(AND('Section 8'!$L$4=No,SUMPRODUCT(--('Section 13 &amp; 14 Files'!$A$4:$A$100=$B39))=0),"",
IF(AND('Section 8'!$L$4=No,SUMPRODUCT(--('Section 13 &amp; 14 Files'!$A$4:$A$100=$B39))&gt;0),Tab_NotReq,
IF(ISERROR(VLOOKUP($B39,List_Section_1314,1,FALSE))=TRUE, "",
IF(SUMPRODUCT(--('Section 13 &amp; 14 Files'!$A$4:$A$100=$B39),--('Section 13 &amp; 14 Files'!$H$4:$H$100=Complete))&lt;SUMPRODUCT(--('Section 13 &amp; 14 Files'!$A$4:$A$100=$B39)),Substance_error,substance_complete_s1314)))))</f>
        <v/>
      </c>
      <c r="H39" s="25"/>
    </row>
    <row r="40" spans="1:8" ht="60" customHeight="1" outlineLevel="1" x14ac:dyDescent="0.35">
      <c r="A40" s="25"/>
      <c r="B40" s="2" t="str">
        <f>IF('Section 11'!C27="", "", 'Section 11'!C27)</f>
        <v/>
      </c>
      <c r="C40" s="10" t="str">
        <f>IF(B40="","",
IF(AND('Section 8'!$L$4=No,B40&lt;&gt;""),Tab_NotReq,
IF('Section 11'!Y27=Complete,Substance_complete,IF('Section 11'!Y27&lt;&gt;Complete,Substance_error,""))))</f>
        <v/>
      </c>
      <c r="D40" s="10" t="str" cm="1">
        <f t="array" ref="D40">IF('File Status'!$B40="","",
IF(AND('Section 8'!$L$4=No,SUMPRODUCT(--('Section 12'!$A$4:$A$1004=$B40))=0),"",
IF(AND('Section 8'!$L$4=No,SUMPRODUCT(--('Section 12'!$A$4:$A$1004=$B40))&gt;0),Tab_NotReq,
IF(SUMPRODUCT(--('Section 12'!$A$4:$A$1004=$B40))=0,Missing_substance,
IF(SUMPRODUCT(--('Section 12'!$A$4:$A$1004=$B40),--('Section 12'!$Z$4:$Z$1004=Complete))&lt;SUMPRODUCT(--('Section 12'!$A$4:$A$1004=$B40)),Substance_error,Substance_complete)))))</f>
        <v/>
      </c>
      <c r="E40" s="10" t="str" cm="1">
        <f t="array" ref="E40">IF('File Status'!$B40="","",
IF(AND('Section 8'!$L$4=No,SUMPRODUCT(--('Section 13(a)(b)(c)'!$A$4:$A$100=$B40))=0),"",
IF(AND('Section 8'!$L$4=No,SUMPRODUCT(--('Section 13(a)(b)(c)'!$A$4:$A$100=$B40))&gt;0),Tab_NotReq,
IF(ISERROR(VLOOKUP($B40,List_Section_1314,1,FALSE))=TRUE, "",
IF(SUMPRODUCT(--('Section 13(a)(b)(c)'!$A$4:$A$100=$B40))=0,Missing_substance,
IF(SUMPRODUCT(--('Section 13(a)(b)(c)'!$A$4:$A$100=$B40),--('Section 13(a)(b)(c)'!$O$4:$O$100=Complete))&lt;SUMPRODUCT(--('Section 13(a)(b)(c)'!$A$4:$A$100=$B40)),Substance_error,Substance_complete))))))</f>
        <v/>
      </c>
      <c r="F40" s="93" t="str" cm="1">
        <f t="array" ref="F40">IF('File Status'!$B40="","",
IF(AND('Section 8'!$L$4=No,SUMPRODUCT(--('Section 13(d)(e)'!$A$4:$A$300=$B40))=0),"",
IF(AND('Section 8'!$L$4=No,SUMPRODUCT(--('Section 13(d)(e)'!$A$4:$A$300=$B40))&gt;0),Tab_NotReq,
IF(ISERROR(VLOOKUP($B40,List_Section_1314,1,FALSE))=TRUE, "",
IF(SUMPRODUCT(--('Section 13(d)(e)'!$A$4:$A$300=$B40))=0,Missing_substance,
IF(SUMPRODUCT(--('Section 13(d)(e)'!$A$4:$A$300=$B40),--('Section 13(d)(e)'!$L$4:$L$300=Complete))&lt;SUMPRODUCT(--('Section 13(d)(e)'!$A$4:$A$300=$B40)),Substance_error,Substance_complete))))))</f>
        <v/>
      </c>
      <c r="G40" s="94" t="str" cm="1">
        <f t="array" ref="G40">IF('File Status'!$B40="","",
IF(AND('Section 8'!$L$4=No,SUMPRODUCT(--('Section 13 &amp; 14 Files'!$A$4:$A$100=$B40))=0),"",
IF(AND('Section 8'!$L$4=No,SUMPRODUCT(--('Section 13 &amp; 14 Files'!$A$4:$A$100=$B40))&gt;0),Tab_NotReq,
IF(ISERROR(VLOOKUP($B40,List_Section_1314,1,FALSE))=TRUE, "",
IF(SUMPRODUCT(--('Section 13 &amp; 14 Files'!$A$4:$A$100=$B40),--('Section 13 &amp; 14 Files'!$H$4:$H$100=Complete))&lt;SUMPRODUCT(--('Section 13 &amp; 14 Files'!$A$4:$A$100=$B40)),Substance_error,substance_complete_s1314)))))</f>
        <v/>
      </c>
      <c r="H40" s="25"/>
    </row>
    <row r="41" spans="1:8" ht="60" customHeight="1" outlineLevel="1" x14ac:dyDescent="0.35">
      <c r="A41" s="25"/>
      <c r="B41" s="2" t="str">
        <f>IF('Section 11'!C28="", "", 'Section 11'!C28)</f>
        <v/>
      </c>
      <c r="C41" s="10" t="str">
        <f>IF(B41="","",
IF(AND('Section 8'!$L$4=No,B41&lt;&gt;""),Tab_NotReq,
IF('Section 11'!Y28=Complete,Substance_complete,IF('Section 11'!Y28&lt;&gt;Complete,Substance_error,""))))</f>
        <v/>
      </c>
      <c r="D41" s="10" t="str" cm="1">
        <f t="array" ref="D41">IF('File Status'!$B41="","",
IF(AND('Section 8'!$L$4=No,SUMPRODUCT(--('Section 12'!$A$4:$A$1004=$B41))=0),"",
IF(AND('Section 8'!$L$4=No,SUMPRODUCT(--('Section 12'!$A$4:$A$1004=$B41))&gt;0),Tab_NotReq,
IF(SUMPRODUCT(--('Section 12'!$A$4:$A$1004=$B41))=0,Missing_substance,
IF(SUMPRODUCT(--('Section 12'!$A$4:$A$1004=$B41),--('Section 12'!$Z$4:$Z$1004=Complete))&lt;SUMPRODUCT(--('Section 12'!$A$4:$A$1004=$B41)),Substance_error,Substance_complete)))))</f>
        <v/>
      </c>
      <c r="E41" s="10" t="str" cm="1">
        <f t="array" ref="E41">IF('File Status'!$B41="","",
IF(AND('Section 8'!$L$4=No,SUMPRODUCT(--('Section 13(a)(b)(c)'!$A$4:$A$100=$B41))=0),"",
IF(AND('Section 8'!$L$4=No,SUMPRODUCT(--('Section 13(a)(b)(c)'!$A$4:$A$100=$B41))&gt;0),Tab_NotReq,
IF(ISERROR(VLOOKUP($B41,List_Section_1314,1,FALSE))=TRUE, "",
IF(SUMPRODUCT(--('Section 13(a)(b)(c)'!$A$4:$A$100=$B41))=0,Missing_substance,
IF(SUMPRODUCT(--('Section 13(a)(b)(c)'!$A$4:$A$100=$B41),--('Section 13(a)(b)(c)'!$O$4:$O$100=Complete))&lt;SUMPRODUCT(--('Section 13(a)(b)(c)'!$A$4:$A$100=$B41)),Substance_error,Substance_complete))))))</f>
        <v/>
      </c>
      <c r="F41" s="93" t="str" cm="1">
        <f t="array" ref="F41">IF('File Status'!$B41="","",
IF(AND('Section 8'!$L$4=No,SUMPRODUCT(--('Section 13(d)(e)'!$A$4:$A$300=$B41))=0),"",
IF(AND('Section 8'!$L$4=No,SUMPRODUCT(--('Section 13(d)(e)'!$A$4:$A$300=$B41))&gt;0),Tab_NotReq,
IF(ISERROR(VLOOKUP($B41,List_Section_1314,1,FALSE))=TRUE, "",
IF(SUMPRODUCT(--('Section 13(d)(e)'!$A$4:$A$300=$B41))=0,Missing_substance,
IF(SUMPRODUCT(--('Section 13(d)(e)'!$A$4:$A$300=$B41),--('Section 13(d)(e)'!$L$4:$L$300=Complete))&lt;SUMPRODUCT(--('Section 13(d)(e)'!$A$4:$A$300=$B41)),Substance_error,Substance_complete))))))</f>
        <v/>
      </c>
      <c r="G41" s="94" t="str" cm="1">
        <f t="array" ref="G41">IF('File Status'!$B41="","",
IF(AND('Section 8'!$L$4=No,SUMPRODUCT(--('Section 13 &amp; 14 Files'!$A$4:$A$100=$B41))=0),"",
IF(AND('Section 8'!$L$4=No,SUMPRODUCT(--('Section 13 &amp; 14 Files'!$A$4:$A$100=$B41))&gt;0),Tab_NotReq,
IF(ISERROR(VLOOKUP($B41,List_Section_1314,1,FALSE))=TRUE, "",
IF(SUMPRODUCT(--('Section 13 &amp; 14 Files'!$A$4:$A$100=$B41),--('Section 13 &amp; 14 Files'!$H$4:$H$100=Complete))&lt;SUMPRODUCT(--('Section 13 &amp; 14 Files'!$A$4:$A$100=$B41)),Substance_error,substance_complete_s1314)))))</f>
        <v/>
      </c>
      <c r="H41" s="25"/>
    </row>
    <row r="42" spans="1:8" ht="60" customHeight="1" outlineLevel="1" x14ac:dyDescent="0.35">
      <c r="A42" s="25"/>
      <c r="B42" s="2" t="str">
        <f>IF('Section 11'!C29="", "", 'Section 11'!C29)</f>
        <v/>
      </c>
      <c r="C42" s="10" t="str">
        <f>IF(B42="","",
IF(AND('Section 8'!$L$4=No,B42&lt;&gt;""),Tab_NotReq,
IF('Section 11'!Y29=Complete,Substance_complete,IF('Section 11'!Y29&lt;&gt;Complete,Substance_error,""))))</f>
        <v/>
      </c>
      <c r="D42" s="10" t="str" cm="1">
        <f t="array" ref="D42">IF('File Status'!$B42="","",
IF(AND('Section 8'!$L$4=No,SUMPRODUCT(--('Section 12'!$A$4:$A$1004=$B42))=0),"",
IF(AND('Section 8'!$L$4=No,SUMPRODUCT(--('Section 12'!$A$4:$A$1004=$B42))&gt;0),Tab_NotReq,
IF(SUMPRODUCT(--('Section 12'!$A$4:$A$1004=$B42))=0,Missing_substance,
IF(SUMPRODUCT(--('Section 12'!$A$4:$A$1004=$B42),--('Section 12'!$Z$4:$Z$1004=Complete))&lt;SUMPRODUCT(--('Section 12'!$A$4:$A$1004=$B42)),Substance_error,Substance_complete)))))</f>
        <v/>
      </c>
      <c r="E42" s="10" t="str" cm="1">
        <f t="array" ref="E42">IF('File Status'!$B42="","",
IF(AND('Section 8'!$L$4=No,SUMPRODUCT(--('Section 13(a)(b)(c)'!$A$4:$A$100=$B42))=0),"",
IF(AND('Section 8'!$L$4=No,SUMPRODUCT(--('Section 13(a)(b)(c)'!$A$4:$A$100=$B42))&gt;0),Tab_NotReq,
IF(ISERROR(VLOOKUP($B42,List_Section_1314,1,FALSE))=TRUE, "",
IF(SUMPRODUCT(--('Section 13(a)(b)(c)'!$A$4:$A$100=$B42))=0,Missing_substance,
IF(SUMPRODUCT(--('Section 13(a)(b)(c)'!$A$4:$A$100=$B42),--('Section 13(a)(b)(c)'!$O$4:$O$100=Complete))&lt;SUMPRODUCT(--('Section 13(a)(b)(c)'!$A$4:$A$100=$B42)),Substance_error,Substance_complete))))))</f>
        <v/>
      </c>
      <c r="F42" s="93" t="str" cm="1">
        <f t="array" ref="F42">IF('File Status'!$B42="","",
IF(AND('Section 8'!$L$4=No,SUMPRODUCT(--('Section 13(d)(e)'!$A$4:$A$300=$B42))=0),"",
IF(AND('Section 8'!$L$4=No,SUMPRODUCT(--('Section 13(d)(e)'!$A$4:$A$300=$B42))&gt;0),Tab_NotReq,
IF(ISERROR(VLOOKUP($B42,List_Section_1314,1,FALSE))=TRUE, "",
IF(SUMPRODUCT(--('Section 13(d)(e)'!$A$4:$A$300=$B42))=0,Missing_substance,
IF(SUMPRODUCT(--('Section 13(d)(e)'!$A$4:$A$300=$B42),--('Section 13(d)(e)'!$L$4:$L$300=Complete))&lt;SUMPRODUCT(--('Section 13(d)(e)'!$A$4:$A$300=$B42)),Substance_error,Substance_complete))))))</f>
        <v/>
      </c>
      <c r="G42" s="94" t="str" cm="1">
        <f t="array" ref="G42">IF('File Status'!$B42="","",
IF(AND('Section 8'!$L$4=No,SUMPRODUCT(--('Section 13 &amp; 14 Files'!$A$4:$A$100=$B42))=0),"",
IF(AND('Section 8'!$L$4=No,SUMPRODUCT(--('Section 13 &amp; 14 Files'!$A$4:$A$100=$B42))&gt;0),Tab_NotReq,
IF(ISERROR(VLOOKUP($B42,List_Section_1314,1,FALSE))=TRUE, "",
IF(SUMPRODUCT(--('Section 13 &amp; 14 Files'!$A$4:$A$100=$B42),--('Section 13 &amp; 14 Files'!$H$4:$H$100=Complete))&lt;SUMPRODUCT(--('Section 13 &amp; 14 Files'!$A$4:$A$100=$B42)),Substance_error,substance_complete_s1314)))))</f>
        <v/>
      </c>
      <c r="H42" s="25"/>
    </row>
    <row r="43" spans="1:8" ht="60" customHeight="1" outlineLevel="1" x14ac:dyDescent="0.35">
      <c r="A43" s="25"/>
      <c r="B43" s="2" t="str">
        <f>IF('Section 11'!C30="", "", 'Section 11'!C30)</f>
        <v/>
      </c>
      <c r="C43" s="10" t="str">
        <f>IF(B43="","",
IF(AND('Section 8'!$L$4=No,B43&lt;&gt;""),Tab_NotReq,
IF('Section 11'!Y30=Complete,Substance_complete,IF('Section 11'!Y30&lt;&gt;Complete,Substance_error,""))))</f>
        <v/>
      </c>
      <c r="D43" s="10" t="str" cm="1">
        <f t="array" ref="D43">IF('File Status'!$B43="","",
IF(AND('Section 8'!$L$4=No,SUMPRODUCT(--('Section 12'!$A$4:$A$1004=$B43))=0),"",
IF(AND('Section 8'!$L$4=No,SUMPRODUCT(--('Section 12'!$A$4:$A$1004=$B43))&gt;0),Tab_NotReq,
IF(SUMPRODUCT(--('Section 12'!$A$4:$A$1004=$B43))=0,Missing_substance,
IF(SUMPRODUCT(--('Section 12'!$A$4:$A$1004=$B43),--('Section 12'!$Z$4:$Z$1004=Complete))&lt;SUMPRODUCT(--('Section 12'!$A$4:$A$1004=$B43)),Substance_error,Substance_complete)))))</f>
        <v/>
      </c>
      <c r="E43" s="10" t="str" cm="1">
        <f t="array" ref="E43">IF('File Status'!$B43="","",
IF(AND('Section 8'!$L$4=No,SUMPRODUCT(--('Section 13(a)(b)(c)'!$A$4:$A$100=$B43))=0),"",
IF(AND('Section 8'!$L$4=No,SUMPRODUCT(--('Section 13(a)(b)(c)'!$A$4:$A$100=$B43))&gt;0),Tab_NotReq,
IF(ISERROR(VLOOKUP($B43,List_Section_1314,1,FALSE))=TRUE, "",
IF(SUMPRODUCT(--('Section 13(a)(b)(c)'!$A$4:$A$100=$B43))=0,Missing_substance,
IF(SUMPRODUCT(--('Section 13(a)(b)(c)'!$A$4:$A$100=$B43),--('Section 13(a)(b)(c)'!$O$4:$O$100=Complete))&lt;SUMPRODUCT(--('Section 13(a)(b)(c)'!$A$4:$A$100=$B43)),Substance_error,Substance_complete))))))</f>
        <v/>
      </c>
      <c r="F43" s="93" t="str" cm="1">
        <f t="array" ref="F43">IF('File Status'!$B43="","",
IF(AND('Section 8'!$L$4=No,SUMPRODUCT(--('Section 13(d)(e)'!$A$4:$A$300=$B43))=0),"",
IF(AND('Section 8'!$L$4=No,SUMPRODUCT(--('Section 13(d)(e)'!$A$4:$A$300=$B43))&gt;0),Tab_NotReq,
IF(ISERROR(VLOOKUP($B43,List_Section_1314,1,FALSE))=TRUE, "",
IF(SUMPRODUCT(--('Section 13(d)(e)'!$A$4:$A$300=$B43))=0,Missing_substance,
IF(SUMPRODUCT(--('Section 13(d)(e)'!$A$4:$A$300=$B43),--('Section 13(d)(e)'!$L$4:$L$300=Complete))&lt;SUMPRODUCT(--('Section 13(d)(e)'!$A$4:$A$300=$B43)),Substance_error,Substance_complete))))))</f>
        <v/>
      </c>
      <c r="G43" s="94" t="str" cm="1">
        <f t="array" ref="G43">IF('File Status'!$B43="","",
IF(AND('Section 8'!$L$4=No,SUMPRODUCT(--('Section 13 &amp; 14 Files'!$A$4:$A$100=$B43))=0),"",
IF(AND('Section 8'!$L$4=No,SUMPRODUCT(--('Section 13 &amp; 14 Files'!$A$4:$A$100=$B43))&gt;0),Tab_NotReq,
IF(ISERROR(VLOOKUP($B43,List_Section_1314,1,FALSE))=TRUE, "",
IF(SUMPRODUCT(--('Section 13 &amp; 14 Files'!$A$4:$A$100=$B43),--('Section 13 &amp; 14 Files'!$H$4:$H$100=Complete))&lt;SUMPRODUCT(--('Section 13 &amp; 14 Files'!$A$4:$A$100=$B43)),Substance_error,substance_complete_s1314)))))</f>
        <v/>
      </c>
      <c r="H43" s="25"/>
    </row>
    <row r="44" spans="1:8" ht="60" customHeight="1" outlineLevel="1" x14ac:dyDescent="0.35">
      <c r="A44" s="25"/>
      <c r="B44" s="2" t="str">
        <f>IF('Section 11'!C31="", "", 'Section 11'!C31)</f>
        <v/>
      </c>
      <c r="C44" s="10" t="str">
        <f>IF(B44="","",
IF(AND('Section 8'!$L$4=No,B44&lt;&gt;""),Tab_NotReq,
IF('Section 11'!Y31=Complete,Substance_complete,IF('Section 11'!Y31&lt;&gt;Complete,Substance_error,""))))</f>
        <v/>
      </c>
      <c r="D44" s="10" t="str" cm="1">
        <f t="array" ref="D44">IF('File Status'!$B44="","",
IF(AND('Section 8'!$L$4=No,SUMPRODUCT(--('Section 12'!$A$4:$A$1004=$B44))=0),"",
IF(AND('Section 8'!$L$4=No,SUMPRODUCT(--('Section 12'!$A$4:$A$1004=$B44))&gt;0),Tab_NotReq,
IF(SUMPRODUCT(--('Section 12'!$A$4:$A$1004=$B44))=0,Missing_substance,
IF(SUMPRODUCT(--('Section 12'!$A$4:$A$1004=$B44),--('Section 12'!$Z$4:$Z$1004=Complete))&lt;SUMPRODUCT(--('Section 12'!$A$4:$A$1004=$B44)),Substance_error,Substance_complete)))))</f>
        <v/>
      </c>
      <c r="E44" s="10" t="str" cm="1">
        <f t="array" ref="E44">IF('File Status'!$B44="","",
IF(AND('Section 8'!$L$4=No,SUMPRODUCT(--('Section 13(a)(b)(c)'!$A$4:$A$100=$B44))=0),"",
IF(AND('Section 8'!$L$4=No,SUMPRODUCT(--('Section 13(a)(b)(c)'!$A$4:$A$100=$B44))&gt;0),Tab_NotReq,
IF(ISERROR(VLOOKUP($B44,List_Section_1314,1,FALSE))=TRUE, "",
IF(SUMPRODUCT(--('Section 13(a)(b)(c)'!$A$4:$A$100=$B44))=0,Missing_substance,
IF(SUMPRODUCT(--('Section 13(a)(b)(c)'!$A$4:$A$100=$B44),--('Section 13(a)(b)(c)'!$O$4:$O$100=Complete))&lt;SUMPRODUCT(--('Section 13(a)(b)(c)'!$A$4:$A$100=$B44)),Substance_error,Substance_complete))))))</f>
        <v/>
      </c>
      <c r="F44" s="93" t="str" cm="1">
        <f t="array" ref="F44">IF('File Status'!$B44="","",
IF(AND('Section 8'!$L$4=No,SUMPRODUCT(--('Section 13(d)(e)'!$A$4:$A$300=$B44))=0),"",
IF(AND('Section 8'!$L$4=No,SUMPRODUCT(--('Section 13(d)(e)'!$A$4:$A$300=$B44))&gt;0),Tab_NotReq,
IF(ISERROR(VLOOKUP($B44,List_Section_1314,1,FALSE))=TRUE, "",
IF(SUMPRODUCT(--('Section 13(d)(e)'!$A$4:$A$300=$B44))=0,Missing_substance,
IF(SUMPRODUCT(--('Section 13(d)(e)'!$A$4:$A$300=$B44),--('Section 13(d)(e)'!$L$4:$L$300=Complete))&lt;SUMPRODUCT(--('Section 13(d)(e)'!$A$4:$A$300=$B44)),Substance_error,Substance_complete))))))</f>
        <v/>
      </c>
      <c r="G44" s="94" t="str" cm="1">
        <f t="array" ref="G44">IF('File Status'!$B44="","",
IF(AND('Section 8'!$L$4=No,SUMPRODUCT(--('Section 13 &amp; 14 Files'!$A$4:$A$100=$B44))=0),"",
IF(AND('Section 8'!$L$4=No,SUMPRODUCT(--('Section 13 &amp; 14 Files'!$A$4:$A$100=$B44))&gt;0),Tab_NotReq,
IF(ISERROR(VLOOKUP($B44,List_Section_1314,1,FALSE))=TRUE, "",
IF(SUMPRODUCT(--('Section 13 &amp; 14 Files'!$A$4:$A$100=$B44),--('Section 13 &amp; 14 Files'!$H$4:$H$100=Complete))&lt;SUMPRODUCT(--('Section 13 &amp; 14 Files'!$A$4:$A$100=$B44)),Substance_error,substance_complete_s1314)))))</f>
        <v/>
      </c>
      <c r="H44" s="25"/>
    </row>
    <row r="45" spans="1:8" ht="60" customHeight="1" outlineLevel="1" x14ac:dyDescent="0.35">
      <c r="A45" s="25"/>
      <c r="B45" s="2" t="str">
        <f>IF('Section 11'!C32="", "", 'Section 11'!C32)</f>
        <v/>
      </c>
      <c r="C45" s="10" t="str">
        <f>IF(B45="","",
IF(AND('Section 8'!$L$4=No,B45&lt;&gt;""),Tab_NotReq,
IF('Section 11'!Y32=Complete,Substance_complete,IF('Section 11'!Y32&lt;&gt;Complete,Substance_error,""))))</f>
        <v/>
      </c>
      <c r="D45" s="10" t="str" cm="1">
        <f t="array" ref="D45">IF('File Status'!$B45="","",
IF(AND('Section 8'!$L$4=No,SUMPRODUCT(--('Section 12'!$A$4:$A$1004=$B45))=0),"",
IF(AND('Section 8'!$L$4=No,SUMPRODUCT(--('Section 12'!$A$4:$A$1004=$B45))&gt;0),Tab_NotReq,
IF(SUMPRODUCT(--('Section 12'!$A$4:$A$1004=$B45))=0,Missing_substance,
IF(SUMPRODUCT(--('Section 12'!$A$4:$A$1004=$B45),--('Section 12'!$Z$4:$Z$1004=Complete))&lt;SUMPRODUCT(--('Section 12'!$A$4:$A$1004=$B45)),Substance_error,Substance_complete)))))</f>
        <v/>
      </c>
      <c r="E45" s="10" t="str" cm="1">
        <f t="array" ref="E45">IF('File Status'!$B45="","",
IF(AND('Section 8'!$L$4=No,SUMPRODUCT(--('Section 13(a)(b)(c)'!$A$4:$A$100=$B45))=0),"",
IF(AND('Section 8'!$L$4=No,SUMPRODUCT(--('Section 13(a)(b)(c)'!$A$4:$A$100=$B45))&gt;0),Tab_NotReq,
IF(ISERROR(VLOOKUP($B45,List_Section_1314,1,FALSE))=TRUE, "",
IF(SUMPRODUCT(--('Section 13(a)(b)(c)'!$A$4:$A$100=$B45))=0,Missing_substance,
IF(SUMPRODUCT(--('Section 13(a)(b)(c)'!$A$4:$A$100=$B45),--('Section 13(a)(b)(c)'!$O$4:$O$100=Complete))&lt;SUMPRODUCT(--('Section 13(a)(b)(c)'!$A$4:$A$100=$B45)),Substance_error,Substance_complete))))))</f>
        <v/>
      </c>
      <c r="F45" s="93" t="str" cm="1">
        <f t="array" ref="F45">IF('File Status'!$B45="","",
IF(AND('Section 8'!$L$4=No,SUMPRODUCT(--('Section 13(d)(e)'!$A$4:$A$300=$B45))=0),"",
IF(AND('Section 8'!$L$4=No,SUMPRODUCT(--('Section 13(d)(e)'!$A$4:$A$300=$B45))&gt;0),Tab_NotReq,
IF(ISERROR(VLOOKUP($B45,List_Section_1314,1,FALSE))=TRUE, "",
IF(SUMPRODUCT(--('Section 13(d)(e)'!$A$4:$A$300=$B45))=0,Missing_substance,
IF(SUMPRODUCT(--('Section 13(d)(e)'!$A$4:$A$300=$B45),--('Section 13(d)(e)'!$L$4:$L$300=Complete))&lt;SUMPRODUCT(--('Section 13(d)(e)'!$A$4:$A$300=$B45)),Substance_error,Substance_complete))))))</f>
        <v/>
      </c>
      <c r="G45" s="94" t="str" cm="1">
        <f t="array" ref="G45">IF('File Status'!$B45="","",
IF(AND('Section 8'!$L$4=No,SUMPRODUCT(--('Section 13 &amp; 14 Files'!$A$4:$A$100=$B45))=0),"",
IF(AND('Section 8'!$L$4=No,SUMPRODUCT(--('Section 13 &amp; 14 Files'!$A$4:$A$100=$B45))&gt;0),Tab_NotReq,
IF(ISERROR(VLOOKUP($B45,List_Section_1314,1,FALSE))=TRUE, "",
IF(SUMPRODUCT(--('Section 13 &amp; 14 Files'!$A$4:$A$100=$B45),--('Section 13 &amp; 14 Files'!$H$4:$H$100=Complete))&lt;SUMPRODUCT(--('Section 13 &amp; 14 Files'!$A$4:$A$100=$B45)),Substance_error,substance_complete_s1314)))))</f>
        <v/>
      </c>
      <c r="H45" s="25"/>
    </row>
    <row r="46" spans="1:8" ht="60" customHeight="1" outlineLevel="1" x14ac:dyDescent="0.35">
      <c r="A46" s="25"/>
      <c r="B46" s="2" t="str">
        <f>IF('Section 11'!C33="", "", 'Section 11'!C33)</f>
        <v/>
      </c>
      <c r="C46" s="10" t="str">
        <f>IF(B46="","",
IF(AND('Section 8'!$L$4=No,B46&lt;&gt;""),Tab_NotReq,
IF('Section 11'!Y33=Complete,Substance_complete,IF('Section 11'!Y33&lt;&gt;Complete,Substance_error,""))))</f>
        <v/>
      </c>
      <c r="D46" s="10" t="str" cm="1">
        <f t="array" ref="D46">IF('File Status'!$B46="","",
IF(AND('Section 8'!$L$4=No,SUMPRODUCT(--('Section 12'!$A$4:$A$1004=$B46))=0),"",
IF(AND('Section 8'!$L$4=No,SUMPRODUCT(--('Section 12'!$A$4:$A$1004=$B46))&gt;0),Tab_NotReq,
IF(SUMPRODUCT(--('Section 12'!$A$4:$A$1004=$B46))=0,Missing_substance,
IF(SUMPRODUCT(--('Section 12'!$A$4:$A$1004=$B46),--('Section 12'!$Z$4:$Z$1004=Complete))&lt;SUMPRODUCT(--('Section 12'!$A$4:$A$1004=$B46)),Substance_error,Substance_complete)))))</f>
        <v/>
      </c>
      <c r="E46" s="10" t="str" cm="1">
        <f t="array" ref="E46">IF('File Status'!$B46="","",
IF(AND('Section 8'!$L$4=No,SUMPRODUCT(--('Section 13(a)(b)(c)'!$A$4:$A$100=$B46))=0),"",
IF(AND('Section 8'!$L$4=No,SUMPRODUCT(--('Section 13(a)(b)(c)'!$A$4:$A$100=$B46))&gt;0),Tab_NotReq,
IF(ISERROR(VLOOKUP($B46,List_Section_1314,1,FALSE))=TRUE, "",
IF(SUMPRODUCT(--('Section 13(a)(b)(c)'!$A$4:$A$100=$B46))=0,Missing_substance,
IF(SUMPRODUCT(--('Section 13(a)(b)(c)'!$A$4:$A$100=$B46),--('Section 13(a)(b)(c)'!$O$4:$O$100=Complete))&lt;SUMPRODUCT(--('Section 13(a)(b)(c)'!$A$4:$A$100=$B46)),Substance_error,Substance_complete))))))</f>
        <v/>
      </c>
      <c r="F46" s="93" t="str" cm="1">
        <f t="array" ref="F46">IF('File Status'!$B46="","",
IF(AND('Section 8'!$L$4=No,SUMPRODUCT(--('Section 13(d)(e)'!$A$4:$A$300=$B46))=0),"",
IF(AND('Section 8'!$L$4=No,SUMPRODUCT(--('Section 13(d)(e)'!$A$4:$A$300=$B46))&gt;0),Tab_NotReq,
IF(ISERROR(VLOOKUP($B46,List_Section_1314,1,FALSE))=TRUE, "",
IF(SUMPRODUCT(--('Section 13(d)(e)'!$A$4:$A$300=$B46))=0,Missing_substance,
IF(SUMPRODUCT(--('Section 13(d)(e)'!$A$4:$A$300=$B46),--('Section 13(d)(e)'!$L$4:$L$300=Complete))&lt;SUMPRODUCT(--('Section 13(d)(e)'!$A$4:$A$300=$B46)),Substance_error,Substance_complete))))))</f>
        <v/>
      </c>
      <c r="G46" s="94" t="str" cm="1">
        <f t="array" ref="G46">IF('File Status'!$B46="","",
IF(AND('Section 8'!$L$4=No,SUMPRODUCT(--('Section 13 &amp; 14 Files'!$A$4:$A$100=$B46))=0),"",
IF(AND('Section 8'!$L$4=No,SUMPRODUCT(--('Section 13 &amp; 14 Files'!$A$4:$A$100=$B46))&gt;0),Tab_NotReq,
IF(ISERROR(VLOOKUP($B46,List_Section_1314,1,FALSE))=TRUE, "",
IF(SUMPRODUCT(--('Section 13 &amp; 14 Files'!$A$4:$A$100=$B46),--('Section 13 &amp; 14 Files'!$H$4:$H$100=Complete))&lt;SUMPRODUCT(--('Section 13 &amp; 14 Files'!$A$4:$A$100=$B46)),Substance_error,substance_complete_s1314)))))</f>
        <v/>
      </c>
      <c r="H46" s="25"/>
    </row>
    <row r="47" spans="1:8" ht="60" customHeight="1" outlineLevel="1" x14ac:dyDescent="0.35">
      <c r="A47" s="25"/>
      <c r="B47" s="2" t="str">
        <f>IF('Section 11'!C34="", "", 'Section 11'!C34)</f>
        <v/>
      </c>
      <c r="C47" s="10" t="str">
        <f>IF(B47="","",
IF(AND('Section 8'!$L$4=No,B47&lt;&gt;""),Tab_NotReq,
IF('Section 11'!Y34=Complete,Substance_complete,IF('Section 11'!Y34&lt;&gt;Complete,Substance_error,""))))</f>
        <v/>
      </c>
      <c r="D47" s="10" t="str" cm="1">
        <f t="array" ref="D47">IF('File Status'!$B47="","",
IF(AND('Section 8'!$L$4=No,SUMPRODUCT(--('Section 12'!$A$4:$A$1004=$B47))=0),"",
IF(AND('Section 8'!$L$4=No,SUMPRODUCT(--('Section 12'!$A$4:$A$1004=$B47))&gt;0),Tab_NotReq,
IF(SUMPRODUCT(--('Section 12'!$A$4:$A$1004=$B47))=0,Missing_substance,
IF(SUMPRODUCT(--('Section 12'!$A$4:$A$1004=$B47),--('Section 12'!$Z$4:$Z$1004=Complete))&lt;SUMPRODUCT(--('Section 12'!$A$4:$A$1004=$B47)),Substance_error,Substance_complete)))))</f>
        <v/>
      </c>
      <c r="E47" s="10" t="str" cm="1">
        <f t="array" ref="E47">IF('File Status'!$B47="","",
IF(AND('Section 8'!$L$4=No,SUMPRODUCT(--('Section 13(a)(b)(c)'!$A$4:$A$100=$B47))=0),"",
IF(AND('Section 8'!$L$4=No,SUMPRODUCT(--('Section 13(a)(b)(c)'!$A$4:$A$100=$B47))&gt;0),Tab_NotReq,
IF(ISERROR(VLOOKUP($B47,List_Section_1314,1,FALSE))=TRUE, "",
IF(SUMPRODUCT(--('Section 13(a)(b)(c)'!$A$4:$A$100=$B47))=0,Missing_substance,
IF(SUMPRODUCT(--('Section 13(a)(b)(c)'!$A$4:$A$100=$B47),--('Section 13(a)(b)(c)'!$O$4:$O$100=Complete))&lt;SUMPRODUCT(--('Section 13(a)(b)(c)'!$A$4:$A$100=$B47)),Substance_error,Substance_complete))))))</f>
        <v/>
      </c>
      <c r="F47" s="93" t="str" cm="1">
        <f t="array" ref="F47">IF('File Status'!$B47="","",
IF(AND('Section 8'!$L$4=No,SUMPRODUCT(--('Section 13(d)(e)'!$A$4:$A$300=$B47))=0),"",
IF(AND('Section 8'!$L$4=No,SUMPRODUCT(--('Section 13(d)(e)'!$A$4:$A$300=$B47))&gt;0),Tab_NotReq,
IF(ISERROR(VLOOKUP($B47,List_Section_1314,1,FALSE))=TRUE, "",
IF(SUMPRODUCT(--('Section 13(d)(e)'!$A$4:$A$300=$B47))=0,Missing_substance,
IF(SUMPRODUCT(--('Section 13(d)(e)'!$A$4:$A$300=$B47),--('Section 13(d)(e)'!$L$4:$L$300=Complete))&lt;SUMPRODUCT(--('Section 13(d)(e)'!$A$4:$A$300=$B47)),Substance_error,Substance_complete))))))</f>
        <v/>
      </c>
      <c r="G47" s="94" t="str" cm="1">
        <f t="array" ref="G47">IF('File Status'!$B47="","",
IF(AND('Section 8'!$L$4=No,SUMPRODUCT(--('Section 13 &amp; 14 Files'!$A$4:$A$100=$B47))=0),"",
IF(AND('Section 8'!$L$4=No,SUMPRODUCT(--('Section 13 &amp; 14 Files'!$A$4:$A$100=$B47))&gt;0),Tab_NotReq,
IF(ISERROR(VLOOKUP($B47,List_Section_1314,1,FALSE))=TRUE, "",
IF(SUMPRODUCT(--('Section 13 &amp; 14 Files'!$A$4:$A$100=$B47),--('Section 13 &amp; 14 Files'!$H$4:$H$100=Complete))&lt;SUMPRODUCT(--('Section 13 &amp; 14 Files'!$A$4:$A$100=$B47)),Substance_error,substance_complete_s1314)))))</f>
        <v/>
      </c>
      <c r="H47" s="25"/>
    </row>
    <row r="48" spans="1:8" ht="60" customHeight="1" outlineLevel="1" x14ac:dyDescent="0.35">
      <c r="A48" s="25"/>
      <c r="B48" s="2" t="str">
        <f>IF('Section 11'!C35="", "", 'Section 11'!C35)</f>
        <v/>
      </c>
      <c r="C48" s="10" t="str">
        <f>IF(B48="","",
IF(AND('Section 8'!$L$4=No,B48&lt;&gt;""),Tab_NotReq,
IF('Section 11'!Y35=Complete,Substance_complete,IF('Section 11'!Y35&lt;&gt;Complete,Substance_error,""))))</f>
        <v/>
      </c>
      <c r="D48" s="10" t="str" cm="1">
        <f t="array" ref="D48">IF('File Status'!$B48="","",
IF(AND('Section 8'!$L$4=No,SUMPRODUCT(--('Section 12'!$A$4:$A$1004=$B48))=0),"",
IF(AND('Section 8'!$L$4=No,SUMPRODUCT(--('Section 12'!$A$4:$A$1004=$B48))&gt;0),Tab_NotReq,
IF(SUMPRODUCT(--('Section 12'!$A$4:$A$1004=$B48))=0,Missing_substance,
IF(SUMPRODUCT(--('Section 12'!$A$4:$A$1004=$B48),--('Section 12'!$Z$4:$Z$1004=Complete))&lt;SUMPRODUCT(--('Section 12'!$A$4:$A$1004=$B48)),Substance_error,Substance_complete)))))</f>
        <v/>
      </c>
      <c r="E48" s="10" t="str" cm="1">
        <f t="array" ref="E48">IF('File Status'!$B48="","",
IF(AND('Section 8'!$L$4=No,SUMPRODUCT(--('Section 13(a)(b)(c)'!$A$4:$A$100=$B48))=0),"",
IF(AND('Section 8'!$L$4=No,SUMPRODUCT(--('Section 13(a)(b)(c)'!$A$4:$A$100=$B48))&gt;0),Tab_NotReq,
IF(ISERROR(VLOOKUP($B48,List_Section_1314,1,FALSE))=TRUE, "",
IF(SUMPRODUCT(--('Section 13(a)(b)(c)'!$A$4:$A$100=$B48))=0,Missing_substance,
IF(SUMPRODUCT(--('Section 13(a)(b)(c)'!$A$4:$A$100=$B48),--('Section 13(a)(b)(c)'!$O$4:$O$100=Complete))&lt;SUMPRODUCT(--('Section 13(a)(b)(c)'!$A$4:$A$100=$B48)),Substance_error,Substance_complete))))))</f>
        <v/>
      </c>
      <c r="F48" s="93" t="str" cm="1">
        <f t="array" ref="F48">IF('File Status'!$B48="","",
IF(AND('Section 8'!$L$4=No,SUMPRODUCT(--('Section 13(d)(e)'!$A$4:$A$300=$B48))=0),"",
IF(AND('Section 8'!$L$4=No,SUMPRODUCT(--('Section 13(d)(e)'!$A$4:$A$300=$B48))&gt;0),Tab_NotReq,
IF(ISERROR(VLOOKUP($B48,List_Section_1314,1,FALSE))=TRUE, "",
IF(SUMPRODUCT(--('Section 13(d)(e)'!$A$4:$A$300=$B48))=0,Missing_substance,
IF(SUMPRODUCT(--('Section 13(d)(e)'!$A$4:$A$300=$B48),--('Section 13(d)(e)'!$L$4:$L$300=Complete))&lt;SUMPRODUCT(--('Section 13(d)(e)'!$A$4:$A$300=$B48)),Substance_error,Substance_complete))))))</f>
        <v/>
      </c>
      <c r="G48" s="94" t="str" cm="1">
        <f t="array" ref="G48">IF('File Status'!$B48="","",
IF(AND('Section 8'!$L$4=No,SUMPRODUCT(--('Section 13 &amp; 14 Files'!$A$4:$A$100=$B48))=0),"",
IF(AND('Section 8'!$L$4=No,SUMPRODUCT(--('Section 13 &amp; 14 Files'!$A$4:$A$100=$B48))&gt;0),Tab_NotReq,
IF(ISERROR(VLOOKUP($B48,List_Section_1314,1,FALSE))=TRUE, "",
IF(SUMPRODUCT(--('Section 13 &amp; 14 Files'!$A$4:$A$100=$B48),--('Section 13 &amp; 14 Files'!$H$4:$H$100=Complete))&lt;SUMPRODUCT(--('Section 13 &amp; 14 Files'!$A$4:$A$100=$B48)),Substance_error,substance_complete_s1314)))))</f>
        <v/>
      </c>
      <c r="H48" s="25"/>
    </row>
    <row r="49" spans="1:8" ht="60" customHeight="1" outlineLevel="1" x14ac:dyDescent="0.35">
      <c r="A49" s="25"/>
      <c r="B49" s="2" t="str">
        <f>IF('Section 11'!C36="", "", 'Section 11'!C36)</f>
        <v/>
      </c>
      <c r="C49" s="10" t="str">
        <f>IF(B49="","",
IF(AND('Section 8'!$L$4=No,B49&lt;&gt;""),Tab_NotReq,
IF('Section 11'!Y36=Complete,Substance_complete,IF('Section 11'!Y36&lt;&gt;Complete,Substance_error,""))))</f>
        <v/>
      </c>
      <c r="D49" s="10" t="str" cm="1">
        <f t="array" ref="D49">IF('File Status'!$B49="","",
IF(AND('Section 8'!$L$4=No,SUMPRODUCT(--('Section 12'!$A$4:$A$1004=$B49))=0),"",
IF(AND('Section 8'!$L$4=No,SUMPRODUCT(--('Section 12'!$A$4:$A$1004=$B49))&gt;0),Tab_NotReq,
IF(SUMPRODUCT(--('Section 12'!$A$4:$A$1004=$B49))=0,Missing_substance,
IF(SUMPRODUCT(--('Section 12'!$A$4:$A$1004=$B49),--('Section 12'!$Z$4:$Z$1004=Complete))&lt;SUMPRODUCT(--('Section 12'!$A$4:$A$1004=$B49)),Substance_error,Substance_complete)))))</f>
        <v/>
      </c>
      <c r="E49" s="10" t="str" cm="1">
        <f t="array" ref="E49">IF('File Status'!$B49="","",
IF(AND('Section 8'!$L$4=No,SUMPRODUCT(--('Section 13(a)(b)(c)'!$A$4:$A$100=$B49))=0),"",
IF(AND('Section 8'!$L$4=No,SUMPRODUCT(--('Section 13(a)(b)(c)'!$A$4:$A$100=$B49))&gt;0),Tab_NotReq,
IF(ISERROR(VLOOKUP($B49,List_Section_1314,1,FALSE))=TRUE, "",
IF(SUMPRODUCT(--('Section 13(a)(b)(c)'!$A$4:$A$100=$B49))=0,Missing_substance,
IF(SUMPRODUCT(--('Section 13(a)(b)(c)'!$A$4:$A$100=$B49),--('Section 13(a)(b)(c)'!$O$4:$O$100=Complete))&lt;SUMPRODUCT(--('Section 13(a)(b)(c)'!$A$4:$A$100=$B49)),Substance_error,Substance_complete))))))</f>
        <v/>
      </c>
      <c r="F49" s="93" t="str" cm="1">
        <f t="array" ref="F49">IF('File Status'!$B49="","",
IF(AND('Section 8'!$L$4=No,SUMPRODUCT(--('Section 13(d)(e)'!$A$4:$A$300=$B49))=0),"",
IF(AND('Section 8'!$L$4=No,SUMPRODUCT(--('Section 13(d)(e)'!$A$4:$A$300=$B49))&gt;0),Tab_NotReq,
IF(ISERROR(VLOOKUP($B49,List_Section_1314,1,FALSE))=TRUE, "",
IF(SUMPRODUCT(--('Section 13(d)(e)'!$A$4:$A$300=$B49))=0,Missing_substance,
IF(SUMPRODUCT(--('Section 13(d)(e)'!$A$4:$A$300=$B49),--('Section 13(d)(e)'!$L$4:$L$300=Complete))&lt;SUMPRODUCT(--('Section 13(d)(e)'!$A$4:$A$300=$B49)),Substance_error,Substance_complete))))))</f>
        <v/>
      </c>
      <c r="G49" s="94" t="str" cm="1">
        <f t="array" ref="G49">IF('File Status'!$B49="","",
IF(AND('Section 8'!$L$4=No,SUMPRODUCT(--('Section 13 &amp; 14 Files'!$A$4:$A$100=$B49))=0),"",
IF(AND('Section 8'!$L$4=No,SUMPRODUCT(--('Section 13 &amp; 14 Files'!$A$4:$A$100=$B49))&gt;0),Tab_NotReq,
IF(ISERROR(VLOOKUP($B49,List_Section_1314,1,FALSE))=TRUE, "",
IF(SUMPRODUCT(--('Section 13 &amp; 14 Files'!$A$4:$A$100=$B49),--('Section 13 &amp; 14 Files'!$H$4:$H$100=Complete))&lt;SUMPRODUCT(--('Section 13 &amp; 14 Files'!$A$4:$A$100=$B49)),Substance_error,substance_complete_s1314)))))</f>
        <v/>
      </c>
      <c r="H49" s="25"/>
    </row>
    <row r="50" spans="1:8" ht="60" customHeight="1" outlineLevel="1" x14ac:dyDescent="0.35">
      <c r="A50" s="25"/>
      <c r="B50" s="2" t="str">
        <f>IF('Section 11'!C37="", "", 'Section 11'!C37)</f>
        <v/>
      </c>
      <c r="C50" s="10" t="str">
        <f>IF(B50="","",
IF(AND('Section 8'!$L$4=No,B50&lt;&gt;""),Tab_NotReq,
IF('Section 11'!Y37=Complete,Substance_complete,IF('Section 11'!Y37&lt;&gt;Complete,Substance_error,""))))</f>
        <v/>
      </c>
      <c r="D50" s="10" t="str" cm="1">
        <f t="array" ref="D50">IF('File Status'!$B50="","",
IF(AND('Section 8'!$L$4=No,SUMPRODUCT(--('Section 12'!$A$4:$A$1004=$B50))=0),"",
IF(AND('Section 8'!$L$4=No,SUMPRODUCT(--('Section 12'!$A$4:$A$1004=$B50))&gt;0),Tab_NotReq,
IF(SUMPRODUCT(--('Section 12'!$A$4:$A$1004=$B50))=0,Missing_substance,
IF(SUMPRODUCT(--('Section 12'!$A$4:$A$1004=$B50),--('Section 12'!$Z$4:$Z$1004=Complete))&lt;SUMPRODUCT(--('Section 12'!$A$4:$A$1004=$B50)),Substance_error,Substance_complete)))))</f>
        <v/>
      </c>
      <c r="E50" s="10" t="str" cm="1">
        <f t="array" ref="E50">IF('File Status'!$B50="","",
IF(AND('Section 8'!$L$4=No,SUMPRODUCT(--('Section 13(a)(b)(c)'!$A$4:$A$100=$B50))=0),"",
IF(AND('Section 8'!$L$4=No,SUMPRODUCT(--('Section 13(a)(b)(c)'!$A$4:$A$100=$B50))&gt;0),Tab_NotReq,
IF(ISERROR(VLOOKUP($B50,List_Section_1314,1,FALSE))=TRUE, "",
IF(SUMPRODUCT(--('Section 13(a)(b)(c)'!$A$4:$A$100=$B50))=0,Missing_substance,
IF(SUMPRODUCT(--('Section 13(a)(b)(c)'!$A$4:$A$100=$B50),--('Section 13(a)(b)(c)'!$O$4:$O$100=Complete))&lt;SUMPRODUCT(--('Section 13(a)(b)(c)'!$A$4:$A$100=$B50)),Substance_error,Substance_complete))))))</f>
        <v/>
      </c>
      <c r="F50" s="93" t="str" cm="1">
        <f t="array" ref="F50">IF('File Status'!$B50="","",
IF(AND('Section 8'!$L$4=No,SUMPRODUCT(--('Section 13(d)(e)'!$A$4:$A$300=$B50))=0),"",
IF(AND('Section 8'!$L$4=No,SUMPRODUCT(--('Section 13(d)(e)'!$A$4:$A$300=$B50))&gt;0),Tab_NotReq,
IF(ISERROR(VLOOKUP($B50,List_Section_1314,1,FALSE))=TRUE, "",
IF(SUMPRODUCT(--('Section 13(d)(e)'!$A$4:$A$300=$B50))=0,Missing_substance,
IF(SUMPRODUCT(--('Section 13(d)(e)'!$A$4:$A$300=$B50),--('Section 13(d)(e)'!$L$4:$L$300=Complete))&lt;SUMPRODUCT(--('Section 13(d)(e)'!$A$4:$A$300=$B50)),Substance_error,Substance_complete))))))</f>
        <v/>
      </c>
      <c r="G50" s="94" t="str" cm="1">
        <f t="array" ref="G50">IF('File Status'!$B50="","",
IF(AND('Section 8'!$L$4=No,SUMPRODUCT(--('Section 13 &amp; 14 Files'!$A$4:$A$100=$B50))=0),"",
IF(AND('Section 8'!$L$4=No,SUMPRODUCT(--('Section 13 &amp; 14 Files'!$A$4:$A$100=$B50))&gt;0),Tab_NotReq,
IF(ISERROR(VLOOKUP($B50,List_Section_1314,1,FALSE))=TRUE, "",
IF(SUMPRODUCT(--('Section 13 &amp; 14 Files'!$A$4:$A$100=$B50),--('Section 13 &amp; 14 Files'!$H$4:$H$100=Complete))&lt;SUMPRODUCT(--('Section 13 &amp; 14 Files'!$A$4:$A$100=$B50)),Substance_error,substance_complete_s1314)))))</f>
        <v/>
      </c>
      <c r="H50" s="25"/>
    </row>
    <row r="51" spans="1:8" ht="60" customHeight="1" outlineLevel="1" x14ac:dyDescent="0.35">
      <c r="A51" s="25"/>
      <c r="B51" s="2" t="str">
        <f>IF('Section 11'!C38="", "", 'Section 11'!C38)</f>
        <v/>
      </c>
      <c r="C51" s="10" t="str">
        <f>IF(B51="","",
IF(AND('Section 8'!$L$4=No,B51&lt;&gt;""),Tab_NotReq,
IF('Section 11'!Y38=Complete,Substance_complete,IF('Section 11'!Y38&lt;&gt;Complete,Substance_error,""))))</f>
        <v/>
      </c>
      <c r="D51" s="10" t="str" cm="1">
        <f t="array" ref="D51">IF('File Status'!$B51="","",
IF(AND('Section 8'!$L$4=No,SUMPRODUCT(--('Section 12'!$A$4:$A$1004=$B51))=0),"",
IF(AND('Section 8'!$L$4=No,SUMPRODUCT(--('Section 12'!$A$4:$A$1004=$B51))&gt;0),Tab_NotReq,
IF(SUMPRODUCT(--('Section 12'!$A$4:$A$1004=$B51))=0,Missing_substance,
IF(SUMPRODUCT(--('Section 12'!$A$4:$A$1004=$B51),--('Section 12'!$Z$4:$Z$1004=Complete))&lt;SUMPRODUCT(--('Section 12'!$A$4:$A$1004=$B51)),Substance_error,Substance_complete)))))</f>
        <v/>
      </c>
      <c r="E51" s="10" t="str" cm="1">
        <f t="array" ref="E51">IF('File Status'!$B51="","",
IF(AND('Section 8'!$L$4=No,SUMPRODUCT(--('Section 13(a)(b)(c)'!$A$4:$A$100=$B51))=0),"",
IF(AND('Section 8'!$L$4=No,SUMPRODUCT(--('Section 13(a)(b)(c)'!$A$4:$A$100=$B51))&gt;0),Tab_NotReq,
IF(ISERROR(VLOOKUP($B51,List_Section_1314,1,FALSE))=TRUE, "",
IF(SUMPRODUCT(--('Section 13(a)(b)(c)'!$A$4:$A$100=$B51))=0,Missing_substance,
IF(SUMPRODUCT(--('Section 13(a)(b)(c)'!$A$4:$A$100=$B51),--('Section 13(a)(b)(c)'!$O$4:$O$100=Complete))&lt;SUMPRODUCT(--('Section 13(a)(b)(c)'!$A$4:$A$100=$B51)),Substance_error,Substance_complete))))))</f>
        <v/>
      </c>
      <c r="F51" s="93" t="str" cm="1">
        <f t="array" ref="F51">IF('File Status'!$B51="","",
IF(AND('Section 8'!$L$4=No,SUMPRODUCT(--('Section 13(d)(e)'!$A$4:$A$300=$B51))=0),"",
IF(AND('Section 8'!$L$4=No,SUMPRODUCT(--('Section 13(d)(e)'!$A$4:$A$300=$B51))&gt;0),Tab_NotReq,
IF(ISERROR(VLOOKUP($B51,List_Section_1314,1,FALSE))=TRUE, "",
IF(SUMPRODUCT(--('Section 13(d)(e)'!$A$4:$A$300=$B51))=0,Missing_substance,
IF(SUMPRODUCT(--('Section 13(d)(e)'!$A$4:$A$300=$B51),--('Section 13(d)(e)'!$L$4:$L$300=Complete))&lt;SUMPRODUCT(--('Section 13(d)(e)'!$A$4:$A$300=$B51)),Substance_error,Substance_complete))))))</f>
        <v/>
      </c>
      <c r="G51" s="94" t="str" cm="1">
        <f t="array" ref="G51">IF('File Status'!$B51="","",
IF(AND('Section 8'!$L$4=No,SUMPRODUCT(--('Section 13 &amp; 14 Files'!$A$4:$A$100=$B51))=0),"",
IF(AND('Section 8'!$L$4=No,SUMPRODUCT(--('Section 13 &amp; 14 Files'!$A$4:$A$100=$B51))&gt;0),Tab_NotReq,
IF(ISERROR(VLOOKUP($B51,List_Section_1314,1,FALSE))=TRUE, "",
IF(SUMPRODUCT(--('Section 13 &amp; 14 Files'!$A$4:$A$100=$B51),--('Section 13 &amp; 14 Files'!$H$4:$H$100=Complete))&lt;SUMPRODUCT(--('Section 13 &amp; 14 Files'!$A$4:$A$100=$B51)),Substance_error,substance_complete_s1314)))))</f>
        <v/>
      </c>
      <c r="H51" s="25"/>
    </row>
    <row r="52" spans="1:8" ht="60" customHeight="1" outlineLevel="1" x14ac:dyDescent="0.35">
      <c r="A52" s="25"/>
      <c r="B52" s="2" t="str">
        <f>IF('Section 11'!C39="", "", 'Section 11'!C39)</f>
        <v/>
      </c>
      <c r="C52" s="10" t="str">
        <f>IF(B52="","",
IF(AND('Section 8'!$L$4=No,B52&lt;&gt;""),Tab_NotReq,
IF('Section 11'!Y39=Complete,Substance_complete,IF('Section 11'!Y39&lt;&gt;Complete,Substance_error,""))))</f>
        <v/>
      </c>
      <c r="D52" s="10" t="str" cm="1">
        <f t="array" ref="D52">IF('File Status'!$B52="","",
IF(AND('Section 8'!$L$4=No,SUMPRODUCT(--('Section 12'!$A$4:$A$1004=$B52))=0),"",
IF(AND('Section 8'!$L$4=No,SUMPRODUCT(--('Section 12'!$A$4:$A$1004=$B52))&gt;0),Tab_NotReq,
IF(SUMPRODUCT(--('Section 12'!$A$4:$A$1004=$B52))=0,Missing_substance,
IF(SUMPRODUCT(--('Section 12'!$A$4:$A$1004=$B52),--('Section 12'!$Z$4:$Z$1004=Complete))&lt;SUMPRODUCT(--('Section 12'!$A$4:$A$1004=$B52)),Substance_error,Substance_complete)))))</f>
        <v/>
      </c>
      <c r="E52" s="10" t="str" cm="1">
        <f t="array" ref="E52">IF('File Status'!$B52="","",
IF(AND('Section 8'!$L$4=No,SUMPRODUCT(--('Section 13(a)(b)(c)'!$A$4:$A$100=$B52))=0),"",
IF(AND('Section 8'!$L$4=No,SUMPRODUCT(--('Section 13(a)(b)(c)'!$A$4:$A$100=$B52))&gt;0),Tab_NotReq,
IF(ISERROR(VLOOKUP($B52,List_Section_1314,1,FALSE))=TRUE, "",
IF(SUMPRODUCT(--('Section 13(a)(b)(c)'!$A$4:$A$100=$B52))=0,Missing_substance,
IF(SUMPRODUCT(--('Section 13(a)(b)(c)'!$A$4:$A$100=$B52),--('Section 13(a)(b)(c)'!$O$4:$O$100=Complete))&lt;SUMPRODUCT(--('Section 13(a)(b)(c)'!$A$4:$A$100=$B52)),Substance_error,Substance_complete))))))</f>
        <v/>
      </c>
      <c r="F52" s="93" t="str" cm="1">
        <f t="array" ref="F52">IF('File Status'!$B52="","",
IF(AND('Section 8'!$L$4=No,SUMPRODUCT(--('Section 13(d)(e)'!$A$4:$A$300=$B52))=0),"",
IF(AND('Section 8'!$L$4=No,SUMPRODUCT(--('Section 13(d)(e)'!$A$4:$A$300=$B52))&gt;0),Tab_NotReq,
IF(ISERROR(VLOOKUP($B52,List_Section_1314,1,FALSE))=TRUE, "",
IF(SUMPRODUCT(--('Section 13(d)(e)'!$A$4:$A$300=$B52))=0,Missing_substance,
IF(SUMPRODUCT(--('Section 13(d)(e)'!$A$4:$A$300=$B52),--('Section 13(d)(e)'!$L$4:$L$300=Complete))&lt;SUMPRODUCT(--('Section 13(d)(e)'!$A$4:$A$300=$B52)),Substance_error,Substance_complete))))))</f>
        <v/>
      </c>
      <c r="G52" s="94" t="str" cm="1">
        <f t="array" ref="G52">IF('File Status'!$B52="","",
IF(AND('Section 8'!$L$4=No,SUMPRODUCT(--('Section 13 &amp; 14 Files'!$A$4:$A$100=$B52))=0),"",
IF(AND('Section 8'!$L$4=No,SUMPRODUCT(--('Section 13 &amp; 14 Files'!$A$4:$A$100=$B52))&gt;0),Tab_NotReq,
IF(ISERROR(VLOOKUP($B52,List_Section_1314,1,FALSE))=TRUE, "",
IF(SUMPRODUCT(--('Section 13 &amp; 14 Files'!$A$4:$A$100=$B52),--('Section 13 &amp; 14 Files'!$H$4:$H$100=Complete))&lt;SUMPRODUCT(--('Section 13 &amp; 14 Files'!$A$4:$A$100=$B52)),Substance_error,substance_complete_s1314)))))</f>
        <v/>
      </c>
      <c r="H52" s="25"/>
    </row>
    <row r="53" spans="1:8" ht="60" customHeight="1" outlineLevel="1" x14ac:dyDescent="0.35">
      <c r="A53" s="25"/>
      <c r="B53" s="2" t="str">
        <f>IF('Section 11'!C40="", "", 'Section 11'!C40)</f>
        <v/>
      </c>
      <c r="C53" s="10" t="str">
        <f>IF(B53="","",
IF(AND('Section 8'!$L$4=No,B53&lt;&gt;""),Tab_NotReq,
IF('Section 11'!Y40=Complete,Substance_complete,IF('Section 11'!Y40&lt;&gt;Complete,Substance_error,""))))</f>
        <v/>
      </c>
      <c r="D53" s="10" t="str" cm="1">
        <f t="array" ref="D53">IF('File Status'!$B53="","",
IF(AND('Section 8'!$L$4=No,SUMPRODUCT(--('Section 12'!$A$4:$A$1004=$B53))=0),"",
IF(AND('Section 8'!$L$4=No,SUMPRODUCT(--('Section 12'!$A$4:$A$1004=$B53))&gt;0),Tab_NotReq,
IF(SUMPRODUCT(--('Section 12'!$A$4:$A$1004=$B53))=0,Missing_substance,
IF(SUMPRODUCT(--('Section 12'!$A$4:$A$1004=$B53),--('Section 12'!$Z$4:$Z$1004=Complete))&lt;SUMPRODUCT(--('Section 12'!$A$4:$A$1004=$B53)),Substance_error,Substance_complete)))))</f>
        <v/>
      </c>
      <c r="E53" s="10" t="str" cm="1">
        <f t="array" ref="E53">IF('File Status'!$B53="","",
IF(AND('Section 8'!$L$4=No,SUMPRODUCT(--('Section 13(a)(b)(c)'!$A$4:$A$100=$B53))=0),"",
IF(AND('Section 8'!$L$4=No,SUMPRODUCT(--('Section 13(a)(b)(c)'!$A$4:$A$100=$B53))&gt;0),Tab_NotReq,
IF(ISERROR(VLOOKUP($B53,List_Section_1314,1,FALSE))=TRUE, "",
IF(SUMPRODUCT(--('Section 13(a)(b)(c)'!$A$4:$A$100=$B53))=0,Missing_substance,
IF(SUMPRODUCT(--('Section 13(a)(b)(c)'!$A$4:$A$100=$B53),--('Section 13(a)(b)(c)'!$O$4:$O$100=Complete))&lt;SUMPRODUCT(--('Section 13(a)(b)(c)'!$A$4:$A$100=$B53)),Substance_error,Substance_complete))))))</f>
        <v/>
      </c>
      <c r="F53" s="93" t="str" cm="1">
        <f t="array" ref="F53">IF('File Status'!$B53="","",
IF(AND('Section 8'!$L$4=No,SUMPRODUCT(--('Section 13(d)(e)'!$A$4:$A$300=$B53))=0),"",
IF(AND('Section 8'!$L$4=No,SUMPRODUCT(--('Section 13(d)(e)'!$A$4:$A$300=$B53))&gt;0),Tab_NotReq,
IF(ISERROR(VLOOKUP($B53,List_Section_1314,1,FALSE))=TRUE, "",
IF(SUMPRODUCT(--('Section 13(d)(e)'!$A$4:$A$300=$B53))=0,Missing_substance,
IF(SUMPRODUCT(--('Section 13(d)(e)'!$A$4:$A$300=$B53),--('Section 13(d)(e)'!$L$4:$L$300=Complete))&lt;SUMPRODUCT(--('Section 13(d)(e)'!$A$4:$A$300=$B53)),Substance_error,Substance_complete))))))</f>
        <v/>
      </c>
      <c r="G53" s="94" t="str" cm="1">
        <f t="array" ref="G53">IF('File Status'!$B53="","",
IF(AND('Section 8'!$L$4=No,SUMPRODUCT(--('Section 13 &amp; 14 Files'!$A$4:$A$100=$B53))=0),"",
IF(AND('Section 8'!$L$4=No,SUMPRODUCT(--('Section 13 &amp; 14 Files'!$A$4:$A$100=$B53))&gt;0),Tab_NotReq,
IF(ISERROR(VLOOKUP($B53,List_Section_1314,1,FALSE))=TRUE, "",
IF(SUMPRODUCT(--('Section 13 &amp; 14 Files'!$A$4:$A$100=$B53),--('Section 13 &amp; 14 Files'!$H$4:$H$100=Complete))&lt;SUMPRODUCT(--('Section 13 &amp; 14 Files'!$A$4:$A$100=$B53)),Substance_error,substance_complete_s1314)))))</f>
        <v/>
      </c>
      <c r="H53" s="25"/>
    </row>
    <row r="54" spans="1:8" ht="60" customHeight="1" outlineLevel="1" x14ac:dyDescent="0.35">
      <c r="A54" s="25"/>
      <c r="B54" s="2" t="str">
        <f>IF('Section 11'!C41="", "", 'Section 11'!C41)</f>
        <v/>
      </c>
      <c r="C54" s="10" t="str">
        <f>IF(B54="","",
IF(AND('Section 8'!$L$4=No,B54&lt;&gt;""),Tab_NotReq,
IF('Section 11'!Y41=Complete,Substance_complete,IF('Section 11'!Y41&lt;&gt;Complete,Substance_error,""))))</f>
        <v/>
      </c>
      <c r="D54" s="10" t="str" cm="1">
        <f t="array" ref="D54">IF('File Status'!$B54="","",
IF(AND('Section 8'!$L$4=No,SUMPRODUCT(--('Section 12'!$A$4:$A$1004=$B54))=0),"",
IF(AND('Section 8'!$L$4=No,SUMPRODUCT(--('Section 12'!$A$4:$A$1004=$B54))&gt;0),Tab_NotReq,
IF(SUMPRODUCT(--('Section 12'!$A$4:$A$1004=$B54))=0,Missing_substance,
IF(SUMPRODUCT(--('Section 12'!$A$4:$A$1004=$B54),--('Section 12'!$Z$4:$Z$1004=Complete))&lt;SUMPRODUCT(--('Section 12'!$A$4:$A$1004=$B54)),Substance_error,Substance_complete)))))</f>
        <v/>
      </c>
      <c r="E54" s="10" t="str" cm="1">
        <f t="array" ref="E54">IF('File Status'!$B54="","",
IF(AND('Section 8'!$L$4=No,SUMPRODUCT(--('Section 13(a)(b)(c)'!$A$4:$A$100=$B54))=0),"",
IF(AND('Section 8'!$L$4=No,SUMPRODUCT(--('Section 13(a)(b)(c)'!$A$4:$A$100=$B54))&gt;0),Tab_NotReq,
IF(ISERROR(VLOOKUP($B54,List_Section_1314,1,FALSE))=TRUE, "",
IF(SUMPRODUCT(--('Section 13(a)(b)(c)'!$A$4:$A$100=$B54))=0,Missing_substance,
IF(SUMPRODUCT(--('Section 13(a)(b)(c)'!$A$4:$A$100=$B54),--('Section 13(a)(b)(c)'!$O$4:$O$100=Complete))&lt;SUMPRODUCT(--('Section 13(a)(b)(c)'!$A$4:$A$100=$B54)),Substance_error,Substance_complete))))))</f>
        <v/>
      </c>
      <c r="F54" s="93" t="str" cm="1">
        <f t="array" ref="F54">IF('File Status'!$B54="","",
IF(AND('Section 8'!$L$4=No,SUMPRODUCT(--('Section 13(d)(e)'!$A$4:$A$300=$B54))=0),"",
IF(AND('Section 8'!$L$4=No,SUMPRODUCT(--('Section 13(d)(e)'!$A$4:$A$300=$B54))&gt;0),Tab_NotReq,
IF(ISERROR(VLOOKUP($B54,List_Section_1314,1,FALSE))=TRUE, "",
IF(SUMPRODUCT(--('Section 13(d)(e)'!$A$4:$A$300=$B54))=0,Missing_substance,
IF(SUMPRODUCT(--('Section 13(d)(e)'!$A$4:$A$300=$B54),--('Section 13(d)(e)'!$L$4:$L$300=Complete))&lt;SUMPRODUCT(--('Section 13(d)(e)'!$A$4:$A$300=$B54)),Substance_error,Substance_complete))))))</f>
        <v/>
      </c>
      <c r="G54" s="94" t="str" cm="1">
        <f t="array" ref="G54">IF('File Status'!$B54="","",
IF(AND('Section 8'!$L$4=No,SUMPRODUCT(--('Section 13 &amp; 14 Files'!$A$4:$A$100=$B54))=0),"",
IF(AND('Section 8'!$L$4=No,SUMPRODUCT(--('Section 13 &amp; 14 Files'!$A$4:$A$100=$B54))&gt;0),Tab_NotReq,
IF(ISERROR(VLOOKUP($B54,List_Section_1314,1,FALSE))=TRUE, "",
IF(SUMPRODUCT(--('Section 13 &amp; 14 Files'!$A$4:$A$100=$B54),--('Section 13 &amp; 14 Files'!$H$4:$H$100=Complete))&lt;SUMPRODUCT(--('Section 13 &amp; 14 Files'!$A$4:$A$100=$B54)),Substance_error,substance_complete_s1314)))))</f>
        <v/>
      </c>
      <c r="H54" s="25"/>
    </row>
    <row r="55" spans="1:8" ht="60" customHeight="1" outlineLevel="1" x14ac:dyDescent="0.35">
      <c r="A55" s="25"/>
      <c r="B55" s="2" t="str">
        <f>IF('Section 11'!C42="", "", 'Section 11'!C42)</f>
        <v/>
      </c>
      <c r="C55" s="10" t="str">
        <f>IF(B55="","",
IF(AND('Section 8'!$L$4=No,B55&lt;&gt;""),Tab_NotReq,
IF('Section 11'!Y42=Complete,Substance_complete,IF('Section 11'!Y42&lt;&gt;Complete,Substance_error,""))))</f>
        <v/>
      </c>
      <c r="D55" s="10" t="str" cm="1">
        <f t="array" ref="D55">IF('File Status'!$B55="","",
IF(AND('Section 8'!$L$4=No,SUMPRODUCT(--('Section 12'!$A$4:$A$1004=$B55))=0),"",
IF(AND('Section 8'!$L$4=No,SUMPRODUCT(--('Section 12'!$A$4:$A$1004=$B55))&gt;0),Tab_NotReq,
IF(SUMPRODUCT(--('Section 12'!$A$4:$A$1004=$B55))=0,Missing_substance,
IF(SUMPRODUCT(--('Section 12'!$A$4:$A$1004=$B55),--('Section 12'!$Z$4:$Z$1004=Complete))&lt;SUMPRODUCT(--('Section 12'!$A$4:$A$1004=$B55)),Substance_error,Substance_complete)))))</f>
        <v/>
      </c>
      <c r="E55" s="10" t="str" cm="1">
        <f t="array" ref="E55">IF('File Status'!$B55="","",
IF(AND('Section 8'!$L$4=No,SUMPRODUCT(--('Section 13(a)(b)(c)'!$A$4:$A$100=$B55))=0),"",
IF(AND('Section 8'!$L$4=No,SUMPRODUCT(--('Section 13(a)(b)(c)'!$A$4:$A$100=$B55))&gt;0),Tab_NotReq,
IF(ISERROR(VLOOKUP($B55,List_Section_1314,1,FALSE))=TRUE, "",
IF(SUMPRODUCT(--('Section 13(a)(b)(c)'!$A$4:$A$100=$B55))=0,Missing_substance,
IF(SUMPRODUCT(--('Section 13(a)(b)(c)'!$A$4:$A$100=$B55),--('Section 13(a)(b)(c)'!$O$4:$O$100=Complete))&lt;SUMPRODUCT(--('Section 13(a)(b)(c)'!$A$4:$A$100=$B55)),Substance_error,Substance_complete))))))</f>
        <v/>
      </c>
      <c r="F55" s="93" t="str" cm="1">
        <f t="array" ref="F55">IF('File Status'!$B55="","",
IF(AND('Section 8'!$L$4=No,SUMPRODUCT(--('Section 13(d)(e)'!$A$4:$A$300=$B55))=0),"",
IF(AND('Section 8'!$L$4=No,SUMPRODUCT(--('Section 13(d)(e)'!$A$4:$A$300=$B55))&gt;0),Tab_NotReq,
IF(ISERROR(VLOOKUP($B55,List_Section_1314,1,FALSE))=TRUE, "",
IF(SUMPRODUCT(--('Section 13(d)(e)'!$A$4:$A$300=$B55))=0,Missing_substance,
IF(SUMPRODUCT(--('Section 13(d)(e)'!$A$4:$A$300=$B55),--('Section 13(d)(e)'!$L$4:$L$300=Complete))&lt;SUMPRODUCT(--('Section 13(d)(e)'!$A$4:$A$300=$B55)),Substance_error,Substance_complete))))))</f>
        <v/>
      </c>
      <c r="G55" s="94" t="str" cm="1">
        <f t="array" ref="G55">IF('File Status'!$B55="","",
IF(AND('Section 8'!$L$4=No,SUMPRODUCT(--('Section 13 &amp; 14 Files'!$A$4:$A$100=$B55))=0),"",
IF(AND('Section 8'!$L$4=No,SUMPRODUCT(--('Section 13 &amp; 14 Files'!$A$4:$A$100=$B55))&gt;0),Tab_NotReq,
IF(ISERROR(VLOOKUP($B55,List_Section_1314,1,FALSE))=TRUE, "",
IF(SUMPRODUCT(--('Section 13 &amp; 14 Files'!$A$4:$A$100=$B55),--('Section 13 &amp; 14 Files'!$H$4:$H$100=Complete))&lt;SUMPRODUCT(--('Section 13 &amp; 14 Files'!$A$4:$A$100=$B55)),Substance_error,substance_complete_s1314)))))</f>
        <v/>
      </c>
      <c r="H55" s="25"/>
    </row>
    <row r="56" spans="1:8" ht="60" customHeight="1" outlineLevel="1" x14ac:dyDescent="0.35">
      <c r="A56" s="25"/>
      <c r="B56" s="2" t="str">
        <f>IF('Section 11'!C43="", "", 'Section 11'!C43)</f>
        <v/>
      </c>
      <c r="C56" s="10" t="str">
        <f>IF(B56="","",
IF(AND('Section 8'!$L$4=No,B56&lt;&gt;""),Tab_NotReq,
IF('Section 11'!Y43=Complete,Substance_complete,IF('Section 11'!Y43&lt;&gt;Complete,Substance_error,""))))</f>
        <v/>
      </c>
      <c r="D56" s="10" t="str" cm="1">
        <f t="array" ref="D56">IF('File Status'!$B56="","",
IF(AND('Section 8'!$L$4=No,SUMPRODUCT(--('Section 12'!$A$4:$A$1004=$B56))=0),"",
IF(AND('Section 8'!$L$4=No,SUMPRODUCT(--('Section 12'!$A$4:$A$1004=$B56))&gt;0),Tab_NotReq,
IF(SUMPRODUCT(--('Section 12'!$A$4:$A$1004=$B56))=0,Missing_substance,
IF(SUMPRODUCT(--('Section 12'!$A$4:$A$1004=$B56),--('Section 12'!$Z$4:$Z$1004=Complete))&lt;SUMPRODUCT(--('Section 12'!$A$4:$A$1004=$B56)),Substance_error,Substance_complete)))))</f>
        <v/>
      </c>
      <c r="E56" s="10" t="str" cm="1">
        <f t="array" ref="E56">IF('File Status'!$B56="","",
IF(AND('Section 8'!$L$4=No,SUMPRODUCT(--('Section 13(a)(b)(c)'!$A$4:$A$100=$B56))=0),"",
IF(AND('Section 8'!$L$4=No,SUMPRODUCT(--('Section 13(a)(b)(c)'!$A$4:$A$100=$B56))&gt;0),Tab_NotReq,
IF(ISERROR(VLOOKUP($B56,List_Section_1314,1,FALSE))=TRUE, "",
IF(SUMPRODUCT(--('Section 13(a)(b)(c)'!$A$4:$A$100=$B56))=0,Missing_substance,
IF(SUMPRODUCT(--('Section 13(a)(b)(c)'!$A$4:$A$100=$B56),--('Section 13(a)(b)(c)'!$O$4:$O$100=Complete))&lt;SUMPRODUCT(--('Section 13(a)(b)(c)'!$A$4:$A$100=$B56)),Substance_error,Substance_complete))))))</f>
        <v/>
      </c>
      <c r="F56" s="93" t="str" cm="1">
        <f t="array" ref="F56">IF('File Status'!$B56="","",
IF(AND('Section 8'!$L$4=No,SUMPRODUCT(--('Section 13(d)(e)'!$A$4:$A$300=$B56))=0),"",
IF(AND('Section 8'!$L$4=No,SUMPRODUCT(--('Section 13(d)(e)'!$A$4:$A$300=$B56))&gt;0),Tab_NotReq,
IF(ISERROR(VLOOKUP($B56,List_Section_1314,1,FALSE))=TRUE, "",
IF(SUMPRODUCT(--('Section 13(d)(e)'!$A$4:$A$300=$B56))=0,Missing_substance,
IF(SUMPRODUCT(--('Section 13(d)(e)'!$A$4:$A$300=$B56),--('Section 13(d)(e)'!$L$4:$L$300=Complete))&lt;SUMPRODUCT(--('Section 13(d)(e)'!$A$4:$A$300=$B56)),Substance_error,Substance_complete))))))</f>
        <v/>
      </c>
      <c r="G56" s="94" t="str" cm="1">
        <f t="array" ref="G56">IF('File Status'!$B56="","",
IF(AND('Section 8'!$L$4=No,SUMPRODUCT(--('Section 13 &amp; 14 Files'!$A$4:$A$100=$B56))=0),"",
IF(AND('Section 8'!$L$4=No,SUMPRODUCT(--('Section 13 &amp; 14 Files'!$A$4:$A$100=$B56))&gt;0),Tab_NotReq,
IF(ISERROR(VLOOKUP($B56,List_Section_1314,1,FALSE))=TRUE, "",
IF(SUMPRODUCT(--('Section 13 &amp; 14 Files'!$A$4:$A$100=$B56),--('Section 13 &amp; 14 Files'!$H$4:$H$100=Complete))&lt;SUMPRODUCT(--('Section 13 &amp; 14 Files'!$A$4:$A$100=$B56)),Substance_error,substance_complete_s1314)))))</f>
        <v/>
      </c>
      <c r="H56" s="25"/>
    </row>
    <row r="57" spans="1:8" ht="60" customHeight="1" outlineLevel="1" x14ac:dyDescent="0.35">
      <c r="A57" s="25"/>
      <c r="B57" s="2" t="str">
        <f>IF('Section 11'!C44="", "", 'Section 11'!C44)</f>
        <v/>
      </c>
      <c r="C57" s="10" t="str">
        <f>IF(B57="","",
IF(AND('Section 8'!$L$4=No,B57&lt;&gt;""),Tab_NotReq,
IF('Section 11'!Y44=Complete,Substance_complete,IF('Section 11'!Y44&lt;&gt;Complete,Substance_error,""))))</f>
        <v/>
      </c>
      <c r="D57" s="10" t="str" cm="1">
        <f t="array" ref="D57">IF('File Status'!$B57="","",
IF(AND('Section 8'!$L$4=No,SUMPRODUCT(--('Section 12'!$A$4:$A$1004=$B57))=0),"",
IF(AND('Section 8'!$L$4=No,SUMPRODUCT(--('Section 12'!$A$4:$A$1004=$B57))&gt;0),Tab_NotReq,
IF(SUMPRODUCT(--('Section 12'!$A$4:$A$1004=$B57))=0,Missing_substance,
IF(SUMPRODUCT(--('Section 12'!$A$4:$A$1004=$B57),--('Section 12'!$Z$4:$Z$1004=Complete))&lt;SUMPRODUCT(--('Section 12'!$A$4:$A$1004=$B57)),Substance_error,Substance_complete)))))</f>
        <v/>
      </c>
      <c r="E57" s="10" t="str" cm="1">
        <f t="array" ref="E57">IF('File Status'!$B57="","",
IF(AND('Section 8'!$L$4=No,SUMPRODUCT(--('Section 13(a)(b)(c)'!$A$4:$A$100=$B57))=0),"",
IF(AND('Section 8'!$L$4=No,SUMPRODUCT(--('Section 13(a)(b)(c)'!$A$4:$A$100=$B57))&gt;0),Tab_NotReq,
IF(ISERROR(VLOOKUP($B57,List_Section_1314,1,FALSE))=TRUE, "",
IF(SUMPRODUCT(--('Section 13(a)(b)(c)'!$A$4:$A$100=$B57))=0,Missing_substance,
IF(SUMPRODUCT(--('Section 13(a)(b)(c)'!$A$4:$A$100=$B57),--('Section 13(a)(b)(c)'!$O$4:$O$100=Complete))&lt;SUMPRODUCT(--('Section 13(a)(b)(c)'!$A$4:$A$100=$B57)),Substance_error,Substance_complete))))))</f>
        <v/>
      </c>
      <c r="F57" s="93" t="str" cm="1">
        <f t="array" ref="F57">IF('File Status'!$B57="","",
IF(AND('Section 8'!$L$4=No,SUMPRODUCT(--('Section 13(d)(e)'!$A$4:$A$300=$B57))=0),"",
IF(AND('Section 8'!$L$4=No,SUMPRODUCT(--('Section 13(d)(e)'!$A$4:$A$300=$B57))&gt;0),Tab_NotReq,
IF(ISERROR(VLOOKUP($B57,List_Section_1314,1,FALSE))=TRUE, "",
IF(SUMPRODUCT(--('Section 13(d)(e)'!$A$4:$A$300=$B57))=0,Missing_substance,
IF(SUMPRODUCT(--('Section 13(d)(e)'!$A$4:$A$300=$B57),--('Section 13(d)(e)'!$L$4:$L$300=Complete))&lt;SUMPRODUCT(--('Section 13(d)(e)'!$A$4:$A$300=$B57)),Substance_error,Substance_complete))))))</f>
        <v/>
      </c>
      <c r="G57" s="94" t="str" cm="1">
        <f t="array" ref="G57">IF('File Status'!$B57="","",
IF(AND('Section 8'!$L$4=No,SUMPRODUCT(--('Section 13 &amp; 14 Files'!$A$4:$A$100=$B57))=0),"",
IF(AND('Section 8'!$L$4=No,SUMPRODUCT(--('Section 13 &amp; 14 Files'!$A$4:$A$100=$B57))&gt;0),Tab_NotReq,
IF(ISERROR(VLOOKUP($B57,List_Section_1314,1,FALSE))=TRUE, "",
IF(SUMPRODUCT(--('Section 13 &amp; 14 Files'!$A$4:$A$100=$B57),--('Section 13 &amp; 14 Files'!$H$4:$H$100=Complete))&lt;SUMPRODUCT(--('Section 13 &amp; 14 Files'!$A$4:$A$100=$B57)),Substance_error,substance_complete_s1314)))))</f>
        <v/>
      </c>
      <c r="H57" s="25"/>
    </row>
    <row r="58" spans="1:8" ht="60" customHeight="1" outlineLevel="1" x14ac:dyDescent="0.35">
      <c r="A58" s="25"/>
      <c r="B58" s="2" t="str">
        <f>IF('Section 11'!C45="", "", 'Section 11'!C45)</f>
        <v/>
      </c>
      <c r="C58" s="10" t="str">
        <f>IF(B58="","",
IF(AND('Section 8'!$L$4=No,B58&lt;&gt;""),Tab_NotReq,
IF('Section 11'!Y45=Complete,Substance_complete,IF('Section 11'!Y45&lt;&gt;Complete,Substance_error,""))))</f>
        <v/>
      </c>
      <c r="D58" s="10" t="str" cm="1">
        <f t="array" ref="D58">IF('File Status'!$B58="","",
IF(AND('Section 8'!$L$4=No,SUMPRODUCT(--('Section 12'!$A$4:$A$1004=$B58))=0),"",
IF(AND('Section 8'!$L$4=No,SUMPRODUCT(--('Section 12'!$A$4:$A$1004=$B58))&gt;0),Tab_NotReq,
IF(SUMPRODUCT(--('Section 12'!$A$4:$A$1004=$B58))=0,Missing_substance,
IF(SUMPRODUCT(--('Section 12'!$A$4:$A$1004=$B58),--('Section 12'!$Z$4:$Z$1004=Complete))&lt;SUMPRODUCT(--('Section 12'!$A$4:$A$1004=$B58)),Substance_error,Substance_complete)))))</f>
        <v/>
      </c>
      <c r="E58" s="10" t="str" cm="1">
        <f t="array" ref="E58">IF('File Status'!$B58="","",
IF(AND('Section 8'!$L$4=No,SUMPRODUCT(--('Section 13(a)(b)(c)'!$A$4:$A$100=$B58))=0),"",
IF(AND('Section 8'!$L$4=No,SUMPRODUCT(--('Section 13(a)(b)(c)'!$A$4:$A$100=$B58))&gt;0),Tab_NotReq,
IF(ISERROR(VLOOKUP($B58,List_Section_1314,1,FALSE))=TRUE, "",
IF(SUMPRODUCT(--('Section 13(a)(b)(c)'!$A$4:$A$100=$B58))=0,Missing_substance,
IF(SUMPRODUCT(--('Section 13(a)(b)(c)'!$A$4:$A$100=$B58),--('Section 13(a)(b)(c)'!$O$4:$O$100=Complete))&lt;SUMPRODUCT(--('Section 13(a)(b)(c)'!$A$4:$A$100=$B58)),Substance_error,Substance_complete))))))</f>
        <v/>
      </c>
      <c r="F58" s="93" t="str" cm="1">
        <f t="array" ref="F58">IF('File Status'!$B58="","",
IF(AND('Section 8'!$L$4=No,SUMPRODUCT(--('Section 13(d)(e)'!$A$4:$A$300=$B58))=0),"",
IF(AND('Section 8'!$L$4=No,SUMPRODUCT(--('Section 13(d)(e)'!$A$4:$A$300=$B58))&gt;0),Tab_NotReq,
IF(ISERROR(VLOOKUP($B58,List_Section_1314,1,FALSE))=TRUE, "",
IF(SUMPRODUCT(--('Section 13(d)(e)'!$A$4:$A$300=$B58))=0,Missing_substance,
IF(SUMPRODUCT(--('Section 13(d)(e)'!$A$4:$A$300=$B58),--('Section 13(d)(e)'!$L$4:$L$300=Complete))&lt;SUMPRODUCT(--('Section 13(d)(e)'!$A$4:$A$300=$B58)),Substance_error,Substance_complete))))))</f>
        <v/>
      </c>
      <c r="G58" s="94" t="str" cm="1">
        <f t="array" ref="G58">IF('File Status'!$B58="","",
IF(AND('Section 8'!$L$4=No,SUMPRODUCT(--('Section 13 &amp; 14 Files'!$A$4:$A$100=$B58))=0),"",
IF(AND('Section 8'!$L$4=No,SUMPRODUCT(--('Section 13 &amp; 14 Files'!$A$4:$A$100=$B58))&gt;0),Tab_NotReq,
IF(ISERROR(VLOOKUP($B58,List_Section_1314,1,FALSE))=TRUE, "",
IF(SUMPRODUCT(--('Section 13 &amp; 14 Files'!$A$4:$A$100=$B58),--('Section 13 &amp; 14 Files'!$H$4:$H$100=Complete))&lt;SUMPRODUCT(--('Section 13 &amp; 14 Files'!$A$4:$A$100=$B58)),Substance_error,substance_complete_s1314)))))</f>
        <v/>
      </c>
      <c r="H58" s="25"/>
    </row>
    <row r="59" spans="1:8" ht="60" customHeight="1" outlineLevel="1" x14ac:dyDescent="0.35">
      <c r="A59" s="25"/>
      <c r="B59" s="2" t="str">
        <f>IF('Section 11'!C46="", "", 'Section 11'!C46)</f>
        <v/>
      </c>
      <c r="C59" s="10" t="str">
        <f>IF(B59="","",
IF(AND('Section 8'!$L$4=No,B59&lt;&gt;""),Tab_NotReq,
IF('Section 11'!Y46=Complete,Substance_complete,IF('Section 11'!Y46&lt;&gt;Complete,Substance_error,""))))</f>
        <v/>
      </c>
      <c r="D59" s="10" t="str" cm="1">
        <f t="array" ref="D59">IF('File Status'!$B59="","",
IF(AND('Section 8'!$L$4=No,SUMPRODUCT(--('Section 12'!$A$4:$A$1004=$B59))=0),"",
IF(AND('Section 8'!$L$4=No,SUMPRODUCT(--('Section 12'!$A$4:$A$1004=$B59))&gt;0),Tab_NotReq,
IF(SUMPRODUCT(--('Section 12'!$A$4:$A$1004=$B59))=0,Missing_substance,
IF(SUMPRODUCT(--('Section 12'!$A$4:$A$1004=$B59),--('Section 12'!$Z$4:$Z$1004=Complete))&lt;SUMPRODUCT(--('Section 12'!$A$4:$A$1004=$B59)),Substance_error,Substance_complete)))))</f>
        <v/>
      </c>
      <c r="E59" s="10" t="str" cm="1">
        <f t="array" ref="E59">IF('File Status'!$B59="","",
IF(AND('Section 8'!$L$4=No,SUMPRODUCT(--('Section 13(a)(b)(c)'!$A$4:$A$100=$B59))=0),"",
IF(AND('Section 8'!$L$4=No,SUMPRODUCT(--('Section 13(a)(b)(c)'!$A$4:$A$100=$B59))&gt;0),Tab_NotReq,
IF(ISERROR(VLOOKUP($B59,List_Section_1314,1,FALSE))=TRUE, "",
IF(SUMPRODUCT(--('Section 13(a)(b)(c)'!$A$4:$A$100=$B59))=0,Missing_substance,
IF(SUMPRODUCT(--('Section 13(a)(b)(c)'!$A$4:$A$100=$B59),--('Section 13(a)(b)(c)'!$O$4:$O$100=Complete))&lt;SUMPRODUCT(--('Section 13(a)(b)(c)'!$A$4:$A$100=$B59)),Substance_error,Substance_complete))))))</f>
        <v/>
      </c>
      <c r="F59" s="93" t="str" cm="1">
        <f t="array" ref="F59">IF('File Status'!$B59="","",
IF(AND('Section 8'!$L$4=No,SUMPRODUCT(--('Section 13(d)(e)'!$A$4:$A$300=$B59))=0),"",
IF(AND('Section 8'!$L$4=No,SUMPRODUCT(--('Section 13(d)(e)'!$A$4:$A$300=$B59))&gt;0),Tab_NotReq,
IF(ISERROR(VLOOKUP($B59,List_Section_1314,1,FALSE))=TRUE, "",
IF(SUMPRODUCT(--('Section 13(d)(e)'!$A$4:$A$300=$B59))=0,Missing_substance,
IF(SUMPRODUCT(--('Section 13(d)(e)'!$A$4:$A$300=$B59),--('Section 13(d)(e)'!$L$4:$L$300=Complete))&lt;SUMPRODUCT(--('Section 13(d)(e)'!$A$4:$A$300=$B59)),Substance_error,Substance_complete))))))</f>
        <v/>
      </c>
      <c r="G59" s="94" t="str" cm="1">
        <f t="array" ref="G59">IF('File Status'!$B59="","",
IF(AND('Section 8'!$L$4=No,SUMPRODUCT(--('Section 13 &amp; 14 Files'!$A$4:$A$100=$B59))=0),"",
IF(AND('Section 8'!$L$4=No,SUMPRODUCT(--('Section 13 &amp; 14 Files'!$A$4:$A$100=$B59))&gt;0),Tab_NotReq,
IF(ISERROR(VLOOKUP($B59,List_Section_1314,1,FALSE))=TRUE, "",
IF(SUMPRODUCT(--('Section 13 &amp; 14 Files'!$A$4:$A$100=$B59),--('Section 13 &amp; 14 Files'!$H$4:$H$100=Complete))&lt;SUMPRODUCT(--('Section 13 &amp; 14 Files'!$A$4:$A$100=$B59)),Substance_error,substance_complete_s1314)))))</f>
        <v/>
      </c>
      <c r="H59" s="25"/>
    </row>
    <row r="60" spans="1:8" ht="60" customHeight="1" outlineLevel="1" x14ac:dyDescent="0.35">
      <c r="A60" s="25"/>
      <c r="B60" s="2" t="str">
        <f>IF('Section 11'!C47="", "", 'Section 11'!C47)</f>
        <v/>
      </c>
      <c r="C60" s="10" t="str">
        <f>IF(B60="","",
IF(AND('Section 8'!$L$4=No,B60&lt;&gt;""),Tab_NotReq,
IF('Section 11'!Y47=Complete,Substance_complete,IF('Section 11'!Y47&lt;&gt;Complete,Substance_error,""))))</f>
        <v/>
      </c>
      <c r="D60" s="10" t="str" cm="1">
        <f t="array" ref="D60">IF('File Status'!$B60="","",
IF(AND('Section 8'!$L$4=No,SUMPRODUCT(--('Section 12'!$A$4:$A$1004=$B60))=0),"",
IF(AND('Section 8'!$L$4=No,SUMPRODUCT(--('Section 12'!$A$4:$A$1004=$B60))&gt;0),Tab_NotReq,
IF(SUMPRODUCT(--('Section 12'!$A$4:$A$1004=$B60))=0,Missing_substance,
IF(SUMPRODUCT(--('Section 12'!$A$4:$A$1004=$B60),--('Section 12'!$Z$4:$Z$1004=Complete))&lt;SUMPRODUCT(--('Section 12'!$A$4:$A$1004=$B60)),Substance_error,Substance_complete)))))</f>
        <v/>
      </c>
      <c r="E60" s="10" t="str" cm="1">
        <f t="array" ref="E60">IF('File Status'!$B60="","",
IF(AND('Section 8'!$L$4=No,SUMPRODUCT(--('Section 13(a)(b)(c)'!$A$4:$A$100=$B60))=0),"",
IF(AND('Section 8'!$L$4=No,SUMPRODUCT(--('Section 13(a)(b)(c)'!$A$4:$A$100=$B60))&gt;0),Tab_NotReq,
IF(ISERROR(VLOOKUP($B60,List_Section_1314,1,FALSE))=TRUE, "",
IF(SUMPRODUCT(--('Section 13(a)(b)(c)'!$A$4:$A$100=$B60))=0,Missing_substance,
IF(SUMPRODUCT(--('Section 13(a)(b)(c)'!$A$4:$A$100=$B60),--('Section 13(a)(b)(c)'!$O$4:$O$100=Complete))&lt;SUMPRODUCT(--('Section 13(a)(b)(c)'!$A$4:$A$100=$B60)),Substance_error,Substance_complete))))))</f>
        <v/>
      </c>
      <c r="F60" s="93" t="str" cm="1">
        <f t="array" ref="F60">IF('File Status'!$B60="","",
IF(AND('Section 8'!$L$4=No,SUMPRODUCT(--('Section 13(d)(e)'!$A$4:$A$300=$B60))=0),"",
IF(AND('Section 8'!$L$4=No,SUMPRODUCT(--('Section 13(d)(e)'!$A$4:$A$300=$B60))&gt;0),Tab_NotReq,
IF(ISERROR(VLOOKUP($B60,List_Section_1314,1,FALSE))=TRUE, "",
IF(SUMPRODUCT(--('Section 13(d)(e)'!$A$4:$A$300=$B60))=0,Missing_substance,
IF(SUMPRODUCT(--('Section 13(d)(e)'!$A$4:$A$300=$B60),--('Section 13(d)(e)'!$L$4:$L$300=Complete))&lt;SUMPRODUCT(--('Section 13(d)(e)'!$A$4:$A$300=$B60)),Substance_error,Substance_complete))))))</f>
        <v/>
      </c>
      <c r="G60" s="94" t="str" cm="1">
        <f t="array" ref="G60">IF('File Status'!$B60="","",
IF(AND('Section 8'!$L$4=No,SUMPRODUCT(--('Section 13 &amp; 14 Files'!$A$4:$A$100=$B60))=0),"",
IF(AND('Section 8'!$L$4=No,SUMPRODUCT(--('Section 13 &amp; 14 Files'!$A$4:$A$100=$B60))&gt;0),Tab_NotReq,
IF(ISERROR(VLOOKUP($B60,List_Section_1314,1,FALSE))=TRUE, "",
IF(SUMPRODUCT(--('Section 13 &amp; 14 Files'!$A$4:$A$100=$B60),--('Section 13 &amp; 14 Files'!$H$4:$H$100=Complete))&lt;SUMPRODUCT(--('Section 13 &amp; 14 Files'!$A$4:$A$100=$B60)),Substance_error,substance_complete_s1314)))))</f>
        <v/>
      </c>
      <c r="H60" s="25"/>
    </row>
    <row r="61" spans="1:8" ht="60" customHeight="1" outlineLevel="1" x14ac:dyDescent="0.35">
      <c r="A61" s="25"/>
      <c r="B61" s="2" t="str">
        <f>IF('Section 11'!C48="", "", 'Section 11'!C48)</f>
        <v/>
      </c>
      <c r="C61" s="10" t="str">
        <f>IF(B61="","",
IF(AND('Section 8'!$L$4=No,B61&lt;&gt;""),Tab_NotReq,
IF('Section 11'!Y48=Complete,Substance_complete,IF('Section 11'!Y48&lt;&gt;Complete,Substance_error,""))))</f>
        <v/>
      </c>
      <c r="D61" s="10" t="str" cm="1">
        <f t="array" ref="D61">IF('File Status'!$B61="","",
IF(AND('Section 8'!$L$4=No,SUMPRODUCT(--('Section 12'!$A$4:$A$1004=$B61))=0),"",
IF(AND('Section 8'!$L$4=No,SUMPRODUCT(--('Section 12'!$A$4:$A$1004=$B61))&gt;0),Tab_NotReq,
IF(SUMPRODUCT(--('Section 12'!$A$4:$A$1004=$B61))=0,Missing_substance,
IF(SUMPRODUCT(--('Section 12'!$A$4:$A$1004=$B61),--('Section 12'!$Z$4:$Z$1004=Complete))&lt;SUMPRODUCT(--('Section 12'!$A$4:$A$1004=$B61)),Substance_error,Substance_complete)))))</f>
        <v/>
      </c>
      <c r="E61" s="10" t="str" cm="1">
        <f t="array" ref="E61">IF('File Status'!$B61="","",
IF(AND('Section 8'!$L$4=No,SUMPRODUCT(--('Section 13(a)(b)(c)'!$A$4:$A$100=$B61))=0),"",
IF(AND('Section 8'!$L$4=No,SUMPRODUCT(--('Section 13(a)(b)(c)'!$A$4:$A$100=$B61))&gt;0),Tab_NotReq,
IF(ISERROR(VLOOKUP($B61,List_Section_1314,1,FALSE))=TRUE, "",
IF(SUMPRODUCT(--('Section 13(a)(b)(c)'!$A$4:$A$100=$B61))=0,Missing_substance,
IF(SUMPRODUCT(--('Section 13(a)(b)(c)'!$A$4:$A$100=$B61),--('Section 13(a)(b)(c)'!$O$4:$O$100=Complete))&lt;SUMPRODUCT(--('Section 13(a)(b)(c)'!$A$4:$A$100=$B61)),Substance_error,Substance_complete))))))</f>
        <v/>
      </c>
      <c r="F61" s="93" t="str" cm="1">
        <f t="array" ref="F61">IF('File Status'!$B61="","",
IF(AND('Section 8'!$L$4=No,SUMPRODUCT(--('Section 13(d)(e)'!$A$4:$A$300=$B61))=0),"",
IF(AND('Section 8'!$L$4=No,SUMPRODUCT(--('Section 13(d)(e)'!$A$4:$A$300=$B61))&gt;0),Tab_NotReq,
IF(ISERROR(VLOOKUP($B61,List_Section_1314,1,FALSE))=TRUE, "",
IF(SUMPRODUCT(--('Section 13(d)(e)'!$A$4:$A$300=$B61))=0,Missing_substance,
IF(SUMPRODUCT(--('Section 13(d)(e)'!$A$4:$A$300=$B61),--('Section 13(d)(e)'!$L$4:$L$300=Complete))&lt;SUMPRODUCT(--('Section 13(d)(e)'!$A$4:$A$300=$B61)),Substance_error,Substance_complete))))))</f>
        <v/>
      </c>
      <c r="G61" s="94" t="str" cm="1">
        <f t="array" ref="G61">IF('File Status'!$B61="","",
IF(AND('Section 8'!$L$4=No,SUMPRODUCT(--('Section 13 &amp; 14 Files'!$A$4:$A$100=$B61))=0),"",
IF(AND('Section 8'!$L$4=No,SUMPRODUCT(--('Section 13 &amp; 14 Files'!$A$4:$A$100=$B61))&gt;0),Tab_NotReq,
IF(ISERROR(VLOOKUP($B61,List_Section_1314,1,FALSE))=TRUE, "",
IF(SUMPRODUCT(--('Section 13 &amp; 14 Files'!$A$4:$A$100=$B61),--('Section 13 &amp; 14 Files'!$H$4:$H$100=Complete))&lt;SUMPRODUCT(--('Section 13 &amp; 14 Files'!$A$4:$A$100=$B61)),Substance_error,substance_complete_s1314)))))</f>
        <v/>
      </c>
      <c r="H61" s="25"/>
    </row>
    <row r="62" spans="1:8" ht="60" customHeight="1" outlineLevel="1" x14ac:dyDescent="0.35">
      <c r="A62" s="25"/>
      <c r="B62" s="2" t="str">
        <f>IF('Section 11'!C49="", "", 'Section 11'!C49)</f>
        <v/>
      </c>
      <c r="C62" s="10" t="str">
        <f>IF(B62="","",
IF(AND('Section 8'!$L$4=No,B62&lt;&gt;""),Tab_NotReq,
IF('Section 11'!Y49=Complete,Substance_complete,IF('Section 11'!Y49&lt;&gt;Complete,Substance_error,""))))</f>
        <v/>
      </c>
      <c r="D62" s="10" t="str" cm="1">
        <f t="array" ref="D62">IF('File Status'!$B62="","",
IF(AND('Section 8'!$L$4=No,SUMPRODUCT(--('Section 12'!$A$4:$A$1004=$B62))=0),"",
IF(AND('Section 8'!$L$4=No,SUMPRODUCT(--('Section 12'!$A$4:$A$1004=$B62))&gt;0),Tab_NotReq,
IF(SUMPRODUCT(--('Section 12'!$A$4:$A$1004=$B62))=0,Missing_substance,
IF(SUMPRODUCT(--('Section 12'!$A$4:$A$1004=$B62),--('Section 12'!$Z$4:$Z$1004=Complete))&lt;SUMPRODUCT(--('Section 12'!$A$4:$A$1004=$B62)),Substance_error,Substance_complete)))))</f>
        <v/>
      </c>
      <c r="E62" s="10" t="str" cm="1">
        <f t="array" ref="E62">IF('File Status'!$B62="","",
IF(AND('Section 8'!$L$4=No,SUMPRODUCT(--('Section 13(a)(b)(c)'!$A$4:$A$100=$B62))=0),"",
IF(AND('Section 8'!$L$4=No,SUMPRODUCT(--('Section 13(a)(b)(c)'!$A$4:$A$100=$B62))&gt;0),Tab_NotReq,
IF(ISERROR(VLOOKUP($B62,List_Section_1314,1,FALSE))=TRUE, "",
IF(SUMPRODUCT(--('Section 13(a)(b)(c)'!$A$4:$A$100=$B62))=0,Missing_substance,
IF(SUMPRODUCT(--('Section 13(a)(b)(c)'!$A$4:$A$100=$B62),--('Section 13(a)(b)(c)'!$O$4:$O$100=Complete))&lt;SUMPRODUCT(--('Section 13(a)(b)(c)'!$A$4:$A$100=$B62)),Substance_error,Substance_complete))))))</f>
        <v/>
      </c>
      <c r="F62" s="93" t="str" cm="1">
        <f t="array" ref="F62">IF('File Status'!$B62="","",
IF(AND('Section 8'!$L$4=No,SUMPRODUCT(--('Section 13(d)(e)'!$A$4:$A$300=$B62))=0),"",
IF(AND('Section 8'!$L$4=No,SUMPRODUCT(--('Section 13(d)(e)'!$A$4:$A$300=$B62))&gt;0),Tab_NotReq,
IF(ISERROR(VLOOKUP($B62,List_Section_1314,1,FALSE))=TRUE, "",
IF(SUMPRODUCT(--('Section 13(d)(e)'!$A$4:$A$300=$B62))=0,Missing_substance,
IF(SUMPRODUCT(--('Section 13(d)(e)'!$A$4:$A$300=$B62),--('Section 13(d)(e)'!$L$4:$L$300=Complete))&lt;SUMPRODUCT(--('Section 13(d)(e)'!$A$4:$A$300=$B62)),Substance_error,Substance_complete))))))</f>
        <v/>
      </c>
      <c r="G62" s="94" t="str" cm="1">
        <f t="array" ref="G62">IF('File Status'!$B62="","",
IF(AND('Section 8'!$L$4=No,SUMPRODUCT(--('Section 13 &amp; 14 Files'!$A$4:$A$100=$B62))=0),"",
IF(AND('Section 8'!$L$4=No,SUMPRODUCT(--('Section 13 &amp; 14 Files'!$A$4:$A$100=$B62))&gt;0),Tab_NotReq,
IF(ISERROR(VLOOKUP($B62,List_Section_1314,1,FALSE))=TRUE, "",
IF(SUMPRODUCT(--('Section 13 &amp; 14 Files'!$A$4:$A$100=$B62),--('Section 13 &amp; 14 Files'!$H$4:$H$100=Complete))&lt;SUMPRODUCT(--('Section 13 &amp; 14 Files'!$A$4:$A$100=$B62)),Substance_error,substance_complete_s1314)))))</f>
        <v/>
      </c>
      <c r="H62" s="25"/>
    </row>
    <row r="63" spans="1:8" ht="60" customHeight="1" outlineLevel="1" x14ac:dyDescent="0.35">
      <c r="A63" s="25"/>
      <c r="B63" s="2" t="str">
        <f>IF('Section 11'!C50="", "", 'Section 11'!C50)</f>
        <v/>
      </c>
      <c r="C63" s="10" t="str">
        <f>IF(B63="","",
IF(AND('Section 8'!$L$4=No,B63&lt;&gt;""),Tab_NotReq,
IF('Section 11'!Y50=Complete,Substance_complete,IF('Section 11'!Y50&lt;&gt;Complete,Substance_error,""))))</f>
        <v/>
      </c>
      <c r="D63" s="10" t="str" cm="1">
        <f t="array" ref="D63">IF('File Status'!$B63="","",
IF(AND('Section 8'!$L$4=No,SUMPRODUCT(--('Section 12'!$A$4:$A$1004=$B63))=0),"",
IF(AND('Section 8'!$L$4=No,SUMPRODUCT(--('Section 12'!$A$4:$A$1004=$B63))&gt;0),Tab_NotReq,
IF(SUMPRODUCT(--('Section 12'!$A$4:$A$1004=$B63))=0,Missing_substance,
IF(SUMPRODUCT(--('Section 12'!$A$4:$A$1004=$B63),--('Section 12'!$Z$4:$Z$1004=Complete))&lt;SUMPRODUCT(--('Section 12'!$A$4:$A$1004=$B63)),Substance_error,Substance_complete)))))</f>
        <v/>
      </c>
      <c r="E63" s="10" t="str" cm="1">
        <f t="array" ref="E63">IF('File Status'!$B63="","",
IF(AND('Section 8'!$L$4=No,SUMPRODUCT(--('Section 13(a)(b)(c)'!$A$4:$A$100=$B63))=0),"",
IF(AND('Section 8'!$L$4=No,SUMPRODUCT(--('Section 13(a)(b)(c)'!$A$4:$A$100=$B63))&gt;0),Tab_NotReq,
IF(ISERROR(VLOOKUP($B63,List_Section_1314,1,FALSE))=TRUE, "",
IF(SUMPRODUCT(--('Section 13(a)(b)(c)'!$A$4:$A$100=$B63))=0,Missing_substance,
IF(SUMPRODUCT(--('Section 13(a)(b)(c)'!$A$4:$A$100=$B63),--('Section 13(a)(b)(c)'!$O$4:$O$100=Complete))&lt;SUMPRODUCT(--('Section 13(a)(b)(c)'!$A$4:$A$100=$B63)),Substance_error,Substance_complete))))))</f>
        <v/>
      </c>
      <c r="F63" s="93" t="str" cm="1">
        <f t="array" ref="F63">IF('File Status'!$B63="","",
IF(AND('Section 8'!$L$4=No,SUMPRODUCT(--('Section 13(d)(e)'!$A$4:$A$300=$B63))=0),"",
IF(AND('Section 8'!$L$4=No,SUMPRODUCT(--('Section 13(d)(e)'!$A$4:$A$300=$B63))&gt;0),Tab_NotReq,
IF(ISERROR(VLOOKUP($B63,List_Section_1314,1,FALSE))=TRUE, "",
IF(SUMPRODUCT(--('Section 13(d)(e)'!$A$4:$A$300=$B63))=0,Missing_substance,
IF(SUMPRODUCT(--('Section 13(d)(e)'!$A$4:$A$300=$B63),--('Section 13(d)(e)'!$L$4:$L$300=Complete))&lt;SUMPRODUCT(--('Section 13(d)(e)'!$A$4:$A$300=$B63)),Substance_error,Substance_complete))))))</f>
        <v/>
      </c>
      <c r="G63" s="94" t="str" cm="1">
        <f t="array" ref="G63">IF('File Status'!$B63="","",
IF(AND('Section 8'!$L$4=No,SUMPRODUCT(--('Section 13 &amp; 14 Files'!$A$4:$A$100=$B63))=0),"",
IF(AND('Section 8'!$L$4=No,SUMPRODUCT(--('Section 13 &amp; 14 Files'!$A$4:$A$100=$B63))&gt;0),Tab_NotReq,
IF(ISERROR(VLOOKUP($B63,List_Section_1314,1,FALSE))=TRUE, "",
IF(SUMPRODUCT(--('Section 13 &amp; 14 Files'!$A$4:$A$100=$B63),--('Section 13 &amp; 14 Files'!$H$4:$H$100=Complete))&lt;SUMPRODUCT(--('Section 13 &amp; 14 Files'!$A$4:$A$100=$B63)),Substance_error,substance_complete_s1314)))))</f>
        <v/>
      </c>
      <c r="H63" s="25"/>
    </row>
    <row r="64" spans="1:8" ht="60" customHeight="1" outlineLevel="1" x14ac:dyDescent="0.35">
      <c r="A64" s="25"/>
      <c r="B64" s="2" t="str">
        <f>IF('Section 11'!C51="", "", 'Section 11'!C51)</f>
        <v/>
      </c>
      <c r="C64" s="10" t="str">
        <f>IF(B64="","",
IF(AND('Section 8'!$L$4=No,B64&lt;&gt;""),Tab_NotReq,
IF('Section 11'!Y51=Complete,Substance_complete,IF('Section 11'!Y51&lt;&gt;Complete,Substance_error,""))))</f>
        <v/>
      </c>
      <c r="D64" s="10" t="str" cm="1">
        <f t="array" ref="D64">IF('File Status'!$B64="","",
IF(AND('Section 8'!$L$4=No,SUMPRODUCT(--('Section 12'!$A$4:$A$1004=$B64))=0),"",
IF(AND('Section 8'!$L$4=No,SUMPRODUCT(--('Section 12'!$A$4:$A$1004=$B64))&gt;0),Tab_NotReq,
IF(SUMPRODUCT(--('Section 12'!$A$4:$A$1004=$B64))=0,Missing_substance,
IF(SUMPRODUCT(--('Section 12'!$A$4:$A$1004=$B64),--('Section 12'!$Z$4:$Z$1004=Complete))&lt;SUMPRODUCT(--('Section 12'!$A$4:$A$1004=$B64)),Substance_error,Substance_complete)))))</f>
        <v/>
      </c>
      <c r="E64" s="10" t="str" cm="1">
        <f t="array" ref="E64">IF('File Status'!$B64="","",
IF(AND('Section 8'!$L$4=No,SUMPRODUCT(--('Section 13(a)(b)(c)'!$A$4:$A$100=$B64))=0),"",
IF(AND('Section 8'!$L$4=No,SUMPRODUCT(--('Section 13(a)(b)(c)'!$A$4:$A$100=$B64))&gt;0),Tab_NotReq,
IF(ISERROR(VLOOKUP($B64,List_Section_1314,1,FALSE))=TRUE, "",
IF(SUMPRODUCT(--('Section 13(a)(b)(c)'!$A$4:$A$100=$B64))=0,Missing_substance,
IF(SUMPRODUCT(--('Section 13(a)(b)(c)'!$A$4:$A$100=$B64),--('Section 13(a)(b)(c)'!$O$4:$O$100=Complete))&lt;SUMPRODUCT(--('Section 13(a)(b)(c)'!$A$4:$A$100=$B64)),Substance_error,Substance_complete))))))</f>
        <v/>
      </c>
      <c r="F64" s="93" t="str" cm="1">
        <f t="array" ref="F64">IF('File Status'!$B64="","",
IF(AND('Section 8'!$L$4=No,SUMPRODUCT(--('Section 13(d)(e)'!$A$4:$A$300=$B64))=0),"",
IF(AND('Section 8'!$L$4=No,SUMPRODUCT(--('Section 13(d)(e)'!$A$4:$A$300=$B64))&gt;0),Tab_NotReq,
IF(ISERROR(VLOOKUP($B64,List_Section_1314,1,FALSE))=TRUE, "",
IF(SUMPRODUCT(--('Section 13(d)(e)'!$A$4:$A$300=$B64))=0,Missing_substance,
IF(SUMPRODUCT(--('Section 13(d)(e)'!$A$4:$A$300=$B64),--('Section 13(d)(e)'!$L$4:$L$300=Complete))&lt;SUMPRODUCT(--('Section 13(d)(e)'!$A$4:$A$300=$B64)),Substance_error,Substance_complete))))))</f>
        <v/>
      </c>
      <c r="G64" s="94" t="str" cm="1">
        <f t="array" ref="G64">IF('File Status'!$B64="","",
IF(AND('Section 8'!$L$4=No,SUMPRODUCT(--('Section 13 &amp; 14 Files'!$A$4:$A$100=$B64))=0),"",
IF(AND('Section 8'!$L$4=No,SUMPRODUCT(--('Section 13 &amp; 14 Files'!$A$4:$A$100=$B64))&gt;0),Tab_NotReq,
IF(ISERROR(VLOOKUP($B64,List_Section_1314,1,FALSE))=TRUE, "",
IF(SUMPRODUCT(--('Section 13 &amp; 14 Files'!$A$4:$A$100=$B64),--('Section 13 &amp; 14 Files'!$H$4:$H$100=Complete))&lt;SUMPRODUCT(--('Section 13 &amp; 14 Files'!$A$4:$A$100=$B64)),Substance_error,substance_complete_s1314)))))</f>
        <v/>
      </c>
      <c r="H64" s="25"/>
    </row>
    <row r="65" spans="1:8" ht="60" customHeight="1" outlineLevel="1" x14ac:dyDescent="0.35">
      <c r="A65" s="25"/>
      <c r="B65" s="2" t="str">
        <f>IF('Section 11'!C52="", "", 'Section 11'!C52)</f>
        <v/>
      </c>
      <c r="C65" s="10" t="str">
        <f>IF(B65="","",
IF(AND('Section 8'!$L$4=No,B65&lt;&gt;""),Tab_NotReq,
IF('Section 11'!Y52=Complete,Substance_complete,IF('Section 11'!Y52&lt;&gt;Complete,Substance_error,""))))</f>
        <v/>
      </c>
      <c r="D65" s="10" t="str" cm="1">
        <f t="array" ref="D65">IF('File Status'!$B65="","",
IF(AND('Section 8'!$L$4=No,SUMPRODUCT(--('Section 12'!$A$4:$A$1004=$B65))=0),"",
IF(AND('Section 8'!$L$4=No,SUMPRODUCT(--('Section 12'!$A$4:$A$1004=$B65))&gt;0),Tab_NotReq,
IF(SUMPRODUCT(--('Section 12'!$A$4:$A$1004=$B65))=0,Missing_substance,
IF(SUMPRODUCT(--('Section 12'!$A$4:$A$1004=$B65),--('Section 12'!$Z$4:$Z$1004=Complete))&lt;SUMPRODUCT(--('Section 12'!$A$4:$A$1004=$B65)),Substance_error,Substance_complete)))))</f>
        <v/>
      </c>
      <c r="E65" s="10" t="str" cm="1">
        <f t="array" ref="E65">IF('File Status'!$B65="","",
IF(AND('Section 8'!$L$4=No,SUMPRODUCT(--('Section 13(a)(b)(c)'!$A$4:$A$100=$B65))=0),"",
IF(AND('Section 8'!$L$4=No,SUMPRODUCT(--('Section 13(a)(b)(c)'!$A$4:$A$100=$B65))&gt;0),Tab_NotReq,
IF(ISERROR(VLOOKUP($B65,List_Section_1314,1,FALSE))=TRUE, "",
IF(SUMPRODUCT(--('Section 13(a)(b)(c)'!$A$4:$A$100=$B65))=0,Missing_substance,
IF(SUMPRODUCT(--('Section 13(a)(b)(c)'!$A$4:$A$100=$B65),--('Section 13(a)(b)(c)'!$O$4:$O$100=Complete))&lt;SUMPRODUCT(--('Section 13(a)(b)(c)'!$A$4:$A$100=$B65)),Substance_error,Substance_complete))))))</f>
        <v/>
      </c>
      <c r="F65" s="93" t="str" cm="1">
        <f t="array" ref="F65">IF('File Status'!$B65="","",
IF(AND('Section 8'!$L$4=No,SUMPRODUCT(--('Section 13(d)(e)'!$A$4:$A$300=$B65))=0),"",
IF(AND('Section 8'!$L$4=No,SUMPRODUCT(--('Section 13(d)(e)'!$A$4:$A$300=$B65))&gt;0),Tab_NotReq,
IF(ISERROR(VLOOKUP($B65,List_Section_1314,1,FALSE))=TRUE, "",
IF(SUMPRODUCT(--('Section 13(d)(e)'!$A$4:$A$300=$B65))=0,Missing_substance,
IF(SUMPRODUCT(--('Section 13(d)(e)'!$A$4:$A$300=$B65),--('Section 13(d)(e)'!$L$4:$L$300=Complete))&lt;SUMPRODUCT(--('Section 13(d)(e)'!$A$4:$A$300=$B65)),Substance_error,Substance_complete))))))</f>
        <v/>
      </c>
      <c r="G65" s="94" t="str" cm="1">
        <f t="array" ref="G65">IF('File Status'!$B65="","",
IF(AND('Section 8'!$L$4=No,SUMPRODUCT(--('Section 13 &amp; 14 Files'!$A$4:$A$100=$B65))=0),"",
IF(AND('Section 8'!$L$4=No,SUMPRODUCT(--('Section 13 &amp; 14 Files'!$A$4:$A$100=$B65))&gt;0),Tab_NotReq,
IF(ISERROR(VLOOKUP($B65,List_Section_1314,1,FALSE))=TRUE, "",
IF(SUMPRODUCT(--('Section 13 &amp; 14 Files'!$A$4:$A$100=$B65),--('Section 13 &amp; 14 Files'!$H$4:$H$100=Complete))&lt;SUMPRODUCT(--('Section 13 &amp; 14 Files'!$A$4:$A$100=$B65)),Substance_error,substance_complete_s1314)))))</f>
        <v/>
      </c>
      <c r="H65" s="25"/>
    </row>
    <row r="66" spans="1:8" ht="60" customHeight="1" outlineLevel="1" x14ac:dyDescent="0.35">
      <c r="A66" s="25"/>
      <c r="B66" s="2" t="str">
        <f>IF('Section 11'!C53="", "", 'Section 11'!C53)</f>
        <v/>
      </c>
      <c r="C66" s="10" t="str">
        <f>IF(B66="","",
IF(AND('Section 8'!$L$4=No,B66&lt;&gt;""),Tab_NotReq,
IF('Section 11'!Y53=Complete,Substance_complete,IF('Section 11'!Y53&lt;&gt;Complete,Substance_error,""))))</f>
        <v/>
      </c>
      <c r="D66" s="10" t="str" cm="1">
        <f t="array" ref="D66">IF('File Status'!$B66="","",
IF(AND('Section 8'!$L$4=No,SUMPRODUCT(--('Section 12'!$A$4:$A$1004=$B66))=0),"",
IF(AND('Section 8'!$L$4=No,SUMPRODUCT(--('Section 12'!$A$4:$A$1004=$B66))&gt;0),Tab_NotReq,
IF(SUMPRODUCT(--('Section 12'!$A$4:$A$1004=$B66))=0,Missing_substance,
IF(SUMPRODUCT(--('Section 12'!$A$4:$A$1004=$B66),--('Section 12'!$Z$4:$Z$1004=Complete))&lt;SUMPRODUCT(--('Section 12'!$A$4:$A$1004=$B66)),Substance_error,Substance_complete)))))</f>
        <v/>
      </c>
      <c r="E66" s="10" t="str" cm="1">
        <f t="array" ref="E66">IF('File Status'!$B66="","",
IF(AND('Section 8'!$L$4=No,SUMPRODUCT(--('Section 13(a)(b)(c)'!$A$4:$A$100=$B66))=0),"",
IF(AND('Section 8'!$L$4=No,SUMPRODUCT(--('Section 13(a)(b)(c)'!$A$4:$A$100=$B66))&gt;0),Tab_NotReq,
IF(ISERROR(VLOOKUP($B66,List_Section_1314,1,FALSE))=TRUE, "",
IF(SUMPRODUCT(--('Section 13(a)(b)(c)'!$A$4:$A$100=$B66))=0,Missing_substance,
IF(SUMPRODUCT(--('Section 13(a)(b)(c)'!$A$4:$A$100=$B66),--('Section 13(a)(b)(c)'!$O$4:$O$100=Complete))&lt;SUMPRODUCT(--('Section 13(a)(b)(c)'!$A$4:$A$100=$B66)),Substance_error,Substance_complete))))))</f>
        <v/>
      </c>
      <c r="F66" s="93" t="str" cm="1">
        <f t="array" ref="F66">IF('File Status'!$B66="","",
IF(AND('Section 8'!$L$4=No,SUMPRODUCT(--('Section 13(d)(e)'!$A$4:$A$300=$B66))=0),"",
IF(AND('Section 8'!$L$4=No,SUMPRODUCT(--('Section 13(d)(e)'!$A$4:$A$300=$B66))&gt;0),Tab_NotReq,
IF(ISERROR(VLOOKUP($B66,List_Section_1314,1,FALSE))=TRUE, "",
IF(SUMPRODUCT(--('Section 13(d)(e)'!$A$4:$A$300=$B66))=0,Missing_substance,
IF(SUMPRODUCT(--('Section 13(d)(e)'!$A$4:$A$300=$B66),--('Section 13(d)(e)'!$L$4:$L$300=Complete))&lt;SUMPRODUCT(--('Section 13(d)(e)'!$A$4:$A$300=$B66)),Substance_error,Substance_complete))))))</f>
        <v/>
      </c>
      <c r="G66" s="94" t="str" cm="1">
        <f t="array" ref="G66">IF('File Status'!$B66="","",
IF(AND('Section 8'!$L$4=No,SUMPRODUCT(--('Section 13 &amp; 14 Files'!$A$4:$A$100=$B66))=0),"",
IF(AND('Section 8'!$L$4=No,SUMPRODUCT(--('Section 13 &amp; 14 Files'!$A$4:$A$100=$B66))&gt;0),Tab_NotReq,
IF(ISERROR(VLOOKUP($B66,List_Section_1314,1,FALSE))=TRUE, "",
IF(SUMPRODUCT(--('Section 13 &amp; 14 Files'!$A$4:$A$100=$B66),--('Section 13 &amp; 14 Files'!$H$4:$H$100=Complete))&lt;SUMPRODUCT(--('Section 13 &amp; 14 Files'!$A$4:$A$100=$B66)),Substance_error,substance_complete_s1314)))))</f>
        <v/>
      </c>
      <c r="H66" s="25"/>
    </row>
    <row r="67" spans="1:8" ht="60" customHeight="1" outlineLevel="1" x14ac:dyDescent="0.35">
      <c r="A67" s="25"/>
      <c r="B67" s="2" t="str">
        <f>IF('Section 11'!C54="", "", 'Section 11'!C54)</f>
        <v/>
      </c>
      <c r="C67" s="10" t="str">
        <f>IF(B67="","",
IF(AND('Section 8'!$L$4=No,B67&lt;&gt;""),Tab_NotReq,
IF('Section 11'!Y54=Complete,Substance_complete,IF('Section 11'!Y54&lt;&gt;Complete,Substance_error,""))))</f>
        <v/>
      </c>
      <c r="D67" s="10" t="str" cm="1">
        <f t="array" ref="D67">IF('File Status'!$B67="","",
IF(AND('Section 8'!$L$4=No,SUMPRODUCT(--('Section 12'!$A$4:$A$1004=$B67))=0),"",
IF(AND('Section 8'!$L$4=No,SUMPRODUCT(--('Section 12'!$A$4:$A$1004=$B67))&gt;0),Tab_NotReq,
IF(SUMPRODUCT(--('Section 12'!$A$4:$A$1004=$B67))=0,Missing_substance,
IF(SUMPRODUCT(--('Section 12'!$A$4:$A$1004=$B67),--('Section 12'!$Z$4:$Z$1004=Complete))&lt;SUMPRODUCT(--('Section 12'!$A$4:$A$1004=$B67)),Substance_error,Substance_complete)))))</f>
        <v/>
      </c>
      <c r="E67" s="10" t="str" cm="1">
        <f t="array" ref="E67">IF('File Status'!$B67="","",
IF(AND('Section 8'!$L$4=No,SUMPRODUCT(--('Section 13(a)(b)(c)'!$A$4:$A$100=$B67))=0),"",
IF(AND('Section 8'!$L$4=No,SUMPRODUCT(--('Section 13(a)(b)(c)'!$A$4:$A$100=$B67))&gt;0),Tab_NotReq,
IF(ISERROR(VLOOKUP($B67,List_Section_1314,1,FALSE))=TRUE, "",
IF(SUMPRODUCT(--('Section 13(a)(b)(c)'!$A$4:$A$100=$B67))=0,Missing_substance,
IF(SUMPRODUCT(--('Section 13(a)(b)(c)'!$A$4:$A$100=$B67),--('Section 13(a)(b)(c)'!$O$4:$O$100=Complete))&lt;SUMPRODUCT(--('Section 13(a)(b)(c)'!$A$4:$A$100=$B67)),Substance_error,Substance_complete))))))</f>
        <v/>
      </c>
      <c r="F67" s="93" t="str" cm="1">
        <f t="array" ref="F67">IF('File Status'!$B67="","",
IF(AND('Section 8'!$L$4=No,SUMPRODUCT(--('Section 13(d)(e)'!$A$4:$A$300=$B67))=0),"",
IF(AND('Section 8'!$L$4=No,SUMPRODUCT(--('Section 13(d)(e)'!$A$4:$A$300=$B67))&gt;0),Tab_NotReq,
IF(ISERROR(VLOOKUP($B67,List_Section_1314,1,FALSE))=TRUE, "",
IF(SUMPRODUCT(--('Section 13(d)(e)'!$A$4:$A$300=$B67))=0,Missing_substance,
IF(SUMPRODUCT(--('Section 13(d)(e)'!$A$4:$A$300=$B67),--('Section 13(d)(e)'!$L$4:$L$300=Complete))&lt;SUMPRODUCT(--('Section 13(d)(e)'!$A$4:$A$300=$B67)),Substance_error,Substance_complete))))))</f>
        <v/>
      </c>
      <c r="G67" s="94" t="str" cm="1">
        <f t="array" ref="G67">IF('File Status'!$B67="","",
IF(AND('Section 8'!$L$4=No,SUMPRODUCT(--('Section 13 &amp; 14 Files'!$A$4:$A$100=$B67))=0),"",
IF(AND('Section 8'!$L$4=No,SUMPRODUCT(--('Section 13 &amp; 14 Files'!$A$4:$A$100=$B67))&gt;0),Tab_NotReq,
IF(ISERROR(VLOOKUP($B67,List_Section_1314,1,FALSE))=TRUE, "",
IF(SUMPRODUCT(--('Section 13 &amp; 14 Files'!$A$4:$A$100=$B67),--('Section 13 &amp; 14 Files'!$H$4:$H$100=Complete))&lt;SUMPRODUCT(--('Section 13 &amp; 14 Files'!$A$4:$A$100=$B67)),Substance_error,substance_complete_s1314)))))</f>
        <v/>
      </c>
      <c r="H67" s="25"/>
    </row>
    <row r="68" spans="1:8" ht="60" customHeight="1" outlineLevel="1" x14ac:dyDescent="0.35">
      <c r="A68" s="25"/>
      <c r="B68" s="2" t="str">
        <f>IF('Section 11'!C55="", "", 'Section 11'!C55)</f>
        <v/>
      </c>
      <c r="C68" s="10" t="str">
        <f>IF(B68="","",
IF(AND('Section 8'!$L$4=No,B68&lt;&gt;""),Tab_NotReq,
IF('Section 11'!Y55=Complete,Substance_complete,IF('Section 11'!Y55&lt;&gt;Complete,Substance_error,""))))</f>
        <v/>
      </c>
      <c r="D68" s="10" t="str" cm="1">
        <f t="array" ref="D68">IF('File Status'!$B68="","",
IF(AND('Section 8'!$L$4=No,SUMPRODUCT(--('Section 12'!$A$4:$A$1004=$B68))=0),"",
IF(AND('Section 8'!$L$4=No,SUMPRODUCT(--('Section 12'!$A$4:$A$1004=$B68))&gt;0),Tab_NotReq,
IF(SUMPRODUCT(--('Section 12'!$A$4:$A$1004=$B68))=0,Missing_substance,
IF(SUMPRODUCT(--('Section 12'!$A$4:$A$1004=$B68),--('Section 12'!$Z$4:$Z$1004=Complete))&lt;SUMPRODUCT(--('Section 12'!$A$4:$A$1004=$B68)),Substance_error,Substance_complete)))))</f>
        <v/>
      </c>
      <c r="E68" s="10" t="str" cm="1">
        <f t="array" ref="E68">IF('File Status'!$B68="","",
IF(AND('Section 8'!$L$4=No,SUMPRODUCT(--('Section 13(a)(b)(c)'!$A$4:$A$100=$B68))=0),"",
IF(AND('Section 8'!$L$4=No,SUMPRODUCT(--('Section 13(a)(b)(c)'!$A$4:$A$100=$B68))&gt;0),Tab_NotReq,
IF(ISERROR(VLOOKUP($B68,List_Section_1314,1,FALSE))=TRUE, "",
IF(SUMPRODUCT(--('Section 13(a)(b)(c)'!$A$4:$A$100=$B68))=0,Missing_substance,
IF(SUMPRODUCT(--('Section 13(a)(b)(c)'!$A$4:$A$100=$B68),--('Section 13(a)(b)(c)'!$O$4:$O$100=Complete))&lt;SUMPRODUCT(--('Section 13(a)(b)(c)'!$A$4:$A$100=$B68)),Substance_error,Substance_complete))))))</f>
        <v/>
      </c>
      <c r="F68" s="93" t="str" cm="1">
        <f t="array" ref="F68">IF('File Status'!$B68="","",
IF(AND('Section 8'!$L$4=No,SUMPRODUCT(--('Section 13(d)(e)'!$A$4:$A$300=$B68))=0),"",
IF(AND('Section 8'!$L$4=No,SUMPRODUCT(--('Section 13(d)(e)'!$A$4:$A$300=$B68))&gt;0),Tab_NotReq,
IF(ISERROR(VLOOKUP($B68,List_Section_1314,1,FALSE))=TRUE, "",
IF(SUMPRODUCT(--('Section 13(d)(e)'!$A$4:$A$300=$B68))=0,Missing_substance,
IF(SUMPRODUCT(--('Section 13(d)(e)'!$A$4:$A$300=$B68),--('Section 13(d)(e)'!$L$4:$L$300=Complete))&lt;SUMPRODUCT(--('Section 13(d)(e)'!$A$4:$A$300=$B68)),Substance_error,Substance_complete))))))</f>
        <v/>
      </c>
      <c r="G68" s="94" t="str" cm="1">
        <f t="array" ref="G68">IF('File Status'!$B68="","",
IF(AND('Section 8'!$L$4=No,SUMPRODUCT(--('Section 13 &amp; 14 Files'!$A$4:$A$100=$B68))=0),"",
IF(AND('Section 8'!$L$4=No,SUMPRODUCT(--('Section 13 &amp; 14 Files'!$A$4:$A$100=$B68))&gt;0),Tab_NotReq,
IF(ISERROR(VLOOKUP($B68,List_Section_1314,1,FALSE))=TRUE, "",
IF(SUMPRODUCT(--('Section 13 &amp; 14 Files'!$A$4:$A$100=$B68),--('Section 13 &amp; 14 Files'!$H$4:$H$100=Complete))&lt;SUMPRODUCT(--('Section 13 &amp; 14 Files'!$A$4:$A$100=$B68)),Substance_error,substance_complete_s1314)))))</f>
        <v/>
      </c>
      <c r="H68" s="25"/>
    </row>
    <row r="69" spans="1:8" ht="60" customHeight="1" outlineLevel="1" x14ac:dyDescent="0.35">
      <c r="A69" s="25"/>
      <c r="B69" s="2" t="str">
        <f>IF('Section 11'!C56="", "", 'Section 11'!C56)</f>
        <v/>
      </c>
      <c r="C69" s="10" t="str">
        <f>IF(B69="","",
IF(AND('Section 8'!$L$4=No,B69&lt;&gt;""),Tab_NotReq,
IF('Section 11'!Y56=Complete,Substance_complete,IF('Section 11'!Y56&lt;&gt;Complete,Substance_error,""))))</f>
        <v/>
      </c>
      <c r="D69" s="10" t="str" cm="1">
        <f t="array" ref="D69">IF('File Status'!$B69="","",
IF(AND('Section 8'!$L$4=No,SUMPRODUCT(--('Section 12'!$A$4:$A$1004=$B69))=0),"",
IF(AND('Section 8'!$L$4=No,SUMPRODUCT(--('Section 12'!$A$4:$A$1004=$B69))&gt;0),Tab_NotReq,
IF(SUMPRODUCT(--('Section 12'!$A$4:$A$1004=$B69))=0,Missing_substance,
IF(SUMPRODUCT(--('Section 12'!$A$4:$A$1004=$B69),--('Section 12'!$Z$4:$Z$1004=Complete))&lt;SUMPRODUCT(--('Section 12'!$A$4:$A$1004=$B69)),Substance_error,Substance_complete)))))</f>
        <v/>
      </c>
      <c r="E69" s="10" t="str" cm="1">
        <f t="array" ref="E69">IF('File Status'!$B69="","",
IF(AND('Section 8'!$L$4=No,SUMPRODUCT(--('Section 13(a)(b)(c)'!$A$4:$A$100=$B69))=0),"",
IF(AND('Section 8'!$L$4=No,SUMPRODUCT(--('Section 13(a)(b)(c)'!$A$4:$A$100=$B69))&gt;0),Tab_NotReq,
IF(ISERROR(VLOOKUP($B69,List_Section_1314,1,FALSE))=TRUE, "",
IF(SUMPRODUCT(--('Section 13(a)(b)(c)'!$A$4:$A$100=$B69))=0,Missing_substance,
IF(SUMPRODUCT(--('Section 13(a)(b)(c)'!$A$4:$A$100=$B69),--('Section 13(a)(b)(c)'!$O$4:$O$100=Complete))&lt;SUMPRODUCT(--('Section 13(a)(b)(c)'!$A$4:$A$100=$B69)),Substance_error,Substance_complete))))))</f>
        <v/>
      </c>
      <c r="F69" s="93" t="str" cm="1">
        <f t="array" ref="F69">IF('File Status'!$B69="","",
IF(AND('Section 8'!$L$4=No,SUMPRODUCT(--('Section 13(d)(e)'!$A$4:$A$300=$B69))=0),"",
IF(AND('Section 8'!$L$4=No,SUMPRODUCT(--('Section 13(d)(e)'!$A$4:$A$300=$B69))&gt;0),Tab_NotReq,
IF(ISERROR(VLOOKUP($B69,List_Section_1314,1,FALSE))=TRUE, "",
IF(SUMPRODUCT(--('Section 13(d)(e)'!$A$4:$A$300=$B69))=0,Missing_substance,
IF(SUMPRODUCT(--('Section 13(d)(e)'!$A$4:$A$300=$B69),--('Section 13(d)(e)'!$L$4:$L$300=Complete))&lt;SUMPRODUCT(--('Section 13(d)(e)'!$A$4:$A$300=$B69)),Substance_error,Substance_complete))))))</f>
        <v/>
      </c>
      <c r="G69" s="94" t="str" cm="1">
        <f t="array" ref="G69">IF('File Status'!$B69="","",
IF(AND('Section 8'!$L$4=No,SUMPRODUCT(--('Section 13 &amp; 14 Files'!$A$4:$A$100=$B69))=0),"",
IF(AND('Section 8'!$L$4=No,SUMPRODUCT(--('Section 13 &amp; 14 Files'!$A$4:$A$100=$B69))&gt;0),Tab_NotReq,
IF(ISERROR(VLOOKUP($B69,List_Section_1314,1,FALSE))=TRUE, "",
IF(SUMPRODUCT(--('Section 13 &amp; 14 Files'!$A$4:$A$100=$B69),--('Section 13 &amp; 14 Files'!$H$4:$H$100=Complete))&lt;SUMPRODUCT(--('Section 13 &amp; 14 Files'!$A$4:$A$100=$B69)),Substance_error,substance_complete_s1314)))))</f>
        <v/>
      </c>
      <c r="H69" s="25"/>
    </row>
    <row r="70" spans="1:8" ht="60" customHeight="1" outlineLevel="1" x14ac:dyDescent="0.35">
      <c r="A70" s="25"/>
      <c r="B70" s="2" t="str">
        <f>IF('Section 11'!C57="", "", 'Section 11'!C57)</f>
        <v/>
      </c>
      <c r="C70" s="10" t="str">
        <f>IF(B70="","",
IF(AND('Section 8'!$L$4=No,B70&lt;&gt;""),Tab_NotReq,
IF('Section 11'!Y57=Complete,Substance_complete,IF('Section 11'!Y57&lt;&gt;Complete,Substance_error,""))))</f>
        <v/>
      </c>
      <c r="D70" s="10" t="str" cm="1">
        <f t="array" ref="D70">IF('File Status'!$B70="","",
IF(AND('Section 8'!$L$4=No,SUMPRODUCT(--('Section 12'!$A$4:$A$1004=$B70))=0),"",
IF(AND('Section 8'!$L$4=No,SUMPRODUCT(--('Section 12'!$A$4:$A$1004=$B70))&gt;0),Tab_NotReq,
IF(SUMPRODUCT(--('Section 12'!$A$4:$A$1004=$B70))=0,Missing_substance,
IF(SUMPRODUCT(--('Section 12'!$A$4:$A$1004=$B70),--('Section 12'!$Z$4:$Z$1004=Complete))&lt;SUMPRODUCT(--('Section 12'!$A$4:$A$1004=$B70)),Substance_error,Substance_complete)))))</f>
        <v/>
      </c>
      <c r="E70" s="10" t="str" cm="1">
        <f t="array" ref="E70">IF('File Status'!$B70="","",
IF(AND('Section 8'!$L$4=No,SUMPRODUCT(--('Section 13(a)(b)(c)'!$A$4:$A$100=$B70))=0),"",
IF(AND('Section 8'!$L$4=No,SUMPRODUCT(--('Section 13(a)(b)(c)'!$A$4:$A$100=$B70))&gt;0),Tab_NotReq,
IF(ISERROR(VLOOKUP($B70,List_Section_1314,1,FALSE))=TRUE, "",
IF(SUMPRODUCT(--('Section 13(a)(b)(c)'!$A$4:$A$100=$B70))=0,Missing_substance,
IF(SUMPRODUCT(--('Section 13(a)(b)(c)'!$A$4:$A$100=$B70),--('Section 13(a)(b)(c)'!$O$4:$O$100=Complete))&lt;SUMPRODUCT(--('Section 13(a)(b)(c)'!$A$4:$A$100=$B70)),Substance_error,Substance_complete))))))</f>
        <v/>
      </c>
      <c r="F70" s="93" t="str" cm="1">
        <f t="array" ref="F70">IF('File Status'!$B70="","",
IF(AND('Section 8'!$L$4=No,SUMPRODUCT(--('Section 13(d)(e)'!$A$4:$A$300=$B70))=0),"",
IF(AND('Section 8'!$L$4=No,SUMPRODUCT(--('Section 13(d)(e)'!$A$4:$A$300=$B70))&gt;0),Tab_NotReq,
IF(ISERROR(VLOOKUP($B70,List_Section_1314,1,FALSE))=TRUE, "",
IF(SUMPRODUCT(--('Section 13(d)(e)'!$A$4:$A$300=$B70))=0,Missing_substance,
IF(SUMPRODUCT(--('Section 13(d)(e)'!$A$4:$A$300=$B70),--('Section 13(d)(e)'!$L$4:$L$300=Complete))&lt;SUMPRODUCT(--('Section 13(d)(e)'!$A$4:$A$300=$B70)),Substance_error,Substance_complete))))))</f>
        <v/>
      </c>
      <c r="G70" s="94" t="str" cm="1">
        <f t="array" ref="G70">IF('File Status'!$B70="","",
IF(AND('Section 8'!$L$4=No,SUMPRODUCT(--('Section 13 &amp; 14 Files'!$A$4:$A$100=$B70))=0),"",
IF(AND('Section 8'!$L$4=No,SUMPRODUCT(--('Section 13 &amp; 14 Files'!$A$4:$A$100=$B70))&gt;0),Tab_NotReq,
IF(ISERROR(VLOOKUP($B70,List_Section_1314,1,FALSE))=TRUE, "",
IF(SUMPRODUCT(--('Section 13 &amp; 14 Files'!$A$4:$A$100=$B70),--('Section 13 &amp; 14 Files'!$H$4:$H$100=Complete))&lt;SUMPRODUCT(--('Section 13 &amp; 14 Files'!$A$4:$A$100=$B70)),Substance_error,substance_complete_s1314)))))</f>
        <v/>
      </c>
      <c r="H70" s="25"/>
    </row>
    <row r="71" spans="1:8" ht="60" customHeight="1" outlineLevel="1" x14ac:dyDescent="0.35">
      <c r="A71" s="25"/>
      <c r="B71" s="2" t="str">
        <f>IF('Section 11'!C58="", "", 'Section 11'!C58)</f>
        <v/>
      </c>
      <c r="C71" s="10" t="str">
        <f>IF(B71="","",
IF(AND('Section 8'!$L$4=No,B71&lt;&gt;""),Tab_NotReq,
IF('Section 11'!Y58=Complete,Substance_complete,IF('Section 11'!Y58&lt;&gt;Complete,Substance_error,""))))</f>
        <v/>
      </c>
      <c r="D71" s="10" t="str" cm="1">
        <f t="array" ref="D71">IF('File Status'!$B71="","",
IF(AND('Section 8'!$L$4=No,SUMPRODUCT(--('Section 12'!$A$4:$A$1004=$B71))=0),"",
IF(AND('Section 8'!$L$4=No,SUMPRODUCT(--('Section 12'!$A$4:$A$1004=$B71))&gt;0),Tab_NotReq,
IF(SUMPRODUCT(--('Section 12'!$A$4:$A$1004=$B71))=0,Missing_substance,
IF(SUMPRODUCT(--('Section 12'!$A$4:$A$1004=$B71),--('Section 12'!$Z$4:$Z$1004=Complete))&lt;SUMPRODUCT(--('Section 12'!$A$4:$A$1004=$B71)),Substance_error,Substance_complete)))))</f>
        <v/>
      </c>
      <c r="E71" s="10" t="str" cm="1">
        <f t="array" ref="E71">IF('File Status'!$B71="","",
IF(AND('Section 8'!$L$4=No,SUMPRODUCT(--('Section 13(a)(b)(c)'!$A$4:$A$100=$B71))=0),"",
IF(AND('Section 8'!$L$4=No,SUMPRODUCT(--('Section 13(a)(b)(c)'!$A$4:$A$100=$B71))&gt;0),Tab_NotReq,
IF(ISERROR(VLOOKUP($B71,List_Section_1314,1,FALSE))=TRUE, "",
IF(SUMPRODUCT(--('Section 13(a)(b)(c)'!$A$4:$A$100=$B71))=0,Missing_substance,
IF(SUMPRODUCT(--('Section 13(a)(b)(c)'!$A$4:$A$100=$B71),--('Section 13(a)(b)(c)'!$O$4:$O$100=Complete))&lt;SUMPRODUCT(--('Section 13(a)(b)(c)'!$A$4:$A$100=$B71)),Substance_error,Substance_complete))))))</f>
        <v/>
      </c>
      <c r="F71" s="93" t="str" cm="1">
        <f t="array" ref="F71">IF('File Status'!$B71="","",
IF(AND('Section 8'!$L$4=No,SUMPRODUCT(--('Section 13(d)(e)'!$A$4:$A$300=$B71))=0),"",
IF(AND('Section 8'!$L$4=No,SUMPRODUCT(--('Section 13(d)(e)'!$A$4:$A$300=$B71))&gt;0),Tab_NotReq,
IF(ISERROR(VLOOKUP($B71,List_Section_1314,1,FALSE))=TRUE, "",
IF(SUMPRODUCT(--('Section 13(d)(e)'!$A$4:$A$300=$B71))=0,Missing_substance,
IF(SUMPRODUCT(--('Section 13(d)(e)'!$A$4:$A$300=$B71),--('Section 13(d)(e)'!$L$4:$L$300=Complete))&lt;SUMPRODUCT(--('Section 13(d)(e)'!$A$4:$A$300=$B71)),Substance_error,Substance_complete))))))</f>
        <v/>
      </c>
      <c r="G71" s="94" t="str" cm="1">
        <f t="array" ref="G71">IF('File Status'!$B71="","",
IF(AND('Section 8'!$L$4=No,SUMPRODUCT(--('Section 13 &amp; 14 Files'!$A$4:$A$100=$B71))=0),"",
IF(AND('Section 8'!$L$4=No,SUMPRODUCT(--('Section 13 &amp; 14 Files'!$A$4:$A$100=$B71))&gt;0),Tab_NotReq,
IF(ISERROR(VLOOKUP($B71,List_Section_1314,1,FALSE))=TRUE, "",
IF(SUMPRODUCT(--('Section 13 &amp; 14 Files'!$A$4:$A$100=$B71),--('Section 13 &amp; 14 Files'!$H$4:$H$100=Complete))&lt;SUMPRODUCT(--('Section 13 &amp; 14 Files'!$A$4:$A$100=$B71)),Substance_error,substance_complete_s1314)))))</f>
        <v/>
      </c>
      <c r="H71" s="25"/>
    </row>
    <row r="72" spans="1:8" ht="60" customHeight="1" outlineLevel="1" x14ac:dyDescent="0.35">
      <c r="A72" s="25"/>
      <c r="B72" s="2" t="str">
        <f>IF('Section 11'!C59="", "", 'Section 11'!C59)</f>
        <v/>
      </c>
      <c r="C72" s="10" t="str">
        <f>IF(B72="","",
IF(AND('Section 8'!$L$4=No,B72&lt;&gt;""),Tab_NotReq,
IF('Section 11'!Y59=Complete,Substance_complete,IF('Section 11'!Y59&lt;&gt;Complete,Substance_error,""))))</f>
        <v/>
      </c>
      <c r="D72" s="10" t="str" cm="1">
        <f t="array" ref="D72">IF('File Status'!$B72="","",
IF(AND('Section 8'!$L$4=No,SUMPRODUCT(--('Section 12'!$A$4:$A$1004=$B72))=0),"",
IF(AND('Section 8'!$L$4=No,SUMPRODUCT(--('Section 12'!$A$4:$A$1004=$B72))&gt;0),Tab_NotReq,
IF(SUMPRODUCT(--('Section 12'!$A$4:$A$1004=$B72))=0,Missing_substance,
IF(SUMPRODUCT(--('Section 12'!$A$4:$A$1004=$B72),--('Section 12'!$Z$4:$Z$1004=Complete))&lt;SUMPRODUCT(--('Section 12'!$A$4:$A$1004=$B72)),Substance_error,Substance_complete)))))</f>
        <v/>
      </c>
      <c r="E72" s="10" t="str" cm="1">
        <f t="array" ref="E72">IF('File Status'!$B72="","",
IF(AND('Section 8'!$L$4=No,SUMPRODUCT(--('Section 13(a)(b)(c)'!$A$4:$A$100=$B72))=0),"",
IF(AND('Section 8'!$L$4=No,SUMPRODUCT(--('Section 13(a)(b)(c)'!$A$4:$A$100=$B72))&gt;0),Tab_NotReq,
IF(ISERROR(VLOOKUP($B72,List_Section_1314,1,FALSE))=TRUE, "",
IF(SUMPRODUCT(--('Section 13(a)(b)(c)'!$A$4:$A$100=$B72))=0,Missing_substance,
IF(SUMPRODUCT(--('Section 13(a)(b)(c)'!$A$4:$A$100=$B72),--('Section 13(a)(b)(c)'!$O$4:$O$100=Complete))&lt;SUMPRODUCT(--('Section 13(a)(b)(c)'!$A$4:$A$100=$B72)),Substance_error,Substance_complete))))))</f>
        <v/>
      </c>
      <c r="F72" s="93" t="str" cm="1">
        <f t="array" ref="F72">IF('File Status'!$B72="","",
IF(AND('Section 8'!$L$4=No,SUMPRODUCT(--('Section 13(d)(e)'!$A$4:$A$300=$B72))=0),"",
IF(AND('Section 8'!$L$4=No,SUMPRODUCT(--('Section 13(d)(e)'!$A$4:$A$300=$B72))&gt;0),Tab_NotReq,
IF(ISERROR(VLOOKUP($B72,List_Section_1314,1,FALSE))=TRUE, "",
IF(SUMPRODUCT(--('Section 13(d)(e)'!$A$4:$A$300=$B72))=0,Missing_substance,
IF(SUMPRODUCT(--('Section 13(d)(e)'!$A$4:$A$300=$B72),--('Section 13(d)(e)'!$L$4:$L$300=Complete))&lt;SUMPRODUCT(--('Section 13(d)(e)'!$A$4:$A$300=$B72)),Substance_error,Substance_complete))))))</f>
        <v/>
      </c>
      <c r="G72" s="94" t="str" cm="1">
        <f t="array" ref="G72">IF('File Status'!$B72="","",
IF(AND('Section 8'!$L$4=No,SUMPRODUCT(--('Section 13 &amp; 14 Files'!$A$4:$A$100=$B72))=0),"",
IF(AND('Section 8'!$L$4=No,SUMPRODUCT(--('Section 13 &amp; 14 Files'!$A$4:$A$100=$B72))&gt;0),Tab_NotReq,
IF(ISERROR(VLOOKUP($B72,List_Section_1314,1,FALSE))=TRUE, "",
IF(SUMPRODUCT(--('Section 13 &amp; 14 Files'!$A$4:$A$100=$B72),--('Section 13 &amp; 14 Files'!$H$4:$H$100=Complete))&lt;SUMPRODUCT(--('Section 13 &amp; 14 Files'!$A$4:$A$100=$B72)),Substance_error,substance_complete_s1314)))))</f>
        <v/>
      </c>
      <c r="H72" s="25"/>
    </row>
    <row r="73" spans="1:8" ht="60" customHeight="1" outlineLevel="1" x14ac:dyDescent="0.35">
      <c r="A73" s="25"/>
      <c r="B73" s="2" t="str">
        <f>IF('Section 11'!C60="", "", 'Section 11'!C60)</f>
        <v/>
      </c>
      <c r="C73" s="10" t="str">
        <f>IF(B73="","",
IF(AND('Section 8'!$L$4=No,B73&lt;&gt;""),Tab_NotReq,
IF('Section 11'!Y60=Complete,Substance_complete,IF('Section 11'!Y60&lt;&gt;Complete,Substance_error,""))))</f>
        <v/>
      </c>
      <c r="D73" s="10" t="str" cm="1">
        <f t="array" ref="D73">IF('File Status'!$B73="","",
IF(AND('Section 8'!$L$4=No,SUMPRODUCT(--('Section 12'!$A$4:$A$1004=$B73))=0),"",
IF(AND('Section 8'!$L$4=No,SUMPRODUCT(--('Section 12'!$A$4:$A$1004=$B73))&gt;0),Tab_NotReq,
IF(SUMPRODUCT(--('Section 12'!$A$4:$A$1004=$B73))=0,Missing_substance,
IF(SUMPRODUCT(--('Section 12'!$A$4:$A$1004=$B73),--('Section 12'!$Z$4:$Z$1004=Complete))&lt;SUMPRODUCT(--('Section 12'!$A$4:$A$1004=$B73)),Substance_error,Substance_complete)))))</f>
        <v/>
      </c>
      <c r="E73" s="10" t="str" cm="1">
        <f t="array" ref="E73">IF('File Status'!$B73="","",
IF(AND('Section 8'!$L$4=No,SUMPRODUCT(--('Section 13(a)(b)(c)'!$A$4:$A$100=$B73))=0),"",
IF(AND('Section 8'!$L$4=No,SUMPRODUCT(--('Section 13(a)(b)(c)'!$A$4:$A$100=$B73))&gt;0),Tab_NotReq,
IF(ISERROR(VLOOKUP($B73,List_Section_1314,1,FALSE))=TRUE, "",
IF(SUMPRODUCT(--('Section 13(a)(b)(c)'!$A$4:$A$100=$B73))=0,Missing_substance,
IF(SUMPRODUCT(--('Section 13(a)(b)(c)'!$A$4:$A$100=$B73),--('Section 13(a)(b)(c)'!$O$4:$O$100=Complete))&lt;SUMPRODUCT(--('Section 13(a)(b)(c)'!$A$4:$A$100=$B73)),Substance_error,Substance_complete))))))</f>
        <v/>
      </c>
      <c r="F73" s="93" t="str" cm="1">
        <f t="array" ref="F73">IF('File Status'!$B73="","",
IF(AND('Section 8'!$L$4=No,SUMPRODUCT(--('Section 13(d)(e)'!$A$4:$A$300=$B73))=0),"",
IF(AND('Section 8'!$L$4=No,SUMPRODUCT(--('Section 13(d)(e)'!$A$4:$A$300=$B73))&gt;0),Tab_NotReq,
IF(ISERROR(VLOOKUP($B73,List_Section_1314,1,FALSE))=TRUE, "",
IF(SUMPRODUCT(--('Section 13(d)(e)'!$A$4:$A$300=$B73))=0,Missing_substance,
IF(SUMPRODUCT(--('Section 13(d)(e)'!$A$4:$A$300=$B73),--('Section 13(d)(e)'!$L$4:$L$300=Complete))&lt;SUMPRODUCT(--('Section 13(d)(e)'!$A$4:$A$300=$B73)),Substance_error,Substance_complete))))))</f>
        <v/>
      </c>
      <c r="G73" s="94" t="str" cm="1">
        <f t="array" ref="G73">IF('File Status'!$B73="","",
IF(AND('Section 8'!$L$4=No,SUMPRODUCT(--('Section 13 &amp; 14 Files'!$A$4:$A$100=$B73))=0),"",
IF(AND('Section 8'!$L$4=No,SUMPRODUCT(--('Section 13 &amp; 14 Files'!$A$4:$A$100=$B73))&gt;0),Tab_NotReq,
IF(ISERROR(VLOOKUP($B73,List_Section_1314,1,FALSE))=TRUE, "",
IF(SUMPRODUCT(--('Section 13 &amp; 14 Files'!$A$4:$A$100=$B73),--('Section 13 &amp; 14 Files'!$H$4:$H$100=Complete))&lt;SUMPRODUCT(--('Section 13 &amp; 14 Files'!$A$4:$A$100=$B73)),Substance_error,substance_complete_s1314)))))</f>
        <v/>
      </c>
      <c r="H73" s="25"/>
    </row>
    <row r="74" spans="1:8" ht="60" customHeight="1" outlineLevel="1" x14ac:dyDescent="0.35">
      <c r="A74" s="25"/>
      <c r="B74" s="2" t="str">
        <f>IF('Section 11'!C61="", "", 'Section 11'!C61)</f>
        <v/>
      </c>
      <c r="C74" s="10" t="str">
        <f>IF(B74="","",
IF(AND('Section 8'!$L$4=No,B74&lt;&gt;""),Tab_NotReq,
IF('Section 11'!Y61=Complete,Substance_complete,IF('Section 11'!Y61&lt;&gt;Complete,Substance_error,""))))</f>
        <v/>
      </c>
      <c r="D74" s="10" t="str" cm="1">
        <f t="array" ref="D74">IF('File Status'!$B74="","",
IF(AND('Section 8'!$L$4=No,SUMPRODUCT(--('Section 12'!$A$4:$A$1004=$B74))=0),"",
IF(AND('Section 8'!$L$4=No,SUMPRODUCT(--('Section 12'!$A$4:$A$1004=$B74))&gt;0),Tab_NotReq,
IF(SUMPRODUCT(--('Section 12'!$A$4:$A$1004=$B74))=0,Missing_substance,
IF(SUMPRODUCT(--('Section 12'!$A$4:$A$1004=$B74),--('Section 12'!$Z$4:$Z$1004=Complete))&lt;SUMPRODUCT(--('Section 12'!$A$4:$A$1004=$B74)),Substance_error,Substance_complete)))))</f>
        <v/>
      </c>
      <c r="E74" s="10" t="str" cm="1">
        <f t="array" ref="E74">IF('File Status'!$B74="","",
IF(AND('Section 8'!$L$4=No,SUMPRODUCT(--('Section 13(a)(b)(c)'!$A$4:$A$100=$B74))=0),"",
IF(AND('Section 8'!$L$4=No,SUMPRODUCT(--('Section 13(a)(b)(c)'!$A$4:$A$100=$B74))&gt;0),Tab_NotReq,
IF(ISERROR(VLOOKUP($B74,List_Section_1314,1,FALSE))=TRUE, "",
IF(SUMPRODUCT(--('Section 13(a)(b)(c)'!$A$4:$A$100=$B74))=0,Missing_substance,
IF(SUMPRODUCT(--('Section 13(a)(b)(c)'!$A$4:$A$100=$B74),--('Section 13(a)(b)(c)'!$O$4:$O$100=Complete))&lt;SUMPRODUCT(--('Section 13(a)(b)(c)'!$A$4:$A$100=$B74)),Substance_error,Substance_complete))))))</f>
        <v/>
      </c>
      <c r="F74" s="93" t="str" cm="1">
        <f t="array" ref="F74">IF('File Status'!$B74="","",
IF(AND('Section 8'!$L$4=No,SUMPRODUCT(--('Section 13(d)(e)'!$A$4:$A$300=$B74))=0),"",
IF(AND('Section 8'!$L$4=No,SUMPRODUCT(--('Section 13(d)(e)'!$A$4:$A$300=$B74))&gt;0),Tab_NotReq,
IF(ISERROR(VLOOKUP($B74,List_Section_1314,1,FALSE))=TRUE, "",
IF(SUMPRODUCT(--('Section 13(d)(e)'!$A$4:$A$300=$B74))=0,Missing_substance,
IF(SUMPRODUCT(--('Section 13(d)(e)'!$A$4:$A$300=$B74),--('Section 13(d)(e)'!$L$4:$L$300=Complete))&lt;SUMPRODUCT(--('Section 13(d)(e)'!$A$4:$A$300=$B74)),Substance_error,Substance_complete))))))</f>
        <v/>
      </c>
      <c r="G74" s="94" t="str" cm="1">
        <f t="array" ref="G74">IF('File Status'!$B74="","",
IF(AND('Section 8'!$L$4=No,SUMPRODUCT(--('Section 13 &amp; 14 Files'!$A$4:$A$100=$B74))=0),"",
IF(AND('Section 8'!$L$4=No,SUMPRODUCT(--('Section 13 &amp; 14 Files'!$A$4:$A$100=$B74))&gt;0),Tab_NotReq,
IF(ISERROR(VLOOKUP($B74,List_Section_1314,1,FALSE))=TRUE, "",
IF(SUMPRODUCT(--('Section 13 &amp; 14 Files'!$A$4:$A$100=$B74),--('Section 13 &amp; 14 Files'!$H$4:$H$100=Complete))&lt;SUMPRODUCT(--('Section 13 &amp; 14 Files'!$A$4:$A$100=$B74)),Substance_error,substance_complete_s1314)))))</f>
        <v/>
      </c>
      <c r="H74" s="25"/>
    </row>
    <row r="75" spans="1:8" ht="60" customHeight="1" outlineLevel="1" x14ac:dyDescent="0.35">
      <c r="A75" s="25"/>
      <c r="B75" s="2" t="str">
        <f>IF('Section 11'!C62="", "", 'Section 11'!C62)</f>
        <v/>
      </c>
      <c r="C75" s="10" t="str">
        <f>IF(B75="","",
IF(AND('Section 8'!$L$4=No,B75&lt;&gt;""),Tab_NotReq,
IF('Section 11'!Y62=Complete,Substance_complete,IF('Section 11'!Y62&lt;&gt;Complete,Substance_error,""))))</f>
        <v/>
      </c>
      <c r="D75" s="10" t="str" cm="1">
        <f t="array" ref="D75">IF('File Status'!$B75="","",
IF(AND('Section 8'!$L$4=No,SUMPRODUCT(--('Section 12'!$A$4:$A$1004=$B75))=0),"",
IF(AND('Section 8'!$L$4=No,SUMPRODUCT(--('Section 12'!$A$4:$A$1004=$B75))&gt;0),Tab_NotReq,
IF(SUMPRODUCT(--('Section 12'!$A$4:$A$1004=$B75))=0,Missing_substance,
IF(SUMPRODUCT(--('Section 12'!$A$4:$A$1004=$B75),--('Section 12'!$Z$4:$Z$1004=Complete))&lt;SUMPRODUCT(--('Section 12'!$A$4:$A$1004=$B75)),Substance_error,Substance_complete)))))</f>
        <v/>
      </c>
      <c r="E75" s="10" t="str" cm="1">
        <f t="array" ref="E75">IF('File Status'!$B75="","",
IF(AND('Section 8'!$L$4=No,SUMPRODUCT(--('Section 13(a)(b)(c)'!$A$4:$A$100=$B75))=0),"",
IF(AND('Section 8'!$L$4=No,SUMPRODUCT(--('Section 13(a)(b)(c)'!$A$4:$A$100=$B75))&gt;0),Tab_NotReq,
IF(ISERROR(VLOOKUP($B75,List_Section_1314,1,FALSE))=TRUE, "",
IF(SUMPRODUCT(--('Section 13(a)(b)(c)'!$A$4:$A$100=$B75))=0,Missing_substance,
IF(SUMPRODUCT(--('Section 13(a)(b)(c)'!$A$4:$A$100=$B75),--('Section 13(a)(b)(c)'!$O$4:$O$100=Complete))&lt;SUMPRODUCT(--('Section 13(a)(b)(c)'!$A$4:$A$100=$B75)),Substance_error,Substance_complete))))))</f>
        <v/>
      </c>
      <c r="F75" s="93" t="str" cm="1">
        <f t="array" ref="F75">IF('File Status'!$B75="","",
IF(AND('Section 8'!$L$4=No,SUMPRODUCT(--('Section 13(d)(e)'!$A$4:$A$300=$B75))=0),"",
IF(AND('Section 8'!$L$4=No,SUMPRODUCT(--('Section 13(d)(e)'!$A$4:$A$300=$B75))&gt;0),Tab_NotReq,
IF(ISERROR(VLOOKUP($B75,List_Section_1314,1,FALSE))=TRUE, "",
IF(SUMPRODUCT(--('Section 13(d)(e)'!$A$4:$A$300=$B75))=0,Missing_substance,
IF(SUMPRODUCT(--('Section 13(d)(e)'!$A$4:$A$300=$B75),--('Section 13(d)(e)'!$L$4:$L$300=Complete))&lt;SUMPRODUCT(--('Section 13(d)(e)'!$A$4:$A$300=$B75)),Substance_error,Substance_complete))))))</f>
        <v/>
      </c>
      <c r="G75" s="94" t="str" cm="1">
        <f t="array" ref="G75">IF('File Status'!$B75="","",
IF(AND('Section 8'!$L$4=No,SUMPRODUCT(--('Section 13 &amp; 14 Files'!$A$4:$A$100=$B75))=0),"",
IF(AND('Section 8'!$L$4=No,SUMPRODUCT(--('Section 13 &amp; 14 Files'!$A$4:$A$100=$B75))&gt;0),Tab_NotReq,
IF(ISERROR(VLOOKUP($B75,List_Section_1314,1,FALSE))=TRUE, "",
IF(SUMPRODUCT(--('Section 13 &amp; 14 Files'!$A$4:$A$100=$B75),--('Section 13 &amp; 14 Files'!$H$4:$H$100=Complete))&lt;SUMPRODUCT(--('Section 13 &amp; 14 Files'!$A$4:$A$100=$B75)),Substance_error,substance_complete_s1314)))))</f>
        <v/>
      </c>
      <c r="H75" s="25"/>
    </row>
    <row r="76" spans="1:8" ht="60" customHeight="1" outlineLevel="1" x14ac:dyDescent="0.35">
      <c r="A76" s="25"/>
      <c r="B76" s="2" t="str">
        <f>IF('Section 11'!C63="", "", 'Section 11'!C63)</f>
        <v/>
      </c>
      <c r="C76" s="10" t="str">
        <f>IF(B76="","",
IF(AND('Section 8'!$L$4=No,B76&lt;&gt;""),Tab_NotReq,
IF('Section 11'!Y63=Complete,Substance_complete,IF('Section 11'!Y63&lt;&gt;Complete,Substance_error,""))))</f>
        <v/>
      </c>
      <c r="D76" s="10" t="str" cm="1">
        <f t="array" ref="D76">IF('File Status'!$B76="","",
IF(AND('Section 8'!$L$4=No,SUMPRODUCT(--('Section 12'!$A$4:$A$1004=$B76))=0),"",
IF(AND('Section 8'!$L$4=No,SUMPRODUCT(--('Section 12'!$A$4:$A$1004=$B76))&gt;0),Tab_NotReq,
IF(SUMPRODUCT(--('Section 12'!$A$4:$A$1004=$B76))=0,Missing_substance,
IF(SUMPRODUCT(--('Section 12'!$A$4:$A$1004=$B76),--('Section 12'!$Z$4:$Z$1004=Complete))&lt;SUMPRODUCT(--('Section 12'!$A$4:$A$1004=$B76)),Substance_error,Substance_complete)))))</f>
        <v/>
      </c>
      <c r="E76" s="10" t="str" cm="1">
        <f t="array" ref="E76">IF('File Status'!$B76="","",
IF(AND('Section 8'!$L$4=No,SUMPRODUCT(--('Section 13(a)(b)(c)'!$A$4:$A$100=$B76))=0),"",
IF(AND('Section 8'!$L$4=No,SUMPRODUCT(--('Section 13(a)(b)(c)'!$A$4:$A$100=$B76))&gt;0),Tab_NotReq,
IF(ISERROR(VLOOKUP($B76,List_Section_1314,1,FALSE))=TRUE, "",
IF(SUMPRODUCT(--('Section 13(a)(b)(c)'!$A$4:$A$100=$B76))=0,Missing_substance,
IF(SUMPRODUCT(--('Section 13(a)(b)(c)'!$A$4:$A$100=$B76),--('Section 13(a)(b)(c)'!$O$4:$O$100=Complete))&lt;SUMPRODUCT(--('Section 13(a)(b)(c)'!$A$4:$A$100=$B76)),Substance_error,Substance_complete))))))</f>
        <v/>
      </c>
      <c r="F76" s="93" t="str" cm="1">
        <f t="array" ref="F76">IF('File Status'!$B76="","",
IF(AND('Section 8'!$L$4=No,SUMPRODUCT(--('Section 13(d)(e)'!$A$4:$A$300=$B76))=0),"",
IF(AND('Section 8'!$L$4=No,SUMPRODUCT(--('Section 13(d)(e)'!$A$4:$A$300=$B76))&gt;0),Tab_NotReq,
IF(ISERROR(VLOOKUP($B76,List_Section_1314,1,FALSE))=TRUE, "",
IF(SUMPRODUCT(--('Section 13(d)(e)'!$A$4:$A$300=$B76))=0,Missing_substance,
IF(SUMPRODUCT(--('Section 13(d)(e)'!$A$4:$A$300=$B76),--('Section 13(d)(e)'!$L$4:$L$300=Complete))&lt;SUMPRODUCT(--('Section 13(d)(e)'!$A$4:$A$300=$B76)),Substance_error,Substance_complete))))))</f>
        <v/>
      </c>
      <c r="G76" s="94" t="str" cm="1">
        <f t="array" ref="G76">IF('File Status'!$B76="","",
IF(AND('Section 8'!$L$4=No,SUMPRODUCT(--('Section 13 &amp; 14 Files'!$A$4:$A$100=$B76))=0),"",
IF(AND('Section 8'!$L$4=No,SUMPRODUCT(--('Section 13 &amp; 14 Files'!$A$4:$A$100=$B76))&gt;0),Tab_NotReq,
IF(ISERROR(VLOOKUP($B76,List_Section_1314,1,FALSE))=TRUE, "",
IF(SUMPRODUCT(--('Section 13 &amp; 14 Files'!$A$4:$A$100=$B76),--('Section 13 &amp; 14 Files'!$H$4:$H$100=Complete))&lt;SUMPRODUCT(--('Section 13 &amp; 14 Files'!$A$4:$A$100=$B76)),Substance_error,substance_complete_s1314)))))</f>
        <v/>
      </c>
      <c r="H76" s="25"/>
    </row>
    <row r="77" spans="1:8" ht="60" customHeight="1" outlineLevel="1" x14ac:dyDescent="0.35">
      <c r="A77" s="25"/>
      <c r="B77" s="2" t="str">
        <f>IF('Section 11'!C64="", "", 'Section 11'!C64)</f>
        <v/>
      </c>
      <c r="C77" s="10" t="str">
        <f>IF(B77="","",
IF(AND('Section 8'!$L$4=No,B77&lt;&gt;""),Tab_NotReq,
IF('Section 11'!Y64=Complete,Substance_complete,IF('Section 11'!Y64&lt;&gt;Complete,Substance_error,""))))</f>
        <v/>
      </c>
      <c r="D77" s="10" t="str" cm="1">
        <f t="array" ref="D77">IF('File Status'!$B77="","",
IF(AND('Section 8'!$L$4=No,SUMPRODUCT(--('Section 12'!$A$4:$A$1004=$B77))=0),"",
IF(AND('Section 8'!$L$4=No,SUMPRODUCT(--('Section 12'!$A$4:$A$1004=$B77))&gt;0),Tab_NotReq,
IF(SUMPRODUCT(--('Section 12'!$A$4:$A$1004=$B77))=0,Missing_substance,
IF(SUMPRODUCT(--('Section 12'!$A$4:$A$1004=$B77),--('Section 12'!$Z$4:$Z$1004=Complete))&lt;SUMPRODUCT(--('Section 12'!$A$4:$A$1004=$B77)),Substance_error,Substance_complete)))))</f>
        <v/>
      </c>
      <c r="E77" s="10" t="str" cm="1">
        <f t="array" ref="E77">IF('File Status'!$B77="","",
IF(AND('Section 8'!$L$4=No,SUMPRODUCT(--('Section 13(a)(b)(c)'!$A$4:$A$100=$B77))=0),"",
IF(AND('Section 8'!$L$4=No,SUMPRODUCT(--('Section 13(a)(b)(c)'!$A$4:$A$100=$B77))&gt;0),Tab_NotReq,
IF(ISERROR(VLOOKUP($B77,List_Section_1314,1,FALSE))=TRUE, "",
IF(SUMPRODUCT(--('Section 13(a)(b)(c)'!$A$4:$A$100=$B77))=0,Missing_substance,
IF(SUMPRODUCT(--('Section 13(a)(b)(c)'!$A$4:$A$100=$B77),--('Section 13(a)(b)(c)'!$O$4:$O$100=Complete))&lt;SUMPRODUCT(--('Section 13(a)(b)(c)'!$A$4:$A$100=$B77)),Substance_error,Substance_complete))))))</f>
        <v/>
      </c>
      <c r="F77" s="93" t="str" cm="1">
        <f t="array" ref="F77">IF('File Status'!$B77="","",
IF(AND('Section 8'!$L$4=No,SUMPRODUCT(--('Section 13(d)(e)'!$A$4:$A$300=$B77))=0),"",
IF(AND('Section 8'!$L$4=No,SUMPRODUCT(--('Section 13(d)(e)'!$A$4:$A$300=$B77))&gt;0),Tab_NotReq,
IF(ISERROR(VLOOKUP($B77,List_Section_1314,1,FALSE))=TRUE, "",
IF(SUMPRODUCT(--('Section 13(d)(e)'!$A$4:$A$300=$B77))=0,Missing_substance,
IF(SUMPRODUCT(--('Section 13(d)(e)'!$A$4:$A$300=$B77),--('Section 13(d)(e)'!$L$4:$L$300=Complete))&lt;SUMPRODUCT(--('Section 13(d)(e)'!$A$4:$A$300=$B77)),Substance_error,Substance_complete))))))</f>
        <v/>
      </c>
      <c r="G77" s="94" t="str" cm="1">
        <f t="array" ref="G77">IF('File Status'!$B77="","",
IF(AND('Section 8'!$L$4=No,SUMPRODUCT(--('Section 13 &amp; 14 Files'!$A$4:$A$100=$B77))=0),"",
IF(AND('Section 8'!$L$4=No,SUMPRODUCT(--('Section 13 &amp; 14 Files'!$A$4:$A$100=$B77))&gt;0),Tab_NotReq,
IF(ISERROR(VLOOKUP($B77,List_Section_1314,1,FALSE))=TRUE, "",
IF(SUMPRODUCT(--('Section 13 &amp; 14 Files'!$A$4:$A$100=$B77),--('Section 13 &amp; 14 Files'!$H$4:$H$100=Complete))&lt;SUMPRODUCT(--('Section 13 &amp; 14 Files'!$A$4:$A$100=$B77)),Substance_error,substance_complete_s1314)))))</f>
        <v/>
      </c>
      <c r="H77" s="25"/>
    </row>
    <row r="78" spans="1:8" ht="60" customHeight="1" outlineLevel="1" x14ac:dyDescent="0.35">
      <c r="A78" s="25"/>
      <c r="B78" s="2" t="str">
        <f>IF('Section 11'!C65="", "", 'Section 11'!C65)</f>
        <v/>
      </c>
      <c r="C78" s="10" t="str">
        <f>IF(B78="","",
IF(AND('Section 8'!$L$4=No,B78&lt;&gt;""),Tab_NotReq,
IF('Section 11'!Y65=Complete,Substance_complete,IF('Section 11'!Y65&lt;&gt;Complete,Substance_error,""))))</f>
        <v/>
      </c>
      <c r="D78" s="10" t="str" cm="1">
        <f t="array" ref="D78">IF('File Status'!$B78="","",
IF(AND('Section 8'!$L$4=No,SUMPRODUCT(--('Section 12'!$A$4:$A$1004=$B78))=0),"",
IF(AND('Section 8'!$L$4=No,SUMPRODUCT(--('Section 12'!$A$4:$A$1004=$B78))&gt;0),Tab_NotReq,
IF(SUMPRODUCT(--('Section 12'!$A$4:$A$1004=$B78))=0,Missing_substance,
IF(SUMPRODUCT(--('Section 12'!$A$4:$A$1004=$B78),--('Section 12'!$Z$4:$Z$1004=Complete))&lt;SUMPRODUCT(--('Section 12'!$A$4:$A$1004=$B78)),Substance_error,Substance_complete)))))</f>
        <v/>
      </c>
      <c r="E78" s="10" t="str" cm="1">
        <f t="array" ref="E78">IF('File Status'!$B78="","",
IF(AND('Section 8'!$L$4=No,SUMPRODUCT(--('Section 13(a)(b)(c)'!$A$4:$A$100=$B78))=0),"",
IF(AND('Section 8'!$L$4=No,SUMPRODUCT(--('Section 13(a)(b)(c)'!$A$4:$A$100=$B78))&gt;0),Tab_NotReq,
IF(ISERROR(VLOOKUP($B78,List_Section_1314,1,FALSE))=TRUE, "",
IF(SUMPRODUCT(--('Section 13(a)(b)(c)'!$A$4:$A$100=$B78))=0,Missing_substance,
IF(SUMPRODUCT(--('Section 13(a)(b)(c)'!$A$4:$A$100=$B78),--('Section 13(a)(b)(c)'!$O$4:$O$100=Complete))&lt;SUMPRODUCT(--('Section 13(a)(b)(c)'!$A$4:$A$100=$B78)),Substance_error,Substance_complete))))))</f>
        <v/>
      </c>
      <c r="F78" s="93" t="str" cm="1">
        <f t="array" ref="F78">IF('File Status'!$B78="","",
IF(AND('Section 8'!$L$4=No,SUMPRODUCT(--('Section 13(d)(e)'!$A$4:$A$300=$B78))=0),"",
IF(AND('Section 8'!$L$4=No,SUMPRODUCT(--('Section 13(d)(e)'!$A$4:$A$300=$B78))&gt;0),Tab_NotReq,
IF(ISERROR(VLOOKUP($B78,List_Section_1314,1,FALSE))=TRUE, "",
IF(SUMPRODUCT(--('Section 13(d)(e)'!$A$4:$A$300=$B78))=0,Missing_substance,
IF(SUMPRODUCT(--('Section 13(d)(e)'!$A$4:$A$300=$B78),--('Section 13(d)(e)'!$L$4:$L$300=Complete))&lt;SUMPRODUCT(--('Section 13(d)(e)'!$A$4:$A$300=$B78)),Substance_error,Substance_complete))))))</f>
        <v/>
      </c>
      <c r="G78" s="94" t="str" cm="1">
        <f t="array" ref="G78">IF('File Status'!$B78="","",
IF(AND('Section 8'!$L$4=No,SUMPRODUCT(--('Section 13 &amp; 14 Files'!$A$4:$A$100=$B78))=0),"",
IF(AND('Section 8'!$L$4=No,SUMPRODUCT(--('Section 13 &amp; 14 Files'!$A$4:$A$100=$B78))&gt;0),Tab_NotReq,
IF(ISERROR(VLOOKUP($B78,List_Section_1314,1,FALSE))=TRUE, "",
IF(SUMPRODUCT(--('Section 13 &amp; 14 Files'!$A$4:$A$100=$B78),--('Section 13 &amp; 14 Files'!$H$4:$H$100=Complete))&lt;SUMPRODUCT(--('Section 13 &amp; 14 Files'!$A$4:$A$100=$B78)),Substance_error,substance_complete_s1314)))))</f>
        <v/>
      </c>
      <c r="H78" s="25"/>
    </row>
    <row r="79" spans="1:8" ht="60" customHeight="1" outlineLevel="1" x14ac:dyDescent="0.35">
      <c r="A79" s="25"/>
      <c r="B79" s="2" t="str">
        <f>IF('Section 11'!C66="", "", 'Section 11'!C66)</f>
        <v/>
      </c>
      <c r="C79" s="10" t="str">
        <f>IF(B79="","",
IF(AND('Section 8'!$L$4=No,B79&lt;&gt;""),Tab_NotReq,
IF('Section 11'!Y66=Complete,Substance_complete,IF('Section 11'!Y66&lt;&gt;Complete,Substance_error,""))))</f>
        <v/>
      </c>
      <c r="D79" s="10" t="str" cm="1">
        <f t="array" ref="D79">IF('File Status'!$B79="","",
IF(AND('Section 8'!$L$4=No,SUMPRODUCT(--('Section 12'!$A$4:$A$1004=$B79))=0),"",
IF(AND('Section 8'!$L$4=No,SUMPRODUCT(--('Section 12'!$A$4:$A$1004=$B79))&gt;0),Tab_NotReq,
IF(SUMPRODUCT(--('Section 12'!$A$4:$A$1004=$B79))=0,Missing_substance,
IF(SUMPRODUCT(--('Section 12'!$A$4:$A$1004=$B79),--('Section 12'!$Z$4:$Z$1004=Complete))&lt;SUMPRODUCT(--('Section 12'!$A$4:$A$1004=$B79)),Substance_error,Substance_complete)))))</f>
        <v/>
      </c>
      <c r="E79" s="10" t="str" cm="1">
        <f t="array" ref="E79">IF('File Status'!$B79="","",
IF(AND('Section 8'!$L$4=No,SUMPRODUCT(--('Section 13(a)(b)(c)'!$A$4:$A$100=$B79))=0),"",
IF(AND('Section 8'!$L$4=No,SUMPRODUCT(--('Section 13(a)(b)(c)'!$A$4:$A$100=$B79))&gt;0),Tab_NotReq,
IF(ISERROR(VLOOKUP($B79,List_Section_1314,1,FALSE))=TRUE, "",
IF(SUMPRODUCT(--('Section 13(a)(b)(c)'!$A$4:$A$100=$B79))=0,Missing_substance,
IF(SUMPRODUCT(--('Section 13(a)(b)(c)'!$A$4:$A$100=$B79),--('Section 13(a)(b)(c)'!$O$4:$O$100=Complete))&lt;SUMPRODUCT(--('Section 13(a)(b)(c)'!$A$4:$A$100=$B79)),Substance_error,Substance_complete))))))</f>
        <v/>
      </c>
      <c r="F79" s="93" t="str" cm="1">
        <f t="array" ref="F79">IF('File Status'!$B79="","",
IF(AND('Section 8'!$L$4=No,SUMPRODUCT(--('Section 13(d)(e)'!$A$4:$A$300=$B79))=0),"",
IF(AND('Section 8'!$L$4=No,SUMPRODUCT(--('Section 13(d)(e)'!$A$4:$A$300=$B79))&gt;0),Tab_NotReq,
IF(ISERROR(VLOOKUP($B79,List_Section_1314,1,FALSE))=TRUE, "",
IF(SUMPRODUCT(--('Section 13(d)(e)'!$A$4:$A$300=$B79))=0,Missing_substance,
IF(SUMPRODUCT(--('Section 13(d)(e)'!$A$4:$A$300=$B79),--('Section 13(d)(e)'!$L$4:$L$300=Complete))&lt;SUMPRODUCT(--('Section 13(d)(e)'!$A$4:$A$300=$B79)),Substance_error,Substance_complete))))))</f>
        <v/>
      </c>
      <c r="G79" s="94" t="str" cm="1">
        <f t="array" ref="G79">IF('File Status'!$B79="","",
IF(AND('Section 8'!$L$4=No,SUMPRODUCT(--('Section 13 &amp; 14 Files'!$A$4:$A$100=$B79))=0),"",
IF(AND('Section 8'!$L$4=No,SUMPRODUCT(--('Section 13 &amp; 14 Files'!$A$4:$A$100=$B79))&gt;0),Tab_NotReq,
IF(ISERROR(VLOOKUP($B79,List_Section_1314,1,FALSE))=TRUE, "",
IF(SUMPRODUCT(--('Section 13 &amp; 14 Files'!$A$4:$A$100=$B79),--('Section 13 &amp; 14 Files'!$H$4:$H$100=Complete))&lt;SUMPRODUCT(--('Section 13 &amp; 14 Files'!$A$4:$A$100=$B79)),Substance_error,substance_complete_s1314)))))</f>
        <v/>
      </c>
      <c r="H79" s="25"/>
    </row>
    <row r="80" spans="1:8" ht="60" customHeight="1" outlineLevel="1" x14ac:dyDescent="0.35">
      <c r="A80" s="25"/>
      <c r="B80" s="2" t="str">
        <f>IF('Section 11'!C67="", "", 'Section 11'!C67)</f>
        <v/>
      </c>
      <c r="C80" s="10" t="str">
        <f>IF(B80="","",
IF(AND('Section 8'!$L$4=No,B80&lt;&gt;""),Tab_NotReq,
IF('Section 11'!Y67=Complete,Substance_complete,IF('Section 11'!Y67&lt;&gt;Complete,Substance_error,""))))</f>
        <v/>
      </c>
      <c r="D80" s="10" t="str" cm="1">
        <f t="array" ref="D80">IF('File Status'!$B80="","",
IF(AND('Section 8'!$L$4=No,SUMPRODUCT(--('Section 12'!$A$4:$A$1004=$B80))=0),"",
IF(AND('Section 8'!$L$4=No,SUMPRODUCT(--('Section 12'!$A$4:$A$1004=$B80))&gt;0),Tab_NotReq,
IF(SUMPRODUCT(--('Section 12'!$A$4:$A$1004=$B80))=0,Missing_substance,
IF(SUMPRODUCT(--('Section 12'!$A$4:$A$1004=$B80),--('Section 12'!$Z$4:$Z$1004=Complete))&lt;SUMPRODUCT(--('Section 12'!$A$4:$A$1004=$B80)),Substance_error,Substance_complete)))))</f>
        <v/>
      </c>
      <c r="E80" s="10" t="str" cm="1">
        <f t="array" ref="E80">IF('File Status'!$B80="","",
IF(AND('Section 8'!$L$4=No,SUMPRODUCT(--('Section 13(a)(b)(c)'!$A$4:$A$100=$B80))=0),"",
IF(AND('Section 8'!$L$4=No,SUMPRODUCT(--('Section 13(a)(b)(c)'!$A$4:$A$100=$B80))&gt;0),Tab_NotReq,
IF(ISERROR(VLOOKUP($B80,List_Section_1314,1,FALSE))=TRUE, "",
IF(SUMPRODUCT(--('Section 13(a)(b)(c)'!$A$4:$A$100=$B80))=0,Missing_substance,
IF(SUMPRODUCT(--('Section 13(a)(b)(c)'!$A$4:$A$100=$B80),--('Section 13(a)(b)(c)'!$O$4:$O$100=Complete))&lt;SUMPRODUCT(--('Section 13(a)(b)(c)'!$A$4:$A$100=$B80)),Substance_error,Substance_complete))))))</f>
        <v/>
      </c>
      <c r="F80" s="93" t="str" cm="1">
        <f t="array" ref="F80">IF('File Status'!$B80="","",
IF(AND('Section 8'!$L$4=No,SUMPRODUCT(--('Section 13(d)(e)'!$A$4:$A$300=$B80))=0),"",
IF(AND('Section 8'!$L$4=No,SUMPRODUCT(--('Section 13(d)(e)'!$A$4:$A$300=$B80))&gt;0),Tab_NotReq,
IF(ISERROR(VLOOKUP($B80,List_Section_1314,1,FALSE))=TRUE, "",
IF(SUMPRODUCT(--('Section 13(d)(e)'!$A$4:$A$300=$B80))=0,Missing_substance,
IF(SUMPRODUCT(--('Section 13(d)(e)'!$A$4:$A$300=$B80),--('Section 13(d)(e)'!$L$4:$L$300=Complete))&lt;SUMPRODUCT(--('Section 13(d)(e)'!$A$4:$A$300=$B80)),Substance_error,Substance_complete))))))</f>
        <v/>
      </c>
      <c r="G80" s="94" t="str" cm="1">
        <f t="array" ref="G80">IF('File Status'!$B80="","",
IF(AND('Section 8'!$L$4=No,SUMPRODUCT(--('Section 13 &amp; 14 Files'!$A$4:$A$100=$B80))=0),"",
IF(AND('Section 8'!$L$4=No,SUMPRODUCT(--('Section 13 &amp; 14 Files'!$A$4:$A$100=$B80))&gt;0),Tab_NotReq,
IF(ISERROR(VLOOKUP($B80,List_Section_1314,1,FALSE))=TRUE, "",
IF(SUMPRODUCT(--('Section 13 &amp; 14 Files'!$A$4:$A$100=$B80),--('Section 13 &amp; 14 Files'!$H$4:$H$100=Complete))&lt;SUMPRODUCT(--('Section 13 &amp; 14 Files'!$A$4:$A$100=$B80)),Substance_error,substance_complete_s1314)))))</f>
        <v/>
      </c>
      <c r="H80" s="25"/>
    </row>
    <row r="81" spans="1:8" ht="60" customHeight="1" outlineLevel="1" x14ac:dyDescent="0.35">
      <c r="A81" s="25"/>
      <c r="B81" s="2" t="str">
        <f>IF('Section 11'!C68="", "", 'Section 11'!C68)</f>
        <v/>
      </c>
      <c r="C81" s="10" t="str">
        <f>IF(B81="","",
IF(AND('Section 8'!$L$4=No,B81&lt;&gt;""),Tab_NotReq,
IF('Section 11'!Y68=Complete,Substance_complete,IF('Section 11'!Y68&lt;&gt;Complete,Substance_error,""))))</f>
        <v/>
      </c>
      <c r="D81" s="10" t="str" cm="1">
        <f t="array" ref="D81">IF('File Status'!$B81="","",
IF(AND('Section 8'!$L$4=No,SUMPRODUCT(--('Section 12'!$A$4:$A$1004=$B81))=0),"",
IF(AND('Section 8'!$L$4=No,SUMPRODUCT(--('Section 12'!$A$4:$A$1004=$B81))&gt;0),Tab_NotReq,
IF(SUMPRODUCT(--('Section 12'!$A$4:$A$1004=$B81))=0,Missing_substance,
IF(SUMPRODUCT(--('Section 12'!$A$4:$A$1004=$B81),--('Section 12'!$Z$4:$Z$1004=Complete))&lt;SUMPRODUCT(--('Section 12'!$A$4:$A$1004=$B81)),Substance_error,Substance_complete)))))</f>
        <v/>
      </c>
      <c r="E81" s="10" t="str" cm="1">
        <f t="array" ref="E81">IF('File Status'!$B81="","",
IF(AND('Section 8'!$L$4=No,SUMPRODUCT(--('Section 13(a)(b)(c)'!$A$4:$A$100=$B81))=0),"",
IF(AND('Section 8'!$L$4=No,SUMPRODUCT(--('Section 13(a)(b)(c)'!$A$4:$A$100=$B81))&gt;0),Tab_NotReq,
IF(ISERROR(VLOOKUP($B81,List_Section_1314,1,FALSE))=TRUE, "",
IF(SUMPRODUCT(--('Section 13(a)(b)(c)'!$A$4:$A$100=$B81))=0,Missing_substance,
IF(SUMPRODUCT(--('Section 13(a)(b)(c)'!$A$4:$A$100=$B81),--('Section 13(a)(b)(c)'!$O$4:$O$100=Complete))&lt;SUMPRODUCT(--('Section 13(a)(b)(c)'!$A$4:$A$100=$B81)),Substance_error,Substance_complete))))))</f>
        <v/>
      </c>
      <c r="F81" s="93" t="str" cm="1">
        <f t="array" ref="F81">IF('File Status'!$B81="","",
IF(AND('Section 8'!$L$4=No,SUMPRODUCT(--('Section 13(d)(e)'!$A$4:$A$300=$B81))=0),"",
IF(AND('Section 8'!$L$4=No,SUMPRODUCT(--('Section 13(d)(e)'!$A$4:$A$300=$B81))&gt;0),Tab_NotReq,
IF(ISERROR(VLOOKUP($B81,List_Section_1314,1,FALSE))=TRUE, "",
IF(SUMPRODUCT(--('Section 13(d)(e)'!$A$4:$A$300=$B81))=0,Missing_substance,
IF(SUMPRODUCT(--('Section 13(d)(e)'!$A$4:$A$300=$B81),--('Section 13(d)(e)'!$L$4:$L$300=Complete))&lt;SUMPRODUCT(--('Section 13(d)(e)'!$A$4:$A$300=$B81)),Substance_error,Substance_complete))))))</f>
        <v/>
      </c>
      <c r="G81" s="94" t="str" cm="1">
        <f t="array" ref="G81">IF('File Status'!$B81="","",
IF(AND('Section 8'!$L$4=No,SUMPRODUCT(--('Section 13 &amp; 14 Files'!$A$4:$A$100=$B81))=0),"",
IF(AND('Section 8'!$L$4=No,SUMPRODUCT(--('Section 13 &amp; 14 Files'!$A$4:$A$100=$B81))&gt;0),Tab_NotReq,
IF(ISERROR(VLOOKUP($B81,List_Section_1314,1,FALSE))=TRUE, "",
IF(SUMPRODUCT(--('Section 13 &amp; 14 Files'!$A$4:$A$100=$B81),--('Section 13 &amp; 14 Files'!$H$4:$H$100=Complete))&lt;SUMPRODUCT(--('Section 13 &amp; 14 Files'!$A$4:$A$100=$B81)),Substance_error,substance_complete_s1314)))))</f>
        <v/>
      </c>
      <c r="H81" s="25"/>
    </row>
    <row r="82" spans="1:8" ht="60" customHeight="1" outlineLevel="1" x14ac:dyDescent="0.35">
      <c r="A82" s="25"/>
      <c r="B82" s="2" t="str">
        <f>IF('Section 11'!C69="", "", 'Section 11'!C69)</f>
        <v/>
      </c>
      <c r="C82" s="10" t="str">
        <f>IF(B82="","",
IF(AND('Section 8'!$L$4=No,B82&lt;&gt;""),Tab_NotReq,
IF('Section 11'!Y69=Complete,Substance_complete,IF('Section 11'!Y69&lt;&gt;Complete,Substance_error,""))))</f>
        <v/>
      </c>
      <c r="D82" s="10" t="str" cm="1">
        <f t="array" ref="D82">IF('File Status'!$B82="","",
IF(AND('Section 8'!$L$4=No,SUMPRODUCT(--('Section 12'!$A$4:$A$1004=$B82))=0),"",
IF(AND('Section 8'!$L$4=No,SUMPRODUCT(--('Section 12'!$A$4:$A$1004=$B82))&gt;0),Tab_NotReq,
IF(SUMPRODUCT(--('Section 12'!$A$4:$A$1004=$B82))=0,Missing_substance,
IF(SUMPRODUCT(--('Section 12'!$A$4:$A$1004=$B82),--('Section 12'!$Z$4:$Z$1004=Complete))&lt;SUMPRODUCT(--('Section 12'!$A$4:$A$1004=$B82)),Substance_error,Substance_complete)))))</f>
        <v/>
      </c>
      <c r="E82" s="10" t="str" cm="1">
        <f t="array" ref="E82">IF('File Status'!$B82="","",
IF(AND('Section 8'!$L$4=No,SUMPRODUCT(--('Section 13(a)(b)(c)'!$A$4:$A$100=$B82))=0),"",
IF(AND('Section 8'!$L$4=No,SUMPRODUCT(--('Section 13(a)(b)(c)'!$A$4:$A$100=$B82))&gt;0),Tab_NotReq,
IF(ISERROR(VLOOKUP($B82,List_Section_1314,1,FALSE))=TRUE, "",
IF(SUMPRODUCT(--('Section 13(a)(b)(c)'!$A$4:$A$100=$B82))=0,Missing_substance,
IF(SUMPRODUCT(--('Section 13(a)(b)(c)'!$A$4:$A$100=$B82),--('Section 13(a)(b)(c)'!$O$4:$O$100=Complete))&lt;SUMPRODUCT(--('Section 13(a)(b)(c)'!$A$4:$A$100=$B82)),Substance_error,Substance_complete))))))</f>
        <v/>
      </c>
      <c r="F82" s="93" t="str" cm="1">
        <f t="array" ref="F82">IF('File Status'!$B82="","",
IF(AND('Section 8'!$L$4=No,SUMPRODUCT(--('Section 13(d)(e)'!$A$4:$A$300=$B82))=0),"",
IF(AND('Section 8'!$L$4=No,SUMPRODUCT(--('Section 13(d)(e)'!$A$4:$A$300=$B82))&gt;0),Tab_NotReq,
IF(ISERROR(VLOOKUP($B82,List_Section_1314,1,FALSE))=TRUE, "",
IF(SUMPRODUCT(--('Section 13(d)(e)'!$A$4:$A$300=$B82))=0,Missing_substance,
IF(SUMPRODUCT(--('Section 13(d)(e)'!$A$4:$A$300=$B82),--('Section 13(d)(e)'!$L$4:$L$300=Complete))&lt;SUMPRODUCT(--('Section 13(d)(e)'!$A$4:$A$300=$B82)),Substance_error,Substance_complete))))))</f>
        <v/>
      </c>
      <c r="G82" s="94" t="str" cm="1">
        <f t="array" ref="G82">IF('File Status'!$B82="","",
IF(AND('Section 8'!$L$4=No,SUMPRODUCT(--('Section 13 &amp; 14 Files'!$A$4:$A$100=$B82))=0),"",
IF(AND('Section 8'!$L$4=No,SUMPRODUCT(--('Section 13 &amp; 14 Files'!$A$4:$A$100=$B82))&gt;0),Tab_NotReq,
IF(ISERROR(VLOOKUP($B82,List_Section_1314,1,FALSE))=TRUE, "",
IF(SUMPRODUCT(--('Section 13 &amp; 14 Files'!$A$4:$A$100=$B82),--('Section 13 &amp; 14 Files'!$H$4:$H$100=Complete))&lt;SUMPRODUCT(--('Section 13 &amp; 14 Files'!$A$4:$A$100=$B82)),Substance_error,substance_complete_s1314)))))</f>
        <v/>
      </c>
      <c r="H82" s="25"/>
    </row>
    <row r="83" spans="1:8" ht="60" customHeight="1" outlineLevel="1" x14ac:dyDescent="0.35">
      <c r="A83" s="25"/>
      <c r="B83" s="2" t="str">
        <f>IF('Section 11'!C70="", "", 'Section 11'!C70)</f>
        <v/>
      </c>
      <c r="C83" s="10" t="str">
        <f>IF(B83="","",
IF(AND('Section 8'!$L$4=No,B83&lt;&gt;""),Tab_NotReq,
IF('Section 11'!Y70=Complete,Substance_complete,IF('Section 11'!Y70&lt;&gt;Complete,Substance_error,""))))</f>
        <v/>
      </c>
      <c r="D83" s="10" t="str" cm="1">
        <f t="array" ref="D83">IF('File Status'!$B83="","",
IF(AND('Section 8'!$L$4=No,SUMPRODUCT(--('Section 12'!$A$4:$A$1004=$B83))=0),"",
IF(AND('Section 8'!$L$4=No,SUMPRODUCT(--('Section 12'!$A$4:$A$1004=$B83))&gt;0),Tab_NotReq,
IF(SUMPRODUCT(--('Section 12'!$A$4:$A$1004=$B83))=0,Missing_substance,
IF(SUMPRODUCT(--('Section 12'!$A$4:$A$1004=$B83),--('Section 12'!$Z$4:$Z$1004=Complete))&lt;SUMPRODUCT(--('Section 12'!$A$4:$A$1004=$B83)),Substance_error,Substance_complete)))))</f>
        <v/>
      </c>
      <c r="E83" s="10" t="str" cm="1">
        <f t="array" ref="E83">IF('File Status'!$B83="","",
IF(AND('Section 8'!$L$4=No,SUMPRODUCT(--('Section 13(a)(b)(c)'!$A$4:$A$100=$B83))=0),"",
IF(AND('Section 8'!$L$4=No,SUMPRODUCT(--('Section 13(a)(b)(c)'!$A$4:$A$100=$B83))&gt;0),Tab_NotReq,
IF(ISERROR(VLOOKUP($B83,List_Section_1314,1,FALSE))=TRUE, "",
IF(SUMPRODUCT(--('Section 13(a)(b)(c)'!$A$4:$A$100=$B83))=0,Missing_substance,
IF(SUMPRODUCT(--('Section 13(a)(b)(c)'!$A$4:$A$100=$B83),--('Section 13(a)(b)(c)'!$O$4:$O$100=Complete))&lt;SUMPRODUCT(--('Section 13(a)(b)(c)'!$A$4:$A$100=$B83)),Substance_error,Substance_complete))))))</f>
        <v/>
      </c>
      <c r="F83" s="93" t="str" cm="1">
        <f t="array" ref="F83">IF('File Status'!$B83="","",
IF(AND('Section 8'!$L$4=No,SUMPRODUCT(--('Section 13(d)(e)'!$A$4:$A$300=$B83))=0),"",
IF(AND('Section 8'!$L$4=No,SUMPRODUCT(--('Section 13(d)(e)'!$A$4:$A$300=$B83))&gt;0),Tab_NotReq,
IF(ISERROR(VLOOKUP($B83,List_Section_1314,1,FALSE))=TRUE, "",
IF(SUMPRODUCT(--('Section 13(d)(e)'!$A$4:$A$300=$B83))=0,Missing_substance,
IF(SUMPRODUCT(--('Section 13(d)(e)'!$A$4:$A$300=$B83),--('Section 13(d)(e)'!$L$4:$L$300=Complete))&lt;SUMPRODUCT(--('Section 13(d)(e)'!$A$4:$A$300=$B83)),Substance_error,Substance_complete))))))</f>
        <v/>
      </c>
      <c r="G83" s="94" t="str" cm="1">
        <f t="array" ref="G83">IF('File Status'!$B83="","",
IF(AND('Section 8'!$L$4=No,SUMPRODUCT(--('Section 13 &amp; 14 Files'!$A$4:$A$100=$B83))=0),"",
IF(AND('Section 8'!$L$4=No,SUMPRODUCT(--('Section 13 &amp; 14 Files'!$A$4:$A$100=$B83))&gt;0),Tab_NotReq,
IF(ISERROR(VLOOKUP($B83,List_Section_1314,1,FALSE))=TRUE, "",
IF(SUMPRODUCT(--('Section 13 &amp; 14 Files'!$A$4:$A$100=$B83),--('Section 13 &amp; 14 Files'!$H$4:$H$100=Complete))&lt;SUMPRODUCT(--('Section 13 &amp; 14 Files'!$A$4:$A$100=$B83)),Substance_error,substance_complete_s1314)))))</f>
        <v/>
      </c>
      <c r="H83" s="25"/>
    </row>
    <row r="84" spans="1:8" ht="60" customHeight="1" outlineLevel="1" x14ac:dyDescent="0.35">
      <c r="A84" s="25"/>
      <c r="B84" s="2" t="str">
        <f>IF('Section 11'!C71="", "", 'Section 11'!C71)</f>
        <v/>
      </c>
      <c r="C84" s="10" t="str">
        <f>IF(B84="","",
IF(AND('Section 8'!$L$4=No,B84&lt;&gt;""),Tab_NotReq,
IF('Section 11'!Y71=Complete,Substance_complete,IF('Section 11'!Y71&lt;&gt;Complete,Substance_error,""))))</f>
        <v/>
      </c>
      <c r="D84" s="10" t="str" cm="1">
        <f t="array" ref="D84">IF('File Status'!$B84="","",
IF(AND('Section 8'!$L$4=No,SUMPRODUCT(--('Section 12'!$A$4:$A$1004=$B84))=0),"",
IF(AND('Section 8'!$L$4=No,SUMPRODUCT(--('Section 12'!$A$4:$A$1004=$B84))&gt;0),Tab_NotReq,
IF(SUMPRODUCT(--('Section 12'!$A$4:$A$1004=$B84))=0,Missing_substance,
IF(SUMPRODUCT(--('Section 12'!$A$4:$A$1004=$B84),--('Section 12'!$Z$4:$Z$1004=Complete))&lt;SUMPRODUCT(--('Section 12'!$A$4:$A$1004=$B84)),Substance_error,Substance_complete)))))</f>
        <v/>
      </c>
      <c r="E84" s="10" t="str" cm="1">
        <f t="array" ref="E84">IF('File Status'!$B84="","",
IF(AND('Section 8'!$L$4=No,SUMPRODUCT(--('Section 13(a)(b)(c)'!$A$4:$A$100=$B84))=0),"",
IF(AND('Section 8'!$L$4=No,SUMPRODUCT(--('Section 13(a)(b)(c)'!$A$4:$A$100=$B84))&gt;0),Tab_NotReq,
IF(ISERROR(VLOOKUP($B84,List_Section_1314,1,FALSE))=TRUE, "",
IF(SUMPRODUCT(--('Section 13(a)(b)(c)'!$A$4:$A$100=$B84))=0,Missing_substance,
IF(SUMPRODUCT(--('Section 13(a)(b)(c)'!$A$4:$A$100=$B84),--('Section 13(a)(b)(c)'!$O$4:$O$100=Complete))&lt;SUMPRODUCT(--('Section 13(a)(b)(c)'!$A$4:$A$100=$B84)),Substance_error,Substance_complete))))))</f>
        <v/>
      </c>
      <c r="F84" s="93" t="str" cm="1">
        <f t="array" ref="F84">IF('File Status'!$B84="","",
IF(AND('Section 8'!$L$4=No,SUMPRODUCT(--('Section 13(d)(e)'!$A$4:$A$300=$B84))=0),"",
IF(AND('Section 8'!$L$4=No,SUMPRODUCT(--('Section 13(d)(e)'!$A$4:$A$300=$B84))&gt;0),Tab_NotReq,
IF(ISERROR(VLOOKUP($B84,List_Section_1314,1,FALSE))=TRUE, "",
IF(SUMPRODUCT(--('Section 13(d)(e)'!$A$4:$A$300=$B84))=0,Missing_substance,
IF(SUMPRODUCT(--('Section 13(d)(e)'!$A$4:$A$300=$B84),--('Section 13(d)(e)'!$L$4:$L$300=Complete))&lt;SUMPRODUCT(--('Section 13(d)(e)'!$A$4:$A$300=$B84)),Substance_error,Substance_complete))))))</f>
        <v/>
      </c>
      <c r="G84" s="94" t="str" cm="1">
        <f t="array" ref="G84">IF('File Status'!$B84="","",
IF(AND('Section 8'!$L$4=No,SUMPRODUCT(--('Section 13 &amp; 14 Files'!$A$4:$A$100=$B84))=0),"",
IF(AND('Section 8'!$L$4=No,SUMPRODUCT(--('Section 13 &amp; 14 Files'!$A$4:$A$100=$B84))&gt;0),Tab_NotReq,
IF(ISERROR(VLOOKUP($B84,List_Section_1314,1,FALSE))=TRUE, "",
IF(SUMPRODUCT(--('Section 13 &amp; 14 Files'!$A$4:$A$100=$B84),--('Section 13 &amp; 14 Files'!$H$4:$H$100=Complete))&lt;SUMPRODUCT(--('Section 13 &amp; 14 Files'!$A$4:$A$100=$B84)),Substance_error,substance_complete_s1314)))))</f>
        <v/>
      </c>
      <c r="H84" s="25"/>
    </row>
    <row r="85" spans="1:8" ht="60" customHeight="1" outlineLevel="1" x14ac:dyDescent="0.35">
      <c r="A85" s="25"/>
      <c r="B85" s="2" t="str">
        <f>IF('Section 11'!C72="", "", 'Section 11'!C72)</f>
        <v/>
      </c>
      <c r="C85" s="10" t="str">
        <f>IF(B85="","",
IF(AND('Section 8'!$L$4=No,B85&lt;&gt;""),Tab_NotReq,
IF('Section 11'!Y72=Complete,Substance_complete,IF('Section 11'!Y72&lt;&gt;Complete,Substance_error,""))))</f>
        <v/>
      </c>
      <c r="D85" s="10" t="str" cm="1">
        <f t="array" ref="D85">IF('File Status'!$B85="","",
IF(AND('Section 8'!$L$4=No,SUMPRODUCT(--('Section 12'!$A$4:$A$1004=$B85))=0),"",
IF(AND('Section 8'!$L$4=No,SUMPRODUCT(--('Section 12'!$A$4:$A$1004=$B85))&gt;0),Tab_NotReq,
IF(SUMPRODUCT(--('Section 12'!$A$4:$A$1004=$B85))=0,Missing_substance,
IF(SUMPRODUCT(--('Section 12'!$A$4:$A$1004=$B85),--('Section 12'!$Z$4:$Z$1004=Complete))&lt;SUMPRODUCT(--('Section 12'!$A$4:$A$1004=$B85)),Substance_error,Substance_complete)))))</f>
        <v/>
      </c>
      <c r="E85" s="10" t="str" cm="1">
        <f t="array" ref="E85">IF('File Status'!$B85="","",
IF(AND('Section 8'!$L$4=No,SUMPRODUCT(--('Section 13(a)(b)(c)'!$A$4:$A$100=$B85))=0),"",
IF(AND('Section 8'!$L$4=No,SUMPRODUCT(--('Section 13(a)(b)(c)'!$A$4:$A$100=$B85))&gt;0),Tab_NotReq,
IF(ISERROR(VLOOKUP($B85,List_Section_1314,1,FALSE))=TRUE, "",
IF(SUMPRODUCT(--('Section 13(a)(b)(c)'!$A$4:$A$100=$B85))=0,Missing_substance,
IF(SUMPRODUCT(--('Section 13(a)(b)(c)'!$A$4:$A$100=$B85),--('Section 13(a)(b)(c)'!$O$4:$O$100=Complete))&lt;SUMPRODUCT(--('Section 13(a)(b)(c)'!$A$4:$A$100=$B85)),Substance_error,Substance_complete))))))</f>
        <v/>
      </c>
      <c r="F85" s="93" t="str" cm="1">
        <f t="array" ref="F85">IF('File Status'!$B85="","",
IF(AND('Section 8'!$L$4=No,SUMPRODUCT(--('Section 13(d)(e)'!$A$4:$A$300=$B85))=0),"",
IF(AND('Section 8'!$L$4=No,SUMPRODUCT(--('Section 13(d)(e)'!$A$4:$A$300=$B85))&gt;0),Tab_NotReq,
IF(ISERROR(VLOOKUP($B85,List_Section_1314,1,FALSE))=TRUE, "",
IF(SUMPRODUCT(--('Section 13(d)(e)'!$A$4:$A$300=$B85))=0,Missing_substance,
IF(SUMPRODUCT(--('Section 13(d)(e)'!$A$4:$A$300=$B85),--('Section 13(d)(e)'!$L$4:$L$300=Complete))&lt;SUMPRODUCT(--('Section 13(d)(e)'!$A$4:$A$300=$B85)),Substance_error,Substance_complete))))))</f>
        <v/>
      </c>
      <c r="G85" s="94" t="str" cm="1">
        <f t="array" ref="G85">IF('File Status'!$B85="","",
IF(AND('Section 8'!$L$4=No,SUMPRODUCT(--('Section 13 &amp; 14 Files'!$A$4:$A$100=$B85))=0),"",
IF(AND('Section 8'!$L$4=No,SUMPRODUCT(--('Section 13 &amp; 14 Files'!$A$4:$A$100=$B85))&gt;0),Tab_NotReq,
IF(ISERROR(VLOOKUP($B85,List_Section_1314,1,FALSE))=TRUE, "",
IF(SUMPRODUCT(--('Section 13 &amp; 14 Files'!$A$4:$A$100=$B85),--('Section 13 &amp; 14 Files'!$H$4:$H$100=Complete))&lt;SUMPRODUCT(--('Section 13 &amp; 14 Files'!$A$4:$A$100=$B85)),Substance_error,substance_complete_s1314)))))</f>
        <v/>
      </c>
      <c r="H85" s="25"/>
    </row>
    <row r="86" spans="1:8" ht="60" customHeight="1" outlineLevel="1" x14ac:dyDescent="0.35">
      <c r="A86" s="25"/>
      <c r="B86" s="2" t="str">
        <f>IF('Section 11'!C73="", "", 'Section 11'!C73)</f>
        <v/>
      </c>
      <c r="C86" s="10" t="str">
        <f>IF(B86="","",
IF(AND('Section 8'!$L$4=No,B86&lt;&gt;""),Tab_NotReq,
IF('Section 11'!Y73=Complete,Substance_complete,IF('Section 11'!Y73&lt;&gt;Complete,Substance_error,""))))</f>
        <v/>
      </c>
      <c r="D86" s="10" t="str" cm="1">
        <f t="array" ref="D86">IF('File Status'!$B86="","",
IF(AND('Section 8'!$L$4=No,SUMPRODUCT(--('Section 12'!$A$4:$A$1004=$B86))=0),"",
IF(AND('Section 8'!$L$4=No,SUMPRODUCT(--('Section 12'!$A$4:$A$1004=$B86))&gt;0),Tab_NotReq,
IF(SUMPRODUCT(--('Section 12'!$A$4:$A$1004=$B86))=0,Missing_substance,
IF(SUMPRODUCT(--('Section 12'!$A$4:$A$1004=$B86),--('Section 12'!$Z$4:$Z$1004=Complete))&lt;SUMPRODUCT(--('Section 12'!$A$4:$A$1004=$B86)),Substance_error,Substance_complete)))))</f>
        <v/>
      </c>
      <c r="E86" s="10" t="str" cm="1">
        <f t="array" ref="E86">IF('File Status'!$B86="","",
IF(AND('Section 8'!$L$4=No,SUMPRODUCT(--('Section 13(a)(b)(c)'!$A$4:$A$100=$B86))=0),"",
IF(AND('Section 8'!$L$4=No,SUMPRODUCT(--('Section 13(a)(b)(c)'!$A$4:$A$100=$B86))&gt;0),Tab_NotReq,
IF(ISERROR(VLOOKUP($B86,List_Section_1314,1,FALSE))=TRUE, "",
IF(SUMPRODUCT(--('Section 13(a)(b)(c)'!$A$4:$A$100=$B86))=0,Missing_substance,
IF(SUMPRODUCT(--('Section 13(a)(b)(c)'!$A$4:$A$100=$B86),--('Section 13(a)(b)(c)'!$O$4:$O$100=Complete))&lt;SUMPRODUCT(--('Section 13(a)(b)(c)'!$A$4:$A$100=$B86)),Substance_error,Substance_complete))))))</f>
        <v/>
      </c>
      <c r="F86" s="93" t="str" cm="1">
        <f t="array" ref="F86">IF('File Status'!$B86="","",
IF(AND('Section 8'!$L$4=No,SUMPRODUCT(--('Section 13(d)(e)'!$A$4:$A$300=$B86))=0),"",
IF(AND('Section 8'!$L$4=No,SUMPRODUCT(--('Section 13(d)(e)'!$A$4:$A$300=$B86))&gt;0),Tab_NotReq,
IF(ISERROR(VLOOKUP($B86,List_Section_1314,1,FALSE))=TRUE, "",
IF(SUMPRODUCT(--('Section 13(d)(e)'!$A$4:$A$300=$B86))=0,Missing_substance,
IF(SUMPRODUCT(--('Section 13(d)(e)'!$A$4:$A$300=$B86),--('Section 13(d)(e)'!$L$4:$L$300=Complete))&lt;SUMPRODUCT(--('Section 13(d)(e)'!$A$4:$A$300=$B86)),Substance_error,Substance_complete))))))</f>
        <v/>
      </c>
      <c r="G86" s="94" t="str" cm="1">
        <f t="array" ref="G86">IF('File Status'!$B86="","",
IF(AND('Section 8'!$L$4=No,SUMPRODUCT(--('Section 13 &amp; 14 Files'!$A$4:$A$100=$B86))=0),"",
IF(AND('Section 8'!$L$4=No,SUMPRODUCT(--('Section 13 &amp; 14 Files'!$A$4:$A$100=$B86))&gt;0),Tab_NotReq,
IF(ISERROR(VLOOKUP($B86,List_Section_1314,1,FALSE))=TRUE, "",
IF(SUMPRODUCT(--('Section 13 &amp; 14 Files'!$A$4:$A$100=$B86),--('Section 13 &amp; 14 Files'!$H$4:$H$100=Complete))&lt;SUMPRODUCT(--('Section 13 &amp; 14 Files'!$A$4:$A$100=$B86)),Substance_error,substance_complete_s1314)))))</f>
        <v/>
      </c>
      <c r="H86" s="25"/>
    </row>
    <row r="87" spans="1:8" ht="60" customHeight="1" outlineLevel="1" x14ac:dyDescent="0.35">
      <c r="A87" s="25"/>
      <c r="B87" s="2" t="str">
        <f>IF('Section 11'!C74="", "", 'Section 11'!C74)</f>
        <v/>
      </c>
      <c r="C87" s="10" t="str">
        <f>IF(B87="","",
IF(AND('Section 8'!$L$4=No,B87&lt;&gt;""),Tab_NotReq,
IF('Section 11'!Y74=Complete,Substance_complete,IF('Section 11'!Y74&lt;&gt;Complete,Substance_error,""))))</f>
        <v/>
      </c>
      <c r="D87" s="10" t="str" cm="1">
        <f t="array" ref="D87">IF('File Status'!$B87="","",
IF(AND('Section 8'!$L$4=No,SUMPRODUCT(--('Section 12'!$A$4:$A$1004=$B87))=0),"",
IF(AND('Section 8'!$L$4=No,SUMPRODUCT(--('Section 12'!$A$4:$A$1004=$B87))&gt;0),Tab_NotReq,
IF(SUMPRODUCT(--('Section 12'!$A$4:$A$1004=$B87))=0,Missing_substance,
IF(SUMPRODUCT(--('Section 12'!$A$4:$A$1004=$B87),--('Section 12'!$Z$4:$Z$1004=Complete))&lt;SUMPRODUCT(--('Section 12'!$A$4:$A$1004=$B87)),Substance_error,Substance_complete)))))</f>
        <v/>
      </c>
      <c r="E87" s="10" t="str" cm="1">
        <f t="array" ref="E87">IF('File Status'!$B87="","",
IF(AND('Section 8'!$L$4=No,SUMPRODUCT(--('Section 13(a)(b)(c)'!$A$4:$A$100=$B87))=0),"",
IF(AND('Section 8'!$L$4=No,SUMPRODUCT(--('Section 13(a)(b)(c)'!$A$4:$A$100=$B87))&gt;0),Tab_NotReq,
IF(ISERROR(VLOOKUP($B87,List_Section_1314,1,FALSE))=TRUE, "",
IF(SUMPRODUCT(--('Section 13(a)(b)(c)'!$A$4:$A$100=$B87))=0,Missing_substance,
IF(SUMPRODUCT(--('Section 13(a)(b)(c)'!$A$4:$A$100=$B87),--('Section 13(a)(b)(c)'!$O$4:$O$100=Complete))&lt;SUMPRODUCT(--('Section 13(a)(b)(c)'!$A$4:$A$100=$B87)),Substance_error,Substance_complete))))))</f>
        <v/>
      </c>
      <c r="F87" s="93" t="str" cm="1">
        <f t="array" ref="F87">IF('File Status'!$B87="","",
IF(AND('Section 8'!$L$4=No,SUMPRODUCT(--('Section 13(d)(e)'!$A$4:$A$300=$B87))=0),"",
IF(AND('Section 8'!$L$4=No,SUMPRODUCT(--('Section 13(d)(e)'!$A$4:$A$300=$B87))&gt;0),Tab_NotReq,
IF(ISERROR(VLOOKUP($B87,List_Section_1314,1,FALSE))=TRUE, "",
IF(SUMPRODUCT(--('Section 13(d)(e)'!$A$4:$A$300=$B87))=0,Missing_substance,
IF(SUMPRODUCT(--('Section 13(d)(e)'!$A$4:$A$300=$B87),--('Section 13(d)(e)'!$L$4:$L$300=Complete))&lt;SUMPRODUCT(--('Section 13(d)(e)'!$A$4:$A$300=$B87)),Substance_error,Substance_complete))))))</f>
        <v/>
      </c>
      <c r="G87" s="94" t="str" cm="1">
        <f t="array" ref="G87">IF('File Status'!$B87="","",
IF(AND('Section 8'!$L$4=No,SUMPRODUCT(--('Section 13 &amp; 14 Files'!$A$4:$A$100=$B87))=0),"",
IF(AND('Section 8'!$L$4=No,SUMPRODUCT(--('Section 13 &amp; 14 Files'!$A$4:$A$100=$B87))&gt;0),Tab_NotReq,
IF(ISERROR(VLOOKUP($B87,List_Section_1314,1,FALSE))=TRUE, "",
IF(SUMPRODUCT(--('Section 13 &amp; 14 Files'!$A$4:$A$100=$B87),--('Section 13 &amp; 14 Files'!$H$4:$H$100=Complete))&lt;SUMPRODUCT(--('Section 13 &amp; 14 Files'!$A$4:$A$100=$B87)),Substance_error,substance_complete_s1314)))))</f>
        <v/>
      </c>
      <c r="H87" s="25"/>
    </row>
    <row r="88" spans="1:8" ht="60" customHeight="1" outlineLevel="1" x14ac:dyDescent="0.35">
      <c r="A88" s="25"/>
      <c r="B88" s="2" t="str">
        <f>IF('Section 11'!C75="", "", 'Section 11'!C75)</f>
        <v/>
      </c>
      <c r="C88" s="10" t="str">
        <f>IF(B88="","",
IF(AND('Section 8'!$L$4=No,B88&lt;&gt;""),Tab_NotReq,
IF('Section 11'!Y75=Complete,Substance_complete,IF('Section 11'!Y75&lt;&gt;Complete,Substance_error,""))))</f>
        <v/>
      </c>
      <c r="D88" s="10" t="str" cm="1">
        <f t="array" ref="D88">IF('File Status'!$B88="","",
IF(AND('Section 8'!$L$4=No,SUMPRODUCT(--('Section 12'!$A$4:$A$1004=$B88))=0),"",
IF(AND('Section 8'!$L$4=No,SUMPRODUCT(--('Section 12'!$A$4:$A$1004=$B88))&gt;0),Tab_NotReq,
IF(SUMPRODUCT(--('Section 12'!$A$4:$A$1004=$B88))=0,Missing_substance,
IF(SUMPRODUCT(--('Section 12'!$A$4:$A$1004=$B88),--('Section 12'!$Z$4:$Z$1004=Complete))&lt;SUMPRODUCT(--('Section 12'!$A$4:$A$1004=$B88)),Substance_error,Substance_complete)))))</f>
        <v/>
      </c>
      <c r="E88" s="10" t="str" cm="1">
        <f t="array" ref="E88">IF('File Status'!$B88="","",
IF(AND('Section 8'!$L$4=No,SUMPRODUCT(--('Section 13(a)(b)(c)'!$A$4:$A$100=$B88))=0),"",
IF(AND('Section 8'!$L$4=No,SUMPRODUCT(--('Section 13(a)(b)(c)'!$A$4:$A$100=$B88))&gt;0),Tab_NotReq,
IF(ISERROR(VLOOKUP($B88,List_Section_1314,1,FALSE))=TRUE, "",
IF(SUMPRODUCT(--('Section 13(a)(b)(c)'!$A$4:$A$100=$B88))=0,Missing_substance,
IF(SUMPRODUCT(--('Section 13(a)(b)(c)'!$A$4:$A$100=$B88),--('Section 13(a)(b)(c)'!$O$4:$O$100=Complete))&lt;SUMPRODUCT(--('Section 13(a)(b)(c)'!$A$4:$A$100=$B88)),Substance_error,Substance_complete))))))</f>
        <v/>
      </c>
      <c r="F88" s="93" t="str" cm="1">
        <f t="array" ref="F88">IF('File Status'!$B88="","",
IF(AND('Section 8'!$L$4=No,SUMPRODUCT(--('Section 13(d)(e)'!$A$4:$A$300=$B88))=0),"",
IF(AND('Section 8'!$L$4=No,SUMPRODUCT(--('Section 13(d)(e)'!$A$4:$A$300=$B88))&gt;0),Tab_NotReq,
IF(ISERROR(VLOOKUP($B88,List_Section_1314,1,FALSE))=TRUE, "",
IF(SUMPRODUCT(--('Section 13(d)(e)'!$A$4:$A$300=$B88))=0,Missing_substance,
IF(SUMPRODUCT(--('Section 13(d)(e)'!$A$4:$A$300=$B88),--('Section 13(d)(e)'!$L$4:$L$300=Complete))&lt;SUMPRODUCT(--('Section 13(d)(e)'!$A$4:$A$300=$B88)),Substance_error,Substance_complete))))))</f>
        <v/>
      </c>
      <c r="G88" s="94" t="str" cm="1">
        <f t="array" ref="G88">IF('File Status'!$B88="","",
IF(AND('Section 8'!$L$4=No,SUMPRODUCT(--('Section 13 &amp; 14 Files'!$A$4:$A$100=$B88))=0),"",
IF(AND('Section 8'!$L$4=No,SUMPRODUCT(--('Section 13 &amp; 14 Files'!$A$4:$A$100=$B88))&gt;0),Tab_NotReq,
IF(ISERROR(VLOOKUP($B88,List_Section_1314,1,FALSE))=TRUE, "",
IF(SUMPRODUCT(--('Section 13 &amp; 14 Files'!$A$4:$A$100=$B88),--('Section 13 &amp; 14 Files'!$H$4:$H$100=Complete))&lt;SUMPRODUCT(--('Section 13 &amp; 14 Files'!$A$4:$A$100=$B88)),Substance_error,substance_complete_s1314)))))</f>
        <v/>
      </c>
      <c r="H88" s="25"/>
    </row>
    <row r="89" spans="1:8" ht="60" customHeight="1" outlineLevel="1" x14ac:dyDescent="0.35">
      <c r="A89" s="25"/>
      <c r="B89" s="2" t="str">
        <f>IF('Section 11'!C76="", "", 'Section 11'!C76)</f>
        <v/>
      </c>
      <c r="C89" s="10" t="str">
        <f>IF(B89="","",
IF(AND('Section 8'!$L$4=No,B89&lt;&gt;""),Tab_NotReq,
IF('Section 11'!Y76=Complete,Substance_complete,IF('Section 11'!Y76&lt;&gt;Complete,Substance_error,""))))</f>
        <v/>
      </c>
      <c r="D89" s="10" t="str" cm="1">
        <f t="array" ref="D89">IF('File Status'!$B89="","",
IF(AND('Section 8'!$L$4=No,SUMPRODUCT(--('Section 12'!$A$4:$A$1004=$B89))=0),"",
IF(AND('Section 8'!$L$4=No,SUMPRODUCT(--('Section 12'!$A$4:$A$1004=$B89))&gt;0),Tab_NotReq,
IF(SUMPRODUCT(--('Section 12'!$A$4:$A$1004=$B89))=0,Missing_substance,
IF(SUMPRODUCT(--('Section 12'!$A$4:$A$1004=$B89),--('Section 12'!$Z$4:$Z$1004=Complete))&lt;SUMPRODUCT(--('Section 12'!$A$4:$A$1004=$B89)),Substance_error,Substance_complete)))))</f>
        <v/>
      </c>
      <c r="E89" s="10" t="str" cm="1">
        <f t="array" ref="E89">IF('File Status'!$B89="","",
IF(AND('Section 8'!$L$4=No,SUMPRODUCT(--('Section 13(a)(b)(c)'!$A$4:$A$100=$B89))=0),"",
IF(AND('Section 8'!$L$4=No,SUMPRODUCT(--('Section 13(a)(b)(c)'!$A$4:$A$100=$B89))&gt;0),Tab_NotReq,
IF(ISERROR(VLOOKUP($B89,List_Section_1314,1,FALSE))=TRUE, "",
IF(SUMPRODUCT(--('Section 13(a)(b)(c)'!$A$4:$A$100=$B89))=0,Missing_substance,
IF(SUMPRODUCT(--('Section 13(a)(b)(c)'!$A$4:$A$100=$B89),--('Section 13(a)(b)(c)'!$O$4:$O$100=Complete))&lt;SUMPRODUCT(--('Section 13(a)(b)(c)'!$A$4:$A$100=$B89)),Substance_error,Substance_complete))))))</f>
        <v/>
      </c>
      <c r="F89" s="93" t="str" cm="1">
        <f t="array" ref="F89">IF('File Status'!$B89="","",
IF(AND('Section 8'!$L$4=No,SUMPRODUCT(--('Section 13(d)(e)'!$A$4:$A$300=$B89))=0),"",
IF(AND('Section 8'!$L$4=No,SUMPRODUCT(--('Section 13(d)(e)'!$A$4:$A$300=$B89))&gt;0),Tab_NotReq,
IF(ISERROR(VLOOKUP($B89,List_Section_1314,1,FALSE))=TRUE, "",
IF(SUMPRODUCT(--('Section 13(d)(e)'!$A$4:$A$300=$B89))=0,Missing_substance,
IF(SUMPRODUCT(--('Section 13(d)(e)'!$A$4:$A$300=$B89),--('Section 13(d)(e)'!$L$4:$L$300=Complete))&lt;SUMPRODUCT(--('Section 13(d)(e)'!$A$4:$A$300=$B89)),Substance_error,Substance_complete))))))</f>
        <v/>
      </c>
      <c r="G89" s="94" t="str" cm="1">
        <f t="array" ref="G89">IF('File Status'!$B89="","",
IF(AND('Section 8'!$L$4=No,SUMPRODUCT(--('Section 13 &amp; 14 Files'!$A$4:$A$100=$B89))=0),"",
IF(AND('Section 8'!$L$4=No,SUMPRODUCT(--('Section 13 &amp; 14 Files'!$A$4:$A$100=$B89))&gt;0),Tab_NotReq,
IF(ISERROR(VLOOKUP($B89,List_Section_1314,1,FALSE))=TRUE, "",
IF(SUMPRODUCT(--('Section 13 &amp; 14 Files'!$A$4:$A$100=$B89),--('Section 13 &amp; 14 Files'!$H$4:$H$100=Complete))&lt;SUMPRODUCT(--('Section 13 &amp; 14 Files'!$A$4:$A$100=$B89)),Substance_error,substance_complete_s1314)))))</f>
        <v/>
      </c>
      <c r="H89" s="25"/>
    </row>
    <row r="90" spans="1:8" ht="60" customHeight="1" outlineLevel="1" x14ac:dyDescent="0.35">
      <c r="A90" s="25"/>
      <c r="B90" s="2" t="str">
        <f>IF('Section 11'!C77="", "", 'Section 11'!C77)</f>
        <v/>
      </c>
      <c r="C90" s="10" t="str">
        <f>IF(B90="","",
IF(AND('Section 8'!$L$4=No,B90&lt;&gt;""),Tab_NotReq,
IF('Section 11'!Y77=Complete,Substance_complete,IF('Section 11'!Y77&lt;&gt;Complete,Substance_error,""))))</f>
        <v/>
      </c>
      <c r="D90" s="10" t="str" cm="1">
        <f t="array" ref="D90">IF('File Status'!$B90="","",
IF(AND('Section 8'!$L$4=No,SUMPRODUCT(--('Section 12'!$A$4:$A$1004=$B90))=0),"",
IF(AND('Section 8'!$L$4=No,SUMPRODUCT(--('Section 12'!$A$4:$A$1004=$B90))&gt;0),Tab_NotReq,
IF(SUMPRODUCT(--('Section 12'!$A$4:$A$1004=$B90))=0,Missing_substance,
IF(SUMPRODUCT(--('Section 12'!$A$4:$A$1004=$B90),--('Section 12'!$Z$4:$Z$1004=Complete))&lt;SUMPRODUCT(--('Section 12'!$A$4:$A$1004=$B90)),Substance_error,Substance_complete)))))</f>
        <v/>
      </c>
      <c r="E90" s="10" t="str" cm="1">
        <f t="array" ref="E90">IF('File Status'!$B90="","",
IF(AND('Section 8'!$L$4=No,SUMPRODUCT(--('Section 13(a)(b)(c)'!$A$4:$A$100=$B90))=0),"",
IF(AND('Section 8'!$L$4=No,SUMPRODUCT(--('Section 13(a)(b)(c)'!$A$4:$A$100=$B90))&gt;0),Tab_NotReq,
IF(ISERROR(VLOOKUP($B90,List_Section_1314,1,FALSE))=TRUE, "",
IF(SUMPRODUCT(--('Section 13(a)(b)(c)'!$A$4:$A$100=$B90))=0,Missing_substance,
IF(SUMPRODUCT(--('Section 13(a)(b)(c)'!$A$4:$A$100=$B90),--('Section 13(a)(b)(c)'!$O$4:$O$100=Complete))&lt;SUMPRODUCT(--('Section 13(a)(b)(c)'!$A$4:$A$100=$B90)),Substance_error,Substance_complete))))))</f>
        <v/>
      </c>
      <c r="F90" s="93" t="str" cm="1">
        <f t="array" ref="F90">IF('File Status'!$B90="","",
IF(AND('Section 8'!$L$4=No,SUMPRODUCT(--('Section 13(d)(e)'!$A$4:$A$300=$B90))=0),"",
IF(AND('Section 8'!$L$4=No,SUMPRODUCT(--('Section 13(d)(e)'!$A$4:$A$300=$B90))&gt;0),Tab_NotReq,
IF(ISERROR(VLOOKUP($B90,List_Section_1314,1,FALSE))=TRUE, "",
IF(SUMPRODUCT(--('Section 13(d)(e)'!$A$4:$A$300=$B90))=0,Missing_substance,
IF(SUMPRODUCT(--('Section 13(d)(e)'!$A$4:$A$300=$B90),--('Section 13(d)(e)'!$L$4:$L$300=Complete))&lt;SUMPRODUCT(--('Section 13(d)(e)'!$A$4:$A$300=$B90)),Substance_error,Substance_complete))))))</f>
        <v/>
      </c>
      <c r="G90" s="94" t="str" cm="1">
        <f t="array" ref="G90">IF('File Status'!$B90="","",
IF(AND('Section 8'!$L$4=No,SUMPRODUCT(--('Section 13 &amp; 14 Files'!$A$4:$A$100=$B90))=0),"",
IF(AND('Section 8'!$L$4=No,SUMPRODUCT(--('Section 13 &amp; 14 Files'!$A$4:$A$100=$B90))&gt;0),Tab_NotReq,
IF(ISERROR(VLOOKUP($B90,List_Section_1314,1,FALSE))=TRUE, "",
IF(SUMPRODUCT(--('Section 13 &amp; 14 Files'!$A$4:$A$100=$B90),--('Section 13 &amp; 14 Files'!$H$4:$H$100=Complete))&lt;SUMPRODUCT(--('Section 13 &amp; 14 Files'!$A$4:$A$100=$B90)),Substance_error,substance_complete_s1314)))))</f>
        <v/>
      </c>
      <c r="H90" s="25"/>
    </row>
    <row r="91" spans="1:8" ht="60" customHeight="1" outlineLevel="1" x14ac:dyDescent="0.35">
      <c r="A91" s="25"/>
      <c r="B91" s="2" t="str">
        <f>IF('Section 11'!C78="", "", 'Section 11'!C78)</f>
        <v/>
      </c>
      <c r="C91" s="10" t="str">
        <f>IF(B91="","",
IF(AND('Section 8'!$L$4=No,B91&lt;&gt;""),Tab_NotReq,
IF('Section 11'!Y78=Complete,Substance_complete,IF('Section 11'!Y78&lt;&gt;Complete,Substance_error,""))))</f>
        <v/>
      </c>
      <c r="D91" s="10" t="str" cm="1">
        <f t="array" ref="D91">IF('File Status'!$B91="","",
IF(AND('Section 8'!$L$4=No,SUMPRODUCT(--('Section 12'!$A$4:$A$1004=$B91))=0),"",
IF(AND('Section 8'!$L$4=No,SUMPRODUCT(--('Section 12'!$A$4:$A$1004=$B91))&gt;0),Tab_NotReq,
IF(SUMPRODUCT(--('Section 12'!$A$4:$A$1004=$B91))=0,Missing_substance,
IF(SUMPRODUCT(--('Section 12'!$A$4:$A$1004=$B91),--('Section 12'!$Z$4:$Z$1004=Complete))&lt;SUMPRODUCT(--('Section 12'!$A$4:$A$1004=$B91)),Substance_error,Substance_complete)))))</f>
        <v/>
      </c>
      <c r="E91" s="10" t="str" cm="1">
        <f t="array" ref="E91">IF('File Status'!$B91="","",
IF(AND('Section 8'!$L$4=No,SUMPRODUCT(--('Section 13(a)(b)(c)'!$A$4:$A$100=$B91))=0),"",
IF(AND('Section 8'!$L$4=No,SUMPRODUCT(--('Section 13(a)(b)(c)'!$A$4:$A$100=$B91))&gt;0),Tab_NotReq,
IF(ISERROR(VLOOKUP($B91,List_Section_1314,1,FALSE))=TRUE, "",
IF(SUMPRODUCT(--('Section 13(a)(b)(c)'!$A$4:$A$100=$B91))=0,Missing_substance,
IF(SUMPRODUCT(--('Section 13(a)(b)(c)'!$A$4:$A$100=$B91),--('Section 13(a)(b)(c)'!$O$4:$O$100=Complete))&lt;SUMPRODUCT(--('Section 13(a)(b)(c)'!$A$4:$A$100=$B91)),Substance_error,Substance_complete))))))</f>
        <v/>
      </c>
      <c r="F91" s="93" t="str" cm="1">
        <f t="array" ref="F91">IF('File Status'!$B91="","",
IF(AND('Section 8'!$L$4=No,SUMPRODUCT(--('Section 13(d)(e)'!$A$4:$A$300=$B91))=0),"",
IF(AND('Section 8'!$L$4=No,SUMPRODUCT(--('Section 13(d)(e)'!$A$4:$A$300=$B91))&gt;0),Tab_NotReq,
IF(ISERROR(VLOOKUP($B91,List_Section_1314,1,FALSE))=TRUE, "",
IF(SUMPRODUCT(--('Section 13(d)(e)'!$A$4:$A$300=$B91))=0,Missing_substance,
IF(SUMPRODUCT(--('Section 13(d)(e)'!$A$4:$A$300=$B91),--('Section 13(d)(e)'!$L$4:$L$300=Complete))&lt;SUMPRODUCT(--('Section 13(d)(e)'!$A$4:$A$300=$B91)),Substance_error,Substance_complete))))))</f>
        <v/>
      </c>
      <c r="G91" s="94" t="str" cm="1">
        <f t="array" ref="G91">IF('File Status'!$B91="","",
IF(AND('Section 8'!$L$4=No,SUMPRODUCT(--('Section 13 &amp; 14 Files'!$A$4:$A$100=$B91))=0),"",
IF(AND('Section 8'!$L$4=No,SUMPRODUCT(--('Section 13 &amp; 14 Files'!$A$4:$A$100=$B91))&gt;0),Tab_NotReq,
IF(ISERROR(VLOOKUP($B91,List_Section_1314,1,FALSE))=TRUE, "",
IF(SUMPRODUCT(--('Section 13 &amp; 14 Files'!$A$4:$A$100=$B91),--('Section 13 &amp; 14 Files'!$H$4:$H$100=Complete))&lt;SUMPRODUCT(--('Section 13 &amp; 14 Files'!$A$4:$A$100=$B91)),Substance_error,substance_complete_s1314)))))</f>
        <v/>
      </c>
      <c r="H91" s="25"/>
    </row>
    <row r="92" spans="1:8" ht="60" customHeight="1" outlineLevel="1" x14ac:dyDescent="0.35">
      <c r="A92" s="25"/>
      <c r="B92" s="2" t="str">
        <f>IF('Section 11'!C79="", "", 'Section 11'!C79)</f>
        <v/>
      </c>
      <c r="C92" s="10" t="str">
        <f>IF(B92="","",
IF(AND('Section 8'!$L$4=No,B92&lt;&gt;""),Tab_NotReq,
IF('Section 11'!Y79=Complete,Substance_complete,IF('Section 11'!Y79&lt;&gt;Complete,Substance_error,""))))</f>
        <v/>
      </c>
      <c r="D92" s="10" t="str" cm="1">
        <f t="array" ref="D92">IF('File Status'!$B92="","",
IF(AND('Section 8'!$L$4=No,SUMPRODUCT(--('Section 12'!$A$4:$A$1004=$B92))=0),"",
IF(AND('Section 8'!$L$4=No,SUMPRODUCT(--('Section 12'!$A$4:$A$1004=$B92))&gt;0),Tab_NotReq,
IF(SUMPRODUCT(--('Section 12'!$A$4:$A$1004=$B92))=0,Missing_substance,
IF(SUMPRODUCT(--('Section 12'!$A$4:$A$1004=$B92),--('Section 12'!$Z$4:$Z$1004=Complete))&lt;SUMPRODUCT(--('Section 12'!$A$4:$A$1004=$B92)),Substance_error,Substance_complete)))))</f>
        <v/>
      </c>
      <c r="E92" s="10" t="str" cm="1">
        <f t="array" ref="E92">IF('File Status'!$B92="","",
IF(AND('Section 8'!$L$4=No,SUMPRODUCT(--('Section 13(a)(b)(c)'!$A$4:$A$100=$B92))=0),"",
IF(AND('Section 8'!$L$4=No,SUMPRODUCT(--('Section 13(a)(b)(c)'!$A$4:$A$100=$B92))&gt;0),Tab_NotReq,
IF(ISERROR(VLOOKUP($B92,List_Section_1314,1,FALSE))=TRUE, "",
IF(SUMPRODUCT(--('Section 13(a)(b)(c)'!$A$4:$A$100=$B92))=0,Missing_substance,
IF(SUMPRODUCT(--('Section 13(a)(b)(c)'!$A$4:$A$100=$B92),--('Section 13(a)(b)(c)'!$O$4:$O$100=Complete))&lt;SUMPRODUCT(--('Section 13(a)(b)(c)'!$A$4:$A$100=$B92)),Substance_error,Substance_complete))))))</f>
        <v/>
      </c>
      <c r="F92" s="93" t="str" cm="1">
        <f t="array" ref="F92">IF('File Status'!$B92="","",
IF(AND('Section 8'!$L$4=No,SUMPRODUCT(--('Section 13(d)(e)'!$A$4:$A$300=$B92))=0),"",
IF(AND('Section 8'!$L$4=No,SUMPRODUCT(--('Section 13(d)(e)'!$A$4:$A$300=$B92))&gt;0),Tab_NotReq,
IF(ISERROR(VLOOKUP($B92,List_Section_1314,1,FALSE))=TRUE, "",
IF(SUMPRODUCT(--('Section 13(d)(e)'!$A$4:$A$300=$B92))=0,Missing_substance,
IF(SUMPRODUCT(--('Section 13(d)(e)'!$A$4:$A$300=$B92),--('Section 13(d)(e)'!$L$4:$L$300=Complete))&lt;SUMPRODUCT(--('Section 13(d)(e)'!$A$4:$A$300=$B92)),Substance_error,Substance_complete))))))</f>
        <v/>
      </c>
      <c r="G92" s="94" t="str" cm="1">
        <f t="array" ref="G92">IF('File Status'!$B92="","",
IF(AND('Section 8'!$L$4=No,SUMPRODUCT(--('Section 13 &amp; 14 Files'!$A$4:$A$100=$B92))=0),"",
IF(AND('Section 8'!$L$4=No,SUMPRODUCT(--('Section 13 &amp; 14 Files'!$A$4:$A$100=$B92))&gt;0),Tab_NotReq,
IF(ISERROR(VLOOKUP($B92,List_Section_1314,1,FALSE))=TRUE, "",
IF(SUMPRODUCT(--('Section 13 &amp; 14 Files'!$A$4:$A$100=$B92),--('Section 13 &amp; 14 Files'!$H$4:$H$100=Complete))&lt;SUMPRODUCT(--('Section 13 &amp; 14 Files'!$A$4:$A$100=$B92)),Substance_error,substance_complete_s1314)))))</f>
        <v/>
      </c>
      <c r="H92" s="25"/>
    </row>
    <row r="93" spans="1:8" ht="60" customHeight="1" outlineLevel="1" x14ac:dyDescent="0.35">
      <c r="A93" s="25"/>
      <c r="B93" s="2" t="str">
        <f>IF('Section 11'!C80="", "", 'Section 11'!C80)</f>
        <v/>
      </c>
      <c r="C93" s="10" t="str">
        <f>IF(B93="","",
IF(AND('Section 8'!$L$4=No,B93&lt;&gt;""),Tab_NotReq,
IF('Section 11'!Y80=Complete,Substance_complete,IF('Section 11'!Y80&lt;&gt;Complete,Substance_error,""))))</f>
        <v/>
      </c>
      <c r="D93" s="10" t="str" cm="1">
        <f t="array" ref="D93">IF('File Status'!$B93="","",
IF(AND('Section 8'!$L$4=No,SUMPRODUCT(--('Section 12'!$A$4:$A$1004=$B93))=0),"",
IF(AND('Section 8'!$L$4=No,SUMPRODUCT(--('Section 12'!$A$4:$A$1004=$B93))&gt;0),Tab_NotReq,
IF(SUMPRODUCT(--('Section 12'!$A$4:$A$1004=$B93))=0,Missing_substance,
IF(SUMPRODUCT(--('Section 12'!$A$4:$A$1004=$B93),--('Section 12'!$Z$4:$Z$1004=Complete))&lt;SUMPRODUCT(--('Section 12'!$A$4:$A$1004=$B93)),Substance_error,Substance_complete)))))</f>
        <v/>
      </c>
      <c r="E93" s="10" t="str" cm="1">
        <f t="array" ref="E93">IF('File Status'!$B93="","",
IF(AND('Section 8'!$L$4=No,SUMPRODUCT(--('Section 13(a)(b)(c)'!$A$4:$A$100=$B93))=0),"",
IF(AND('Section 8'!$L$4=No,SUMPRODUCT(--('Section 13(a)(b)(c)'!$A$4:$A$100=$B93))&gt;0),Tab_NotReq,
IF(ISERROR(VLOOKUP($B93,List_Section_1314,1,FALSE))=TRUE, "",
IF(SUMPRODUCT(--('Section 13(a)(b)(c)'!$A$4:$A$100=$B93))=0,Missing_substance,
IF(SUMPRODUCT(--('Section 13(a)(b)(c)'!$A$4:$A$100=$B93),--('Section 13(a)(b)(c)'!$O$4:$O$100=Complete))&lt;SUMPRODUCT(--('Section 13(a)(b)(c)'!$A$4:$A$100=$B93)),Substance_error,Substance_complete))))))</f>
        <v/>
      </c>
      <c r="F93" s="93" t="str" cm="1">
        <f t="array" ref="F93">IF('File Status'!$B93="","",
IF(AND('Section 8'!$L$4=No,SUMPRODUCT(--('Section 13(d)(e)'!$A$4:$A$300=$B93))=0),"",
IF(AND('Section 8'!$L$4=No,SUMPRODUCT(--('Section 13(d)(e)'!$A$4:$A$300=$B93))&gt;0),Tab_NotReq,
IF(ISERROR(VLOOKUP($B93,List_Section_1314,1,FALSE))=TRUE, "",
IF(SUMPRODUCT(--('Section 13(d)(e)'!$A$4:$A$300=$B93))=0,Missing_substance,
IF(SUMPRODUCT(--('Section 13(d)(e)'!$A$4:$A$300=$B93),--('Section 13(d)(e)'!$L$4:$L$300=Complete))&lt;SUMPRODUCT(--('Section 13(d)(e)'!$A$4:$A$300=$B93)),Substance_error,Substance_complete))))))</f>
        <v/>
      </c>
      <c r="G93" s="94" t="str" cm="1">
        <f t="array" ref="G93">IF('File Status'!$B93="","",
IF(AND('Section 8'!$L$4=No,SUMPRODUCT(--('Section 13 &amp; 14 Files'!$A$4:$A$100=$B93))=0),"",
IF(AND('Section 8'!$L$4=No,SUMPRODUCT(--('Section 13 &amp; 14 Files'!$A$4:$A$100=$B93))&gt;0),Tab_NotReq,
IF(ISERROR(VLOOKUP($B93,List_Section_1314,1,FALSE))=TRUE, "",
IF(SUMPRODUCT(--('Section 13 &amp; 14 Files'!$A$4:$A$100=$B93),--('Section 13 &amp; 14 Files'!$H$4:$H$100=Complete))&lt;SUMPRODUCT(--('Section 13 &amp; 14 Files'!$A$4:$A$100=$B93)),Substance_error,substance_complete_s1314)))))</f>
        <v/>
      </c>
      <c r="H93" s="25"/>
    </row>
    <row r="94" spans="1:8" ht="60" customHeight="1" outlineLevel="1" x14ac:dyDescent="0.35">
      <c r="A94" s="25"/>
      <c r="B94" s="2" t="str">
        <f>IF('Section 11'!C81="", "", 'Section 11'!C81)</f>
        <v/>
      </c>
      <c r="C94" s="10" t="str">
        <f>IF(B94="","",
IF(AND('Section 8'!$L$4=No,B94&lt;&gt;""),Tab_NotReq,
IF('Section 11'!Y81=Complete,Substance_complete,IF('Section 11'!Y81&lt;&gt;Complete,Substance_error,""))))</f>
        <v/>
      </c>
      <c r="D94" s="10" t="str" cm="1">
        <f t="array" ref="D94">IF('File Status'!$B94="","",
IF(AND('Section 8'!$L$4=No,SUMPRODUCT(--('Section 12'!$A$4:$A$1004=$B94))=0),"",
IF(AND('Section 8'!$L$4=No,SUMPRODUCT(--('Section 12'!$A$4:$A$1004=$B94))&gt;0),Tab_NotReq,
IF(SUMPRODUCT(--('Section 12'!$A$4:$A$1004=$B94))=0,Missing_substance,
IF(SUMPRODUCT(--('Section 12'!$A$4:$A$1004=$B94),--('Section 12'!$Z$4:$Z$1004=Complete))&lt;SUMPRODUCT(--('Section 12'!$A$4:$A$1004=$B94)),Substance_error,Substance_complete)))))</f>
        <v/>
      </c>
      <c r="E94" s="10" t="str" cm="1">
        <f t="array" ref="E94">IF('File Status'!$B94="","",
IF(AND('Section 8'!$L$4=No,SUMPRODUCT(--('Section 13(a)(b)(c)'!$A$4:$A$100=$B94))=0),"",
IF(AND('Section 8'!$L$4=No,SUMPRODUCT(--('Section 13(a)(b)(c)'!$A$4:$A$100=$B94))&gt;0),Tab_NotReq,
IF(ISERROR(VLOOKUP($B94,List_Section_1314,1,FALSE))=TRUE, "",
IF(SUMPRODUCT(--('Section 13(a)(b)(c)'!$A$4:$A$100=$B94))=0,Missing_substance,
IF(SUMPRODUCT(--('Section 13(a)(b)(c)'!$A$4:$A$100=$B94),--('Section 13(a)(b)(c)'!$O$4:$O$100=Complete))&lt;SUMPRODUCT(--('Section 13(a)(b)(c)'!$A$4:$A$100=$B94)),Substance_error,Substance_complete))))))</f>
        <v/>
      </c>
      <c r="F94" s="93" t="str" cm="1">
        <f t="array" ref="F94">IF('File Status'!$B94="","",
IF(AND('Section 8'!$L$4=No,SUMPRODUCT(--('Section 13(d)(e)'!$A$4:$A$300=$B94))=0),"",
IF(AND('Section 8'!$L$4=No,SUMPRODUCT(--('Section 13(d)(e)'!$A$4:$A$300=$B94))&gt;0),Tab_NotReq,
IF(ISERROR(VLOOKUP($B94,List_Section_1314,1,FALSE))=TRUE, "",
IF(SUMPRODUCT(--('Section 13(d)(e)'!$A$4:$A$300=$B94))=0,Missing_substance,
IF(SUMPRODUCT(--('Section 13(d)(e)'!$A$4:$A$300=$B94),--('Section 13(d)(e)'!$L$4:$L$300=Complete))&lt;SUMPRODUCT(--('Section 13(d)(e)'!$A$4:$A$300=$B94)),Substance_error,Substance_complete))))))</f>
        <v/>
      </c>
      <c r="G94" s="94" t="str" cm="1">
        <f t="array" ref="G94">IF('File Status'!$B94="","",
IF(AND('Section 8'!$L$4=No,SUMPRODUCT(--('Section 13 &amp; 14 Files'!$A$4:$A$100=$B94))=0),"",
IF(AND('Section 8'!$L$4=No,SUMPRODUCT(--('Section 13 &amp; 14 Files'!$A$4:$A$100=$B94))&gt;0),Tab_NotReq,
IF(ISERROR(VLOOKUP($B94,List_Section_1314,1,FALSE))=TRUE, "",
IF(SUMPRODUCT(--('Section 13 &amp; 14 Files'!$A$4:$A$100=$B94),--('Section 13 &amp; 14 Files'!$H$4:$H$100=Complete))&lt;SUMPRODUCT(--('Section 13 &amp; 14 Files'!$A$4:$A$100=$B94)),Substance_error,substance_complete_s1314)))))</f>
        <v/>
      </c>
      <c r="H94" s="25"/>
    </row>
    <row r="95" spans="1:8" ht="60" customHeight="1" outlineLevel="1" x14ac:dyDescent="0.35">
      <c r="A95" s="25"/>
      <c r="B95" s="2" t="str">
        <f>IF('Section 11'!C82="", "", 'Section 11'!C82)</f>
        <v/>
      </c>
      <c r="C95" s="10" t="str">
        <f>IF(B95="","",
IF(AND('Section 8'!$L$4=No,B95&lt;&gt;""),Tab_NotReq,
IF('Section 11'!Y82=Complete,Substance_complete,IF('Section 11'!Y82&lt;&gt;Complete,Substance_error,""))))</f>
        <v/>
      </c>
      <c r="D95" s="10" t="str" cm="1">
        <f t="array" ref="D95">IF('File Status'!$B95="","",
IF(AND('Section 8'!$L$4=No,SUMPRODUCT(--('Section 12'!$A$4:$A$1004=$B95))=0),"",
IF(AND('Section 8'!$L$4=No,SUMPRODUCT(--('Section 12'!$A$4:$A$1004=$B95))&gt;0),Tab_NotReq,
IF(SUMPRODUCT(--('Section 12'!$A$4:$A$1004=$B95))=0,Missing_substance,
IF(SUMPRODUCT(--('Section 12'!$A$4:$A$1004=$B95),--('Section 12'!$Z$4:$Z$1004=Complete))&lt;SUMPRODUCT(--('Section 12'!$A$4:$A$1004=$B95)),Substance_error,Substance_complete)))))</f>
        <v/>
      </c>
      <c r="E95" s="10" t="str" cm="1">
        <f t="array" ref="E95">IF('File Status'!$B95="","",
IF(AND('Section 8'!$L$4=No,SUMPRODUCT(--('Section 13(a)(b)(c)'!$A$4:$A$100=$B95))=0),"",
IF(AND('Section 8'!$L$4=No,SUMPRODUCT(--('Section 13(a)(b)(c)'!$A$4:$A$100=$B95))&gt;0),Tab_NotReq,
IF(ISERROR(VLOOKUP($B95,List_Section_1314,1,FALSE))=TRUE, "",
IF(SUMPRODUCT(--('Section 13(a)(b)(c)'!$A$4:$A$100=$B95))=0,Missing_substance,
IF(SUMPRODUCT(--('Section 13(a)(b)(c)'!$A$4:$A$100=$B95),--('Section 13(a)(b)(c)'!$O$4:$O$100=Complete))&lt;SUMPRODUCT(--('Section 13(a)(b)(c)'!$A$4:$A$100=$B95)),Substance_error,Substance_complete))))))</f>
        <v/>
      </c>
      <c r="F95" s="93" t="str" cm="1">
        <f t="array" ref="F95">IF('File Status'!$B95="","",
IF(AND('Section 8'!$L$4=No,SUMPRODUCT(--('Section 13(d)(e)'!$A$4:$A$300=$B95))=0),"",
IF(AND('Section 8'!$L$4=No,SUMPRODUCT(--('Section 13(d)(e)'!$A$4:$A$300=$B95))&gt;0),Tab_NotReq,
IF(ISERROR(VLOOKUP($B95,List_Section_1314,1,FALSE))=TRUE, "",
IF(SUMPRODUCT(--('Section 13(d)(e)'!$A$4:$A$300=$B95))=0,Missing_substance,
IF(SUMPRODUCT(--('Section 13(d)(e)'!$A$4:$A$300=$B95),--('Section 13(d)(e)'!$L$4:$L$300=Complete))&lt;SUMPRODUCT(--('Section 13(d)(e)'!$A$4:$A$300=$B95)),Substance_error,Substance_complete))))))</f>
        <v/>
      </c>
      <c r="G95" s="94" t="str" cm="1">
        <f t="array" ref="G95">IF('File Status'!$B95="","",
IF(AND('Section 8'!$L$4=No,SUMPRODUCT(--('Section 13 &amp; 14 Files'!$A$4:$A$100=$B95))=0),"",
IF(AND('Section 8'!$L$4=No,SUMPRODUCT(--('Section 13 &amp; 14 Files'!$A$4:$A$100=$B95))&gt;0),Tab_NotReq,
IF(ISERROR(VLOOKUP($B95,List_Section_1314,1,FALSE))=TRUE, "",
IF(SUMPRODUCT(--('Section 13 &amp; 14 Files'!$A$4:$A$100=$B95),--('Section 13 &amp; 14 Files'!$H$4:$H$100=Complete))&lt;SUMPRODUCT(--('Section 13 &amp; 14 Files'!$A$4:$A$100=$B95)),Substance_error,substance_complete_s1314)))))</f>
        <v/>
      </c>
      <c r="H95" s="25"/>
    </row>
    <row r="96" spans="1:8" ht="60" customHeight="1" outlineLevel="1" x14ac:dyDescent="0.35">
      <c r="A96" s="25"/>
      <c r="B96" s="2" t="str">
        <f>IF('Section 11'!C83="", "", 'Section 11'!C83)</f>
        <v/>
      </c>
      <c r="C96" s="10" t="str">
        <f>IF(B96="","",
IF(AND('Section 8'!$L$4=No,B96&lt;&gt;""),Tab_NotReq,
IF('Section 11'!Y83=Complete,Substance_complete,IF('Section 11'!Y83&lt;&gt;Complete,Substance_error,""))))</f>
        <v/>
      </c>
      <c r="D96" s="10" t="str" cm="1">
        <f t="array" ref="D96">IF('File Status'!$B96="","",
IF(AND('Section 8'!$L$4=No,SUMPRODUCT(--('Section 12'!$A$4:$A$1004=$B96))=0),"",
IF(AND('Section 8'!$L$4=No,SUMPRODUCT(--('Section 12'!$A$4:$A$1004=$B96))&gt;0),Tab_NotReq,
IF(SUMPRODUCT(--('Section 12'!$A$4:$A$1004=$B96))=0,Missing_substance,
IF(SUMPRODUCT(--('Section 12'!$A$4:$A$1004=$B96),--('Section 12'!$Z$4:$Z$1004=Complete))&lt;SUMPRODUCT(--('Section 12'!$A$4:$A$1004=$B96)),Substance_error,Substance_complete)))))</f>
        <v/>
      </c>
      <c r="E96" s="10" t="str" cm="1">
        <f t="array" ref="E96">IF('File Status'!$B96="","",
IF(AND('Section 8'!$L$4=No,SUMPRODUCT(--('Section 13(a)(b)(c)'!$A$4:$A$100=$B96))=0),"",
IF(AND('Section 8'!$L$4=No,SUMPRODUCT(--('Section 13(a)(b)(c)'!$A$4:$A$100=$B96))&gt;0),Tab_NotReq,
IF(ISERROR(VLOOKUP($B96,List_Section_1314,1,FALSE))=TRUE, "",
IF(SUMPRODUCT(--('Section 13(a)(b)(c)'!$A$4:$A$100=$B96))=0,Missing_substance,
IF(SUMPRODUCT(--('Section 13(a)(b)(c)'!$A$4:$A$100=$B96),--('Section 13(a)(b)(c)'!$O$4:$O$100=Complete))&lt;SUMPRODUCT(--('Section 13(a)(b)(c)'!$A$4:$A$100=$B96)),Substance_error,Substance_complete))))))</f>
        <v/>
      </c>
      <c r="F96" s="93" t="str" cm="1">
        <f t="array" ref="F96">IF('File Status'!$B96="","",
IF(AND('Section 8'!$L$4=No,SUMPRODUCT(--('Section 13(d)(e)'!$A$4:$A$300=$B96))=0),"",
IF(AND('Section 8'!$L$4=No,SUMPRODUCT(--('Section 13(d)(e)'!$A$4:$A$300=$B96))&gt;0),Tab_NotReq,
IF(ISERROR(VLOOKUP($B96,List_Section_1314,1,FALSE))=TRUE, "",
IF(SUMPRODUCT(--('Section 13(d)(e)'!$A$4:$A$300=$B96))=0,Missing_substance,
IF(SUMPRODUCT(--('Section 13(d)(e)'!$A$4:$A$300=$B96),--('Section 13(d)(e)'!$L$4:$L$300=Complete))&lt;SUMPRODUCT(--('Section 13(d)(e)'!$A$4:$A$300=$B96)),Substance_error,Substance_complete))))))</f>
        <v/>
      </c>
      <c r="G96" s="94" t="str" cm="1">
        <f t="array" ref="G96">IF('File Status'!$B96="","",
IF(AND('Section 8'!$L$4=No,SUMPRODUCT(--('Section 13 &amp; 14 Files'!$A$4:$A$100=$B96))=0),"",
IF(AND('Section 8'!$L$4=No,SUMPRODUCT(--('Section 13 &amp; 14 Files'!$A$4:$A$100=$B96))&gt;0),Tab_NotReq,
IF(ISERROR(VLOOKUP($B96,List_Section_1314,1,FALSE))=TRUE, "",
IF(SUMPRODUCT(--('Section 13 &amp; 14 Files'!$A$4:$A$100=$B96),--('Section 13 &amp; 14 Files'!$H$4:$H$100=Complete))&lt;SUMPRODUCT(--('Section 13 &amp; 14 Files'!$A$4:$A$100=$B96)),Substance_error,substance_complete_s1314)))))</f>
        <v/>
      </c>
      <c r="H96" s="25"/>
    </row>
    <row r="97" spans="1:8" ht="60" customHeight="1" outlineLevel="1" x14ac:dyDescent="0.35">
      <c r="A97" s="25"/>
      <c r="B97" s="2" t="str">
        <f>IF('Section 11'!C84="", "", 'Section 11'!C84)</f>
        <v/>
      </c>
      <c r="C97" s="10" t="str">
        <f>IF(B97="","",
IF(AND('Section 8'!$L$4=No,B97&lt;&gt;""),Tab_NotReq,
IF('Section 11'!Y84=Complete,Substance_complete,IF('Section 11'!Y84&lt;&gt;Complete,Substance_error,""))))</f>
        <v/>
      </c>
      <c r="D97" s="10" t="str" cm="1">
        <f t="array" ref="D97">IF('File Status'!$B97="","",
IF(AND('Section 8'!$L$4=No,SUMPRODUCT(--('Section 12'!$A$4:$A$1004=$B97))=0),"",
IF(AND('Section 8'!$L$4=No,SUMPRODUCT(--('Section 12'!$A$4:$A$1004=$B97))&gt;0),Tab_NotReq,
IF(SUMPRODUCT(--('Section 12'!$A$4:$A$1004=$B97))=0,Missing_substance,
IF(SUMPRODUCT(--('Section 12'!$A$4:$A$1004=$B97),--('Section 12'!$Z$4:$Z$1004=Complete))&lt;SUMPRODUCT(--('Section 12'!$A$4:$A$1004=$B97)),Substance_error,Substance_complete)))))</f>
        <v/>
      </c>
      <c r="E97" s="10" t="str" cm="1">
        <f t="array" ref="E97">IF('File Status'!$B97="","",
IF(AND('Section 8'!$L$4=No,SUMPRODUCT(--('Section 13(a)(b)(c)'!$A$4:$A$100=$B97))=0),"",
IF(AND('Section 8'!$L$4=No,SUMPRODUCT(--('Section 13(a)(b)(c)'!$A$4:$A$100=$B97))&gt;0),Tab_NotReq,
IF(ISERROR(VLOOKUP($B97,List_Section_1314,1,FALSE))=TRUE, "",
IF(SUMPRODUCT(--('Section 13(a)(b)(c)'!$A$4:$A$100=$B97))=0,Missing_substance,
IF(SUMPRODUCT(--('Section 13(a)(b)(c)'!$A$4:$A$100=$B97),--('Section 13(a)(b)(c)'!$O$4:$O$100=Complete))&lt;SUMPRODUCT(--('Section 13(a)(b)(c)'!$A$4:$A$100=$B97)),Substance_error,Substance_complete))))))</f>
        <v/>
      </c>
      <c r="F97" s="93" t="str" cm="1">
        <f t="array" ref="F97">IF('File Status'!$B97="","",
IF(AND('Section 8'!$L$4=No,SUMPRODUCT(--('Section 13(d)(e)'!$A$4:$A$300=$B97))=0),"",
IF(AND('Section 8'!$L$4=No,SUMPRODUCT(--('Section 13(d)(e)'!$A$4:$A$300=$B97))&gt;0),Tab_NotReq,
IF(ISERROR(VLOOKUP($B97,List_Section_1314,1,FALSE))=TRUE, "",
IF(SUMPRODUCT(--('Section 13(d)(e)'!$A$4:$A$300=$B97))=0,Missing_substance,
IF(SUMPRODUCT(--('Section 13(d)(e)'!$A$4:$A$300=$B97),--('Section 13(d)(e)'!$L$4:$L$300=Complete))&lt;SUMPRODUCT(--('Section 13(d)(e)'!$A$4:$A$300=$B97)),Substance_error,Substance_complete))))))</f>
        <v/>
      </c>
      <c r="G97" s="94" t="str" cm="1">
        <f t="array" ref="G97">IF('File Status'!$B97="","",
IF(AND('Section 8'!$L$4=No,SUMPRODUCT(--('Section 13 &amp; 14 Files'!$A$4:$A$100=$B97))=0),"",
IF(AND('Section 8'!$L$4=No,SUMPRODUCT(--('Section 13 &amp; 14 Files'!$A$4:$A$100=$B97))&gt;0),Tab_NotReq,
IF(ISERROR(VLOOKUP($B97,List_Section_1314,1,FALSE))=TRUE, "",
IF(SUMPRODUCT(--('Section 13 &amp; 14 Files'!$A$4:$A$100=$B97),--('Section 13 &amp; 14 Files'!$H$4:$H$100=Complete))&lt;SUMPRODUCT(--('Section 13 &amp; 14 Files'!$A$4:$A$100=$B97)),Substance_error,substance_complete_s1314)))))</f>
        <v/>
      </c>
      <c r="H97" s="25"/>
    </row>
    <row r="98" spans="1:8" ht="60" customHeight="1" outlineLevel="1" x14ac:dyDescent="0.35">
      <c r="A98" s="25"/>
      <c r="B98" s="2" t="str">
        <f>IF('Section 11'!C85="", "", 'Section 11'!C85)</f>
        <v/>
      </c>
      <c r="C98" s="10" t="str">
        <f>IF(B98="","",
IF(AND('Section 8'!$L$4=No,B98&lt;&gt;""),Tab_NotReq,
IF('Section 11'!Y85=Complete,Substance_complete,IF('Section 11'!Y85&lt;&gt;Complete,Substance_error,""))))</f>
        <v/>
      </c>
      <c r="D98" s="10" t="str" cm="1">
        <f t="array" ref="D98">IF('File Status'!$B98="","",
IF(AND('Section 8'!$L$4=No,SUMPRODUCT(--('Section 12'!$A$4:$A$1004=$B98))=0),"",
IF(AND('Section 8'!$L$4=No,SUMPRODUCT(--('Section 12'!$A$4:$A$1004=$B98))&gt;0),Tab_NotReq,
IF(SUMPRODUCT(--('Section 12'!$A$4:$A$1004=$B98))=0,Missing_substance,
IF(SUMPRODUCT(--('Section 12'!$A$4:$A$1004=$B98),--('Section 12'!$Z$4:$Z$1004=Complete))&lt;SUMPRODUCT(--('Section 12'!$A$4:$A$1004=$B98)),Substance_error,Substance_complete)))))</f>
        <v/>
      </c>
      <c r="E98" s="10" t="str" cm="1">
        <f t="array" ref="E98">IF('File Status'!$B98="","",
IF(AND('Section 8'!$L$4=No,SUMPRODUCT(--('Section 13(a)(b)(c)'!$A$4:$A$100=$B98))=0),"",
IF(AND('Section 8'!$L$4=No,SUMPRODUCT(--('Section 13(a)(b)(c)'!$A$4:$A$100=$B98))&gt;0),Tab_NotReq,
IF(ISERROR(VLOOKUP($B98,List_Section_1314,1,FALSE))=TRUE, "",
IF(SUMPRODUCT(--('Section 13(a)(b)(c)'!$A$4:$A$100=$B98))=0,Missing_substance,
IF(SUMPRODUCT(--('Section 13(a)(b)(c)'!$A$4:$A$100=$B98),--('Section 13(a)(b)(c)'!$O$4:$O$100=Complete))&lt;SUMPRODUCT(--('Section 13(a)(b)(c)'!$A$4:$A$100=$B98)),Substance_error,Substance_complete))))))</f>
        <v/>
      </c>
      <c r="F98" s="93" t="str" cm="1">
        <f t="array" ref="F98">IF('File Status'!$B98="","",
IF(AND('Section 8'!$L$4=No,SUMPRODUCT(--('Section 13(d)(e)'!$A$4:$A$300=$B98))=0),"",
IF(AND('Section 8'!$L$4=No,SUMPRODUCT(--('Section 13(d)(e)'!$A$4:$A$300=$B98))&gt;0),Tab_NotReq,
IF(ISERROR(VLOOKUP($B98,List_Section_1314,1,FALSE))=TRUE, "",
IF(SUMPRODUCT(--('Section 13(d)(e)'!$A$4:$A$300=$B98))=0,Missing_substance,
IF(SUMPRODUCT(--('Section 13(d)(e)'!$A$4:$A$300=$B98),--('Section 13(d)(e)'!$L$4:$L$300=Complete))&lt;SUMPRODUCT(--('Section 13(d)(e)'!$A$4:$A$300=$B98)),Substance_error,Substance_complete))))))</f>
        <v/>
      </c>
      <c r="G98" s="94" t="str" cm="1">
        <f t="array" ref="G98">IF('File Status'!$B98="","",
IF(AND('Section 8'!$L$4=No,SUMPRODUCT(--('Section 13 &amp; 14 Files'!$A$4:$A$100=$B98))=0),"",
IF(AND('Section 8'!$L$4=No,SUMPRODUCT(--('Section 13 &amp; 14 Files'!$A$4:$A$100=$B98))&gt;0),Tab_NotReq,
IF(ISERROR(VLOOKUP($B98,List_Section_1314,1,FALSE))=TRUE, "",
IF(SUMPRODUCT(--('Section 13 &amp; 14 Files'!$A$4:$A$100=$B98),--('Section 13 &amp; 14 Files'!$H$4:$H$100=Complete))&lt;SUMPRODUCT(--('Section 13 &amp; 14 Files'!$A$4:$A$100=$B98)),Substance_error,substance_complete_s1314)))))</f>
        <v/>
      </c>
      <c r="H98" s="25"/>
    </row>
    <row r="99" spans="1:8" ht="60" customHeight="1" outlineLevel="1" x14ac:dyDescent="0.35">
      <c r="A99" s="25"/>
      <c r="B99" s="2" t="str">
        <f>IF('Section 11'!C86="", "", 'Section 11'!C86)</f>
        <v/>
      </c>
      <c r="C99" s="10" t="str">
        <f>IF(B99="","",
IF(AND('Section 8'!$L$4=No,B99&lt;&gt;""),Tab_NotReq,
IF('Section 11'!Y86=Complete,Substance_complete,IF('Section 11'!Y86&lt;&gt;Complete,Substance_error,""))))</f>
        <v/>
      </c>
      <c r="D99" s="10" t="str" cm="1">
        <f t="array" ref="D99">IF('File Status'!$B99="","",
IF(AND('Section 8'!$L$4=No,SUMPRODUCT(--('Section 12'!$A$4:$A$1004=$B99))=0),"",
IF(AND('Section 8'!$L$4=No,SUMPRODUCT(--('Section 12'!$A$4:$A$1004=$B99))&gt;0),Tab_NotReq,
IF(SUMPRODUCT(--('Section 12'!$A$4:$A$1004=$B99))=0,Missing_substance,
IF(SUMPRODUCT(--('Section 12'!$A$4:$A$1004=$B99),--('Section 12'!$Z$4:$Z$1004=Complete))&lt;SUMPRODUCT(--('Section 12'!$A$4:$A$1004=$B99)),Substance_error,Substance_complete)))))</f>
        <v/>
      </c>
      <c r="E99" s="10" t="str" cm="1">
        <f t="array" ref="E99">IF('File Status'!$B99="","",
IF(AND('Section 8'!$L$4=No,SUMPRODUCT(--('Section 13(a)(b)(c)'!$A$4:$A$100=$B99))=0),"",
IF(AND('Section 8'!$L$4=No,SUMPRODUCT(--('Section 13(a)(b)(c)'!$A$4:$A$100=$B99))&gt;0),Tab_NotReq,
IF(ISERROR(VLOOKUP($B99,List_Section_1314,1,FALSE))=TRUE, "",
IF(SUMPRODUCT(--('Section 13(a)(b)(c)'!$A$4:$A$100=$B99))=0,Missing_substance,
IF(SUMPRODUCT(--('Section 13(a)(b)(c)'!$A$4:$A$100=$B99),--('Section 13(a)(b)(c)'!$O$4:$O$100=Complete))&lt;SUMPRODUCT(--('Section 13(a)(b)(c)'!$A$4:$A$100=$B99)),Substance_error,Substance_complete))))))</f>
        <v/>
      </c>
      <c r="F99" s="93" t="str" cm="1">
        <f t="array" ref="F99">IF('File Status'!$B99="","",
IF(AND('Section 8'!$L$4=No,SUMPRODUCT(--('Section 13(d)(e)'!$A$4:$A$300=$B99))=0),"",
IF(AND('Section 8'!$L$4=No,SUMPRODUCT(--('Section 13(d)(e)'!$A$4:$A$300=$B99))&gt;0),Tab_NotReq,
IF(ISERROR(VLOOKUP($B99,List_Section_1314,1,FALSE))=TRUE, "",
IF(SUMPRODUCT(--('Section 13(d)(e)'!$A$4:$A$300=$B99))=0,Missing_substance,
IF(SUMPRODUCT(--('Section 13(d)(e)'!$A$4:$A$300=$B99),--('Section 13(d)(e)'!$L$4:$L$300=Complete))&lt;SUMPRODUCT(--('Section 13(d)(e)'!$A$4:$A$300=$B99)),Substance_error,Substance_complete))))))</f>
        <v/>
      </c>
      <c r="G99" s="94" t="str" cm="1">
        <f t="array" ref="G99">IF('File Status'!$B99="","",
IF(AND('Section 8'!$L$4=No,SUMPRODUCT(--('Section 13 &amp; 14 Files'!$A$4:$A$100=$B99))=0),"",
IF(AND('Section 8'!$L$4=No,SUMPRODUCT(--('Section 13 &amp; 14 Files'!$A$4:$A$100=$B99))&gt;0),Tab_NotReq,
IF(ISERROR(VLOOKUP($B99,List_Section_1314,1,FALSE))=TRUE, "",
IF(SUMPRODUCT(--('Section 13 &amp; 14 Files'!$A$4:$A$100=$B99),--('Section 13 &amp; 14 Files'!$H$4:$H$100=Complete))&lt;SUMPRODUCT(--('Section 13 &amp; 14 Files'!$A$4:$A$100=$B99)),Substance_error,substance_complete_s1314)))))</f>
        <v/>
      </c>
      <c r="H99" s="25"/>
    </row>
    <row r="100" spans="1:8" ht="60" customHeight="1" outlineLevel="1" x14ac:dyDescent="0.35">
      <c r="A100" s="25"/>
      <c r="B100" s="2" t="str">
        <f>IF('Section 11'!C87="", "", 'Section 11'!C87)</f>
        <v/>
      </c>
      <c r="C100" s="10" t="str">
        <f>IF(B100="","",
IF(AND('Section 8'!$L$4=No,B100&lt;&gt;""),Tab_NotReq,
IF('Section 11'!Y87=Complete,Substance_complete,IF('Section 11'!Y87&lt;&gt;Complete,Substance_error,""))))</f>
        <v/>
      </c>
      <c r="D100" s="10" t="str" cm="1">
        <f t="array" ref="D100">IF('File Status'!$B100="","",
IF(AND('Section 8'!$L$4=No,SUMPRODUCT(--('Section 12'!$A$4:$A$1004=$B100))=0),"",
IF(AND('Section 8'!$L$4=No,SUMPRODUCT(--('Section 12'!$A$4:$A$1004=$B100))&gt;0),Tab_NotReq,
IF(SUMPRODUCT(--('Section 12'!$A$4:$A$1004=$B100))=0,Missing_substance,
IF(SUMPRODUCT(--('Section 12'!$A$4:$A$1004=$B100),--('Section 12'!$Z$4:$Z$1004=Complete))&lt;SUMPRODUCT(--('Section 12'!$A$4:$A$1004=$B100)),Substance_error,Substance_complete)))))</f>
        <v/>
      </c>
      <c r="E100" s="10" t="str" cm="1">
        <f t="array" ref="E100">IF('File Status'!$B100="","",
IF(AND('Section 8'!$L$4=No,SUMPRODUCT(--('Section 13(a)(b)(c)'!$A$4:$A$100=$B100))=0),"",
IF(AND('Section 8'!$L$4=No,SUMPRODUCT(--('Section 13(a)(b)(c)'!$A$4:$A$100=$B100))&gt;0),Tab_NotReq,
IF(ISERROR(VLOOKUP($B100,List_Section_1314,1,FALSE))=TRUE, "",
IF(SUMPRODUCT(--('Section 13(a)(b)(c)'!$A$4:$A$100=$B100))=0,Missing_substance,
IF(SUMPRODUCT(--('Section 13(a)(b)(c)'!$A$4:$A$100=$B100),--('Section 13(a)(b)(c)'!$O$4:$O$100=Complete))&lt;SUMPRODUCT(--('Section 13(a)(b)(c)'!$A$4:$A$100=$B100)),Substance_error,Substance_complete))))))</f>
        <v/>
      </c>
      <c r="F100" s="93" t="str" cm="1">
        <f t="array" ref="F100">IF('File Status'!$B100="","",
IF(AND('Section 8'!$L$4=No,SUMPRODUCT(--('Section 13(d)(e)'!$A$4:$A$300=$B100))=0),"",
IF(AND('Section 8'!$L$4=No,SUMPRODUCT(--('Section 13(d)(e)'!$A$4:$A$300=$B100))&gt;0),Tab_NotReq,
IF(ISERROR(VLOOKUP($B100,List_Section_1314,1,FALSE))=TRUE, "",
IF(SUMPRODUCT(--('Section 13(d)(e)'!$A$4:$A$300=$B100))=0,Missing_substance,
IF(SUMPRODUCT(--('Section 13(d)(e)'!$A$4:$A$300=$B100),--('Section 13(d)(e)'!$L$4:$L$300=Complete))&lt;SUMPRODUCT(--('Section 13(d)(e)'!$A$4:$A$300=$B100)),Substance_error,Substance_complete))))))</f>
        <v/>
      </c>
      <c r="G100" s="94" t="str" cm="1">
        <f t="array" ref="G100">IF('File Status'!$B100="","",
IF(AND('Section 8'!$L$4=No,SUMPRODUCT(--('Section 13 &amp; 14 Files'!$A$4:$A$100=$B100))=0),"",
IF(AND('Section 8'!$L$4=No,SUMPRODUCT(--('Section 13 &amp; 14 Files'!$A$4:$A$100=$B100))&gt;0),Tab_NotReq,
IF(ISERROR(VLOOKUP($B100,List_Section_1314,1,FALSE))=TRUE, "",
IF(SUMPRODUCT(--('Section 13 &amp; 14 Files'!$A$4:$A$100=$B100),--('Section 13 &amp; 14 Files'!$H$4:$H$100=Complete))&lt;SUMPRODUCT(--('Section 13 &amp; 14 Files'!$A$4:$A$100=$B100)),Substance_error,substance_complete_s1314)))))</f>
        <v/>
      </c>
      <c r="H100" s="25"/>
    </row>
    <row r="101" spans="1:8" ht="60" customHeight="1" outlineLevel="1" x14ac:dyDescent="0.35">
      <c r="A101" s="25"/>
      <c r="B101" s="2" t="str">
        <f>IF('Section 11'!C88="", "", 'Section 11'!C88)</f>
        <v/>
      </c>
      <c r="C101" s="10" t="str">
        <f>IF(B101="","",
IF(AND('Section 8'!$L$4=No,B101&lt;&gt;""),Tab_NotReq,
IF('Section 11'!Y88=Complete,Substance_complete,IF('Section 11'!Y88&lt;&gt;Complete,Substance_error,""))))</f>
        <v/>
      </c>
      <c r="D101" s="10" t="str" cm="1">
        <f t="array" ref="D101">IF('File Status'!$B101="","",
IF(AND('Section 8'!$L$4=No,SUMPRODUCT(--('Section 12'!$A$4:$A$1004=$B101))=0),"",
IF(AND('Section 8'!$L$4=No,SUMPRODUCT(--('Section 12'!$A$4:$A$1004=$B101))&gt;0),Tab_NotReq,
IF(SUMPRODUCT(--('Section 12'!$A$4:$A$1004=$B101))=0,Missing_substance,
IF(SUMPRODUCT(--('Section 12'!$A$4:$A$1004=$B101),--('Section 12'!$Z$4:$Z$1004=Complete))&lt;SUMPRODUCT(--('Section 12'!$A$4:$A$1004=$B101)),Substance_error,Substance_complete)))))</f>
        <v/>
      </c>
      <c r="E101" s="10" t="str" cm="1">
        <f t="array" ref="E101">IF('File Status'!$B101="","",
IF(AND('Section 8'!$L$4=No,SUMPRODUCT(--('Section 13(a)(b)(c)'!$A$4:$A$100=$B101))=0),"",
IF(AND('Section 8'!$L$4=No,SUMPRODUCT(--('Section 13(a)(b)(c)'!$A$4:$A$100=$B101))&gt;0),Tab_NotReq,
IF(ISERROR(VLOOKUP($B101,List_Section_1314,1,FALSE))=TRUE, "",
IF(SUMPRODUCT(--('Section 13(a)(b)(c)'!$A$4:$A$100=$B101))=0,Missing_substance,
IF(SUMPRODUCT(--('Section 13(a)(b)(c)'!$A$4:$A$100=$B101),--('Section 13(a)(b)(c)'!$O$4:$O$100=Complete))&lt;SUMPRODUCT(--('Section 13(a)(b)(c)'!$A$4:$A$100=$B101)),Substance_error,Substance_complete))))))</f>
        <v/>
      </c>
      <c r="F101" s="93" t="str" cm="1">
        <f t="array" ref="F101">IF('File Status'!$B101="","",
IF(AND('Section 8'!$L$4=No,SUMPRODUCT(--('Section 13(d)(e)'!$A$4:$A$300=$B101))=0),"",
IF(AND('Section 8'!$L$4=No,SUMPRODUCT(--('Section 13(d)(e)'!$A$4:$A$300=$B101))&gt;0),Tab_NotReq,
IF(ISERROR(VLOOKUP($B101,List_Section_1314,1,FALSE))=TRUE, "",
IF(SUMPRODUCT(--('Section 13(d)(e)'!$A$4:$A$300=$B101))=0,Missing_substance,
IF(SUMPRODUCT(--('Section 13(d)(e)'!$A$4:$A$300=$B101),--('Section 13(d)(e)'!$L$4:$L$300=Complete))&lt;SUMPRODUCT(--('Section 13(d)(e)'!$A$4:$A$300=$B101)),Substance_error,Substance_complete))))))</f>
        <v/>
      </c>
      <c r="G101" s="94" t="str" cm="1">
        <f t="array" ref="G101">IF('File Status'!$B101="","",
IF(AND('Section 8'!$L$4=No,SUMPRODUCT(--('Section 13 &amp; 14 Files'!$A$4:$A$100=$B101))=0),"",
IF(AND('Section 8'!$L$4=No,SUMPRODUCT(--('Section 13 &amp; 14 Files'!$A$4:$A$100=$B101))&gt;0),Tab_NotReq,
IF(ISERROR(VLOOKUP($B101,List_Section_1314,1,FALSE))=TRUE, "",
IF(SUMPRODUCT(--('Section 13 &amp; 14 Files'!$A$4:$A$100=$B101),--('Section 13 &amp; 14 Files'!$H$4:$H$100=Complete))&lt;SUMPRODUCT(--('Section 13 &amp; 14 Files'!$A$4:$A$100=$B101)),Substance_error,substance_complete_s1314)))))</f>
        <v/>
      </c>
      <c r="H101" s="25"/>
    </row>
    <row r="102" spans="1:8" ht="60" customHeight="1" outlineLevel="1" x14ac:dyDescent="0.35">
      <c r="A102" s="25"/>
      <c r="B102" s="2" t="str">
        <f>IF('Section 11'!C89="", "", 'Section 11'!C89)</f>
        <v/>
      </c>
      <c r="C102" s="10" t="str">
        <f>IF(B102="","",
IF(AND('Section 8'!$L$4=No,B102&lt;&gt;""),Tab_NotReq,
IF('Section 11'!Y89=Complete,Substance_complete,IF('Section 11'!Y89&lt;&gt;Complete,Substance_error,""))))</f>
        <v/>
      </c>
      <c r="D102" s="10" t="str" cm="1">
        <f t="array" ref="D102">IF('File Status'!$B102="","",
IF(AND('Section 8'!$L$4=No,SUMPRODUCT(--('Section 12'!$A$4:$A$1004=$B102))=0),"",
IF(AND('Section 8'!$L$4=No,SUMPRODUCT(--('Section 12'!$A$4:$A$1004=$B102))&gt;0),Tab_NotReq,
IF(SUMPRODUCT(--('Section 12'!$A$4:$A$1004=$B102))=0,Missing_substance,
IF(SUMPRODUCT(--('Section 12'!$A$4:$A$1004=$B102),--('Section 12'!$Z$4:$Z$1004=Complete))&lt;SUMPRODUCT(--('Section 12'!$A$4:$A$1004=$B102)),Substance_error,Substance_complete)))))</f>
        <v/>
      </c>
      <c r="E102" s="10" t="str" cm="1">
        <f t="array" ref="E102">IF('File Status'!$B102="","",
IF(AND('Section 8'!$L$4=No,SUMPRODUCT(--('Section 13(a)(b)(c)'!$A$4:$A$100=$B102))=0),"",
IF(AND('Section 8'!$L$4=No,SUMPRODUCT(--('Section 13(a)(b)(c)'!$A$4:$A$100=$B102))&gt;0),Tab_NotReq,
IF(ISERROR(VLOOKUP($B102,List_Section_1314,1,FALSE))=TRUE, "",
IF(SUMPRODUCT(--('Section 13(a)(b)(c)'!$A$4:$A$100=$B102))=0,Missing_substance,
IF(SUMPRODUCT(--('Section 13(a)(b)(c)'!$A$4:$A$100=$B102),--('Section 13(a)(b)(c)'!$O$4:$O$100=Complete))&lt;SUMPRODUCT(--('Section 13(a)(b)(c)'!$A$4:$A$100=$B102)),Substance_error,Substance_complete))))))</f>
        <v/>
      </c>
      <c r="F102" s="93" t="str" cm="1">
        <f t="array" ref="F102">IF('File Status'!$B102="","",
IF(AND('Section 8'!$L$4=No,SUMPRODUCT(--('Section 13(d)(e)'!$A$4:$A$300=$B102))=0),"",
IF(AND('Section 8'!$L$4=No,SUMPRODUCT(--('Section 13(d)(e)'!$A$4:$A$300=$B102))&gt;0),Tab_NotReq,
IF(ISERROR(VLOOKUP($B102,List_Section_1314,1,FALSE))=TRUE, "",
IF(SUMPRODUCT(--('Section 13(d)(e)'!$A$4:$A$300=$B102))=0,Missing_substance,
IF(SUMPRODUCT(--('Section 13(d)(e)'!$A$4:$A$300=$B102),--('Section 13(d)(e)'!$L$4:$L$300=Complete))&lt;SUMPRODUCT(--('Section 13(d)(e)'!$A$4:$A$300=$B102)),Substance_error,Substance_complete))))))</f>
        <v/>
      </c>
      <c r="G102" s="94" t="str" cm="1">
        <f t="array" ref="G102">IF('File Status'!$B102="","",
IF(AND('Section 8'!$L$4=No,SUMPRODUCT(--('Section 13 &amp; 14 Files'!$A$4:$A$100=$B102))=0),"",
IF(AND('Section 8'!$L$4=No,SUMPRODUCT(--('Section 13 &amp; 14 Files'!$A$4:$A$100=$B102))&gt;0),Tab_NotReq,
IF(ISERROR(VLOOKUP($B102,List_Section_1314,1,FALSE))=TRUE, "",
IF(SUMPRODUCT(--('Section 13 &amp; 14 Files'!$A$4:$A$100=$B102),--('Section 13 &amp; 14 Files'!$H$4:$H$100=Complete))&lt;SUMPRODUCT(--('Section 13 &amp; 14 Files'!$A$4:$A$100=$B102)),Substance_error,substance_complete_s1314)))))</f>
        <v/>
      </c>
      <c r="H102" s="25"/>
    </row>
    <row r="103" spans="1:8" ht="60" customHeight="1" outlineLevel="1" x14ac:dyDescent="0.35">
      <c r="A103" s="25"/>
      <c r="B103" s="2" t="str">
        <f>IF('Section 11'!C90="", "", 'Section 11'!C90)</f>
        <v/>
      </c>
      <c r="C103" s="10" t="str">
        <f>IF(B103="","",
IF(AND('Section 8'!$L$4=No,B103&lt;&gt;""),Tab_NotReq,
IF('Section 11'!Y90=Complete,Substance_complete,IF('Section 11'!Y90&lt;&gt;Complete,Substance_error,""))))</f>
        <v/>
      </c>
      <c r="D103" s="10" t="str" cm="1">
        <f t="array" ref="D103">IF('File Status'!$B103="","",
IF(AND('Section 8'!$L$4=No,SUMPRODUCT(--('Section 12'!$A$4:$A$1004=$B103))=0),"",
IF(AND('Section 8'!$L$4=No,SUMPRODUCT(--('Section 12'!$A$4:$A$1004=$B103))&gt;0),Tab_NotReq,
IF(SUMPRODUCT(--('Section 12'!$A$4:$A$1004=$B103))=0,Missing_substance,
IF(SUMPRODUCT(--('Section 12'!$A$4:$A$1004=$B103),--('Section 12'!$Z$4:$Z$1004=Complete))&lt;SUMPRODUCT(--('Section 12'!$A$4:$A$1004=$B103)),Substance_error,Substance_complete)))))</f>
        <v/>
      </c>
      <c r="E103" s="10" t="str" cm="1">
        <f t="array" ref="E103">IF('File Status'!$B103="","",
IF(AND('Section 8'!$L$4=No,SUMPRODUCT(--('Section 13(a)(b)(c)'!$A$4:$A$100=$B103))=0),"",
IF(AND('Section 8'!$L$4=No,SUMPRODUCT(--('Section 13(a)(b)(c)'!$A$4:$A$100=$B103))&gt;0),Tab_NotReq,
IF(ISERROR(VLOOKUP($B103,List_Section_1314,1,FALSE))=TRUE, "",
IF(SUMPRODUCT(--('Section 13(a)(b)(c)'!$A$4:$A$100=$B103))=0,Missing_substance,
IF(SUMPRODUCT(--('Section 13(a)(b)(c)'!$A$4:$A$100=$B103),--('Section 13(a)(b)(c)'!$O$4:$O$100=Complete))&lt;SUMPRODUCT(--('Section 13(a)(b)(c)'!$A$4:$A$100=$B103)),Substance_error,Substance_complete))))))</f>
        <v/>
      </c>
      <c r="F103" s="93" t="str" cm="1">
        <f t="array" ref="F103">IF('File Status'!$B103="","",
IF(AND('Section 8'!$L$4=No,SUMPRODUCT(--('Section 13(d)(e)'!$A$4:$A$300=$B103))=0),"",
IF(AND('Section 8'!$L$4=No,SUMPRODUCT(--('Section 13(d)(e)'!$A$4:$A$300=$B103))&gt;0),Tab_NotReq,
IF(ISERROR(VLOOKUP($B103,List_Section_1314,1,FALSE))=TRUE, "",
IF(SUMPRODUCT(--('Section 13(d)(e)'!$A$4:$A$300=$B103))=0,Missing_substance,
IF(SUMPRODUCT(--('Section 13(d)(e)'!$A$4:$A$300=$B103),--('Section 13(d)(e)'!$L$4:$L$300=Complete))&lt;SUMPRODUCT(--('Section 13(d)(e)'!$A$4:$A$300=$B103)),Substance_error,Substance_complete))))))</f>
        <v/>
      </c>
      <c r="G103" s="94" t="str" cm="1">
        <f t="array" ref="G103">IF('File Status'!$B103="","",
IF(AND('Section 8'!$L$4=No,SUMPRODUCT(--('Section 13 &amp; 14 Files'!$A$4:$A$100=$B103))=0),"",
IF(AND('Section 8'!$L$4=No,SUMPRODUCT(--('Section 13 &amp; 14 Files'!$A$4:$A$100=$B103))&gt;0),Tab_NotReq,
IF(ISERROR(VLOOKUP($B103,List_Section_1314,1,FALSE))=TRUE, "",
IF(SUMPRODUCT(--('Section 13 &amp; 14 Files'!$A$4:$A$100=$B103),--('Section 13 &amp; 14 Files'!$H$4:$H$100=Complete))&lt;SUMPRODUCT(--('Section 13 &amp; 14 Files'!$A$4:$A$100=$B103)),Substance_error,substance_complete_s1314)))))</f>
        <v/>
      </c>
      <c r="H103" s="25"/>
    </row>
    <row r="104" spans="1:8" ht="60" customHeight="1" outlineLevel="1" x14ac:dyDescent="0.35">
      <c r="A104" s="25"/>
      <c r="B104" s="2" t="str">
        <f>IF('Section 11'!C91="", "", 'Section 11'!C91)</f>
        <v/>
      </c>
      <c r="C104" s="10" t="str">
        <f>IF(B104="","",
IF(AND('Section 8'!$L$4=No,B104&lt;&gt;""),Tab_NotReq,
IF('Section 11'!Y91=Complete,Substance_complete,IF('Section 11'!Y91&lt;&gt;Complete,Substance_error,""))))</f>
        <v/>
      </c>
      <c r="D104" s="10" t="str" cm="1">
        <f t="array" ref="D104">IF('File Status'!$B104="","",
IF(AND('Section 8'!$L$4=No,SUMPRODUCT(--('Section 12'!$A$4:$A$1004=$B104))=0),"",
IF(AND('Section 8'!$L$4=No,SUMPRODUCT(--('Section 12'!$A$4:$A$1004=$B104))&gt;0),Tab_NotReq,
IF(SUMPRODUCT(--('Section 12'!$A$4:$A$1004=$B104))=0,Missing_substance,
IF(SUMPRODUCT(--('Section 12'!$A$4:$A$1004=$B104),--('Section 12'!$Z$4:$Z$1004=Complete))&lt;SUMPRODUCT(--('Section 12'!$A$4:$A$1004=$B104)),Substance_error,Substance_complete)))))</f>
        <v/>
      </c>
      <c r="E104" s="10" t="str" cm="1">
        <f t="array" ref="E104">IF('File Status'!$B104="","",
IF(AND('Section 8'!$L$4=No,SUMPRODUCT(--('Section 13(a)(b)(c)'!$A$4:$A$100=$B104))=0),"",
IF(AND('Section 8'!$L$4=No,SUMPRODUCT(--('Section 13(a)(b)(c)'!$A$4:$A$100=$B104))&gt;0),Tab_NotReq,
IF(ISERROR(VLOOKUP($B104,List_Section_1314,1,FALSE))=TRUE, "",
IF(SUMPRODUCT(--('Section 13(a)(b)(c)'!$A$4:$A$100=$B104))=0,Missing_substance,
IF(SUMPRODUCT(--('Section 13(a)(b)(c)'!$A$4:$A$100=$B104),--('Section 13(a)(b)(c)'!$O$4:$O$100=Complete))&lt;SUMPRODUCT(--('Section 13(a)(b)(c)'!$A$4:$A$100=$B104)),Substance_error,Substance_complete))))))</f>
        <v/>
      </c>
      <c r="F104" s="93" t="str" cm="1">
        <f t="array" ref="F104">IF('File Status'!$B104="","",
IF(AND('Section 8'!$L$4=No,SUMPRODUCT(--('Section 13(d)(e)'!$A$4:$A$300=$B104))=0),"",
IF(AND('Section 8'!$L$4=No,SUMPRODUCT(--('Section 13(d)(e)'!$A$4:$A$300=$B104))&gt;0),Tab_NotReq,
IF(ISERROR(VLOOKUP($B104,List_Section_1314,1,FALSE))=TRUE, "",
IF(SUMPRODUCT(--('Section 13(d)(e)'!$A$4:$A$300=$B104))=0,Missing_substance,
IF(SUMPRODUCT(--('Section 13(d)(e)'!$A$4:$A$300=$B104),--('Section 13(d)(e)'!$L$4:$L$300=Complete))&lt;SUMPRODUCT(--('Section 13(d)(e)'!$A$4:$A$300=$B104)),Substance_error,Substance_complete))))))</f>
        <v/>
      </c>
      <c r="G104" s="94" t="str" cm="1">
        <f t="array" ref="G104">IF('File Status'!$B104="","",
IF(AND('Section 8'!$L$4=No,SUMPRODUCT(--('Section 13 &amp; 14 Files'!$A$4:$A$100=$B104))=0),"",
IF(AND('Section 8'!$L$4=No,SUMPRODUCT(--('Section 13 &amp; 14 Files'!$A$4:$A$100=$B104))&gt;0),Tab_NotReq,
IF(ISERROR(VLOOKUP($B104,List_Section_1314,1,FALSE))=TRUE, "",
IF(SUMPRODUCT(--('Section 13 &amp; 14 Files'!$A$4:$A$100=$B104),--('Section 13 &amp; 14 Files'!$H$4:$H$100=Complete))&lt;SUMPRODUCT(--('Section 13 &amp; 14 Files'!$A$4:$A$100=$B104)),Substance_error,substance_complete_s1314)))))</f>
        <v/>
      </c>
      <c r="H104" s="25"/>
    </row>
    <row r="105" spans="1:8" ht="60" customHeight="1" outlineLevel="1" x14ac:dyDescent="0.35">
      <c r="A105" s="25"/>
      <c r="B105" s="2" t="str">
        <f>IF('Section 11'!C92="", "", 'Section 11'!C92)</f>
        <v/>
      </c>
      <c r="C105" s="10" t="str">
        <f>IF(B105="","",
IF(AND('Section 8'!$L$4=No,B105&lt;&gt;""),Tab_NotReq,
IF('Section 11'!Y92=Complete,Substance_complete,IF('Section 11'!Y92&lt;&gt;Complete,Substance_error,""))))</f>
        <v/>
      </c>
      <c r="D105" s="10" t="str" cm="1">
        <f t="array" ref="D105">IF('File Status'!$B105="","",
IF(AND('Section 8'!$L$4=No,SUMPRODUCT(--('Section 12'!$A$4:$A$1004=$B105))=0),"",
IF(AND('Section 8'!$L$4=No,SUMPRODUCT(--('Section 12'!$A$4:$A$1004=$B105))&gt;0),Tab_NotReq,
IF(SUMPRODUCT(--('Section 12'!$A$4:$A$1004=$B105))=0,Missing_substance,
IF(SUMPRODUCT(--('Section 12'!$A$4:$A$1004=$B105),--('Section 12'!$Z$4:$Z$1004=Complete))&lt;SUMPRODUCT(--('Section 12'!$A$4:$A$1004=$B105)),Substance_error,Substance_complete)))))</f>
        <v/>
      </c>
      <c r="E105" s="10" t="str" cm="1">
        <f t="array" ref="E105">IF('File Status'!$B105="","",
IF(AND('Section 8'!$L$4=No,SUMPRODUCT(--('Section 13(a)(b)(c)'!$A$4:$A$100=$B105))=0),"",
IF(AND('Section 8'!$L$4=No,SUMPRODUCT(--('Section 13(a)(b)(c)'!$A$4:$A$100=$B105))&gt;0),Tab_NotReq,
IF(ISERROR(VLOOKUP($B105,List_Section_1314,1,FALSE))=TRUE, "",
IF(SUMPRODUCT(--('Section 13(a)(b)(c)'!$A$4:$A$100=$B105))=0,Missing_substance,
IF(SUMPRODUCT(--('Section 13(a)(b)(c)'!$A$4:$A$100=$B105),--('Section 13(a)(b)(c)'!$O$4:$O$100=Complete))&lt;SUMPRODUCT(--('Section 13(a)(b)(c)'!$A$4:$A$100=$B105)),Substance_error,Substance_complete))))))</f>
        <v/>
      </c>
      <c r="F105" s="93" t="str" cm="1">
        <f t="array" ref="F105">IF('File Status'!$B105="","",
IF(AND('Section 8'!$L$4=No,SUMPRODUCT(--('Section 13(d)(e)'!$A$4:$A$300=$B105))=0),"",
IF(AND('Section 8'!$L$4=No,SUMPRODUCT(--('Section 13(d)(e)'!$A$4:$A$300=$B105))&gt;0),Tab_NotReq,
IF(ISERROR(VLOOKUP($B105,List_Section_1314,1,FALSE))=TRUE, "",
IF(SUMPRODUCT(--('Section 13(d)(e)'!$A$4:$A$300=$B105))=0,Missing_substance,
IF(SUMPRODUCT(--('Section 13(d)(e)'!$A$4:$A$300=$B105),--('Section 13(d)(e)'!$L$4:$L$300=Complete))&lt;SUMPRODUCT(--('Section 13(d)(e)'!$A$4:$A$300=$B105)),Substance_error,Substance_complete))))))</f>
        <v/>
      </c>
      <c r="G105" s="94" t="str" cm="1">
        <f t="array" ref="G105">IF('File Status'!$B105="","",
IF(AND('Section 8'!$L$4=No,SUMPRODUCT(--('Section 13 &amp; 14 Files'!$A$4:$A$100=$B105))=0),"",
IF(AND('Section 8'!$L$4=No,SUMPRODUCT(--('Section 13 &amp; 14 Files'!$A$4:$A$100=$B105))&gt;0),Tab_NotReq,
IF(ISERROR(VLOOKUP($B105,List_Section_1314,1,FALSE))=TRUE, "",
IF(SUMPRODUCT(--('Section 13 &amp; 14 Files'!$A$4:$A$100=$B105),--('Section 13 &amp; 14 Files'!$H$4:$H$100=Complete))&lt;SUMPRODUCT(--('Section 13 &amp; 14 Files'!$A$4:$A$100=$B105)),Substance_error,substance_complete_s1314)))))</f>
        <v/>
      </c>
      <c r="H105" s="25"/>
    </row>
    <row r="106" spans="1:8" ht="60" customHeight="1" outlineLevel="1" x14ac:dyDescent="0.35">
      <c r="A106" s="25"/>
      <c r="B106" s="2" t="str">
        <f>IF('Section 11'!C93="", "", 'Section 11'!C93)</f>
        <v/>
      </c>
      <c r="C106" s="10" t="str">
        <f>IF(B106="","",
IF(AND('Section 8'!$L$4=No,B106&lt;&gt;""),Tab_NotReq,
IF('Section 11'!Y93=Complete,Substance_complete,IF('Section 11'!Y93&lt;&gt;Complete,Substance_error,""))))</f>
        <v/>
      </c>
      <c r="D106" s="10" t="str" cm="1">
        <f t="array" ref="D106">IF('File Status'!$B106="","",
IF(AND('Section 8'!$L$4=No,SUMPRODUCT(--('Section 12'!$A$4:$A$1004=$B106))=0),"",
IF(AND('Section 8'!$L$4=No,SUMPRODUCT(--('Section 12'!$A$4:$A$1004=$B106))&gt;0),Tab_NotReq,
IF(SUMPRODUCT(--('Section 12'!$A$4:$A$1004=$B106))=0,Missing_substance,
IF(SUMPRODUCT(--('Section 12'!$A$4:$A$1004=$B106),--('Section 12'!$Z$4:$Z$1004=Complete))&lt;SUMPRODUCT(--('Section 12'!$A$4:$A$1004=$B106)),Substance_error,Substance_complete)))))</f>
        <v/>
      </c>
      <c r="E106" s="10" t="str" cm="1">
        <f t="array" ref="E106">IF('File Status'!$B106="","",
IF(AND('Section 8'!$L$4=No,SUMPRODUCT(--('Section 13(a)(b)(c)'!$A$4:$A$100=$B106))=0),"",
IF(AND('Section 8'!$L$4=No,SUMPRODUCT(--('Section 13(a)(b)(c)'!$A$4:$A$100=$B106))&gt;0),Tab_NotReq,
IF(ISERROR(VLOOKUP($B106,List_Section_1314,1,FALSE))=TRUE, "",
IF(SUMPRODUCT(--('Section 13(a)(b)(c)'!$A$4:$A$100=$B106))=0,Missing_substance,
IF(SUMPRODUCT(--('Section 13(a)(b)(c)'!$A$4:$A$100=$B106),--('Section 13(a)(b)(c)'!$O$4:$O$100=Complete))&lt;SUMPRODUCT(--('Section 13(a)(b)(c)'!$A$4:$A$100=$B106)),Substance_error,Substance_complete))))))</f>
        <v/>
      </c>
      <c r="F106" s="93" t="str" cm="1">
        <f t="array" ref="F106">IF('File Status'!$B106="","",
IF(AND('Section 8'!$L$4=No,SUMPRODUCT(--('Section 13(d)(e)'!$A$4:$A$300=$B106))=0),"",
IF(AND('Section 8'!$L$4=No,SUMPRODUCT(--('Section 13(d)(e)'!$A$4:$A$300=$B106))&gt;0),Tab_NotReq,
IF(ISERROR(VLOOKUP($B106,List_Section_1314,1,FALSE))=TRUE, "",
IF(SUMPRODUCT(--('Section 13(d)(e)'!$A$4:$A$300=$B106))=0,Missing_substance,
IF(SUMPRODUCT(--('Section 13(d)(e)'!$A$4:$A$300=$B106),--('Section 13(d)(e)'!$L$4:$L$300=Complete))&lt;SUMPRODUCT(--('Section 13(d)(e)'!$A$4:$A$300=$B106)),Substance_error,Substance_complete))))))</f>
        <v/>
      </c>
      <c r="G106" s="94" t="str" cm="1">
        <f t="array" ref="G106">IF('File Status'!$B106="","",
IF(AND('Section 8'!$L$4=No,SUMPRODUCT(--('Section 13 &amp; 14 Files'!$A$4:$A$100=$B106))=0),"",
IF(AND('Section 8'!$L$4=No,SUMPRODUCT(--('Section 13 &amp; 14 Files'!$A$4:$A$100=$B106))&gt;0),Tab_NotReq,
IF(ISERROR(VLOOKUP($B106,List_Section_1314,1,FALSE))=TRUE, "",
IF(SUMPRODUCT(--('Section 13 &amp; 14 Files'!$A$4:$A$100=$B106),--('Section 13 &amp; 14 Files'!$H$4:$H$100=Complete))&lt;SUMPRODUCT(--('Section 13 &amp; 14 Files'!$A$4:$A$100=$B106)),Substance_error,substance_complete_s1314)))))</f>
        <v/>
      </c>
      <c r="H106" s="25"/>
    </row>
    <row r="107" spans="1:8" ht="60" customHeight="1" outlineLevel="1" x14ac:dyDescent="0.35">
      <c r="A107" s="25"/>
      <c r="B107" s="2" t="str">
        <f>IF('Section 11'!C94="", "", 'Section 11'!C94)</f>
        <v/>
      </c>
      <c r="C107" s="10" t="str">
        <f>IF(B107="","",
IF(AND('Section 8'!$L$4=No,B107&lt;&gt;""),Tab_NotReq,
IF('Section 11'!Y94=Complete,Substance_complete,IF('Section 11'!Y94&lt;&gt;Complete,Substance_error,""))))</f>
        <v/>
      </c>
      <c r="D107" s="10" t="str" cm="1">
        <f t="array" ref="D107">IF('File Status'!$B107="","",
IF(AND('Section 8'!$L$4=No,SUMPRODUCT(--('Section 12'!$A$4:$A$1004=$B107))=0),"",
IF(AND('Section 8'!$L$4=No,SUMPRODUCT(--('Section 12'!$A$4:$A$1004=$B107))&gt;0),Tab_NotReq,
IF(SUMPRODUCT(--('Section 12'!$A$4:$A$1004=$B107))=0,Missing_substance,
IF(SUMPRODUCT(--('Section 12'!$A$4:$A$1004=$B107),--('Section 12'!$Z$4:$Z$1004=Complete))&lt;SUMPRODUCT(--('Section 12'!$A$4:$A$1004=$B107)),Substance_error,Substance_complete)))))</f>
        <v/>
      </c>
      <c r="E107" s="10" t="str" cm="1">
        <f t="array" ref="E107">IF('File Status'!$B107="","",
IF(AND('Section 8'!$L$4=No,SUMPRODUCT(--('Section 13(a)(b)(c)'!$A$4:$A$100=$B107))=0),"",
IF(AND('Section 8'!$L$4=No,SUMPRODUCT(--('Section 13(a)(b)(c)'!$A$4:$A$100=$B107))&gt;0),Tab_NotReq,
IF(ISERROR(VLOOKUP($B107,List_Section_1314,1,FALSE))=TRUE, "",
IF(SUMPRODUCT(--('Section 13(a)(b)(c)'!$A$4:$A$100=$B107))=0,Missing_substance,
IF(SUMPRODUCT(--('Section 13(a)(b)(c)'!$A$4:$A$100=$B107),--('Section 13(a)(b)(c)'!$O$4:$O$100=Complete))&lt;SUMPRODUCT(--('Section 13(a)(b)(c)'!$A$4:$A$100=$B107)),Substance_error,Substance_complete))))))</f>
        <v/>
      </c>
      <c r="F107" s="93" t="str" cm="1">
        <f t="array" ref="F107">IF('File Status'!$B107="","",
IF(AND('Section 8'!$L$4=No,SUMPRODUCT(--('Section 13(d)(e)'!$A$4:$A$300=$B107))=0),"",
IF(AND('Section 8'!$L$4=No,SUMPRODUCT(--('Section 13(d)(e)'!$A$4:$A$300=$B107))&gt;0),Tab_NotReq,
IF(ISERROR(VLOOKUP($B107,List_Section_1314,1,FALSE))=TRUE, "",
IF(SUMPRODUCT(--('Section 13(d)(e)'!$A$4:$A$300=$B107))=0,Missing_substance,
IF(SUMPRODUCT(--('Section 13(d)(e)'!$A$4:$A$300=$B107),--('Section 13(d)(e)'!$L$4:$L$300=Complete))&lt;SUMPRODUCT(--('Section 13(d)(e)'!$A$4:$A$300=$B107)),Substance_error,Substance_complete))))))</f>
        <v/>
      </c>
      <c r="G107" s="94" t="str" cm="1">
        <f t="array" ref="G107">IF('File Status'!$B107="","",
IF(AND('Section 8'!$L$4=No,SUMPRODUCT(--('Section 13 &amp; 14 Files'!$A$4:$A$100=$B107))=0),"",
IF(AND('Section 8'!$L$4=No,SUMPRODUCT(--('Section 13 &amp; 14 Files'!$A$4:$A$100=$B107))&gt;0),Tab_NotReq,
IF(ISERROR(VLOOKUP($B107,List_Section_1314,1,FALSE))=TRUE, "",
IF(SUMPRODUCT(--('Section 13 &amp; 14 Files'!$A$4:$A$100=$B107),--('Section 13 &amp; 14 Files'!$H$4:$H$100=Complete))&lt;SUMPRODUCT(--('Section 13 &amp; 14 Files'!$A$4:$A$100=$B107)),Substance_error,substance_complete_s1314)))))</f>
        <v/>
      </c>
      <c r="H107" s="25"/>
    </row>
    <row r="108" spans="1:8" ht="60" customHeight="1" outlineLevel="1" x14ac:dyDescent="0.35">
      <c r="A108" s="25"/>
      <c r="B108" s="2" t="str">
        <f>IF('Section 11'!C95="", "", 'Section 11'!C95)</f>
        <v/>
      </c>
      <c r="C108" s="10" t="str">
        <f>IF(B108="","",
IF(AND('Section 8'!$L$4=No,B108&lt;&gt;""),Tab_NotReq,
IF('Section 11'!Y95=Complete,Substance_complete,IF('Section 11'!Y95&lt;&gt;Complete,Substance_error,""))))</f>
        <v/>
      </c>
      <c r="D108" s="10" t="str" cm="1">
        <f t="array" ref="D108">IF('File Status'!$B108="","",
IF(AND('Section 8'!$L$4=No,SUMPRODUCT(--('Section 12'!$A$4:$A$1004=$B108))=0),"",
IF(AND('Section 8'!$L$4=No,SUMPRODUCT(--('Section 12'!$A$4:$A$1004=$B108))&gt;0),Tab_NotReq,
IF(SUMPRODUCT(--('Section 12'!$A$4:$A$1004=$B108))=0,Missing_substance,
IF(SUMPRODUCT(--('Section 12'!$A$4:$A$1004=$B108),--('Section 12'!$Z$4:$Z$1004=Complete))&lt;SUMPRODUCT(--('Section 12'!$A$4:$A$1004=$B108)),Substance_error,Substance_complete)))))</f>
        <v/>
      </c>
      <c r="E108" s="10" t="str" cm="1">
        <f t="array" ref="E108">IF('File Status'!$B108="","",
IF(AND('Section 8'!$L$4=No,SUMPRODUCT(--('Section 13(a)(b)(c)'!$A$4:$A$100=$B108))=0),"",
IF(AND('Section 8'!$L$4=No,SUMPRODUCT(--('Section 13(a)(b)(c)'!$A$4:$A$100=$B108))&gt;0),Tab_NotReq,
IF(ISERROR(VLOOKUP($B108,List_Section_1314,1,FALSE))=TRUE, "",
IF(SUMPRODUCT(--('Section 13(a)(b)(c)'!$A$4:$A$100=$B108))=0,Missing_substance,
IF(SUMPRODUCT(--('Section 13(a)(b)(c)'!$A$4:$A$100=$B108),--('Section 13(a)(b)(c)'!$O$4:$O$100=Complete))&lt;SUMPRODUCT(--('Section 13(a)(b)(c)'!$A$4:$A$100=$B108)),Substance_error,Substance_complete))))))</f>
        <v/>
      </c>
      <c r="F108" s="93" t="str" cm="1">
        <f t="array" ref="F108">IF('File Status'!$B108="","",
IF(AND('Section 8'!$L$4=No,SUMPRODUCT(--('Section 13(d)(e)'!$A$4:$A$300=$B108))=0),"",
IF(AND('Section 8'!$L$4=No,SUMPRODUCT(--('Section 13(d)(e)'!$A$4:$A$300=$B108))&gt;0),Tab_NotReq,
IF(ISERROR(VLOOKUP($B108,List_Section_1314,1,FALSE))=TRUE, "",
IF(SUMPRODUCT(--('Section 13(d)(e)'!$A$4:$A$300=$B108))=0,Missing_substance,
IF(SUMPRODUCT(--('Section 13(d)(e)'!$A$4:$A$300=$B108),--('Section 13(d)(e)'!$L$4:$L$300=Complete))&lt;SUMPRODUCT(--('Section 13(d)(e)'!$A$4:$A$300=$B108)),Substance_error,Substance_complete))))))</f>
        <v/>
      </c>
      <c r="G108" s="94" t="str" cm="1">
        <f t="array" ref="G108">IF('File Status'!$B108="","",
IF(AND('Section 8'!$L$4=No,SUMPRODUCT(--('Section 13 &amp; 14 Files'!$A$4:$A$100=$B108))=0),"",
IF(AND('Section 8'!$L$4=No,SUMPRODUCT(--('Section 13 &amp; 14 Files'!$A$4:$A$100=$B108))&gt;0),Tab_NotReq,
IF(ISERROR(VLOOKUP($B108,List_Section_1314,1,FALSE))=TRUE, "",
IF(SUMPRODUCT(--('Section 13 &amp; 14 Files'!$A$4:$A$100=$B108),--('Section 13 &amp; 14 Files'!$H$4:$H$100=Complete))&lt;SUMPRODUCT(--('Section 13 &amp; 14 Files'!$A$4:$A$100=$B108)),Substance_error,substance_complete_s1314)))))</f>
        <v/>
      </c>
      <c r="H108" s="25"/>
    </row>
    <row r="109" spans="1:8" ht="60" customHeight="1" outlineLevel="1" x14ac:dyDescent="0.35">
      <c r="A109" s="25"/>
      <c r="B109" s="2" t="str">
        <f>IF('Section 11'!C96="", "", 'Section 11'!C96)</f>
        <v/>
      </c>
      <c r="C109" s="10" t="str">
        <f>IF(B109="","",
IF(AND('Section 8'!$L$4=No,B109&lt;&gt;""),Tab_NotReq,
IF('Section 11'!Y96=Complete,Substance_complete,IF('Section 11'!Y96&lt;&gt;Complete,Substance_error,""))))</f>
        <v/>
      </c>
      <c r="D109" s="10" t="str" cm="1">
        <f t="array" ref="D109">IF('File Status'!$B109="","",
IF(AND('Section 8'!$L$4=No,SUMPRODUCT(--('Section 12'!$A$4:$A$1004=$B109))=0),"",
IF(AND('Section 8'!$L$4=No,SUMPRODUCT(--('Section 12'!$A$4:$A$1004=$B109))&gt;0),Tab_NotReq,
IF(SUMPRODUCT(--('Section 12'!$A$4:$A$1004=$B109))=0,Missing_substance,
IF(SUMPRODUCT(--('Section 12'!$A$4:$A$1004=$B109),--('Section 12'!$Z$4:$Z$1004=Complete))&lt;SUMPRODUCT(--('Section 12'!$A$4:$A$1004=$B109)),Substance_error,Substance_complete)))))</f>
        <v/>
      </c>
      <c r="E109" s="10" t="str" cm="1">
        <f t="array" ref="E109">IF('File Status'!$B109="","",
IF(AND('Section 8'!$L$4=No,SUMPRODUCT(--('Section 13(a)(b)(c)'!$A$4:$A$100=$B109))=0),"",
IF(AND('Section 8'!$L$4=No,SUMPRODUCT(--('Section 13(a)(b)(c)'!$A$4:$A$100=$B109))&gt;0),Tab_NotReq,
IF(ISERROR(VLOOKUP($B109,List_Section_1314,1,FALSE))=TRUE, "",
IF(SUMPRODUCT(--('Section 13(a)(b)(c)'!$A$4:$A$100=$B109))=0,Missing_substance,
IF(SUMPRODUCT(--('Section 13(a)(b)(c)'!$A$4:$A$100=$B109),--('Section 13(a)(b)(c)'!$O$4:$O$100=Complete))&lt;SUMPRODUCT(--('Section 13(a)(b)(c)'!$A$4:$A$100=$B109)),Substance_error,Substance_complete))))))</f>
        <v/>
      </c>
      <c r="F109" s="93" t="str" cm="1">
        <f t="array" ref="F109">IF('File Status'!$B109="","",
IF(AND('Section 8'!$L$4=No,SUMPRODUCT(--('Section 13(d)(e)'!$A$4:$A$300=$B109))=0),"",
IF(AND('Section 8'!$L$4=No,SUMPRODUCT(--('Section 13(d)(e)'!$A$4:$A$300=$B109))&gt;0),Tab_NotReq,
IF(ISERROR(VLOOKUP($B109,List_Section_1314,1,FALSE))=TRUE, "",
IF(SUMPRODUCT(--('Section 13(d)(e)'!$A$4:$A$300=$B109))=0,Missing_substance,
IF(SUMPRODUCT(--('Section 13(d)(e)'!$A$4:$A$300=$B109),--('Section 13(d)(e)'!$L$4:$L$300=Complete))&lt;SUMPRODUCT(--('Section 13(d)(e)'!$A$4:$A$300=$B109)),Substance_error,Substance_complete))))))</f>
        <v/>
      </c>
      <c r="G109" s="94" t="str" cm="1">
        <f t="array" ref="G109">IF('File Status'!$B109="","",
IF(AND('Section 8'!$L$4=No,SUMPRODUCT(--('Section 13 &amp; 14 Files'!$A$4:$A$100=$B109))=0),"",
IF(AND('Section 8'!$L$4=No,SUMPRODUCT(--('Section 13 &amp; 14 Files'!$A$4:$A$100=$B109))&gt;0),Tab_NotReq,
IF(ISERROR(VLOOKUP($B109,List_Section_1314,1,FALSE))=TRUE, "",
IF(SUMPRODUCT(--('Section 13 &amp; 14 Files'!$A$4:$A$100=$B109),--('Section 13 &amp; 14 Files'!$H$4:$H$100=Complete))&lt;SUMPRODUCT(--('Section 13 &amp; 14 Files'!$A$4:$A$100=$B109)),Substance_error,substance_complete_s1314)))))</f>
        <v/>
      </c>
      <c r="H109" s="25"/>
    </row>
    <row r="110" spans="1:8" ht="60" customHeight="1" outlineLevel="1" x14ac:dyDescent="0.35">
      <c r="A110" s="25"/>
      <c r="B110" s="2" t="str">
        <f>IF('Section 11'!C97="", "", 'Section 11'!C97)</f>
        <v/>
      </c>
      <c r="C110" s="10" t="str">
        <f>IF(B110="","",
IF(AND('Section 8'!$L$4=No,B110&lt;&gt;""),Tab_NotReq,
IF('Section 11'!Y97=Complete,Substance_complete,IF('Section 11'!Y97&lt;&gt;Complete,Substance_error,""))))</f>
        <v/>
      </c>
      <c r="D110" s="10" t="str" cm="1">
        <f t="array" ref="D110">IF('File Status'!$B110="","",
IF(AND('Section 8'!$L$4=No,SUMPRODUCT(--('Section 12'!$A$4:$A$1004=$B110))=0),"",
IF(AND('Section 8'!$L$4=No,SUMPRODUCT(--('Section 12'!$A$4:$A$1004=$B110))&gt;0),Tab_NotReq,
IF(SUMPRODUCT(--('Section 12'!$A$4:$A$1004=$B110))=0,Missing_substance,
IF(SUMPRODUCT(--('Section 12'!$A$4:$A$1004=$B110),--('Section 12'!$Z$4:$Z$1004=Complete))&lt;SUMPRODUCT(--('Section 12'!$A$4:$A$1004=$B110)),Substance_error,Substance_complete)))))</f>
        <v/>
      </c>
      <c r="E110" s="10" t="str" cm="1">
        <f t="array" ref="E110">IF('File Status'!$B110="","",
IF(AND('Section 8'!$L$4=No,SUMPRODUCT(--('Section 13(a)(b)(c)'!$A$4:$A$100=$B110))=0),"",
IF(AND('Section 8'!$L$4=No,SUMPRODUCT(--('Section 13(a)(b)(c)'!$A$4:$A$100=$B110))&gt;0),Tab_NotReq,
IF(ISERROR(VLOOKUP($B110,List_Section_1314,1,FALSE))=TRUE, "",
IF(SUMPRODUCT(--('Section 13(a)(b)(c)'!$A$4:$A$100=$B110))=0,Missing_substance,
IF(SUMPRODUCT(--('Section 13(a)(b)(c)'!$A$4:$A$100=$B110),--('Section 13(a)(b)(c)'!$O$4:$O$100=Complete))&lt;SUMPRODUCT(--('Section 13(a)(b)(c)'!$A$4:$A$100=$B110)),Substance_error,Substance_complete))))))</f>
        <v/>
      </c>
      <c r="F110" s="93" t="str" cm="1">
        <f t="array" ref="F110">IF('File Status'!$B110="","",
IF(AND('Section 8'!$L$4=No,SUMPRODUCT(--('Section 13(d)(e)'!$A$4:$A$300=$B110))=0),"",
IF(AND('Section 8'!$L$4=No,SUMPRODUCT(--('Section 13(d)(e)'!$A$4:$A$300=$B110))&gt;0),Tab_NotReq,
IF(ISERROR(VLOOKUP($B110,List_Section_1314,1,FALSE))=TRUE, "",
IF(SUMPRODUCT(--('Section 13(d)(e)'!$A$4:$A$300=$B110))=0,Missing_substance,
IF(SUMPRODUCT(--('Section 13(d)(e)'!$A$4:$A$300=$B110),--('Section 13(d)(e)'!$L$4:$L$300=Complete))&lt;SUMPRODUCT(--('Section 13(d)(e)'!$A$4:$A$300=$B110)),Substance_error,Substance_complete))))))</f>
        <v/>
      </c>
      <c r="G110" s="94" t="str" cm="1">
        <f t="array" ref="G110">IF('File Status'!$B110="","",
IF(AND('Section 8'!$L$4=No,SUMPRODUCT(--('Section 13 &amp; 14 Files'!$A$4:$A$100=$B110))=0),"",
IF(AND('Section 8'!$L$4=No,SUMPRODUCT(--('Section 13 &amp; 14 Files'!$A$4:$A$100=$B110))&gt;0),Tab_NotReq,
IF(ISERROR(VLOOKUP($B110,List_Section_1314,1,FALSE))=TRUE, "",
IF(SUMPRODUCT(--('Section 13 &amp; 14 Files'!$A$4:$A$100=$B110),--('Section 13 &amp; 14 Files'!$H$4:$H$100=Complete))&lt;SUMPRODUCT(--('Section 13 &amp; 14 Files'!$A$4:$A$100=$B110)),Substance_error,substance_complete_s1314)))))</f>
        <v/>
      </c>
      <c r="H110" s="25"/>
    </row>
    <row r="111" spans="1:8" ht="60" customHeight="1" outlineLevel="1" x14ac:dyDescent="0.35">
      <c r="A111" s="25"/>
      <c r="B111" s="2" t="str">
        <f>IF('Section 11'!C98="", "", 'Section 11'!C98)</f>
        <v/>
      </c>
      <c r="C111" s="10" t="str">
        <f>IF(B111="","",
IF(AND('Section 8'!$L$4=No,B111&lt;&gt;""),Tab_NotReq,
IF('Section 11'!Y98=Complete,Substance_complete,IF('Section 11'!Y98&lt;&gt;Complete,Substance_error,""))))</f>
        <v/>
      </c>
      <c r="D111" s="10" t="str" cm="1">
        <f t="array" ref="D111">IF('File Status'!$B111="","",
IF(AND('Section 8'!$L$4=No,SUMPRODUCT(--('Section 12'!$A$4:$A$1004=$B111))=0),"",
IF(AND('Section 8'!$L$4=No,SUMPRODUCT(--('Section 12'!$A$4:$A$1004=$B111))&gt;0),Tab_NotReq,
IF(SUMPRODUCT(--('Section 12'!$A$4:$A$1004=$B111))=0,Missing_substance,
IF(SUMPRODUCT(--('Section 12'!$A$4:$A$1004=$B111),--('Section 12'!$Z$4:$Z$1004=Complete))&lt;SUMPRODUCT(--('Section 12'!$A$4:$A$1004=$B111)),Substance_error,Substance_complete)))))</f>
        <v/>
      </c>
      <c r="E111" s="10" t="str" cm="1">
        <f t="array" ref="E111">IF('File Status'!$B111="","",
IF(AND('Section 8'!$L$4=No,SUMPRODUCT(--('Section 13(a)(b)(c)'!$A$4:$A$100=$B111))=0),"",
IF(AND('Section 8'!$L$4=No,SUMPRODUCT(--('Section 13(a)(b)(c)'!$A$4:$A$100=$B111))&gt;0),Tab_NotReq,
IF(ISERROR(VLOOKUP($B111,List_Section_1314,1,FALSE))=TRUE, "",
IF(SUMPRODUCT(--('Section 13(a)(b)(c)'!$A$4:$A$100=$B111))=0,Missing_substance,
IF(SUMPRODUCT(--('Section 13(a)(b)(c)'!$A$4:$A$100=$B111),--('Section 13(a)(b)(c)'!$O$4:$O$100=Complete))&lt;SUMPRODUCT(--('Section 13(a)(b)(c)'!$A$4:$A$100=$B111)),Substance_error,Substance_complete))))))</f>
        <v/>
      </c>
      <c r="F111" s="93" t="str" cm="1">
        <f t="array" ref="F111">IF('File Status'!$B111="","",
IF(AND('Section 8'!$L$4=No,SUMPRODUCT(--('Section 13(d)(e)'!$A$4:$A$300=$B111))=0),"",
IF(AND('Section 8'!$L$4=No,SUMPRODUCT(--('Section 13(d)(e)'!$A$4:$A$300=$B111))&gt;0),Tab_NotReq,
IF(ISERROR(VLOOKUP($B111,List_Section_1314,1,FALSE))=TRUE, "",
IF(SUMPRODUCT(--('Section 13(d)(e)'!$A$4:$A$300=$B111))=0,Missing_substance,
IF(SUMPRODUCT(--('Section 13(d)(e)'!$A$4:$A$300=$B111),--('Section 13(d)(e)'!$L$4:$L$300=Complete))&lt;SUMPRODUCT(--('Section 13(d)(e)'!$A$4:$A$300=$B111)),Substance_error,Substance_complete))))))</f>
        <v/>
      </c>
      <c r="G111" s="94" t="str" cm="1">
        <f t="array" ref="G111">IF('File Status'!$B111="","",
IF(AND('Section 8'!$L$4=No,SUMPRODUCT(--('Section 13 &amp; 14 Files'!$A$4:$A$100=$B111))=0),"",
IF(AND('Section 8'!$L$4=No,SUMPRODUCT(--('Section 13 &amp; 14 Files'!$A$4:$A$100=$B111))&gt;0),Tab_NotReq,
IF(ISERROR(VLOOKUP($B111,List_Section_1314,1,FALSE))=TRUE, "",
IF(SUMPRODUCT(--('Section 13 &amp; 14 Files'!$A$4:$A$100=$B111),--('Section 13 &amp; 14 Files'!$H$4:$H$100=Complete))&lt;SUMPRODUCT(--('Section 13 &amp; 14 Files'!$A$4:$A$100=$B111)),Substance_error,substance_complete_s1314)))))</f>
        <v/>
      </c>
      <c r="H111" s="25"/>
    </row>
    <row r="112" spans="1:8" ht="60" customHeight="1" outlineLevel="1" x14ac:dyDescent="0.35">
      <c r="A112" s="25"/>
      <c r="B112" s="2" t="str">
        <f>IF('Section 11'!C99="", "", 'Section 11'!C99)</f>
        <v/>
      </c>
      <c r="C112" s="10" t="str">
        <f>IF(B112="","",
IF(AND('Section 8'!$L$4=No,B112&lt;&gt;""),Tab_NotReq,
IF('Section 11'!Y99=Complete,Substance_complete,IF('Section 11'!Y99&lt;&gt;Complete,Substance_error,""))))</f>
        <v/>
      </c>
      <c r="D112" s="10" t="str" cm="1">
        <f t="array" ref="D112">IF('File Status'!$B112="","",
IF(AND('Section 8'!$L$4=No,SUMPRODUCT(--('Section 12'!$A$4:$A$1004=$B112))=0),"",
IF(AND('Section 8'!$L$4=No,SUMPRODUCT(--('Section 12'!$A$4:$A$1004=$B112))&gt;0),Tab_NotReq,
IF(SUMPRODUCT(--('Section 12'!$A$4:$A$1004=$B112))=0,Missing_substance,
IF(SUMPRODUCT(--('Section 12'!$A$4:$A$1004=$B112),--('Section 12'!$Z$4:$Z$1004=Complete))&lt;SUMPRODUCT(--('Section 12'!$A$4:$A$1004=$B112)),Substance_error,Substance_complete)))))</f>
        <v/>
      </c>
      <c r="E112" s="10" t="str" cm="1">
        <f t="array" ref="E112">IF('File Status'!$B112="","",
IF(AND('Section 8'!$L$4=No,SUMPRODUCT(--('Section 13(a)(b)(c)'!$A$4:$A$100=$B112))=0),"",
IF(AND('Section 8'!$L$4=No,SUMPRODUCT(--('Section 13(a)(b)(c)'!$A$4:$A$100=$B112))&gt;0),Tab_NotReq,
IF(ISERROR(VLOOKUP($B112,List_Section_1314,1,FALSE))=TRUE, "",
IF(SUMPRODUCT(--('Section 13(a)(b)(c)'!$A$4:$A$100=$B112))=0,Missing_substance,
IF(SUMPRODUCT(--('Section 13(a)(b)(c)'!$A$4:$A$100=$B112),--('Section 13(a)(b)(c)'!$O$4:$O$100=Complete))&lt;SUMPRODUCT(--('Section 13(a)(b)(c)'!$A$4:$A$100=$B112)),Substance_error,Substance_complete))))))</f>
        <v/>
      </c>
      <c r="F112" s="93" t="str" cm="1">
        <f t="array" ref="F112">IF('File Status'!$B112="","",
IF(AND('Section 8'!$L$4=No,SUMPRODUCT(--('Section 13(d)(e)'!$A$4:$A$300=$B112))=0),"",
IF(AND('Section 8'!$L$4=No,SUMPRODUCT(--('Section 13(d)(e)'!$A$4:$A$300=$B112))&gt;0),Tab_NotReq,
IF(ISERROR(VLOOKUP($B112,List_Section_1314,1,FALSE))=TRUE, "",
IF(SUMPRODUCT(--('Section 13(d)(e)'!$A$4:$A$300=$B112))=0,Missing_substance,
IF(SUMPRODUCT(--('Section 13(d)(e)'!$A$4:$A$300=$B112),--('Section 13(d)(e)'!$L$4:$L$300=Complete))&lt;SUMPRODUCT(--('Section 13(d)(e)'!$A$4:$A$300=$B112)),Substance_error,Substance_complete))))))</f>
        <v/>
      </c>
      <c r="G112" s="94" t="str" cm="1">
        <f t="array" ref="G112">IF('File Status'!$B112="","",
IF(AND('Section 8'!$L$4=No,SUMPRODUCT(--('Section 13 &amp; 14 Files'!$A$4:$A$100=$B112))=0),"",
IF(AND('Section 8'!$L$4=No,SUMPRODUCT(--('Section 13 &amp; 14 Files'!$A$4:$A$100=$B112))&gt;0),Tab_NotReq,
IF(ISERROR(VLOOKUP($B112,List_Section_1314,1,FALSE))=TRUE, "",
IF(SUMPRODUCT(--('Section 13 &amp; 14 Files'!$A$4:$A$100=$B112),--('Section 13 &amp; 14 Files'!$H$4:$H$100=Complete))&lt;SUMPRODUCT(--('Section 13 &amp; 14 Files'!$A$4:$A$100=$B112)),Substance_error,substance_complete_s1314)))))</f>
        <v/>
      </c>
      <c r="H112" s="25"/>
    </row>
    <row r="113" spans="1:8" ht="60" customHeight="1" outlineLevel="1" x14ac:dyDescent="0.35">
      <c r="A113" s="25"/>
      <c r="B113" s="2" t="str">
        <f>IF('Section 11'!C100="", "", 'Section 11'!C100)</f>
        <v/>
      </c>
      <c r="C113" s="10" t="str">
        <f>IF(B113="","",
IF(AND('Section 8'!$L$4=No,B113&lt;&gt;""),Tab_NotReq,
IF('Section 11'!Y100=Complete,Substance_complete,IF('Section 11'!Y100&lt;&gt;Complete,Substance_error,""))))</f>
        <v/>
      </c>
      <c r="D113" s="10" t="str" cm="1">
        <f t="array" ref="D113">IF('File Status'!$B113="","",
IF(AND('Section 8'!$L$4=No,SUMPRODUCT(--('Section 12'!$A$4:$A$1004=$B113))=0),"",
IF(AND('Section 8'!$L$4=No,SUMPRODUCT(--('Section 12'!$A$4:$A$1004=$B113))&gt;0),Tab_NotReq,
IF(SUMPRODUCT(--('Section 12'!$A$4:$A$1004=$B113))=0,Missing_substance,
IF(SUMPRODUCT(--('Section 12'!$A$4:$A$1004=$B113),--('Section 12'!$Z$4:$Z$1004=Complete))&lt;SUMPRODUCT(--('Section 12'!$A$4:$A$1004=$B113)),Substance_error,Substance_complete)))))</f>
        <v/>
      </c>
      <c r="E113" s="10" t="str" cm="1">
        <f t="array" ref="E113">IF('File Status'!$B113="","",
IF(AND('Section 8'!$L$4=No,SUMPRODUCT(--('Section 13(a)(b)(c)'!$A$4:$A$100=$B113))=0),"",
IF(AND('Section 8'!$L$4=No,SUMPRODUCT(--('Section 13(a)(b)(c)'!$A$4:$A$100=$B113))&gt;0),Tab_NotReq,
IF(ISERROR(VLOOKUP($B113,List_Section_1314,1,FALSE))=TRUE, "",
IF(SUMPRODUCT(--('Section 13(a)(b)(c)'!$A$4:$A$100=$B113))=0,Missing_substance,
IF(SUMPRODUCT(--('Section 13(a)(b)(c)'!$A$4:$A$100=$B113),--('Section 13(a)(b)(c)'!$O$4:$O$100=Complete))&lt;SUMPRODUCT(--('Section 13(a)(b)(c)'!$A$4:$A$100=$B113)),Substance_error,Substance_complete))))))</f>
        <v/>
      </c>
      <c r="F113" s="93" t="str" cm="1">
        <f t="array" ref="F113">IF('File Status'!$B113="","",
IF(AND('Section 8'!$L$4=No,SUMPRODUCT(--('Section 13(d)(e)'!$A$4:$A$300=$B113))=0),"",
IF(AND('Section 8'!$L$4=No,SUMPRODUCT(--('Section 13(d)(e)'!$A$4:$A$300=$B113))&gt;0),Tab_NotReq,
IF(ISERROR(VLOOKUP($B113,List_Section_1314,1,FALSE))=TRUE, "",
IF(SUMPRODUCT(--('Section 13(d)(e)'!$A$4:$A$300=$B113))=0,Missing_substance,
IF(SUMPRODUCT(--('Section 13(d)(e)'!$A$4:$A$300=$B113),--('Section 13(d)(e)'!$L$4:$L$300=Complete))&lt;SUMPRODUCT(--('Section 13(d)(e)'!$A$4:$A$300=$B113)),Substance_error,Substance_complete))))))</f>
        <v/>
      </c>
      <c r="G113" s="94" t="str" cm="1">
        <f t="array" ref="G113">IF('File Status'!$B113="","",
IF(AND('Section 8'!$L$4=No,SUMPRODUCT(--('Section 13 &amp; 14 Files'!$A$4:$A$100=$B113))=0),"",
IF(AND('Section 8'!$L$4=No,SUMPRODUCT(--('Section 13 &amp; 14 Files'!$A$4:$A$100=$B113))&gt;0),Tab_NotReq,
IF(ISERROR(VLOOKUP($B113,List_Section_1314,1,FALSE))=TRUE, "",
IF(SUMPRODUCT(--('Section 13 &amp; 14 Files'!$A$4:$A$100=$B113),--('Section 13 &amp; 14 Files'!$H$4:$H$100=Complete))&lt;SUMPRODUCT(--('Section 13 &amp; 14 Files'!$A$4:$A$100=$B113)),Substance_error,substance_complete_s1314)))))</f>
        <v/>
      </c>
      <c r="H113" s="25"/>
    </row>
    <row r="114" spans="1:8" ht="60" customHeight="1" outlineLevel="1" x14ac:dyDescent="0.35">
      <c r="A114" s="25"/>
      <c r="B114" s="2" t="str">
        <f>IF('Section 11'!C101="", "", 'Section 11'!C101)</f>
        <v/>
      </c>
      <c r="C114" s="10" t="str">
        <f>IF(B114="","",
IF(AND('Section 8'!$L$4=No,B114&lt;&gt;""),Tab_NotReq,
IF('Section 11'!Y101=Complete,Substance_complete,IF('Section 11'!Y101&lt;&gt;Complete,Substance_error,""))))</f>
        <v/>
      </c>
      <c r="D114" s="10" t="str" cm="1">
        <f t="array" ref="D114">IF('File Status'!$B114="","",
IF(AND('Section 8'!$L$4=No,SUMPRODUCT(--('Section 12'!$A$4:$A$1004=$B114))=0),"",
IF(AND('Section 8'!$L$4=No,SUMPRODUCT(--('Section 12'!$A$4:$A$1004=$B114))&gt;0),Tab_NotReq,
IF(SUMPRODUCT(--('Section 12'!$A$4:$A$1004=$B114))=0,Missing_substance,
IF(SUMPRODUCT(--('Section 12'!$A$4:$A$1004=$B114),--('Section 12'!$Z$4:$Z$1004=Complete))&lt;SUMPRODUCT(--('Section 12'!$A$4:$A$1004=$B114)),Substance_error,Substance_complete)))))</f>
        <v/>
      </c>
      <c r="E114" s="10" t="str" cm="1">
        <f t="array" ref="E114">IF('File Status'!$B114="","",
IF(AND('Section 8'!$L$4=No,SUMPRODUCT(--('Section 13(a)(b)(c)'!$A$4:$A$100=$B114))=0),"",
IF(AND('Section 8'!$L$4=No,SUMPRODUCT(--('Section 13(a)(b)(c)'!$A$4:$A$100=$B114))&gt;0),Tab_NotReq,
IF(ISERROR(VLOOKUP($B114,List_Section_1314,1,FALSE))=TRUE, "",
IF(SUMPRODUCT(--('Section 13(a)(b)(c)'!$A$4:$A$100=$B114))=0,Missing_substance,
IF(SUMPRODUCT(--('Section 13(a)(b)(c)'!$A$4:$A$100=$B114),--('Section 13(a)(b)(c)'!$O$4:$O$100=Complete))&lt;SUMPRODUCT(--('Section 13(a)(b)(c)'!$A$4:$A$100=$B114)),Substance_error,Substance_complete))))))</f>
        <v/>
      </c>
      <c r="F114" s="93" t="str" cm="1">
        <f t="array" ref="F114">IF('File Status'!$B114="","",
IF(AND('Section 8'!$L$4=No,SUMPRODUCT(--('Section 13(d)(e)'!$A$4:$A$300=$B114))=0),"",
IF(AND('Section 8'!$L$4=No,SUMPRODUCT(--('Section 13(d)(e)'!$A$4:$A$300=$B114))&gt;0),Tab_NotReq,
IF(ISERROR(VLOOKUP($B114,List_Section_1314,1,FALSE))=TRUE, "",
IF(SUMPRODUCT(--('Section 13(d)(e)'!$A$4:$A$300=$B114))=0,Missing_substance,
IF(SUMPRODUCT(--('Section 13(d)(e)'!$A$4:$A$300=$B114),--('Section 13(d)(e)'!$L$4:$L$300=Complete))&lt;SUMPRODUCT(--('Section 13(d)(e)'!$A$4:$A$300=$B114)),Substance_error,Substance_complete))))))</f>
        <v/>
      </c>
      <c r="G114" s="94" t="str" cm="1">
        <f t="array" ref="G114">IF('File Status'!$B114="","",
IF(AND('Section 8'!$L$4=No,SUMPRODUCT(--('Section 13 &amp; 14 Files'!$A$4:$A$100=$B114))=0),"",
IF(AND('Section 8'!$L$4=No,SUMPRODUCT(--('Section 13 &amp; 14 Files'!$A$4:$A$100=$B114))&gt;0),Tab_NotReq,
IF(ISERROR(VLOOKUP($B114,List_Section_1314,1,FALSE))=TRUE, "",
IF(SUMPRODUCT(--('Section 13 &amp; 14 Files'!$A$4:$A$100=$B114),--('Section 13 &amp; 14 Files'!$H$4:$H$100=Complete))&lt;SUMPRODUCT(--('Section 13 &amp; 14 Files'!$A$4:$A$100=$B114)),Substance_error,substance_complete_s1314)))))</f>
        <v/>
      </c>
      <c r="H114" s="25"/>
    </row>
    <row r="115" spans="1:8" ht="60" customHeight="1" outlineLevel="1" x14ac:dyDescent="0.35">
      <c r="A115" s="25"/>
      <c r="B115" s="2" t="str">
        <f>IF('Section 11'!C102="", "", 'Section 11'!C102)</f>
        <v/>
      </c>
      <c r="C115" s="10" t="str">
        <f>IF(B115="","",
IF(AND('Section 8'!$L$4=No,B115&lt;&gt;""),Tab_NotReq,
IF('Section 11'!Y102=Complete,Substance_complete,IF('Section 11'!Y102&lt;&gt;Complete,Substance_error,""))))</f>
        <v/>
      </c>
      <c r="D115" s="10" t="str" cm="1">
        <f t="array" ref="D115">IF('File Status'!$B115="","",
IF(AND('Section 8'!$L$4=No,SUMPRODUCT(--('Section 12'!$A$4:$A$1004=$B115))=0),"",
IF(AND('Section 8'!$L$4=No,SUMPRODUCT(--('Section 12'!$A$4:$A$1004=$B115))&gt;0),Tab_NotReq,
IF(SUMPRODUCT(--('Section 12'!$A$4:$A$1004=$B115))=0,Missing_substance,
IF(SUMPRODUCT(--('Section 12'!$A$4:$A$1004=$B115),--('Section 12'!$Z$4:$Z$1004=Complete))&lt;SUMPRODUCT(--('Section 12'!$A$4:$A$1004=$B115)),Substance_error,Substance_complete)))))</f>
        <v/>
      </c>
      <c r="E115" s="10" t="str" cm="1">
        <f t="array" ref="E115">IF('File Status'!$B115="","",
IF(AND('Section 8'!$L$4=No,SUMPRODUCT(--('Section 13(a)(b)(c)'!$A$4:$A$100=$B115))=0),"",
IF(AND('Section 8'!$L$4=No,SUMPRODUCT(--('Section 13(a)(b)(c)'!$A$4:$A$100=$B115))&gt;0),Tab_NotReq,
IF(ISERROR(VLOOKUP($B115,List_Section_1314,1,FALSE))=TRUE, "",
IF(SUMPRODUCT(--('Section 13(a)(b)(c)'!$A$4:$A$100=$B115))=0,Missing_substance,
IF(SUMPRODUCT(--('Section 13(a)(b)(c)'!$A$4:$A$100=$B115),--('Section 13(a)(b)(c)'!$O$4:$O$100=Complete))&lt;SUMPRODUCT(--('Section 13(a)(b)(c)'!$A$4:$A$100=$B115)),Substance_error,Substance_complete))))))</f>
        <v/>
      </c>
      <c r="F115" s="93" t="str" cm="1">
        <f t="array" ref="F115">IF('File Status'!$B115="","",
IF(AND('Section 8'!$L$4=No,SUMPRODUCT(--('Section 13(d)(e)'!$A$4:$A$300=$B115))=0),"",
IF(AND('Section 8'!$L$4=No,SUMPRODUCT(--('Section 13(d)(e)'!$A$4:$A$300=$B115))&gt;0),Tab_NotReq,
IF(ISERROR(VLOOKUP($B115,List_Section_1314,1,FALSE))=TRUE, "",
IF(SUMPRODUCT(--('Section 13(d)(e)'!$A$4:$A$300=$B115))=0,Missing_substance,
IF(SUMPRODUCT(--('Section 13(d)(e)'!$A$4:$A$300=$B115),--('Section 13(d)(e)'!$L$4:$L$300=Complete))&lt;SUMPRODUCT(--('Section 13(d)(e)'!$A$4:$A$300=$B115)),Substance_error,Substance_complete))))))</f>
        <v/>
      </c>
      <c r="G115" s="94" t="str" cm="1">
        <f t="array" ref="G115">IF('File Status'!$B115="","",
IF(AND('Section 8'!$L$4=No,SUMPRODUCT(--('Section 13 &amp; 14 Files'!$A$4:$A$100=$B115))=0),"",
IF(AND('Section 8'!$L$4=No,SUMPRODUCT(--('Section 13 &amp; 14 Files'!$A$4:$A$100=$B115))&gt;0),Tab_NotReq,
IF(ISERROR(VLOOKUP($B115,List_Section_1314,1,FALSE))=TRUE, "",
IF(SUMPRODUCT(--('Section 13 &amp; 14 Files'!$A$4:$A$100=$B115),--('Section 13 &amp; 14 Files'!$H$4:$H$100=Complete))&lt;SUMPRODUCT(--('Section 13 &amp; 14 Files'!$A$4:$A$100=$B115)),Substance_error,substance_complete_s1314)))))</f>
        <v/>
      </c>
      <c r="H115" s="25"/>
    </row>
    <row r="116" spans="1:8" ht="60" customHeight="1" outlineLevel="1" x14ac:dyDescent="0.35">
      <c r="A116" s="25"/>
      <c r="B116" s="2" t="str">
        <f>IF('Section 11'!C103="", "", 'Section 11'!C103)</f>
        <v/>
      </c>
      <c r="C116" s="10" t="str">
        <f>IF(B116="","",
IF(AND('Section 8'!$L$4=No,B116&lt;&gt;""),Tab_NotReq,
IF('Section 11'!Y103=Complete,Substance_complete,IF('Section 11'!Y103&lt;&gt;Complete,Substance_error,""))))</f>
        <v/>
      </c>
      <c r="D116" s="10" t="str" cm="1">
        <f t="array" ref="D116">IF('File Status'!$B116="","",
IF(AND('Section 8'!$L$4=No,SUMPRODUCT(--('Section 12'!$A$4:$A$1004=$B116))=0),"",
IF(AND('Section 8'!$L$4=No,SUMPRODUCT(--('Section 12'!$A$4:$A$1004=$B116))&gt;0),Tab_NotReq,
IF(SUMPRODUCT(--('Section 12'!$A$4:$A$1004=$B116))=0,Missing_substance,
IF(SUMPRODUCT(--('Section 12'!$A$4:$A$1004=$B116),--('Section 12'!$Z$4:$Z$1004=Complete))&lt;SUMPRODUCT(--('Section 12'!$A$4:$A$1004=$B116)),Substance_error,Substance_complete)))))</f>
        <v/>
      </c>
      <c r="E116" s="10" t="str" cm="1">
        <f t="array" ref="E116">IF('File Status'!$B116="","",
IF(AND('Section 8'!$L$4=No,SUMPRODUCT(--('Section 13(a)(b)(c)'!$A$4:$A$100=$B116))=0),"",
IF(AND('Section 8'!$L$4=No,SUMPRODUCT(--('Section 13(a)(b)(c)'!$A$4:$A$100=$B116))&gt;0),Tab_NotReq,
IF(ISERROR(VLOOKUP($B116,List_Section_1314,1,FALSE))=TRUE, "",
IF(SUMPRODUCT(--('Section 13(a)(b)(c)'!$A$4:$A$100=$B116))=0,Missing_substance,
IF(SUMPRODUCT(--('Section 13(a)(b)(c)'!$A$4:$A$100=$B116),--('Section 13(a)(b)(c)'!$O$4:$O$100=Complete))&lt;SUMPRODUCT(--('Section 13(a)(b)(c)'!$A$4:$A$100=$B116)),Substance_error,Substance_complete))))))</f>
        <v/>
      </c>
      <c r="F116" s="93" t="str" cm="1">
        <f t="array" ref="F116">IF('File Status'!$B116="","",
IF(AND('Section 8'!$L$4=No,SUMPRODUCT(--('Section 13(d)(e)'!$A$4:$A$300=$B116))=0),"",
IF(AND('Section 8'!$L$4=No,SUMPRODUCT(--('Section 13(d)(e)'!$A$4:$A$300=$B116))&gt;0),Tab_NotReq,
IF(ISERROR(VLOOKUP($B116,List_Section_1314,1,FALSE))=TRUE, "",
IF(SUMPRODUCT(--('Section 13(d)(e)'!$A$4:$A$300=$B116))=0,Missing_substance,
IF(SUMPRODUCT(--('Section 13(d)(e)'!$A$4:$A$300=$B116),--('Section 13(d)(e)'!$L$4:$L$300=Complete))&lt;SUMPRODUCT(--('Section 13(d)(e)'!$A$4:$A$300=$B116)),Substance_error,Substance_complete))))))</f>
        <v/>
      </c>
      <c r="G116" s="94" t="str" cm="1">
        <f t="array" ref="G116">IF('File Status'!$B116="","",
IF(AND('Section 8'!$L$4=No,SUMPRODUCT(--('Section 13 &amp; 14 Files'!$A$4:$A$100=$B116))=0),"",
IF(AND('Section 8'!$L$4=No,SUMPRODUCT(--('Section 13 &amp; 14 Files'!$A$4:$A$100=$B116))&gt;0),Tab_NotReq,
IF(ISERROR(VLOOKUP($B116,List_Section_1314,1,FALSE))=TRUE, "",
IF(SUMPRODUCT(--('Section 13 &amp; 14 Files'!$A$4:$A$100=$B116),--('Section 13 &amp; 14 Files'!$H$4:$H$100=Complete))&lt;SUMPRODUCT(--('Section 13 &amp; 14 Files'!$A$4:$A$100=$B116)),Substance_error,substance_complete_s1314)))))</f>
        <v/>
      </c>
      <c r="H116" s="25"/>
    </row>
    <row r="117" spans="1:8" ht="60" customHeight="1" x14ac:dyDescent="0.35">
      <c r="A117" s="25"/>
      <c r="B117" s="2" t="str">
        <f>IF('Section 11'!C104="", "", 'Section 11'!C104)</f>
        <v/>
      </c>
      <c r="C117" s="10" t="str">
        <f>IF(B117="","",
IF(AND('Section 8'!$L$4=No,B117&lt;&gt;""),Tab_NotReq,
IF('Section 11'!Y104=Complete,Substance_complete,IF('Section 11'!Y104&lt;&gt;Complete,Substance_error,""))))</f>
        <v/>
      </c>
      <c r="D117" s="10" t="str" cm="1">
        <f t="array" ref="D117">IF('File Status'!$B117="","",
IF(AND('Section 8'!$L$4=No,SUMPRODUCT(--('Section 12'!$A$4:$A$1004=$B117))=0),"",
IF(AND('Section 8'!$L$4=No,SUMPRODUCT(--('Section 12'!$A$4:$A$1004=$B117))&gt;0),Tab_NotReq,
IF(SUMPRODUCT(--('Section 12'!$A$4:$A$1004=$B117))=0,Missing_substance,
IF(SUMPRODUCT(--('Section 12'!$A$4:$A$1004=$B117),--('Section 12'!$Z$4:$Z$1004=Complete))&lt;SUMPRODUCT(--('Section 12'!$A$4:$A$1004=$B117)),Substance_error,Substance_complete)))))</f>
        <v/>
      </c>
      <c r="E117" s="10" t="str" cm="1">
        <f t="array" ref="E117">IF('File Status'!$B117="","",
IF(AND('Section 8'!$L$4=No,SUMPRODUCT(--('Section 13(a)(b)(c)'!$A$4:$A$100=$B117))=0),"",
IF(AND('Section 8'!$L$4=No,SUMPRODUCT(--('Section 13(a)(b)(c)'!$A$4:$A$100=$B117))&gt;0),Tab_NotReq,
IF(ISERROR(VLOOKUP($B117,List_Section_1314,1,FALSE))=TRUE, "",
IF(SUMPRODUCT(--('Section 13(a)(b)(c)'!$A$4:$A$100=$B117))=0,Missing_substance,
IF(SUMPRODUCT(--('Section 13(a)(b)(c)'!$A$4:$A$100=$B117),--('Section 13(a)(b)(c)'!$O$4:$O$100=Complete))&lt;SUMPRODUCT(--('Section 13(a)(b)(c)'!$A$4:$A$100=$B117)),Substance_error,Substance_complete))))))</f>
        <v/>
      </c>
      <c r="F117" s="93" t="str" cm="1">
        <f t="array" ref="F117">IF('File Status'!$B117="","",
IF(AND('Section 8'!$L$4=No,SUMPRODUCT(--('Section 13(d)(e)'!$A$4:$A$300=$B117))=0),"",
IF(AND('Section 8'!$L$4=No,SUMPRODUCT(--('Section 13(d)(e)'!$A$4:$A$300=$B117))&gt;0),Tab_NotReq,
IF(ISERROR(VLOOKUP($B117,List_Section_1314,1,FALSE))=TRUE, "",
IF(SUMPRODUCT(--('Section 13(d)(e)'!$A$4:$A$300=$B117))=0,Missing_substance,
IF(SUMPRODUCT(--('Section 13(d)(e)'!$A$4:$A$300=$B117),--('Section 13(d)(e)'!$L$4:$L$300=Complete))&lt;SUMPRODUCT(--('Section 13(d)(e)'!$A$4:$A$300=$B117)),Substance_error,Substance_complete))))))</f>
        <v/>
      </c>
      <c r="G117" s="94" t="str" cm="1">
        <f t="array" ref="G117">IF('File Status'!$B117="","",
IF(AND('Section 8'!$L$4=No,SUMPRODUCT(--('Section 13 &amp; 14 Files'!$A$4:$A$100=$B117))=0),"",
IF(AND('Section 8'!$L$4=No,SUMPRODUCT(--('Section 13 &amp; 14 Files'!$A$4:$A$100=$B117))&gt;0),Tab_NotReq,
IF(ISERROR(VLOOKUP($B117,List_Section_1314,1,FALSE))=TRUE, "",
IF(SUMPRODUCT(--('Section 13 &amp; 14 Files'!$A$4:$A$100=$B117),--('Section 13 &amp; 14 Files'!$H$4:$H$100=Complete))&lt;SUMPRODUCT(--('Section 13 &amp; 14 Files'!$A$4:$A$100=$B117)),Substance_error,substance_complete_s1314)))))</f>
        <v/>
      </c>
      <c r="H117" s="25"/>
    </row>
    <row r="118" spans="1:8" ht="60" customHeight="1" x14ac:dyDescent="0.35">
      <c r="A118" s="25"/>
      <c r="B118" s="2" t="str">
        <f>IF('Section 11'!C105="", "", 'Section 11'!C105)</f>
        <v/>
      </c>
      <c r="C118" s="10" t="str">
        <f>IF(B118="","",
IF(AND('Section 8'!$L$4=No,B118&lt;&gt;""),Tab_NotReq,
IF('Section 11'!Y105=Complete,Substance_complete,IF('Section 11'!Y105&lt;&gt;Complete,Substance_error,""))))</f>
        <v/>
      </c>
      <c r="D118" s="10" t="str" cm="1">
        <f t="array" ref="D118">IF('File Status'!$B118="","",
IF(AND('Section 8'!$L$4=No,SUMPRODUCT(--('Section 12'!$A$4:$A$1004=$B118))=0),"",
IF(AND('Section 8'!$L$4=No,SUMPRODUCT(--('Section 12'!$A$4:$A$1004=$B118))&gt;0),Tab_NotReq,
IF(SUMPRODUCT(--('Section 12'!$A$4:$A$1004=$B118))=0,Missing_substance,
IF(SUMPRODUCT(--('Section 12'!$A$4:$A$1004=$B118),--('Section 12'!$Z$4:$Z$1004=Complete))&lt;SUMPRODUCT(--('Section 12'!$A$4:$A$1004=$B118)),Substance_error,Substance_complete)))))</f>
        <v/>
      </c>
      <c r="E118" s="10" t="str" cm="1">
        <f t="array" ref="E118">IF('File Status'!$B118="","",
IF(AND('Section 8'!$L$4=No,SUMPRODUCT(--('Section 13(a)(b)(c)'!$A$4:$A$100=$B118))=0),"",
IF(AND('Section 8'!$L$4=No,SUMPRODUCT(--('Section 13(a)(b)(c)'!$A$4:$A$100=$B118))&gt;0),Tab_NotReq,
IF(ISERROR(VLOOKUP($B118,List_Section_1314,1,FALSE))=TRUE, "",
IF(SUMPRODUCT(--('Section 13(a)(b)(c)'!$A$4:$A$100=$B118))=0,Missing_substance,
IF(SUMPRODUCT(--('Section 13(a)(b)(c)'!$A$4:$A$100=$B118),--('Section 13(a)(b)(c)'!$O$4:$O$100=Complete))&lt;SUMPRODUCT(--('Section 13(a)(b)(c)'!$A$4:$A$100=$B118)),Substance_error,Substance_complete))))))</f>
        <v/>
      </c>
      <c r="F118" s="93" t="str" cm="1">
        <f t="array" ref="F118">IF('File Status'!$B118="","",
IF(AND('Section 8'!$L$4=No,SUMPRODUCT(--('Section 13(d)(e)'!$A$4:$A$300=$B118))=0),"",
IF(AND('Section 8'!$L$4=No,SUMPRODUCT(--('Section 13(d)(e)'!$A$4:$A$300=$B118))&gt;0),Tab_NotReq,
IF(ISERROR(VLOOKUP($B118,List_Section_1314,1,FALSE))=TRUE, "",
IF(SUMPRODUCT(--('Section 13(d)(e)'!$A$4:$A$300=$B118))=0,Missing_substance,
IF(SUMPRODUCT(--('Section 13(d)(e)'!$A$4:$A$300=$B118),--('Section 13(d)(e)'!$L$4:$L$300=Complete))&lt;SUMPRODUCT(--('Section 13(d)(e)'!$A$4:$A$300=$B118)),Substance_error,Substance_complete))))))</f>
        <v/>
      </c>
      <c r="G118" s="94" t="str" cm="1">
        <f t="array" ref="G118">IF('File Status'!$B118="","",
IF(AND('Section 8'!$L$4=No,SUMPRODUCT(--('Section 13 &amp; 14 Files'!$A$4:$A$100=$B118))=0),"",
IF(AND('Section 8'!$L$4=No,SUMPRODUCT(--('Section 13 &amp; 14 Files'!$A$4:$A$100=$B118))&gt;0),Tab_NotReq,
IF(ISERROR(VLOOKUP($B118,List_Section_1314,1,FALSE))=TRUE, "",
IF(SUMPRODUCT(--('Section 13 &amp; 14 Files'!$A$4:$A$100=$B118),--('Section 13 &amp; 14 Files'!$H$4:$H$100=Complete))&lt;SUMPRODUCT(--('Section 13 &amp; 14 Files'!$A$4:$A$100=$B118)),Substance_error,substance_complete_s1314)))))</f>
        <v/>
      </c>
      <c r="H118" s="25"/>
    </row>
    <row r="119" spans="1:8" ht="60" customHeight="1" x14ac:dyDescent="0.35">
      <c r="A119" s="25"/>
      <c r="B119" s="2" t="str">
        <f>IF('Section 11'!C106="", "", 'Section 11'!C106)</f>
        <v/>
      </c>
      <c r="C119" s="10" t="str">
        <f>IF(B119="","",
IF(AND('Section 8'!$L$4=No,B119&lt;&gt;""),Tab_NotReq,
IF('Section 11'!Y106=Complete,Substance_complete,IF('Section 11'!Y106&lt;&gt;Complete,Substance_error,""))))</f>
        <v/>
      </c>
      <c r="D119" s="10" t="str" cm="1">
        <f t="array" ref="D119">IF('File Status'!$B119="","",
IF(AND('Section 8'!$L$4=No,SUMPRODUCT(--('Section 12'!$A$4:$A$1004=$B119))=0),"",
IF(AND('Section 8'!$L$4=No,SUMPRODUCT(--('Section 12'!$A$4:$A$1004=$B119))&gt;0),Tab_NotReq,
IF(SUMPRODUCT(--('Section 12'!$A$4:$A$1004=$B119))=0,Missing_substance,
IF(SUMPRODUCT(--('Section 12'!$A$4:$A$1004=$B119),--('Section 12'!$Z$4:$Z$1004=Complete))&lt;SUMPRODUCT(--('Section 12'!$A$4:$A$1004=$B119)),Substance_error,Substance_complete)))))</f>
        <v/>
      </c>
      <c r="E119" s="10" t="str" cm="1">
        <f t="array" ref="E119">IF('File Status'!$B119="","",
IF(AND('Section 8'!$L$4=No,SUMPRODUCT(--('Section 13(a)(b)(c)'!$A$4:$A$100=$B119))=0),"",
IF(AND('Section 8'!$L$4=No,SUMPRODUCT(--('Section 13(a)(b)(c)'!$A$4:$A$100=$B119))&gt;0),Tab_NotReq,
IF(ISERROR(VLOOKUP($B119,List_Section_1314,1,FALSE))=TRUE, "",
IF(SUMPRODUCT(--('Section 13(a)(b)(c)'!$A$4:$A$100=$B119))=0,Missing_substance,
IF(SUMPRODUCT(--('Section 13(a)(b)(c)'!$A$4:$A$100=$B119),--('Section 13(a)(b)(c)'!$O$4:$O$100=Complete))&lt;SUMPRODUCT(--('Section 13(a)(b)(c)'!$A$4:$A$100=$B119)),Substance_error,Substance_complete))))))</f>
        <v/>
      </c>
      <c r="F119" s="93" t="str" cm="1">
        <f t="array" ref="F119">IF('File Status'!$B119="","",
IF(AND('Section 8'!$L$4=No,SUMPRODUCT(--('Section 13(d)(e)'!$A$4:$A$300=$B119))=0),"",
IF(AND('Section 8'!$L$4=No,SUMPRODUCT(--('Section 13(d)(e)'!$A$4:$A$300=$B119))&gt;0),Tab_NotReq,
IF(ISERROR(VLOOKUP($B119,List_Section_1314,1,FALSE))=TRUE, "",
IF(SUMPRODUCT(--('Section 13(d)(e)'!$A$4:$A$300=$B119))=0,Missing_substance,
IF(SUMPRODUCT(--('Section 13(d)(e)'!$A$4:$A$300=$B119),--('Section 13(d)(e)'!$L$4:$L$300=Complete))&lt;SUMPRODUCT(--('Section 13(d)(e)'!$A$4:$A$300=$B119)),Substance_error,Substance_complete))))))</f>
        <v/>
      </c>
      <c r="G119" s="94" t="str" cm="1">
        <f t="array" ref="G119">IF('File Status'!$B119="","",
IF(AND('Section 8'!$L$4=No,SUMPRODUCT(--('Section 13 &amp; 14 Files'!$A$4:$A$100=$B119))=0),"",
IF(AND('Section 8'!$L$4=No,SUMPRODUCT(--('Section 13 &amp; 14 Files'!$A$4:$A$100=$B119))&gt;0),Tab_NotReq,
IF(ISERROR(VLOOKUP($B119,List_Section_1314,1,FALSE))=TRUE, "",
IF(SUMPRODUCT(--('Section 13 &amp; 14 Files'!$A$4:$A$100=$B119),--('Section 13 &amp; 14 Files'!$H$4:$H$100=Complete))&lt;SUMPRODUCT(--('Section 13 &amp; 14 Files'!$A$4:$A$100=$B119)),Substance_error,substance_complete_s1314)))))</f>
        <v/>
      </c>
      <c r="H119" s="25"/>
    </row>
    <row r="120" spans="1:8" ht="60" customHeight="1" x14ac:dyDescent="0.35">
      <c r="A120" s="25"/>
      <c r="B120" s="2" t="str">
        <f>IF('Section 11'!C107="", "", 'Section 11'!C107)</f>
        <v/>
      </c>
      <c r="C120" s="10" t="str">
        <f>IF(B120="","",
IF(AND('Section 8'!$L$4=No,B120&lt;&gt;""),Tab_NotReq,
IF('Section 11'!Y107=Complete,Substance_complete,IF('Section 11'!Y107&lt;&gt;Complete,Substance_error,""))))</f>
        <v/>
      </c>
      <c r="D120" s="10" t="str" cm="1">
        <f t="array" ref="D120">IF('File Status'!$B120="","",
IF(AND('Section 8'!$L$4=No,SUMPRODUCT(--('Section 12'!$A$4:$A$1004=$B120))=0),"",
IF(AND('Section 8'!$L$4=No,SUMPRODUCT(--('Section 12'!$A$4:$A$1004=$B120))&gt;0),Tab_NotReq,
IF(SUMPRODUCT(--('Section 12'!$A$4:$A$1004=$B120))=0,Missing_substance,
IF(SUMPRODUCT(--('Section 12'!$A$4:$A$1004=$B120),--('Section 12'!$Z$4:$Z$1004=Complete))&lt;SUMPRODUCT(--('Section 12'!$A$4:$A$1004=$B120)),Substance_error,Substance_complete)))))</f>
        <v/>
      </c>
      <c r="E120" s="10" t="str" cm="1">
        <f t="array" ref="E120">IF('File Status'!$B120="","",
IF(AND('Section 8'!$L$4=No,SUMPRODUCT(--('Section 13(a)(b)(c)'!$A$4:$A$100=$B120))=0),"",
IF(AND('Section 8'!$L$4=No,SUMPRODUCT(--('Section 13(a)(b)(c)'!$A$4:$A$100=$B120))&gt;0),Tab_NotReq,
IF(ISERROR(VLOOKUP($B120,List_Section_1314,1,FALSE))=TRUE, "",
IF(SUMPRODUCT(--('Section 13(a)(b)(c)'!$A$4:$A$100=$B120))=0,Missing_substance,
IF(SUMPRODUCT(--('Section 13(a)(b)(c)'!$A$4:$A$100=$B120),--('Section 13(a)(b)(c)'!$O$4:$O$100=Complete))&lt;SUMPRODUCT(--('Section 13(a)(b)(c)'!$A$4:$A$100=$B120)),Substance_error,Substance_complete))))))</f>
        <v/>
      </c>
      <c r="F120" s="93" t="str" cm="1">
        <f t="array" ref="F120">IF('File Status'!$B120="","",
IF(AND('Section 8'!$L$4=No,SUMPRODUCT(--('Section 13(d)(e)'!$A$4:$A$300=$B120))=0),"",
IF(AND('Section 8'!$L$4=No,SUMPRODUCT(--('Section 13(d)(e)'!$A$4:$A$300=$B120))&gt;0),Tab_NotReq,
IF(ISERROR(VLOOKUP($B120,List_Section_1314,1,FALSE))=TRUE, "",
IF(SUMPRODUCT(--('Section 13(d)(e)'!$A$4:$A$300=$B120))=0,Missing_substance,
IF(SUMPRODUCT(--('Section 13(d)(e)'!$A$4:$A$300=$B120),--('Section 13(d)(e)'!$L$4:$L$300=Complete))&lt;SUMPRODUCT(--('Section 13(d)(e)'!$A$4:$A$300=$B120)),Substance_error,Substance_complete))))))</f>
        <v/>
      </c>
      <c r="G120" s="94" t="str" cm="1">
        <f t="array" ref="G120">IF('File Status'!$B120="","",
IF(AND('Section 8'!$L$4=No,SUMPRODUCT(--('Section 13 &amp; 14 Files'!$A$4:$A$100=$B120))=0),"",
IF(AND('Section 8'!$L$4=No,SUMPRODUCT(--('Section 13 &amp; 14 Files'!$A$4:$A$100=$B120))&gt;0),Tab_NotReq,
IF(ISERROR(VLOOKUP($B120,List_Section_1314,1,FALSE))=TRUE, "",
IF(SUMPRODUCT(--('Section 13 &amp; 14 Files'!$A$4:$A$100=$B120),--('Section 13 &amp; 14 Files'!$H$4:$H$100=Complete))&lt;SUMPRODUCT(--('Section 13 &amp; 14 Files'!$A$4:$A$100=$B120)),Substance_error,substance_complete_s1314)))))</f>
        <v/>
      </c>
      <c r="H120" s="25"/>
    </row>
    <row r="121" spans="1:8" ht="60" customHeight="1" x14ac:dyDescent="0.35">
      <c r="A121" s="25"/>
      <c r="B121" s="2" t="str">
        <f>IF('Section 11'!C108="", "", 'Section 11'!C108)</f>
        <v/>
      </c>
      <c r="C121" s="10" t="str">
        <f>IF(B121="","",
IF(AND('Section 8'!$L$4=No,B121&lt;&gt;""),Tab_NotReq,
IF('Section 11'!Y108=Complete,Substance_complete,IF('Section 11'!Y108&lt;&gt;Complete,Substance_error,""))))</f>
        <v/>
      </c>
      <c r="D121" s="10" t="str" cm="1">
        <f t="array" ref="D121">IF('File Status'!$B121="","",
IF(AND('Section 8'!$L$4=No,SUMPRODUCT(--('Section 12'!$A$4:$A$1004=$B121))=0),"",
IF(AND('Section 8'!$L$4=No,SUMPRODUCT(--('Section 12'!$A$4:$A$1004=$B121))&gt;0),Tab_NotReq,
IF(SUMPRODUCT(--('Section 12'!$A$4:$A$1004=$B121))=0,Missing_substance,
IF(SUMPRODUCT(--('Section 12'!$A$4:$A$1004=$B121),--('Section 12'!$Z$4:$Z$1004=Complete))&lt;SUMPRODUCT(--('Section 12'!$A$4:$A$1004=$B121)),Substance_error,Substance_complete)))))</f>
        <v/>
      </c>
      <c r="E121" s="10" t="str" cm="1">
        <f t="array" ref="E121">IF('File Status'!$B121="","",
IF(AND('Section 8'!$L$4=No,SUMPRODUCT(--('Section 13(a)(b)(c)'!$A$4:$A$100=$B121))=0),"",
IF(AND('Section 8'!$L$4=No,SUMPRODUCT(--('Section 13(a)(b)(c)'!$A$4:$A$100=$B121))&gt;0),Tab_NotReq,
IF(ISERROR(VLOOKUP($B121,List_Section_1314,1,FALSE))=TRUE, "",
IF(SUMPRODUCT(--('Section 13(a)(b)(c)'!$A$4:$A$100=$B121))=0,Missing_substance,
IF(SUMPRODUCT(--('Section 13(a)(b)(c)'!$A$4:$A$100=$B121),--('Section 13(a)(b)(c)'!$O$4:$O$100=Complete))&lt;SUMPRODUCT(--('Section 13(a)(b)(c)'!$A$4:$A$100=$B121)),Substance_error,Substance_complete))))))</f>
        <v/>
      </c>
      <c r="F121" s="93" t="str" cm="1">
        <f t="array" ref="F121">IF('File Status'!$B121="","",
IF(AND('Section 8'!$L$4=No,SUMPRODUCT(--('Section 13(d)(e)'!$A$4:$A$300=$B121))=0),"",
IF(AND('Section 8'!$L$4=No,SUMPRODUCT(--('Section 13(d)(e)'!$A$4:$A$300=$B121))&gt;0),Tab_NotReq,
IF(ISERROR(VLOOKUP($B121,List_Section_1314,1,FALSE))=TRUE, "",
IF(SUMPRODUCT(--('Section 13(d)(e)'!$A$4:$A$300=$B121))=0,Missing_substance,
IF(SUMPRODUCT(--('Section 13(d)(e)'!$A$4:$A$300=$B121),--('Section 13(d)(e)'!$L$4:$L$300=Complete))&lt;SUMPRODUCT(--('Section 13(d)(e)'!$A$4:$A$300=$B121)),Substance_error,Substance_complete))))))</f>
        <v/>
      </c>
      <c r="G121" s="94" t="str" cm="1">
        <f t="array" ref="G121">IF('File Status'!$B121="","",
IF(AND('Section 8'!$L$4=No,SUMPRODUCT(--('Section 13 &amp; 14 Files'!$A$4:$A$100=$B121))=0),"",
IF(AND('Section 8'!$L$4=No,SUMPRODUCT(--('Section 13 &amp; 14 Files'!$A$4:$A$100=$B121))&gt;0),Tab_NotReq,
IF(ISERROR(VLOOKUP($B121,List_Section_1314,1,FALSE))=TRUE, "",
IF(SUMPRODUCT(--('Section 13 &amp; 14 Files'!$A$4:$A$100=$B121),--('Section 13 &amp; 14 Files'!$H$4:$H$100=Complete))&lt;SUMPRODUCT(--('Section 13 &amp; 14 Files'!$A$4:$A$100=$B121)),Substance_error,substance_complete_s1314)))))</f>
        <v/>
      </c>
      <c r="H121" s="25"/>
    </row>
    <row r="122" spans="1:8" ht="60" customHeight="1" x14ac:dyDescent="0.35">
      <c r="A122" s="25"/>
      <c r="B122" s="2" t="str">
        <f>IF('Section 11'!C109="", "", 'Section 11'!C109)</f>
        <v/>
      </c>
      <c r="C122" s="10" t="str">
        <f>IF(B122="","",
IF(AND('Section 8'!$L$4=No,B122&lt;&gt;""),Tab_NotReq,
IF('Section 11'!Y109=Complete,Substance_complete,IF('Section 11'!Y109&lt;&gt;Complete,Substance_error,""))))</f>
        <v/>
      </c>
      <c r="D122" s="10" t="str" cm="1">
        <f t="array" ref="D122">IF('File Status'!$B122="","",
IF(AND('Section 8'!$L$4=No,SUMPRODUCT(--('Section 12'!$A$4:$A$1004=$B122))=0),"",
IF(AND('Section 8'!$L$4=No,SUMPRODUCT(--('Section 12'!$A$4:$A$1004=$B122))&gt;0),Tab_NotReq,
IF(SUMPRODUCT(--('Section 12'!$A$4:$A$1004=$B122))=0,Missing_substance,
IF(SUMPRODUCT(--('Section 12'!$A$4:$A$1004=$B122),--('Section 12'!$Z$4:$Z$1004=Complete))&lt;SUMPRODUCT(--('Section 12'!$A$4:$A$1004=$B122)),Substance_error,Substance_complete)))))</f>
        <v/>
      </c>
      <c r="E122" s="10" t="str" cm="1">
        <f t="array" ref="E122">IF('File Status'!$B122="","",
IF(AND('Section 8'!$L$4=No,SUMPRODUCT(--('Section 13(a)(b)(c)'!$A$4:$A$100=$B122))=0),"",
IF(AND('Section 8'!$L$4=No,SUMPRODUCT(--('Section 13(a)(b)(c)'!$A$4:$A$100=$B122))&gt;0),Tab_NotReq,
IF(ISERROR(VLOOKUP($B122,List_Section_1314,1,FALSE))=TRUE, "",
IF(SUMPRODUCT(--('Section 13(a)(b)(c)'!$A$4:$A$100=$B122))=0,Missing_substance,
IF(SUMPRODUCT(--('Section 13(a)(b)(c)'!$A$4:$A$100=$B122),--('Section 13(a)(b)(c)'!$O$4:$O$100=Complete))&lt;SUMPRODUCT(--('Section 13(a)(b)(c)'!$A$4:$A$100=$B122)),Substance_error,Substance_complete))))))</f>
        <v/>
      </c>
      <c r="F122" s="93" t="str" cm="1">
        <f t="array" ref="F122">IF('File Status'!$B122="","",
IF(AND('Section 8'!$L$4=No,SUMPRODUCT(--('Section 13(d)(e)'!$A$4:$A$300=$B122))=0),"",
IF(AND('Section 8'!$L$4=No,SUMPRODUCT(--('Section 13(d)(e)'!$A$4:$A$300=$B122))&gt;0),Tab_NotReq,
IF(ISERROR(VLOOKUP($B122,List_Section_1314,1,FALSE))=TRUE, "",
IF(SUMPRODUCT(--('Section 13(d)(e)'!$A$4:$A$300=$B122))=0,Missing_substance,
IF(SUMPRODUCT(--('Section 13(d)(e)'!$A$4:$A$300=$B122),--('Section 13(d)(e)'!$L$4:$L$300=Complete))&lt;SUMPRODUCT(--('Section 13(d)(e)'!$A$4:$A$300=$B122)),Substance_error,Substance_complete))))))</f>
        <v/>
      </c>
      <c r="G122" s="94" t="str" cm="1">
        <f t="array" ref="G122">IF('File Status'!$B122="","",
IF(AND('Section 8'!$L$4=No,SUMPRODUCT(--('Section 13 &amp; 14 Files'!$A$4:$A$100=$B122))=0),"",
IF(AND('Section 8'!$L$4=No,SUMPRODUCT(--('Section 13 &amp; 14 Files'!$A$4:$A$100=$B122))&gt;0),Tab_NotReq,
IF(ISERROR(VLOOKUP($B122,List_Section_1314,1,FALSE))=TRUE, "",
IF(SUMPRODUCT(--('Section 13 &amp; 14 Files'!$A$4:$A$100=$B122),--('Section 13 &amp; 14 Files'!$H$4:$H$100=Complete))&lt;SUMPRODUCT(--('Section 13 &amp; 14 Files'!$A$4:$A$100=$B122)),Substance_error,substance_complete_s1314)))))</f>
        <v/>
      </c>
      <c r="H122" s="25"/>
    </row>
    <row r="123" spans="1:8" ht="60" customHeight="1" x14ac:dyDescent="0.35">
      <c r="A123" s="25"/>
      <c r="B123" s="2" t="str">
        <f>IF('Section 11'!C110="", "", 'Section 11'!C110)</f>
        <v/>
      </c>
      <c r="C123" s="10" t="str">
        <f>IF(B123="","",
IF(AND('Section 8'!$L$4=No,B123&lt;&gt;""),Tab_NotReq,
IF('Section 11'!Y110=Complete,Substance_complete,IF('Section 11'!Y110&lt;&gt;Complete,Substance_error,""))))</f>
        <v/>
      </c>
      <c r="D123" s="10" t="str" cm="1">
        <f t="array" ref="D123">IF('File Status'!$B123="","",
IF(AND('Section 8'!$L$4=No,SUMPRODUCT(--('Section 12'!$A$4:$A$1004=$B123))=0),"",
IF(AND('Section 8'!$L$4=No,SUMPRODUCT(--('Section 12'!$A$4:$A$1004=$B123))&gt;0),Tab_NotReq,
IF(SUMPRODUCT(--('Section 12'!$A$4:$A$1004=$B123))=0,Missing_substance,
IF(SUMPRODUCT(--('Section 12'!$A$4:$A$1004=$B123),--('Section 12'!$Z$4:$Z$1004=Complete))&lt;SUMPRODUCT(--('Section 12'!$A$4:$A$1004=$B123)),Substance_error,Substance_complete)))))</f>
        <v/>
      </c>
      <c r="E123" s="10" t="str" cm="1">
        <f t="array" ref="E123">IF('File Status'!$B123="","",
IF(AND('Section 8'!$L$4=No,SUMPRODUCT(--('Section 13(a)(b)(c)'!$A$4:$A$100=$B123))=0),"",
IF(AND('Section 8'!$L$4=No,SUMPRODUCT(--('Section 13(a)(b)(c)'!$A$4:$A$100=$B123))&gt;0),Tab_NotReq,
IF(ISERROR(VLOOKUP($B123,List_Section_1314,1,FALSE))=TRUE, "",
IF(SUMPRODUCT(--('Section 13(a)(b)(c)'!$A$4:$A$100=$B123))=0,Missing_substance,
IF(SUMPRODUCT(--('Section 13(a)(b)(c)'!$A$4:$A$100=$B123),--('Section 13(a)(b)(c)'!$O$4:$O$100=Complete))&lt;SUMPRODUCT(--('Section 13(a)(b)(c)'!$A$4:$A$100=$B123)),Substance_error,Substance_complete))))))</f>
        <v/>
      </c>
      <c r="F123" s="93" t="str" cm="1">
        <f t="array" ref="F123">IF('File Status'!$B123="","",
IF(AND('Section 8'!$L$4=No,SUMPRODUCT(--('Section 13(d)(e)'!$A$4:$A$300=$B123))=0),"",
IF(AND('Section 8'!$L$4=No,SUMPRODUCT(--('Section 13(d)(e)'!$A$4:$A$300=$B123))&gt;0),Tab_NotReq,
IF(ISERROR(VLOOKUP($B123,List_Section_1314,1,FALSE))=TRUE, "",
IF(SUMPRODUCT(--('Section 13(d)(e)'!$A$4:$A$300=$B123))=0,Missing_substance,
IF(SUMPRODUCT(--('Section 13(d)(e)'!$A$4:$A$300=$B123),--('Section 13(d)(e)'!$L$4:$L$300=Complete))&lt;SUMPRODUCT(--('Section 13(d)(e)'!$A$4:$A$300=$B123)),Substance_error,Substance_complete))))))</f>
        <v/>
      </c>
      <c r="G123" s="94" t="str" cm="1">
        <f t="array" ref="G123">IF('File Status'!$B123="","",
IF(AND('Section 8'!$L$4=No,SUMPRODUCT(--('Section 13 &amp; 14 Files'!$A$4:$A$100=$B123))=0),"",
IF(AND('Section 8'!$L$4=No,SUMPRODUCT(--('Section 13 &amp; 14 Files'!$A$4:$A$100=$B123))&gt;0),Tab_NotReq,
IF(ISERROR(VLOOKUP($B123,List_Section_1314,1,FALSE))=TRUE, "",
IF(SUMPRODUCT(--('Section 13 &amp; 14 Files'!$A$4:$A$100=$B123),--('Section 13 &amp; 14 Files'!$H$4:$H$100=Complete))&lt;SUMPRODUCT(--('Section 13 &amp; 14 Files'!$A$4:$A$100=$B123)),Substance_error,substance_complete_s1314)))))</f>
        <v/>
      </c>
      <c r="H123" s="25"/>
    </row>
    <row r="124" spans="1:8" ht="60" customHeight="1" x14ac:dyDescent="0.35">
      <c r="A124" s="25"/>
      <c r="B124" s="2" t="str">
        <f>IF('Section 11'!C111="", "", 'Section 11'!C111)</f>
        <v/>
      </c>
      <c r="C124" s="10" t="str">
        <f>IF(B124="","",
IF(AND('Section 8'!$L$4=No,B124&lt;&gt;""),Tab_NotReq,
IF('Section 11'!Y111=Complete,Substance_complete,IF('Section 11'!Y111&lt;&gt;Complete,Substance_error,""))))</f>
        <v/>
      </c>
      <c r="D124" s="10" t="str" cm="1">
        <f t="array" ref="D124">IF('File Status'!$B124="","",
IF(AND('Section 8'!$L$4=No,SUMPRODUCT(--('Section 12'!$A$4:$A$1004=$B124))=0),"",
IF(AND('Section 8'!$L$4=No,SUMPRODUCT(--('Section 12'!$A$4:$A$1004=$B124))&gt;0),Tab_NotReq,
IF(SUMPRODUCT(--('Section 12'!$A$4:$A$1004=$B124))=0,Missing_substance,
IF(SUMPRODUCT(--('Section 12'!$A$4:$A$1004=$B124),--('Section 12'!$Z$4:$Z$1004=Complete))&lt;SUMPRODUCT(--('Section 12'!$A$4:$A$1004=$B124)),Substance_error,Substance_complete)))))</f>
        <v/>
      </c>
      <c r="E124" s="10" t="str" cm="1">
        <f t="array" ref="E124">IF('File Status'!$B124="","",
IF(AND('Section 8'!$L$4=No,SUMPRODUCT(--('Section 13(a)(b)(c)'!$A$4:$A$100=$B124))=0),"",
IF(AND('Section 8'!$L$4=No,SUMPRODUCT(--('Section 13(a)(b)(c)'!$A$4:$A$100=$B124))&gt;0),Tab_NotReq,
IF(ISERROR(VLOOKUP($B124,List_Section_1314,1,FALSE))=TRUE, "",
IF(SUMPRODUCT(--('Section 13(a)(b)(c)'!$A$4:$A$100=$B124))=0,Missing_substance,
IF(SUMPRODUCT(--('Section 13(a)(b)(c)'!$A$4:$A$100=$B124),--('Section 13(a)(b)(c)'!$O$4:$O$100=Complete))&lt;SUMPRODUCT(--('Section 13(a)(b)(c)'!$A$4:$A$100=$B124)),Substance_error,Substance_complete))))))</f>
        <v/>
      </c>
      <c r="F124" s="93" t="str" cm="1">
        <f t="array" ref="F124">IF('File Status'!$B124="","",
IF(AND('Section 8'!$L$4=No,SUMPRODUCT(--('Section 13(d)(e)'!$A$4:$A$300=$B124))=0),"",
IF(AND('Section 8'!$L$4=No,SUMPRODUCT(--('Section 13(d)(e)'!$A$4:$A$300=$B124))&gt;0),Tab_NotReq,
IF(ISERROR(VLOOKUP($B124,List_Section_1314,1,FALSE))=TRUE, "",
IF(SUMPRODUCT(--('Section 13(d)(e)'!$A$4:$A$300=$B124))=0,Missing_substance,
IF(SUMPRODUCT(--('Section 13(d)(e)'!$A$4:$A$300=$B124),--('Section 13(d)(e)'!$L$4:$L$300=Complete))&lt;SUMPRODUCT(--('Section 13(d)(e)'!$A$4:$A$300=$B124)),Substance_error,Substance_complete))))))</f>
        <v/>
      </c>
      <c r="G124" s="94" t="str" cm="1">
        <f t="array" ref="G124">IF('File Status'!$B124="","",
IF(AND('Section 8'!$L$4=No,SUMPRODUCT(--('Section 13 &amp; 14 Files'!$A$4:$A$100=$B124))=0),"",
IF(AND('Section 8'!$L$4=No,SUMPRODUCT(--('Section 13 &amp; 14 Files'!$A$4:$A$100=$B124))&gt;0),Tab_NotReq,
IF(ISERROR(VLOOKUP($B124,List_Section_1314,1,FALSE))=TRUE, "",
IF(SUMPRODUCT(--('Section 13 &amp; 14 Files'!$A$4:$A$100=$B124),--('Section 13 &amp; 14 Files'!$H$4:$H$100=Complete))&lt;SUMPRODUCT(--('Section 13 &amp; 14 Files'!$A$4:$A$100=$B124)),Substance_error,substance_complete_s1314)))))</f>
        <v/>
      </c>
      <c r="H124" s="25"/>
    </row>
    <row r="125" spans="1:8" ht="60" customHeight="1" x14ac:dyDescent="0.35">
      <c r="A125" s="25"/>
      <c r="B125" s="2" t="str">
        <f>IF('Section 11'!C112="", "", 'Section 11'!C112)</f>
        <v/>
      </c>
      <c r="C125" s="10" t="str">
        <f>IF(B125="","",
IF(AND('Section 8'!$L$4=No,B125&lt;&gt;""),Tab_NotReq,
IF('Section 11'!Y112=Complete,Substance_complete,IF('Section 11'!Y112&lt;&gt;Complete,Substance_error,""))))</f>
        <v/>
      </c>
      <c r="D125" s="10" t="str" cm="1">
        <f t="array" ref="D125">IF('File Status'!$B125="","",
IF(AND('Section 8'!$L$4=No,SUMPRODUCT(--('Section 12'!$A$4:$A$1004=$B125))=0),"",
IF(AND('Section 8'!$L$4=No,SUMPRODUCT(--('Section 12'!$A$4:$A$1004=$B125))&gt;0),Tab_NotReq,
IF(SUMPRODUCT(--('Section 12'!$A$4:$A$1004=$B125))=0,Missing_substance,
IF(SUMPRODUCT(--('Section 12'!$A$4:$A$1004=$B125),--('Section 12'!$Z$4:$Z$1004=Complete))&lt;SUMPRODUCT(--('Section 12'!$A$4:$A$1004=$B125)),Substance_error,Substance_complete)))))</f>
        <v/>
      </c>
      <c r="E125" s="10" t="str" cm="1">
        <f t="array" ref="E125">IF('File Status'!$B125="","",
IF(AND('Section 8'!$L$4=No,SUMPRODUCT(--('Section 13(a)(b)(c)'!$A$4:$A$100=$B125))=0),"",
IF(AND('Section 8'!$L$4=No,SUMPRODUCT(--('Section 13(a)(b)(c)'!$A$4:$A$100=$B125))&gt;0),Tab_NotReq,
IF(ISERROR(VLOOKUP($B125,List_Section_1314,1,FALSE))=TRUE, "",
IF(SUMPRODUCT(--('Section 13(a)(b)(c)'!$A$4:$A$100=$B125))=0,Missing_substance,
IF(SUMPRODUCT(--('Section 13(a)(b)(c)'!$A$4:$A$100=$B125),--('Section 13(a)(b)(c)'!$O$4:$O$100=Complete))&lt;SUMPRODUCT(--('Section 13(a)(b)(c)'!$A$4:$A$100=$B125)),Substance_error,Substance_complete))))))</f>
        <v/>
      </c>
      <c r="F125" s="93" t="str" cm="1">
        <f t="array" ref="F125">IF('File Status'!$B125="","",
IF(AND('Section 8'!$L$4=No,SUMPRODUCT(--('Section 13(d)(e)'!$A$4:$A$300=$B125))=0),"",
IF(AND('Section 8'!$L$4=No,SUMPRODUCT(--('Section 13(d)(e)'!$A$4:$A$300=$B125))&gt;0),Tab_NotReq,
IF(ISERROR(VLOOKUP($B125,List_Section_1314,1,FALSE))=TRUE, "",
IF(SUMPRODUCT(--('Section 13(d)(e)'!$A$4:$A$300=$B125))=0,Missing_substance,
IF(SUMPRODUCT(--('Section 13(d)(e)'!$A$4:$A$300=$B125),--('Section 13(d)(e)'!$L$4:$L$300=Complete))&lt;SUMPRODUCT(--('Section 13(d)(e)'!$A$4:$A$300=$B125)),Substance_error,Substance_complete))))))</f>
        <v/>
      </c>
      <c r="G125" s="94" t="str" cm="1">
        <f t="array" ref="G125">IF('File Status'!$B125="","",
IF(AND('Section 8'!$L$4=No,SUMPRODUCT(--('Section 13 &amp; 14 Files'!$A$4:$A$100=$B125))=0),"",
IF(AND('Section 8'!$L$4=No,SUMPRODUCT(--('Section 13 &amp; 14 Files'!$A$4:$A$100=$B125))&gt;0),Tab_NotReq,
IF(ISERROR(VLOOKUP($B125,List_Section_1314,1,FALSE))=TRUE, "",
IF(SUMPRODUCT(--('Section 13 &amp; 14 Files'!$A$4:$A$100=$B125),--('Section 13 &amp; 14 Files'!$H$4:$H$100=Complete))&lt;SUMPRODUCT(--('Section 13 &amp; 14 Files'!$A$4:$A$100=$B125)),Substance_error,substance_complete_s1314)))))</f>
        <v/>
      </c>
      <c r="H125" s="25"/>
    </row>
    <row r="126" spans="1:8" ht="60" customHeight="1" x14ac:dyDescent="0.35">
      <c r="A126" s="25"/>
      <c r="B126" s="2" t="str">
        <f>IF('Section 11'!C113="", "", 'Section 11'!C113)</f>
        <v/>
      </c>
      <c r="C126" s="10" t="str">
        <f>IF(B126="","",
IF(AND('Section 8'!$L$4=No,B126&lt;&gt;""),Tab_NotReq,
IF('Section 11'!Y113=Complete,Substance_complete,IF('Section 11'!Y113&lt;&gt;Complete,Substance_error,""))))</f>
        <v/>
      </c>
      <c r="D126" s="10" t="str" cm="1">
        <f t="array" ref="D126">IF('File Status'!$B126="","",
IF(AND('Section 8'!$L$4=No,SUMPRODUCT(--('Section 12'!$A$4:$A$1004=$B126))=0),"",
IF(AND('Section 8'!$L$4=No,SUMPRODUCT(--('Section 12'!$A$4:$A$1004=$B126))&gt;0),Tab_NotReq,
IF(SUMPRODUCT(--('Section 12'!$A$4:$A$1004=$B126))=0,Missing_substance,
IF(SUMPRODUCT(--('Section 12'!$A$4:$A$1004=$B126),--('Section 12'!$Z$4:$Z$1004=Complete))&lt;SUMPRODUCT(--('Section 12'!$A$4:$A$1004=$B126)),Substance_error,Substance_complete)))))</f>
        <v/>
      </c>
      <c r="E126" s="10" t="str" cm="1">
        <f t="array" ref="E126">IF('File Status'!$B126="","",
IF(AND('Section 8'!$L$4=No,SUMPRODUCT(--('Section 13(a)(b)(c)'!$A$4:$A$100=$B126))=0),"",
IF(AND('Section 8'!$L$4=No,SUMPRODUCT(--('Section 13(a)(b)(c)'!$A$4:$A$100=$B126))&gt;0),Tab_NotReq,
IF(ISERROR(VLOOKUP($B126,List_Section_1314,1,FALSE))=TRUE, "",
IF(SUMPRODUCT(--('Section 13(a)(b)(c)'!$A$4:$A$100=$B126))=0,Missing_substance,
IF(SUMPRODUCT(--('Section 13(a)(b)(c)'!$A$4:$A$100=$B126),--('Section 13(a)(b)(c)'!$O$4:$O$100=Complete))&lt;SUMPRODUCT(--('Section 13(a)(b)(c)'!$A$4:$A$100=$B126)),Substance_error,Substance_complete))))))</f>
        <v/>
      </c>
      <c r="F126" s="93" t="str" cm="1">
        <f t="array" ref="F126">IF('File Status'!$B126="","",
IF(AND('Section 8'!$L$4=No,SUMPRODUCT(--('Section 13(d)(e)'!$A$4:$A$300=$B126))=0),"",
IF(AND('Section 8'!$L$4=No,SUMPRODUCT(--('Section 13(d)(e)'!$A$4:$A$300=$B126))&gt;0),Tab_NotReq,
IF(ISERROR(VLOOKUP($B126,List_Section_1314,1,FALSE))=TRUE, "",
IF(SUMPRODUCT(--('Section 13(d)(e)'!$A$4:$A$300=$B126))=0,Missing_substance,
IF(SUMPRODUCT(--('Section 13(d)(e)'!$A$4:$A$300=$B126),--('Section 13(d)(e)'!$L$4:$L$300=Complete))&lt;SUMPRODUCT(--('Section 13(d)(e)'!$A$4:$A$300=$B126)),Substance_error,Substance_complete))))))</f>
        <v/>
      </c>
      <c r="G126" s="94" t="str" cm="1">
        <f t="array" ref="G126">IF('File Status'!$B126="","",
IF(AND('Section 8'!$L$4=No,SUMPRODUCT(--('Section 13 &amp; 14 Files'!$A$4:$A$100=$B126))=0),"",
IF(AND('Section 8'!$L$4=No,SUMPRODUCT(--('Section 13 &amp; 14 Files'!$A$4:$A$100=$B126))&gt;0),Tab_NotReq,
IF(ISERROR(VLOOKUP($B126,List_Section_1314,1,FALSE))=TRUE, "",
IF(SUMPRODUCT(--('Section 13 &amp; 14 Files'!$A$4:$A$100=$B126),--('Section 13 &amp; 14 Files'!$H$4:$H$100=Complete))&lt;SUMPRODUCT(--('Section 13 &amp; 14 Files'!$A$4:$A$100=$B126)),Substance_error,substance_complete_s1314)))))</f>
        <v/>
      </c>
      <c r="H126" s="25"/>
    </row>
    <row r="127" spans="1:8" ht="60" customHeight="1" x14ac:dyDescent="0.35">
      <c r="A127" s="25"/>
      <c r="B127" s="2" t="str">
        <f>IF('Section 11'!C114="", "", 'Section 11'!C114)</f>
        <v/>
      </c>
      <c r="C127" s="10" t="str">
        <f>IF(B127="","",
IF(AND('Section 8'!$L$4=No,B127&lt;&gt;""),Tab_NotReq,
IF('Section 11'!Y114=Complete,Substance_complete,IF('Section 11'!Y114&lt;&gt;Complete,Substance_error,""))))</f>
        <v/>
      </c>
      <c r="D127" s="10" t="str" cm="1">
        <f t="array" ref="D127">IF('File Status'!$B127="","",
IF(AND('Section 8'!$L$4=No,SUMPRODUCT(--('Section 12'!$A$4:$A$1004=$B127))=0),"",
IF(AND('Section 8'!$L$4=No,SUMPRODUCT(--('Section 12'!$A$4:$A$1004=$B127))&gt;0),Tab_NotReq,
IF(SUMPRODUCT(--('Section 12'!$A$4:$A$1004=$B127))=0,Missing_substance,
IF(SUMPRODUCT(--('Section 12'!$A$4:$A$1004=$B127),--('Section 12'!$Z$4:$Z$1004=Complete))&lt;SUMPRODUCT(--('Section 12'!$A$4:$A$1004=$B127)),Substance_error,Substance_complete)))))</f>
        <v/>
      </c>
      <c r="E127" s="10" t="str" cm="1">
        <f t="array" ref="E127">IF('File Status'!$B127="","",
IF(AND('Section 8'!$L$4=No,SUMPRODUCT(--('Section 13(a)(b)(c)'!$A$4:$A$100=$B127))=0),"",
IF(AND('Section 8'!$L$4=No,SUMPRODUCT(--('Section 13(a)(b)(c)'!$A$4:$A$100=$B127))&gt;0),Tab_NotReq,
IF(ISERROR(VLOOKUP($B127,List_Section_1314,1,FALSE))=TRUE, "",
IF(SUMPRODUCT(--('Section 13(a)(b)(c)'!$A$4:$A$100=$B127))=0,Missing_substance,
IF(SUMPRODUCT(--('Section 13(a)(b)(c)'!$A$4:$A$100=$B127),--('Section 13(a)(b)(c)'!$O$4:$O$100=Complete))&lt;SUMPRODUCT(--('Section 13(a)(b)(c)'!$A$4:$A$100=$B127)),Substance_error,Substance_complete))))))</f>
        <v/>
      </c>
      <c r="F127" s="93" t="str" cm="1">
        <f t="array" ref="F127">IF('File Status'!$B127="","",
IF(AND('Section 8'!$L$4=No,SUMPRODUCT(--('Section 13(d)(e)'!$A$4:$A$300=$B127))=0),"",
IF(AND('Section 8'!$L$4=No,SUMPRODUCT(--('Section 13(d)(e)'!$A$4:$A$300=$B127))&gt;0),Tab_NotReq,
IF(ISERROR(VLOOKUP($B127,List_Section_1314,1,FALSE))=TRUE, "",
IF(SUMPRODUCT(--('Section 13(d)(e)'!$A$4:$A$300=$B127))=0,Missing_substance,
IF(SUMPRODUCT(--('Section 13(d)(e)'!$A$4:$A$300=$B127),--('Section 13(d)(e)'!$L$4:$L$300=Complete))&lt;SUMPRODUCT(--('Section 13(d)(e)'!$A$4:$A$300=$B127)),Substance_error,Substance_complete))))))</f>
        <v/>
      </c>
      <c r="G127" s="94" t="str" cm="1">
        <f t="array" ref="G127">IF('File Status'!$B127="","",
IF(AND('Section 8'!$L$4=No,SUMPRODUCT(--('Section 13 &amp; 14 Files'!$A$4:$A$100=$B127))=0),"",
IF(AND('Section 8'!$L$4=No,SUMPRODUCT(--('Section 13 &amp; 14 Files'!$A$4:$A$100=$B127))&gt;0),Tab_NotReq,
IF(ISERROR(VLOOKUP($B127,List_Section_1314,1,FALSE))=TRUE, "",
IF(SUMPRODUCT(--('Section 13 &amp; 14 Files'!$A$4:$A$100=$B127),--('Section 13 &amp; 14 Files'!$H$4:$H$100=Complete))&lt;SUMPRODUCT(--('Section 13 &amp; 14 Files'!$A$4:$A$100=$B127)),Substance_error,substance_complete_s1314)))))</f>
        <v/>
      </c>
      <c r="H127" s="25"/>
    </row>
    <row r="128" spans="1:8" ht="60" customHeight="1" x14ac:dyDescent="0.35">
      <c r="A128" s="25"/>
      <c r="B128" s="2" t="str">
        <f>IF('Section 11'!C115="", "", 'Section 11'!C115)</f>
        <v/>
      </c>
      <c r="C128" s="10" t="str">
        <f>IF(B128="","",
IF(AND('Section 8'!$L$4=No,B128&lt;&gt;""),Tab_NotReq,
IF('Section 11'!Y115=Complete,Substance_complete,IF('Section 11'!Y115&lt;&gt;Complete,Substance_error,""))))</f>
        <v/>
      </c>
      <c r="D128" s="10" t="str" cm="1">
        <f t="array" ref="D128">IF('File Status'!$B128="","",
IF(AND('Section 8'!$L$4=No,SUMPRODUCT(--('Section 12'!$A$4:$A$1004=$B128))=0),"",
IF(AND('Section 8'!$L$4=No,SUMPRODUCT(--('Section 12'!$A$4:$A$1004=$B128))&gt;0),Tab_NotReq,
IF(SUMPRODUCT(--('Section 12'!$A$4:$A$1004=$B128))=0,Missing_substance,
IF(SUMPRODUCT(--('Section 12'!$A$4:$A$1004=$B128),--('Section 12'!$Z$4:$Z$1004=Complete))&lt;SUMPRODUCT(--('Section 12'!$A$4:$A$1004=$B128)),Substance_error,Substance_complete)))))</f>
        <v/>
      </c>
      <c r="E128" s="10" t="str" cm="1">
        <f t="array" ref="E128">IF('File Status'!$B128="","",
IF(AND('Section 8'!$L$4=No,SUMPRODUCT(--('Section 13(a)(b)(c)'!$A$4:$A$100=$B128))=0),"",
IF(AND('Section 8'!$L$4=No,SUMPRODUCT(--('Section 13(a)(b)(c)'!$A$4:$A$100=$B128))&gt;0),Tab_NotReq,
IF(ISERROR(VLOOKUP($B128,List_Section_1314,1,FALSE))=TRUE, "",
IF(SUMPRODUCT(--('Section 13(a)(b)(c)'!$A$4:$A$100=$B128))=0,Missing_substance,
IF(SUMPRODUCT(--('Section 13(a)(b)(c)'!$A$4:$A$100=$B128),--('Section 13(a)(b)(c)'!$O$4:$O$100=Complete))&lt;SUMPRODUCT(--('Section 13(a)(b)(c)'!$A$4:$A$100=$B128)),Substance_error,Substance_complete))))))</f>
        <v/>
      </c>
      <c r="F128" s="93" t="str" cm="1">
        <f t="array" ref="F128">IF('File Status'!$B128="","",
IF(AND('Section 8'!$L$4=No,SUMPRODUCT(--('Section 13(d)(e)'!$A$4:$A$300=$B128))=0),"",
IF(AND('Section 8'!$L$4=No,SUMPRODUCT(--('Section 13(d)(e)'!$A$4:$A$300=$B128))&gt;0),Tab_NotReq,
IF(ISERROR(VLOOKUP($B128,List_Section_1314,1,FALSE))=TRUE, "",
IF(SUMPRODUCT(--('Section 13(d)(e)'!$A$4:$A$300=$B128))=0,Missing_substance,
IF(SUMPRODUCT(--('Section 13(d)(e)'!$A$4:$A$300=$B128),--('Section 13(d)(e)'!$L$4:$L$300=Complete))&lt;SUMPRODUCT(--('Section 13(d)(e)'!$A$4:$A$300=$B128)),Substance_error,Substance_complete))))))</f>
        <v/>
      </c>
      <c r="G128" s="94" t="str" cm="1">
        <f t="array" ref="G128">IF('File Status'!$B128="","",
IF(AND('Section 8'!$L$4=No,SUMPRODUCT(--('Section 13 &amp; 14 Files'!$A$4:$A$100=$B128))=0),"",
IF(AND('Section 8'!$L$4=No,SUMPRODUCT(--('Section 13 &amp; 14 Files'!$A$4:$A$100=$B128))&gt;0),Tab_NotReq,
IF(ISERROR(VLOOKUP($B128,List_Section_1314,1,FALSE))=TRUE, "",
IF(SUMPRODUCT(--('Section 13 &amp; 14 Files'!$A$4:$A$100=$B128),--('Section 13 &amp; 14 Files'!$H$4:$H$100=Complete))&lt;SUMPRODUCT(--('Section 13 &amp; 14 Files'!$A$4:$A$100=$B128)),Substance_error,substance_complete_s1314)))))</f>
        <v/>
      </c>
      <c r="H128" s="25"/>
    </row>
    <row r="129" spans="1:8" ht="60" customHeight="1" x14ac:dyDescent="0.35">
      <c r="A129" s="25"/>
      <c r="B129" s="2" t="str">
        <f>IF('Section 11'!C116="", "", 'Section 11'!C116)</f>
        <v/>
      </c>
      <c r="C129" s="10" t="str">
        <f>IF(B129="","",
IF(AND('Section 8'!$L$4=No,B129&lt;&gt;""),Tab_NotReq,
IF('Section 11'!Y116=Complete,Substance_complete,IF('Section 11'!Y116&lt;&gt;Complete,Substance_error,""))))</f>
        <v/>
      </c>
      <c r="D129" s="10" t="str" cm="1">
        <f t="array" ref="D129">IF('File Status'!$B129="","",
IF(AND('Section 8'!$L$4=No,SUMPRODUCT(--('Section 12'!$A$4:$A$1004=$B129))=0),"",
IF(AND('Section 8'!$L$4=No,SUMPRODUCT(--('Section 12'!$A$4:$A$1004=$B129))&gt;0),Tab_NotReq,
IF(SUMPRODUCT(--('Section 12'!$A$4:$A$1004=$B129))=0,Missing_substance,
IF(SUMPRODUCT(--('Section 12'!$A$4:$A$1004=$B129),--('Section 12'!$Z$4:$Z$1004=Complete))&lt;SUMPRODUCT(--('Section 12'!$A$4:$A$1004=$B129)),Substance_error,Substance_complete)))))</f>
        <v/>
      </c>
      <c r="E129" s="10" t="str" cm="1">
        <f t="array" ref="E129">IF('File Status'!$B129="","",
IF(AND('Section 8'!$L$4=No,SUMPRODUCT(--('Section 13(a)(b)(c)'!$A$4:$A$100=$B129))=0),"",
IF(AND('Section 8'!$L$4=No,SUMPRODUCT(--('Section 13(a)(b)(c)'!$A$4:$A$100=$B129))&gt;0),Tab_NotReq,
IF(ISERROR(VLOOKUP($B129,List_Section_1314,1,FALSE))=TRUE, "",
IF(SUMPRODUCT(--('Section 13(a)(b)(c)'!$A$4:$A$100=$B129))=0,Missing_substance,
IF(SUMPRODUCT(--('Section 13(a)(b)(c)'!$A$4:$A$100=$B129),--('Section 13(a)(b)(c)'!$O$4:$O$100=Complete))&lt;SUMPRODUCT(--('Section 13(a)(b)(c)'!$A$4:$A$100=$B129)),Substance_error,Substance_complete))))))</f>
        <v/>
      </c>
      <c r="F129" s="93" t="str" cm="1">
        <f t="array" ref="F129">IF('File Status'!$B129="","",
IF(AND('Section 8'!$L$4=No,SUMPRODUCT(--('Section 13(d)(e)'!$A$4:$A$300=$B129))=0),"",
IF(AND('Section 8'!$L$4=No,SUMPRODUCT(--('Section 13(d)(e)'!$A$4:$A$300=$B129))&gt;0),Tab_NotReq,
IF(ISERROR(VLOOKUP($B129,List_Section_1314,1,FALSE))=TRUE, "",
IF(SUMPRODUCT(--('Section 13(d)(e)'!$A$4:$A$300=$B129))=0,Missing_substance,
IF(SUMPRODUCT(--('Section 13(d)(e)'!$A$4:$A$300=$B129),--('Section 13(d)(e)'!$L$4:$L$300=Complete))&lt;SUMPRODUCT(--('Section 13(d)(e)'!$A$4:$A$300=$B129)),Substance_error,Substance_complete))))))</f>
        <v/>
      </c>
      <c r="G129" s="94" t="str" cm="1">
        <f t="array" ref="G129">IF('File Status'!$B129="","",
IF(AND('Section 8'!$L$4=No,SUMPRODUCT(--('Section 13 &amp; 14 Files'!$A$4:$A$100=$B129))=0),"",
IF(AND('Section 8'!$L$4=No,SUMPRODUCT(--('Section 13 &amp; 14 Files'!$A$4:$A$100=$B129))&gt;0),Tab_NotReq,
IF(ISERROR(VLOOKUP($B129,List_Section_1314,1,FALSE))=TRUE, "",
IF(SUMPRODUCT(--('Section 13 &amp; 14 Files'!$A$4:$A$100=$B129),--('Section 13 &amp; 14 Files'!$H$4:$H$100=Complete))&lt;SUMPRODUCT(--('Section 13 &amp; 14 Files'!$A$4:$A$100=$B129)),Substance_error,substance_complete_s1314)))))</f>
        <v/>
      </c>
      <c r="H129" s="25"/>
    </row>
    <row r="130" spans="1:8" ht="60" customHeight="1" x14ac:dyDescent="0.35">
      <c r="A130" s="25"/>
      <c r="B130" s="2" t="str">
        <f>IF('Section 11'!C117="", "", 'Section 11'!C117)</f>
        <v/>
      </c>
      <c r="C130" s="10" t="str">
        <f>IF(B130="","",
IF(AND('Section 8'!$L$4=No,B130&lt;&gt;""),Tab_NotReq,
IF('Section 11'!Y117=Complete,Substance_complete,IF('Section 11'!Y117&lt;&gt;Complete,Substance_error,""))))</f>
        <v/>
      </c>
      <c r="D130" s="10" t="str" cm="1">
        <f t="array" ref="D130">IF('File Status'!$B130="","",
IF(AND('Section 8'!$L$4=No,SUMPRODUCT(--('Section 12'!$A$4:$A$1004=$B130))=0),"",
IF(AND('Section 8'!$L$4=No,SUMPRODUCT(--('Section 12'!$A$4:$A$1004=$B130))&gt;0),Tab_NotReq,
IF(SUMPRODUCT(--('Section 12'!$A$4:$A$1004=$B130))=0,Missing_substance,
IF(SUMPRODUCT(--('Section 12'!$A$4:$A$1004=$B130),--('Section 12'!$Z$4:$Z$1004=Complete))&lt;SUMPRODUCT(--('Section 12'!$A$4:$A$1004=$B130)),Substance_error,Substance_complete)))))</f>
        <v/>
      </c>
      <c r="E130" s="10" t="str" cm="1">
        <f t="array" ref="E130">IF('File Status'!$B130="","",
IF(AND('Section 8'!$L$4=No,SUMPRODUCT(--('Section 13(a)(b)(c)'!$A$4:$A$100=$B130))=0),"",
IF(AND('Section 8'!$L$4=No,SUMPRODUCT(--('Section 13(a)(b)(c)'!$A$4:$A$100=$B130))&gt;0),Tab_NotReq,
IF(ISERROR(VLOOKUP($B130,List_Section_1314,1,FALSE))=TRUE, "",
IF(SUMPRODUCT(--('Section 13(a)(b)(c)'!$A$4:$A$100=$B130))=0,Missing_substance,
IF(SUMPRODUCT(--('Section 13(a)(b)(c)'!$A$4:$A$100=$B130),--('Section 13(a)(b)(c)'!$O$4:$O$100=Complete))&lt;SUMPRODUCT(--('Section 13(a)(b)(c)'!$A$4:$A$100=$B130)),Substance_error,Substance_complete))))))</f>
        <v/>
      </c>
      <c r="F130" s="93" t="str" cm="1">
        <f t="array" ref="F130">IF('File Status'!$B130="","",
IF(AND('Section 8'!$L$4=No,SUMPRODUCT(--('Section 13(d)(e)'!$A$4:$A$300=$B130))=0),"",
IF(AND('Section 8'!$L$4=No,SUMPRODUCT(--('Section 13(d)(e)'!$A$4:$A$300=$B130))&gt;0),Tab_NotReq,
IF(ISERROR(VLOOKUP($B130,List_Section_1314,1,FALSE))=TRUE, "",
IF(SUMPRODUCT(--('Section 13(d)(e)'!$A$4:$A$300=$B130))=0,Missing_substance,
IF(SUMPRODUCT(--('Section 13(d)(e)'!$A$4:$A$300=$B130),--('Section 13(d)(e)'!$L$4:$L$300=Complete))&lt;SUMPRODUCT(--('Section 13(d)(e)'!$A$4:$A$300=$B130)),Substance_error,Substance_complete))))))</f>
        <v/>
      </c>
      <c r="G130" s="94" t="str" cm="1">
        <f t="array" ref="G130">IF('File Status'!$B130="","",
IF(AND('Section 8'!$L$4=No,SUMPRODUCT(--('Section 13 &amp; 14 Files'!$A$4:$A$100=$B130))=0),"",
IF(AND('Section 8'!$L$4=No,SUMPRODUCT(--('Section 13 &amp; 14 Files'!$A$4:$A$100=$B130))&gt;0),Tab_NotReq,
IF(ISERROR(VLOOKUP($B130,List_Section_1314,1,FALSE))=TRUE, "",
IF(SUMPRODUCT(--('Section 13 &amp; 14 Files'!$A$4:$A$100=$B130),--('Section 13 &amp; 14 Files'!$H$4:$H$100=Complete))&lt;SUMPRODUCT(--('Section 13 &amp; 14 Files'!$A$4:$A$100=$B130)),Substance_error,substance_complete_s1314)))))</f>
        <v/>
      </c>
      <c r="H130" s="25"/>
    </row>
    <row r="131" spans="1:8" ht="60" customHeight="1" x14ac:dyDescent="0.35">
      <c r="A131" s="25"/>
      <c r="B131" s="2" t="str">
        <f>IF('Section 11'!C118="", "", 'Section 11'!C118)</f>
        <v/>
      </c>
      <c r="C131" s="10" t="str">
        <f>IF(B131="","",
IF(AND('Section 8'!$L$4=No,B131&lt;&gt;""),Tab_NotReq,
IF('Section 11'!Y118=Complete,Substance_complete,IF('Section 11'!Y118&lt;&gt;Complete,Substance_error,""))))</f>
        <v/>
      </c>
      <c r="D131" s="10" t="str" cm="1">
        <f t="array" ref="D131">IF('File Status'!$B131="","",
IF(AND('Section 8'!$L$4=No,SUMPRODUCT(--('Section 12'!$A$4:$A$1004=$B131))=0),"",
IF(AND('Section 8'!$L$4=No,SUMPRODUCT(--('Section 12'!$A$4:$A$1004=$B131))&gt;0),Tab_NotReq,
IF(SUMPRODUCT(--('Section 12'!$A$4:$A$1004=$B131))=0,Missing_substance,
IF(SUMPRODUCT(--('Section 12'!$A$4:$A$1004=$B131),--('Section 12'!$Z$4:$Z$1004=Complete))&lt;SUMPRODUCT(--('Section 12'!$A$4:$A$1004=$B131)),Substance_error,Substance_complete)))))</f>
        <v/>
      </c>
      <c r="E131" s="10" t="str" cm="1">
        <f t="array" ref="E131">IF('File Status'!$B131="","",
IF(AND('Section 8'!$L$4=No,SUMPRODUCT(--('Section 13(a)(b)(c)'!$A$4:$A$100=$B131))=0),"",
IF(AND('Section 8'!$L$4=No,SUMPRODUCT(--('Section 13(a)(b)(c)'!$A$4:$A$100=$B131))&gt;0),Tab_NotReq,
IF(ISERROR(VLOOKUP($B131,List_Section_1314,1,FALSE))=TRUE, "",
IF(SUMPRODUCT(--('Section 13(a)(b)(c)'!$A$4:$A$100=$B131))=0,Missing_substance,
IF(SUMPRODUCT(--('Section 13(a)(b)(c)'!$A$4:$A$100=$B131),--('Section 13(a)(b)(c)'!$O$4:$O$100=Complete))&lt;SUMPRODUCT(--('Section 13(a)(b)(c)'!$A$4:$A$100=$B131)),Substance_error,Substance_complete))))))</f>
        <v/>
      </c>
      <c r="F131" s="93" t="str" cm="1">
        <f t="array" ref="F131">IF('File Status'!$B131="","",
IF(AND('Section 8'!$L$4=No,SUMPRODUCT(--('Section 13(d)(e)'!$A$4:$A$300=$B131))=0),"",
IF(AND('Section 8'!$L$4=No,SUMPRODUCT(--('Section 13(d)(e)'!$A$4:$A$300=$B131))&gt;0),Tab_NotReq,
IF(ISERROR(VLOOKUP($B131,List_Section_1314,1,FALSE))=TRUE, "",
IF(SUMPRODUCT(--('Section 13(d)(e)'!$A$4:$A$300=$B131))=0,Missing_substance,
IF(SUMPRODUCT(--('Section 13(d)(e)'!$A$4:$A$300=$B131),--('Section 13(d)(e)'!$L$4:$L$300=Complete))&lt;SUMPRODUCT(--('Section 13(d)(e)'!$A$4:$A$300=$B131)),Substance_error,Substance_complete))))))</f>
        <v/>
      </c>
      <c r="G131" s="94" t="str" cm="1">
        <f t="array" ref="G131">IF('File Status'!$B131="","",
IF(AND('Section 8'!$L$4=No,SUMPRODUCT(--('Section 13 &amp; 14 Files'!$A$4:$A$100=$B131))=0),"",
IF(AND('Section 8'!$L$4=No,SUMPRODUCT(--('Section 13 &amp; 14 Files'!$A$4:$A$100=$B131))&gt;0),Tab_NotReq,
IF(ISERROR(VLOOKUP($B131,List_Section_1314,1,FALSE))=TRUE, "",
IF(SUMPRODUCT(--('Section 13 &amp; 14 Files'!$A$4:$A$100=$B131),--('Section 13 &amp; 14 Files'!$H$4:$H$100=Complete))&lt;SUMPRODUCT(--('Section 13 &amp; 14 Files'!$A$4:$A$100=$B131)),Substance_error,substance_complete_s1314)))))</f>
        <v/>
      </c>
      <c r="H131" s="25"/>
    </row>
    <row r="132" spans="1:8" ht="60" customHeight="1" x14ac:dyDescent="0.35">
      <c r="A132" s="25"/>
      <c r="B132" s="2" t="str">
        <f>IF('Section 11'!C119="", "", 'Section 11'!C119)</f>
        <v/>
      </c>
      <c r="C132" s="10" t="str">
        <f>IF(B132="","",
IF(AND('Section 8'!$L$4=No,B132&lt;&gt;""),Tab_NotReq,
IF('Section 11'!Y119=Complete,Substance_complete,IF('Section 11'!Y119&lt;&gt;Complete,Substance_error,""))))</f>
        <v/>
      </c>
      <c r="D132" s="10" t="str" cm="1">
        <f t="array" ref="D132">IF('File Status'!$B132="","",
IF(AND('Section 8'!$L$4=No,SUMPRODUCT(--('Section 12'!$A$4:$A$1004=$B132))=0),"",
IF(AND('Section 8'!$L$4=No,SUMPRODUCT(--('Section 12'!$A$4:$A$1004=$B132))&gt;0),Tab_NotReq,
IF(SUMPRODUCT(--('Section 12'!$A$4:$A$1004=$B132))=0,Missing_substance,
IF(SUMPRODUCT(--('Section 12'!$A$4:$A$1004=$B132),--('Section 12'!$Z$4:$Z$1004=Complete))&lt;SUMPRODUCT(--('Section 12'!$A$4:$A$1004=$B132)),Substance_error,Substance_complete)))))</f>
        <v/>
      </c>
      <c r="E132" s="10" t="str" cm="1">
        <f t="array" ref="E132">IF('File Status'!$B132="","",
IF(AND('Section 8'!$L$4=No,SUMPRODUCT(--('Section 13(a)(b)(c)'!$A$4:$A$100=$B132))=0),"",
IF(AND('Section 8'!$L$4=No,SUMPRODUCT(--('Section 13(a)(b)(c)'!$A$4:$A$100=$B132))&gt;0),Tab_NotReq,
IF(ISERROR(VLOOKUP($B132,List_Section_1314,1,FALSE))=TRUE, "",
IF(SUMPRODUCT(--('Section 13(a)(b)(c)'!$A$4:$A$100=$B132))=0,Missing_substance,
IF(SUMPRODUCT(--('Section 13(a)(b)(c)'!$A$4:$A$100=$B132),--('Section 13(a)(b)(c)'!$O$4:$O$100=Complete))&lt;SUMPRODUCT(--('Section 13(a)(b)(c)'!$A$4:$A$100=$B132)),Substance_error,Substance_complete))))))</f>
        <v/>
      </c>
      <c r="F132" s="93" t="str" cm="1">
        <f t="array" ref="F132">IF('File Status'!$B132="","",
IF(AND('Section 8'!$L$4=No,SUMPRODUCT(--('Section 13(d)(e)'!$A$4:$A$300=$B132))=0),"",
IF(AND('Section 8'!$L$4=No,SUMPRODUCT(--('Section 13(d)(e)'!$A$4:$A$300=$B132))&gt;0),Tab_NotReq,
IF(ISERROR(VLOOKUP($B132,List_Section_1314,1,FALSE))=TRUE, "",
IF(SUMPRODUCT(--('Section 13(d)(e)'!$A$4:$A$300=$B132))=0,Missing_substance,
IF(SUMPRODUCT(--('Section 13(d)(e)'!$A$4:$A$300=$B132),--('Section 13(d)(e)'!$L$4:$L$300=Complete))&lt;SUMPRODUCT(--('Section 13(d)(e)'!$A$4:$A$300=$B132)),Substance_error,Substance_complete))))))</f>
        <v/>
      </c>
      <c r="G132" s="94" t="str" cm="1">
        <f t="array" ref="G132">IF('File Status'!$B132="","",
IF(AND('Section 8'!$L$4=No,SUMPRODUCT(--('Section 13 &amp; 14 Files'!$A$4:$A$100=$B132))=0),"",
IF(AND('Section 8'!$L$4=No,SUMPRODUCT(--('Section 13 &amp; 14 Files'!$A$4:$A$100=$B132))&gt;0),Tab_NotReq,
IF(ISERROR(VLOOKUP($B132,List_Section_1314,1,FALSE))=TRUE, "",
IF(SUMPRODUCT(--('Section 13 &amp; 14 Files'!$A$4:$A$100=$B132),--('Section 13 &amp; 14 Files'!$H$4:$H$100=Complete))&lt;SUMPRODUCT(--('Section 13 &amp; 14 Files'!$A$4:$A$100=$B132)),Substance_error,substance_complete_s1314)))))</f>
        <v/>
      </c>
      <c r="H132" s="25"/>
    </row>
    <row r="133" spans="1:8" ht="60" customHeight="1" x14ac:dyDescent="0.35">
      <c r="A133" s="25"/>
      <c r="B133" s="2" t="str">
        <f>IF('Section 11'!C120="", "", 'Section 11'!C120)</f>
        <v/>
      </c>
      <c r="C133" s="10" t="str">
        <f>IF(B133="","",
IF(AND('Section 8'!$L$4=No,B133&lt;&gt;""),Tab_NotReq,
IF('Section 11'!Y120=Complete,Substance_complete,IF('Section 11'!Y120&lt;&gt;Complete,Substance_error,""))))</f>
        <v/>
      </c>
      <c r="D133" s="10" t="str" cm="1">
        <f t="array" ref="D133">IF('File Status'!$B133="","",
IF(AND('Section 8'!$L$4=No,SUMPRODUCT(--('Section 12'!$A$4:$A$1004=$B133))=0),"",
IF(AND('Section 8'!$L$4=No,SUMPRODUCT(--('Section 12'!$A$4:$A$1004=$B133))&gt;0),Tab_NotReq,
IF(SUMPRODUCT(--('Section 12'!$A$4:$A$1004=$B133))=0,Missing_substance,
IF(SUMPRODUCT(--('Section 12'!$A$4:$A$1004=$B133),--('Section 12'!$Z$4:$Z$1004=Complete))&lt;SUMPRODUCT(--('Section 12'!$A$4:$A$1004=$B133)),Substance_error,Substance_complete)))))</f>
        <v/>
      </c>
      <c r="E133" s="10" t="str" cm="1">
        <f t="array" ref="E133">IF('File Status'!$B133="","",
IF(AND('Section 8'!$L$4=No,SUMPRODUCT(--('Section 13(a)(b)(c)'!$A$4:$A$100=$B133))=0),"",
IF(AND('Section 8'!$L$4=No,SUMPRODUCT(--('Section 13(a)(b)(c)'!$A$4:$A$100=$B133))&gt;0),Tab_NotReq,
IF(ISERROR(VLOOKUP($B133,List_Section_1314,1,FALSE))=TRUE, "",
IF(SUMPRODUCT(--('Section 13(a)(b)(c)'!$A$4:$A$100=$B133))=0,Missing_substance,
IF(SUMPRODUCT(--('Section 13(a)(b)(c)'!$A$4:$A$100=$B133),--('Section 13(a)(b)(c)'!$O$4:$O$100=Complete))&lt;SUMPRODUCT(--('Section 13(a)(b)(c)'!$A$4:$A$100=$B133)),Substance_error,Substance_complete))))))</f>
        <v/>
      </c>
      <c r="F133" s="93" t="str" cm="1">
        <f t="array" ref="F133">IF('File Status'!$B133="","",
IF(AND('Section 8'!$L$4=No,SUMPRODUCT(--('Section 13(d)(e)'!$A$4:$A$300=$B133))=0),"",
IF(AND('Section 8'!$L$4=No,SUMPRODUCT(--('Section 13(d)(e)'!$A$4:$A$300=$B133))&gt;0),Tab_NotReq,
IF(ISERROR(VLOOKUP($B133,List_Section_1314,1,FALSE))=TRUE, "",
IF(SUMPRODUCT(--('Section 13(d)(e)'!$A$4:$A$300=$B133))=0,Missing_substance,
IF(SUMPRODUCT(--('Section 13(d)(e)'!$A$4:$A$300=$B133),--('Section 13(d)(e)'!$L$4:$L$300=Complete))&lt;SUMPRODUCT(--('Section 13(d)(e)'!$A$4:$A$300=$B133)),Substance_error,Substance_complete))))))</f>
        <v/>
      </c>
      <c r="G133" s="94" t="str" cm="1">
        <f t="array" ref="G133">IF('File Status'!$B133="","",
IF(AND('Section 8'!$L$4=No,SUMPRODUCT(--('Section 13 &amp; 14 Files'!$A$4:$A$100=$B133))=0),"",
IF(AND('Section 8'!$L$4=No,SUMPRODUCT(--('Section 13 &amp; 14 Files'!$A$4:$A$100=$B133))&gt;0),Tab_NotReq,
IF(ISERROR(VLOOKUP($B133,List_Section_1314,1,FALSE))=TRUE, "",
IF(SUMPRODUCT(--('Section 13 &amp; 14 Files'!$A$4:$A$100=$B133),--('Section 13 &amp; 14 Files'!$H$4:$H$100=Complete))&lt;SUMPRODUCT(--('Section 13 &amp; 14 Files'!$A$4:$A$100=$B133)),Substance_error,substance_complete_s1314)))))</f>
        <v/>
      </c>
      <c r="H133" s="25"/>
    </row>
    <row r="134" spans="1:8" ht="60" customHeight="1" x14ac:dyDescent="0.35">
      <c r="A134" s="25"/>
      <c r="B134" s="2" t="str">
        <f>IF('Section 11'!C121="", "", 'Section 11'!C121)</f>
        <v/>
      </c>
      <c r="C134" s="10" t="str">
        <f>IF(B134="","",
IF(AND('Section 8'!$L$4=No,B134&lt;&gt;""),Tab_NotReq,
IF('Section 11'!Y121=Complete,Substance_complete,IF('Section 11'!Y121&lt;&gt;Complete,Substance_error,""))))</f>
        <v/>
      </c>
      <c r="D134" s="10" t="str" cm="1">
        <f t="array" ref="D134">IF('File Status'!$B134="","",
IF(AND('Section 8'!$L$4=No,SUMPRODUCT(--('Section 12'!$A$4:$A$1004=$B134))=0),"",
IF(AND('Section 8'!$L$4=No,SUMPRODUCT(--('Section 12'!$A$4:$A$1004=$B134))&gt;0),Tab_NotReq,
IF(SUMPRODUCT(--('Section 12'!$A$4:$A$1004=$B134))=0,Missing_substance,
IF(SUMPRODUCT(--('Section 12'!$A$4:$A$1004=$B134),--('Section 12'!$Z$4:$Z$1004=Complete))&lt;SUMPRODUCT(--('Section 12'!$A$4:$A$1004=$B134)),Substance_error,Substance_complete)))))</f>
        <v/>
      </c>
      <c r="E134" s="10" t="str" cm="1">
        <f t="array" ref="E134">IF('File Status'!$B134="","",
IF(AND('Section 8'!$L$4=No,SUMPRODUCT(--('Section 13(a)(b)(c)'!$A$4:$A$100=$B134))=0),"",
IF(AND('Section 8'!$L$4=No,SUMPRODUCT(--('Section 13(a)(b)(c)'!$A$4:$A$100=$B134))&gt;0),Tab_NotReq,
IF(ISERROR(VLOOKUP($B134,List_Section_1314,1,FALSE))=TRUE, "",
IF(SUMPRODUCT(--('Section 13(a)(b)(c)'!$A$4:$A$100=$B134))=0,Missing_substance,
IF(SUMPRODUCT(--('Section 13(a)(b)(c)'!$A$4:$A$100=$B134),--('Section 13(a)(b)(c)'!$O$4:$O$100=Complete))&lt;SUMPRODUCT(--('Section 13(a)(b)(c)'!$A$4:$A$100=$B134)),Substance_error,Substance_complete))))))</f>
        <v/>
      </c>
      <c r="F134" s="93" t="str" cm="1">
        <f t="array" ref="F134">IF('File Status'!$B134="","",
IF(AND('Section 8'!$L$4=No,SUMPRODUCT(--('Section 13(d)(e)'!$A$4:$A$300=$B134))=0),"",
IF(AND('Section 8'!$L$4=No,SUMPRODUCT(--('Section 13(d)(e)'!$A$4:$A$300=$B134))&gt;0),Tab_NotReq,
IF(ISERROR(VLOOKUP($B134,List_Section_1314,1,FALSE))=TRUE, "",
IF(SUMPRODUCT(--('Section 13(d)(e)'!$A$4:$A$300=$B134))=0,Missing_substance,
IF(SUMPRODUCT(--('Section 13(d)(e)'!$A$4:$A$300=$B134),--('Section 13(d)(e)'!$L$4:$L$300=Complete))&lt;SUMPRODUCT(--('Section 13(d)(e)'!$A$4:$A$300=$B134)),Substance_error,Substance_complete))))))</f>
        <v/>
      </c>
      <c r="G134" s="94" t="str" cm="1">
        <f t="array" ref="G134">IF('File Status'!$B134="","",
IF(AND('Section 8'!$L$4=No,SUMPRODUCT(--('Section 13 &amp; 14 Files'!$A$4:$A$100=$B134))=0),"",
IF(AND('Section 8'!$L$4=No,SUMPRODUCT(--('Section 13 &amp; 14 Files'!$A$4:$A$100=$B134))&gt;0),Tab_NotReq,
IF(ISERROR(VLOOKUP($B134,List_Section_1314,1,FALSE))=TRUE, "",
IF(SUMPRODUCT(--('Section 13 &amp; 14 Files'!$A$4:$A$100=$B134),--('Section 13 &amp; 14 Files'!$H$4:$H$100=Complete))&lt;SUMPRODUCT(--('Section 13 &amp; 14 Files'!$A$4:$A$100=$B134)),Substance_error,substance_complete_s1314)))))</f>
        <v/>
      </c>
      <c r="H134" s="25"/>
    </row>
    <row r="135" spans="1:8" ht="60" customHeight="1" x14ac:dyDescent="0.35">
      <c r="A135" s="25"/>
      <c r="B135" s="2" t="str">
        <f>IF('Section 11'!C122="", "", 'Section 11'!C122)</f>
        <v/>
      </c>
      <c r="C135" s="10" t="str">
        <f>IF(B135="","",
IF(AND('Section 8'!$L$4=No,B135&lt;&gt;""),Tab_NotReq,
IF('Section 11'!Y122=Complete,Substance_complete,IF('Section 11'!Y122&lt;&gt;Complete,Substance_error,""))))</f>
        <v/>
      </c>
      <c r="D135" s="10" t="str" cm="1">
        <f t="array" ref="D135">IF('File Status'!$B135="","",
IF(AND('Section 8'!$L$4=No,SUMPRODUCT(--('Section 12'!$A$4:$A$1004=$B135))=0),"",
IF(AND('Section 8'!$L$4=No,SUMPRODUCT(--('Section 12'!$A$4:$A$1004=$B135))&gt;0),Tab_NotReq,
IF(SUMPRODUCT(--('Section 12'!$A$4:$A$1004=$B135))=0,Missing_substance,
IF(SUMPRODUCT(--('Section 12'!$A$4:$A$1004=$B135),--('Section 12'!$Z$4:$Z$1004=Complete))&lt;SUMPRODUCT(--('Section 12'!$A$4:$A$1004=$B135)),Substance_error,Substance_complete)))))</f>
        <v/>
      </c>
      <c r="E135" s="10" t="str" cm="1">
        <f t="array" ref="E135">IF('File Status'!$B135="","",
IF(AND('Section 8'!$L$4=No,SUMPRODUCT(--('Section 13(a)(b)(c)'!$A$4:$A$100=$B135))=0),"",
IF(AND('Section 8'!$L$4=No,SUMPRODUCT(--('Section 13(a)(b)(c)'!$A$4:$A$100=$B135))&gt;0),Tab_NotReq,
IF(ISERROR(VLOOKUP($B135,List_Section_1314,1,FALSE))=TRUE, "",
IF(SUMPRODUCT(--('Section 13(a)(b)(c)'!$A$4:$A$100=$B135))=0,Missing_substance,
IF(SUMPRODUCT(--('Section 13(a)(b)(c)'!$A$4:$A$100=$B135),--('Section 13(a)(b)(c)'!$O$4:$O$100=Complete))&lt;SUMPRODUCT(--('Section 13(a)(b)(c)'!$A$4:$A$100=$B135)),Substance_error,Substance_complete))))))</f>
        <v/>
      </c>
      <c r="F135" s="93" t="str" cm="1">
        <f t="array" ref="F135">IF('File Status'!$B135="","",
IF(AND('Section 8'!$L$4=No,SUMPRODUCT(--('Section 13(d)(e)'!$A$4:$A$300=$B135))=0),"",
IF(AND('Section 8'!$L$4=No,SUMPRODUCT(--('Section 13(d)(e)'!$A$4:$A$300=$B135))&gt;0),Tab_NotReq,
IF(ISERROR(VLOOKUP($B135,List_Section_1314,1,FALSE))=TRUE, "",
IF(SUMPRODUCT(--('Section 13(d)(e)'!$A$4:$A$300=$B135))=0,Missing_substance,
IF(SUMPRODUCT(--('Section 13(d)(e)'!$A$4:$A$300=$B135),--('Section 13(d)(e)'!$L$4:$L$300=Complete))&lt;SUMPRODUCT(--('Section 13(d)(e)'!$A$4:$A$300=$B135)),Substance_error,Substance_complete))))))</f>
        <v/>
      </c>
      <c r="G135" s="94" t="str" cm="1">
        <f t="array" ref="G135">IF('File Status'!$B135="","",
IF(AND('Section 8'!$L$4=No,SUMPRODUCT(--('Section 13 &amp; 14 Files'!$A$4:$A$100=$B135))=0),"",
IF(AND('Section 8'!$L$4=No,SUMPRODUCT(--('Section 13 &amp; 14 Files'!$A$4:$A$100=$B135))&gt;0),Tab_NotReq,
IF(ISERROR(VLOOKUP($B135,List_Section_1314,1,FALSE))=TRUE, "",
IF(SUMPRODUCT(--('Section 13 &amp; 14 Files'!$A$4:$A$100=$B135),--('Section 13 &amp; 14 Files'!$H$4:$H$100=Complete))&lt;SUMPRODUCT(--('Section 13 &amp; 14 Files'!$A$4:$A$100=$B135)),Substance_error,substance_complete_s1314)))))</f>
        <v/>
      </c>
      <c r="H135" s="25"/>
    </row>
    <row r="136" spans="1:8" ht="60" customHeight="1" x14ac:dyDescent="0.35">
      <c r="A136" s="25"/>
      <c r="B136" s="2" t="str">
        <f>IF('Section 11'!C123="", "", 'Section 11'!C123)</f>
        <v/>
      </c>
      <c r="C136" s="10" t="str">
        <f>IF(B136="","",
IF(AND('Section 8'!$L$4=No,B136&lt;&gt;""),Tab_NotReq,
IF('Section 11'!Y123=Complete,Substance_complete,IF('Section 11'!Y123&lt;&gt;Complete,Substance_error,""))))</f>
        <v/>
      </c>
      <c r="D136" s="10" t="str" cm="1">
        <f t="array" ref="D136">IF('File Status'!$B136="","",
IF(AND('Section 8'!$L$4=No,SUMPRODUCT(--('Section 12'!$A$4:$A$1004=$B136))=0),"",
IF(AND('Section 8'!$L$4=No,SUMPRODUCT(--('Section 12'!$A$4:$A$1004=$B136))&gt;0),Tab_NotReq,
IF(SUMPRODUCT(--('Section 12'!$A$4:$A$1004=$B136))=0,Missing_substance,
IF(SUMPRODUCT(--('Section 12'!$A$4:$A$1004=$B136),--('Section 12'!$Z$4:$Z$1004=Complete))&lt;SUMPRODUCT(--('Section 12'!$A$4:$A$1004=$B136)),Substance_error,Substance_complete)))))</f>
        <v/>
      </c>
      <c r="E136" s="10" t="str" cm="1">
        <f t="array" ref="E136">IF('File Status'!$B136="","",
IF(AND('Section 8'!$L$4=No,SUMPRODUCT(--('Section 13(a)(b)(c)'!$A$4:$A$100=$B136))=0),"",
IF(AND('Section 8'!$L$4=No,SUMPRODUCT(--('Section 13(a)(b)(c)'!$A$4:$A$100=$B136))&gt;0),Tab_NotReq,
IF(ISERROR(VLOOKUP($B136,List_Section_1314,1,FALSE))=TRUE, "",
IF(SUMPRODUCT(--('Section 13(a)(b)(c)'!$A$4:$A$100=$B136))=0,Missing_substance,
IF(SUMPRODUCT(--('Section 13(a)(b)(c)'!$A$4:$A$100=$B136),--('Section 13(a)(b)(c)'!$O$4:$O$100=Complete))&lt;SUMPRODUCT(--('Section 13(a)(b)(c)'!$A$4:$A$100=$B136)),Substance_error,Substance_complete))))))</f>
        <v/>
      </c>
      <c r="F136" s="93" t="str" cm="1">
        <f t="array" ref="F136">IF('File Status'!$B136="","",
IF(AND('Section 8'!$L$4=No,SUMPRODUCT(--('Section 13(d)(e)'!$A$4:$A$300=$B136))=0),"",
IF(AND('Section 8'!$L$4=No,SUMPRODUCT(--('Section 13(d)(e)'!$A$4:$A$300=$B136))&gt;0),Tab_NotReq,
IF(ISERROR(VLOOKUP($B136,List_Section_1314,1,FALSE))=TRUE, "",
IF(SUMPRODUCT(--('Section 13(d)(e)'!$A$4:$A$300=$B136))=0,Missing_substance,
IF(SUMPRODUCT(--('Section 13(d)(e)'!$A$4:$A$300=$B136),--('Section 13(d)(e)'!$L$4:$L$300=Complete))&lt;SUMPRODUCT(--('Section 13(d)(e)'!$A$4:$A$300=$B136)),Substance_error,Substance_complete))))))</f>
        <v/>
      </c>
      <c r="G136" s="94" t="str" cm="1">
        <f t="array" ref="G136">IF('File Status'!$B136="","",
IF(AND('Section 8'!$L$4=No,SUMPRODUCT(--('Section 13 &amp; 14 Files'!$A$4:$A$100=$B136))=0),"",
IF(AND('Section 8'!$L$4=No,SUMPRODUCT(--('Section 13 &amp; 14 Files'!$A$4:$A$100=$B136))&gt;0),Tab_NotReq,
IF(ISERROR(VLOOKUP($B136,List_Section_1314,1,FALSE))=TRUE, "",
IF(SUMPRODUCT(--('Section 13 &amp; 14 Files'!$A$4:$A$100=$B136),--('Section 13 &amp; 14 Files'!$H$4:$H$100=Complete))&lt;SUMPRODUCT(--('Section 13 &amp; 14 Files'!$A$4:$A$100=$B136)),Substance_error,substance_complete_s1314)))))</f>
        <v/>
      </c>
      <c r="H136" s="25"/>
    </row>
    <row r="137" spans="1:8" ht="60" customHeight="1" x14ac:dyDescent="0.35">
      <c r="A137" s="25"/>
      <c r="B137" s="2" t="str">
        <f>IF('Section 11'!C124="", "", 'Section 11'!C124)</f>
        <v/>
      </c>
      <c r="C137" s="10" t="str">
        <f>IF(B137="","",
IF(AND('Section 8'!$L$4=No,B137&lt;&gt;""),Tab_NotReq,
IF('Section 11'!Y124=Complete,Substance_complete,IF('Section 11'!Y124&lt;&gt;Complete,Substance_error,""))))</f>
        <v/>
      </c>
      <c r="D137" s="10" t="str" cm="1">
        <f t="array" ref="D137">IF('File Status'!$B137="","",
IF(AND('Section 8'!$L$4=No,SUMPRODUCT(--('Section 12'!$A$4:$A$1004=$B137))=0),"",
IF(AND('Section 8'!$L$4=No,SUMPRODUCT(--('Section 12'!$A$4:$A$1004=$B137))&gt;0),Tab_NotReq,
IF(SUMPRODUCT(--('Section 12'!$A$4:$A$1004=$B137))=0,Missing_substance,
IF(SUMPRODUCT(--('Section 12'!$A$4:$A$1004=$B137),--('Section 12'!$Z$4:$Z$1004=Complete))&lt;SUMPRODUCT(--('Section 12'!$A$4:$A$1004=$B137)),Substance_error,Substance_complete)))))</f>
        <v/>
      </c>
      <c r="E137" s="10" t="str" cm="1">
        <f t="array" ref="E137">IF('File Status'!$B137="","",
IF(AND('Section 8'!$L$4=No,SUMPRODUCT(--('Section 13(a)(b)(c)'!$A$4:$A$100=$B137))=0),"",
IF(AND('Section 8'!$L$4=No,SUMPRODUCT(--('Section 13(a)(b)(c)'!$A$4:$A$100=$B137))&gt;0),Tab_NotReq,
IF(ISERROR(VLOOKUP($B137,List_Section_1314,1,FALSE))=TRUE, "",
IF(SUMPRODUCT(--('Section 13(a)(b)(c)'!$A$4:$A$100=$B137))=0,Missing_substance,
IF(SUMPRODUCT(--('Section 13(a)(b)(c)'!$A$4:$A$100=$B137),--('Section 13(a)(b)(c)'!$O$4:$O$100=Complete))&lt;SUMPRODUCT(--('Section 13(a)(b)(c)'!$A$4:$A$100=$B137)),Substance_error,Substance_complete))))))</f>
        <v/>
      </c>
      <c r="F137" s="93" t="str" cm="1">
        <f t="array" ref="F137">IF('File Status'!$B137="","",
IF(AND('Section 8'!$L$4=No,SUMPRODUCT(--('Section 13(d)(e)'!$A$4:$A$300=$B137))=0),"",
IF(AND('Section 8'!$L$4=No,SUMPRODUCT(--('Section 13(d)(e)'!$A$4:$A$300=$B137))&gt;0),Tab_NotReq,
IF(ISERROR(VLOOKUP($B137,List_Section_1314,1,FALSE))=TRUE, "",
IF(SUMPRODUCT(--('Section 13(d)(e)'!$A$4:$A$300=$B137))=0,Missing_substance,
IF(SUMPRODUCT(--('Section 13(d)(e)'!$A$4:$A$300=$B137),--('Section 13(d)(e)'!$L$4:$L$300=Complete))&lt;SUMPRODUCT(--('Section 13(d)(e)'!$A$4:$A$300=$B137)),Substance_error,Substance_complete))))))</f>
        <v/>
      </c>
      <c r="G137" s="94" t="str" cm="1">
        <f t="array" ref="G137">IF('File Status'!$B137="","",
IF(AND('Section 8'!$L$4=No,SUMPRODUCT(--('Section 13 &amp; 14 Files'!$A$4:$A$100=$B137))=0),"",
IF(AND('Section 8'!$L$4=No,SUMPRODUCT(--('Section 13 &amp; 14 Files'!$A$4:$A$100=$B137))&gt;0),Tab_NotReq,
IF(ISERROR(VLOOKUP($B137,List_Section_1314,1,FALSE))=TRUE, "",
IF(SUMPRODUCT(--('Section 13 &amp; 14 Files'!$A$4:$A$100=$B137),--('Section 13 &amp; 14 Files'!$H$4:$H$100=Complete))&lt;SUMPRODUCT(--('Section 13 &amp; 14 Files'!$A$4:$A$100=$B137)),Substance_error,substance_complete_s1314)))))</f>
        <v/>
      </c>
      <c r="H137" s="25"/>
    </row>
    <row r="138" spans="1:8" ht="60" customHeight="1" x14ac:dyDescent="0.35">
      <c r="A138" s="25"/>
      <c r="B138" s="2" t="str">
        <f>IF('Section 11'!C125="", "", 'Section 11'!C125)</f>
        <v/>
      </c>
      <c r="C138" s="10" t="str">
        <f>IF(B138="","",
IF(AND('Section 8'!$L$4=No,B138&lt;&gt;""),Tab_NotReq,
IF('Section 11'!Y125=Complete,Substance_complete,IF('Section 11'!Y125&lt;&gt;Complete,Substance_error,""))))</f>
        <v/>
      </c>
      <c r="D138" s="10" t="str" cm="1">
        <f t="array" ref="D138">IF('File Status'!$B138="","",
IF(AND('Section 8'!$L$4=No,SUMPRODUCT(--('Section 12'!$A$4:$A$1004=$B138))=0),"",
IF(AND('Section 8'!$L$4=No,SUMPRODUCT(--('Section 12'!$A$4:$A$1004=$B138))&gt;0),Tab_NotReq,
IF(SUMPRODUCT(--('Section 12'!$A$4:$A$1004=$B138))=0,Missing_substance,
IF(SUMPRODUCT(--('Section 12'!$A$4:$A$1004=$B138),--('Section 12'!$Z$4:$Z$1004=Complete))&lt;SUMPRODUCT(--('Section 12'!$A$4:$A$1004=$B138)),Substance_error,Substance_complete)))))</f>
        <v/>
      </c>
      <c r="E138" s="10" t="str" cm="1">
        <f t="array" ref="E138">IF('File Status'!$B138="","",
IF(AND('Section 8'!$L$4=No,SUMPRODUCT(--('Section 13(a)(b)(c)'!$A$4:$A$100=$B138))=0),"",
IF(AND('Section 8'!$L$4=No,SUMPRODUCT(--('Section 13(a)(b)(c)'!$A$4:$A$100=$B138))&gt;0),Tab_NotReq,
IF(ISERROR(VLOOKUP($B138,List_Section_1314,1,FALSE))=TRUE, "",
IF(SUMPRODUCT(--('Section 13(a)(b)(c)'!$A$4:$A$100=$B138))=0,Missing_substance,
IF(SUMPRODUCT(--('Section 13(a)(b)(c)'!$A$4:$A$100=$B138),--('Section 13(a)(b)(c)'!$O$4:$O$100=Complete))&lt;SUMPRODUCT(--('Section 13(a)(b)(c)'!$A$4:$A$100=$B138)),Substance_error,Substance_complete))))))</f>
        <v/>
      </c>
      <c r="F138" s="93" t="str" cm="1">
        <f t="array" ref="F138">IF('File Status'!$B138="","",
IF(AND('Section 8'!$L$4=No,SUMPRODUCT(--('Section 13(d)(e)'!$A$4:$A$300=$B138))=0),"",
IF(AND('Section 8'!$L$4=No,SUMPRODUCT(--('Section 13(d)(e)'!$A$4:$A$300=$B138))&gt;0),Tab_NotReq,
IF(ISERROR(VLOOKUP($B138,List_Section_1314,1,FALSE))=TRUE, "",
IF(SUMPRODUCT(--('Section 13(d)(e)'!$A$4:$A$300=$B138))=0,Missing_substance,
IF(SUMPRODUCT(--('Section 13(d)(e)'!$A$4:$A$300=$B138),--('Section 13(d)(e)'!$L$4:$L$300=Complete))&lt;SUMPRODUCT(--('Section 13(d)(e)'!$A$4:$A$300=$B138)),Substance_error,Substance_complete))))))</f>
        <v/>
      </c>
      <c r="G138" s="94" t="str" cm="1">
        <f t="array" ref="G138">IF('File Status'!$B138="","",
IF(AND('Section 8'!$L$4=No,SUMPRODUCT(--('Section 13 &amp; 14 Files'!$A$4:$A$100=$B138))=0),"",
IF(AND('Section 8'!$L$4=No,SUMPRODUCT(--('Section 13 &amp; 14 Files'!$A$4:$A$100=$B138))&gt;0),Tab_NotReq,
IF(ISERROR(VLOOKUP($B138,List_Section_1314,1,FALSE))=TRUE, "",
IF(SUMPRODUCT(--('Section 13 &amp; 14 Files'!$A$4:$A$100=$B138),--('Section 13 &amp; 14 Files'!$H$4:$H$100=Complete))&lt;SUMPRODUCT(--('Section 13 &amp; 14 Files'!$A$4:$A$100=$B138)),Substance_error,substance_complete_s1314)))))</f>
        <v/>
      </c>
      <c r="H138" s="25"/>
    </row>
    <row r="139" spans="1:8" ht="60" customHeight="1" x14ac:dyDescent="0.35">
      <c r="A139" s="25"/>
      <c r="B139" s="2" t="str">
        <f>IF('Section 11'!C126="", "", 'Section 11'!C126)</f>
        <v/>
      </c>
      <c r="C139" s="10" t="str">
        <f>IF(B139="","",
IF(AND('Section 8'!$L$4=No,B139&lt;&gt;""),Tab_NotReq,
IF('Section 11'!Y126=Complete,Substance_complete,IF('Section 11'!Y126&lt;&gt;Complete,Substance_error,""))))</f>
        <v/>
      </c>
      <c r="D139" s="10" t="str" cm="1">
        <f t="array" ref="D139">IF('File Status'!$B139="","",
IF(AND('Section 8'!$L$4=No,SUMPRODUCT(--('Section 12'!$A$4:$A$1004=$B139))=0),"",
IF(AND('Section 8'!$L$4=No,SUMPRODUCT(--('Section 12'!$A$4:$A$1004=$B139))&gt;0),Tab_NotReq,
IF(SUMPRODUCT(--('Section 12'!$A$4:$A$1004=$B139))=0,Missing_substance,
IF(SUMPRODUCT(--('Section 12'!$A$4:$A$1004=$B139),--('Section 12'!$Z$4:$Z$1004=Complete))&lt;SUMPRODUCT(--('Section 12'!$A$4:$A$1004=$B139)),Substance_error,Substance_complete)))))</f>
        <v/>
      </c>
      <c r="E139" s="10" t="str" cm="1">
        <f t="array" ref="E139">IF('File Status'!$B139="","",
IF(AND('Section 8'!$L$4=No,SUMPRODUCT(--('Section 13(a)(b)(c)'!$A$4:$A$100=$B139))=0),"",
IF(AND('Section 8'!$L$4=No,SUMPRODUCT(--('Section 13(a)(b)(c)'!$A$4:$A$100=$B139))&gt;0),Tab_NotReq,
IF(ISERROR(VLOOKUP($B139,List_Section_1314,1,FALSE))=TRUE, "",
IF(SUMPRODUCT(--('Section 13(a)(b)(c)'!$A$4:$A$100=$B139))=0,Missing_substance,
IF(SUMPRODUCT(--('Section 13(a)(b)(c)'!$A$4:$A$100=$B139),--('Section 13(a)(b)(c)'!$O$4:$O$100=Complete))&lt;SUMPRODUCT(--('Section 13(a)(b)(c)'!$A$4:$A$100=$B139)),Substance_error,Substance_complete))))))</f>
        <v/>
      </c>
      <c r="F139" s="93" t="str" cm="1">
        <f t="array" ref="F139">IF('File Status'!$B139="","",
IF(AND('Section 8'!$L$4=No,SUMPRODUCT(--('Section 13(d)(e)'!$A$4:$A$300=$B139))=0),"",
IF(AND('Section 8'!$L$4=No,SUMPRODUCT(--('Section 13(d)(e)'!$A$4:$A$300=$B139))&gt;0),Tab_NotReq,
IF(ISERROR(VLOOKUP($B139,List_Section_1314,1,FALSE))=TRUE, "",
IF(SUMPRODUCT(--('Section 13(d)(e)'!$A$4:$A$300=$B139))=0,Missing_substance,
IF(SUMPRODUCT(--('Section 13(d)(e)'!$A$4:$A$300=$B139),--('Section 13(d)(e)'!$L$4:$L$300=Complete))&lt;SUMPRODUCT(--('Section 13(d)(e)'!$A$4:$A$300=$B139)),Substance_error,Substance_complete))))))</f>
        <v/>
      </c>
      <c r="G139" s="94" t="str" cm="1">
        <f t="array" ref="G139">IF('File Status'!$B139="","",
IF(AND('Section 8'!$L$4=No,SUMPRODUCT(--('Section 13 &amp; 14 Files'!$A$4:$A$100=$B139))=0),"",
IF(AND('Section 8'!$L$4=No,SUMPRODUCT(--('Section 13 &amp; 14 Files'!$A$4:$A$100=$B139))&gt;0),Tab_NotReq,
IF(ISERROR(VLOOKUP($B139,List_Section_1314,1,FALSE))=TRUE, "",
IF(SUMPRODUCT(--('Section 13 &amp; 14 Files'!$A$4:$A$100=$B139),--('Section 13 &amp; 14 Files'!$H$4:$H$100=Complete))&lt;SUMPRODUCT(--('Section 13 &amp; 14 Files'!$A$4:$A$100=$B139)),Substance_error,substance_complete_s1314)))))</f>
        <v/>
      </c>
      <c r="H139" s="25"/>
    </row>
    <row r="140" spans="1:8" ht="60" customHeight="1" x14ac:dyDescent="0.35">
      <c r="A140" s="25"/>
      <c r="B140" s="2" t="str">
        <f>IF('Section 11'!C127="", "", 'Section 11'!C127)</f>
        <v/>
      </c>
      <c r="C140" s="10" t="str">
        <f>IF(B140="","",
IF(AND('Section 8'!$L$4=No,B140&lt;&gt;""),Tab_NotReq,
IF('Section 11'!Y127=Complete,Substance_complete,IF('Section 11'!Y127&lt;&gt;Complete,Substance_error,""))))</f>
        <v/>
      </c>
      <c r="D140" s="10" t="str" cm="1">
        <f t="array" ref="D140">IF('File Status'!$B140="","",
IF(AND('Section 8'!$L$4=No,SUMPRODUCT(--('Section 12'!$A$4:$A$1004=$B140))=0),"",
IF(AND('Section 8'!$L$4=No,SUMPRODUCT(--('Section 12'!$A$4:$A$1004=$B140))&gt;0),Tab_NotReq,
IF(SUMPRODUCT(--('Section 12'!$A$4:$A$1004=$B140))=0,Missing_substance,
IF(SUMPRODUCT(--('Section 12'!$A$4:$A$1004=$B140),--('Section 12'!$Z$4:$Z$1004=Complete))&lt;SUMPRODUCT(--('Section 12'!$A$4:$A$1004=$B140)),Substance_error,Substance_complete)))))</f>
        <v/>
      </c>
      <c r="E140" s="10" t="str" cm="1">
        <f t="array" ref="E140">IF('File Status'!$B140="","",
IF(AND('Section 8'!$L$4=No,SUMPRODUCT(--('Section 13(a)(b)(c)'!$A$4:$A$100=$B140))=0),"",
IF(AND('Section 8'!$L$4=No,SUMPRODUCT(--('Section 13(a)(b)(c)'!$A$4:$A$100=$B140))&gt;0),Tab_NotReq,
IF(ISERROR(VLOOKUP($B140,List_Section_1314,1,FALSE))=TRUE, "",
IF(SUMPRODUCT(--('Section 13(a)(b)(c)'!$A$4:$A$100=$B140))=0,Missing_substance,
IF(SUMPRODUCT(--('Section 13(a)(b)(c)'!$A$4:$A$100=$B140),--('Section 13(a)(b)(c)'!$O$4:$O$100=Complete))&lt;SUMPRODUCT(--('Section 13(a)(b)(c)'!$A$4:$A$100=$B140)),Substance_error,Substance_complete))))))</f>
        <v/>
      </c>
      <c r="F140" s="93" t="str" cm="1">
        <f t="array" ref="F140">IF('File Status'!$B140="","",
IF(AND('Section 8'!$L$4=No,SUMPRODUCT(--('Section 13(d)(e)'!$A$4:$A$300=$B140))=0),"",
IF(AND('Section 8'!$L$4=No,SUMPRODUCT(--('Section 13(d)(e)'!$A$4:$A$300=$B140))&gt;0),Tab_NotReq,
IF(ISERROR(VLOOKUP($B140,List_Section_1314,1,FALSE))=TRUE, "",
IF(SUMPRODUCT(--('Section 13(d)(e)'!$A$4:$A$300=$B140))=0,Missing_substance,
IF(SUMPRODUCT(--('Section 13(d)(e)'!$A$4:$A$300=$B140),--('Section 13(d)(e)'!$L$4:$L$300=Complete))&lt;SUMPRODUCT(--('Section 13(d)(e)'!$A$4:$A$300=$B140)),Substance_error,Substance_complete))))))</f>
        <v/>
      </c>
      <c r="G140" s="94" t="str" cm="1">
        <f t="array" ref="G140">IF('File Status'!$B140="","",
IF(AND('Section 8'!$L$4=No,SUMPRODUCT(--('Section 13 &amp; 14 Files'!$A$4:$A$100=$B140))=0),"",
IF(AND('Section 8'!$L$4=No,SUMPRODUCT(--('Section 13 &amp; 14 Files'!$A$4:$A$100=$B140))&gt;0),Tab_NotReq,
IF(ISERROR(VLOOKUP($B140,List_Section_1314,1,FALSE))=TRUE, "",
IF(SUMPRODUCT(--('Section 13 &amp; 14 Files'!$A$4:$A$100=$B140),--('Section 13 &amp; 14 Files'!$H$4:$H$100=Complete))&lt;SUMPRODUCT(--('Section 13 &amp; 14 Files'!$A$4:$A$100=$B140)),Substance_error,substance_complete_s1314)))))</f>
        <v/>
      </c>
      <c r="H140" s="25"/>
    </row>
    <row r="141" spans="1:8" ht="60" customHeight="1" x14ac:dyDescent="0.35">
      <c r="A141" s="25"/>
      <c r="B141" s="2" t="str">
        <f>IF('Section 11'!C128="", "", 'Section 11'!C128)</f>
        <v/>
      </c>
      <c r="C141" s="10" t="str">
        <f>IF(B141="","",
IF(AND('Section 8'!$L$4=No,B141&lt;&gt;""),Tab_NotReq,
IF('Section 11'!Y128=Complete,Substance_complete,IF('Section 11'!Y128&lt;&gt;Complete,Substance_error,""))))</f>
        <v/>
      </c>
      <c r="D141" s="10" t="str" cm="1">
        <f t="array" ref="D141">IF('File Status'!$B141="","",
IF(AND('Section 8'!$L$4=No,SUMPRODUCT(--('Section 12'!$A$4:$A$1004=$B141))=0),"",
IF(AND('Section 8'!$L$4=No,SUMPRODUCT(--('Section 12'!$A$4:$A$1004=$B141))&gt;0),Tab_NotReq,
IF(SUMPRODUCT(--('Section 12'!$A$4:$A$1004=$B141))=0,Missing_substance,
IF(SUMPRODUCT(--('Section 12'!$A$4:$A$1004=$B141),--('Section 12'!$Z$4:$Z$1004=Complete))&lt;SUMPRODUCT(--('Section 12'!$A$4:$A$1004=$B141)),Substance_error,Substance_complete)))))</f>
        <v/>
      </c>
      <c r="E141" s="10" t="str" cm="1">
        <f t="array" ref="E141">IF('File Status'!$B141="","",
IF(AND('Section 8'!$L$4=No,SUMPRODUCT(--('Section 13(a)(b)(c)'!$A$4:$A$100=$B141))=0),"",
IF(AND('Section 8'!$L$4=No,SUMPRODUCT(--('Section 13(a)(b)(c)'!$A$4:$A$100=$B141))&gt;0),Tab_NotReq,
IF(ISERROR(VLOOKUP($B141,List_Section_1314,1,FALSE))=TRUE, "",
IF(SUMPRODUCT(--('Section 13(a)(b)(c)'!$A$4:$A$100=$B141))=0,Missing_substance,
IF(SUMPRODUCT(--('Section 13(a)(b)(c)'!$A$4:$A$100=$B141),--('Section 13(a)(b)(c)'!$O$4:$O$100=Complete))&lt;SUMPRODUCT(--('Section 13(a)(b)(c)'!$A$4:$A$100=$B141)),Substance_error,Substance_complete))))))</f>
        <v/>
      </c>
      <c r="F141" s="93" t="str" cm="1">
        <f t="array" ref="F141">IF('File Status'!$B141="","",
IF(AND('Section 8'!$L$4=No,SUMPRODUCT(--('Section 13(d)(e)'!$A$4:$A$300=$B141))=0),"",
IF(AND('Section 8'!$L$4=No,SUMPRODUCT(--('Section 13(d)(e)'!$A$4:$A$300=$B141))&gt;0),Tab_NotReq,
IF(ISERROR(VLOOKUP($B141,List_Section_1314,1,FALSE))=TRUE, "",
IF(SUMPRODUCT(--('Section 13(d)(e)'!$A$4:$A$300=$B141))=0,Missing_substance,
IF(SUMPRODUCT(--('Section 13(d)(e)'!$A$4:$A$300=$B141),--('Section 13(d)(e)'!$L$4:$L$300=Complete))&lt;SUMPRODUCT(--('Section 13(d)(e)'!$A$4:$A$300=$B141)),Substance_error,Substance_complete))))))</f>
        <v/>
      </c>
      <c r="G141" s="94" t="str" cm="1">
        <f t="array" ref="G141">IF('File Status'!$B141="","",
IF(AND('Section 8'!$L$4=No,SUMPRODUCT(--('Section 13 &amp; 14 Files'!$A$4:$A$100=$B141))=0),"",
IF(AND('Section 8'!$L$4=No,SUMPRODUCT(--('Section 13 &amp; 14 Files'!$A$4:$A$100=$B141))&gt;0),Tab_NotReq,
IF(ISERROR(VLOOKUP($B141,List_Section_1314,1,FALSE))=TRUE, "",
IF(SUMPRODUCT(--('Section 13 &amp; 14 Files'!$A$4:$A$100=$B141),--('Section 13 &amp; 14 Files'!$H$4:$H$100=Complete))&lt;SUMPRODUCT(--('Section 13 &amp; 14 Files'!$A$4:$A$100=$B141)),Substance_error,substance_complete_s1314)))))</f>
        <v/>
      </c>
      <c r="H141" s="25"/>
    </row>
    <row r="142" spans="1:8" ht="60" customHeight="1" x14ac:dyDescent="0.35">
      <c r="A142" s="25"/>
      <c r="B142" s="2" t="str">
        <f>IF('Section 11'!C129="", "", 'Section 11'!C129)</f>
        <v/>
      </c>
      <c r="C142" s="10" t="str">
        <f>IF(B142="","",
IF(AND('Section 8'!$L$4=No,B142&lt;&gt;""),Tab_NotReq,
IF('Section 11'!Y129=Complete,Substance_complete,IF('Section 11'!Y129&lt;&gt;Complete,Substance_error,""))))</f>
        <v/>
      </c>
      <c r="D142" s="10" t="str" cm="1">
        <f t="array" ref="D142">IF('File Status'!$B142="","",
IF(AND('Section 8'!$L$4=No,SUMPRODUCT(--('Section 12'!$A$4:$A$1004=$B142))=0),"",
IF(AND('Section 8'!$L$4=No,SUMPRODUCT(--('Section 12'!$A$4:$A$1004=$B142))&gt;0),Tab_NotReq,
IF(SUMPRODUCT(--('Section 12'!$A$4:$A$1004=$B142))=0,Missing_substance,
IF(SUMPRODUCT(--('Section 12'!$A$4:$A$1004=$B142),--('Section 12'!$Z$4:$Z$1004=Complete))&lt;SUMPRODUCT(--('Section 12'!$A$4:$A$1004=$B142)),Substance_error,Substance_complete)))))</f>
        <v/>
      </c>
      <c r="E142" s="10" t="str" cm="1">
        <f t="array" ref="E142">IF('File Status'!$B142="","",
IF(AND('Section 8'!$L$4=No,SUMPRODUCT(--('Section 13(a)(b)(c)'!$A$4:$A$100=$B142))=0),"",
IF(AND('Section 8'!$L$4=No,SUMPRODUCT(--('Section 13(a)(b)(c)'!$A$4:$A$100=$B142))&gt;0),Tab_NotReq,
IF(ISERROR(VLOOKUP($B142,List_Section_1314,1,FALSE))=TRUE, "",
IF(SUMPRODUCT(--('Section 13(a)(b)(c)'!$A$4:$A$100=$B142))=0,Missing_substance,
IF(SUMPRODUCT(--('Section 13(a)(b)(c)'!$A$4:$A$100=$B142),--('Section 13(a)(b)(c)'!$O$4:$O$100=Complete))&lt;SUMPRODUCT(--('Section 13(a)(b)(c)'!$A$4:$A$100=$B142)),Substance_error,Substance_complete))))))</f>
        <v/>
      </c>
      <c r="F142" s="93" t="str" cm="1">
        <f t="array" ref="F142">IF('File Status'!$B142="","",
IF(AND('Section 8'!$L$4=No,SUMPRODUCT(--('Section 13(d)(e)'!$A$4:$A$300=$B142))=0),"",
IF(AND('Section 8'!$L$4=No,SUMPRODUCT(--('Section 13(d)(e)'!$A$4:$A$300=$B142))&gt;0),Tab_NotReq,
IF(ISERROR(VLOOKUP($B142,List_Section_1314,1,FALSE))=TRUE, "",
IF(SUMPRODUCT(--('Section 13(d)(e)'!$A$4:$A$300=$B142))=0,Missing_substance,
IF(SUMPRODUCT(--('Section 13(d)(e)'!$A$4:$A$300=$B142),--('Section 13(d)(e)'!$L$4:$L$300=Complete))&lt;SUMPRODUCT(--('Section 13(d)(e)'!$A$4:$A$300=$B142)),Substance_error,Substance_complete))))))</f>
        <v/>
      </c>
      <c r="G142" s="94" t="str" cm="1">
        <f t="array" ref="G142">IF('File Status'!$B142="","",
IF(AND('Section 8'!$L$4=No,SUMPRODUCT(--('Section 13 &amp; 14 Files'!$A$4:$A$100=$B142))=0),"",
IF(AND('Section 8'!$L$4=No,SUMPRODUCT(--('Section 13 &amp; 14 Files'!$A$4:$A$100=$B142))&gt;0),Tab_NotReq,
IF(ISERROR(VLOOKUP($B142,List_Section_1314,1,FALSE))=TRUE, "",
IF(SUMPRODUCT(--('Section 13 &amp; 14 Files'!$A$4:$A$100=$B142),--('Section 13 &amp; 14 Files'!$H$4:$H$100=Complete))&lt;SUMPRODUCT(--('Section 13 &amp; 14 Files'!$A$4:$A$100=$B142)),Substance_error,substance_complete_s1314)))))</f>
        <v/>
      </c>
      <c r="H142" s="25"/>
    </row>
    <row r="143" spans="1:8" ht="60" customHeight="1" x14ac:dyDescent="0.35">
      <c r="A143" s="25"/>
      <c r="B143" s="2" t="str">
        <f>IF('Section 11'!C130="", "", 'Section 11'!C130)</f>
        <v/>
      </c>
      <c r="C143" s="10" t="str">
        <f>IF(B143="","",
IF(AND('Section 8'!$L$4=No,B143&lt;&gt;""),Tab_NotReq,
IF('Section 11'!Y130=Complete,Substance_complete,IF('Section 11'!Y130&lt;&gt;Complete,Substance_error,""))))</f>
        <v/>
      </c>
      <c r="D143" s="10" t="str" cm="1">
        <f t="array" ref="D143">IF('File Status'!$B143="","",
IF(AND('Section 8'!$L$4=No,SUMPRODUCT(--('Section 12'!$A$4:$A$1004=$B143))=0),"",
IF(AND('Section 8'!$L$4=No,SUMPRODUCT(--('Section 12'!$A$4:$A$1004=$B143))&gt;0),Tab_NotReq,
IF(SUMPRODUCT(--('Section 12'!$A$4:$A$1004=$B143))=0,Missing_substance,
IF(SUMPRODUCT(--('Section 12'!$A$4:$A$1004=$B143),--('Section 12'!$Z$4:$Z$1004=Complete))&lt;SUMPRODUCT(--('Section 12'!$A$4:$A$1004=$B143)),Substance_error,Substance_complete)))))</f>
        <v/>
      </c>
      <c r="E143" s="10" t="str" cm="1">
        <f t="array" ref="E143">IF('File Status'!$B143="","",
IF(AND('Section 8'!$L$4=No,SUMPRODUCT(--('Section 13(a)(b)(c)'!$A$4:$A$100=$B143))=0),"",
IF(AND('Section 8'!$L$4=No,SUMPRODUCT(--('Section 13(a)(b)(c)'!$A$4:$A$100=$B143))&gt;0),Tab_NotReq,
IF(ISERROR(VLOOKUP($B143,List_Section_1314,1,FALSE))=TRUE, "",
IF(SUMPRODUCT(--('Section 13(a)(b)(c)'!$A$4:$A$100=$B143))=0,Missing_substance,
IF(SUMPRODUCT(--('Section 13(a)(b)(c)'!$A$4:$A$100=$B143),--('Section 13(a)(b)(c)'!$O$4:$O$100=Complete))&lt;SUMPRODUCT(--('Section 13(a)(b)(c)'!$A$4:$A$100=$B143)),Substance_error,Substance_complete))))))</f>
        <v/>
      </c>
      <c r="F143" s="93" t="str" cm="1">
        <f t="array" ref="F143">IF('File Status'!$B143="","",
IF(AND('Section 8'!$L$4=No,SUMPRODUCT(--('Section 13(d)(e)'!$A$4:$A$300=$B143))=0),"",
IF(AND('Section 8'!$L$4=No,SUMPRODUCT(--('Section 13(d)(e)'!$A$4:$A$300=$B143))&gt;0),Tab_NotReq,
IF(ISERROR(VLOOKUP($B143,List_Section_1314,1,FALSE))=TRUE, "",
IF(SUMPRODUCT(--('Section 13(d)(e)'!$A$4:$A$300=$B143))=0,Missing_substance,
IF(SUMPRODUCT(--('Section 13(d)(e)'!$A$4:$A$300=$B143),--('Section 13(d)(e)'!$L$4:$L$300=Complete))&lt;SUMPRODUCT(--('Section 13(d)(e)'!$A$4:$A$300=$B143)),Substance_error,Substance_complete))))))</f>
        <v/>
      </c>
      <c r="G143" s="94" t="str" cm="1">
        <f t="array" ref="G143">IF('File Status'!$B143="","",
IF(AND('Section 8'!$L$4=No,SUMPRODUCT(--('Section 13 &amp; 14 Files'!$A$4:$A$100=$B143))=0),"",
IF(AND('Section 8'!$L$4=No,SUMPRODUCT(--('Section 13 &amp; 14 Files'!$A$4:$A$100=$B143))&gt;0),Tab_NotReq,
IF(ISERROR(VLOOKUP($B143,List_Section_1314,1,FALSE))=TRUE, "",
IF(SUMPRODUCT(--('Section 13 &amp; 14 Files'!$A$4:$A$100=$B143),--('Section 13 &amp; 14 Files'!$H$4:$H$100=Complete))&lt;SUMPRODUCT(--('Section 13 &amp; 14 Files'!$A$4:$A$100=$B143)),Substance_error,substance_complete_s1314)))))</f>
        <v/>
      </c>
      <c r="H143" s="25"/>
    </row>
    <row r="144" spans="1:8" ht="60" customHeight="1" x14ac:dyDescent="0.35">
      <c r="A144" s="25"/>
      <c r="B144" s="2" t="str">
        <f>IF('Section 11'!C131="", "", 'Section 11'!C131)</f>
        <v/>
      </c>
      <c r="C144" s="10" t="str">
        <f>IF(B144="","",
IF(AND('Section 8'!$L$4=No,B144&lt;&gt;""),Tab_NotReq,
IF('Section 11'!Y131=Complete,Substance_complete,IF('Section 11'!Y131&lt;&gt;Complete,Substance_error,""))))</f>
        <v/>
      </c>
      <c r="D144" s="10" t="str" cm="1">
        <f t="array" ref="D144">IF('File Status'!$B144="","",
IF(AND('Section 8'!$L$4=No,SUMPRODUCT(--('Section 12'!$A$4:$A$1004=$B144))=0),"",
IF(AND('Section 8'!$L$4=No,SUMPRODUCT(--('Section 12'!$A$4:$A$1004=$B144))&gt;0),Tab_NotReq,
IF(SUMPRODUCT(--('Section 12'!$A$4:$A$1004=$B144))=0,Missing_substance,
IF(SUMPRODUCT(--('Section 12'!$A$4:$A$1004=$B144),--('Section 12'!$Z$4:$Z$1004=Complete))&lt;SUMPRODUCT(--('Section 12'!$A$4:$A$1004=$B144)),Substance_error,Substance_complete)))))</f>
        <v/>
      </c>
      <c r="E144" s="10" t="str" cm="1">
        <f t="array" ref="E144">IF('File Status'!$B144="","",
IF(AND('Section 8'!$L$4=No,SUMPRODUCT(--('Section 13(a)(b)(c)'!$A$4:$A$100=$B144))=0),"",
IF(AND('Section 8'!$L$4=No,SUMPRODUCT(--('Section 13(a)(b)(c)'!$A$4:$A$100=$B144))&gt;0),Tab_NotReq,
IF(ISERROR(VLOOKUP($B144,List_Section_1314,1,FALSE))=TRUE, "",
IF(SUMPRODUCT(--('Section 13(a)(b)(c)'!$A$4:$A$100=$B144))=0,Missing_substance,
IF(SUMPRODUCT(--('Section 13(a)(b)(c)'!$A$4:$A$100=$B144),--('Section 13(a)(b)(c)'!$O$4:$O$100=Complete))&lt;SUMPRODUCT(--('Section 13(a)(b)(c)'!$A$4:$A$100=$B144)),Substance_error,Substance_complete))))))</f>
        <v/>
      </c>
      <c r="F144" s="93" t="str" cm="1">
        <f t="array" ref="F144">IF('File Status'!$B144="","",
IF(AND('Section 8'!$L$4=No,SUMPRODUCT(--('Section 13(d)(e)'!$A$4:$A$300=$B144))=0),"",
IF(AND('Section 8'!$L$4=No,SUMPRODUCT(--('Section 13(d)(e)'!$A$4:$A$300=$B144))&gt;0),Tab_NotReq,
IF(ISERROR(VLOOKUP($B144,List_Section_1314,1,FALSE))=TRUE, "",
IF(SUMPRODUCT(--('Section 13(d)(e)'!$A$4:$A$300=$B144))=0,Missing_substance,
IF(SUMPRODUCT(--('Section 13(d)(e)'!$A$4:$A$300=$B144),--('Section 13(d)(e)'!$L$4:$L$300=Complete))&lt;SUMPRODUCT(--('Section 13(d)(e)'!$A$4:$A$300=$B144)),Substance_error,Substance_complete))))))</f>
        <v/>
      </c>
      <c r="G144" s="94" t="str" cm="1">
        <f t="array" ref="G144">IF('File Status'!$B144="","",
IF(AND('Section 8'!$L$4=No,SUMPRODUCT(--('Section 13 &amp; 14 Files'!$A$4:$A$100=$B144))=0),"",
IF(AND('Section 8'!$L$4=No,SUMPRODUCT(--('Section 13 &amp; 14 Files'!$A$4:$A$100=$B144))&gt;0),Tab_NotReq,
IF(ISERROR(VLOOKUP($B144,List_Section_1314,1,FALSE))=TRUE, "",
IF(SUMPRODUCT(--('Section 13 &amp; 14 Files'!$A$4:$A$100=$B144),--('Section 13 &amp; 14 Files'!$H$4:$H$100=Complete))&lt;SUMPRODUCT(--('Section 13 &amp; 14 Files'!$A$4:$A$100=$B144)),Substance_error,substance_complete_s1314)))))</f>
        <v/>
      </c>
      <c r="H144" s="25"/>
    </row>
    <row r="145" spans="1:8" ht="60" customHeight="1" x14ac:dyDescent="0.35">
      <c r="A145" s="25"/>
      <c r="B145" s="2" t="str">
        <f>IF('Section 11'!C132="", "", 'Section 11'!C132)</f>
        <v/>
      </c>
      <c r="C145" s="10" t="str">
        <f>IF(B145="","",
IF(AND('Section 8'!$L$4=No,B145&lt;&gt;""),Tab_NotReq,
IF('Section 11'!Y132=Complete,Substance_complete,IF('Section 11'!Y132&lt;&gt;Complete,Substance_error,""))))</f>
        <v/>
      </c>
      <c r="D145" s="10" t="str" cm="1">
        <f t="array" ref="D145">IF('File Status'!$B145="","",
IF(AND('Section 8'!$L$4=No,SUMPRODUCT(--('Section 12'!$A$4:$A$1004=$B145))=0),"",
IF(AND('Section 8'!$L$4=No,SUMPRODUCT(--('Section 12'!$A$4:$A$1004=$B145))&gt;0),Tab_NotReq,
IF(SUMPRODUCT(--('Section 12'!$A$4:$A$1004=$B145))=0,Missing_substance,
IF(SUMPRODUCT(--('Section 12'!$A$4:$A$1004=$B145),--('Section 12'!$Z$4:$Z$1004=Complete))&lt;SUMPRODUCT(--('Section 12'!$A$4:$A$1004=$B145)),Substance_error,Substance_complete)))))</f>
        <v/>
      </c>
      <c r="E145" s="10" t="str" cm="1">
        <f t="array" ref="E145">IF('File Status'!$B145="","",
IF(AND('Section 8'!$L$4=No,SUMPRODUCT(--('Section 13(a)(b)(c)'!$A$4:$A$100=$B145))=0),"",
IF(AND('Section 8'!$L$4=No,SUMPRODUCT(--('Section 13(a)(b)(c)'!$A$4:$A$100=$B145))&gt;0),Tab_NotReq,
IF(ISERROR(VLOOKUP($B145,List_Section_1314,1,FALSE))=TRUE, "",
IF(SUMPRODUCT(--('Section 13(a)(b)(c)'!$A$4:$A$100=$B145))=0,Missing_substance,
IF(SUMPRODUCT(--('Section 13(a)(b)(c)'!$A$4:$A$100=$B145),--('Section 13(a)(b)(c)'!$O$4:$O$100=Complete))&lt;SUMPRODUCT(--('Section 13(a)(b)(c)'!$A$4:$A$100=$B145)),Substance_error,Substance_complete))))))</f>
        <v/>
      </c>
      <c r="F145" s="93" t="str" cm="1">
        <f t="array" ref="F145">IF('File Status'!$B145="","",
IF(AND('Section 8'!$L$4=No,SUMPRODUCT(--('Section 13(d)(e)'!$A$4:$A$300=$B145))=0),"",
IF(AND('Section 8'!$L$4=No,SUMPRODUCT(--('Section 13(d)(e)'!$A$4:$A$300=$B145))&gt;0),Tab_NotReq,
IF(ISERROR(VLOOKUP($B145,List_Section_1314,1,FALSE))=TRUE, "",
IF(SUMPRODUCT(--('Section 13(d)(e)'!$A$4:$A$300=$B145))=0,Missing_substance,
IF(SUMPRODUCT(--('Section 13(d)(e)'!$A$4:$A$300=$B145),--('Section 13(d)(e)'!$L$4:$L$300=Complete))&lt;SUMPRODUCT(--('Section 13(d)(e)'!$A$4:$A$300=$B145)),Substance_error,Substance_complete))))))</f>
        <v/>
      </c>
      <c r="G145" s="94" t="str" cm="1">
        <f t="array" ref="G145">IF('File Status'!$B145="","",
IF(AND('Section 8'!$L$4=No,SUMPRODUCT(--('Section 13 &amp; 14 Files'!$A$4:$A$100=$B145))=0),"",
IF(AND('Section 8'!$L$4=No,SUMPRODUCT(--('Section 13 &amp; 14 Files'!$A$4:$A$100=$B145))&gt;0),Tab_NotReq,
IF(ISERROR(VLOOKUP($B145,List_Section_1314,1,FALSE))=TRUE, "",
IF(SUMPRODUCT(--('Section 13 &amp; 14 Files'!$A$4:$A$100=$B145),--('Section 13 &amp; 14 Files'!$H$4:$H$100=Complete))&lt;SUMPRODUCT(--('Section 13 &amp; 14 Files'!$A$4:$A$100=$B145)),Substance_error,substance_complete_s1314)))))</f>
        <v/>
      </c>
      <c r="H145" s="25"/>
    </row>
    <row r="146" spans="1:8" ht="60" customHeight="1" x14ac:dyDescent="0.35">
      <c r="A146" s="25"/>
      <c r="B146" s="2" t="str">
        <f>IF('Section 11'!C133="", "", 'Section 11'!C133)</f>
        <v/>
      </c>
      <c r="C146" s="10" t="str">
        <f>IF(B146="","",
IF(AND('Section 8'!$L$4=No,B146&lt;&gt;""),Tab_NotReq,
IF('Section 11'!Y133=Complete,Substance_complete,IF('Section 11'!Y133&lt;&gt;Complete,Substance_error,""))))</f>
        <v/>
      </c>
      <c r="D146" s="10" t="str" cm="1">
        <f t="array" ref="D146">IF('File Status'!$B146="","",
IF(AND('Section 8'!$L$4=No,SUMPRODUCT(--('Section 12'!$A$4:$A$1004=$B146))=0),"",
IF(AND('Section 8'!$L$4=No,SUMPRODUCT(--('Section 12'!$A$4:$A$1004=$B146))&gt;0),Tab_NotReq,
IF(SUMPRODUCT(--('Section 12'!$A$4:$A$1004=$B146))=0,Missing_substance,
IF(SUMPRODUCT(--('Section 12'!$A$4:$A$1004=$B146),--('Section 12'!$Z$4:$Z$1004=Complete))&lt;SUMPRODUCT(--('Section 12'!$A$4:$A$1004=$B146)),Substance_error,Substance_complete)))))</f>
        <v/>
      </c>
      <c r="E146" s="10" t="str" cm="1">
        <f t="array" ref="E146">IF('File Status'!$B146="","",
IF(AND('Section 8'!$L$4=No,SUMPRODUCT(--('Section 13(a)(b)(c)'!$A$4:$A$100=$B146))=0),"",
IF(AND('Section 8'!$L$4=No,SUMPRODUCT(--('Section 13(a)(b)(c)'!$A$4:$A$100=$B146))&gt;0),Tab_NotReq,
IF(ISERROR(VLOOKUP($B146,List_Section_1314,1,FALSE))=TRUE, "",
IF(SUMPRODUCT(--('Section 13(a)(b)(c)'!$A$4:$A$100=$B146))=0,Missing_substance,
IF(SUMPRODUCT(--('Section 13(a)(b)(c)'!$A$4:$A$100=$B146),--('Section 13(a)(b)(c)'!$O$4:$O$100=Complete))&lt;SUMPRODUCT(--('Section 13(a)(b)(c)'!$A$4:$A$100=$B146)),Substance_error,Substance_complete))))))</f>
        <v/>
      </c>
      <c r="F146" s="93" t="str" cm="1">
        <f t="array" ref="F146">IF('File Status'!$B146="","",
IF(AND('Section 8'!$L$4=No,SUMPRODUCT(--('Section 13(d)(e)'!$A$4:$A$300=$B146))=0),"",
IF(AND('Section 8'!$L$4=No,SUMPRODUCT(--('Section 13(d)(e)'!$A$4:$A$300=$B146))&gt;0),Tab_NotReq,
IF(ISERROR(VLOOKUP($B146,List_Section_1314,1,FALSE))=TRUE, "",
IF(SUMPRODUCT(--('Section 13(d)(e)'!$A$4:$A$300=$B146))=0,Missing_substance,
IF(SUMPRODUCT(--('Section 13(d)(e)'!$A$4:$A$300=$B146),--('Section 13(d)(e)'!$L$4:$L$300=Complete))&lt;SUMPRODUCT(--('Section 13(d)(e)'!$A$4:$A$300=$B146)),Substance_error,Substance_complete))))))</f>
        <v/>
      </c>
      <c r="G146" s="94" t="str" cm="1">
        <f t="array" ref="G146">IF('File Status'!$B146="","",
IF(AND('Section 8'!$L$4=No,SUMPRODUCT(--('Section 13 &amp; 14 Files'!$A$4:$A$100=$B146))=0),"",
IF(AND('Section 8'!$L$4=No,SUMPRODUCT(--('Section 13 &amp; 14 Files'!$A$4:$A$100=$B146))&gt;0),Tab_NotReq,
IF(ISERROR(VLOOKUP($B146,List_Section_1314,1,FALSE))=TRUE, "",
IF(SUMPRODUCT(--('Section 13 &amp; 14 Files'!$A$4:$A$100=$B146),--('Section 13 &amp; 14 Files'!$H$4:$H$100=Complete))&lt;SUMPRODUCT(--('Section 13 &amp; 14 Files'!$A$4:$A$100=$B146)),Substance_error,substance_complete_s1314)))))</f>
        <v/>
      </c>
      <c r="H146" s="25"/>
    </row>
    <row r="147" spans="1:8" ht="60" customHeight="1" x14ac:dyDescent="0.35">
      <c r="A147" s="25"/>
      <c r="B147" s="2" t="str">
        <f>IF('Section 11'!C134="", "", 'Section 11'!C134)</f>
        <v/>
      </c>
      <c r="C147" s="10" t="str">
        <f>IF(B147="","",
IF(AND('Section 8'!$L$4=No,B147&lt;&gt;""),Tab_NotReq,
IF('Section 11'!Y134=Complete,Substance_complete,IF('Section 11'!Y134&lt;&gt;Complete,Substance_error,""))))</f>
        <v/>
      </c>
      <c r="D147" s="10" t="str" cm="1">
        <f t="array" ref="D147">IF('File Status'!$B147="","",
IF(AND('Section 8'!$L$4=No,SUMPRODUCT(--('Section 12'!$A$4:$A$1004=$B147))=0),"",
IF(AND('Section 8'!$L$4=No,SUMPRODUCT(--('Section 12'!$A$4:$A$1004=$B147))&gt;0),Tab_NotReq,
IF(SUMPRODUCT(--('Section 12'!$A$4:$A$1004=$B147))=0,Missing_substance,
IF(SUMPRODUCT(--('Section 12'!$A$4:$A$1004=$B147),--('Section 12'!$Z$4:$Z$1004=Complete))&lt;SUMPRODUCT(--('Section 12'!$A$4:$A$1004=$B147)),Substance_error,Substance_complete)))))</f>
        <v/>
      </c>
      <c r="E147" s="10" t="str" cm="1">
        <f t="array" ref="E147">IF('File Status'!$B147="","",
IF(AND('Section 8'!$L$4=No,SUMPRODUCT(--('Section 13(a)(b)(c)'!$A$4:$A$100=$B147))=0),"",
IF(AND('Section 8'!$L$4=No,SUMPRODUCT(--('Section 13(a)(b)(c)'!$A$4:$A$100=$B147))&gt;0),Tab_NotReq,
IF(ISERROR(VLOOKUP($B147,List_Section_1314,1,FALSE))=TRUE, "",
IF(SUMPRODUCT(--('Section 13(a)(b)(c)'!$A$4:$A$100=$B147))=0,Missing_substance,
IF(SUMPRODUCT(--('Section 13(a)(b)(c)'!$A$4:$A$100=$B147),--('Section 13(a)(b)(c)'!$O$4:$O$100=Complete))&lt;SUMPRODUCT(--('Section 13(a)(b)(c)'!$A$4:$A$100=$B147)),Substance_error,Substance_complete))))))</f>
        <v/>
      </c>
      <c r="F147" s="93" t="str" cm="1">
        <f t="array" ref="F147">IF('File Status'!$B147="","",
IF(AND('Section 8'!$L$4=No,SUMPRODUCT(--('Section 13(d)(e)'!$A$4:$A$300=$B147))=0),"",
IF(AND('Section 8'!$L$4=No,SUMPRODUCT(--('Section 13(d)(e)'!$A$4:$A$300=$B147))&gt;0),Tab_NotReq,
IF(ISERROR(VLOOKUP($B147,List_Section_1314,1,FALSE))=TRUE, "",
IF(SUMPRODUCT(--('Section 13(d)(e)'!$A$4:$A$300=$B147))=0,Missing_substance,
IF(SUMPRODUCT(--('Section 13(d)(e)'!$A$4:$A$300=$B147),--('Section 13(d)(e)'!$L$4:$L$300=Complete))&lt;SUMPRODUCT(--('Section 13(d)(e)'!$A$4:$A$300=$B147)),Substance_error,Substance_complete))))))</f>
        <v/>
      </c>
      <c r="G147" s="94" t="str" cm="1">
        <f t="array" ref="G147">IF('File Status'!$B147="","",
IF(AND('Section 8'!$L$4=No,SUMPRODUCT(--('Section 13 &amp; 14 Files'!$A$4:$A$100=$B147))=0),"",
IF(AND('Section 8'!$L$4=No,SUMPRODUCT(--('Section 13 &amp; 14 Files'!$A$4:$A$100=$B147))&gt;0),Tab_NotReq,
IF(ISERROR(VLOOKUP($B147,List_Section_1314,1,FALSE))=TRUE, "",
IF(SUMPRODUCT(--('Section 13 &amp; 14 Files'!$A$4:$A$100=$B147),--('Section 13 &amp; 14 Files'!$H$4:$H$100=Complete))&lt;SUMPRODUCT(--('Section 13 &amp; 14 Files'!$A$4:$A$100=$B147)),Substance_error,substance_complete_s1314)))))</f>
        <v/>
      </c>
      <c r="H147" s="25"/>
    </row>
    <row r="148" spans="1:8" ht="60" customHeight="1" x14ac:dyDescent="0.35">
      <c r="A148" s="25"/>
      <c r="B148" s="2" t="str">
        <f>IF('Section 11'!C135="", "", 'Section 11'!C135)</f>
        <v/>
      </c>
      <c r="C148" s="10" t="str">
        <f>IF(B148="","",
IF(AND('Section 8'!$L$4=No,B148&lt;&gt;""),Tab_NotReq,
IF('Section 11'!Y135=Complete,Substance_complete,IF('Section 11'!Y135&lt;&gt;Complete,Substance_error,""))))</f>
        <v/>
      </c>
      <c r="D148" s="10" t="str" cm="1">
        <f t="array" ref="D148">IF('File Status'!$B148="","",
IF(AND('Section 8'!$L$4=No,SUMPRODUCT(--('Section 12'!$A$4:$A$1004=$B148))=0),"",
IF(AND('Section 8'!$L$4=No,SUMPRODUCT(--('Section 12'!$A$4:$A$1004=$B148))&gt;0),Tab_NotReq,
IF(SUMPRODUCT(--('Section 12'!$A$4:$A$1004=$B148))=0,Missing_substance,
IF(SUMPRODUCT(--('Section 12'!$A$4:$A$1004=$B148),--('Section 12'!$Z$4:$Z$1004=Complete))&lt;SUMPRODUCT(--('Section 12'!$A$4:$A$1004=$B148)),Substance_error,Substance_complete)))))</f>
        <v/>
      </c>
      <c r="E148" s="10" t="str" cm="1">
        <f t="array" ref="E148">IF('File Status'!$B148="","",
IF(AND('Section 8'!$L$4=No,SUMPRODUCT(--('Section 13(a)(b)(c)'!$A$4:$A$100=$B148))=0),"",
IF(AND('Section 8'!$L$4=No,SUMPRODUCT(--('Section 13(a)(b)(c)'!$A$4:$A$100=$B148))&gt;0),Tab_NotReq,
IF(ISERROR(VLOOKUP($B148,List_Section_1314,1,FALSE))=TRUE, "",
IF(SUMPRODUCT(--('Section 13(a)(b)(c)'!$A$4:$A$100=$B148))=0,Missing_substance,
IF(SUMPRODUCT(--('Section 13(a)(b)(c)'!$A$4:$A$100=$B148),--('Section 13(a)(b)(c)'!$O$4:$O$100=Complete))&lt;SUMPRODUCT(--('Section 13(a)(b)(c)'!$A$4:$A$100=$B148)),Substance_error,Substance_complete))))))</f>
        <v/>
      </c>
      <c r="F148" s="93" t="str" cm="1">
        <f t="array" ref="F148">IF('File Status'!$B148="","",
IF(AND('Section 8'!$L$4=No,SUMPRODUCT(--('Section 13(d)(e)'!$A$4:$A$300=$B148))=0),"",
IF(AND('Section 8'!$L$4=No,SUMPRODUCT(--('Section 13(d)(e)'!$A$4:$A$300=$B148))&gt;0),Tab_NotReq,
IF(ISERROR(VLOOKUP($B148,List_Section_1314,1,FALSE))=TRUE, "",
IF(SUMPRODUCT(--('Section 13(d)(e)'!$A$4:$A$300=$B148))=0,Missing_substance,
IF(SUMPRODUCT(--('Section 13(d)(e)'!$A$4:$A$300=$B148),--('Section 13(d)(e)'!$L$4:$L$300=Complete))&lt;SUMPRODUCT(--('Section 13(d)(e)'!$A$4:$A$300=$B148)),Substance_error,Substance_complete))))))</f>
        <v/>
      </c>
      <c r="G148" s="94" t="str" cm="1">
        <f t="array" ref="G148">IF('File Status'!$B148="","",
IF(AND('Section 8'!$L$4=No,SUMPRODUCT(--('Section 13 &amp; 14 Files'!$A$4:$A$100=$B148))=0),"",
IF(AND('Section 8'!$L$4=No,SUMPRODUCT(--('Section 13 &amp; 14 Files'!$A$4:$A$100=$B148))&gt;0),Tab_NotReq,
IF(ISERROR(VLOOKUP($B148,List_Section_1314,1,FALSE))=TRUE, "",
IF(SUMPRODUCT(--('Section 13 &amp; 14 Files'!$A$4:$A$100=$B148),--('Section 13 &amp; 14 Files'!$H$4:$H$100=Complete))&lt;SUMPRODUCT(--('Section 13 &amp; 14 Files'!$A$4:$A$100=$B148)),Substance_error,substance_complete_s1314)))))</f>
        <v/>
      </c>
      <c r="H148" s="25"/>
    </row>
    <row r="149" spans="1:8" ht="60" customHeight="1" x14ac:dyDescent="0.35">
      <c r="A149" s="25"/>
      <c r="B149" s="2" t="str">
        <f>IF('Section 11'!C136="", "", 'Section 11'!C136)</f>
        <v/>
      </c>
      <c r="C149" s="10" t="str">
        <f>IF(B149="","",
IF(AND('Section 8'!$L$4=No,B149&lt;&gt;""),Tab_NotReq,
IF('Section 11'!Y136=Complete,Substance_complete,IF('Section 11'!Y136&lt;&gt;Complete,Substance_error,""))))</f>
        <v/>
      </c>
      <c r="D149" s="10" t="str" cm="1">
        <f t="array" ref="D149">IF('File Status'!$B149="","",
IF(AND('Section 8'!$L$4=No,SUMPRODUCT(--('Section 12'!$A$4:$A$1004=$B149))=0),"",
IF(AND('Section 8'!$L$4=No,SUMPRODUCT(--('Section 12'!$A$4:$A$1004=$B149))&gt;0),Tab_NotReq,
IF(SUMPRODUCT(--('Section 12'!$A$4:$A$1004=$B149))=0,Missing_substance,
IF(SUMPRODUCT(--('Section 12'!$A$4:$A$1004=$B149),--('Section 12'!$Z$4:$Z$1004=Complete))&lt;SUMPRODUCT(--('Section 12'!$A$4:$A$1004=$B149)),Substance_error,Substance_complete)))))</f>
        <v/>
      </c>
      <c r="E149" s="10" t="str" cm="1">
        <f t="array" ref="E149">IF('File Status'!$B149="","",
IF(AND('Section 8'!$L$4=No,SUMPRODUCT(--('Section 13(a)(b)(c)'!$A$4:$A$100=$B149))=0),"",
IF(AND('Section 8'!$L$4=No,SUMPRODUCT(--('Section 13(a)(b)(c)'!$A$4:$A$100=$B149))&gt;0),Tab_NotReq,
IF(ISERROR(VLOOKUP($B149,List_Section_1314,1,FALSE))=TRUE, "",
IF(SUMPRODUCT(--('Section 13(a)(b)(c)'!$A$4:$A$100=$B149))=0,Missing_substance,
IF(SUMPRODUCT(--('Section 13(a)(b)(c)'!$A$4:$A$100=$B149),--('Section 13(a)(b)(c)'!$O$4:$O$100=Complete))&lt;SUMPRODUCT(--('Section 13(a)(b)(c)'!$A$4:$A$100=$B149)),Substance_error,Substance_complete))))))</f>
        <v/>
      </c>
      <c r="F149" s="93" t="str" cm="1">
        <f t="array" ref="F149">IF('File Status'!$B149="","",
IF(AND('Section 8'!$L$4=No,SUMPRODUCT(--('Section 13(d)(e)'!$A$4:$A$300=$B149))=0),"",
IF(AND('Section 8'!$L$4=No,SUMPRODUCT(--('Section 13(d)(e)'!$A$4:$A$300=$B149))&gt;0),Tab_NotReq,
IF(ISERROR(VLOOKUP($B149,List_Section_1314,1,FALSE))=TRUE, "",
IF(SUMPRODUCT(--('Section 13(d)(e)'!$A$4:$A$300=$B149))=0,Missing_substance,
IF(SUMPRODUCT(--('Section 13(d)(e)'!$A$4:$A$300=$B149),--('Section 13(d)(e)'!$L$4:$L$300=Complete))&lt;SUMPRODUCT(--('Section 13(d)(e)'!$A$4:$A$300=$B149)),Substance_error,Substance_complete))))))</f>
        <v/>
      </c>
      <c r="G149" s="94" t="str" cm="1">
        <f t="array" ref="G149">IF('File Status'!$B149="","",
IF(AND('Section 8'!$L$4=No,SUMPRODUCT(--('Section 13 &amp; 14 Files'!$A$4:$A$100=$B149))=0),"",
IF(AND('Section 8'!$L$4=No,SUMPRODUCT(--('Section 13 &amp; 14 Files'!$A$4:$A$100=$B149))&gt;0),Tab_NotReq,
IF(ISERROR(VLOOKUP($B149,List_Section_1314,1,FALSE))=TRUE, "",
IF(SUMPRODUCT(--('Section 13 &amp; 14 Files'!$A$4:$A$100=$B149),--('Section 13 &amp; 14 Files'!$H$4:$H$100=Complete))&lt;SUMPRODUCT(--('Section 13 &amp; 14 Files'!$A$4:$A$100=$B149)),Substance_error,substance_complete_s1314)))))</f>
        <v/>
      </c>
      <c r="H149" s="25"/>
    </row>
    <row r="150" spans="1:8" ht="60" customHeight="1" x14ac:dyDescent="0.35">
      <c r="A150" s="25"/>
      <c r="B150" s="2" t="str">
        <f>IF('Section 11'!C137="", "", 'Section 11'!C137)</f>
        <v/>
      </c>
      <c r="C150" s="10" t="str">
        <f>IF(B150="","",
IF(AND('Section 8'!$L$4=No,B150&lt;&gt;""),Tab_NotReq,
IF('Section 11'!Y137=Complete,Substance_complete,IF('Section 11'!Y137&lt;&gt;Complete,Substance_error,""))))</f>
        <v/>
      </c>
      <c r="D150" s="10" t="str" cm="1">
        <f t="array" ref="D150">IF('File Status'!$B150="","",
IF(AND('Section 8'!$L$4=No,SUMPRODUCT(--('Section 12'!$A$4:$A$1004=$B150))=0),"",
IF(AND('Section 8'!$L$4=No,SUMPRODUCT(--('Section 12'!$A$4:$A$1004=$B150))&gt;0),Tab_NotReq,
IF(SUMPRODUCT(--('Section 12'!$A$4:$A$1004=$B150))=0,Missing_substance,
IF(SUMPRODUCT(--('Section 12'!$A$4:$A$1004=$B150),--('Section 12'!$Z$4:$Z$1004=Complete))&lt;SUMPRODUCT(--('Section 12'!$A$4:$A$1004=$B150)),Substance_error,Substance_complete)))))</f>
        <v/>
      </c>
      <c r="E150" s="10" t="str" cm="1">
        <f t="array" ref="E150">IF('File Status'!$B150="","",
IF(AND('Section 8'!$L$4=No,SUMPRODUCT(--('Section 13(a)(b)(c)'!$A$4:$A$100=$B150))=0),"",
IF(AND('Section 8'!$L$4=No,SUMPRODUCT(--('Section 13(a)(b)(c)'!$A$4:$A$100=$B150))&gt;0),Tab_NotReq,
IF(ISERROR(VLOOKUP($B150,List_Section_1314,1,FALSE))=TRUE, "",
IF(SUMPRODUCT(--('Section 13(a)(b)(c)'!$A$4:$A$100=$B150))=0,Missing_substance,
IF(SUMPRODUCT(--('Section 13(a)(b)(c)'!$A$4:$A$100=$B150),--('Section 13(a)(b)(c)'!$O$4:$O$100=Complete))&lt;SUMPRODUCT(--('Section 13(a)(b)(c)'!$A$4:$A$100=$B150)),Substance_error,Substance_complete))))))</f>
        <v/>
      </c>
      <c r="F150" s="93" t="str" cm="1">
        <f t="array" ref="F150">IF('File Status'!$B150="","",
IF(AND('Section 8'!$L$4=No,SUMPRODUCT(--('Section 13(d)(e)'!$A$4:$A$300=$B150))=0),"",
IF(AND('Section 8'!$L$4=No,SUMPRODUCT(--('Section 13(d)(e)'!$A$4:$A$300=$B150))&gt;0),Tab_NotReq,
IF(ISERROR(VLOOKUP($B150,List_Section_1314,1,FALSE))=TRUE, "",
IF(SUMPRODUCT(--('Section 13(d)(e)'!$A$4:$A$300=$B150))=0,Missing_substance,
IF(SUMPRODUCT(--('Section 13(d)(e)'!$A$4:$A$300=$B150),--('Section 13(d)(e)'!$L$4:$L$300=Complete))&lt;SUMPRODUCT(--('Section 13(d)(e)'!$A$4:$A$300=$B150)),Substance_error,Substance_complete))))))</f>
        <v/>
      </c>
      <c r="G150" s="94" t="str" cm="1">
        <f t="array" ref="G150">IF('File Status'!$B150="","",
IF(AND('Section 8'!$L$4=No,SUMPRODUCT(--('Section 13 &amp; 14 Files'!$A$4:$A$100=$B150))=0),"",
IF(AND('Section 8'!$L$4=No,SUMPRODUCT(--('Section 13 &amp; 14 Files'!$A$4:$A$100=$B150))&gt;0),Tab_NotReq,
IF(ISERROR(VLOOKUP($B150,List_Section_1314,1,FALSE))=TRUE, "",
IF(SUMPRODUCT(--('Section 13 &amp; 14 Files'!$A$4:$A$100=$B150),--('Section 13 &amp; 14 Files'!$H$4:$H$100=Complete))&lt;SUMPRODUCT(--('Section 13 &amp; 14 Files'!$A$4:$A$100=$B150)),Substance_error,substance_complete_s1314)))))</f>
        <v/>
      </c>
      <c r="H150" s="25"/>
    </row>
    <row r="151" spans="1:8" ht="60" customHeight="1" x14ac:dyDescent="0.35">
      <c r="A151" s="25"/>
      <c r="B151" s="2" t="str">
        <f>IF('Section 11'!C138="", "", 'Section 11'!C138)</f>
        <v/>
      </c>
      <c r="C151" s="10" t="str">
        <f>IF(B151="","",
IF(AND('Section 8'!$L$4=No,B151&lt;&gt;""),Tab_NotReq,
IF('Section 11'!Y138=Complete,Substance_complete,IF('Section 11'!Y138&lt;&gt;Complete,Substance_error,""))))</f>
        <v/>
      </c>
      <c r="D151" s="10" t="str" cm="1">
        <f t="array" ref="D151">IF('File Status'!$B151="","",
IF(AND('Section 8'!$L$4=No,SUMPRODUCT(--('Section 12'!$A$4:$A$1004=$B151))=0),"",
IF(AND('Section 8'!$L$4=No,SUMPRODUCT(--('Section 12'!$A$4:$A$1004=$B151))&gt;0),Tab_NotReq,
IF(SUMPRODUCT(--('Section 12'!$A$4:$A$1004=$B151))=0,Missing_substance,
IF(SUMPRODUCT(--('Section 12'!$A$4:$A$1004=$B151),--('Section 12'!$Z$4:$Z$1004=Complete))&lt;SUMPRODUCT(--('Section 12'!$A$4:$A$1004=$B151)),Substance_error,Substance_complete)))))</f>
        <v/>
      </c>
      <c r="E151" s="10" t="str" cm="1">
        <f t="array" ref="E151">IF('File Status'!$B151="","",
IF(AND('Section 8'!$L$4=No,SUMPRODUCT(--('Section 13(a)(b)(c)'!$A$4:$A$100=$B151))=0),"",
IF(AND('Section 8'!$L$4=No,SUMPRODUCT(--('Section 13(a)(b)(c)'!$A$4:$A$100=$B151))&gt;0),Tab_NotReq,
IF(ISERROR(VLOOKUP($B151,List_Section_1314,1,FALSE))=TRUE, "",
IF(SUMPRODUCT(--('Section 13(a)(b)(c)'!$A$4:$A$100=$B151))=0,Missing_substance,
IF(SUMPRODUCT(--('Section 13(a)(b)(c)'!$A$4:$A$100=$B151),--('Section 13(a)(b)(c)'!$O$4:$O$100=Complete))&lt;SUMPRODUCT(--('Section 13(a)(b)(c)'!$A$4:$A$100=$B151)),Substance_error,Substance_complete))))))</f>
        <v/>
      </c>
      <c r="F151" s="93" t="str" cm="1">
        <f t="array" ref="F151">IF('File Status'!$B151="","",
IF(AND('Section 8'!$L$4=No,SUMPRODUCT(--('Section 13(d)(e)'!$A$4:$A$300=$B151))=0),"",
IF(AND('Section 8'!$L$4=No,SUMPRODUCT(--('Section 13(d)(e)'!$A$4:$A$300=$B151))&gt;0),Tab_NotReq,
IF(ISERROR(VLOOKUP($B151,List_Section_1314,1,FALSE))=TRUE, "",
IF(SUMPRODUCT(--('Section 13(d)(e)'!$A$4:$A$300=$B151))=0,Missing_substance,
IF(SUMPRODUCT(--('Section 13(d)(e)'!$A$4:$A$300=$B151),--('Section 13(d)(e)'!$L$4:$L$300=Complete))&lt;SUMPRODUCT(--('Section 13(d)(e)'!$A$4:$A$300=$B151)),Substance_error,Substance_complete))))))</f>
        <v/>
      </c>
      <c r="G151" s="94" t="str" cm="1">
        <f t="array" ref="G151">IF('File Status'!$B151="","",
IF(AND('Section 8'!$L$4=No,SUMPRODUCT(--('Section 13 &amp; 14 Files'!$A$4:$A$100=$B151))=0),"",
IF(AND('Section 8'!$L$4=No,SUMPRODUCT(--('Section 13 &amp; 14 Files'!$A$4:$A$100=$B151))&gt;0),Tab_NotReq,
IF(ISERROR(VLOOKUP($B151,List_Section_1314,1,FALSE))=TRUE, "",
IF(SUMPRODUCT(--('Section 13 &amp; 14 Files'!$A$4:$A$100=$B151),--('Section 13 &amp; 14 Files'!$H$4:$H$100=Complete))&lt;SUMPRODUCT(--('Section 13 &amp; 14 Files'!$A$4:$A$100=$B151)),Substance_error,substance_complete_s1314)))))</f>
        <v/>
      </c>
      <c r="H151" s="25"/>
    </row>
    <row r="152" spans="1:8" ht="60" customHeight="1" x14ac:dyDescent="0.35">
      <c r="A152" s="25"/>
      <c r="B152" s="2" t="str">
        <f>IF('Section 11'!C139="", "", 'Section 11'!C139)</f>
        <v/>
      </c>
      <c r="C152" s="10" t="str">
        <f>IF(B152="","",
IF(AND('Section 8'!$L$4=No,B152&lt;&gt;""),Tab_NotReq,
IF('Section 11'!Y139=Complete,Substance_complete,IF('Section 11'!Y139&lt;&gt;Complete,Substance_error,""))))</f>
        <v/>
      </c>
      <c r="D152" s="10" t="str" cm="1">
        <f t="array" ref="D152">IF('File Status'!$B152="","",
IF(AND('Section 8'!$L$4=No,SUMPRODUCT(--('Section 12'!$A$4:$A$1004=$B152))=0),"",
IF(AND('Section 8'!$L$4=No,SUMPRODUCT(--('Section 12'!$A$4:$A$1004=$B152))&gt;0),Tab_NotReq,
IF(SUMPRODUCT(--('Section 12'!$A$4:$A$1004=$B152))=0,Missing_substance,
IF(SUMPRODUCT(--('Section 12'!$A$4:$A$1004=$B152),--('Section 12'!$Z$4:$Z$1004=Complete))&lt;SUMPRODUCT(--('Section 12'!$A$4:$A$1004=$B152)),Substance_error,Substance_complete)))))</f>
        <v/>
      </c>
      <c r="E152" s="10" t="str" cm="1">
        <f t="array" ref="E152">IF('File Status'!$B152="","",
IF(AND('Section 8'!$L$4=No,SUMPRODUCT(--('Section 13(a)(b)(c)'!$A$4:$A$100=$B152))=0),"",
IF(AND('Section 8'!$L$4=No,SUMPRODUCT(--('Section 13(a)(b)(c)'!$A$4:$A$100=$B152))&gt;0),Tab_NotReq,
IF(ISERROR(VLOOKUP($B152,List_Section_1314,1,FALSE))=TRUE, "",
IF(SUMPRODUCT(--('Section 13(a)(b)(c)'!$A$4:$A$100=$B152))=0,Missing_substance,
IF(SUMPRODUCT(--('Section 13(a)(b)(c)'!$A$4:$A$100=$B152),--('Section 13(a)(b)(c)'!$O$4:$O$100=Complete))&lt;SUMPRODUCT(--('Section 13(a)(b)(c)'!$A$4:$A$100=$B152)),Substance_error,Substance_complete))))))</f>
        <v/>
      </c>
      <c r="F152" s="93" t="str" cm="1">
        <f t="array" ref="F152">IF('File Status'!$B152="","",
IF(AND('Section 8'!$L$4=No,SUMPRODUCT(--('Section 13(d)(e)'!$A$4:$A$300=$B152))=0),"",
IF(AND('Section 8'!$L$4=No,SUMPRODUCT(--('Section 13(d)(e)'!$A$4:$A$300=$B152))&gt;0),Tab_NotReq,
IF(ISERROR(VLOOKUP($B152,List_Section_1314,1,FALSE))=TRUE, "",
IF(SUMPRODUCT(--('Section 13(d)(e)'!$A$4:$A$300=$B152))=0,Missing_substance,
IF(SUMPRODUCT(--('Section 13(d)(e)'!$A$4:$A$300=$B152),--('Section 13(d)(e)'!$L$4:$L$300=Complete))&lt;SUMPRODUCT(--('Section 13(d)(e)'!$A$4:$A$300=$B152)),Substance_error,Substance_complete))))))</f>
        <v/>
      </c>
      <c r="G152" s="94" t="str" cm="1">
        <f t="array" ref="G152">IF('File Status'!$B152="","",
IF(AND('Section 8'!$L$4=No,SUMPRODUCT(--('Section 13 &amp; 14 Files'!$A$4:$A$100=$B152))=0),"",
IF(AND('Section 8'!$L$4=No,SUMPRODUCT(--('Section 13 &amp; 14 Files'!$A$4:$A$100=$B152))&gt;0),Tab_NotReq,
IF(ISERROR(VLOOKUP($B152,List_Section_1314,1,FALSE))=TRUE, "",
IF(SUMPRODUCT(--('Section 13 &amp; 14 Files'!$A$4:$A$100=$B152),--('Section 13 &amp; 14 Files'!$H$4:$H$100=Complete))&lt;SUMPRODUCT(--('Section 13 &amp; 14 Files'!$A$4:$A$100=$B152)),Substance_error,substance_complete_s1314)))))</f>
        <v/>
      </c>
      <c r="H152" s="25"/>
    </row>
    <row r="153" spans="1:8" ht="60" customHeight="1" x14ac:dyDescent="0.35">
      <c r="A153" s="25"/>
      <c r="B153" s="2" t="str">
        <f>IF('Section 11'!C140="", "", 'Section 11'!C140)</f>
        <v/>
      </c>
      <c r="C153" s="10" t="str">
        <f>IF(B153="","",
IF(AND('Section 8'!$L$4=No,B153&lt;&gt;""),Tab_NotReq,
IF('Section 11'!Y140=Complete,Substance_complete,IF('Section 11'!Y140&lt;&gt;Complete,Substance_error,""))))</f>
        <v/>
      </c>
      <c r="D153" s="10" t="str" cm="1">
        <f t="array" ref="D153">IF('File Status'!$B153="","",
IF(AND('Section 8'!$L$4=No,SUMPRODUCT(--('Section 12'!$A$4:$A$1004=$B153))=0),"",
IF(AND('Section 8'!$L$4=No,SUMPRODUCT(--('Section 12'!$A$4:$A$1004=$B153))&gt;0),Tab_NotReq,
IF(SUMPRODUCT(--('Section 12'!$A$4:$A$1004=$B153))=0,Missing_substance,
IF(SUMPRODUCT(--('Section 12'!$A$4:$A$1004=$B153),--('Section 12'!$Z$4:$Z$1004=Complete))&lt;SUMPRODUCT(--('Section 12'!$A$4:$A$1004=$B153)),Substance_error,Substance_complete)))))</f>
        <v/>
      </c>
      <c r="E153" s="10" t="str" cm="1">
        <f t="array" ref="E153">IF('File Status'!$B153="","",
IF(AND('Section 8'!$L$4=No,SUMPRODUCT(--('Section 13(a)(b)(c)'!$A$4:$A$100=$B153))=0),"",
IF(AND('Section 8'!$L$4=No,SUMPRODUCT(--('Section 13(a)(b)(c)'!$A$4:$A$100=$B153))&gt;0),Tab_NotReq,
IF(ISERROR(VLOOKUP($B153,List_Section_1314,1,FALSE))=TRUE, "",
IF(SUMPRODUCT(--('Section 13(a)(b)(c)'!$A$4:$A$100=$B153))=0,Missing_substance,
IF(SUMPRODUCT(--('Section 13(a)(b)(c)'!$A$4:$A$100=$B153),--('Section 13(a)(b)(c)'!$O$4:$O$100=Complete))&lt;SUMPRODUCT(--('Section 13(a)(b)(c)'!$A$4:$A$100=$B153)),Substance_error,Substance_complete))))))</f>
        <v/>
      </c>
      <c r="F153" s="93" t="str" cm="1">
        <f t="array" ref="F153">IF('File Status'!$B153="","",
IF(AND('Section 8'!$L$4=No,SUMPRODUCT(--('Section 13(d)(e)'!$A$4:$A$300=$B153))=0),"",
IF(AND('Section 8'!$L$4=No,SUMPRODUCT(--('Section 13(d)(e)'!$A$4:$A$300=$B153))&gt;0),Tab_NotReq,
IF(ISERROR(VLOOKUP($B153,List_Section_1314,1,FALSE))=TRUE, "",
IF(SUMPRODUCT(--('Section 13(d)(e)'!$A$4:$A$300=$B153))=0,Missing_substance,
IF(SUMPRODUCT(--('Section 13(d)(e)'!$A$4:$A$300=$B153),--('Section 13(d)(e)'!$L$4:$L$300=Complete))&lt;SUMPRODUCT(--('Section 13(d)(e)'!$A$4:$A$300=$B153)),Substance_error,Substance_complete))))))</f>
        <v/>
      </c>
      <c r="G153" s="94" t="str" cm="1">
        <f t="array" ref="G153">IF('File Status'!$B153="","",
IF(AND('Section 8'!$L$4=No,SUMPRODUCT(--('Section 13 &amp; 14 Files'!$A$4:$A$100=$B153))=0),"",
IF(AND('Section 8'!$L$4=No,SUMPRODUCT(--('Section 13 &amp; 14 Files'!$A$4:$A$100=$B153))&gt;0),Tab_NotReq,
IF(ISERROR(VLOOKUP($B153,List_Section_1314,1,FALSE))=TRUE, "",
IF(SUMPRODUCT(--('Section 13 &amp; 14 Files'!$A$4:$A$100=$B153),--('Section 13 &amp; 14 Files'!$H$4:$H$100=Complete))&lt;SUMPRODUCT(--('Section 13 &amp; 14 Files'!$A$4:$A$100=$B153)),Substance_error,substance_complete_s1314)))))</f>
        <v/>
      </c>
      <c r="H153" s="25"/>
    </row>
    <row r="154" spans="1:8" ht="60" customHeight="1" x14ac:dyDescent="0.35">
      <c r="A154" s="25"/>
      <c r="B154" s="2" t="str">
        <f>IF('Section 11'!C141="", "", 'Section 11'!C141)</f>
        <v/>
      </c>
      <c r="C154" s="10" t="str">
        <f>IF(B154="","",
IF(AND('Section 8'!$L$4=No,B154&lt;&gt;""),Tab_NotReq,
IF('Section 11'!Y141=Complete,Substance_complete,IF('Section 11'!Y141&lt;&gt;Complete,Substance_error,""))))</f>
        <v/>
      </c>
      <c r="D154" s="10" t="str" cm="1">
        <f t="array" ref="D154">IF('File Status'!$B154="","",
IF(AND('Section 8'!$L$4=No,SUMPRODUCT(--('Section 12'!$A$4:$A$1004=$B154))=0),"",
IF(AND('Section 8'!$L$4=No,SUMPRODUCT(--('Section 12'!$A$4:$A$1004=$B154))&gt;0),Tab_NotReq,
IF(SUMPRODUCT(--('Section 12'!$A$4:$A$1004=$B154))=0,Missing_substance,
IF(SUMPRODUCT(--('Section 12'!$A$4:$A$1004=$B154),--('Section 12'!$Z$4:$Z$1004=Complete))&lt;SUMPRODUCT(--('Section 12'!$A$4:$A$1004=$B154)),Substance_error,Substance_complete)))))</f>
        <v/>
      </c>
      <c r="E154" s="10" t="str" cm="1">
        <f t="array" ref="E154">IF('File Status'!$B154="","",
IF(AND('Section 8'!$L$4=No,SUMPRODUCT(--('Section 13(a)(b)(c)'!$A$4:$A$100=$B154))=0),"",
IF(AND('Section 8'!$L$4=No,SUMPRODUCT(--('Section 13(a)(b)(c)'!$A$4:$A$100=$B154))&gt;0),Tab_NotReq,
IF(ISERROR(VLOOKUP($B154,List_Section_1314,1,FALSE))=TRUE, "",
IF(SUMPRODUCT(--('Section 13(a)(b)(c)'!$A$4:$A$100=$B154))=0,Missing_substance,
IF(SUMPRODUCT(--('Section 13(a)(b)(c)'!$A$4:$A$100=$B154),--('Section 13(a)(b)(c)'!$O$4:$O$100=Complete))&lt;SUMPRODUCT(--('Section 13(a)(b)(c)'!$A$4:$A$100=$B154)),Substance_error,Substance_complete))))))</f>
        <v/>
      </c>
      <c r="F154" s="93" t="str" cm="1">
        <f t="array" ref="F154">IF('File Status'!$B154="","",
IF(AND('Section 8'!$L$4=No,SUMPRODUCT(--('Section 13(d)(e)'!$A$4:$A$300=$B154))=0),"",
IF(AND('Section 8'!$L$4=No,SUMPRODUCT(--('Section 13(d)(e)'!$A$4:$A$300=$B154))&gt;0),Tab_NotReq,
IF(ISERROR(VLOOKUP($B154,List_Section_1314,1,FALSE))=TRUE, "",
IF(SUMPRODUCT(--('Section 13(d)(e)'!$A$4:$A$300=$B154))=0,Missing_substance,
IF(SUMPRODUCT(--('Section 13(d)(e)'!$A$4:$A$300=$B154),--('Section 13(d)(e)'!$L$4:$L$300=Complete))&lt;SUMPRODUCT(--('Section 13(d)(e)'!$A$4:$A$300=$B154)),Substance_error,Substance_complete))))))</f>
        <v/>
      </c>
      <c r="G154" s="94" t="str" cm="1">
        <f t="array" ref="G154">IF('File Status'!$B154="","",
IF(AND('Section 8'!$L$4=No,SUMPRODUCT(--('Section 13 &amp; 14 Files'!$A$4:$A$100=$B154))=0),"",
IF(AND('Section 8'!$L$4=No,SUMPRODUCT(--('Section 13 &amp; 14 Files'!$A$4:$A$100=$B154))&gt;0),Tab_NotReq,
IF(ISERROR(VLOOKUP($B154,List_Section_1314,1,FALSE))=TRUE, "",
IF(SUMPRODUCT(--('Section 13 &amp; 14 Files'!$A$4:$A$100=$B154),--('Section 13 &amp; 14 Files'!$H$4:$H$100=Complete))&lt;SUMPRODUCT(--('Section 13 &amp; 14 Files'!$A$4:$A$100=$B154)),Substance_error,substance_complete_s1314)))))</f>
        <v/>
      </c>
      <c r="H154" s="25"/>
    </row>
    <row r="155" spans="1:8" ht="60" customHeight="1" x14ac:dyDescent="0.35">
      <c r="A155" s="25"/>
      <c r="B155" s="2" t="str">
        <f>IF('Section 11'!C142="", "", 'Section 11'!C142)</f>
        <v/>
      </c>
      <c r="C155" s="10" t="str">
        <f>IF(B155="","",
IF(AND('Section 8'!$L$4=No,B155&lt;&gt;""),Tab_NotReq,
IF('Section 11'!Y142=Complete,Substance_complete,IF('Section 11'!Y142&lt;&gt;Complete,Substance_error,""))))</f>
        <v/>
      </c>
      <c r="D155" s="10" t="str" cm="1">
        <f t="array" ref="D155">IF('File Status'!$B155="","",
IF(AND('Section 8'!$L$4=No,SUMPRODUCT(--('Section 12'!$A$4:$A$1004=$B155))=0),"",
IF(AND('Section 8'!$L$4=No,SUMPRODUCT(--('Section 12'!$A$4:$A$1004=$B155))&gt;0),Tab_NotReq,
IF(SUMPRODUCT(--('Section 12'!$A$4:$A$1004=$B155))=0,Missing_substance,
IF(SUMPRODUCT(--('Section 12'!$A$4:$A$1004=$B155),--('Section 12'!$Z$4:$Z$1004=Complete))&lt;SUMPRODUCT(--('Section 12'!$A$4:$A$1004=$B155)),Substance_error,Substance_complete)))))</f>
        <v/>
      </c>
      <c r="E155" s="10" t="str" cm="1">
        <f t="array" ref="E155">IF('File Status'!$B155="","",
IF(AND('Section 8'!$L$4=No,SUMPRODUCT(--('Section 13(a)(b)(c)'!$A$4:$A$100=$B155))=0),"",
IF(AND('Section 8'!$L$4=No,SUMPRODUCT(--('Section 13(a)(b)(c)'!$A$4:$A$100=$B155))&gt;0),Tab_NotReq,
IF(ISERROR(VLOOKUP($B155,List_Section_1314,1,FALSE))=TRUE, "",
IF(SUMPRODUCT(--('Section 13(a)(b)(c)'!$A$4:$A$100=$B155))=0,Missing_substance,
IF(SUMPRODUCT(--('Section 13(a)(b)(c)'!$A$4:$A$100=$B155),--('Section 13(a)(b)(c)'!$O$4:$O$100=Complete))&lt;SUMPRODUCT(--('Section 13(a)(b)(c)'!$A$4:$A$100=$B155)),Substance_error,Substance_complete))))))</f>
        <v/>
      </c>
      <c r="F155" s="93" t="str" cm="1">
        <f t="array" ref="F155">IF('File Status'!$B155="","",
IF(AND('Section 8'!$L$4=No,SUMPRODUCT(--('Section 13(d)(e)'!$A$4:$A$300=$B155))=0),"",
IF(AND('Section 8'!$L$4=No,SUMPRODUCT(--('Section 13(d)(e)'!$A$4:$A$300=$B155))&gt;0),Tab_NotReq,
IF(ISERROR(VLOOKUP($B155,List_Section_1314,1,FALSE))=TRUE, "",
IF(SUMPRODUCT(--('Section 13(d)(e)'!$A$4:$A$300=$B155))=0,Missing_substance,
IF(SUMPRODUCT(--('Section 13(d)(e)'!$A$4:$A$300=$B155),--('Section 13(d)(e)'!$L$4:$L$300=Complete))&lt;SUMPRODUCT(--('Section 13(d)(e)'!$A$4:$A$300=$B155)),Substance_error,Substance_complete))))))</f>
        <v/>
      </c>
      <c r="G155" s="94" t="str" cm="1">
        <f t="array" ref="G155">IF('File Status'!$B155="","",
IF(AND('Section 8'!$L$4=No,SUMPRODUCT(--('Section 13 &amp; 14 Files'!$A$4:$A$100=$B155))=0),"",
IF(AND('Section 8'!$L$4=No,SUMPRODUCT(--('Section 13 &amp; 14 Files'!$A$4:$A$100=$B155))&gt;0),Tab_NotReq,
IF(ISERROR(VLOOKUP($B155,List_Section_1314,1,FALSE))=TRUE, "",
IF(SUMPRODUCT(--('Section 13 &amp; 14 Files'!$A$4:$A$100=$B155),--('Section 13 &amp; 14 Files'!$H$4:$H$100=Complete))&lt;SUMPRODUCT(--('Section 13 &amp; 14 Files'!$A$4:$A$100=$B155)),Substance_error,substance_complete_s1314)))))</f>
        <v/>
      </c>
      <c r="H155" s="25"/>
    </row>
    <row r="156" spans="1:8" ht="60" customHeight="1" x14ac:dyDescent="0.35">
      <c r="A156" s="25"/>
      <c r="B156" s="2" t="str">
        <f>IF('Section 11'!C143="", "", 'Section 11'!C143)</f>
        <v/>
      </c>
      <c r="C156" s="10" t="str">
        <f>IF(B156="","",
IF(AND('Section 8'!$L$4=No,B156&lt;&gt;""),Tab_NotReq,
IF('Section 11'!Y143=Complete,Substance_complete,IF('Section 11'!Y143&lt;&gt;Complete,Substance_error,""))))</f>
        <v/>
      </c>
      <c r="D156" s="10" t="str" cm="1">
        <f t="array" ref="D156">IF('File Status'!$B156="","",
IF(AND('Section 8'!$L$4=No,SUMPRODUCT(--('Section 12'!$A$4:$A$1004=$B156))=0),"",
IF(AND('Section 8'!$L$4=No,SUMPRODUCT(--('Section 12'!$A$4:$A$1004=$B156))&gt;0),Tab_NotReq,
IF(SUMPRODUCT(--('Section 12'!$A$4:$A$1004=$B156))=0,Missing_substance,
IF(SUMPRODUCT(--('Section 12'!$A$4:$A$1004=$B156),--('Section 12'!$Z$4:$Z$1004=Complete))&lt;SUMPRODUCT(--('Section 12'!$A$4:$A$1004=$B156)),Substance_error,Substance_complete)))))</f>
        <v/>
      </c>
      <c r="E156" s="10" t="str" cm="1">
        <f t="array" ref="E156">IF('File Status'!$B156="","",
IF(AND('Section 8'!$L$4=No,SUMPRODUCT(--('Section 13(a)(b)(c)'!$A$4:$A$100=$B156))=0),"",
IF(AND('Section 8'!$L$4=No,SUMPRODUCT(--('Section 13(a)(b)(c)'!$A$4:$A$100=$B156))&gt;0),Tab_NotReq,
IF(ISERROR(VLOOKUP($B156,List_Section_1314,1,FALSE))=TRUE, "",
IF(SUMPRODUCT(--('Section 13(a)(b)(c)'!$A$4:$A$100=$B156))=0,Missing_substance,
IF(SUMPRODUCT(--('Section 13(a)(b)(c)'!$A$4:$A$100=$B156),--('Section 13(a)(b)(c)'!$O$4:$O$100=Complete))&lt;SUMPRODUCT(--('Section 13(a)(b)(c)'!$A$4:$A$100=$B156)),Substance_error,Substance_complete))))))</f>
        <v/>
      </c>
      <c r="F156" s="93" t="str" cm="1">
        <f t="array" ref="F156">IF('File Status'!$B156="","",
IF(AND('Section 8'!$L$4=No,SUMPRODUCT(--('Section 13(d)(e)'!$A$4:$A$300=$B156))=0),"",
IF(AND('Section 8'!$L$4=No,SUMPRODUCT(--('Section 13(d)(e)'!$A$4:$A$300=$B156))&gt;0),Tab_NotReq,
IF(ISERROR(VLOOKUP($B156,List_Section_1314,1,FALSE))=TRUE, "",
IF(SUMPRODUCT(--('Section 13(d)(e)'!$A$4:$A$300=$B156))=0,Missing_substance,
IF(SUMPRODUCT(--('Section 13(d)(e)'!$A$4:$A$300=$B156),--('Section 13(d)(e)'!$L$4:$L$300=Complete))&lt;SUMPRODUCT(--('Section 13(d)(e)'!$A$4:$A$300=$B156)),Substance_error,Substance_complete))))))</f>
        <v/>
      </c>
      <c r="G156" s="94" t="str" cm="1">
        <f t="array" ref="G156">IF('File Status'!$B156="","",
IF(AND('Section 8'!$L$4=No,SUMPRODUCT(--('Section 13 &amp; 14 Files'!$A$4:$A$100=$B156))=0),"",
IF(AND('Section 8'!$L$4=No,SUMPRODUCT(--('Section 13 &amp; 14 Files'!$A$4:$A$100=$B156))&gt;0),Tab_NotReq,
IF(ISERROR(VLOOKUP($B156,List_Section_1314,1,FALSE))=TRUE, "",
IF(SUMPRODUCT(--('Section 13 &amp; 14 Files'!$A$4:$A$100=$B156),--('Section 13 &amp; 14 Files'!$H$4:$H$100=Complete))&lt;SUMPRODUCT(--('Section 13 &amp; 14 Files'!$A$4:$A$100=$B156)),Substance_error,substance_complete_s1314)))))</f>
        <v/>
      </c>
      <c r="H156" s="25"/>
    </row>
    <row r="157" spans="1:8" ht="60" customHeight="1" x14ac:dyDescent="0.35">
      <c r="A157" s="25"/>
      <c r="B157" s="2" t="str">
        <f>IF('Section 11'!C144="", "", 'Section 11'!C144)</f>
        <v/>
      </c>
      <c r="C157" s="10" t="str">
        <f>IF(B157="","",
IF(AND('Section 8'!$L$4=No,B157&lt;&gt;""),Tab_NotReq,
IF('Section 11'!Y144=Complete,Substance_complete,IF('Section 11'!Y144&lt;&gt;Complete,Substance_error,""))))</f>
        <v/>
      </c>
      <c r="D157" s="10" t="str" cm="1">
        <f t="array" ref="D157">IF('File Status'!$B157="","",
IF(AND('Section 8'!$L$4=No,SUMPRODUCT(--('Section 12'!$A$4:$A$1004=$B157))=0),"",
IF(AND('Section 8'!$L$4=No,SUMPRODUCT(--('Section 12'!$A$4:$A$1004=$B157))&gt;0),Tab_NotReq,
IF(SUMPRODUCT(--('Section 12'!$A$4:$A$1004=$B157))=0,Missing_substance,
IF(SUMPRODUCT(--('Section 12'!$A$4:$A$1004=$B157),--('Section 12'!$Z$4:$Z$1004=Complete))&lt;SUMPRODUCT(--('Section 12'!$A$4:$A$1004=$B157)),Substance_error,Substance_complete)))))</f>
        <v/>
      </c>
      <c r="E157" s="10" t="str" cm="1">
        <f t="array" ref="E157">IF('File Status'!$B157="","",
IF(AND('Section 8'!$L$4=No,SUMPRODUCT(--('Section 13(a)(b)(c)'!$A$4:$A$100=$B157))=0),"",
IF(AND('Section 8'!$L$4=No,SUMPRODUCT(--('Section 13(a)(b)(c)'!$A$4:$A$100=$B157))&gt;0),Tab_NotReq,
IF(ISERROR(VLOOKUP($B157,List_Section_1314,1,FALSE))=TRUE, "",
IF(SUMPRODUCT(--('Section 13(a)(b)(c)'!$A$4:$A$100=$B157))=0,Missing_substance,
IF(SUMPRODUCT(--('Section 13(a)(b)(c)'!$A$4:$A$100=$B157),--('Section 13(a)(b)(c)'!$O$4:$O$100=Complete))&lt;SUMPRODUCT(--('Section 13(a)(b)(c)'!$A$4:$A$100=$B157)),Substance_error,Substance_complete))))))</f>
        <v/>
      </c>
      <c r="F157" s="93" t="str" cm="1">
        <f t="array" ref="F157">IF('File Status'!$B157="","",
IF(AND('Section 8'!$L$4=No,SUMPRODUCT(--('Section 13(d)(e)'!$A$4:$A$300=$B157))=0),"",
IF(AND('Section 8'!$L$4=No,SUMPRODUCT(--('Section 13(d)(e)'!$A$4:$A$300=$B157))&gt;0),Tab_NotReq,
IF(ISERROR(VLOOKUP($B157,List_Section_1314,1,FALSE))=TRUE, "",
IF(SUMPRODUCT(--('Section 13(d)(e)'!$A$4:$A$300=$B157))=0,Missing_substance,
IF(SUMPRODUCT(--('Section 13(d)(e)'!$A$4:$A$300=$B157),--('Section 13(d)(e)'!$L$4:$L$300=Complete))&lt;SUMPRODUCT(--('Section 13(d)(e)'!$A$4:$A$300=$B157)),Substance_error,Substance_complete))))))</f>
        <v/>
      </c>
      <c r="G157" s="94" t="str" cm="1">
        <f t="array" ref="G157">IF('File Status'!$B157="","",
IF(AND('Section 8'!$L$4=No,SUMPRODUCT(--('Section 13 &amp; 14 Files'!$A$4:$A$100=$B157))=0),"",
IF(AND('Section 8'!$L$4=No,SUMPRODUCT(--('Section 13 &amp; 14 Files'!$A$4:$A$100=$B157))&gt;0),Tab_NotReq,
IF(ISERROR(VLOOKUP($B157,List_Section_1314,1,FALSE))=TRUE, "",
IF(SUMPRODUCT(--('Section 13 &amp; 14 Files'!$A$4:$A$100=$B157),--('Section 13 &amp; 14 Files'!$H$4:$H$100=Complete))&lt;SUMPRODUCT(--('Section 13 &amp; 14 Files'!$A$4:$A$100=$B157)),Substance_error,substance_complete_s1314)))))</f>
        <v/>
      </c>
      <c r="H157" s="25"/>
    </row>
    <row r="158" spans="1:8" ht="60" customHeight="1" x14ac:dyDescent="0.35">
      <c r="A158" s="25"/>
      <c r="B158" s="2" t="str">
        <f>IF('Section 11'!C145="", "", 'Section 11'!C145)</f>
        <v/>
      </c>
      <c r="C158" s="10" t="str">
        <f>IF(B158="","",
IF(AND('Section 8'!$L$4=No,B158&lt;&gt;""),Tab_NotReq,
IF('Section 11'!Y145=Complete,Substance_complete,IF('Section 11'!Y145&lt;&gt;Complete,Substance_error,""))))</f>
        <v/>
      </c>
      <c r="D158" s="10" t="str" cm="1">
        <f t="array" ref="D158">IF('File Status'!$B158="","",
IF(AND('Section 8'!$L$4=No,SUMPRODUCT(--('Section 12'!$A$4:$A$1004=$B158))=0),"",
IF(AND('Section 8'!$L$4=No,SUMPRODUCT(--('Section 12'!$A$4:$A$1004=$B158))&gt;0),Tab_NotReq,
IF(SUMPRODUCT(--('Section 12'!$A$4:$A$1004=$B158))=0,Missing_substance,
IF(SUMPRODUCT(--('Section 12'!$A$4:$A$1004=$B158),--('Section 12'!$Z$4:$Z$1004=Complete))&lt;SUMPRODUCT(--('Section 12'!$A$4:$A$1004=$B158)),Substance_error,Substance_complete)))))</f>
        <v/>
      </c>
      <c r="E158" s="10" t="str" cm="1">
        <f t="array" ref="E158">IF('File Status'!$B158="","",
IF(AND('Section 8'!$L$4=No,SUMPRODUCT(--('Section 13(a)(b)(c)'!$A$4:$A$100=$B158))=0),"",
IF(AND('Section 8'!$L$4=No,SUMPRODUCT(--('Section 13(a)(b)(c)'!$A$4:$A$100=$B158))&gt;0),Tab_NotReq,
IF(ISERROR(VLOOKUP($B158,List_Section_1314,1,FALSE))=TRUE, "",
IF(SUMPRODUCT(--('Section 13(a)(b)(c)'!$A$4:$A$100=$B158))=0,Missing_substance,
IF(SUMPRODUCT(--('Section 13(a)(b)(c)'!$A$4:$A$100=$B158),--('Section 13(a)(b)(c)'!$O$4:$O$100=Complete))&lt;SUMPRODUCT(--('Section 13(a)(b)(c)'!$A$4:$A$100=$B158)),Substance_error,Substance_complete))))))</f>
        <v/>
      </c>
      <c r="F158" s="93" t="str" cm="1">
        <f t="array" ref="F158">IF('File Status'!$B158="","",
IF(AND('Section 8'!$L$4=No,SUMPRODUCT(--('Section 13(d)(e)'!$A$4:$A$300=$B158))=0),"",
IF(AND('Section 8'!$L$4=No,SUMPRODUCT(--('Section 13(d)(e)'!$A$4:$A$300=$B158))&gt;0),Tab_NotReq,
IF(ISERROR(VLOOKUP($B158,List_Section_1314,1,FALSE))=TRUE, "",
IF(SUMPRODUCT(--('Section 13(d)(e)'!$A$4:$A$300=$B158))=0,Missing_substance,
IF(SUMPRODUCT(--('Section 13(d)(e)'!$A$4:$A$300=$B158),--('Section 13(d)(e)'!$L$4:$L$300=Complete))&lt;SUMPRODUCT(--('Section 13(d)(e)'!$A$4:$A$300=$B158)),Substance_error,Substance_complete))))))</f>
        <v/>
      </c>
      <c r="G158" s="94" t="str" cm="1">
        <f t="array" ref="G158">IF('File Status'!$B158="","",
IF(AND('Section 8'!$L$4=No,SUMPRODUCT(--('Section 13 &amp; 14 Files'!$A$4:$A$100=$B158))=0),"",
IF(AND('Section 8'!$L$4=No,SUMPRODUCT(--('Section 13 &amp; 14 Files'!$A$4:$A$100=$B158))&gt;0),Tab_NotReq,
IF(ISERROR(VLOOKUP($B158,List_Section_1314,1,FALSE))=TRUE, "",
IF(SUMPRODUCT(--('Section 13 &amp; 14 Files'!$A$4:$A$100=$B158),--('Section 13 &amp; 14 Files'!$H$4:$H$100=Complete))&lt;SUMPRODUCT(--('Section 13 &amp; 14 Files'!$A$4:$A$100=$B158)),Substance_error,substance_complete_s1314)))))</f>
        <v/>
      </c>
      <c r="H158" s="25"/>
    </row>
    <row r="159" spans="1:8" ht="60" customHeight="1" x14ac:dyDescent="0.35">
      <c r="A159" s="25"/>
      <c r="B159" s="2" t="str">
        <f>IF('Section 11'!C146="", "", 'Section 11'!C146)</f>
        <v/>
      </c>
      <c r="C159" s="10" t="str">
        <f>IF(B159="","",
IF(AND('Section 8'!$L$4=No,B159&lt;&gt;""),Tab_NotReq,
IF('Section 11'!Y146=Complete,Substance_complete,IF('Section 11'!Y146&lt;&gt;Complete,Substance_error,""))))</f>
        <v/>
      </c>
      <c r="D159" s="10" t="str" cm="1">
        <f t="array" ref="D159">IF('File Status'!$B159="","",
IF(AND('Section 8'!$L$4=No,SUMPRODUCT(--('Section 12'!$A$4:$A$1004=$B159))=0),"",
IF(AND('Section 8'!$L$4=No,SUMPRODUCT(--('Section 12'!$A$4:$A$1004=$B159))&gt;0),Tab_NotReq,
IF(SUMPRODUCT(--('Section 12'!$A$4:$A$1004=$B159))=0,Missing_substance,
IF(SUMPRODUCT(--('Section 12'!$A$4:$A$1004=$B159),--('Section 12'!$Z$4:$Z$1004=Complete))&lt;SUMPRODUCT(--('Section 12'!$A$4:$A$1004=$B159)),Substance_error,Substance_complete)))))</f>
        <v/>
      </c>
      <c r="E159" s="10" t="str" cm="1">
        <f t="array" ref="E159">IF('File Status'!$B159="","",
IF(AND('Section 8'!$L$4=No,SUMPRODUCT(--('Section 13(a)(b)(c)'!$A$4:$A$100=$B159))=0),"",
IF(AND('Section 8'!$L$4=No,SUMPRODUCT(--('Section 13(a)(b)(c)'!$A$4:$A$100=$B159))&gt;0),Tab_NotReq,
IF(ISERROR(VLOOKUP($B159,List_Section_1314,1,FALSE))=TRUE, "",
IF(SUMPRODUCT(--('Section 13(a)(b)(c)'!$A$4:$A$100=$B159))=0,Missing_substance,
IF(SUMPRODUCT(--('Section 13(a)(b)(c)'!$A$4:$A$100=$B159),--('Section 13(a)(b)(c)'!$O$4:$O$100=Complete))&lt;SUMPRODUCT(--('Section 13(a)(b)(c)'!$A$4:$A$100=$B159)),Substance_error,Substance_complete))))))</f>
        <v/>
      </c>
      <c r="F159" s="93" t="str" cm="1">
        <f t="array" ref="F159">IF('File Status'!$B159="","",
IF(AND('Section 8'!$L$4=No,SUMPRODUCT(--('Section 13(d)(e)'!$A$4:$A$300=$B159))=0),"",
IF(AND('Section 8'!$L$4=No,SUMPRODUCT(--('Section 13(d)(e)'!$A$4:$A$300=$B159))&gt;0),Tab_NotReq,
IF(ISERROR(VLOOKUP($B159,List_Section_1314,1,FALSE))=TRUE, "",
IF(SUMPRODUCT(--('Section 13(d)(e)'!$A$4:$A$300=$B159))=0,Missing_substance,
IF(SUMPRODUCT(--('Section 13(d)(e)'!$A$4:$A$300=$B159),--('Section 13(d)(e)'!$L$4:$L$300=Complete))&lt;SUMPRODUCT(--('Section 13(d)(e)'!$A$4:$A$300=$B159)),Substance_error,Substance_complete))))))</f>
        <v/>
      </c>
      <c r="G159" s="94" t="str" cm="1">
        <f t="array" ref="G159">IF('File Status'!$B159="","",
IF(AND('Section 8'!$L$4=No,SUMPRODUCT(--('Section 13 &amp; 14 Files'!$A$4:$A$100=$B159))=0),"",
IF(AND('Section 8'!$L$4=No,SUMPRODUCT(--('Section 13 &amp; 14 Files'!$A$4:$A$100=$B159))&gt;0),Tab_NotReq,
IF(ISERROR(VLOOKUP($B159,List_Section_1314,1,FALSE))=TRUE, "",
IF(SUMPRODUCT(--('Section 13 &amp; 14 Files'!$A$4:$A$100=$B159),--('Section 13 &amp; 14 Files'!$H$4:$H$100=Complete))&lt;SUMPRODUCT(--('Section 13 &amp; 14 Files'!$A$4:$A$100=$B159)),Substance_error,substance_complete_s1314)))))</f>
        <v/>
      </c>
      <c r="H159" s="25"/>
    </row>
    <row r="160" spans="1:8" ht="60" customHeight="1" x14ac:dyDescent="0.35">
      <c r="A160" s="25"/>
      <c r="B160" s="2" t="str">
        <f>IF('Section 11'!C147="", "", 'Section 11'!C147)</f>
        <v/>
      </c>
      <c r="C160" s="10" t="str">
        <f>IF(B160="","",
IF(AND('Section 8'!$L$4=No,B160&lt;&gt;""),Tab_NotReq,
IF('Section 11'!Y147=Complete,Substance_complete,IF('Section 11'!Y147&lt;&gt;Complete,Substance_error,""))))</f>
        <v/>
      </c>
      <c r="D160" s="10" t="str" cm="1">
        <f t="array" ref="D160">IF('File Status'!$B160="","",
IF(AND('Section 8'!$L$4=No,SUMPRODUCT(--('Section 12'!$A$4:$A$1004=$B160))=0),"",
IF(AND('Section 8'!$L$4=No,SUMPRODUCT(--('Section 12'!$A$4:$A$1004=$B160))&gt;0),Tab_NotReq,
IF(SUMPRODUCT(--('Section 12'!$A$4:$A$1004=$B160))=0,Missing_substance,
IF(SUMPRODUCT(--('Section 12'!$A$4:$A$1004=$B160),--('Section 12'!$Z$4:$Z$1004=Complete))&lt;SUMPRODUCT(--('Section 12'!$A$4:$A$1004=$B160)),Substance_error,Substance_complete)))))</f>
        <v/>
      </c>
      <c r="E160" s="10" t="str" cm="1">
        <f t="array" ref="E160">IF('File Status'!$B160="","",
IF(AND('Section 8'!$L$4=No,SUMPRODUCT(--('Section 13(a)(b)(c)'!$A$4:$A$100=$B160))=0),"",
IF(AND('Section 8'!$L$4=No,SUMPRODUCT(--('Section 13(a)(b)(c)'!$A$4:$A$100=$B160))&gt;0),Tab_NotReq,
IF(ISERROR(VLOOKUP($B160,List_Section_1314,1,FALSE))=TRUE, "",
IF(SUMPRODUCT(--('Section 13(a)(b)(c)'!$A$4:$A$100=$B160))=0,Missing_substance,
IF(SUMPRODUCT(--('Section 13(a)(b)(c)'!$A$4:$A$100=$B160),--('Section 13(a)(b)(c)'!$O$4:$O$100=Complete))&lt;SUMPRODUCT(--('Section 13(a)(b)(c)'!$A$4:$A$100=$B160)),Substance_error,Substance_complete))))))</f>
        <v/>
      </c>
      <c r="F160" s="93" t="str" cm="1">
        <f t="array" ref="F160">IF('File Status'!$B160="","",
IF(AND('Section 8'!$L$4=No,SUMPRODUCT(--('Section 13(d)(e)'!$A$4:$A$300=$B160))=0),"",
IF(AND('Section 8'!$L$4=No,SUMPRODUCT(--('Section 13(d)(e)'!$A$4:$A$300=$B160))&gt;0),Tab_NotReq,
IF(ISERROR(VLOOKUP($B160,List_Section_1314,1,FALSE))=TRUE, "",
IF(SUMPRODUCT(--('Section 13(d)(e)'!$A$4:$A$300=$B160))=0,Missing_substance,
IF(SUMPRODUCT(--('Section 13(d)(e)'!$A$4:$A$300=$B160),--('Section 13(d)(e)'!$L$4:$L$300=Complete))&lt;SUMPRODUCT(--('Section 13(d)(e)'!$A$4:$A$300=$B160)),Substance_error,Substance_complete))))))</f>
        <v/>
      </c>
      <c r="G160" s="94" t="str" cm="1">
        <f t="array" ref="G160">IF('File Status'!$B160="","",
IF(AND('Section 8'!$L$4=No,SUMPRODUCT(--('Section 13 &amp; 14 Files'!$A$4:$A$100=$B160))=0),"",
IF(AND('Section 8'!$L$4=No,SUMPRODUCT(--('Section 13 &amp; 14 Files'!$A$4:$A$100=$B160))&gt;0),Tab_NotReq,
IF(ISERROR(VLOOKUP($B160,List_Section_1314,1,FALSE))=TRUE, "",
IF(SUMPRODUCT(--('Section 13 &amp; 14 Files'!$A$4:$A$100=$B160),--('Section 13 &amp; 14 Files'!$H$4:$H$100=Complete))&lt;SUMPRODUCT(--('Section 13 &amp; 14 Files'!$A$4:$A$100=$B160)),Substance_error,substance_complete_s1314)))))</f>
        <v/>
      </c>
      <c r="H160" s="25"/>
    </row>
    <row r="161" spans="1:8" ht="60" customHeight="1" x14ac:dyDescent="0.35">
      <c r="A161" s="25"/>
      <c r="B161" s="2" t="str">
        <f>IF('Section 11'!C148="", "", 'Section 11'!C148)</f>
        <v/>
      </c>
      <c r="C161" s="10" t="str">
        <f>IF(B161="","",
IF(AND('Section 8'!$L$4=No,B161&lt;&gt;""),Tab_NotReq,
IF('Section 11'!Y148=Complete,Substance_complete,IF('Section 11'!Y148&lt;&gt;Complete,Substance_error,""))))</f>
        <v/>
      </c>
      <c r="D161" s="10" t="str" cm="1">
        <f t="array" ref="D161">IF('File Status'!$B161="","",
IF(AND('Section 8'!$L$4=No,SUMPRODUCT(--('Section 12'!$A$4:$A$1004=$B161))=0),"",
IF(AND('Section 8'!$L$4=No,SUMPRODUCT(--('Section 12'!$A$4:$A$1004=$B161))&gt;0),Tab_NotReq,
IF(SUMPRODUCT(--('Section 12'!$A$4:$A$1004=$B161))=0,Missing_substance,
IF(SUMPRODUCT(--('Section 12'!$A$4:$A$1004=$B161),--('Section 12'!$Z$4:$Z$1004=Complete))&lt;SUMPRODUCT(--('Section 12'!$A$4:$A$1004=$B161)),Substance_error,Substance_complete)))))</f>
        <v/>
      </c>
      <c r="E161" s="10" t="str" cm="1">
        <f t="array" ref="E161">IF('File Status'!$B161="","",
IF(AND('Section 8'!$L$4=No,SUMPRODUCT(--('Section 13(a)(b)(c)'!$A$4:$A$100=$B161))=0),"",
IF(AND('Section 8'!$L$4=No,SUMPRODUCT(--('Section 13(a)(b)(c)'!$A$4:$A$100=$B161))&gt;0),Tab_NotReq,
IF(ISERROR(VLOOKUP($B161,List_Section_1314,1,FALSE))=TRUE, "",
IF(SUMPRODUCT(--('Section 13(a)(b)(c)'!$A$4:$A$100=$B161))=0,Missing_substance,
IF(SUMPRODUCT(--('Section 13(a)(b)(c)'!$A$4:$A$100=$B161),--('Section 13(a)(b)(c)'!$O$4:$O$100=Complete))&lt;SUMPRODUCT(--('Section 13(a)(b)(c)'!$A$4:$A$100=$B161)),Substance_error,Substance_complete))))))</f>
        <v/>
      </c>
      <c r="F161" s="93" t="str" cm="1">
        <f t="array" ref="F161">IF('File Status'!$B161="","",
IF(AND('Section 8'!$L$4=No,SUMPRODUCT(--('Section 13(d)(e)'!$A$4:$A$300=$B161))=0),"",
IF(AND('Section 8'!$L$4=No,SUMPRODUCT(--('Section 13(d)(e)'!$A$4:$A$300=$B161))&gt;0),Tab_NotReq,
IF(ISERROR(VLOOKUP($B161,List_Section_1314,1,FALSE))=TRUE, "",
IF(SUMPRODUCT(--('Section 13(d)(e)'!$A$4:$A$300=$B161))=0,Missing_substance,
IF(SUMPRODUCT(--('Section 13(d)(e)'!$A$4:$A$300=$B161),--('Section 13(d)(e)'!$L$4:$L$300=Complete))&lt;SUMPRODUCT(--('Section 13(d)(e)'!$A$4:$A$300=$B161)),Substance_error,Substance_complete))))))</f>
        <v/>
      </c>
      <c r="G161" s="94" t="str" cm="1">
        <f t="array" ref="G161">IF('File Status'!$B161="","",
IF(AND('Section 8'!$L$4=No,SUMPRODUCT(--('Section 13 &amp; 14 Files'!$A$4:$A$100=$B161))=0),"",
IF(AND('Section 8'!$L$4=No,SUMPRODUCT(--('Section 13 &amp; 14 Files'!$A$4:$A$100=$B161))&gt;0),Tab_NotReq,
IF(ISERROR(VLOOKUP($B161,List_Section_1314,1,FALSE))=TRUE, "",
IF(SUMPRODUCT(--('Section 13 &amp; 14 Files'!$A$4:$A$100=$B161),--('Section 13 &amp; 14 Files'!$H$4:$H$100=Complete))&lt;SUMPRODUCT(--('Section 13 &amp; 14 Files'!$A$4:$A$100=$B161)),Substance_error,substance_complete_s1314)))))</f>
        <v/>
      </c>
      <c r="H161" s="25"/>
    </row>
    <row r="162" spans="1:8" ht="60" customHeight="1" x14ac:dyDescent="0.35">
      <c r="A162" s="25"/>
      <c r="B162" s="2" t="str">
        <f>IF('Section 11'!C149="", "", 'Section 11'!C149)</f>
        <v/>
      </c>
      <c r="C162" s="10" t="str">
        <f>IF(B162="","",
IF(AND('Section 8'!$L$4=No,B162&lt;&gt;""),Tab_NotReq,
IF('Section 11'!Y149=Complete,Substance_complete,IF('Section 11'!Y149&lt;&gt;Complete,Substance_error,""))))</f>
        <v/>
      </c>
      <c r="D162" s="10" t="str" cm="1">
        <f t="array" ref="D162">IF('File Status'!$B162="","",
IF(AND('Section 8'!$L$4=No,SUMPRODUCT(--('Section 12'!$A$4:$A$1004=$B162))=0),"",
IF(AND('Section 8'!$L$4=No,SUMPRODUCT(--('Section 12'!$A$4:$A$1004=$B162))&gt;0),Tab_NotReq,
IF(SUMPRODUCT(--('Section 12'!$A$4:$A$1004=$B162))=0,Missing_substance,
IF(SUMPRODUCT(--('Section 12'!$A$4:$A$1004=$B162),--('Section 12'!$Z$4:$Z$1004=Complete))&lt;SUMPRODUCT(--('Section 12'!$A$4:$A$1004=$B162)),Substance_error,Substance_complete)))))</f>
        <v/>
      </c>
      <c r="E162" s="10" t="str" cm="1">
        <f t="array" ref="E162">IF('File Status'!$B162="","",
IF(AND('Section 8'!$L$4=No,SUMPRODUCT(--('Section 13(a)(b)(c)'!$A$4:$A$100=$B162))=0),"",
IF(AND('Section 8'!$L$4=No,SUMPRODUCT(--('Section 13(a)(b)(c)'!$A$4:$A$100=$B162))&gt;0),Tab_NotReq,
IF(ISERROR(VLOOKUP($B162,List_Section_1314,1,FALSE))=TRUE, "",
IF(SUMPRODUCT(--('Section 13(a)(b)(c)'!$A$4:$A$100=$B162))=0,Missing_substance,
IF(SUMPRODUCT(--('Section 13(a)(b)(c)'!$A$4:$A$100=$B162),--('Section 13(a)(b)(c)'!$O$4:$O$100=Complete))&lt;SUMPRODUCT(--('Section 13(a)(b)(c)'!$A$4:$A$100=$B162)),Substance_error,Substance_complete))))))</f>
        <v/>
      </c>
      <c r="F162" s="93" t="str" cm="1">
        <f t="array" ref="F162">IF('File Status'!$B162="","",
IF(AND('Section 8'!$L$4=No,SUMPRODUCT(--('Section 13(d)(e)'!$A$4:$A$300=$B162))=0),"",
IF(AND('Section 8'!$L$4=No,SUMPRODUCT(--('Section 13(d)(e)'!$A$4:$A$300=$B162))&gt;0),Tab_NotReq,
IF(ISERROR(VLOOKUP($B162,List_Section_1314,1,FALSE))=TRUE, "",
IF(SUMPRODUCT(--('Section 13(d)(e)'!$A$4:$A$300=$B162))=0,Missing_substance,
IF(SUMPRODUCT(--('Section 13(d)(e)'!$A$4:$A$300=$B162),--('Section 13(d)(e)'!$L$4:$L$300=Complete))&lt;SUMPRODUCT(--('Section 13(d)(e)'!$A$4:$A$300=$B162)),Substance_error,Substance_complete))))))</f>
        <v/>
      </c>
      <c r="G162" s="94" t="str" cm="1">
        <f t="array" ref="G162">IF('File Status'!$B162="","",
IF(AND('Section 8'!$L$4=No,SUMPRODUCT(--('Section 13 &amp; 14 Files'!$A$4:$A$100=$B162))=0),"",
IF(AND('Section 8'!$L$4=No,SUMPRODUCT(--('Section 13 &amp; 14 Files'!$A$4:$A$100=$B162))&gt;0),Tab_NotReq,
IF(ISERROR(VLOOKUP($B162,List_Section_1314,1,FALSE))=TRUE, "",
IF(SUMPRODUCT(--('Section 13 &amp; 14 Files'!$A$4:$A$100=$B162),--('Section 13 &amp; 14 Files'!$H$4:$H$100=Complete))&lt;SUMPRODUCT(--('Section 13 &amp; 14 Files'!$A$4:$A$100=$B162)),Substance_error,substance_complete_s1314)))))</f>
        <v/>
      </c>
      <c r="H162" s="25"/>
    </row>
    <row r="163" spans="1:8" ht="60" customHeight="1" x14ac:dyDescent="0.35">
      <c r="A163" s="25"/>
      <c r="B163" s="2" t="str">
        <f>IF('Section 11'!C150="", "", 'Section 11'!C150)</f>
        <v/>
      </c>
      <c r="C163" s="10" t="str">
        <f>IF(B163="","",
IF(AND('Section 8'!$L$4=No,B163&lt;&gt;""),Tab_NotReq,
IF('Section 11'!Y150=Complete,Substance_complete,IF('Section 11'!Y150&lt;&gt;Complete,Substance_error,""))))</f>
        <v/>
      </c>
      <c r="D163" s="10" t="str" cm="1">
        <f t="array" ref="D163">IF('File Status'!$B163="","",
IF(AND('Section 8'!$L$4=No,SUMPRODUCT(--('Section 12'!$A$4:$A$1004=$B163))=0),"",
IF(AND('Section 8'!$L$4=No,SUMPRODUCT(--('Section 12'!$A$4:$A$1004=$B163))&gt;0),Tab_NotReq,
IF(SUMPRODUCT(--('Section 12'!$A$4:$A$1004=$B163))=0,Missing_substance,
IF(SUMPRODUCT(--('Section 12'!$A$4:$A$1004=$B163),--('Section 12'!$Z$4:$Z$1004=Complete))&lt;SUMPRODUCT(--('Section 12'!$A$4:$A$1004=$B163)),Substance_error,Substance_complete)))))</f>
        <v/>
      </c>
      <c r="E163" s="10" t="str" cm="1">
        <f t="array" ref="E163">IF('File Status'!$B163="","",
IF(AND('Section 8'!$L$4=No,SUMPRODUCT(--('Section 13(a)(b)(c)'!$A$4:$A$100=$B163))=0),"",
IF(AND('Section 8'!$L$4=No,SUMPRODUCT(--('Section 13(a)(b)(c)'!$A$4:$A$100=$B163))&gt;0),Tab_NotReq,
IF(ISERROR(VLOOKUP($B163,List_Section_1314,1,FALSE))=TRUE, "",
IF(SUMPRODUCT(--('Section 13(a)(b)(c)'!$A$4:$A$100=$B163))=0,Missing_substance,
IF(SUMPRODUCT(--('Section 13(a)(b)(c)'!$A$4:$A$100=$B163),--('Section 13(a)(b)(c)'!$O$4:$O$100=Complete))&lt;SUMPRODUCT(--('Section 13(a)(b)(c)'!$A$4:$A$100=$B163)),Substance_error,Substance_complete))))))</f>
        <v/>
      </c>
      <c r="F163" s="93" t="str" cm="1">
        <f t="array" ref="F163">IF('File Status'!$B163="","",
IF(AND('Section 8'!$L$4=No,SUMPRODUCT(--('Section 13(d)(e)'!$A$4:$A$300=$B163))=0),"",
IF(AND('Section 8'!$L$4=No,SUMPRODUCT(--('Section 13(d)(e)'!$A$4:$A$300=$B163))&gt;0),Tab_NotReq,
IF(ISERROR(VLOOKUP($B163,List_Section_1314,1,FALSE))=TRUE, "",
IF(SUMPRODUCT(--('Section 13(d)(e)'!$A$4:$A$300=$B163))=0,Missing_substance,
IF(SUMPRODUCT(--('Section 13(d)(e)'!$A$4:$A$300=$B163),--('Section 13(d)(e)'!$L$4:$L$300=Complete))&lt;SUMPRODUCT(--('Section 13(d)(e)'!$A$4:$A$300=$B163)),Substance_error,Substance_complete))))))</f>
        <v/>
      </c>
      <c r="G163" s="94" t="str" cm="1">
        <f t="array" ref="G163">IF('File Status'!$B163="","",
IF(AND('Section 8'!$L$4=No,SUMPRODUCT(--('Section 13 &amp; 14 Files'!$A$4:$A$100=$B163))=0),"",
IF(AND('Section 8'!$L$4=No,SUMPRODUCT(--('Section 13 &amp; 14 Files'!$A$4:$A$100=$B163))&gt;0),Tab_NotReq,
IF(ISERROR(VLOOKUP($B163,List_Section_1314,1,FALSE))=TRUE, "",
IF(SUMPRODUCT(--('Section 13 &amp; 14 Files'!$A$4:$A$100=$B163),--('Section 13 &amp; 14 Files'!$H$4:$H$100=Complete))&lt;SUMPRODUCT(--('Section 13 &amp; 14 Files'!$A$4:$A$100=$B163)),Substance_error,substance_complete_s1314)))))</f>
        <v/>
      </c>
      <c r="H163" s="25"/>
    </row>
    <row r="164" spans="1:8" ht="60" customHeight="1" x14ac:dyDescent="0.35">
      <c r="A164" s="25"/>
      <c r="B164" s="2" t="str">
        <f>IF('Section 11'!C151="", "", 'Section 11'!C151)</f>
        <v/>
      </c>
      <c r="C164" s="10" t="str">
        <f>IF(B164="","",
IF(AND('Section 8'!$L$4=No,B164&lt;&gt;""),Tab_NotReq,
IF('Section 11'!Y151=Complete,Substance_complete,IF('Section 11'!Y151&lt;&gt;Complete,Substance_error,""))))</f>
        <v/>
      </c>
      <c r="D164" s="10" t="str" cm="1">
        <f t="array" ref="D164">IF('File Status'!$B164="","",
IF(AND('Section 8'!$L$4=No,SUMPRODUCT(--('Section 12'!$A$4:$A$1004=$B164))=0),"",
IF(AND('Section 8'!$L$4=No,SUMPRODUCT(--('Section 12'!$A$4:$A$1004=$B164))&gt;0),Tab_NotReq,
IF(SUMPRODUCT(--('Section 12'!$A$4:$A$1004=$B164))=0,Missing_substance,
IF(SUMPRODUCT(--('Section 12'!$A$4:$A$1004=$B164),--('Section 12'!$Z$4:$Z$1004=Complete))&lt;SUMPRODUCT(--('Section 12'!$A$4:$A$1004=$B164)),Substance_error,Substance_complete)))))</f>
        <v/>
      </c>
      <c r="E164" s="10" t="str" cm="1">
        <f t="array" ref="E164">IF('File Status'!$B164="","",
IF(AND('Section 8'!$L$4=No,SUMPRODUCT(--('Section 13(a)(b)(c)'!$A$4:$A$100=$B164))=0),"",
IF(AND('Section 8'!$L$4=No,SUMPRODUCT(--('Section 13(a)(b)(c)'!$A$4:$A$100=$B164))&gt;0),Tab_NotReq,
IF(ISERROR(VLOOKUP($B164,List_Section_1314,1,FALSE))=TRUE, "",
IF(SUMPRODUCT(--('Section 13(a)(b)(c)'!$A$4:$A$100=$B164))=0,Missing_substance,
IF(SUMPRODUCT(--('Section 13(a)(b)(c)'!$A$4:$A$100=$B164),--('Section 13(a)(b)(c)'!$O$4:$O$100=Complete))&lt;SUMPRODUCT(--('Section 13(a)(b)(c)'!$A$4:$A$100=$B164)),Substance_error,Substance_complete))))))</f>
        <v/>
      </c>
      <c r="F164" s="93" t="str" cm="1">
        <f t="array" ref="F164">IF('File Status'!$B164="","",
IF(AND('Section 8'!$L$4=No,SUMPRODUCT(--('Section 13(d)(e)'!$A$4:$A$300=$B164))=0),"",
IF(AND('Section 8'!$L$4=No,SUMPRODUCT(--('Section 13(d)(e)'!$A$4:$A$300=$B164))&gt;0),Tab_NotReq,
IF(ISERROR(VLOOKUP($B164,List_Section_1314,1,FALSE))=TRUE, "",
IF(SUMPRODUCT(--('Section 13(d)(e)'!$A$4:$A$300=$B164))=0,Missing_substance,
IF(SUMPRODUCT(--('Section 13(d)(e)'!$A$4:$A$300=$B164),--('Section 13(d)(e)'!$L$4:$L$300=Complete))&lt;SUMPRODUCT(--('Section 13(d)(e)'!$A$4:$A$300=$B164)),Substance_error,Substance_complete))))))</f>
        <v/>
      </c>
      <c r="G164" s="94" t="str" cm="1">
        <f t="array" ref="G164">IF('File Status'!$B164="","",
IF(AND('Section 8'!$L$4=No,SUMPRODUCT(--('Section 13 &amp; 14 Files'!$A$4:$A$100=$B164))=0),"",
IF(AND('Section 8'!$L$4=No,SUMPRODUCT(--('Section 13 &amp; 14 Files'!$A$4:$A$100=$B164))&gt;0),Tab_NotReq,
IF(ISERROR(VLOOKUP($B164,List_Section_1314,1,FALSE))=TRUE, "",
IF(SUMPRODUCT(--('Section 13 &amp; 14 Files'!$A$4:$A$100=$B164),--('Section 13 &amp; 14 Files'!$H$4:$H$100=Complete))&lt;SUMPRODUCT(--('Section 13 &amp; 14 Files'!$A$4:$A$100=$B164)),Substance_error,substance_complete_s1314)))))</f>
        <v/>
      </c>
      <c r="H164" s="25"/>
    </row>
    <row r="165" spans="1:8" ht="60" customHeight="1" x14ac:dyDescent="0.35">
      <c r="A165" s="25"/>
      <c r="B165" s="2" t="str">
        <f>IF('Section 11'!C152="", "", 'Section 11'!C152)</f>
        <v/>
      </c>
      <c r="C165" s="10" t="str">
        <f>IF(B165="","",
IF(AND('Section 8'!$L$4=No,B165&lt;&gt;""),Tab_NotReq,
IF('Section 11'!Y152=Complete,Substance_complete,IF('Section 11'!Y152&lt;&gt;Complete,Substance_error,""))))</f>
        <v/>
      </c>
      <c r="D165" s="10" t="str" cm="1">
        <f t="array" ref="D165">IF('File Status'!$B165="","",
IF(AND('Section 8'!$L$4=No,SUMPRODUCT(--('Section 12'!$A$4:$A$1004=$B165))=0),"",
IF(AND('Section 8'!$L$4=No,SUMPRODUCT(--('Section 12'!$A$4:$A$1004=$B165))&gt;0),Tab_NotReq,
IF(SUMPRODUCT(--('Section 12'!$A$4:$A$1004=$B165))=0,Missing_substance,
IF(SUMPRODUCT(--('Section 12'!$A$4:$A$1004=$B165),--('Section 12'!$Z$4:$Z$1004=Complete))&lt;SUMPRODUCT(--('Section 12'!$A$4:$A$1004=$B165)),Substance_error,Substance_complete)))))</f>
        <v/>
      </c>
      <c r="E165" s="10" t="str" cm="1">
        <f t="array" ref="E165">IF('File Status'!$B165="","",
IF(AND('Section 8'!$L$4=No,SUMPRODUCT(--('Section 13(a)(b)(c)'!$A$4:$A$100=$B165))=0),"",
IF(AND('Section 8'!$L$4=No,SUMPRODUCT(--('Section 13(a)(b)(c)'!$A$4:$A$100=$B165))&gt;0),Tab_NotReq,
IF(ISERROR(VLOOKUP($B165,List_Section_1314,1,FALSE))=TRUE, "",
IF(SUMPRODUCT(--('Section 13(a)(b)(c)'!$A$4:$A$100=$B165))=0,Missing_substance,
IF(SUMPRODUCT(--('Section 13(a)(b)(c)'!$A$4:$A$100=$B165),--('Section 13(a)(b)(c)'!$O$4:$O$100=Complete))&lt;SUMPRODUCT(--('Section 13(a)(b)(c)'!$A$4:$A$100=$B165)),Substance_error,Substance_complete))))))</f>
        <v/>
      </c>
      <c r="F165" s="93" t="str" cm="1">
        <f t="array" ref="F165">IF('File Status'!$B165="","",
IF(AND('Section 8'!$L$4=No,SUMPRODUCT(--('Section 13(d)(e)'!$A$4:$A$300=$B165))=0),"",
IF(AND('Section 8'!$L$4=No,SUMPRODUCT(--('Section 13(d)(e)'!$A$4:$A$300=$B165))&gt;0),Tab_NotReq,
IF(ISERROR(VLOOKUP($B165,List_Section_1314,1,FALSE))=TRUE, "",
IF(SUMPRODUCT(--('Section 13(d)(e)'!$A$4:$A$300=$B165))=0,Missing_substance,
IF(SUMPRODUCT(--('Section 13(d)(e)'!$A$4:$A$300=$B165),--('Section 13(d)(e)'!$L$4:$L$300=Complete))&lt;SUMPRODUCT(--('Section 13(d)(e)'!$A$4:$A$300=$B165)),Substance_error,Substance_complete))))))</f>
        <v/>
      </c>
      <c r="G165" s="94" t="str" cm="1">
        <f t="array" ref="G165">IF('File Status'!$B165="","",
IF(AND('Section 8'!$L$4=No,SUMPRODUCT(--('Section 13 &amp; 14 Files'!$A$4:$A$100=$B165))=0),"",
IF(AND('Section 8'!$L$4=No,SUMPRODUCT(--('Section 13 &amp; 14 Files'!$A$4:$A$100=$B165))&gt;0),Tab_NotReq,
IF(ISERROR(VLOOKUP($B165,List_Section_1314,1,FALSE))=TRUE, "",
IF(SUMPRODUCT(--('Section 13 &amp; 14 Files'!$A$4:$A$100=$B165),--('Section 13 &amp; 14 Files'!$H$4:$H$100=Complete))&lt;SUMPRODUCT(--('Section 13 &amp; 14 Files'!$A$4:$A$100=$B165)),Substance_error,substance_complete_s1314)))))</f>
        <v/>
      </c>
      <c r="H165" s="25"/>
    </row>
    <row r="166" spans="1:8" ht="60" customHeight="1" x14ac:dyDescent="0.35">
      <c r="A166" s="25"/>
      <c r="B166" s="2" t="str">
        <f>IF('Section 11'!C153="", "", 'Section 11'!C153)</f>
        <v/>
      </c>
      <c r="C166" s="10" t="str">
        <f>IF(B166="","",
IF(AND('Section 8'!$L$4=No,B166&lt;&gt;""),Tab_NotReq,
IF('Section 11'!Y153=Complete,Substance_complete,IF('Section 11'!Y153&lt;&gt;Complete,Substance_error,""))))</f>
        <v/>
      </c>
      <c r="D166" s="10" t="str" cm="1">
        <f t="array" ref="D166">IF('File Status'!$B166="","",
IF(AND('Section 8'!$L$4=No,SUMPRODUCT(--('Section 12'!$A$4:$A$1004=$B166))=0),"",
IF(AND('Section 8'!$L$4=No,SUMPRODUCT(--('Section 12'!$A$4:$A$1004=$B166))&gt;0),Tab_NotReq,
IF(SUMPRODUCT(--('Section 12'!$A$4:$A$1004=$B166))=0,Missing_substance,
IF(SUMPRODUCT(--('Section 12'!$A$4:$A$1004=$B166),--('Section 12'!$Z$4:$Z$1004=Complete))&lt;SUMPRODUCT(--('Section 12'!$A$4:$A$1004=$B166)),Substance_error,Substance_complete)))))</f>
        <v/>
      </c>
      <c r="E166" s="10" t="str" cm="1">
        <f t="array" ref="E166">IF('File Status'!$B166="","",
IF(AND('Section 8'!$L$4=No,SUMPRODUCT(--('Section 13(a)(b)(c)'!$A$4:$A$100=$B166))=0),"",
IF(AND('Section 8'!$L$4=No,SUMPRODUCT(--('Section 13(a)(b)(c)'!$A$4:$A$100=$B166))&gt;0),Tab_NotReq,
IF(ISERROR(VLOOKUP($B166,List_Section_1314,1,FALSE))=TRUE, "",
IF(SUMPRODUCT(--('Section 13(a)(b)(c)'!$A$4:$A$100=$B166))=0,Missing_substance,
IF(SUMPRODUCT(--('Section 13(a)(b)(c)'!$A$4:$A$100=$B166),--('Section 13(a)(b)(c)'!$O$4:$O$100=Complete))&lt;SUMPRODUCT(--('Section 13(a)(b)(c)'!$A$4:$A$100=$B166)),Substance_error,Substance_complete))))))</f>
        <v/>
      </c>
      <c r="F166" s="93" t="str" cm="1">
        <f t="array" ref="F166">IF('File Status'!$B166="","",
IF(AND('Section 8'!$L$4=No,SUMPRODUCT(--('Section 13(d)(e)'!$A$4:$A$300=$B166))=0),"",
IF(AND('Section 8'!$L$4=No,SUMPRODUCT(--('Section 13(d)(e)'!$A$4:$A$300=$B166))&gt;0),Tab_NotReq,
IF(ISERROR(VLOOKUP($B166,List_Section_1314,1,FALSE))=TRUE, "",
IF(SUMPRODUCT(--('Section 13(d)(e)'!$A$4:$A$300=$B166))=0,Missing_substance,
IF(SUMPRODUCT(--('Section 13(d)(e)'!$A$4:$A$300=$B166),--('Section 13(d)(e)'!$L$4:$L$300=Complete))&lt;SUMPRODUCT(--('Section 13(d)(e)'!$A$4:$A$300=$B166)),Substance_error,Substance_complete))))))</f>
        <v/>
      </c>
      <c r="G166" s="94" t="str" cm="1">
        <f t="array" ref="G166">IF('File Status'!$B166="","",
IF(AND('Section 8'!$L$4=No,SUMPRODUCT(--('Section 13 &amp; 14 Files'!$A$4:$A$100=$B166))=0),"",
IF(AND('Section 8'!$L$4=No,SUMPRODUCT(--('Section 13 &amp; 14 Files'!$A$4:$A$100=$B166))&gt;0),Tab_NotReq,
IF(ISERROR(VLOOKUP($B166,List_Section_1314,1,FALSE))=TRUE, "",
IF(SUMPRODUCT(--('Section 13 &amp; 14 Files'!$A$4:$A$100=$B166),--('Section 13 &amp; 14 Files'!$H$4:$H$100=Complete))&lt;SUMPRODUCT(--('Section 13 &amp; 14 Files'!$A$4:$A$100=$B166)),Substance_error,substance_complete_s1314)))))</f>
        <v/>
      </c>
      <c r="H166" s="25"/>
    </row>
    <row r="167" spans="1:8" ht="60" customHeight="1" x14ac:dyDescent="0.35">
      <c r="A167" s="25"/>
      <c r="B167" s="2" t="str">
        <f>IF('Section 11'!C154="", "", 'Section 11'!C154)</f>
        <v/>
      </c>
      <c r="C167" s="10" t="str">
        <f>IF(B167="","",
IF(AND('Section 8'!$L$4=No,B167&lt;&gt;""),Tab_NotReq,
IF('Section 11'!Y154=Complete,Substance_complete,IF('Section 11'!Y154&lt;&gt;Complete,Substance_error,""))))</f>
        <v/>
      </c>
      <c r="D167" s="10" t="str" cm="1">
        <f t="array" ref="D167">IF('File Status'!$B167="","",
IF(AND('Section 8'!$L$4=No,SUMPRODUCT(--('Section 12'!$A$4:$A$1004=$B167))=0),"",
IF(AND('Section 8'!$L$4=No,SUMPRODUCT(--('Section 12'!$A$4:$A$1004=$B167))&gt;0),Tab_NotReq,
IF(SUMPRODUCT(--('Section 12'!$A$4:$A$1004=$B167))=0,Missing_substance,
IF(SUMPRODUCT(--('Section 12'!$A$4:$A$1004=$B167),--('Section 12'!$Z$4:$Z$1004=Complete))&lt;SUMPRODUCT(--('Section 12'!$A$4:$A$1004=$B167)),Substance_error,Substance_complete)))))</f>
        <v/>
      </c>
      <c r="E167" s="10" t="str" cm="1">
        <f t="array" ref="E167">IF('File Status'!$B167="","",
IF(AND('Section 8'!$L$4=No,SUMPRODUCT(--('Section 13(a)(b)(c)'!$A$4:$A$100=$B167))=0),"",
IF(AND('Section 8'!$L$4=No,SUMPRODUCT(--('Section 13(a)(b)(c)'!$A$4:$A$100=$B167))&gt;0),Tab_NotReq,
IF(ISERROR(VLOOKUP($B167,List_Section_1314,1,FALSE))=TRUE, "",
IF(SUMPRODUCT(--('Section 13(a)(b)(c)'!$A$4:$A$100=$B167))=0,Missing_substance,
IF(SUMPRODUCT(--('Section 13(a)(b)(c)'!$A$4:$A$100=$B167),--('Section 13(a)(b)(c)'!$O$4:$O$100=Complete))&lt;SUMPRODUCT(--('Section 13(a)(b)(c)'!$A$4:$A$100=$B167)),Substance_error,Substance_complete))))))</f>
        <v/>
      </c>
      <c r="F167" s="93" t="str" cm="1">
        <f t="array" ref="F167">IF('File Status'!$B167="","",
IF(AND('Section 8'!$L$4=No,SUMPRODUCT(--('Section 13(d)(e)'!$A$4:$A$300=$B167))=0),"",
IF(AND('Section 8'!$L$4=No,SUMPRODUCT(--('Section 13(d)(e)'!$A$4:$A$300=$B167))&gt;0),Tab_NotReq,
IF(ISERROR(VLOOKUP($B167,List_Section_1314,1,FALSE))=TRUE, "",
IF(SUMPRODUCT(--('Section 13(d)(e)'!$A$4:$A$300=$B167))=0,Missing_substance,
IF(SUMPRODUCT(--('Section 13(d)(e)'!$A$4:$A$300=$B167),--('Section 13(d)(e)'!$L$4:$L$300=Complete))&lt;SUMPRODUCT(--('Section 13(d)(e)'!$A$4:$A$300=$B167)),Substance_error,Substance_complete))))))</f>
        <v/>
      </c>
      <c r="G167" s="94" t="str" cm="1">
        <f t="array" ref="G167">IF('File Status'!$B167="","",
IF(AND('Section 8'!$L$4=No,SUMPRODUCT(--('Section 13 &amp; 14 Files'!$A$4:$A$100=$B167))=0),"",
IF(AND('Section 8'!$L$4=No,SUMPRODUCT(--('Section 13 &amp; 14 Files'!$A$4:$A$100=$B167))&gt;0),Tab_NotReq,
IF(ISERROR(VLOOKUP($B167,List_Section_1314,1,FALSE))=TRUE, "",
IF(SUMPRODUCT(--('Section 13 &amp; 14 Files'!$A$4:$A$100=$B167),--('Section 13 &amp; 14 Files'!$H$4:$H$100=Complete))&lt;SUMPRODUCT(--('Section 13 &amp; 14 Files'!$A$4:$A$100=$B167)),Substance_error,substance_complete_s1314)))))</f>
        <v/>
      </c>
      <c r="H167" s="25"/>
    </row>
    <row r="168" spans="1:8" ht="60" customHeight="1" x14ac:dyDescent="0.35">
      <c r="A168" s="25"/>
      <c r="B168" s="2" t="str">
        <f>IF('Section 11'!C155="", "", 'Section 11'!C155)</f>
        <v/>
      </c>
      <c r="C168" s="10" t="str">
        <f>IF(B168="","",
IF(AND('Section 8'!$L$4=No,B168&lt;&gt;""),Tab_NotReq,
IF('Section 11'!Y155=Complete,Substance_complete,IF('Section 11'!Y155&lt;&gt;Complete,Substance_error,""))))</f>
        <v/>
      </c>
      <c r="D168" s="10" t="str" cm="1">
        <f t="array" ref="D168">IF('File Status'!$B168="","",
IF(AND('Section 8'!$L$4=No,SUMPRODUCT(--('Section 12'!$A$4:$A$1004=$B168))=0),"",
IF(AND('Section 8'!$L$4=No,SUMPRODUCT(--('Section 12'!$A$4:$A$1004=$B168))&gt;0),Tab_NotReq,
IF(SUMPRODUCT(--('Section 12'!$A$4:$A$1004=$B168))=0,Missing_substance,
IF(SUMPRODUCT(--('Section 12'!$A$4:$A$1004=$B168),--('Section 12'!$Z$4:$Z$1004=Complete))&lt;SUMPRODUCT(--('Section 12'!$A$4:$A$1004=$B168)),Substance_error,Substance_complete)))))</f>
        <v/>
      </c>
      <c r="E168" s="10" t="str" cm="1">
        <f t="array" ref="E168">IF('File Status'!$B168="","",
IF(AND('Section 8'!$L$4=No,SUMPRODUCT(--('Section 13(a)(b)(c)'!$A$4:$A$100=$B168))=0),"",
IF(AND('Section 8'!$L$4=No,SUMPRODUCT(--('Section 13(a)(b)(c)'!$A$4:$A$100=$B168))&gt;0),Tab_NotReq,
IF(ISERROR(VLOOKUP($B168,List_Section_1314,1,FALSE))=TRUE, "",
IF(SUMPRODUCT(--('Section 13(a)(b)(c)'!$A$4:$A$100=$B168))=0,Missing_substance,
IF(SUMPRODUCT(--('Section 13(a)(b)(c)'!$A$4:$A$100=$B168),--('Section 13(a)(b)(c)'!$O$4:$O$100=Complete))&lt;SUMPRODUCT(--('Section 13(a)(b)(c)'!$A$4:$A$100=$B168)),Substance_error,Substance_complete))))))</f>
        <v/>
      </c>
      <c r="F168" s="93" t="str" cm="1">
        <f t="array" ref="F168">IF('File Status'!$B168="","",
IF(AND('Section 8'!$L$4=No,SUMPRODUCT(--('Section 13(d)(e)'!$A$4:$A$300=$B168))=0),"",
IF(AND('Section 8'!$L$4=No,SUMPRODUCT(--('Section 13(d)(e)'!$A$4:$A$300=$B168))&gt;0),Tab_NotReq,
IF(ISERROR(VLOOKUP($B168,List_Section_1314,1,FALSE))=TRUE, "",
IF(SUMPRODUCT(--('Section 13(d)(e)'!$A$4:$A$300=$B168))=0,Missing_substance,
IF(SUMPRODUCT(--('Section 13(d)(e)'!$A$4:$A$300=$B168),--('Section 13(d)(e)'!$L$4:$L$300=Complete))&lt;SUMPRODUCT(--('Section 13(d)(e)'!$A$4:$A$300=$B168)),Substance_error,Substance_complete))))))</f>
        <v/>
      </c>
      <c r="G168" s="94" t="str" cm="1">
        <f t="array" ref="G168">IF('File Status'!$B168="","",
IF(AND('Section 8'!$L$4=No,SUMPRODUCT(--('Section 13 &amp; 14 Files'!$A$4:$A$100=$B168))=0),"",
IF(AND('Section 8'!$L$4=No,SUMPRODUCT(--('Section 13 &amp; 14 Files'!$A$4:$A$100=$B168))&gt;0),Tab_NotReq,
IF(ISERROR(VLOOKUP($B168,List_Section_1314,1,FALSE))=TRUE, "",
IF(SUMPRODUCT(--('Section 13 &amp; 14 Files'!$A$4:$A$100=$B168),--('Section 13 &amp; 14 Files'!$H$4:$H$100=Complete))&lt;SUMPRODUCT(--('Section 13 &amp; 14 Files'!$A$4:$A$100=$B168)),Substance_error,substance_complete_s1314)))))</f>
        <v/>
      </c>
      <c r="H168" s="25"/>
    </row>
    <row r="169" spans="1:8" ht="60" customHeight="1" x14ac:dyDescent="0.35">
      <c r="A169" s="25"/>
      <c r="B169" s="2" t="str">
        <f>IF('Section 11'!C156="", "", 'Section 11'!C156)</f>
        <v/>
      </c>
      <c r="C169" s="10" t="str">
        <f>IF(B169="","",
IF(AND('Section 8'!$L$4=No,B169&lt;&gt;""),Tab_NotReq,
IF('Section 11'!Y156=Complete,Substance_complete,IF('Section 11'!Y156&lt;&gt;Complete,Substance_error,""))))</f>
        <v/>
      </c>
      <c r="D169" s="10" t="str" cm="1">
        <f t="array" ref="D169">IF('File Status'!$B169="","",
IF(AND('Section 8'!$L$4=No,SUMPRODUCT(--('Section 12'!$A$4:$A$1004=$B169))=0),"",
IF(AND('Section 8'!$L$4=No,SUMPRODUCT(--('Section 12'!$A$4:$A$1004=$B169))&gt;0),Tab_NotReq,
IF(SUMPRODUCT(--('Section 12'!$A$4:$A$1004=$B169))=0,Missing_substance,
IF(SUMPRODUCT(--('Section 12'!$A$4:$A$1004=$B169),--('Section 12'!$Z$4:$Z$1004=Complete))&lt;SUMPRODUCT(--('Section 12'!$A$4:$A$1004=$B169)),Substance_error,Substance_complete)))))</f>
        <v/>
      </c>
      <c r="E169" s="10" t="str" cm="1">
        <f t="array" ref="E169">IF('File Status'!$B169="","",
IF(AND('Section 8'!$L$4=No,SUMPRODUCT(--('Section 13(a)(b)(c)'!$A$4:$A$100=$B169))=0),"",
IF(AND('Section 8'!$L$4=No,SUMPRODUCT(--('Section 13(a)(b)(c)'!$A$4:$A$100=$B169))&gt;0),Tab_NotReq,
IF(ISERROR(VLOOKUP($B169,List_Section_1314,1,FALSE))=TRUE, "",
IF(SUMPRODUCT(--('Section 13(a)(b)(c)'!$A$4:$A$100=$B169))=0,Missing_substance,
IF(SUMPRODUCT(--('Section 13(a)(b)(c)'!$A$4:$A$100=$B169),--('Section 13(a)(b)(c)'!$O$4:$O$100=Complete))&lt;SUMPRODUCT(--('Section 13(a)(b)(c)'!$A$4:$A$100=$B169)),Substance_error,Substance_complete))))))</f>
        <v/>
      </c>
      <c r="F169" s="93" t="str" cm="1">
        <f t="array" ref="F169">IF('File Status'!$B169="","",
IF(AND('Section 8'!$L$4=No,SUMPRODUCT(--('Section 13(d)(e)'!$A$4:$A$300=$B169))=0),"",
IF(AND('Section 8'!$L$4=No,SUMPRODUCT(--('Section 13(d)(e)'!$A$4:$A$300=$B169))&gt;0),Tab_NotReq,
IF(ISERROR(VLOOKUP($B169,List_Section_1314,1,FALSE))=TRUE, "",
IF(SUMPRODUCT(--('Section 13(d)(e)'!$A$4:$A$300=$B169))=0,Missing_substance,
IF(SUMPRODUCT(--('Section 13(d)(e)'!$A$4:$A$300=$B169),--('Section 13(d)(e)'!$L$4:$L$300=Complete))&lt;SUMPRODUCT(--('Section 13(d)(e)'!$A$4:$A$300=$B169)),Substance_error,Substance_complete))))))</f>
        <v/>
      </c>
      <c r="G169" s="94" t="str" cm="1">
        <f t="array" ref="G169">IF('File Status'!$B169="","",
IF(AND('Section 8'!$L$4=No,SUMPRODUCT(--('Section 13 &amp; 14 Files'!$A$4:$A$100=$B169))=0),"",
IF(AND('Section 8'!$L$4=No,SUMPRODUCT(--('Section 13 &amp; 14 Files'!$A$4:$A$100=$B169))&gt;0),Tab_NotReq,
IF(ISERROR(VLOOKUP($B169,List_Section_1314,1,FALSE))=TRUE, "",
IF(SUMPRODUCT(--('Section 13 &amp; 14 Files'!$A$4:$A$100=$B169),--('Section 13 &amp; 14 Files'!$H$4:$H$100=Complete))&lt;SUMPRODUCT(--('Section 13 &amp; 14 Files'!$A$4:$A$100=$B169)),Substance_error,substance_complete_s1314)))))</f>
        <v/>
      </c>
      <c r="H169" s="25"/>
    </row>
    <row r="170" spans="1:8" ht="60" customHeight="1" x14ac:dyDescent="0.35">
      <c r="A170" s="25"/>
      <c r="B170" s="2" t="str">
        <f>IF('Section 11'!C157="", "", 'Section 11'!C157)</f>
        <v/>
      </c>
      <c r="C170" s="10" t="str">
        <f>IF(B170="","",
IF(AND('Section 8'!$L$4=No,B170&lt;&gt;""),Tab_NotReq,
IF('Section 11'!Y157=Complete,Substance_complete,IF('Section 11'!Y157&lt;&gt;Complete,Substance_error,""))))</f>
        <v/>
      </c>
      <c r="D170" s="10" t="str" cm="1">
        <f t="array" ref="D170">IF('File Status'!$B170="","",
IF(AND('Section 8'!$L$4=No,SUMPRODUCT(--('Section 12'!$A$4:$A$1004=$B170))=0),"",
IF(AND('Section 8'!$L$4=No,SUMPRODUCT(--('Section 12'!$A$4:$A$1004=$B170))&gt;0),Tab_NotReq,
IF(SUMPRODUCT(--('Section 12'!$A$4:$A$1004=$B170))=0,Missing_substance,
IF(SUMPRODUCT(--('Section 12'!$A$4:$A$1004=$B170),--('Section 12'!$Z$4:$Z$1004=Complete))&lt;SUMPRODUCT(--('Section 12'!$A$4:$A$1004=$B170)),Substance_error,Substance_complete)))))</f>
        <v/>
      </c>
      <c r="E170" s="10" t="str" cm="1">
        <f t="array" ref="E170">IF('File Status'!$B170="","",
IF(AND('Section 8'!$L$4=No,SUMPRODUCT(--('Section 13(a)(b)(c)'!$A$4:$A$100=$B170))=0),"",
IF(AND('Section 8'!$L$4=No,SUMPRODUCT(--('Section 13(a)(b)(c)'!$A$4:$A$100=$B170))&gt;0),Tab_NotReq,
IF(ISERROR(VLOOKUP($B170,List_Section_1314,1,FALSE))=TRUE, "",
IF(SUMPRODUCT(--('Section 13(a)(b)(c)'!$A$4:$A$100=$B170))=0,Missing_substance,
IF(SUMPRODUCT(--('Section 13(a)(b)(c)'!$A$4:$A$100=$B170),--('Section 13(a)(b)(c)'!$O$4:$O$100=Complete))&lt;SUMPRODUCT(--('Section 13(a)(b)(c)'!$A$4:$A$100=$B170)),Substance_error,Substance_complete))))))</f>
        <v/>
      </c>
      <c r="F170" s="93" t="str" cm="1">
        <f t="array" ref="F170">IF('File Status'!$B170="","",
IF(AND('Section 8'!$L$4=No,SUMPRODUCT(--('Section 13(d)(e)'!$A$4:$A$300=$B170))=0),"",
IF(AND('Section 8'!$L$4=No,SUMPRODUCT(--('Section 13(d)(e)'!$A$4:$A$300=$B170))&gt;0),Tab_NotReq,
IF(ISERROR(VLOOKUP($B170,List_Section_1314,1,FALSE))=TRUE, "",
IF(SUMPRODUCT(--('Section 13(d)(e)'!$A$4:$A$300=$B170))=0,Missing_substance,
IF(SUMPRODUCT(--('Section 13(d)(e)'!$A$4:$A$300=$B170),--('Section 13(d)(e)'!$L$4:$L$300=Complete))&lt;SUMPRODUCT(--('Section 13(d)(e)'!$A$4:$A$300=$B170)),Substance_error,Substance_complete))))))</f>
        <v/>
      </c>
      <c r="G170" s="94" t="str" cm="1">
        <f t="array" ref="G170">IF('File Status'!$B170="","",
IF(AND('Section 8'!$L$4=No,SUMPRODUCT(--('Section 13 &amp; 14 Files'!$A$4:$A$100=$B170))=0),"",
IF(AND('Section 8'!$L$4=No,SUMPRODUCT(--('Section 13 &amp; 14 Files'!$A$4:$A$100=$B170))&gt;0),Tab_NotReq,
IF(ISERROR(VLOOKUP($B170,List_Section_1314,1,FALSE))=TRUE, "",
IF(SUMPRODUCT(--('Section 13 &amp; 14 Files'!$A$4:$A$100=$B170),--('Section 13 &amp; 14 Files'!$H$4:$H$100=Complete))&lt;SUMPRODUCT(--('Section 13 &amp; 14 Files'!$A$4:$A$100=$B170)),Substance_error,substance_complete_s1314)))))</f>
        <v/>
      </c>
      <c r="H170" s="25"/>
    </row>
    <row r="171" spans="1:8" ht="60" customHeight="1" x14ac:dyDescent="0.35">
      <c r="A171" s="25"/>
      <c r="B171" s="2" t="str">
        <f>IF('Section 11'!C158="", "", 'Section 11'!C158)</f>
        <v/>
      </c>
      <c r="C171" s="10" t="str">
        <f>IF(B171="","",
IF(AND('Section 8'!$L$4=No,B171&lt;&gt;""),Tab_NotReq,
IF('Section 11'!Y158=Complete,Substance_complete,IF('Section 11'!Y158&lt;&gt;Complete,Substance_error,""))))</f>
        <v/>
      </c>
      <c r="D171" s="10" t="str" cm="1">
        <f t="array" ref="D171">IF('File Status'!$B171="","",
IF(AND('Section 8'!$L$4=No,SUMPRODUCT(--('Section 12'!$A$4:$A$1004=$B171))=0),"",
IF(AND('Section 8'!$L$4=No,SUMPRODUCT(--('Section 12'!$A$4:$A$1004=$B171))&gt;0),Tab_NotReq,
IF(SUMPRODUCT(--('Section 12'!$A$4:$A$1004=$B171))=0,Missing_substance,
IF(SUMPRODUCT(--('Section 12'!$A$4:$A$1004=$B171),--('Section 12'!$Z$4:$Z$1004=Complete))&lt;SUMPRODUCT(--('Section 12'!$A$4:$A$1004=$B171)),Substance_error,Substance_complete)))))</f>
        <v/>
      </c>
      <c r="E171" s="10" t="str" cm="1">
        <f t="array" ref="E171">IF('File Status'!$B171="","",
IF(AND('Section 8'!$L$4=No,SUMPRODUCT(--('Section 13(a)(b)(c)'!$A$4:$A$100=$B171))=0),"",
IF(AND('Section 8'!$L$4=No,SUMPRODUCT(--('Section 13(a)(b)(c)'!$A$4:$A$100=$B171))&gt;0),Tab_NotReq,
IF(ISERROR(VLOOKUP($B171,List_Section_1314,1,FALSE))=TRUE, "",
IF(SUMPRODUCT(--('Section 13(a)(b)(c)'!$A$4:$A$100=$B171))=0,Missing_substance,
IF(SUMPRODUCT(--('Section 13(a)(b)(c)'!$A$4:$A$100=$B171),--('Section 13(a)(b)(c)'!$O$4:$O$100=Complete))&lt;SUMPRODUCT(--('Section 13(a)(b)(c)'!$A$4:$A$100=$B171)),Substance_error,Substance_complete))))))</f>
        <v/>
      </c>
      <c r="F171" s="93" t="str" cm="1">
        <f t="array" ref="F171">IF('File Status'!$B171="","",
IF(AND('Section 8'!$L$4=No,SUMPRODUCT(--('Section 13(d)(e)'!$A$4:$A$300=$B171))=0),"",
IF(AND('Section 8'!$L$4=No,SUMPRODUCT(--('Section 13(d)(e)'!$A$4:$A$300=$B171))&gt;0),Tab_NotReq,
IF(ISERROR(VLOOKUP($B171,List_Section_1314,1,FALSE))=TRUE, "",
IF(SUMPRODUCT(--('Section 13(d)(e)'!$A$4:$A$300=$B171))=0,Missing_substance,
IF(SUMPRODUCT(--('Section 13(d)(e)'!$A$4:$A$300=$B171),--('Section 13(d)(e)'!$L$4:$L$300=Complete))&lt;SUMPRODUCT(--('Section 13(d)(e)'!$A$4:$A$300=$B171)),Substance_error,Substance_complete))))))</f>
        <v/>
      </c>
      <c r="G171" s="94" t="str" cm="1">
        <f t="array" ref="G171">IF('File Status'!$B171="","",
IF(AND('Section 8'!$L$4=No,SUMPRODUCT(--('Section 13 &amp; 14 Files'!$A$4:$A$100=$B171))=0),"",
IF(AND('Section 8'!$L$4=No,SUMPRODUCT(--('Section 13 &amp; 14 Files'!$A$4:$A$100=$B171))&gt;0),Tab_NotReq,
IF(ISERROR(VLOOKUP($B171,List_Section_1314,1,FALSE))=TRUE, "",
IF(SUMPRODUCT(--('Section 13 &amp; 14 Files'!$A$4:$A$100=$B171),--('Section 13 &amp; 14 Files'!$H$4:$H$100=Complete))&lt;SUMPRODUCT(--('Section 13 &amp; 14 Files'!$A$4:$A$100=$B171)),Substance_error,substance_complete_s1314)))))</f>
        <v/>
      </c>
      <c r="H171" s="25"/>
    </row>
    <row r="172" spans="1:8" ht="60" customHeight="1" x14ac:dyDescent="0.35">
      <c r="A172" s="25"/>
      <c r="B172" s="2" t="str">
        <f>IF('Section 11'!C159="", "", 'Section 11'!C159)</f>
        <v/>
      </c>
      <c r="C172" s="10" t="str">
        <f>IF(B172="","",
IF(AND('Section 8'!$L$4=No,B172&lt;&gt;""),Tab_NotReq,
IF('Section 11'!Y159=Complete,Substance_complete,IF('Section 11'!Y159&lt;&gt;Complete,Substance_error,""))))</f>
        <v/>
      </c>
      <c r="D172" s="10" t="str" cm="1">
        <f t="array" ref="D172">IF('File Status'!$B172="","",
IF(AND('Section 8'!$L$4=No,SUMPRODUCT(--('Section 12'!$A$4:$A$1004=$B172))=0),"",
IF(AND('Section 8'!$L$4=No,SUMPRODUCT(--('Section 12'!$A$4:$A$1004=$B172))&gt;0),Tab_NotReq,
IF(SUMPRODUCT(--('Section 12'!$A$4:$A$1004=$B172))=0,Missing_substance,
IF(SUMPRODUCT(--('Section 12'!$A$4:$A$1004=$B172),--('Section 12'!$Z$4:$Z$1004=Complete))&lt;SUMPRODUCT(--('Section 12'!$A$4:$A$1004=$B172)),Substance_error,Substance_complete)))))</f>
        <v/>
      </c>
      <c r="E172" s="10" t="str" cm="1">
        <f t="array" ref="E172">IF('File Status'!$B172="","",
IF(AND('Section 8'!$L$4=No,SUMPRODUCT(--('Section 13(a)(b)(c)'!$A$4:$A$100=$B172))=0),"",
IF(AND('Section 8'!$L$4=No,SUMPRODUCT(--('Section 13(a)(b)(c)'!$A$4:$A$100=$B172))&gt;0),Tab_NotReq,
IF(ISERROR(VLOOKUP($B172,List_Section_1314,1,FALSE))=TRUE, "",
IF(SUMPRODUCT(--('Section 13(a)(b)(c)'!$A$4:$A$100=$B172))=0,Missing_substance,
IF(SUMPRODUCT(--('Section 13(a)(b)(c)'!$A$4:$A$100=$B172),--('Section 13(a)(b)(c)'!$O$4:$O$100=Complete))&lt;SUMPRODUCT(--('Section 13(a)(b)(c)'!$A$4:$A$100=$B172)),Substance_error,Substance_complete))))))</f>
        <v/>
      </c>
      <c r="F172" s="93" t="str" cm="1">
        <f t="array" ref="F172">IF('File Status'!$B172="","",
IF(AND('Section 8'!$L$4=No,SUMPRODUCT(--('Section 13(d)(e)'!$A$4:$A$300=$B172))=0),"",
IF(AND('Section 8'!$L$4=No,SUMPRODUCT(--('Section 13(d)(e)'!$A$4:$A$300=$B172))&gt;0),Tab_NotReq,
IF(ISERROR(VLOOKUP($B172,List_Section_1314,1,FALSE))=TRUE, "",
IF(SUMPRODUCT(--('Section 13(d)(e)'!$A$4:$A$300=$B172))=0,Missing_substance,
IF(SUMPRODUCT(--('Section 13(d)(e)'!$A$4:$A$300=$B172),--('Section 13(d)(e)'!$L$4:$L$300=Complete))&lt;SUMPRODUCT(--('Section 13(d)(e)'!$A$4:$A$300=$B172)),Substance_error,Substance_complete))))))</f>
        <v/>
      </c>
      <c r="G172" s="94" t="str" cm="1">
        <f t="array" ref="G172">IF('File Status'!$B172="","",
IF(AND('Section 8'!$L$4=No,SUMPRODUCT(--('Section 13 &amp; 14 Files'!$A$4:$A$100=$B172))=0),"",
IF(AND('Section 8'!$L$4=No,SUMPRODUCT(--('Section 13 &amp; 14 Files'!$A$4:$A$100=$B172))&gt;0),Tab_NotReq,
IF(ISERROR(VLOOKUP($B172,List_Section_1314,1,FALSE))=TRUE, "",
IF(SUMPRODUCT(--('Section 13 &amp; 14 Files'!$A$4:$A$100=$B172),--('Section 13 &amp; 14 Files'!$H$4:$H$100=Complete))&lt;SUMPRODUCT(--('Section 13 &amp; 14 Files'!$A$4:$A$100=$B172)),Substance_error,substance_complete_s1314)))))</f>
        <v/>
      </c>
      <c r="H172" s="25"/>
    </row>
    <row r="173" spans="1:8" ht="60" customHeight="1" x14ac:dyDescent="0.35">
      <c r="A173" s="25"/>
      <c r="B173" s="2" t="str">
        <f>IF('Section 11'!C160="", "", 'Section 11'!C160)</f>
        <v/>
      </c>
      <c r="C173" s="10" t="str">
        <f>IF(B173="","",
IF(AND('Section 8'!$L$4=No,B173&lt;&gt;""),Tab_NotReq,
IF('Section 11'!Y160=Complete,Substance_complete,IF('Section 11'!Y160&lt;&gt;Complete,Substance_error,""))))</f>
        <v/>
      </c>
      <c r="D173" s="10" t="str" cm="1">
        <f t="array" ref="D173">IF('File Status'!$B173="","",
IF(AND('Section 8'!$L$4=No,SUMPRODUCT(--('Section 12'!$A$4:$A$1004=$B173))=0),"",
IF(AND('Section 8'!$L$4=No,SUMPRODUCT(--('Section 12'!$A$4:$A$1004=$B173))&gt;0),Tab_NotReq,
IF(SUMPRODUCT(--('Section 12'!$A$4:$A$1004=$B173))=0,Missing_substance,
IF(SUMPRODUCT(--('Section 12'!$A$4:$A$1004=$B173),--('Section 12'!$Z$4:$Z$1004=Complete))&lt;SUMPRODUCT(--('Section 12'!$A$4:$A$1004=$B173)),Substance_error,Substance_complete)))))</f>
        <v/>
      </c>
      <c r="E173" s="10" t="str" cm="1">
        <f t="array" ref="E173">IF('File Status'!$B173="","",
IF(AND('Section 8'!$L$4=No,SUMPRODUCT(--('Section 13(a)(b)(c)'!$A$4:$A$100=$B173))=0),"",
IF(AND('Section 8'!$L$4=No,SUMPRODUCT(--('Section 13(a)(b)(c)'!$A$4:$A$100=$B173))&gt;0),Tab_NotReq,
IF(ISERROR(VLOOKUP($B173,List_Section_1314,1,FALSE))=TRUE, "",
IF(SUMPRODUCT(--('Section 13(a)(b)(c)'!$A$4:$A$100=$B173))=0,Missing_substance,
IF(SUMPRODUCT(--('Section 13(a)(b)(c)'!$A$4:$A$100=$B173),--('Section 13(a)(b)(c)'!$O$4:$O$100=Complete))&lt;SUMPRODUCT(--('Section 13(a)(b)(c)'!$A$4:$A$100=$B173)),Substance_error,Substance_complete))))))</f>
        <v/>
      </c>
      <c r="F173" s="93" t="str" cm="1">
        <f t="array" ref="F173">IF('File Status'!$B173="","",
IF(AND('Section 8'!$L$4=No,SUMPRODUCT(--('Section 13(d)(e)'!$A$4:$A$300=$B173))=0),"",
IF(AND('Section 8'!$L$4=No,SUMPRODUCT(--('Section 13(d)(e)'!$A$4:$A$300=$B173))&gt;0),Tab_NotReq,
IF(ISERROR(VLOOKUP($B173,List_Section_1314,1,FALSE))=TRUE, "",
IF(SUMPRODUCT(--('Section 13(d)(e)'!$A$4:$A$300=$B173))=0,Missing_substance,
IF(SUMPRODUCT(--('Section 13(d)(e)'!$A$4:$A$300=$B173),--('Section 13(d)(e)'!$L$4:$L$300=Complete))&lt;SUMPRODUCT(--('Section 13(d)(e)'!$A$4:$A$300=$B173)),Substance_error,Substance_complete))))))</f>
        <v/>
      </c>
      <c r="G173" s="94" t="str" cm="1">
        <f t="array" ref="G173">IF('File Status'!$B173="","",
IF(AND('Section 8'!$L$4=No,SUMPRODUCT(--('Section 13 &amp; 14 Files'!$A$4:$A$100=$B173))=0),"",
IF(AND('Section 8'!$L$4=No,SUMPRODUCT(--('Section 13 &amp; 14 Files'!$A$4:$A$100=$B173))&gt;0),Tab_NotReq,
IF(ISERROR(VLOOKUP($B173,List_Section_1314,1,FALSE))=TRUE, "",
IF(SUMPRODUCT(--('Section 13 &amp; 14 Files'!$A$4:$A$100=$B173),--('Section 13 &amp; 14 Files'!$H$4:$H$100=Complete))&lt;SUMPRODUCT(--('Section 13 &amp; 14 Files'!$A$4:$A$100=$B173)),Substance_error,substance_complete_s1314)))))</f>
        <v/>
      </c>
      <c r="H173" s="25"/>
    </row>
    <row r="174" spans="1:8" ht="60" customHeight="1" x14ac:dyDescent="0.35">
      <c r="A174" s="25"/>
      <c r="B174" s="2" t="str">
        <f>IF('Section 11'!C161="", "", 'Section 11'!C161)</f>
        <v/>
      </c>
      <c r="C174" s="10" t="str">
        <f>IF(B174="","",
IF(AND('Section 8'!$L$4=No,B174&lt;&gt;""),Tab_NotReq,
IF('Section 11'!Y161=Complete,Substance_complete,IF('Section 11'!Y161&lt;&gt;Complete,Substance_error,""))))</f>
        <v/>
      </c>
      <c r="D174" s="10" t="str" cm="1">
        <f t="array" ref="D174">IF('File Status'!$B174="","",
IF(AND('Section 8'!$L$4=No,SUMPRODUCT(--('Section 12'!$A$4:$A$1004=$B174))=0),"",
IF(AND('Section 8'!$L$4=No,SUMPRODUCT(--('Section 12'!$A$4:$A$1004=$B174))&gt;0),Tab_NotReq,
IF(SUMPRODUCT(--('Section 12'!$A$4:$A$1004=$B174))=0,Missing_substance,
IF(SUMPRODUCT(--('Section 12'!$A$4:$A$1004=$B174),--('Section 12'!$Z$4:$Z$1004=Complete))&lt;SUMPRODUCT(--('Section 12'!$A$4:$A$1004=$B174)),Substance_error,Substance_complete)))))</f>
        <v/>
      </c>
      <c r="E174" s="10" t="str" cm="1">
        <f t="array" ref="E174">IF('File Status'!$B174="","",
IF(AND('Section 8'!$L$4=No,SUMPRODUCT(--('Section 13(a)(b)(c)'!$A$4:$A$100=$B174))=0),"",
IF(AND('Section 8'!$L$4=No,SUMPRODUCT(--('Section 13(a)(b)(c)'!$A$4:$A$100=$B174))&gt;0),Tab_NotReq,
IF(ISERROR(VLOOKUP($B174,List_Section_1314,1,FALSE))=TRUE, "",
IF(SUMPRODUCT(--('Section 13(a)(b)(c)'!$A$4:$A$100=$B174))=0,Missing_substance,
IF(SUMPRODUCT(--('Section 13(a)(b)(c)'!$A$4:$A$100=$B174),--('Section 13(a)(b)(c)'!$O$4:$O$100=Complete))&lt;SUMPRODUCT(--('Section 13(a)(b)(c)'!$A$4:$A$100=$B174)),Substance_error,Substance_complete))))))</f>
        <v/>
      </c>
      <c r="F174" s="93" t="str" cm="1">
        <f t="array" ref="F174">IF('File Status'!$B174="","",
IF(AND('Section 8'!$L$4=No,SUMPRODUCT(--('Section 13(d)(e)'!$A$4:$A$300=$B174))=0),"",
IF(AND('Section 8'!$L$4=No,SUMPRODUCT(--('Section 13(d)(e)'!$A$4:$A$300=$B174))&gt;0),Tab_NotReq,
IF(ISERROR(VLOOKUP($B174,List_Section_1314,1,FALSE))=TRUE, "",
IF(SUMPRODUCT(--('Section 13(d)(e)'!$A$4:$A$300=$B174))=0,Missing_substance,
IF(SUMPRODUCT(--('Section 13(d)(e)'!$A$4:$A$300=$B174),--('Section 13(d)(e)'!$L$4:$L$300=Complete))&lt;SUMPRODUCT(--('Section 13(d)(e)'!$A$4:$A$300=$B174)),Substance_error,Substance_complete))))))</f>
        <v/>
      </c>
      <c r="G174" s="94" t="str" cm="1">
        <f t="array" ref="G174">IF('File Status'!$B174="","",
IF(AND('Section 8'!$L$4=No,SUMPRODUCT(--('Section 13 &amp; 14 Files'!$A$4:$A$100=$B174))=0),"",
IF(AND('Section 8'!$L$4=No,SUMPRODUCT(--('Section 13 &amp; 14 Files'!$A$4:$A$100=$B174))&gt;0),Tab_NotReq,
IF(ISERROR(VLOOKUP($B174,List_Section_1314,1,FALSE))=TRUE, "",
IF(SUMPRODUCT(--('Section 13 &amp; 14 Files'!$A$4:$A$100=$B174),--('Section 13 &amp; 14 Files'!$H$4:$H$100=Complete))&lt;SUMPRODUCT(--('Section 13 &amp; 14 Files'!$A$4:$A$100=$B174)),Substance_error,substance_complete_s1314)))))</f>
        <v/>
      </c>
      <c r="H174" s="25"/>
    </row>
    <row r="175" spans="1:8" ht="60" customHeight="1" x14ac:dyDescent="0.35">
      <c r="A175" s="25"/>
      <c r="B175" s="2" t="str">
        <f>IF('Section 11'!C162="", "", 'Section 11'!C162)</f>
        <v/>
      </c>
      <c r="C175" s="10" t="str">
        <f>IF(B175="","",
IF(AND('Section 8'!$L$4=No,B175&lt;&gt;""),Tab_NotReq,
IF('Section 11'!Y162=Complete,Substance_complete,IF('Section 11'!Y162&lt;&gt;Complete,Substance_error,""))))</f>
        <v/>
      </c>
      <c r="D175" s="10" t="str" cm="1">
        <f t="array" ref="D175">IF('File Status'!$B175="","",
IF(AND('Section 8'!$L$4=No,SUMPRODUCT(--('Section 12'!$A$4:$A$1004=$B175))=0),"",
IF(AND('Section 8'!$L$4=No,SUMPRODUCT(--('Section 12'!$A$4:$A$1004=$B175))&gt;0),Tab_NotReq,
IF(SUMPRODUCT(--('Section 12'!$A$4:$A$1004=$B175))=0,Missing_substance,
IF(SUMPRODUCT(--('Section 12'!$A$4:$A$1004=$B175),--('Section 12'!$Z$4:$Z$1004=Complete))&lt;SUMPRODUCT(--('Section 12'!$A$4:$A$1004=$B175)),Substance_error,Substance_complete)))))</f>
        <v/>
      </c>
      <c r="E175" s="10" t="str" cm="1">
        <f t="array" ref="E175">IF('File Status'!$B175="","",
IF(AND('Section 8'!$L$4=No,SUMPRODUCT(--('Section 13(a)(b)(c)'!$A$4:$A$100=$B175))=0),"",
IF(AND('Section 8'!$L$4=No,SUMPRODUCT(--('Section 13(a)(b)(c)'!$A$4:$A$100=$B175))&gt;0),Tab_NotReq,
IF(ISERROR(VLOOKUP($B175,List_Section_1314,1,FALSE))=TRUE, "",
IF(SUMPRODUCT(--('Section 13(a)(b)(c)'!$A$4:$A$100=$B175))=0,Missing_substance,
IF(SUMPRODUCT(--('Section 13(a)(b)(c)'!$A$4:$A$100=$B175),--('Section 13(a)(b)(c)'!$O$4:$O$100=Complete))&lt;SUMPRODUCT(--('Section 13(a)(b)(c)'!$A$4:$A$100=$B175)),Substance_error,Substance_complete))))))</f>
        <v/>
      </c>
      <c r="F175" s="93" t="str" cm="1">
        <f t="array" ref="F175">IF('File Status'!$B175="","",
IF(AND('Section 8'!$L$4=No,SUMPRODUCT(--('Section 13(d)(e)'!$A$4:$A$300=$B175))=0),"",
IF(AND('Section 8'!$L$4=No,SUMPRODUCT(--('Section 13(d)(e)'!$A$4:$A$300=$B175))&gt;0),Tab_NotReq,
IF(ISERROR(VLOOKUP($B175,List_Section_1314,1,FALSE))=TRUE, "",
IF(SUMPRODUCT(--('Section 13(d)(e)'!$A$4:$A$300=$B175))=0,Missing_substance,
IF(SUMPRODUCT(--('Section 13(d)(e)'!$A$4:$A$300=$B175),--('Section 13(d)(e)'!$L$4:$L$300=Complete))&lt;SUMPRODUCT(--('Section 13(d)(e)'!$A$4:$A$300=$B175)),Substance_error,Substance_complete))))))</f>
        <v/>
      </c>
      <c r="G175" s="94" t="str" cm="1">
        <f t="array" ref="G175">IF('File Status'!$B175="","",
IF(AND('Section 8'!$L$4=No,SUMPRODUCT(--('Section 13 &amp; 14 Files'!$A$4:$A$100=$B175))=0),"",
IF(AND('Section 8'!$L$4=No,SUMPRODUCT(--('Section 13 &amp; 14 Files'!$A$4:$A$100=$B175))&gt;0),Tab_NotReq,
IF(ISERROR(VLOOKUP($B175,List_Section_1314,1,FALSE))=TRUE, "",
IF(SUMPRODUCT(--('Section 13 &amp; 14 Files'!$A$4:$A$100=$B175),--('Section 13 &amp; 14 Files'!$H$4:$H$100=Complete))&lt;SUMPRODUCT(--('Section 13 &amp; 14 Files'!$A$4:$A$100=$B175)),Substance_error,substance_complete_s1314)))))</f>
        <v/>
      </c>
      <c r="H175" s="25"/>
    </row>
    <row r="176" spans="1:8" ht="60" customHeight="1" x14ac:dyDescent="0.35">
      <c r="A176" s="25"/>
      <c r="B176" s="2" t="str">
        <f>IF('Section 11'!C163="", "", 'Section 11'!C163)</f>
        <v/>
      </c>
      <c r="C176" s="10" t="str">
        <f>IF(B176="","",
IF(AND('Section 8'!$L$4=No,B176&lt;&gt;""),Tab_NotReq,
IF('Section 11'!Y163=Complete,Substance_complete,IF('Section 11'!Y163&lt;&gt;Complete,Substance_error,""))))</f>
        <v/>
      </c>
      <c r="D176" s="10" t="str" cm="1">
        <f t="array" ref="D176">IF('File Status'!$B176="","",
IF(AND('Section 8'!$L$4=No,SUMPRODUCT(--('Section 12'!$A$4:$A$1004=$B176))=0),"",
IF(AND('Section 8'!$L$4=No,SUMPRODUCT(--('Section 12'!$A$4:$A$1004=$B176))&gt;0),Tab_NotReq,
IF(SUMPRODUCT(--('Section 12'!$A$4:$A$1004=$B176))=0,Missing_substance,
IF(SUMPRODUCT(--('Section 12'!$A$4:$A$1004=$B176),--('Section 12'!$Z$4:$Z$1004=Complete))&lt;SUMPRODUCT(--('Section 12'!$A$4:$A$1004=$B176)),Substance_error,Substance_complete)))))</f>
        <v/>
      </c>
      <c r="E176" s="10" t="str" cm="1">
        <f t="array" ref="E176">IF('File Status'!$B176="","",
IF(AND('Section 8'!$L$4=No,SUMPRODUCT(--('Section 13(a)(b)(c)'!$A$4:$A$100=$B176))=0),"",
IF(AND('Section 8'!$L$4=No,SUMPRODUCT(--('Section 13(a)(b)(c)'!$A$4:$A$100=$B176))&gt;0),Tab_NotReq,
IF(ISERROR(VLOOKUP($B176,List_Section_1314,1,FALSE))=TRUE, "",
IF(SUMPRODUCT(--('Section 13(a)(b)(c)'!$A$4:$A$100=$B176))=0,Missing_substance,
IF(SUMPRODUCT(--('Section 13(a)(b)(c)'!$A$4:$A$100=$B176),--('Section 13(a)(b)(c)'!$O$4:$O$100=Complete))&lt;SUMPRODUCT(--('Section 13(a)(b)(c)'!$A$4:$A$100=$B176)),Substance_error,Substance_complete))))))</f>
        <v/>
      </c>
      <c r="F176" s="93" t="str" cm="1">
        <f t="array" ref="F176">IF('File Status'!$B176="","",
IF(AND('Section 8'!$L$4=No,SUMPRODUCT(--('Section 13(d)(e)'!$A$4:$A$300=$B176))=0),"",
IF(AND('Section 8'!$L$4=No,SUMPRODUCT(--('Section 13(d)(e)'!$A$4:$A$300=$B176))&gt;0),Tab_NotReq,
IF(ISERROR(VLOOKUP($B176,List_Section_1314,1,FALSE))=TRUE, "",
IF(SUMPRODUCT(--('Section 13(d)(e)'!$A$4:$A$300=$B176))=0,Missing_substance,
IF(SUMPRODUCT(--('Section 13(d)(e)'!$A$4:$A$300=$B176),--('Section 13(d)(e)'!$L$4:$L$300=Complete))&lt;SUMPRODUCT(--('Section 13(d)(e)'!$A$4:$A$300=$B176)),Substance_error,Substance_complete))))))</f>
        <v/>
      </c>
      <c r="G176" s="94" t="str" cm="1">
        <f t="array" ref="G176">IF('File Status'!$B176="","",
IF(AND('Section 8'!$L$4=No,SUMPRODUCT(--('Section 13 &amp; 14 Files'!$A$4:$A$100=$B176))=0),"",
IF(AND('Section 8'!$L$4=No,SUMPRODUCT(--('Section 13 &amp; 14 Files'!$A$4:$A$100=$B176))&gt;0),Tab_NotReq,
IF(ISERROR(VLOOKUP($B176,List_Section_1314,1,FALSE))=TRUE, "",
IF(SUMPRODUCT(--('Section 13 &amp; 14 Files'!$A$4:$A$100=$B176),--('Section 13 &amp; 14 Files'!$H$4:$H$100=Complete))&lt;SUMPRODUCT(--('Section 13 &amp; 14 Files'!$A$4:$A$100=$B176)),Substance_error,substance_complete_s1314)))))</f>
        <v/>
      </c>
      <c r="H176" s="25"/>
    </row>
    <row r="177" spans="1:8" ht="60" customHeight="1" x14ac:dyDescent="0.35">
      <c r="A177" s="25"/>
      <c r="B177" s="2" t="str">
        <f>IF('Section 11'!C164="", "", 'Section 11'!C164)</f>
        <v/>
      </c>
      <c r="C177" s="10" t="str">
        <f>IF(B177="","",
IF(AND('Section 8'!$L$4=No,B177&lt;&gt;""),Tab_NotReq,
IF('Section 11'!Y164=Complete,Substance_complete,IF('Section 11'!Y164&lt;&gt;Complete,Substance_error,""))))</f>
        <v/>
      </c>
      <c r="D177" s="10" t="str" cm="1">
        <f t="array" ref="D177">IF('File Status'!$B177="","",
IF(AND('Section 8'!$L$4=No,SUMPRODUCT(--('Section 12'!$A$4:$A$1004=$B177))=0),"",
IF(AND('Section 8'!$L$4=No,SUMPRODUCT(--('Section 12'!$A$4:$A$1004=$B177))&gt;0),Tab_NotReq,
IF(SUMPRODUCT(--('Section 12'!$A$4:$A$1004=$B177))=0,Missing_substance,
IF(SUMPRODUCT(--('Section 12'!$A$4:$A$1004=$B177),--('Section 12'!$Z$4:$Z$1004=Complete))&lt;SUMPRODUCT(--('Section 12'!$A$4:$A$1004=$B177)),Substance_error,Substance_complete)))))</f>
        <v/>
      </c>
      <c r="E177" s="10" t="str" cm="1">
        <f t="array" ref="E177">IF('File Status'!$B177="","",
IF(AND('Section 8'!$L$4=No,SUMPRODUCT(--('Section 13(a)(b)(c)'!$A$4:$A$100=$B177))=0),"",
IF(AND('Section 8'!$L$4=No,SUMPRODUCT(--('Section 13(a)(b)(c)'!$A$4:$A$100=$B177))&gt;0),Tab_NotReq,
IF(ISERROR(VLOOKUP($B177,List_Section_1314,1,FALSE))=TRUE, "",
IF(SUMPRODUCT(--('Section 13(a)(b)(c)'!$A$4:$A$100=$B177))=0,Missing_substance,
IF(SUMPRODUCT(--('Section 13(a)(b)(c)'!$A$4:$A$100=$B177),--('Section 13(a)(b)(c)'!$O$4:$O$100=Complete))&lt;SUMPRODUCT(--('Section 13(a)(b)(c)'!$A$4:$A$100=$B177)),Substance_error,Substance_complete))))))</f>
        <v/>
      </c>
      <c r="F177" s="93" t="str" cm="1">
        <f t="array" ref="F177">IF('File Status'!$B177="","",
IF(AND('Section 8'!$L$4=No,SUMPRODUCT(--('Section 13(d)(e)'!$A$4:$A$300=$B177))=0),"",
IF(AND('Section 8'!$L$4=No,SUMPRODUCT(--('Section 13(d)(e)'!$A$4:$A$300=$B177))&gt;0),Tab_NotReq,
IF(ISERROR(VLOOKUP($B177,List_Section_1314,1,FALSE))=TRUE, "",
IF(SUMPRODUCT(--('Section 13(d)(e)'!$A$4:$A$300=$B177))=0,Missing_substance,
IF(SUMPRODUCT(--('Section 13(d)(e)'!$A$4:$A$300=$B177),--('Section 13(d)(e)'!$L$4:$L$300=Complete))&lt;SUMPRODUCT(--('Section 13(d)(e)'!$A$4:$A$300=$B177)),Substance_error,Substance_complete))))))</f>
        <v/>
      </c>
      <c r="G177" s="94" t="str" cm="1">
        <f t="array" ref="G177">IF('File Status'!$B177="","",
IF(AND('Section 8'!$L$4=No,SUMPRODUCT(--('Section 13 &amp; 14 Files'!$A$4:$A$100=$B177))=0),"",
IF(AND('Section 8'!$L$4=No,SUMPRODUCT(--('Section 13 &amp; 14 Files'!$A$4:$A$100=$B177))&gt;0),Tab_NotReq,
IF(ISERROR(VLOOKUP($B177,List_Section_1314,1,FALSE))=TRUE, "",
IF(SUMPRODUCT(--('Section 13 &amp; 14 Files'!$A$4:$A$100=$B177),--('Section 13 &amp; 14 Files'!$H$4:$H$100=Complete))&lt;SUMPRODUCT(--('Section 13 &amp; 14 Files'!$A$4:$A$100=$B177)),Substance_error,substance_complete_s1314)))))</f>
        <v/>
      </c>
      <c r="H177" s="25"/>
    </row>
    <row r="178" spans="1:8" ht="60" customHeight="1" x14ac:dyDescent="0.35">
      <c r="A178" s="25"/>
      <c r="B178" s="2" t="str">
        <f>IF('Section 11'!C165="", "", 'Section 11'!C165)</f>
        <v/>
      </c>
      <c r="C178" s="10" t="str">
        <f>IF(B178="","",
IF(AND('Section 8'!$L$4=No,B178&lt;&gt;""),Tab_NotReq,
IF('Section 11'!Y165=Complete,Substance_complete,IF('Section 11'!Y165&lt;&gt;Complete,Substance_error,""))))</f>
        <v/>
      </c>
      <c r="D178" s="10" t="str" cm="1">
        <f t="array" ref="D178">IF('File Status'!$B178="","",
IF(AND('Section 8'!$L$4=No,SUMPRODUCT(--('Section 12'!$A$4:$A$1004=$B178))=0),"",
IF(AND('Section 8'!$L$4=No,SUMPRODUCT(--('Section 12'!$A$4:$A$1004=$B178))&gt;0),Tab_NotReq,
IF(SUMPRODUCT(--('Section 12'!$A$4:$A$1004=$B178))=0,Missing_substance,
IF(SUMPRODUCT(--('Section 12'!$A$4:$A$1004=$B178),--('Section 12'!$Z$4:$Z$1004=Complete))&lt;SUMPRODUCT(--('Section 12'!$A$4:$A$1004=$B178)),Substance_error,Substance_complete)))))</f>
        <v/>
      </c>
      <c r="E178" s="10" t="str" cm="1">
        <f t="array" ref="E178">IF('File Status'!$B178="","",
IF(AND('Section 8'!$L$4=No,SUMPRODUCT(--('Section 13(a)(b)(c)'!$A$4:$A$100=$B178))=0),"",
IF(AND('Section 8'!$L$4=No,SUMPRODUCT(--('Section 13(a)(b)(c)'!$A$4:$A$100=$B178))&gt;0),Tab_NotReq,
IF(ISERROR(VLOOKUP($B178,List_Section_1314,1,FALSE))=TRUE, "",
IF(SUMPRODUCT(--('Section 13(a)(b)(c)'!$A$4:$A$100=$B178))=0,Missing_substance,
IF(SUMPRODUCT(--('Section 13(a)(b)(c)'!$A$4:$A$100=$B178),--('Section 13(a)(b)(c)'!$O$4:$O$100=Complete))&lt;SUMPRODUCT(--('Section 13(a)(b)(c)'!$A$4:$A$100=$B178)),Substance_error,Substance_complete))))))</f>
        <v/>
      </c>
      <c r="F178" s="93" t="str" cm="1">
        <f t="array" ref="F178">IF('File Status'!$B178="","",
IF(AND('Section 8'!$L$4=No,SUMPRODUCT(--('Section 13(d)(e)'!$A$4:$A$300=$B178))=0),"",
IF(AND('Section 8'!$L$4=No,SUMPRODUCT(--('Section 13(d)(e)'!$A$4:$A$300=$B178))&gt;0),Tab_NotReq,
IF(ISERROR(VLOOKUP($B178,List_Section_1314,1,FALSE))=TRUE, "",
IF(SUMPRODUCT(--('Section 13(d)(e)'!$A$4:$A$300=$B178))=0,Missing_substance,
IF(SUMPRODUCT(--('Section 13(d)(e)'!$A$4:$A$300=$B178),--('Section 13(d)(e)'!$L$4:$L$300=Complete))&lt;SUMPRODUCT(--('Section 13(d)(e)'!$A$4:$A$300=$B178)),Substance_error,Substance_complete))))))</f>
        <v/>
      </c>
      <c r="G178" s="94" t="str" cm="1">
        <f t="array" ref="G178">IF('File Status'!$B178="","",
IF(AND('Section 8'!$L$4=No,SUMPRODUCT(--('Section 13 &amp; 14 Files'!$A$4:$A$100=$B178))=0),"",
IF(AND('Section 8'!$L$4=No,SUMPRODUCT(--('Section 13 &amp; 14 Files'!$A$4:$A$100=$B178))&gt;0),Tab_NotReq,
IF(ISERROR(VLOOKUP($B178,List_Section_1314,1,FALSE))=TRUE, "",
IF(SUMPRODUCT(--('Section 13 &amp; 14 Files'!$A$4:$A$100=$B178),--('Section 13 &amp; 14 Files'!$H$4:$H$100=Complete))&lt;SUMPRODUCT(--('Section 13 &amp; 14 Files'!$A$4:$A$100=$B178)),Substance_error,substance_complete_s1314)))))</f>
        <v/>
      </c>
      <c r="H178" s="25"/>
    </row>
    <row r="179" spans="1:8" ht="60" customHeight="1" x14ac:dyDescent="0.35">
      <c r="A179" s="25"/>
      <c r="B179" s="2" t="str">
        <f>IF('Section 11'!C166="", "", 'Section 11'!C166)</f>
        <v/>
      </c>
      <c r="C179" s="10" t="str">
        <f>IF(B179="","",
IF(AND('Section 8'!$L$4=No,B179&lt;&gt;""),Tab_NotReq,
IF('Section 11'!Y166=Complete,Substance_complete,IF('Section 11'!Y166&lt;&gt;Complete,Substance_error,""))))</f>
        <v/>
      </c>
      <c r="D179" s="10" t="str" cm="1">
        <f t="array" ref="D179">IF('File Status'!$B179="","",
IF(AND('Section 8'!$L$4=No,SUMPRODUCT(--('Section 12'!$A$4:$A$1004=$B179))=0),"",
IF(AND('Section 8'!$L$4=No,SUMPRODUCT(--('Section 12'!$A$4:$A$1004=$B179))&gt;0),Tab_NotReq,
IF(SUMPRODUCT(--('Section 12'!$A$4:$A$1004=$B179))=0,Missing_substance,
IF(SUMPRODUCT(--('Section 12'!$A$4:$A$1004=$B179),--('Section 12'!$Z$4:$Z$1004=Complete))&lt;SUMPRODUCT(--('Section 12'!$A$4:$A$1004=$B179)),Substance_error,Substance_complete)))))</f>
        <v/>
      </c>
      <c r="E179" s="10" t="str" cm="1">
        <f t="array" ref="E179">IF('File Status'!$B179="","",
IF(AND('Section 8'!$L$4=No,SUMPRODUCT(--('Section 13(a)(b)(c)'!$A$4:$A$100=$B179))=0),"",
IF(AND('Section 8'!$L$4=No,SUMPRODUCT(--('Section 13(a)(b)(c)'!$A$4:$A$100=$B179))&gt;0),Tab_NotReq,
IF(ISERROR(VLOOKUP($B179,List_Section_1314,1,FALSE))=TRUE, "",
IF(SUMPRODUCT(--('Section 13(a)(b)(c)'!$A$4:$A$100=$B179))=0,Missing_substance,
IF(SUMPRODUCT(--('Section 13(a)(b)(c)'!$A$4:$A$100=$B179),--('Section 13(a)(b)(c)'!$O$4:$O$100=Complete))&lt;SUMPRODUCT(--('Section 13(a)(b)(c)'!$A$4:$A$100=$B179)),Substance_error,Substance_complete))))))</f>
        <v/>
      </c>
      <c r="F179" s="93" t="str" cm="1">
        <f t="array" ref="F179">IF('File Status'!$B179="","",
IF(AND('Section 8'!$L$4=No,SUMPRODUCT(--('Section 13(d)(e)'!$A$4:$A$300=$B179))=0),"",
IF(AND('Section 8'!$L$4=No,SUMPRODUCT(--('Section 13(d)(e)'!$A$4:$A$300=$B179))&gt;0),Tab_NotReq,
IF(ISERROR(VLOOKUP($B179,List_Section_1314,1,FALSE))=TRUE, "",
IF(SUMPRODUCT(--('Section 13(d)(e)'!$A$4:$A$300=$B179))=0,Missing_substance,
IF(SUMPRODUCT(--('Section 13(d)(e)'!$A$4:$A$300=$B179),--('Section 13(d)(e)'!$L$4:$L$300=Complete))&lt;SUMPRODUCT(--('Section 13(d)(e)'!$A$4:$A$300=$B179)),Substance_error,Substance_complete))))))</f>
        <v/>
      </c>
      <c r="G179" s="94" t="str" cm="1">
        <f t="array" ref="G179">IF('File Status'!$B179="","",
IF(AND('Section 8'!$L$4=No,SUMPRODUCT(--('Section 13 &amp; 14 Files'!$A$4:$A$100=$B179))=0),"",
IF(AND('Section 8'!$L$4=No,SUMPRODUCT(--('Section 13 &amp; 14 Files'!$A$4:$A$100=$B179))&gt;0),Tab_NotReq,
IF(ISERROR(VLOOKUP($B179,List_Section_1314,1,FALSE))=TRUE, "",
IF(SUMPRODUCT(--('Section 13 &amp; 14 Files'!$A$4:$A$100=$B179),--('Section 13 &amp; 14 Files'!$H$4:$H$100=Complete))&lt;SUMPRODUCT(--('Section 13 &amp; 14 Files'!$A$4:$A$100=$B179)),Substance_error,substance_complete_s1314)))))</f>
        <v/>
      </c>
      <c r="H179" s="25"/>
    </row>
    <row r="180" spans="1:8" ht="60" customHeight="1" x14ac:dyDescent="0.35">
      <c r="A180" s="25"/>
      <c r="B180" s="2" t="str">
        <f>IF('Section 11'!C167="", "", 'Section 11'!C167)</f>
        <v/>
      </c>
      <c r="C180" s="10" t="str">
        <f>IF(B180="","",
IF(AND('Section 8'!$L$4=No,B180&lt;&gt;""),Tab_NotReq,
IF('Section 11'!Y167=Complete,Substance_complete,IF('Section 11'!Y167&lt;&gt;Complete,Substance_error,""))))</f>
        <v/>
      </c>
      <c r="D180" s="10" t="str" cm="1">
        <f t="array" ref="D180">IF('File Status'!$B180="","",
IF(AND('Section 8'!$L$4=No,SUMPRODUCT(--('Section 12'!$A$4:$A$1004=$B180))=0),"",
IF(AND('Section 8'!$L$4=No,SUMPRODUCT(--('Section 12'!$A$4:$A$1004=$B180))&gt;0),Tab_NotReq,
IF(SUMPRODUCT(--('Section 12'!$A$4:$A$1004=$B180))=0,Missing_substance,
IF(SUMPRODUCT(--('Section 12'!$A$4:$A$1004=$B180),--('Section 12'!$Z$4:$Z$1004=Complete))&lt;SUMPRODUCT(--('Section 12'!$A$4:$A$1004=$B180)),Substance_error,Substance_complete)))))</f>
        <v/>
      </c>
      <c r="E180" s="10" t="str" cm="1">
        <f t="array" ref="E180">IF('File Status'!$B180="","",
IF(AND('Section 8'!$L$4=No,SUMPRODUCT(--('Section 13(a)(b)(c)'!$A$4:$A$100=$B180))=0),"",
IF(AND('Section 8'!$L$4=No,SUMPRODUCT(--('Section 13(a)(b)(c)'!$A$4:$A$100=$B180))&gt;0),Tab_NotReq,
IF(ISERROR(VLOOKUP($B180,List_Section_1314,1,FALSE))=TRUE, "",
IF(SUMPRODUCT(--('Section 13(a)(b)(c)'!$A$4:$A$100=$B180))=0,Missing_substance,
IF(SUMPRODUCT(--('Section 13(a)(b)(c)'!$A$4:$A$100=$B180),--('Section 13(a)(b)(c)'!$O$4:$O$100=Complete))&lt;SUMPRODUCT(--('Section 13(a)(b)(c)'!$A$4:$A$100=$B180)),Substance_error,Substance_complete))))))</f>
        <v/>
      </c>
      <c r="F180" s="93" t="str" cm="1">
        <f t="array" ref="F180">IF('File Status'!$B180="","",
IF(AND('Section 8'!$L$4=No,SUMPRODUCT(--('Section 13(d)(e)'!$A$4:$A$300=$B180))=0),"",
IF(AND('Section 8'!$L$4=No,SUMPRODUCT(--('Section 13(d)(e)'!$A$4:$A$300=$B180))&gt;0),Tab_NotReq,
IF(ISERROR(VLOOKUP($B180,List_Section_1314,1,FALSE))=TRUE, "",
IF(SUMPRODUCT(--('Section 13(d)(e)'!$A$4:$A$300=$B180))=0,Missing_substance,
IF(SUMPRODUCT(--('Section 13(d)(e)'!$A$4:$A$300=$B180),--('Section 13(d)(e)'!$L$4:$L$300=Complete))&lt;SUMPRODUCT(--('Section 13(d)(e)'!$A$4:$A$300=$B180)),Substance_error,Substance_complete))))))</f>
        <v/>
      </c>
      <c r="G180" s="94" t="str" cm="1">
        <f t="array" ref="G180">IF('File Status'!$B180="","",
IF(AND('Section 8'!$L$4=No,SUMPRODUCT(--('Section 13 &amp; 14 Files'!$A$4:$A$100=$B180))=0),"",
IF(AND('Section 8'!$L$4=No,SUMPRODUCT(--('Section 13 &amp; 14 Files'!$A$4:$A$100=$B180))&gt;0),Tab_NotReq,
IF(ISERROR(VLOOKUP($B180,List_Section_1314,1,FALSE))=TRUE, "",
IF(SUMPRODUCT(--('Section 13 &amp; 14 Files'!$A$4:$A$100=$B180),--('Section 13 &amp; 14 Files'!$H$4:$H$100=Complete))&lt;SUMPRODUCT(--('Section 13 &amp; 14 Files'!$A$4:$A$100=$B180)),Substance_error,substance_complete_s1314)))))</f>
        <v/>
      </c>
      <c r="H180" s="25"/>
    </row>
    <row r="181" spans="1:8" ht="60" customHeight="1" x14ac:dyDescent="0.35">
      <c r="A181" s="25"/>
      <c r="B181" s="2" t="str">
        <f>IF('Section 11'!C168="", "", 'Section 11'!C168)</f>
        <v/>
      </c>
      <c r="C181" s="10" t="str">
        <f>IF(B181="","",
IF(AND('Section 8'!$L$4=No,B181&lt;&gt;""),Tab_NotReq,
IF('Section 11'!Y168=Complete,Substance_complete,IF('Section 11'!Y168&lt;&gt;Complete,Substance_error,""))))</f>
        <v/>
      </c>
      <c r="D181" s="10" t="str" cm="1">
        <f t="array" ref="D181">IF('File Status'!$B181="","",
IF(AND('Section 8'!$L$4=No,SUMPRODUCT(--('Section 12'!$A$4:$A$1004=$B181))=0),"",
IF(AND('Section 8'!$L$4=No,SUMPRODUCT(--('Section 12'!$A$4:$A$1004=$B181))&gt;0),Tab_NotReq,
IF(SUMPRODUCT(--('Section 12'!$A$4:$A$1004=$B181))=0,Missing_substance,
IF(SUMPRODUCT(--('Section 12'!$A$4:$A$1004=$B181),--('Section 12'!$Z$4:$Z$1004=Complete))&lt;SUMPRODUCT(--('Section 12'!$A$4:$A$1004=$B181)),Substance_error,Substance_complete)))))</f>
        <v/>
      </c>
      <c r="E181" s="10" t="str" cm="1">
        <f t="array" ref="E181">IF('File Status'!$B181="","",
IF(AND('Section 8'!$L$4=No,SUMPRODUCT(--('Section 13(a)(b)(c)'!$A$4:$A$100=$B181))=0),"",
IF(AND('Section 8'!$L$4=No,SUMPRODUCT(--('Section 13(a)(b)(c)'!$A$4:$A$100=$B181))&gt;0),Tab_NotReq,
IF(ISERROR(VLOOKUP($B181,List_Section_1314,1,FALSE))=TRUE, "",
IF(SUMPRODUCT(--('Section 13(a)(b)(c)'!$A$4:$A$100=$B181))=0,Missing_substance,
IF(SUMPRODUCT(--('Section 13(a)(b)(c)'!$A$4:$A$100=$B181),--('Section 13(a)(b)(c)'!$O$4:$O$100=Complete))&lt;SUMPRODUCT(--('Section 13(a)(b)(c)'!$A$4:$A$100=$B181)),Substance_error,Substance_complete))))))</f>
        <v/>
      </c>
      <c r="F181" s="93" t="str" cm="1">
        <f t="array" ref="F181">IF('File Status'!$B181="","",
IF(AND('Section 8'!$L$4=No,SUMPRODUCT(--('Section 13(d)(e)'!$A$4:$A$300=$B181))=0),"",
IF(AND('Section 8'!$L$4=No,SUMPRODUCT(--('Section 13(d)(e)'!$A$4:$A$300=$B181))&gt;0),Tab_NotReq,
IF(ISERROR(VLOOKUP($B181,List_Section_1314,1,FALSE))=TRUE, "",
IF(SUMPRODUCT(--('Section 13(d)(e)'!$A$4:$A$300=$B181))=0,Missing_substance,
IF(SUMPRODUCT(--('Section 13(d)(e)'!$A$4:$A$300=$B181),--('Section 13(d)(e)'!$L$4:$L$300=Complete))&lt;SUMPRODUCT(--('Section 13(d)(e)'!$A$4:$A$300=$B181)),Substance_error,Substance_complete))))))</f>
        <v/>
      </c>
      <c r="G181" s="94" t="str" cm="1">
        <f t="array" ref="G181">IF('File Status'!$B181="","",
IF(AND('Section 8'!$L$4=No,SUMPRODUCT(--('Section 13 &amp; 14 Files'!$A$4:$A$100=$B181))=0),"",
IF(AND('Section 8'!$L$4=No,SUMPRODUCT(--('Section 13 &amp; 14 Files'!$A$4:$A$100=$B181))&gt;0),Tab_NotReq,
IF(ISERROR(VLOOKUP($B181,List_Section_1314,1,FALSE))=TRUE, "",
IF(SUMPRODUCT(--('Section 13 &amp; 14 Files'!$A$4:$A$100=$B181),--('Section 13 &amp; 14 Files'!$H$4:$H$100=Complete))&lt;SUMPRODUCT(--('Section 13 &amp; 14 Files'!$A$4:$A$100=$B181)),Substance_error,substance_complete_s1314)))))</f>
        <v/>
      </c>
      <c r="H181" s="25"/>
    </row>
    <row r="182" spans="1:8" ht="60" customHeight="1" x14ac:dyDescent="0.35">
      <c r="A182" s="25"/>
      <c r="B182" s="2" t="str">
        <f>IF('Section 11'!C169="", "", 'Section 11'!C169)</f>
        <v/>
      </c>
      <c r="C182" s="10" t="str">
        <f>IF(B182="","",
IF(AND('Section 8'!$L$4=No,B182&lt;&gt;""),Tab_NotReq,
IF('Section 11'!Y169=Complete,Substance_complete,IF('Section 11'!Y169&lt;&gt;Complete,Substance_error,""))))</f>
        <v/>
      </c>
      <c r="D182" s="10" t="str" cm="1">
        <f t="array" ref="D182">IF('File Status'!$B182="","",
IF(AND('Section 8'!$L$4=No,SUMPRODUCT(--('Section 12'!$A$4:$A$1004=$B182))=0),"",
IF(AND('Section 8'!$L$4=No,SUMPRODUCT(--('Section 12'!$A$4:$A$1004=$B182))&gt;0),Tab_NotReq,
IF(SUMPRODUCT(--('Section 12'!$A$4:$A$1004=$B182))=0,Missing_substance,
IF(SUMPRODUCT(--('Section 12'!$A$4:$A$1004=$B182),--('Section 12'!$Z$4:$Z$1004=Complete))&lt;SUMPRODUCT(--('Section 12'!$A$4:$A$1004=$B182)),Substance_error,Substance_complete)))))</f>
        <v/>
      </c>
      <c r="E182" s="10" t="str" cm="1">
        <f t="array" ref="E182">IF('File Status'!$B182="","",
IF(AND('Section 8'!$L$4=No,SUMPRODUCT(--('Section 13(a)(b)(c)'!$A$4:$A$100=$B182))=0),"",
IF(AND('Section 8'!$L$4=No,SUMPRODUCT(--('Section 13(a)(b)(c)'!$A$4:$A$100=$B182))&gt;0),Tab_NotReq,
IF(ISERROR(VLOOKUP($B182,List_Section_1314,1,FALSE))=TRUE, "",
IF(SUMPRODUCT(--('Section 13(a)(b)(c)'!$A$4:$A$100=$B182))=0,Missing_substance,
IF(SUMPRODUCT(--('Section 13(a)(b)(c)'!$A$4:$A$100=$B182),--('Section 13(a)(b)(c)'!$O$4:$O$100=Complete))&lt;SUMPRODUCT(--('Section 13(a)(b)(c)'!$A$4:$A$100=$B182)),Substance_error,Substance_complete))))))</f>
        <v/>
      </c>
      <c r="F182" s="93" t="str" cm="1">
        <f t="array" ref="F182">IF('File Status'!$B182="","",
IF(AND('Section 8'!$L$4=No,SUMPRODUCT(--('Section 13(d)(e)'!$A$4:$A$300=$B182))=0),"",
IF(AND('Section 8'!$L$4=No,SUMPRODUCT(--('Section 13(d)(e)'!$A$4:$A$300=$B182))&gt;0),Tab_NotReq,
IF(ISERROR(VLOOKUP($B182,List_Section_1314,1,FALSE))=TRUE, "",
IF(SUMPRODUCT(--('Section 13(d)(e)'!$A$4:$A$300=$B182))=0,Missing_substance,
IF(SUMPRODUCT(--('Section 13(d)(e)'!$A$4:$A$300=$B182),--('Section 13(d)(e)'!$L$4:$L$300=Complete))&lt;SUMPRODUCT(--('Section 13(d)(e)'!$A$4:$A$300=$B182)),Substance_error,Substance_complete))))))</f>
        <v/>
      </c>
      <c r="G182" s="94" t="str" cm="1">
        <f t="array" ref="G182">IF('File Status'!$B182="","",
IF(AND('Section 8'!$L$4=No,SUMPRODUCT(--('Section 13 &amp; 14 Files'!$A$4:$A$100=$B182))=0),"",
IF(AND('Section 8'!$L$4=No,SUMPRODUCT(--('Section 13 &amp; 14 Files'!$A$4:$A$100=$B182))&gt;0),Tab_NotReq,
IF(ISERROR(VLOOKUP($B182,List_Section_1314,1,FALSE))=TRUE, "",
IF(SUMPRODUCT(--('Section 13 &amp; 14 Files'!$A$4:$A$100=$B182),--('Section 13 &amp; 14 Files'!$H$4:$H$100=Complete))&lt;SUMPRODUCT(--('Section 13 &amp; 14 Files'!$A$4:$A$100=$B182)),Substance_error,substance_complete_s1314)))))</f>
        <v/>
      </c>
      <c r="H182" s="25"/>
    </row>
    <row r="183" spans="1:8" ht="60" customHeight="1" x14ac:dyDescent="0.35">
      <c r="A183" s="25"/>
      <c r="B183" s="2" t="str">
        <f>IF('Section 11'!C170="", "", 'Section 11'!C170)</f>
        <v/>
      </c>
      <c r="C183" s="10" t="str">
        <f>IF(B183="","",
IF(AND('Section 8'!$L$4=No,B183&lt;&gt;""),Tab_NotReq,
IF('Section 11'!Y170=Complete,Substance_complete,IF('Section 11'!Y170&lt;&gt;Complete,Substance_error,""))))</f>
        <v/>
      </c>
      <c r="D183" s="10" t="str" cm="1">
        <f t="array" ref="D183">IF('File Status'!$B183="","",
IF(AND('Section 8'!$L$4=No,SUMPRODUCT(--('Section 12'!$A$4:$A$1004=$B183))=0),"",
IF(AND('Section 8'!$L$4=No,SUMPRODUCT(--('Section 12'!$A$4:$A$1004=$B183))&gt;0),Tab_NotReq,
IF(SUMPRODUCT(--('Section 12'!$A$4:$A$1004=$B183))=0,Missing_substance,
IF(SUMPRODUCT(--('Section 12'!$A$4:$A$1004=$B183),--('Section 12'!$Z$4:$Z$1004=Complete))&lt;SUMPRODUCT(--('Section 12'!$A$4:$A$1004=$B183)),Substance_error,Substance_complete)))))</f>
        <v/>
      </c>
      <c r="E183" s="10" t="str" cm="1">
        <f t="array" ref="E183">IF('File Status'!$B183="","",
IF(AND('Section 8'!$L$4=No,SUMPRODUCT(--('Section 13(a)(b)(c)'!$A$4:$A$100=$B183))=0),"",
IF(AND('Section 8'!$L$4=No,SUMPRODUCT(--('Section 13(a)(b)(c)'!$A$4:$A$100=$B183))&gt;0),Tab_NotReq,
IF(ISERROR(VLOOKUP($B183,List_Section_1314,1,FALSE))=TRUE, "",
IF(SUMPRODUCT(--('Section 13(a)(b)(c)'!$A$4:$A$100=$B183))=0,Missing_substance,
IF(SUMPRODUCT(--('Section 13(a)(b)(c)'!$A$4:$A$100=$B183),--('Section 13(a)(b)(c)'!$O$4:$O$100=Complete))&lt;SUMPRODUCT(--('Section 13(a)(b)(c)'!$A$4:$A$100=$B183)),Substance_error,Substance_complete))))))</f>
        <v/>
      </c>
      <c r="F183" s="93" t="str" cm="1">
        <f t="array" ref="F183">IF('File Status'!$B183="","",
IF(AND('Section 8'!$L$4=No,SUMPRODUCT(--('Section 13(d)(e)'!$A$4:$A$300=$B183))=0),"",
IF(AND('Section 8'!$L$4=No,SUMPRODUCT(--('Section 13(d)(e)'!$A$4:$A$300=$B183))&gt;0),Tab_NotReq,
IF(ISERROR(VLOOKUP($B183,List_Section_1314,1,FALSE))=TRUE, "",
IF(SUMPRODUCT(--('Section 13(d)(e)'!$A$4:$A$300=$B183))=0,Missing_substance,
IF(SUMPRODUCT(--('Section 13(d)(e)'!$A$4:$A$300=$B183),--('Section 13(d)(e)'!$L$4:$L$300=Complete))&lt;SUMPRODUCT(--('Section 13(d)(e)'!$A$4:$A$300=$B183)),Substance_error,Substance_complete))))))</f>
        <v/>
      </c>
      <c r="G183" s="94" t="str" cm="1">
        <f t="array" ref="G183">IF('File Status'!$B183="","",
IF(AND('Section 8'!$L$4=No,SUMPRODUCT(--('Section 13 &amp; 14 Files'!$A$4:$A$100=$B183))=0),"",
IF(AND('Section 8'!$L$4=No,SUMPRODUCT(--('Section 13 &amp; 14 Files'!$A$4:$A$100=$B183))&gt;0),Tab_NotReq,
IF(ISERROR(VLOOKUP($B183,List_Section_1314,1,FALSE))=TRUE, "",
IF(SUMPRODUCT(--('Section 13 &amp; 14 Files'!$A$4:$A$100=$B183),--('Section 13 &amp; 14 Files'!$H$4:$H$100=Complete))&lt;SUMPRODUCT(--('Section 13 &amp; 14 Files'!$A$4:$A$100=$B183)),Substance_error,substance_complete_s1314)))))</f>
        <v/>
      </c>
      <c r="H183" s="25"/>
    </row>
    <row r="184" spans="1:8" ht="60" customHeight="1" x14ac:dyDescent="0.35">
      <c r="A184" s="25"/>
      <c r="B184" s="2" t="str">
        <f>IF('Section 11'!C171="", "", 'Section 11'!C171)</f>
        <v/>
      </c>
      <c r="C184" s="10" t="str">
        <f>IF(B184="","",
IF(AND('Section 8'!$L$4=No,B184&lt;&gt;""),Tab_NotReq,
IF('Section 11'!Y171=Complete,Substance_complete,IF('Section 11'!Y171&lt;&gt;Complete,Substance_error,""))))</f>
        <v/>
      </c>
      <c r="D184" s="10" t="str" cm="1">
        <f t="array" ref="D184">IF('File Status'!$B184="","",
IF(AND('Section 8'!$L$4=No,SUMPRODUCT(--('Section 12'!$A$4:$A$1004=$B184))=0),"",
IF(AND('Section 8'!$L$4=No,SUMPRODUCT(--('Section 12'!$A$4:$A$1004=$B184))&gt;0),Tab_NotReq,
IF(SUMPRODUCT(--('Section 12'!$A$4:$A$1004=$B184))=0,Missing_substance,
IF(SUMPRODUCT(--('Section 12'!$A$4:$A$1004=$B184),--('Section 12'!$Z$4:$Z$1004=Complete))&lt;SUMPRODUCT(--('Section 12'!$A$4:$A$1004=$B184)),Substance_error,Substance_complete)))))</f>
        <v/>
      </c>
      <c r="E184" s="10" t="str" cm="1">
        <f t="array" ref="E184">IF('File Status'!$B184="","",
IF(AND('Section 8'!$L$4=No,SUMPRODUCT(--('Section 13(a)(b)(c)'!$A$4:$A$100=$B184))=0),"",
IF(AND('Section 8'!$L$4=No,SUMPRODUCT(--('Section 13(a)(b)(c)'!$A$4:$A$100=$B184))&gt;0),Tab_NotReq,
IF(ISERROR(VLOOKUP($B184,List_Section_1314,1,FALSE))=TRUE, "",
IF(SUMPRODUCT(--('Section 13(a)(b)(c)'!$A$4:$A$100=$B184))=0,Missing_substance,
IF(SUMPRODUCT(--('Section 13(a)(b)(c)'!$A$4:$A$100=$B184),--('Section 13(a)(b)(c)'!$O$4:$O$100=Complete))&lt;SUMPRODUCT(--('Section 13(a)(b)(c)'!$A$4:$A$100=$B184)),Substance_error,Substance_complete))))))</f>
        <v/>
      </c>
      <c r="F184" s="93" t="str" cm="1">
        <f t="array" ref="F184">IF('File Status'!$B184="","",
IF(AND('Section 8'!$L$4=No,SUMPRODUCT(--('Section 13(d)(e)'!$A$4:$A$300=$B184))=0),"",
IF(AND('Section 8'!$L$4=No,SUMPRODUCT(--('Section 13(d)(e)'!$A$4:$A$300=$B184))&gt;0),Tab_NotReq,
IF(ISERROR(VLOOKUP($B184,List_Section_1314,1,FALSE))=TRUE, "",
IF(SUMPRODUCT(--('Section 13(d)(e)'!$A$4:$A$300=$B184))=0,Missing_substance,
IF(SUMPRODUCT(--('Section 13(d)(e)'!$A$4:$A$300=$B184),--('Section 13(d)(e)'!$L$4:$L$300=Complete))&lt;SUMPRODUCT(--('Section 13(d)(e)'!$A$4:$A$300=$B184)),Substance_error,Substance_complete))))))</f>
        <v/>
      </c>
      <c r="G184" s="94" t="str" cm="1">
        <f t="array" ref="G184">IF('File Status'!$B184="","",
IF(AND('Section 8'!$L$4=No,SUMPRODUCT(--('Section 13 &amp; 14 Files'!$A$4:$A$100=$B184))=0),"",
IF(AND('Section 8'!$L$4=No,SUMPRODUCT(--('Section 13 &amp; 14 Files'!$A$4:$A$100=$B184))&gt;0),Tab_NotReq,
IF(ISERROR(VLOOKUP($B184,List_Section_1314,1,FALSE))=TRUE, "",
IF(SUMPRODUCT(--('Section 13 &amp; 14 Files'!$A$4:$A$100=$B184),--('Section 13 &amp; 14 Files'!$H$4:$H$100=Complete))&lt;SUMPRODUCT(--('Section 13 &amp; 14 Files'!$A$4:$A$100=$B184)),Substance_error,substance_complete_s1314)))))</f>
        <v/>
      </c>
      <c r="H184" s="25"/>
    </row>
    <row r="185" spans="1:8" ht="60" customHeight="1" x14ac:dyDescent="0.35">
      <c r="A185" s="25"/>
      <c r="B185" s="2" t="str">
        <f>IF('Section 11'!C172="", "", 'Section 11'!C172)</f>
        <v/>
      </c>
      <c r="C185" s="10" t="str">
        <f>IF(B185="","",
IF(AND('Section 8'!$L$4=No,B185&lt;&gt;""),Tab_NotReq,
IF('Section 11'!Y172=Complete,Substance_complete,IF('Section 11'!Y172&lt;&gt;Complete,Substance_error,""))))</f>
        <v/>
      </c>
      <c r="D185" s="10" t="str" cm="1">
        <f t="array" ref="D185">IF('File Status'!$B185="","",
IF(AND('Section 8'!$L$4=No,SUMPRODUCT(--('Section 12'!$A$4:$A$1004=$B185))=0),"",
IF(AND('Section 8'!$L$4=No,SUMPRODUCT(--('Section 12'!$A$4:$A$1004=$B185))&gt;0),Tab_NotReq,
IF(SUMPRODUCT(--('Section 12'!$A$4:$A$1004=$B185))=0,Missing_substance,
IF(SUMPRODUCT(--('Section 12'!$A$4:$A$1004=$B185),--('Section 12'!$Z$4:$Z$1004=Complete))&lt;SUMPRODUCT(--('Section 12'!$A$4:$A$1004=$B185)),Substance_error,Substance_complete)))))</f>
        <v/>
      </c>
      <c r="E185" s="10" t="str" cm="1">
        <f t="array" ref="E185">IF('File Status'!$B185="","",
IF(AND('Section 8'!$L$4=No,SUMPRODUCT(--('Section 13(a)(b)(c)'!$A$4:$A$100=$B185))=0),"",
IF(AND('Section 8'!$L$4=No,SUMPRODUCT(--('Section 13(a)(b)(c)'!$A$4:$A$100=$B185))&gt;0),Tab_NotReq,
IF(ISERROR(VLOOKUP($B185,List_Section_1314,1,FALSE))=TRUE, "",
IF(SUMPRODUCT(--('Section 13(a)(b)(c)'!$A$4:$A$100=$B185))=0,Missing_substance,
IF(SUMPRODUCT(--('Section 13(a)(b)(c)'!$A$4:$A$100=$B185),--('Section 13(a)(b)(c)'!$O$4:$O$100=Complete))&lt;SUMPRODUCT(--('Section 13(a)(b)(c)'!$A$4:$A$100=$B185)),Substance_error,Substance_complete))))))</f>
        <v/>
      </c>
      <c r="F185" s="93" t="str" cm="1">
        <f t="array" ref="F185">IF('File Status'!$B185="","",
IF(AND('Section 8'!$L$4=No,SUMPRODUCT(--('Section 13(d)(e)'!$A$4:$A$300=$B185))=0),"",
IF(AND('Section 8'!$L$4=No,SUMPRODUCT(--('Section 13(d)(e)'!$A$4:$A$300=$B185))&gt;0),Tab_NotReq,
IF(ISERROR(VLOOKUP($B185,List_Section_1314,1,FALSE))=TRUE, "",
IF(SUMPRODUCT(--('Section 13(d)(e)'!$A$4:$A$300=$B185))=0,Missing_substance,
IF(SUMPRODUCT(--('Section 13(d)(e)'!$A$4:$A$300=$B185),--('Section 13(d)(e)'!$L$4:$L$300=Complete))&lt;SUMPRODUCT(--('Section 13(d)(e)'!$A$4:$A$300=$B185)),Substance_error,Substance_complete))))))</f>
        <v/>
      </c>
      <c r="G185" s="94" t="str" cm="1">
        <f t="array" ref="G185">IF('File Status'!$B185="","",
IF(AND('Section 8'!$L$4=No,SUMPRODUCT(--('Section 13 &amp; 14 Files'!$A$4:$A$100=$B185))=0),"",
IF(AND('Section 8'!$L$4=No,SUMPRODUCT(--('Section 13 &amp; 14 Files'!$A$4:$A$100=$B185))&gt;0),Tab_NotReq,
IF(ISERROR(VLOOKUP($B185,List_Section_1314,1,FALSE))=TRUE, "",
IF(SUMPRODUCT(--('Section 13 &amp; 14 Files'!$A$4:$A$100=$B185),--('Section 13 &amp; 14 Files'!$H$4:$H$100=Complete))&lt;SUMPRODUCT(--('Section 13 &amp; 14 Files'!$A$4:$A$100=$B185)),Substance_error,substance_complete_s1314)))))</f>
        <v/>
      </c>
      <c r="H185" s="25"/>
    </row>
    <row r="186" spans="1:8" ht="60" customHeight="1" x14ac:dyDescent="0.35">
      <c r="A186" s="25"/>
      <c r="B186" s="2" t="str">
        <f>IF('Section 11'!C173="", "", 'Section 11'!C173)</f>
        <v/>
      </c>
      <c r="C186" s="10" t="str">
        <f>IF(B186="","",
IF(AND('Section 8'!$L$4=No,B186&lt;&gt;""),Tab_NotReq,
IF('Section 11'!Y173=Complete,Substance_complete,IF('Section 11'!Y173&lt;&gt;Complete,Substance_error,""))))</f>
        <v/>
      </c>
      <c r="D186" s="10" t="str" cm="1">
        <f t="array" ref="D186">IF('File Status'!$B186="","",
IF(AND('Section 8'!$L$4=No,SUMPRODUCT(--('Section 12'!$A$4:$A$1004=$B186))=0),"",
IF(AND('Section 8'!$L$4=No,SUMPRODUCT(--('Section 12'!$A$4:$A$1004=$B186))&gt;0),Tab_NotReq,
IF(SUMPRODUCT(--('Section 12'!$A$4:$A$1004=$B186))=0,Missing_substance,
IF(SUMPRODUCT(--('Section 12'!$A$4:$A$1004=$B186),--('Section 12'!$Z$4:$Z$1004=Complete))&lt;SUMPRODUCT(--('Section 12'!$A$4:$A$1004=$B186)),Substance_error,Substance_complete)))))</f>
        <v/>
      </c>
      <c r="E186" s="10" t="str" cm="1">
        <f t="array" ref="E186">IF('File Status'!$B186="","",
IF(AND('Section 8'!$L$4=No,SUMPRODUCT(--('Section 13(a)(b)(c)'!$A$4:$A$100=$B186))=0),"",
IF(AND('Section 8'!$L$4=No,SUMPRODUCT(--('Section 13(a)(b)(c)'!$A$4:$A$100=$B186))&gt;0),Tab_NotReq,
IF(ISERROR(VLOOKUP($B186,List_Section_1314,1,FALSE))=TRUE, "",
IF(SUMPRODUCT(--('Section 13(a)(b)(c)'!$A$4:$A$100=$B186))=0,Missing_substance,
IF(SUMPRODUCT(--('Section 13(a)(b)(c)'!$A$4:$A$100=$B186),--('Section 13(a)(b)(c)'!$O$4:$O$100=Complete))&lt;SUMPRODUCT(--('Section 13(a)(b)(c)'!$A$4:$A$100=$B186)),Substance_error,Substance_complete))))))</f>
        <v/>
      </c>
      <c r="F186" s="93" t="str" cm="1">
        <f t="array" ref="F186">IF('File Status'!$B186="","",
IF(AND('Section 8'!$L$4=No,SUMPRODUCT(--('Section 13(d)(e)'!$A$4:$A$300=$B186))=0),"",
IF(AND('Section 8'!$L$4=No,SUMPRODUCT(--('Section 13(d)(e)'!$A$4:$A$300=$B186))&gt;0),Tab_NotReq,
IF(ISERROR(VLOOKUP($B186,List_Section_1314,1,FALSE))=TRUE, "",
IF(SUMPRODUCT(--('Section 13(d)(e)'!$A$4:$A$300=$B186))=0,Missing_substance,
IF(SUMPRODUCT(--('Section 13(d)(e)'!$A$4:$A$300=$B186),--('Section 13(d)(e)'!$L$4:$L$300=Complete))&lt;SUMPRODUCT(--('Section 13(d)(e)'!$A$4:$A$300=$B186)),Substance_error,Substance_complete))))))</f>
        <v/>
      </c>
      <c r="G186" s="94" t="str" cm="1">
        <f t="array" ref="G186">IF('File Status'!$B186="","",
IF(AND('Section 8'!$L$4=No,SUMPRODUCT(--('Section 13 &amp; 14 Files'!$A$4:$A$100=$B186))=0),"",
IF(AND('Section 8'!$L$4=No,SUMPRODUCT(--('Section 13 &amp; 14 Files'!$A$4:$A$100=$B186))&gt;0),Tab_NotReq,
IF(ISERROR(VLOOKUP($B186,List_Section_1314,1,FALSE))=TRUE, "",
IF(SUMPRODUCT(--('Section 13 &amp; 14 Files'!$A$4:$A$100=$B186),--('Section 13 &amp; 14 Files'!$H$4:$H$100=Complete))&lt;SUMPRODUCT(--('Section 13 &amp; 14 Files'!$A$4:$A$100=$B186)),Substance_error,substance_complete_s1314)))))</f>
        <v/>
      </c>
      <c r="H186" s="25"/>
    </row>
    <row r="187" spans="1:8" ht="60" customHeight="1" x14ac:dyDescent="0.35">
      <c r="A187" s="25"/>
      <c r="B187" s="2" t="str">
        <f>IF('Section 11'!C174="", "", 'Section 11'!C174)</f>
        <v/>
      </c>
      <c r="C187" s="10" t="str">
        <f>IF(B187="","",
IF(AND('Section 8'!$L$4=No,B187&lt;&gt;""),Tab_NotReq,
IF('Section 11'!Y174=Complete,Substance_complete,IF('Section 11'!Y174&lt;&gt;Complete,Substance_error,""))))</f>
        <v/>
      </c>
      <c r="D187" s="10" t="str" cm="1">
        <f t="array" ref="D187">IF('File Status'!$B187="","",
IF(AND('Section 8'!$L$4=No,SUMPRODUCT(--('Section 12'!$A$4:$A$1004=$B187))=0),"",
IF(AND('Section 8'!$L$4=No,SUMPRODUCT(--('Section 12'!$A$4:$A$1004=$B187))&gt;0),Tab_NotReq,
IF(SUMPRODUCT(--('Section 12'!$A$4:$A$1004=$B187))=0,Missing_substance,
IF(SUMPRODUCT(--('Section 12'!$A$4:$A$1004=$B187),--('Section 12'!$Z$4:$Z$1004=Complete))&lt;SUMPRODUCT(--('Section 12'!$A$4:$A$1004=$B187)),Substance_error,Substance_complete)))))</f>
        <v/>
      </c>
      <c r="E187" s="10" t="str" cm="1">
        <f t="array" ref="E187">IF('File Status'!$B187="","",
IF(AND('Section 8'!$L$4=No,SUMPRODUCT(--('Section 13(a)(b)(c)'!$A$4:$A$100=$B187))=0),"",
IF(AND('Section 8'!$L$4=No,SUMPRODUCT(--('Section 13(a)(b)(c)'!$A$4:$A$100=$B187))&gt;0),Tab_NotReq,
IF(ISERROR(VLOOKUP($B187,List_Section_1314,1,FALSE))=TRUE, "",
IF(SUMPRODUCT(--('Section 13(a)(b)(c)'!$A$4:$A$100=$B187))=0,Missing_substance,
IF(SUMPRODUCT(--('Section 13(a)(b)(c)'!$A$4:$A$100=$B187),--('Section 13(a)(b)(c)'!$O$4:$O$100=Complete))&lt;SUMPRODUCT(--('Section 13(a)(b)(c)'!$A$4:$A$100=$B187)),Substance_error,Substance_complete))))))</f>
        <v/>
      </c>
      <c r="F187" s="93" t="str" cm="1">
        <f t="array" ref="F187">IF('File Status'!$B187="","",
IF(AND('Section 8'!$L$4=No,SUMPRODUCT(--('Section 13(d)(e)'!$A$4:$A$300=$B187))=0),"",
IF(AND('Section 8'!$L$4=No,SUMPRODUCT(--('Section 13(d)(e)'!$A$4:$A$300=$B187))&gt;0),Tab_NotReq,
IF(ISERROR(VLOOKUP($B187,List_Section_1314,1,FALSE))=TRUE, "",
IF(SUMPRODUCT(--('Section 13(d)(e)'!$A$4:$A$300=$B187))=0,Missing_substance,
IF(SUMPRODUCT(--('Section 13(d)(e)'!$A$4:$A$300=$B187),--('Section 13(d)(e)'!$L$4:$L$300=Complete))&lt;SUMPRODUCT(--('Section 13(d)(e)'!$A$4:$A$300=$B187)),Substance_error,Substance_complete))))))</f>
        <v/>
      </c>
      <c r="G187" s="94" t="str" cm="1">
        <f t="array" ref="G187">IF('File Status'!$B187="","",
IF(AND('Section 8'!$L$4=No,SUMPRODUCT(--('Section 13 &amp; 14 Files'!$A$4:$A$100=$B187))=0),"",
IF(AND('Section 8'!$L$4=No,SUMPRODUCT(--('Section 13 &amp; 14 Files'!$A$4:$A$100=$B187))&gt;0),Tab_NotReq,
IF(ISERROR(VLOOKUP($B187,List_Section_1314,1,FALSE))=TRUE, "",
IF(SUMPRODUCT(--('Section 13 &amp; 14 Files'!$A$4:$A$100=$B187),--('Section 13 &amp; 14 Files'!$H$4:$H$100=Complete))&lt;SUMPRODUCT(--('Section 13 &amp; 14 Files'!$A$4:$A$100=$B187)),Substance_error,substance_complete_s1314)))))</f>
        <v/>
      </c>
      <c r="H187" s="25"/>
    </row>
    <row r="188" spans="1:8" ht="60" customHeight="1" x14ac:dyDescent="0.35">
      <c r="A188" s="25"/>
      <c r="B188" s="2" t="str">
        <f>IF('Section 11'!C175="", "", 'Section 11'!C175)</f>
        <v/>
      </c>
      <c r="C188" s="10" t="str">
        <f>IF(B188="","",
IF(AND('Section 8'!$L$4=No,B188&lt;&gt;""),Tab_NotReq,
IF('Section 11'!Y175=Complete,Substance_complete,IF('Section 11'!Y175&lt;&gt;Complete,Substance_error,""))))</f>
        <v/>
      </c>
      <c r="D188" s="10" t="str" cm="1">
        <f t="array" ref="D188">IF('File Status'!$B188="","",
IF(AND('Section 8'!$L$4=No,SUMPRODUCT(--('Section 12'!$A$4:$A$1004=$B188))=0),"",
IF(AND('Section 8'!$L$4=No,SUMPRODUCT(--('Section 12'!$A$4:$A$1004=$B188))&gt;0),Tab_NotReq,
IF(SUMPRODUCT(--('Section 12'!$A$4:$A$1004=$B188))=0,Missing_substance,
IF(SUMPRODUCT(--('Section 12'!$A$4:$A$1004=$B188),--('Section 12'!$Z$4:$Z$1004=Complete))&lt;SUMPRODUCT(--('Section 12'!$A$4:$A$1004=$B188)),Substance_error,Substance_complete)))))</f>
        <v/>
      </c>
      <c r="E188" s="10" t="str" cm="1">
        <f t="array" ref="E188">IF('File Status'!$B188="","",
IF(AND('Section 8'!$L$4=No,SUMPRODUCT(--('Section 13(a)(b)(c)'!$A$4:$A$100=$B188))=0),"",
IF(AND('Section 8'!$L$4=No,SUMPRODUCT(--('Section 13(a)(b)(c)'!$A$4:$A$100=$B188))&gt;0),Tab_NotReq,
IF(ISERROR(VLOOKUP($B188,List_Section_1314,1,FALSE))=TRUE, "",
IF(SUMPRODUCT(--('Section 13(a)(b)(c)'!$A$4:$A$100=$B188))=0,Missing_substance,
IF(SUMPRODUCT(--('Section 13(a)(b)(c)'!$A$4:$A$100=$B188),--('Section 13(a)(b)(c)'!$O$4:$O$100=Complete))&lt;SUMPRODUCT(--('Section 13(a)(b)(c)'!$A$4:$A$100=$B188)),Substance_error,Substance_complete))))))</f>
        <v/>
      </c>
      <c r="F188" s="93" t="str" cm="1">
        <f t="array" ref="F188">IF('File Status'!$B188="","",
IF(AND('Section 8'!$L$4=No,SUMPRODUCT(--('Section 13(d)(e)'!$A$4:$A$300=$B188))=0),"",
IF(AND('Section 8'!$L$4=No,SUMPRODUCT(--('Section 13(d)(e)'!$A$4:$A$300=$B188))&gt;0),Tab_NotReq,
IF(ISERROR(VLOOKUP($B188,List_Section_1314,1,FALSE))=TRUE, "",
IF(SUMPRODUCT(--('Section 13(d)(e)'!$A$4:$A$300=$B188))=0,Missing_substance,
IF(SUMPRODUCT(--('Section 13(d)(e)'!$A$4:$A$300=$B188),--('Section 13(d)(e)'!$L$4:$L$300=Complete))&lt;SUMPRODUCT(--('Section 13(d)(e)'!$A$4:$A$300=$B188)),Substance_error,Substance_complete))))))</f>
        <v/>
      </c>
      <c r="G188" s="94" t="str" cm="1">
        <f t="array" ref="G188">IF('File Status'!$B188="","",
IF(AND('Section 8'!$L$4=No,SUMPRODUCT(--('Section 13 &amp; 14 Files'!$A$4:$A$100=$B188))=0),"",
IF(AND('Section 8'!$L$4=No,SUMPRODUCT(--('Section 13 &amp; 14 Files'!$A$4:$A$100=$B188))&gt;0),Tab_NotReq,
IF(ISERROR(VLOOKUP($B188,List_Section_1314,1,FALSE))=TRUE, "",
IF(SUMPRODUCT(--('Section 13 &amp; 14 Files'!$A$4:$A$100=$B188),--('Section 13 &amp; 14 Files'!$H$4:$H$100=Complete))&lt;SUMPRODUCT(--('Section 13 &amp; 14 Files'!$A$4:$A$100=$B188)),Substance_error,substance_complete_s1314)))))</f>
        <v/>
      </c>
      <c r="H188" s="25"/>
    </row>
    <row r="189" spans="1:8" ht="60" customHeight="1" x14ac:dyDescent="0.35">
      <c r="A189" s="25"/>
      <c r="B189" s="2" t="str">
        <f>IF('Section 11'!C176="", "", 'Section 11'!C176)</f>
        <v/>
      </c>
      <c r="C189" s="10" t="str">
        <f>IF(B189="","",
IF(AND('Section 8'!$L$4=No,B189&lt;&gt;""),Tab_NotReq,
IF('Section 11'!Y176=Complete,Substance_complete,IF('Section 11'!Y176&lt;&gt;Complete,Substance_error,""))))</f>
        <v/>
      </c>
      <c r="D189" s="10" t="str" cm="1">
        <f t="array" ref="D189">IF('File Status'!$B189="","",
IF(AND('Section 8'!$L$4=No,SUMPRODUCT(--('Section 12'!$A$4:$A$1004=$B189))=0),"",
IF(AND('Section 8'!$L$4=No,SUMPRODUCT(--('Section 12'!$A$4:$A$1004=$B189))&gt;0),Tab_NotReq,
IF(SUMPRODUCT(--('Section 12'!$A$4:$A$1004=$B189))=0,Missing_substance,
IF(SUMPRODUCT(--('Section 12'!$A$4:$A$1004=$B189),--('Section 12'!$Z$4:$Z$1004=Complete))&lt;SUMPRODUCT(--('Section 12'!$A$4:$A$1004=$B189)),Substance_error,Substance_complete)))))</f>
        <v/>
      </c>
      <c r="E189" s="10" t="str" cm="1">
        <f t="array" ref="E189">IF('File Status'!$B189="","",
IF(AND('Section 8'!$L$4=No,SUMPRODUCT(--('Section 13(a)(b)(c)'!$A$4:$A$100=$B189))=0),"",
IF(AND('Section 8'!$L$4=No,SUMPRODUCT(--('Section 13(a)(b)(c)'!$A$4:$A$100=$B189))&gt;0),Tab_NotReq,
IF(ISERROR(VLOOKUP($B189,List_Section_1314,1,FALSE))=TRUE, "",
IF(SUMPRODUCT(--('Section 13(a)(b)(c)'!$A$4:$A$100=$B189))=0,Missing_substance,
IF(SUMPRODUCT(--('Section 13(a)(b)(c)'!$A$4:$A$100=$B189),--('Section 13(a)(b)(c)'!$O$4:$O$100=Complete))&lt;SUMPRODUCT(--('Section 13(a)(b)(c)'!$A$4:$A$100=$B189)),Substance_error,Substance_complete))))))</f>
        <v/>
      </c>
      <c r="F189" s="93" t="str" cm="1">
        <f t="array" ref="F189">IF('File Status'!$B189="","",
IF(AND('Section 8'!$L$4=No,SUMPRODUCT(--('Section 13(d)(e)'!$A$4:$A$300=$B189))=0),"",
IF(AND('Section 8'!$L$4=No,SUMPRODUCT(--('Section 13(d)(e)'!$A$4:$A$300=$B189))&gt;0),Tab_NotReq,
IF(ISERROR(VLOOKUP($B189,List_Section_1314,1,FALSE))=TRUE, "",
IF(SUMPRODUCT(--('Section 13(d)(e)'!$A$4:$A$300=$B189))=0,Missing_substance,
IF(SUMPRODUCT(--('Section 13(d)(e)'!$A$4:$A$300=$B189),--('Section 13(d)(e)'!$L$4:$L$300=Complete))&lt;SUMPRODUCT(--('Section 13(d)(e)'!$A$4:$A$300=$B189)),Substance_error,Substance_complete))))))</f>
        <v/>
      </c>
      <c r="G189" s="94" t="str" cm="1">
        <f t="array" ref="G189">IF('File Status'!$B189="","",
IF(AND('Section 8'!$L$4=No,SUMPRODUCT(--('Section 13 &amp; 14 Files'!$A$4:$A$100=$B189))=0),"",
IF(AND('Section 8'!$L$4=No,SUMPRODUCT(--('Section 13 &amp; 14 Files'!$A$4:$A$100=$B189))&gt;0),Tab_NotReq,
IF(ISERROR(VLOOKUP($B189,List_Section_1314,1,FALSE))=TRUE, "",
IF(SUMPRODUCT(--('Section 13 &amp; 14 Files'!$A$4:$A$100=$B189),--('Section 13 &amp; 14 Files'!$H$4:$H$100=Complete))&lt;SUMPRODUCT(--('Section 13 &amp; 14 Files'!$A$4:$A$100=$B189)),Substance_error,substance_complete_s1314)))))</f>
        <v/>
      </c>
      <c r="H189" s="25"/>
    </row>
    <row r="190" spans="1:8" ht="60" customHeight="1" x14ac:dyDescent="0.35">
      <c r="A190" s="25"/>
      <c r="B190" s="2" t="str">
        <f>IF('Section 11'!C177="", "", 'Section 11'!C177)</f>
        <v/>
      </c>
      <c r="C190" s="10" t="str">
        <f>IF(B190="","",
IF(AND('Section 8'!$L$4=No,B190&lt;&gt;""),Tab_NotReq,
IF('Section 11'!Y177=Complete,Substance_complete,IF('Section 11'!Y177&lt;&gt;Complete,Substance_error,""))))</f>
        <v/>
      </c>
      <c r="D190" s="10" t="str" cm="1">
        <f t="array" ref="D190">IF('File Status'!$B190="","",
IF(AND('Section 8'!$L$4=No,SUMPRODUCT(--('Section 12'!$A$4:$A$1004=$B190))=0),"",
IF(AND('Section 8'!$L$4=No,SUMPRODUCT(--('Section 12'!$A$4:$A$1004=$B190))&gt;0),Tab_NotReq,
IF(SUMPRODUCT(--('Section 12'!$A$4:$A$1004=$B190))=0,Missing_substance,
IF(SUMPRODUCT(--('Section 12'!$A$4:$A$1004=$B190),--('Section 12'!$Z$4:$Z$1004=Complete))&lt;SUMPRODUCT(--('Section 12'!$A$4:$A$1004=$B190)),Substance_error,Substance_complete)))))</f>
        <v/>
      </c>
      <c r="E190" s="10" t="str" cm="1">
        <f t="array" ref="E190">IF('File Status'!$B190="","",
IF(AND('Section 8'!$L$4=No,SUMPRODUCT(--('Section 13(a)(b)(c)'!$A$4:$A$100=$B190))=0),"",
IF(AND('Section 8'!$L$4=No,SUMPRODUCT(--('Section 13(a)(b)(c)'!$A$4:$A$100=$B190))&gt;0),Tab_NotReq,
IF(ISERROR(VLOOKUP($B190,List_Section_1314,1,FALSE))=TRUE, "",
IF(SUMPRODUCT(--('Section 13(a)(b)(c)'!$A$4:$A$100=$B190))=0,Missing_substance,
IF(SUMPRODUCT(--('Section 13(a)(b)(c)'!$A$4:$A$100=$B190),--('Section 13(a)(b)(c)'!$O$4:$O$100=Complete))&lt;SUMPRODUCT(--('Section 13(a)(b)(c)'!$A$4:$A$100=$B190)),Substance_error,Substance_complete))))))</f>
        <v/>
      </c>
      <c r="F190" s="93" t="str" cm="1">
        <f t="array" ref="F190">IF('File Status'!$B190="","",
IF(AND('Section 8'!$L$4=No,SUMPRODUCT(--('Section 13(d)(e)'!$A$4:$A$300=$B190))=0),"",
IF(AND('Section 8'!$L$4=No,SUMPRODUCT(--('Section 13(d)(e)'!$A$4:$A$300=$B190))&gt;0),Tab_NotReq,
IF(ISERROR(VLOOKUP($B190,List_Section_1314,1,FALSE))=TRUE, "",
IF(SUMPRODUCT(--('Section 13(d)(e)'!$A$4:$A$300=$B190))=0,Missing_substance,
IF(SUMPRODUCT(--('Section 13(d)(e)'!$A$4:$A$300=$B190),--('Section 13(d)(e)'!$L$4:$L$300=Complete))&lt;SUMPRODUCT(--('Section 13(d)(e)'!$A$4:$A$300=$B190)),Substance_error,Substance_complete))))))</f>
        <v/>
      </c>
      <c r="G190" s="94" t="str" cm="1">
        <f t="array" ref="G190">IF('File Status'!$B190="","",
IF(AND('Section 8'!$L$4=No,SUMPRODUCT(--('Section 13 &amp; 14 Files'!$A$4:$A$100=$B190))=0),"",
IF(AND('Section 8'!$L$4=No,SUMPRODUCT(--('Section 13 &amp; 14 Files'!$A$4:$A$100=$B190))&gt;0),Tab_NotReq,
IF(ISERROR(VLOOKUP($B190,List_Section_1314,1,FALSE))=TRUE, "",
IF(SUMPRODUCT(--('Section 13 &amp; 14 Files'!$A$4:$A$100=$B190),--('Section 13 &amp; 14 Files'!$H$4:$H$100=Complete))&lt;SUMPRODUCT(--('Section 13 &amp; 14 Files'!$A$4:$A$100=$B190)),Substance_error,substance_complete_s1314)))))</f>
        <v/>
      </c>
      <c r="H190" s="25"/>
    </row>
    <row r="191" spans="1:8" ht="60" customHeight="1" x14ac:dyDescent="0.35">
      <c r="A191" s="25"/>
      <c r="B191" s="2" t="str">
        <f>IF('Section 11'!C178="", "", 'Section 11'!C178)</f>
        <v/>
      </c>
      <c r="C191" s="10" t="str">
        <f>IF(B191="","",
IF(AND('Section 8'!$L$4=No,B191&lt;&gt;""),Tab_NotReq,
IF('Section 11'!Y178=Complete,Substance_complete,IF('Section 11'!Y178&lt;&gt;Complete,Substance_error,""))))</f>
        <v/>
      </c>
      <c r="D191" s="10" t="str" cm="1">
        <f t="array" ref="D191">IF('File Status'!$B191="","",
IF(AND('Section 8'!$L$4=No,SUMPRODUCT(--('Section 12'!$A$4:$A$1004=$B191))=0),"",
IF(AND('Section 8'!$L$4=No,SUMPRODUCT(--('Section 12'!$A$4:$A$1004=$B191))&gt;0),Tab_NotReq,
IF(SUMPRODUCT(--('Section 12'!$A$4:$A$1004=$B191))=0,Missing_substance,
IF(SUMPRODUCT(--('Section 12'!$A$4:$A$1004=$B191),--('Section 12'!$Z$4:$Z$1004=Complete))&lt;SUMPRODUCT(--('Section 12'!$A$4:$A$1004=$B191)),Substance_error,Substance_complete)))))</f>
        <v/>
      </c>
      <c r="E191" s="10" t="str" cm="1">
        <f t="array" ref="E191">IF('File Status'!$B191="","",
IF(AND('Section 8'!$L$4=No,SUMPRODUCT(--('Section 13(a)(b)(c)'!$A$4:$A$100=$B191))=0),"",
IF(AND('Section 8'!$L$4=No,SUMPRODUCT(--('Section 13(a)(b)(c)'!$A$4:$A$100=$B191))&gt;0),Tab_NotReq,
IF(ISERROR(VLOOKUP($B191,List_Section_1314,1,FALSE))=TRUE, "",
IF(SUMPRODUCT(--('Section 13(a)(b)(c)'!$A$4:$A$100=$B191))=0,Missing_substance,
IF(SUMPRODUCT(--('Section 13(a)(b)(c)'!$A$4:$A$100=$B191),--('Section 13(a)(b)(c)'!$O$4:$O$100=Complete))&lt;SUMPRODUCT(--('Section 13(a)(b)(c)'!$A$4:$A$100=$B191)),Substance_error,Substance_complete))))))</f>
        <v/>
      </c>
      <c r="F191" s="93" t="str" cm="1">
        <f t="array" ref="F191">IF('File Status'!$B191="","",
IF(AND('Section 8'!$L$4=No,SUMPRODUCT(--('Section 13(d)(e)'!$A$4:$A$300=$B191))=0),"",
IF(AND('Section 8'!$L$4=No,SUMPRODUCT(--('Section 13(d)(e)'!$A$4:$A$300=$B191))&gt;0),Tab_NotReq,
IF(ISERROR(VLOOKUP($B191,List_Section_1314,1,FALSE))=TRUE, "",
IF(SUMPRODUCT(--('Section 13(d)(e)'!$A$4:$A$300=$B191))=0,Missing_substance,
IF(SUMPRODUCT(--('Section 13(d)(e)'!$A$4:$A$300=$B191),--('Section 13(d)(e)'!$L$4:$L$300=Complete))&lt;SUMPRODUCT(--('Section 13(d)(e)'!$A$4:$A$300=$B191)),Substance_error,Substance_complete))))))</f>
        <v/>
      </c>
      <c r="G191" s="94" t="str" cm="1">
        <f t="array" ref="G191">IF('File Status'!$B191="","",
IF(AND('Section 8'!$L$4=No,SUMPRODUCT(--('Section 13 &amp; 14 Files'!$A$4:$A$100=$B191))=0),"",
IF(AND('Section 8'!$L$4=No,SUMPRODUCT(--('Section 13 &amp; 14 Files'!$A$4:$A$100=$B191))&gt;0),Tab_NotReq,
IF(ISERROR(VLOOKUP($B191,List_Section_1314,1,FALSE))=TRUE, "",
IF(SUMPRODUCT(--('Section 13 &amp; 14 Files'!$A$4:$A$100=$B191),--('Section 13 &amp; 14 Files'!$H$4:$H$100=Complete))&lt;SUMPRODUCT(--('Section 13 &amp; 14 Files'!$A$4:$A$100=$B191)),Substance_error,substance_complete_s1314)))))</f>
        <v/>
      </c>
      <c r="H191" s="25"/>
    </row>
    <row r="192" spans="1:8" ht="60" customHeight="1" x14ac:dyDescent="0.35">
      <c r="A192" s="25"/>
      <c r="B192" s="2" t="str">
        <f>IF('Section 11'!C179="", "", 'Section 11'!C179)</f>
        <v/>
      </c>
      <c r="C192" s="10" t="str">
        <f>IF(B192="","",
IF(AND('Section 8'!$L$4=No,B192&lt;&gt;""),Tab_NotReq,
IF('Section 11'!Y179=Complete,Substance_complete,IF('Section 11'!Y179&lt;&gt;Complete,Substance_error,""))))</f>
        <v/>
      </c>
      <c r="D192" s="10" t="str" cm="1">
        <f t="array" ref="D192">IF('File Status'!$B192="","",
IF(AND('Section 8'!$L$4=No,SUMPRODUCT(--('Section 12'!$A$4:$A$1004=$B192))=0),"",
IF(AND('Section 8'!$L$4=No,SUMPRODUCT(--('Section 12'!$A$4:$A$1004=$B192))&gt;0),Tab_NotReq,
IF(SUMPRODUCT(--('Section 12'!$A$4:$A$1004=$B192))=0,Missing_substance,
IF(SUMPRODUCT(--('Section 12'!$A$4:$A$1004=$B192),--('Section 12'!$Z$4:$Z$1004=Complete))&lt;SUMPRODUCT(--('Section 12'!$A$4:$A$1004=$B192)),Substance_error,Substance_complete)))))</f>
        <v/>
      </c>
      <c r="E192" s="10" t="str" cm="1">
        <f t="array" ref="E192">IF('File Status'!$B192="","",
IF(AND('Section 8'!$L$4=No,SUMPRODUCT(--('Section 13(a)(b)(c)'!$A$4:$A$100=$B192))=0),"",
IF(AND('Section 8'!$L$4=No,SUMPRODUCT(--('Section 13(a)(b)(c)'!$A$4:$A$100=$B192))&gt;0),Tab_NotReq,
IF(ISERROR(VLOOKUP($B192,List_Section_1314,1,FALSE))=TRUE, "",
IF(SUMPRODUCT(--('Section 13(a)(b)(c)'!$A$4:$A$100=$B192))=0,Missing_substance,
IF(SUMPRODUCT(--('Section 13(a)(b)(c)'!$A$4:$A$100=$B192),--('Section 13(a)(b)(c)'!$O$4:$O$100=Complete))&lt;SUMPRODUCT(--('Section 13(a)(b)(c)'!$A$4:$A$100=$B192)),Substance_error,Substance_complete))))))</f>
        <v/>
      </c>
      <c r="F192" s="93" t="str" cm="1">
        <f t="array" ref="F192">IF('File Status'!$B192="","",
IF(AND('Section 8'!$L$4=No,SUMPRODUCT(--('Section 13(d)(e)'!$A$4:$A$300=$B192))=0),"",
IF(AND('Section 8'!$L$4=No,SUMPRODUCT(--('Section 13(d)(e)'!$A$4:$A$300=$B192))&gt;0),Tab_NotReq,
IF(ISERROR(VLOOKUP($B192,List_Section_1314,1,FALSE))=TRUE, "",
IF(SUMPRODUCT(--('Section 13(d)(e)'!$A$4:$A$300=$B192))=0,Missing_substance,
IF(SUMPRODUCT(--('Section 13(d)(e)'!$A$4:$A$300=$B192),--('Section 13(d)(e)'!$L$4:$L$300=Complete))&lt;SUMPRODUCT(--('Section 13(d)(e)'!$A$4:$A$300=$B192)),Substance_error,Substance_complete))))))</f>
        <v/>
      </c>
      <c r="G192" s="94" t="str" cm="1">
        <f t="array" ref="G192">IF('File Status'!$B192="","",
IF(AND('Section 8'!$L$4=No,SUMPRODUCT(--('Section 13 &amp; 14 Files'!$A$4:$A$100=$B192))=0),"",
IF(AND('Section 8'!$L$4=No,SUMPRODUCT(--('Section 13 &amp; 14 Files'!$A$4:$A$100=$B192))&gt;0),Tab_NotReq,
IF(ISERROR(VLOOKUP($B192,List_Section_1314,1,FALSE))=TRUE, "",
IF(SUMPRODUCT(--('Section 13 &amp; 14 Files'!$A$4:$A$100=$B192),--('Section 13 &amp; 14 Files'!$H$4:$H$100=Complete))&lt;SUMPRODUCT(--('Section 13 &amp; 14 Files'!$A$4:$A$100=$B192)),Substance_error,substance_complete_s1314)))))</f>
        <v/>
      </c>
      <c r="H192" s="25"/>
    </row>
    <row r="193" spans="1:8" ht="60" customHeight="1" x14ac:dyDescent="0.35">
      <c r="A193" s="25"/>
      <c r="B193" s="2" t="str">
        <f>IF('Section 11'!C180="", "", 'Section 11'!C180)</f>
        <v/>
      </c>
      <c r="C193" s="10" t="str">
        <f>IF(B193="","",
IF(AND('Section 8'!$L$4=No,B193&lt;&gt;""),Tab_NotReq,
IF('Section 11'!Y180=Complete,Substance_complete,IF('Section 11'!Y180&lt;&gt;Complete,Substance_error,""))))</f>
        <v/>
      </c>
      <c r="D193" s="10" t="str" cm="1">
        <f t="array" ref="D193">IF('File Status'!$B193="","",
IF(AND('Section 8'!$L$4=No,SUMPRODUCT(--('Section 12'!$A$4:$A$1004=$B193))=0),"",
IF(AND('Section 8'!$L$4=No,SUMPRODUCT(--('Section 12'!$A$4:$A$1004=$B193))&gt;0),Tab_NotReq,
IF(SUMPRODUCT(--('Section 12'!$A$4:$A$1004=$B193))=0,Missing_substance,
IF(SUMPRODUCT(--('Section 12'!$A$4:$A$1004=$B193),--('Section 12'!$Z$4:$Z$1004=Complete))&lt;SUMPRODUCT(--('Section 12'!$A$4:$A$1004=$B193)),Substance_error,Substance_complete)))))</f>
        <v/>
      </c>
      <c r="E193" s="10" t="str" cm="1">
        <f t="array" ref="E193">IF('File Status'!$B193="","",
IF(AND('Section 8'!$L$4=No,SUMPRODUCT(--('Section 13(a)(b)(c)'!$A$4:$A$100=$B193))=0),"",
IF(AND('Section 8'!$L$4=No,SUMPRODUCT(--('Section 13(a)(b)(c)'!$A$4:$A$100=$B193))&gt;0),Tab_NotReq,
IF(ISERROR(VLOOKUP($B193,List_Section_1314,1,FALSE))=TRUE, "",
IF(SUMPRODUCT(--('Section 13(a)(b)(c)'!$A$4:$A$100=$B193))=0,Missing_substance,
IF(SUMPRODUCT(--('Section 13(a)(b)(c)'!$A$4:$A$100=$B193),--('Section 13(a)(b)(c)'!$O$4:$O$100=Complete))&lt;SUMPRODUCT(--('Section 13(a)(b)(c)'!$A$4:$A$100=$B193)),Substance_error,Substance_complete))))))</f>
        <v/>
      </c>
      <c r="F193" s="93" t="str" cm="1">
        <f t="array" ref="F193">IF('File Status'!$B193="","",
IF(AND('Section 8'!$L$4=No,SUMPRODUCT(--('Section 13(d)(e)'!$A$4:$A$300=$B193))=0),"",
IF(AND('Section 8'!$L$4=No,SUMPRODUCT(--('Section 13(d)(e)'!$A$4:$A$300=$B193))&gt;0),Tab_NotReq,
IF(ISERROR(VLOOKUP($B193,List_Section_1314,1,FALSE))=TRUE, "",
IF(SUMPRODUCT(--('Section 13(d)(e)'!$A$4:$A$300=$B193))=0,Missing_substance,
IF(SUMPRODUCT(--('Section 13(d)(e)'!$A$4:$A$300=$B193),--('Section 13(d)(e)'!$L$4:$L$300=Complete))&lt;SUMPRODUCT(--('Section 13(d)(e)'!$A$4:$A$300=$B193)),Substance_error,Substance_complete))))))</f>
        <v/>
      </c>
      <c r="G193" s="94" t="str" cm="1">
        <f t="array" ref="G193">IF('File Status'!$B193="","",
IF(AND('Section 8'!$L$4=No,SUMPRODUCT(--('Section 13 &amp; 14 Files'!$A$4:$A$100=$B193))=0),"",
IF(AND('Section 8'!$L$4=No,SUMPRODUCT(--('Section 13 &amp; 14 Files'!$A$4:$A$100=$B193))&gt;0),Tab_NotReq,
IF(ISERROR(VLOOKUP($B193,List_Section_1314,1,FALSE))=TRUE, "",
IF(SUMPRODUCT(--('Section 13 &amp; 14 Files'!$A$4:$A$100=$B193),--('Section 13 &amp; 14 Files'!$H$4:$H$100=Complete))&lt;SUMPRODUCT(--('Section 13 &amp; 14 Files'!$A$4:$A$100=$B193)),Substance_error,substance_complete_s1314)))))</f>
        <v/>
      </c>
      <c r="H193" s="25"/>
    </row>
    <row r="194" spans="1:8" ht="60" customHeight="1" x14ac:dyDescent="0.35">
      <c r="A194" s="25"/>
      <c r="B194" s="2" t="str">
        <f>IF('Section 11'!C181="", "", 'Section 11'!C181)</f>
        <v/>
      </c>
      <c r="C194" s="10" t="str">
        <f>IF(B194="","",
IF(AND('Section 8'!$L$4=No,B194&lt;&gt;""),Tab_NotReq,
IF('Section 11'!Y181=Complete,Substance_complete,IF('Section 11'!Y181&lt;&gt;Complete,Substance_error,""))))</f>
        <v/>
      </c>
      <c r="D194" s="10" t="str" cm="1">
        <f t="array" ref="D194">IF('File Status'!$B194="","",
IF(AND('Section 8'!$L$4=No,SUMPRODUCT(--('Section 12'!$A$4:$A$1004=$B194))=0),"",
IF(AND('Section 8'!$L$4=No,SUMPRODUCT(--('Section 12'!$A$4:$A$1004=$B194))&gt;0),Tab_NotReq,
IF(SUMPRODUCT(--('Section 12'!$A$4:$A$1004=$B194))=0,Missing_substance,
IF(SUMPRODUCT(--('Section 12'!$A$4:$A$1004=$B194),--('Section 12'!$Z$4:$Z$1004=Complete))&lt;SUMPRODUCT(--('Section 12'!$A$4:$A$1004=$B194)),Substance_error,Substance_complete)))))</f>
        <v/>
      </c>
      <c r="E194" s="10" t="str" cm="1">
        <f t="array" ref="E194">IF('File Status'!$B194="","",
IF(AND('Section 8'!$L$4=No,SUMPRODUCT(--('Section 13(a)(b)(c)'!$A$4:$A$100=$B194))=0),"",
IF(AND('Section 8'!$L$4=No,SUMPRODUCT(--('Section 13(a)(b)(c)'!$A$4:$A$100=$B194))&gt;0),Tab_NotReq,
IF(ISERROR(VLOOKUP($B194,List_Section_1314,1,FALSE))=TRUE, "",
IF(SUMPRODUCT(--('Section 13(a)(b)(c)'!$A$4:$A$100=$B194))=0,Missing_substance,
IF(SUMPRODUCT(--('Section 13(a)(b)(c)'!$A$4:$A$100=$B194),--('Section 13(a)(b)(c)'!$O$4:$O$100=Complete))&lt;SUMPRODUCT(--('Section 13(a)(b)(c)'!$A$4:$A$100=$B194)),Substance_error,Substance_complete))))))</f>
        <v/>
      </c>
      <c r="F194" s="93" t="str" cm="1">
        <f t="array" ref="F194">IF('File Status'!$B194="","",
IF(AND('Section 8'!$L$4=No,SUMPRODUCT(--('Section 13(d)(e)'!$A$4:$A$300=$B194))=0),"",
IF(AND('Section 8'!$L$4=No,SUMPRODUCT(--('Section 13(d)(e)'!$A$4:$A$300=$B194))&gt;0),Tab_NotReq,
IF(ISERROR(VLOOKUP($B194,List_Section_1314,1,FALSE))=TRUE, "",
IF(SUMPRODUCT(--('Section 13(d)(e)'!$A$4:$A$300=$B194))=0,Missing_substance,
IF(SUMPRODUCT(--('Section 13(d)(e)'!$A$4:$A$300=$B194),--('Section 13(d)(e)'!$L$4:$L$300=Complete))&lt;SUMPRODUCT(--('Section 13(d)(e)'!$A$4:$A$300=$B194)),Substance_error,Substance_complete))))))</f>
        <v/>
      </c>
      <c r="G194" s="94" t="str" cm="1">
        <f t="array" ref="G194">IF('File Status'!$B194="","",
IF(AND('Section 8'!$L$4=No,SUMPRODUCT(--('Section 13 &amp; 14 Files'!$A$4:$A$100=$B194))=0),"",
IF(AND('Section 8'!$L$4=No,SUMPRODUCT(--('Section 13 &amp; 14 Files'!$A$4:$A$100=$B194))&gt;0),Tab_NotReq,
IF(ISERROR(VLOOKUP($B194,List_Section_1314,1,FALSE))=TRUE, "",
IF(SUMPRODUCT(--('Section 13 &amp; 14 Files'!$A$4:$A$100=$B194),--('Section 13 &amp; 14 Files'!$H$4:$H$100=Complete))&lt;SUMPRODUCT(--('Section 13 &amp; 14 Files'!$A$4:$A$100=$B194)),Substance_error,substance_complete_s1314)))))</f>
        <v/>
      </c>
      <c r="H194" s="25"/>
    </row>
    <row r="195" spans="1:8" ht="60" customHeight="1" x14ac:dyDescent="0.35">
      <c r="A195" s="25"/>
      <c r="B195" s="2" t="str">
        <f>IF('Section 11'!C182="", "", 'Section 11'!C182)</f>
        <v/>
      </c>
      <c r="C195" s="10" t="str">
        <f>IF(B195="","",
IF(AND('Section 8'!$L$4=No,B195&lt;&gt;""),Tab_NotReq,
IF('Section 11'!Y182=Complete,Substance_complete,IF('Section 11'!Y182&lt;&gt;Complete,Substance_error,""))))</f>
        <v/>
      </c>
      <c r="D195" s="10" t="str" cm="1">
        <f t="array" ref="D195">IF('File Status'!$B195="","",
IF(AND('Section 8'!$L$4=No,SUMPRODUCT(--('Section 12'!$A$4:$A$1004=$B195))=0),"",
IF(AND('Section 8'!$L$4=No,SUMPRODUCT(--('Section 12'!$A$4:$A$1004=$B195))&gt;0),Tab_NotReq,
IF(SUMPRODUCT(--('Section 12'!$A$4:$A$1004=$B195))=0,Missing_substance,
IF(SUMPRODUCT(--('Section 12'!$A$4:$A$1004=$B195),--('Section 12'!$Z$4:$Z$1004=Complete))&lt;SUMPRODUCT(--('Section 12'!$A$4:$A$1004=$B195)),Substance_error,Substance_complete)))))</f>
        <v/>
      </c>
      <c r="E195" s="10" t="str" cm="1">
        <f t="array" ref="E195">IF('File Status'!$B195="","",
IF(AND('Section 8'!$L$4=No,SUMPRODUCT(--('Section 13(a)(b)(c)'!$A$4:$A$100=$B195))=0),"",
IF(AND('Section 8'!$L$4=No,SUMPRODUCT(--('Section 13(a)(b)(c)'!$A$4:$A$100=$B195))&gt;0),Tab_NotReq,
IF(ISERROR(VLOOKUP($B195,List_Section_1314,1,FALSE))=TRUE, "",
IF(SUMPRODUCT(--('Section 13(a)(b)(c)'!$A$4:$A$100=$B195))=0,Missing_substance,
IF(SUMPRODUCT(--('Section 13(a)(b)(c)'!$A$4:$A$100=$B195),--('Section 13(a)(b)(c)'!$O$4:$O$100=Complete))&lt;SUMPRODUCT(--('Section 13(a)(b)(c)'!$A$4:$A$100=$B195)),Substance_error,Substance_complete))))))</f>
        <v/>
      </c>
      <c r="F195" s="93" t="str" cm="1">
        <f t="array" ref="F195">IF('File Status'!$B195="","",
IF(AND('Section 8'!$L$4=No,SUMPRODUCT(--('Section 13(d)(e)'!$A$4:$A$300=$B195))=0),"",
IF(AND('Section 8'!$L$4=No,SUMPRODUCT(--('Section 13(d)(e)'!$A$4:$A$300=$B195))&gt;0),Tab_NotReq,
IF(ISERROR(VLOOKUP($B195,List_Section_1314,1,FALSE))=TRUE, "",
IF(SUMPRODUCT(--('Section 13(d)(e)'!$A$4:$A$300=$B195))=0,Missing_substance,
IF(SUMPRODUCT(--('Section 13(d)(e)'!$A$4:$A$300=$B195),--('Section 13(d)(e)'!$L$4:$L$300=Complete))&lt;SUMPRODUCT(--('Section 13(d)(e)'!$A$4:$A$300=$B195)),Substance_error,Substance_complete))))))</f>
        <v/>
      </c>
      <c r="G195" s="94" t="str" cm="1">
        <f t="array" ref="G195">IF('File Status'!$B195="","",
IF(AND('Section 8'!$L$4=No,SUMPRODUCT(--('Section 13 &amp; 14 Files'!$A$4:$A$100=$B195))=0),"",
IF(AND('Section 8'!$L$4=No,SUMPRODUCT(--('Section 13 &amp; 14 Files'!$A$4:$A$100=$B195))&gt;0),Tab_NotReq,
IF(ISERROR(VLOOKUP($B195,List_Section_1314,1,FALSE))=TRUE, "",
IF(SUMPRODUCT(--('Section 13 &amp; 14 Files'!$A$4:$A$100=$B195),--('Section 13 &amp; 14 Files'!$H$4:$H$100=Complete))&lt;SUMPRODUCT(--('Section 13 &amp; 14 Files'!$A$4:$A$100=$B195)),Substance_error,substance_complete_s1314)))))</f>
        <v/>
      </c>
      <c r="H195" s="25"/>
    </row>
    <row r="196" spans="1:8" ht="60" customHeight="1" x14ac:dyDescent="0.35">
      <c r="A196" s="25"/>
      <c r="B196" s="2" t="str">
        <f>IF('Section 11'!C183="", "", 'Section 11'!C183)</f>
        <v/>
      </c>
      <c r="C196" s="10" t="str">
        <f>IF(B196="","",
IF(AND('Section 8'!$L$4=No,B196&lt;&gt;""),Tab_NotReq,
IF('Section 11'!Y183=Complete,Substance_complete,IF('Section 11'!Y183&lt;&gt;Complete,Substance_error,""))))</f>
        <v/>
      </c>
      <c r="D196" s="10" t="str" cm="1">
        <f t="array" ref="D196">IF('File Status'!$B196="","",
IF(AND('Section 8'!$L$4=No,SUMPRODUCT(--('Section 12'!$A$4:$A$1004=$B196))=0),"",
IF(AND('Section 8'!$L$4=No,SUMPRODUCT(--('Section 12'!$A$4:$A$1004=$B196))&gt;0),Tab_NotReq,
IF(SUMPRODUCT(--('Section 12'!$A$4:$A$1004=$B196))=0,Missing_substance,
IF(SUMPRODUCT(--('Section 12'!$A$4:$A$1004=$B196),--('Section 12'!$Z$4:$Z$1004=Complete))&lt;SUMPRODUCT(--('Section 12'!$A$4:$A$1004=$B196)),Substance_error,Substance_complete)))))</f>
        <v/>
      </c>
      <c r="E196" s="10" t="str" cm="1">
        <f t="array" ref="E196">IF('File Status'!$B196="","",
IF(AND('Section 8'!$L$4=No,SUMPRODUCT(--('Section 13(a)(b)(c)'!$A$4:$A$100=$B196))=0),"",
IF(AND('Section 8'!$L$4=No,SUMPRODUCT(--('Section 13(a)(b)(c)'!$A$4:$A$100=$B196))&gt;0),Tab_NotReq,
IF(ISERROR(VLOOKUP($B196,List_Section_1314,1,FALSE))=TRUE, "",
IF(SUMPRODUCT(--('Section 13(a)(b)(c)'!$A$4:$A$100=$B196))=0,Missing_substance,
IF(SUMPRODUCT(--('Section 13(a)(b)(c)'!$A$4:$A$100=$B196),--('Section 13(a)(b)(c)'!$O$4:$O$100=Complete))&lt;SUMPRODUCT(--('Section 13(a)(b)(c)'!$A$4:$A$100=$B196)),Substance_error,Substance_complete))))))</f>
        <v/>
      </c>
      <c r="F196" s="93" t="str" cm="1">
        <f t="array" ref="F196">IF('File Status'!$B196="","",
IF(AND('Section 8'!$L$4=No,SUMPRODUCT(--('Section 13(d)(e)'!$A$4:$A$300=$B196))=0),"",
IF(AND('Section 8'!$L$4=No,SUMPRODUCT(--('Section 13(d)(e)'!$A$4:$A$300=$B196))&gt;0),Tab_NotReq,
IF(ISERROR(VLOOKUP($B196,List_Section_1314,1,FALSE))=TRUE, "",
IF(SUMPRODUCT(--('Section 13(d)(e)'!$A$4:$A$300=$B196))=0,Missing_substance,
IF(SUMPRODUCT(--('Section 13(d)(e)'!$A$4:$A$300=$B196),--('Section 13(d)(e)'!$L$4:$L$300=Complete))&lt;SUMPRODUCT(--('Section 13(d)(e)'!$A$4:$A$300=$B196)),Substance_error,Substance_complete))))))</f>
        <v/>
      </c>
      <c r="G196" s="94" t="str" cm="1">
        <f t="array" ref="G196">IF('File Status'!$B196="","",
IF(AND('Section 8'!$L$4=No,SUMPRODUCT(--('Section 13 &amp; 14 Files'!$A$4:$A$100=$B196))=0),"",
IF(AND('Section 8'!$L$4=No,SUMPRODUCT(--('Section 13 &amp; 14 Files'!$A$4:$A$100=$B196))&gt;0),Tab_NotReq,
IF(ISERROR(VLOOKUP($B196,List_Section_1314,1,FALSE))=TRUE, "",
IF(SUMPRODUCT(--('Section 13 &amp; 14 Files'!$A$4:$A$100=$B196),--('Section 13 &amp; 14 Files'!$H$4:$H$100=Complete))&lt;SUMPRODUCT(--('Section 13 &amp; 14 Files'!$A$4:$A$100=$B196)),Substance_error,substance_complete_s1314)))))</f>
        <v/>
      </c>
      <c r="H196" s="25"/>
    </row>
    <row r="197" spans="1:8" ht="60" customHeight="1" x14ac:dyDescent="0.35">
      <c r="A197" s="25"/>
      <c r="B197" s="2" t="str">
        <f>IF('Section 11'!C184="", "", 'Section 11'!C184)</f>
        <v/>
      </c>
      <c r="C197" s="10" t="str">
        <f>IF(B197="","",
IF(AND('Section 8'!$L$4=No,B197&lt;&gt;""),Tab_NotReq,
IF('Section 11'!Y184=Complete,Substance_complete,IF('Section 11'!Y184&lt;&gt;Complete,Substance_error,""))))</f>
        <v/>
      </c>
      <c r="D197" s="10" t="str" cm="1">
        <f t="array" ref="D197">IF('File Status'!$B197="","",
IF(AND('Section 8'!$L$4=No,SUMPRODUCT(--('Section 12'!$A$4:$A$1004=$B197))=0),"",
IF(AND('Section 8'!$L$4=No,SUMPRODUCT(--('Section 12'!$A$4:$A$1004=$B197))&gt;0),Tab_NotReq,
IF(SUMPRODUCT(--('Section 12'!$A$4:$A$1004=$B197))=0,Missing_substance,
IF(SUMPRODUCT(--('Section 12'!$A$4:$A$1004=$B197),--('Section 12'!$Z$4:$Z$1004=Complete))&lt;SUMPRODUCT(--('Section 12'!$A$4:$A$1004=$B197)),Substance_error,Substance_complete)))))</f>
        <v/>
      </c>
      <c r="E197" s="10" t="str" cm="1">
        <f t="array" ref="E197">IF('File Status'!$B197="","",
IF(AND('Section 8'!$L$4=No,SUMPRODUCT(--('Section 13(a)(b)(c)'!$A$4:$A$100=$B197))=0),"",
IF(AND('Section 8'!$L$4=No,SUMPRODUCT(--('Section 13(a)(b)(c)'!$A$4:$A$100=$B197))&gt;0),Tab_NotReq,
IF(ISERROR(VLOOKUP($B197,List_Section_1314,1,FALSE))=TRUE, "",
IF(SUMPRODUCT(--('Section 13(a)(b)(c)'!$A$4:$A$100=$B197))=0,Missing_substance,
IF(SUMPRODUCT(--('Section 13(a)(b)(c)'!$A$4:$A$100=$B197),--('Section 13(a)(b)(c)'!$O$4:$O$100=Complete))&lt;SUMPRODUCT(--('Section 13(a)(b)(c)'!$A$4:$A$100=$B197)),Substance_error,Substance_complete))))))</f>
        <v/>
      </c>
      <c r="F197" s="93" t="str" cm="1">
        <f t="array" ref="F197">IF('File Status'!$B197="","",
IF(AND('Section 8'!$L$4=No,SUMPRODUCT(--('Section 13(d)(e)'!$A$4:$A$300=$B197))=0),"",
IF(AND('Section 8'!$L$4=No,SUMPRODUCT(--('Section 13(d)(e)'!$A$4:$A$300=$B197))&gt;0),Tab_NotReq,
IF(ISERROR(VLOOKUP($B197,List_Section_1314,1,FALSE))=TRUE, "",
IF(SUMPRODUCT(--('Section 13(d)(e)'!$A$4:$A$300=$B197))=0,Missing_substance,
IF(SUMPRODUCT(--('Section 13(d)(e)'!$A$4:$A$300=$B197),--('Section 13(d)(e)'!$L$4:$L$300=Complete))&lt;SUMPRODUCT(--('Section 13(d)(e)'!$A$4:$A$300=$B197)),Substance_error,Substance_complete))))))</f>
        <v/>
      </c>
      <c r="G197" s="94" t="str" cm="1">
        <f t="array" ref="G197">IF('File Status'!$B197="","",
IF(AND('Section 8'!$L$4=No,SUMPRODUCT(--('Section 13 &amp; 14 Files'!$A$4:$A$100=$B197))=0),"",
IF(AND('Section 8'!$L$4=No,SUMPRODUCT(--('Section 13 &amp; 14 Files'!$A$4:$A$100=$B197))&gt;0),Tab_NotReq,
IF(ISERROR(VLOOKUP($B197,List_Section_1314,1,FALSE))=TRUE, "",
IF(SUMPRODUCT(--('Section 13 &amp; 14 Files'!$A$4:$A$100=$B197),--('Section 13 &amp; 14 Files'!$H$4:$H$100=Complete))&lt;SUMPRODUCT(--('Section 13 &amp; 14 Files'!$A$4:$A$100=$B197)),Substance_error,substance_complete_s1314)))))</f>
        <v/>
      </c>
      <c r="H197" s="25"/>
    </row>
    <row r="198" spans="1:8" ht="60" customHeight="1" x14ac:dyDescent="0.35">
      <c r="A198" s="25"/>
      <c r="B198" s="2" t="str">
        <f>IF('Section 11'!C185="", "", 'Section 11'!C185)</f>
        <v/>
      </c>
      <c r="C198" s="10" t="str">
        <f>IF(B198="","",
IF(AND('Section 8'!$L$4=No,B198&lt;&gt;""),Tab_NotReq,
IF('Section 11'!Y185=Complete,Substance_complete,IF('Section 11'!Y185&lt;&gt;Complete,Substance_error,""))))</f>
        <v/>
      </c>
      <c r="D198" s="10" t="str" cm="1">
        <f t="array" ref="D198">IF('File Status'!$B198="","",
IF(AND('Section 8'!$L$4=No,SUMPRODUCT(--('Section 12'!$A$4:$A$1004=$B198))=0),"",
IF(AND('Section 8'!$L$4=No,SUMPRODUCT(--('Section 12'!$A$4:$A$1004=$B198))&gt;0),Tab_NotReq,
IF(SUMPRODUCT(--('Section 12'!$A$4:$A$1004=$B198))=0,Missing_substance,
IF(SUMPRODUCT(--('Section 12'!$A$4:$A$1004=$B198),--('Section 12'!$Z$4:$Z$1004=Complete))&lt;SUMPRODUCT(--('Section 12'!$A$4:$A$1004=$B198)),Substance_error,Substance_complete)))))</f>
        <v/>
      </c>
      <c r="E198" s="10" t="str" cm="1">
        <f t="array" ref="E198">IF('File Status'!$B198="","",
IF(AND('Section 8'!$L$4=No,SUMPRODUCT(--('Section 13(a)(b)(c)'!$A$4:$A$100=$B198))=0),"",
IF(AND('Section 8'!$L$4=No,SUMPRODUCT(--('Section 13(a)(b)(c)'!$A$4:$A$100=$B198))&gt;0),Tab_NotReq,
IF(ISERROR(VLOOKUP($B198,List_Section_1314,1,FALSE))=TRUE, "",
IF(SUMPRODUCT(--('Section 13(a)(b)(c)'!$A$4:$A$100=$B198))=0,Missing_substance,
IF(SUMPRODUCT(--('Section 13(a)(b)(c)'!$A$4:$A$100=$B198),--('Section 13(a)(b)(c)'!$O$4:$O$100=Complete))&lt;SUMPRODUCT(--('Section 13(a)(b)(c)'!$A$4:$A$100=$B198)),Substance_error,Substance_complete))))))</f>
        <v/>
      </c>
      <c r="F198" s="93" t="str" cm="1">
        <f t="array" ref="F198">IF('File Status'!$B198="","",
IF(AND('Section 8'!$L$4=No,SUMPRODUCT(--('Section 13(d)(e)'!$A$4:$A$300=$B198))=0),"",
IF(AND('Section 8'!$L$4=No,SUMPRODUCT(--('Section 13(d)(e)'!$A$4:$A$300=$B198))&gt;0),Tab_NotReq,
IF(ISERROR(VLOOKUP($B198,List_Section_1314,1,FALSE))=TRUE, "",
IF(SUMPRODUCT(--('Section 13(d)(e)'!$A$4:$A$300=$B198))=0,Missing_substance,
IF(SUMPRODUCT(--('Section 13(d)(e)'!$A$4:$A$300=$B198),--('Section 13(d)(e)'!$L$4:$L$300=Complete))&lt;SUMPRODUCT(--('Section 13(d)(e)'!$A$4:$A$300=$B198)),Substance_error,Substance_complete))))))</f>
        <v/>
      </c>
      <c r="G198" s="94" t="str" cm="1">
        <f t="array" ref="G198">IF('File Status'!$B198="","",
IF(AND('Section 8'!$L$4=No,SUMPRODUCT(--('Section 13 &amp; 14 Files'!$A$4:$A$100=$B198))=0),"",
IF(AND('Section 8'!$L$4=No,SUMPRODUCT(--('Section 13 &amp; 14 Files'!$A$4:$A$100=$B198))&gt;0),Tab_NotReq,
IF(ISERROR(VLOOKUP($B198,List_Section_1314,1,FALSE))=TRUE, "",
IF(SUMPRODUCT(--('Section 13 &amp; 14 Files'!$A$4:$A$100=$B198),--('Section 13 &amp; 14 Files'!$H$4:$H$100=Complete))&lt;SUMPRODUCT(--('Section 13 &amp; 14 Files'!$A$4:$A$100=$B198)),Substance_error,substance_complete_s1314)))))</f>
        <v/>
      </c>
      <c r="H198" s="25"/>
    </row>
    <row r="199" spans="1:8" ht="60" customHeight="1" x14ac:dyDescent="0.35">
      <c r="A199" s="25"/>
      <c r="B199" s="2" t="str">
        <f>IF('Section 11'!C186="", "", 'Section 11'!C186)</f>
        <v/>
      </c>
      <c r="C199" s="10" t="str">
        <f>IF(B199="","",
IF(AND('Section 8'!$L$4=No,B199&lt;&gt;""),Tab_NotReq,
IF('Section 11'!Y186=Complete,Substance_complete,IF('Section 11'!Y186&lt;&gt;Complete,Substance_error,""))))</f>
        <v/>
      </c>
      <c r="D199" s="10" t="str" cm="1">
        <f t="array" ref="D199">IF('File Status'!$B199="","",
IF(AND('Section 8'!$L$4=No,SUMPRODUCT(--('Section 12'!$A$4:$A$1004=$B199))=0),"",
IF(AND('Section 8'!$L$4=No,SUMPRODUCT(--('Section 12'!$A$4:$A$1004=$B199))&gt;0),Tab_NotReq,
IF(SUMPRODUCT(--('Section 12'!$A$4:$A$1004=$B199))=0,Missing_substance,
IF(SUMPRODUCT(--('Section 12'!$A$4:$A$1004=$B199),--('Section 12'!$Z$4:$Z$1004=Complete))&lt;SUMPRODUCT(--('Section 12'!$A$4:$A$1004=$B199)),Substance_error,Substance_complete)))))</f>
        <v/>
      </c>
      <c r="E199" s="10" t="str" cm="1">
        <f t="array" ref="E199">IF('File Status'!$B199="","",
IF(AND('Section 8'!$L$4=No,SUMPRODUCT(--('Section 13(a)(b)(c)'!$A$4:$A$100=$B199))=0),"",
IF(AND('Section 8'!$L$4=No,SUMPRODUCT(--('Section 13(a)(b)(c)'!$A$4:$A$100=$B199))&gt;0),Tab_NotReq,
IF(ISERROR(VLOOKUP($B199,List_Section_1314,1,FALSE))=TRUE, "",
IF(SUMPRODUCT(--('Section 13(a)(b)(c)'!$A$4:$A$100=$B199))=0,Missing_substance,
IF(SUMPRODUCT(--('Section 13(a)(b)(c)'!$A$4:$A$100=$B199),--('Section 13(a)(b)(c)'!$O$4:$O$100=Complete))&lt;SUMPRODUCT(--('Section 13(a)(b)(c)'!$A$4:$A$100=$B199)),Substance_error,Substance_complete))))))</f>
        <v/>
      </c>
      <c r="F199" s="93" t="str" cm="1">
        <f t="array" ref="F199">IF('File Status'!$B199="","",
IF(AND('Section 8'!$L$4=No,SUMPRODUCT(--('Section 13(d)(e)'!$A$4:$A$300=$B199))=0),"",
IF(AND('Section 8'!$L$4=No,SUMPRODUCT(--('Section 13(d)(e)'!$A$4:$A$300=$B199))&gt;0),Tab_NotReq,
IF(ISERROR(VLOOKUP($B199,List_Section_1314,1,FALSE))=TRUE, "",
IF(SUMPRODUCT(--('Section 13(d)(e)'!$A$4:$A$300=$B199))=0,Missing_substance,
IF(SUMPRODUCT(--('Section 13(d)(e)'!$A$4:$A$300=$B199),--('Section 13(d)(e)'!$L$4:$L$300=Complete))&lt;SUMPRODUCT(--('Section 13(d)(e)'!$A$4:$A$300=$B199)),Substance_error,Substance_complete))))))</f>
        <v/>
      </c>
      <c r="G199" s="94" t="str" cm="1">
        <f t="array" ref="G199">IF('File Status'!$B199="","",
IF(AND('Section 8'!$L$4=No,SUMPRODUCT(--('Section 13 &amp; 14 Files'!$A$4:$A$100=$B199))=0),"",
IF(AND('Section 8'!$L$4=No,SUMPRODUCT(--('Section 13 &amp; 14 Files'!$A$4:$A$100=$B199))&gt;0),Tab_NotReq,
IF(ISERROR(VLOOKUP($B199,List_Section_1314,1,FALSE))=TRUE, "",
IF(SUMPRODUCT(--('Section 13 &amp; 14 Files'!$A$4:$A$100=$B199),--('Section 13 &amp; 14 Files'!$H$4:$H$100=Complete))&lt;SUMPRODUCT(--('Section 13 &amp; 14 Files'!$A$4:$A$100=$B199)),Substance_error,substance_complete_s1314)))))</f>
        <v/>
      </c>
      <c r="H199" s="25"/>
    </row>
    <row r="200" spans="1:8" ht="60" customHeight="1" x14ac:dyDescent="0.35">
      <c r="A200" s="25"/>
      <c r="B200" s="2" t="str">
        <f>IF('Section 11'!C187="", "", 'Section 11'!C187)</f>
        <v/>
      </c>
      <c r="C200" s="10" t="str">
        <f>IF(B200="","",
IF(AND('Section 8'!$L$4=No,B200&lt;&gt;""),Tab_NotReq,
IF('Section 11'!Y187=Complete,Substance_complete,IF('Section 11'!Y187&lt;&gt;Complete,Substance_error,""))))</f>
        <v/>
      </c>
      <c r="D200" s="10" t="str" cm="1">
        <f t="array" ref="D200">IF('File Status'!$B200="","",
IF(AND('Section 8'!$L$4=No,SUMPRODUCT(--('Section 12'!$A$4:$A$1004=$B200))=0),"",
IF(AND('Section 8'!$L$4=No,SUMPRODUCT(--('Section 12'!$A$4:$A$1004=$B200))&gt;0),Tab_NotReq,
IF(SUMPRODUCT(--('Section 12'!$A$4:$A$1004=$B200))=0,Missing_substance,
IF(SUMPRODUCT(--('Section 12'!$A$4:$A$1004=$B200),--('Section 12'!$Z$4:$Z$1004=Complete))&lt;SUMPRODUCT(--('Section 12'!$A$4:$A$1004=$B200)),Substance_error,Substance_complete)))))</f>
        <v/>
      </c>
      <c r="E200" s="10" t="str" cm="1">
        <f t="array" ref="E200">IF('File Status'!$B200="","",
IF(AND('Section 8'!$L$4=No,SUMPRODUCT(--('Section 13(a)(b)(c)'!$A$4:$A$100=$B200))=0),"",
IF(AND('Section 8'!$L$4=No,SUMPRODUCT(--('Section 13(a)(b)(c)'!$A$4:$A$100=$B200))&gt;0),Tab_NotReq,
IF(ISERROR(VLOOKUP($B200,List_Section_1314,1,FALSE))=TRUE, "",
IF(SUMPRODUCT(--('Section 13(a)(b)(c)'!$A$4:$A$100=$B200))=0,Missing_substance,
IF(SUMPRODUCT(--('Section 13(a)(b)(c)'!$A$4:$A$100=$B200),--('Section 13(a)(b)(c)'!$O$4:$O$100=Complete))&lt;SUMPRODUCT(--('Section 13(a)(b)(c)'!$A$4:$A$100=$B200)),Substance_error,Substance_complete))))))</f>
        <v/>
      </c>
      <c r="F200" s="93" t="str" cm="1">
        <f t="array" ref="F200">IF('File Status'!$B200="","",
IF(AND('Section 8'!$L$4=No,SUMPRODUCT(--('Section 13(d)(e)'!$A$4:$A$300=$B200))=0),"",
IF(AND('Section 8'!$L$4=No,SUMPRODUCT(--('Section 13(d)(e)'!$A$4:$A$300=$B200))&gt;0),Tab_NotReq,
IF(ISERROR(VLOOKUP($B200,List_Section_1314,1,FALSE))=TRUE, "",
IF(SUMPRODUCT(--('Section 13(d)(e)'!$A$4:$A$300=$B200))=0,Missing_substance,
IF(SUMPRODUCT(--('Section 13(d)(e)'!$A$4:$A$300=$B200),--('Section 13(d)(e)'!$L$4:$L$300=Complete))&lt;SUMPRODUCT(--('Section 13(d)(e)'!$A$4:$A$300=$B200)),Substance_error,Substance_complete))))))</f>
        <v/>
      </c>
      <c r="G200" s="94" t="str" cm="1">
        <f t="array" ref="G200">IF('File Status'!$B200="","",
IF(AND('Section 8'!$L$4=No,SUMPRODUCT(--('Section 13 &amp; 14 Files'!$A$4:$A$100=$B200))=0),"",
IF(AND('Section 8'!$L$4=No,SUMPRODUCT(--('Section 13 &amp; 14 Files'!$A$4:$A$100=$B200))&gt;0),Tab_NotReq,
IF(ISERROR(VLOOKUP($B200,List_Section_1314,1,FALSE))=TRUE, "",
IF(SUMPRODUCT(--('Section 13 &amp; 14 Files'!$A$4:$A$100=$B200),--('Section 13 &amp; 14 Files'!$H$4:$H$100=Complete))&lt;SUMPRODUCT(--('Section 13 &amp; 14 Files'!$A$4:$A$100=$B200)),Substance_error,substance_complete_s1314)))))</f>
        <v/>
      </c>
      <c r="H200" s="25"/>
    </row>
    <row r="201" spans="1:8" ht="60" customHeight="1" x14ac:dyDescent="0.35">
      <c r="A201" s="25"/>
      <c r="B201" s="2" t="str">
        <f>IF('Section 11'!C188="", "", 'Section 11'!C188)</f>
        <v/>
      </c>
      <c r="C201" s="10" t="str">
        <f>IF(B201="","",
IF(AND('Section 8'!$L$4=No,B201&lt;&gt;""),Tab_NotReq,
IF('Section 11'!Y188=Complete,Substance_complete,IF('Section 11'!Y188&lt;&gt;Complete,Substance_error,""))))</f>
        <v/>
      </c>
      <c r="D201" s="10" t="str" cm="1">
        <f t="array" ref="D201">IF('File Status'!$B201="","",
IF(AND('Section 8'!$L$4=No,SUMPRODUCT(--('Section 12'!$A$4:$A$1004=$B201))=0),"",
IF(AND('Section 8'!$L$4=No,SUMPRODUCT(--('Section 12'!$A$4:$A$1004=$B201))&gt;0),Tab_NotReq,
IF(SUMPRODUCT(--('Section 12'!$A$4:$A$1004=$B201))=0,Missing_substance,
IF(SUMPRODUCT(--('Section 12'!$A$4:$A$1004=$B201),--('Section 12'!$Z$4:$Z$1004=Complete))&lt;SUMPRODUCT(--('Section 12'!$A$4:$A$1004=$B201)),Substance_error,Substance_complete)))))</f>
        <v/>
      </c>
      <c r="E201" s="10" t="str" cm="1">
        <f t="array" ref="E201">IF('File Status'!$B201="","",
IF(AND('Section 8'!$L$4=No,SUMPRODUCT(--('Section 13(a)(b)(c)'!$A$4:$A$100=$B201))=0),"",
IF(AND('Section 8'!$L$4=No,SUMPRODUCT(--('Section 13(a)(b)(c)'!$A$4:$A$100=$B201))&gt;0),Tab_NotReq,
IF(ISERROR(VLOOKUP($B201,List_Section_1314,1,FALSE))=TRUE, "",
IF(SUMPRODUCT(--('Section 13(a)(b)(c)'!$A$4:$A$100=$B201))=0,Missing_substance,
IF(SUMPRODUCT(--('Section 13(a)(b)(c)'!$A$4:$A$100=$B201),--('Section 13(a)(b)(c)'!$O$4:$O$100=Complete))&lt;SUMPRODUCT(--('Section 13(a)(b)(c)'!$A$4:$A$100=$B201)),Substance_error,Substance_complete))))))</f>
        <v/>
      </c>
      <c r="F201" s="93" t="str" cm="1">
        <f t="array" ref="F201">IF('File Status'!$B201="","",
IF(AND('Section 8'!$L$4=No,SUMPRODUCT(--('Section 13(d)(e)'!$A$4:$A$300=$B201))=0),"",
IF(AND('Section 8'!$L$4=No,SUMPRODUCT(--('Section 13(d)(e)'!$A$4:$A$300=$B201))&gt;0),Tab_NotReq,
IF(ISERROR(VLOOKUP($B201,List_Section_1314,1,FALSE))=TRUE, "",
IF(SUMPRODUCT(--('Section 13(d)(e)'!$A$4:$A$300=$B201))=0,Missing_substance,
IF(SUMPRODUCT(--('Section 13(d)(e)'!$A$4:$A$300=$B201),--('Section 13(d)(e)'!$L$4:$L$300=Complete))&lt;SUMPRODUCT(--('Section 13(d)(e)'!$A$4:$A$300=$B201)),Substance_error,Substance_complete))))))</f>
        <v/>
      </c>
      <c r="G201" s="94" t="str" cm="1">
        <f t="array" ref="G201">IF('File Status'!$B201="","",
IF(AND('Section 8'!$L$4=No,SUMPRODUCT(--('Section 13 &amp; 14 Files'!$A$4:$A$100=$B201))=0),"",
IF(AND('Section 8'!$L$4=No,SUMPRODUCT(--('Section 13 &amp; 14 Files'!$A$4:$A$100=$B201))&gt;0),Tab_NotReq,
IF(ISERROR(VLOOKUP($B201,List_Section_1314,1,FALSE))=TRUE, "",
IF(SUMPRODUCT(--('Section 13 &amp; 14 Files'!$A$4:$A$100=$B201),--('Section 13 &amp; 14 Files'!$H$4:$H$100=Complete))&lt;SUMPRODUCT(--('Section 13 &amp; 14 Files'!$A$4:$A$100=$B201)),Substance_error,substance_complete_s1314)))))</f>
        <v/>
      </c>
      <c r="H201" s="25"/>
    </row>
    <row r="202" spans="1:8" ht="60" customHeight="1" x14ac:dyDescent="0.35">
      <c r="A202" s="25"/>
      <c r="B202" s="2" t="str">
        <f>IF('Section 11'!C189="", "", 'Section 11'!C189)</f>
        <v/>
      </c>
      <c r="C202" s="10" t="str">
        <f>IF(B202="","",
IF(AND('Section 8'!$L$4=No,B202&lt;&gt;""),Tab_NotReq,
IF('Section 11'!Y189=Complete,Substance_complete,IF('Section 11'!Y189&lt;&gt;Complete,Substance_error,""))))</f>
        <v/>
      </c>
      <c r="D202" s="10" t="str" cm="1">
        <f t="array" ref="D202">IF('File Status'!$B202="","",
IF(AND('Section 8'!$L$4=No,SUMPRODUCT(--('Section 12'!$A$4:$A$1004=$B202))=0),"",
IF(AND('Section 8'!$L$4=No,SUMPRODUCT(--('Section 12'!$A$4:$A$1004=$B202))&gt;0),Tab_NotReq,
IF(SUMPRODUCT(--('Section 12'!$A$4:$A$1004=$B202))=0,Missing_substance,
IF(SUMPRODUCT(--('Section 12'!$A$4:$A$1004=$B202),--('Section 12'!$Z$4:$Z$1004=Complete))&lt;SUMPRODUCT(--('Section 12'!$A$4:$A$1004=$B202)),Substance_error,Substance_complete)))))</f>
        <v/>
      </c>
      <c r="E202" s="10" t="str" cm="1">
        <f t="array" ref="E202">IF('File Status'!$B202="","",
IF(AND('Section 8'!$L$4=No,SUMPRODUCT(--('Section 13(a)(b)(c)'!$A$4:$A$100=$B202))=0),"",
IF(AND('Section 8'!$L$4=No,SUMPRODUCT(--('Section 13(a)(b)(c)'!$A$4:$A$100=$B202))&gt;0),Tab_NotReq,
IF(ISERROR(VLOOKUP($B202,List_Section_1314,1,FALSE))=TRUE, "",
IF(SUMPRODUCT(--('Section 13(a)(b)(c)'!$A$4:$A$100=$B202))=0,Missing_substance,
IF(SUMPRODUCT(--('Section 13(a)(b)(c)'!$A$4:$A$100=$B202),--('Section 13(a)(b)(c)'!$O$4:$O$100=Complete))&lt;SUMPRODUCT(--('Section 13(a)(b)(c)'!$A$4:$A$100=$B202)),Substance_error,Substance_complete))))))</f>
        <v/>
      </c>
      <c r="F202" s="93" t="str" cm="1">
        <f t="array" ref="F202">IF('File Status'!$B202="","",
IF(AND('Section 8'!$L$4=No,SUMPRODUCT(--('Section 13(d)(e)'!$A$4:$A$300=$B202))=0),"",
IF(AND('Section 8'!$L$4=No,SUMPRODUCT(--('Section 13(d)(e)'!$A$4:$A$300=$B202))&gt;0),Tab_NotReq,
IF(ISERROR(VLOOKUP($B202,List_Section_1314,1,FALSE))=TRUE, "",
IF(SUMPRODUCT(--('Section 13(d)(e)'!$A$4:$A$300=$B202))=0,Missing_substance,
IF(SUMPRODUCT(--('Section 13(d)(e)'!$A$4:$A$300=$B202),--('Section 13(d)(e)'!$L$4:$L$300=Complete))&lt;SUMPRODUCT(--('Section 13(d)(e)'!$A$4:$A$300=$B202)),Substance_error,Substance_complete))))))</f>
        <v/>
      </c>
      <c r="G202" s="94" t="str" cm="1">
        <f t="array" ref="G202">IF('File Status'!$B202="","",
IF(AND('Section 8'!$L$4=No,SUMPRODUCT(--('Section 13 &amp; 14 Files'!$A$4:$A$100=$B202))=0),"",
IF(AND('Section 8'!$L$4=No,SUMPRODUCT(--('Section 13 &amp; 14 Files'!$A$4:$A$100=$B202))&gt;0),Tab_NotReq,
IF(ISERROR(VLOOKUP($B202,List_Section_1314,1,FALSE))=TRUE, "",
IF(SUMPRODUCT(--('Section 13 &amp; 14 Files'!$A$4:$A$100=$B202),--('Section 13 &amp; 14 Files'!$H$4:$H$100=Complete))&lt;SUMPRODUCT(--('Section 13 &amp; 14 Files'!$A$4:$A$100=$B202)),Substance_error,substance_complete_s1314)))))</f>
        <v/>
      </c>
      <c r="H202" s="25"/>
    </row>
    <row r="203" spans="1:8" ht="60" customHeight="1" x14ac:dyDescent="0.35">
      <c r="A203" s="25"/>
      <c r="B203" s="2" t="str">
        <f>IF('Section 11'!C190="", "", 'Section 11'!C190)</f>
        <v/>
      </c>
      <c r="C203" s="10" t="str">
        <f>IF(B203="","",
IF(AND('Section 8'!$L$4=No,B203&lt;&gt;""),Tab_NotReq,
IF('Section 11'!Y190=Complete,Substance_complete,IF('Section 11'!Y190&lt;&gt;Complete,Substance_error,""))))</f>
        <v/>
      </c>
      <c r="D203" s="10" t="str" cm="1">
        <f t="array" ref="D203">IF('File Status'!$B203="","",
IF(AND('Section 8'!$L$4=No,SUMPRODUCT(--('Section 12'!$A$4:$A$1004=$B203))=0),"",
IF(AND('Section 8'!$L$4=No,SUMPRODUCT(--('Section 12'!$A$4:$A$1004=$B203))&gt;0),Tab_NotReq,
IF(SUMPRODUCT(--('Section 12'!$A$4:$A$1004=$B203))=0,Missing_substance,
IF(SUMPRODUCT(--('Section 12'!$A$4:$A$1004=$B203),--('Section 12'!$Z$4:$Z$1004=Complete))&lt;SUMPRODUCT(--('Section 12'!$A$4:$A$1004=$B203)),Substance_error,Substance_complete)))))</f>
        <v/>
      </c>
      <c r="E203" s="10" t="str" cm="1">
        <f t="array" ref="E203">IF('File Status'!$B203="","",
IF(AND('Section 8'!$L$4=No,SUMPRODUCT(--('Section 13(a)(b)(c)'!$A$4:$A$100=$B203))=0),"",
IF(AND('Section 8'!$L$4=No,SUMPRODUCT(--('Section 13(a)(b)(c)'!$A$4:$A$100=$B203))&gt;0),Tab_NotReq,
IF(ISERROR(VLOOKUP($B203,List_Section_1314,1,FALSE))=TRUE, "",
IF(SUMPRODUCT(--('Section 13(a)(b)(c)'!$A$4:$A$100=$B203))=0,Missing_substance,
IF(SUMPRODUCT(--('Section 13(a)(b)(c)'!$A$4:$A$100=$B203),--('Section 13(a)(b)(c)'!$O$4:$O$100=Complete))&lt;SUMPRODUCT(--('Section 13(a)(b)(c)'!$A$4:$A$100=$B203)),Substance_error,Substance_complete))))))</f>
        <v/>
      </c>
      <c r="F203" s="93" t="str" cm="1">
        <f t="array" ref="F203">IF('File Status'!$B203="","",
IF(AND('Section 8'!$L$4=No,SUMPRODUCT(--('Section 13(d)(e)'!$A$4:$A$300=$B203))=0),"",
IF(AND('Section 8'!$L$4=No,SUMPRODUCT(--('Section 13(d)(e)'!$A$4:$A$300=$B203))&gt;0),Tab_NotReq,
IF(ISERROR(VLOOKUP($B203,List_Section_1314,1,FALSE))=TRUE, "",
IF(SUMPRODUCT(--('Section 13(d)(e)'!$A$4:$A$300=$B203))=0,Missing_substance,
IF(SUMPRODUCT(--('Section 13(d)(e)'!$A$4:$A$300=$B203),--('Section 13(d)(e)'!$L$4:$L$300=Complete))&lt;SUMPRODUCT(--('Section 13(d)(e)'!$A$4:$A$300=$B203)),Substance_error,Substance_complete))))))</f>
        <v/>
      </c>
      <c r="G203" s="94" t="str" cm="1">
        <f t="array" ref="G203">IF('File Status'!$B203="","",
IF(AND('Section 8'!$L$4=No,SUMPRODUCT(--('Section 13 &amp; 14 Files'!$A$4:$A$100=$B203))=0),"",
IF(AND('Section 8'!$L$4=No,SUMPRODUCT(--('Section 13 &amp; 14 Files'!$A$4:$A$100=$B203))&gt;0),Tab_NotReq,
IF(ISERROR(VLOOKUP($B203,List_Section_1314,1,FALSE))=TRUE, "",
IF(SUMPRODUCT(--('Section 13 &amp; 14 Files'!$A$4:$A$100=$B203),--('Section 13 &amp; 14 Files'!$H$4:$H$100=Complete))&lt;SUMPRODUCT(--('Section 13 &amp; 14 Files'!$A$4:$A$100=$B203)),Substance_error,substance_complete_s1314)))))</f>
        <v/>
      </c>
      <c r="H203" s="25"/>
    </row>
    <row r="204" spans="1:8" ht="60" customHeight="1" x14ac:dyDescent="0.35">
      <c r="A204" s="25"/>
      <c r="B204" s="2" t="str">
        <f>IF('Section 11'!C191="", "", 'Section 11'!C191)</f>
        <v/>
      </c>
      <c r="C204" s="10" t="str">
        <f>IF(B204="","",
IF(AND('Section 8'!$L$4=No,B204&lt;&gt;""),Tab_NotReq,
IF('Section 11'!Y191=Complete,Substance_complete,IF('Section 11'!Y191&lt;&gt;Complete,Substance_error,""))))</f>
        <v/>
      </c>
      <c r="D204" s="10" t="str" cm="1">
        <f t="array" ref="D204">IF('File Status'!$B204="","",
IF(AND('Section 8'!$L$4=No,SUMPRODUCT(--('Section 12'!$A$4:$A$1004=$B204))=0),"",
IF(AND('Section 8'!$L$4=No,SUMPRODUCT(--('Section 12'!$A$4:$A$1004=$B204))&gt;0),Tab_NotReq,
IF(SUMPRODUCT(--('Section 12'!$A$4:$A$1004=$B204))=0,Missing_substance,
IF(SUMPRODUCT(--('Section 12'!$A$4:$A$1004=$B204),--('Section 12'!$Z$4:$Z$1004=Complete))&lt;SUMPRODUCT(--('Section 12'!$A$4:$A$1004=$B204)),Substance_error,Substance_complete)))))</f>
        <v/>
      </c>
      <c r="E204" s="10" t="str" cm="1">
        <f t="array" ref="E204">IF('File Status'!$B204="","",
IF(AND('Section 8'!$L$4=No,SUMPRODUCT(--('Section 13(a)(b)(c)'!$A$4:$A$100=$B204))=0),"",
IF(AND('Section 8'!$L$4=No,SUMPRODUCT(--('Section 13(a)(b)(c)'!$A$4:$A$100=$B204))&gt;0),Tab_NotReq,
IF(ISERROR(VLOOKUP($B204,List_Section_1314,1,FALSE))=TRUE, "",
IF(SUMPRODUCT(--('Section 13(a)(b)(c)'!$A$4:$A$100=$B204))=0,Missing_substance,
IF(SUMPRODUCT(--('Section 13(a)(b)(c)'!$A$4:$A$100=$B204),--('Section 13(a)(b)(c)'!$O$4:$O$100=Complete))&lt;SUMPRODUCT(--('Section 13(a)(b)(c)'!$A$4:$A$100=$B204)),Substance_error,Substance_complete))))))</f>
        <v/>
      </c>
      <c r="F204" s="93" t="str" cm="1">
        <f t="array" ref="F204">IF('File Status'!$B204="","",
IF(AND('Section 8'!$L$4=No,SUMPRODUCT(--('Section 13(d)(e)'!$A$4:$A$300=$B204))=0),"",
IF(AND('Section 8'!$L$4=No,SUMPRODUCT(--('Section 13(d)(e)'!$A$4:$A$300=$B204))&gt;0),Tab_NotReq,
IF(ISERROR(VLOOKUP($B204,List_Section_1314,1,FALSE))=TRUE, "",
IF(SUMPRODUCT(--('Section 13(d)(e)'!$A$4:$A$300=$B204))=0,Missing_substance,
IF(SUMPRODUCT(--('Section 13(d)(e)'!$A$4:$A$300=$B204),--('Section 13(d)(e)'!$L$4:$L$300=Complete))&lt;SUMPRODUCT(--('Section 13(d)(e)'!$A$4:$A$300=$B204)),Substance_error,Substance_complete))))))</f>
        <v/>
      </c>
      <c r="G204" s="94" t="str" cm="1">
        <f t="array" ref="G204">IF('File Status'!$B204="","",
IF(AND('Section 8'!$L$4=No,SUMPRODUCT(--('Section 13 &amp; 14 Files'!$A$4:$A$100=$B204))=0),"",
IF(AND('Section 8'!$L$4=No,SUMPRODUCT(--('Section 13 &amp; 14 Files'!$A$4:$A$100=$B204))&gt;0),Tab_NotReq,
IF(ISERROR(VLOOKUP($B204,List_Section_1314,1,FALSE))=TRUE, "",
IF(SUMPRODUCT(--('Section 13 &amp; 14 Files'!$A$4:$A$100=$B204),--('Section 13 &amp; 14 Files'!$H$4:$H$100=Complete))&lt;SUMPRODUCT(--('Section 13 &amp; 14 Files'!$A$4:$A$100=$B204)),Substance_error,substance_complete_s1314)))))</f>
        <v/>
      </c>
      <c r="H204" s="25"/>
    </row>
    <row r="205" spans="1:8" ht="60" customHeight="1" x14ac:dyDescent="0.35">
      <c r="A205" s="25"/>
      <c r="B205" s="2" t="str">
        <f>IF('Section 11'!C192="", "", 'Section 11'!C192)</f>
        <v/>
      </c>
      <c r="C205" s="10" t="str">
        <f>IF(B205="","",
IF(AND('Section 8'!$L$4=No,B205&lt;&gt;""),Tab_NotReq,
IF('Section 11'!Y192=Complete,Substance_complete,IF('Section 11'!Y192&lt;&gt;Complete,Substance_error,""))))</f>
        <v/>
      </c>
      <c r="D205" s="10" t="str" cm="1">
        <f t="array" ref="D205">IF('File Status'!$B205="","",
IF(AND('Section 8'!$L$4=No,SUMPRODUCT(--('Section 12'!$A$4:$A$1004=$B205))=0),"",
IF(AND('Section 8'!$L$4=No,SUMPRODUCT(--('Section 12'!$A$4:$A$1004=$B205))&gt;0),Tab_NotReq,
IF(SUMPRODUCT(--('Section 12'!$A$4:$A$1004=$B205))=0,Missing_substance,
IF(SUMPRODUCT(--('Section 12'!$A$4:$A$1004=$B205),--('Section 12'!$Z$4:$Z$1004=Complete))&lt;SUMPRODUCT(--('Section 12'!$A$4:$A$1004=$B205)),Substance_error,Substance_complete)))))</f>
        <v/>
      </c>
      <c r="E205" s="10" t="str" cm="1">
        <f t="array" ref="E205">IF('File Status'!$B205="","",
IF(AND('Section 8'!$L$4=No,SUMPRODUCT(--('Section 13(a)(b)(c)'!$A$4:$A$100=$B205))=0),"",
IF(AND('Section 8'!$L$4=No,SUMPRODUCT(--('Section 13(a)(b)(c)'!$A$4:$A$100=$B205))&gt;0),Tab_NotReq,
IF(ISERROR(VLOOKUP($B205,List_Section_1314,1,FALSE))=TRUE, "",
IF(SUMPRODUCT(--('Section 13(a)(b)(c)'!$A$4:$A$100=$B205))=0,Missing_substance,
IF(SUMPRODUCT(--('Section 13(a)(b)(c)'!$A$4:$A$100=$B205),--('Section 13(a)(b)(c)'!$O$4:$O$100=Complete))&lt;SUMPRODUCT(--('Section 13(a)(b)(c)'!$A$4:$A$100=$B205)),Substance_error,Substance_complete))))))</f>
        <v/>
      </c>
      <c r="F205" s="93" t="str" cm="1">
        <f t="array" ref="F205">IF('File Status'!$B205="","",
IF(AND('Section 8'!$L$4=No,SUMPRODUCT(--('Section 13(d)(e)'!$A$4:$A$300=$B205))=0),"",
IF(AND('Section 8'!$L$4=No,SUMPRODUCT(--('Section 13(d)(e)'!$A$4:$A$300=$B205))&gt;0),Tab_NotReq,
IF(ISERROR(VLOOKUP($B205,List_Section_1314,1,FALSE))=TRUE, "",
IF(SUMPRODUCT(--('Section 13(d)(e)'!$A$4:$A$300=$B205))=0,Missing_substance,
IF(SUMPRODUCT(--('Section 13(d)(e)'!$A$4:$A$300=$B205),--('Section 13(d)(e)'!$L$4:$L$300=Complete))&lt;SUMPRODUCT(--('Section 13(d)(e)'!$A$4:$A$300=$B205)),Substance_error,Substance_complete))))))</f>
        <v/>
      </c>
      <c r="G205" s="94" t="str" cm="1">
        <f t="array" ref="G205">IF('File Status'!$B205="","",
IF(AND('Section 8'!$L$4=No,SUMPRODUCT(--('Section 13 &amp; 14 Files'!$A$4:$A$100=$B205))=0),"",
IF(AND('Section 8'!$L$4=No,SUMPRODUCT(--('Section 13 &amp; 14 Files'!$A$4:$A$100=$B205))&gt;0),Tab_NotReq,
IF(ISERROR(VLOOKUP($B205,List_Section_1314,1,FALSE))=TRUE, "",
IF(SUMPRODUCT(--('Section 13 &amp; 14 Files'!$A$4:$A$100=$B205),--('Section 13 &amp; 14 Files'!$H$4:$H$100=Complete))&lt;SUMPRODUCT(--('Section 13 &amp; 14 Files'!$A$4:$A$100=$B205)),Substance_error,substance_complete_s1314)))))</f>
        <v/>
      </c>
      <c r="H205" s="25"/>
    </row>
    <row r="206" spans="1:8" ht="60" customHeight="1" x14ac:dyDescent="0.35">
      <c r="A206" s="25"/>
      <c r="B206" s="2" t="str">
        <f>IF('Section 11'!C193="", "", 'Section 11'!C193)</f>
        <v/>
      </c>
      <c r="C206" s="10" t="str">
        <f>IF(B206="","",
IF(AND('Section 8'!$L$4=No,B206&lt;&gt;""),Tab_NotReq,
IF('Section 11'!Y193=Complete,Substance_complete,IF('Section 11'!Y193&lt;&gt;Complete,Substance_error,""))))</f>
        <v/>
      </c>
      <c r="D206" s="10" t="str" cm="1">
        <f t="array" ref="D206">IF('File Status'!$B206="","",
IF(AND('Section 8'!$L$4=No,SUMPRODUCT(--('Section 12'!$A$4:$A$1004=$B206))=0),"",
IF(AND('Section 8'!$L$4=No,SUMPRODUCT(--('Section 12'!$A$4:$A$1004=$B206))&gt;0),Tab_NotReq,
IF(SUMPRODUCT(--('Section 12'!$A$4:$A$1004=$B206))=0,Missing_substance,
IF(SUMPRODUCT(--('Section 12'!$A$4:$A$1004=$B206),--('Section 12'!$Z$4:$Z$1004=Complete))&lt;SUMPRODUCT(--('Section 12'!$A$4:$A$1004=$B206)),Substance_error,Substance_complete)))))</f>
        <v/>
      </c>
      <c r="E206" s="10" t="str" cm="1">
        <f t="array" ref="E206">IF('File Status'!$B206="","",
IF(AND('Section 8'!$L$4=No,SUMPRODUCT(--('Section 13(a)(b)(c)'!$A$4:$A$100=$B206))=0),"",
IF(AND('Section 8'!$L$4=No,SUMPRODUCT(--('Section 13(a)(b)(c)'!$A$4:$A$100=$B206))&gt;0),Tab_NotReq,
IF(ISERROR(VLOOKUP($B206,List_Section_1314,1,FALSE))=TRUE, "",
IF(SUMPRODUCT(--('Section 13(a)(b)(c)'!$A$4:$A$100=$B206))=0,Missing_substance,
IF(SUMPRODUCT(--('Section 13(a)(b)(c)'!$A$4:$A$100=$B206),--('Section 13(a)(b)(c)'!$O$4:$O$100=Complete))&lt;SUMPRODUCT(--('Section 13(a)(b)(c)'!$A$4:$A$100=$B206)),Substance_error,Substance_complete))))))</f>
        <v/>
      </c>
      <c r="F206" s="93" t="str" cm="1">
        <f t="array" ref="F206">IF('File Status'!$B206="","",
IF(AND('Section 8'!$L$4=No,SUMPRODUCT(--('Section 13(d)(e)'!$A$4:$A$300=$B206))=0),"",
IF(AND('Section 8'!$L$4=No,SUMPRODUCT(--('Section 13(d)(e)'!$A$4:$A$300=$B206))&gt;0),Tab_NotReq,
IF(ISERROR(VLOOKUP($B206,List_Section_1314,1,FALSE))=TRUE, "",
IF(SUMPRODUCT(--('Section 13(d)(e)'!$A$4:$A$300=$B206))=0,Missing_substance,
IF(SUMPRODUCT(--('Section 13(d)(e)'!$A$4:$A$300=$B206),--('Section 13(d)(e)'!$L$4:$L$300=Complete))&lt;SUMPRODUCT(--('Section 13(d)(e)'!$A$4:$A$300=$B206)),Substance_error,Substance_complete))))))</f>
        <v/>
      </c>
      <c r="G206" s="94" t="str" cm="1">
        <f t="array" ref="G206">IF('File Status'!$B206="","",
IF(AND('Section 8'!$L$4=No,SUMPRODUCT(--('Section 13 &amp; 14 Files'!$A$4:$A$100=$B206))=0),"",
IF(AND('Section 8'!$L$4=No,SUMPRODUCT(--('Section 13 &amp; 14 Files'!$A$4:$A$100=$B206))&gt;0),Tab_NotReq,
IF(ISERROR(VLOOKUP($B206,List_Section_1314,1,FALSE))=TRUE, "",
IF(SUMPRODUCT(--('Section 13 &amp; 14 Files'!$A$4:$A$100=$B206),--('Section 13 &amp; 14 Files'!$H$4:$H$100=Complete))&lt;SUMPRODUCT(--('Section 13 &amp; 14 Files'!$A$4:$A$100=$B206)),Substance_error,substance_complete_s1314)))))</f>
        <v/>
      </c>
      <c r="H206" s="25"/>
    </row>
    <row r="207" spans="1:8" ht="60" customHeight="1" x14ac:dyDescent="0.35">
      <c r="A207" s="25"/>
      <c r="B207" s="2" t="str">
        <f>IF('Section 11'!C194="", "", 'Section 11'!C194)</f>
        <v/>
      </c>
      <c r="C207" s="10" t="str">
        <f>IF(B207="","",
IF(AND('Section 8'!$L$4=No,B207&lt;&gt;""),Tab_NotReq,
IF('Section 11'!Y194=Complete,Substance_complete,IF('Section 11'!Y194&lt;&gt;Complete,Substance_error,""))))</f>
        <v/>
      </c>
      <c r="D207" s="10" t="str" cm="1">
        <f t="array" ref="D207">IF('File Status'!$B207="","",
IF(AND('Section 8'!$L$4=No,SUMPRODUCT(--('Section 12'!$A$4:$A$1004=$B207))=0),"",
IF(AND('Section 8'!$L$4=No,SUMPRODUCT(--('Section 12'!$A$4:$A$1004=$B207))&gt;0),Tab_NotReq,
IF(SUMPRODUCT(--('Section 12'!$A$4:$A$1004=$B207))=0,Missing_substance,
IF(SUMPRODUCT(--('Section 12'!$A$4:$A$1004=$B207),--('Section 12'!$Z$4:$Z$1004=Complete))&lt;SUMPRODUCT(--('Section 12'!$A$4:$A$1004=$B207)),Substance_error,Substance_complete)))))</f>
        <v/>
      </c>
      <c r="E207" s="10" t="str" cm="1">
        <f t="array" ref="E207">IF('File Status'!$B207="","",
IF(AND('Section 8'!$L$4=No,SUMPRODUCT(--('Section 13(a)(b)(c)'!$A$4:$A$100=$B207))=0),"",
IF(AND('Section 8'!$L$4=No,SUMPRODUCT(--('Section 13(a)(b)(c)'!$A$4:$A$100=$B207))&gt;0),Tab_NotReq,
IF(ISERROR(VLOOKUP($B207,List_Section_1314,1,FALSE))=TRUE, "",
IF(SUMPRODUCT(--('Section 13(a)(b)(c)'!$A$4:$A$100=$B207))=0,Missing_substance,
IF(SUMPRODUCT(--('Section 13(a)(b)(c)'!$A$4:$A$100=$B207),--('Section 13(a)(b)(c)'!$O$4:$O$100=Complete))&lt;SUMPRODUCT(--('Section 13(a)(b)(c)'!$A$4:$A$100=$B207)),Substance_error,Substance_complete))))))</f>
        <v/>
      </c>
      <c r="F207" s="93" t="str" cm="1">
        <f t="array" ref="F207">IF('File Status'!$B207="","",
IF(AND('Section 8'!$L$4=No,SUMPRODUCT(--('Section 13(d)(e)'!$A$4:$A$300=$B207))=0),"",
IF(AND('Section 8'!$L$4=No,SUMPRODUCT(--('Section 13(d)(e)'!$A$4:$A$300=$B207))&gt;0),Tab_NotReq,
IF(ISERROR(VLOOKUP($B207,List_Section_1314,1,FALSE))=TRUE, "",
IF(SUMPRODUCT(--('Section 13(d)(e)'!$A$4:$A$300=$B207))=0,Missing_substance,
IF(SUMPRODUCT(--('Section 13(d)(e)'!$A$4:$A$300=$B207),--('Section 13(d)(e)'!$L$4:$L$300=Complete))&lt;SUMPRODUCT(--('Section 13(d)(e)'!$A$4:$A$300=$B207)),Substance_error,Substance_complete))))))</f>
        <v/>
      </c>
      <c r="G207" s="94" t="str" cm="1">
        <f t="array" ref="G207">IF('File Status'!$B207="","",
IF(AND('Section 8'!$L$4=No,SUMPRODUCT(--('Section 13 &amp; 14 Files'!$A$4:$A$100=$B207))=0),"",
IF(AND('Section 8'!$L$4=No,SUMPRODUCT(--('Section 13 &amp; 14 Files'!$A$4:$A$100=$B207))&gt;0),Tab_NotReq,
IF(ISERROR(VLOOKUP($B207,List_Section_1314,1,FALSE))=TRUE, "",
IF(SUMPRODUCT(--('Section 13 &amp; 14 Files'!$A$4:$A$100=$B207),--('Section 13 &amp; 14 Files'!$H$4:$H$100=Complete))&lt;SUMPRODUCT(--('Section 13 &amp; 14 Files'!$A$4:$A$100=$B207)),Substance_error,substance_complete_s1314)))))</f>
        <v/>
      </c>
      <c r="H207" s="25"/>
    </row>
    <row r="208" spans="1:8" ht="60" customHeight="1" x14ac:dyDescent="0.35">
      <c r="A208" s="25"/>
      <c r="B208" s="2" t="str">
        <f>IF('Section 11'!C195="", "", 'Section 11'!C195)</f>
        <v/>
      </c>
      <c r="C208" s="10" t="str">
        <f>IF(B208="","",
IF(AND('Section 8'!$L$4=No,B208&lt;&gt;""),Tab_NotReq,
IF('Section 11'!Y195=Complete,Substance_complete,IF('Section 11'!Y195&lt;&gt;Complete,Substance_error,""))))</f>
        <v/>
      </c>
      <c r="D208" s="10" t="str" cm="1">
        <f t="array" ref="D208">IF('File Status'!$B208="","",
IF(AND('Section 8'!$L$4=No,SUMPRODUCT(--('Section 12'!$A$4:$A$1004=$B208))=0),"",
IF(AND('Section 8'!$L$4=No,SUMPRODUCT(--('Section 12'!$A$4:$A$1004=$B208))&gt;0),Tab_NotReq,
IF(SUMPRODUCT(--('Section 12'!$A$4:$A$1004=$B208))=0,Missing_substance,
IF(SUMPRODUCT(--('Section 12'!$A$4:$A$1004=$B208),--('Section 12'!$Z$4:$Z$1004=Complete))&lt;SUMPRODUCT(--('Section 12'!$A$4:$A$1004=$B208)),Substance_error,Substance_complete)))))</f>
        <v/>
      </c>
      <c r="E208" s="10" t="str" cm="1">
        <f t="array" ref="E208">IF('File Status'!$B208="","",
IF(AND('Section 8'!$L$4=No,SUMPRODUCT(--('Section 13(a)(b)(c)'!$A$4:$A$100=$B208))=0),"",
IF(AND('Section 8'!$L$4=No,SUMPRODUCT(--('Section 13(a)(b)(c)'!$A$4:$A$100=$B208))&gt;0),Tab_NotReq,
IF(ISERROR(VLOOKUP($B208,List_Section_1314,1,FALSE))=TRUE, "",
IF(SUMPRODUCT(--('Section 13(a)(b)(c)'!$A$4:$A$100=$B208))=0,Missing_substance,
IF(SUMPRODUCT(--('Section 13(a)(b)(c)'!$A$4:$A$100=$B208),--('Section 13(a)(b)(c)'!$O$4:$O$100=Complete))&lt;SUMPRODUCT(--('Section 13(a)(b)(c)'!$A$4:$A$100=$B208)),Substance_error,Substance_complete))))))</f>
        <v/>
      </c>
      <c r="F208" s="93" t="str" cm="1">
        <f t="array" ref="F208">IF('File Status'!$B208="","",
IF(AND('Section 8'!$L$4=No,SUMPRODUCT(--('Section 13(d)(e)'!$A$4:$A$300=$B208))=0),"",
IF(AND('Section 8'!$L$4=No,SUMPRODUCT(--('Section 13(d)(e)'!$A$4:$A$300=$B208))&gt;0),Tab_NotReq,
IF(ISERROR(VLOOKUP($B208,List_Section_1314,1,FALSE))=TRUE, "",
IF(SUMPRODUCT(--('Section 13(d)(e)'!$A$4:$A$300=$B208))=0,Missing_substance,
IF(SUMPRODUCT(--('Section 13(d)(e)'!$A$4:$A$300=$B208),--('Section 13(d)(e)'!$L$4:$L$300=Complete))&lt;SUMPRODUCT(--('Section 13(d)(e)'!$A$4:$A$300=$B208)),Substance_error,Substance_complete))))))</f>
        <v/>
      </c>
      <c r="G208" s="94" t="str" cm="1">
        <f t="array" ref="G208">IF('File Status'!$B208="","",
IF(AND('Section 8'!$L$4=No,SUMPRODUCT(--('Section 13 &amp; 14 Files'!$A$4:$A$100=$B208))=0),"",
IF(AND('Section 8'!$L$4=No,SUMPRODUCT(--('Section 13 &amp; 14 Files'!$A$4:$A$100=$B208))&gt;0),Tab_NotReq,
IF(ISERROR(VLOOKUP($B208,List_Section_1314,1,FALSE))=TRUE, "",
IF(SUMPRODUCT(--('Section 13 &amp; 14 Files'!$A$4:$A$100=$B208),--('Section 13 &amp; 14 Files'!$H$4:$H$100=Complete))&lt;SUMPRODUCT(--('Section 13 &amp; 14 Files'!$A$4:$A$100=$B208)),Substance_error,substance_complete_s1314)))))</f>
        <v/>
      </c>
      <c r="H208" s="25"/>
    </row>
    <row r="209" spans="1:8" ht="60" customHeight="1" x14ac:dyDescent="0.35">
      <c r="A209" s="25"/>
      <c r="B209" s="2" t="str">
        <f>IF('Section 11'!C196="", "", 'Section 11'!C196)</f>
        <v/>
      </c>
      <c r="C209" s="10" t="str">
        <f>IF(B209="","",
IF(AND('Section 8'!$L$4=No,B209&lt;&gt;""),Tab_NotReq,
IF('Section 11'!Y196=Complete,Substance_complete,IF('Section 11'!Y196&lt;&gt;Complete,Substance_error,""))))</f>
        <v/>
      </c>
      <c r="D209" s="10" t="str" cm="1">
        <f t="array" ref="D209">IF('File Status'!$B209="","",
IF(AND('Section 8'!$L$4=No,SUMPRODUCT(--('Section 12'!$A$4:$A$1004=$B209))=0),"",
IF(AND('Section 8'!$L$4=No,SUMPRODUCT(--('Section 12'!$A$4:$A$1004=$B209))&gt;0),Tab_NotReq,
IF(SUMPRODUCT(--('Section 12'!$A$4:$A$1004=$B209))=0,Missing_substance,
IF(SUMPRODUCT(--('Section 12'!$A$4:$A$1004=$B209),--('Section 12'!$Z$4:$Z$1004=Complete))&lt;SUMPRODUCT(--('Section 12'!$A$4:$A$1004=$B209)),Substance_error,Substance_complete)))))</f>
        <v/>
      </c>
      <c r="E209" s="10" t="str" cm="1">
        <f t="array" ref="E209">IF('File Status'!$B209="","",
IF(AND('Section 8'!$L$4=No,SUMPRODUCT(--('Section 13(a)(b)(c)'!$A$4:$A$100=$B209))=0),"",
IF(AND('Section 8'!$L$4=No,SUMPRODUCT(--('Section 13(a)(b)(c)'!$A$4:$A$100=$B209))&gt;0),Tab_NotReq,
IF(ISERROR(VLOOKUP($B209,List_Section_1314,1,FALSE))=TRUE, "",
IF(SUMPRODUCT(--('Section 13(a)(b)(c)'!$A$4:$A$100=$B209))=0,Missing_substance,
IF(SUMPRODUCT(--('Section 13(a)(b)(c)'!$A$4:$A$100=$B209),--('Section 13(a)(b)(c)'!$O$4:$O$100=Complete))&lt;SUMPRODUCT(--('Section 13(a)(b)(c)'!$A$4:$A$100=$B209)),Substance_error,Substance_complete))))))</f>
        <v/>
      </c>
      <c r="F209" s="93" t="str" cm="1">
        <f t="array" ref="F209">IF('File Status'!$B209="","",
IF(AND('Section 8'!$L$4=No,SUMPRODUCT(--('Section 13(d)(e)'!$A$4:$A$300=$B209))=0),"",
IF(AND('Section 8'!$L$4=No,SUMPRODUCT(--('Section 13(d)(e)'!$A$4:$A$300=$B209))&gt;0),Tab_NotReq,
IF(ISERROR(VLOOKUP($B209,List_Section_1314,1,FALSE))=TRUE, "",
IF(SUMPRODUCT(--('Section 13(d)(e)'!$A$4:$A$300=$B209))=0,Missing_substance,
IF(SUMPRODUCT(--('Section 13(d)(e)'!$A$4:$A$300=$B209),--('Section 13(d)(e)'!$L$4:$L$300=Complete))&lt;SUMPRODUCT(--('Section 13(d)(e)'!$A$4:$A$300=$B209)),Substance_error,Substance_complete))))))</f>
        <v/>
      </c>
      <c r="G209" s="94" t="str" cm="1">
        <f t="array" ref="G209">IF('File Status'!$B209="","",
IF(AND('Section 8'!$L$4=No,SUMPRODUCT(--('Section 13 &amp; 14 Files'!$A$4:$A$100=$B209))=0),"",
IF(AND('Section 8'!$L$4=No,SUMPRODUCT(--('Section 13 &amp; 14 Files'!$A$4:$A$100=$B209))&gt;0),Tab_NotReq,
IF(ISERROR(VLOOKUP($B209,List_Section_1314,1,FALSE))=TRUE, "",
IF(SUMPRODUCT(--('Section 13 &amp; 14 Files'!$A$4:$A$100=$B209),--('Section 13 &amp; 14 Files'!$H$4:$H$100=Complete))&lt;SUMPRODUCT(--('Section 13 &amp; 14 Files'!$A$4:$A$100=$B209)),Substance_error,substance_complete_s1314)))))</f>
        <v/>
      </c>
      <c r="H209" s="25"/>
    </row>
    <row r="210" spans="1:8" ht="60" customHeight="1" x14ac:dyDescent="0.35">
      <c r="A210" s="25"/>
      <c r="B210" s="2" t="str">
        <f>IF('Section 11'!C197="", "", 'Section 11'!C197)</f>
        <v/>
      </c>
      <c r="C210" s="10" t="str">
        <f>IF(B210="","",
IF(AND('Section 8'!$L$4=No,B210&lt;&gt;""),Tab_NotReq,
IF('Section 11'!Y197=Complete,Substance_complete,IF('Section 11'!Y197&lt;&gt;Complete,Substance_error,""))))</f>
        <v/>
      </c>
      <c r="D210" s="10" t="str" cm="1">
        <f t="array" ref="D210">IF('File Status'!$B210="","",
IF(AND('Section 8'!$L$4=No,SUMPRODUCT(--('Section 12'!$A$4:$A$1004=$B210))=0),"",
IF(AND('Section 8'!$L$4=No,SUMPRODUCT(--('Section 12'!$A$4:$A$1004=$B210))&gt;0),Tab_NotReq,
IF(SUMPRODUCT(--('Section 12'!$A$4:$A$1004=$B210))=0,Missing_substance,
IF(SUMPRODUCT(--('Section 12'!$A$4:$A$1004=$B210),--('Section 12'!$Z$4:$Z$1004=Complete))&lt;SUMPRODUCT(--('Section 12'!$A$4:$A$1004=$B210)),Substance_error,Substance_complete)))))</f>
        <v/>
      </c>
      <c r="E210" s="10" t="str" cm="1">
        <f t="array" ref="E210">IF('File Status'!$B210="","",
IF(AND('Section 8'!$L$4=No,SUMPRODUCT(--('Section 13(a)(b)(c)'!$A$4:$A$100=$B210))=0),"",
IF(AND('Section 8'!$L$4=No,SUMPRODUCT(--('Section 13(a)(b)(c)'!$A$4:$A$100=$B210))&gt;0),Tab_NotReq,
IF(ISERROR(VLOOKUP($B210,List_Section_1314,1,FALSE))=TRUE, "",
IF(SUMPRODUCT(--('Section 13(a)(b)(c)'!$A$4:$A$100=$B210))=0,Missing_substance,
IF(SUMPRODUCT(--('Section 13(a)(b)(c)'!$A$4:$A$100=$B210),--('Section 13(a)(b)(c)'!$O$4:$O$100=Complete))&lt;SUMPRODUCT(--('Section 13(a)(b)(c)'!$A$4:$A$100=$B210)),Substance_error,Substance_complete))))))</f>
        <v/>
      </c>
      <c r="F210" s="93" t="str" cm="1">
        <f t="array" ref="F210">IF('File Status'!$B210="","",
IF(AND('Section 8'!$L$4=No,SUMPRODUCT(--('Section 13(d)(e)'!$A$4:$A$300=$B210))=0),"",
IF(AND('Section 8'!$L$4=No,SUMPRODUCT(--('Section 13(d)(e)'!$A$4:$A$300=$B210))&gt;0),Tab_NotReq,
IF(ISERROR(VLOOKUP($B210,List_Section_1314,1,FALSE))=TRUE, "",
IF(SUMPRODUCT(--('Section 13(d)(e)'!$A$4:$A$300=$B210))=0,Missing_substance,
IF(SUMPRODUCT(--('Section 13(d)(e)'!$A$4:$A$300=$B210),--('Section 13(d)(e)'!$L$4:$L$300=Complete))&lt;SUMPRODUCT(--('Section 13(d)(e)'!$A$4:$A$300=$B210)),Substance_error,Substance_complete))))))</f>
        <v/>
      </c>
      <c r="G210" s="94" t="str" cm="1">
        <f t="array" ref="G210">IF('File Status'!$B210="","",
IF(AND('Section 8'!$L$4=No,SUMPRODUCT(--('Section 13 &amp; 14 Files'!$A$4:$A$100=$B210))=0),"",
IF(AND('Section 8'!$L$4=No,SUMPRODUCT(--('Section 13 &amp; 14 Files'!$A$4:$A$100=$B210))&gt;0),Tab_NotReq,
IF(ISERROR(VLOOKUP($B210,List_Section_1314,1,FALSE))=TRUE, "",
IF(SUMPRODUCT(--('Section 13 &amp; 14 Files'!$A$4:$A$100=$B210),--('Section 13 &amp; 14 Files'!$H$4:$H$100=Complete))&lt;SUMPRODUCT(--('Section 13 &amp; 14 Files'!$A$4:$A$100=$B210)),Substance_error,substance_complete_s1314)))))</f>
        <v/>
      </c>
      <c r="H210" s="25"/>
    </row>
    <row r="211" spans="1:8" ht="60" customHeight="1" x14ac:dyDescent="0.35">
      <c r="A211" s="25"/>
      <c r="B211" s="2" t="str">
        <f>IF('Section 11'!C198="", "", 'Section 11'!C198)</f>
        <v/>
      </c>
      <c r="C211" s="10" t="str">
        <f>IF(B211="","",
IF(AND('Section 8'!$L$4=No,B211&lt;&gt;""),Tab_NotReq,
IF('Section 11'!Y198=Complete,Substance_complete,IF('Section 11'!Y198&lt;&gt;Complete,Substance_error,""))))</f>
        <v/>
      </c>
      <c r="D211" s="10" t="str" cm="1">
        <f t="array" ref="D211">IF('File Status'!$B211="","",
IF(AND('Section 8'!$L$4=No,SUMPRODUCT(--('Section 12'!$A$4:$A$1004=$B211))=0),"",
IF(AND('Section 8'!$L$4=No,SUMPRODUCT(--('Section 12'!$A$4:$A$1004=$B211))&gt;0),Tab_NotReq,
IF(SUMPRODUCT(--('Section 12'!$A$4:$A$1004=$B211))=0,Missing_substance,
IF(SUMPRODUCT(--('Section 12'!$A$4:$A$1004=$B211),--('Section 12'!$Z$4:$Z$1004=Complete))&lt;SUMPRODUCT(--('Section 12'!$A$4:$A$1004=$B211)),Substance_error,Substance_complete)))))</f>
        <v/>
      </c>
      <c r="E211" s="10" t="str" cm="1">
        <f t="array" ref="E211">IF('File Status'!$B211="","",
IF(AND('Section 8'!$L$4=No,SUMPRODUCT(--('Section 13(a)(b)(c)'!$A$4:$A$100=$B211))=0),"",
IF(AND('Section 8'!$L$4=No,SUMPRODUCT(--('Section 13(a)(b)(c)'!$A$4:$A$100=$B211))&gt;0),Tab_NotReq,
IF(ISERROR(VLOOKUP($B211,List_Section_1314,1,FALSE))=TRUE, "",
IF(SUMPRODUCT(--('Section 13(a)(b)(c)'!$A$4:$A$100=$B211))=0,Missing_substance,
IF(SUMPRODUCT(--('Section 13(a)(b)(c)'!$A$4:$A$100=$B211),--('Section 13(a)(b)(c)'!$O$4:$O$100=Complete))&lt;SUMPRODUCT(--('Section 13(a)(b)(c)'!$A$4:$A$100=$B211)),Substance_error,Substance_complete))))))</f>
        <v/>
      </c>
      <c r="F211" s="93" t="str" cm="1">
        <f t="array" ref="F211">IF('File Status'!$B211="","",
IF(AND('Section 8'!$L$4=No,SUMPRODUCT(--('Section 13(d)(e)'!$A$4:$A$300=$B211))=0),"",
IF(AND('Section 8'!$L$4=No,SUMPRODUCT(--('Section 13(d)(e)'!$A$4:$A$300=$B211))&gt;0),Tab_NotReq,
IF(ISERROR(VLOOKUP($B211,List_Section_1314,1,FALSE))=TRUE, "",
IF(SUMPRODUCT(--('Section 13(d)(e)'!$A$4:$A$300=$B211))=0,Missing_substance,
IF(SUMPRODUCT(--('Section 13(d)(e)'!$A$4:$A$300=$B211),--('Section 13(d)(e)'!$L$4:$L$300=Complete))&lt;SUMPRODUCT(--('Section 13(d)(e)'!$A$4:$A$300=$B211)),Substance_error,Substance_complete))))))</f>
        <v/>
      </c>
      <c r="G211" s="94" t="str" cm="1">
        <f t="array" ref="G211">IF('File Status'!$B211="","",
IF(AND('Section 8'!$L$4=No,SUMPRODUCT(--('Section 13 &amp; 14 Files'!$A$4:$A$100=$B211))=0),"",
IF(AND('Section 8'!$L$4=No,SUMPRODUCT(--('Section 13 &amp; 14 Files'!$A$4:$A$100=$B211))&gt;0),Tab_NotReq,
IF(ISERROR(VLOOKUP($B211,List_Section_1314,1,FALSE))=TRUE, "",
IF(SUMPRODUCT(--('Section 13 &amp; 14 Files'!$A$4:$A$100=$B211),--('Section 13 &amp; 14 Files'!$H$4:$H$100=Complete))&lt;SUMPRODUCT(--('Section 13 &amp; 14 Files'!$A$4:$A$100=$B211)),Substance_error,substance_complete_s1314)))))</f>
        <v/>
      </c>
      <c r="H211" s="25"/>
    </row>
    <row r="212" spans="1:8" ht="60" customHeight="1" x14ac:dyDescent="0.35">
      <c r="A212" s="25"/>
      <c r="B212" s="2" t="str">
        <f>IF('Section 11'!C199="", "", 'Section 11'!C199)</f>
        <v/>
      </c>
      <c r="C212" s="10" t="str">
        <f>IF(B212="","",
IF(AND('Section 8'!$L$4=No,B212&lt;&gt;""),Tab_NotReq,
IF('Section 11'!Y199=Complete,Substance_complete,IF('Section 11'!Y199&lt;&gt;Complete,Substance_error,""))))</f>
        <v/>
      </c>
      <c r="D212" s="10" t="str" cm="1">
        <f t="array" ref="D212">IF('File Status'!$B212="","",
IF(AND('Section 8'!$L$4=No,SUMPRODUCT(--('Section 12'!$A$4:$A$1004=$B212))=0),"",
IF(AND('Section 8'!$L$4=No,SUMPRODUCT(--('Section 12'!$A$4:$A$1004=$B212))&gt;0),Tab_NotReq,
IF(SUMPRODUCT(--('Section 12'!$A$4:$A$1004=$B212))=0,Missing_substance,
IF(SUMPRODUCT(--('Section 12'!$A$4:$A$1004=$B212),--('Section 12'!$Z$4:$Z$1004=Complete))&lt;SUMPRODUCT(--('Section 12'!$A$4:$A$1004=$B212)),Substance_error,Substance_complete)))))</f>
        <v/>
      </c>
      <c r="E212" s="10" t="str" cm="1">
        <f t="array" ref="E212">IF('File Status'!$B212="","",
IF(AND('Section 8'!$L$4=No,SUMPRODUCT(--('Section 13(a)(b)(c)'!$A$4:$A$100=$B212))=0),"",
IF(AND('Section 8'!$L$4=No,SUMPRODUCT(--('Section 13(a)(b)(c)'!$A$4:$A$100=$B212))&gt;0),Tab_NotReq,
IF(ISERROR(VLOOKUP($B212,List_Section_1314,1,FALSE))=TRUE, "",
IF(SUMPRODUCT(--('Section 13(a)(b)(c)'!$A$4:$A$100=$B212))=0,Missing_substance,
IF(SUMPRODUCT(--('Section 13(a)(b)(c)'!$A$4:$A$100=$B212),--('Section 13(a)(b)(c)'!$O$4:$O$100=Complete))&lt;SUMPRODUCT(--('Section 13(a)(b)(c)'!$A$4:$A$100=$B212)),Substance_error,Substance_complete))))))</f>
        <v/>
      </c>
      <c r="F212" s="93" t="str" cm="1">
        <f t="array" ref="F212">IF('File Status'!$B212="","",
IF(AND('Section 8'!$L$4=No,SUMPRODUCT(--('Section 13(d)(e)'!$A$4:$A$300=$B212))=0),"",
IF(AND('Section 8'!$L$4=No,SUMPRODUCT(--('Section 13(d)(e)'!$A$4:$A$300=$B212))&gt;0),Tab_NotReq,
IF(ISERROR(VLOOKUP($B212,List_Section_1314,1,FALSE))=TRUE, "",
IF(SUMPRODUCT(--('Section 13(d)(e)'!$A$4:$A$300=$B212))=0,Missing_substance,
IF(SUMPRODUCT(--('Section 13(d)(e)'!$A$4:$A$300=$B212),--('Section 13(d)(e)'!$L$4:$L$300=Complete))&lt;SUMPRODUCT(--('Section 13(d)(e)'!$A$4:$A$300=$B212)),Substance_error,Substance_complete))))))</f>
        <v/>
      </c>
      <c r="G212" s="94" t="str" cm="1">
        <f t="array" ref="G212">IF('File Status'!$B212="","",
IF(AND('Section 8'!$L$4=No,SUMPRODUCT(--('Section 13 &amp; 14 Files'!$A$4:$A$100=$B212))=0),"",
IF(AND('Section 8'!$L$4=No,SUMPRODUCT(--('Section 13 &amp; 14 Files'!$A$4:$A$100=$B212))&gt;0),Tab_NotReq,
IF(ISERROR(VLOOKUP($B212,List_Section_1314,1,FALSE))=TRUE, "",
IF(SUMPRODUCT(--('Section 13 &amp; 14 Files'!$A$4:$A$100=$B212),--('Section 13 &amp; 14 Files'!$H$4:$H$100=Complete))&lt;SUMPRODUCT(--('Section 13 &amp; 14 Files'!$A$4:$A$100=$B212)),Substance_error,substance_complete_s1314)))))</f>
        <v/>
      </c>
      <c r="H212" s="25"/>
    </row>
    <row r="213" spans="1:8" ht="60" customHeight="1" x14ac:dyDescent="0.35">
      <c r="A213" s="25"/>
      <c r="B213" s="2" t="str">
        <f>IF('Section 11'!C200="", "", 'Section 11'!C200)</f>
        <v/>
      </c>
      <c r="C213" s="10" t="str">
        <f>IF(B213="","",
IF(AND('Section 8'!$L$4=No,B213&lt;&gt;""),Tab_NotReq,
IF('Section 11'!Y200=Complete,Substance_complete,IF('Section 11'!Y200&lt;&gt;Complete,Substance_error,""))))</f>
        <v/>
      </c>
      <c r="D213" s="10" t="str" cm="1">
        <f t="array" ref="D213">IF('File Status'!$B213="","",
IF(AND('Section 8'!$L$4=No,SUMPRODUCT(--('Section 12'!$A$4:$A$1004=$B213))=0),"",
IF(AND('Section 8'!$L$4=No,SUMPRODUCT(--('Section 12'!$A$4:$A$1004=$B213))&gt;0),Tab_NotReq,
IF(SUMPRODUCT(--('Section 12'!$A$4:$A$1004=$B213))=0,Missing_substance,
IF(SUMPRODUCT(--('Section 12'!$A$4:$A$1004=$B213),--('Section 12'!$Z$4:$Z$1004=Complete))&lt;SUMPRODUCT(--('Section 12'!$A$4:$A$1004=$B213)),Substance_error,Substance_complete)))))</f>
        <v/>
      </c>
      <c r="E213" s="10" t="str" cm="1">
        <f t="array" ref="E213">IF('File Status'!$B213="","",
IF(AND('Section 8'!$L$4=No,SUMPRODUCT(--('Section 13(a)(b)(c)'!$A$4:$A$100=$B213))=0),"",
IF(AND('Section 8'!$L$4=No,SUMPRODUCT(--('Section 13(a)(b)(c)'!$A$4:$A$100=$B213))&gt;0),Tab_NotReq,
IF(ISERROR(VLOOKUP($B213,List_Section_1314,1,FALSE))=TRUE, "",
IF(SUMPRODUCT(--('Section 13(a)(b)(c)'!$A$4:$A$100=$B213))=0,Missing_substance,
IF(SUMPRODUCT(--('Section 13(a)(b)(c)'!$A$4:$A$100=$B213),--('Section 13(a)(b)(c)'!$O$4:$O$100=Complete))&lt;SUMPRODUCT(--('Section 13(a)(b)(c)'!$A$4:$A$100=$B213)),Substance_error,Substance_complete))))))</f>
        <v/>
      </c>
      <c r="F213" s="93" t="str" cm="1">
        <f t="array" ref="F213">IF('File Status'!$B213="","",
IF(AND('Section 8'!$L$4=No,SUMPRODUCT(--('Section 13(d)(e)'!$A$4:$A$300=$B213))=0),"",
IF(AND('Section 8'!$L$4=No,SUMPRODUCT(--('Section 13(d)(e)'!$A$4:$A$300=$B213))&gt;0),Tab_NotReq,
IF(ISERROR(VLOOKUP($B213,List_Section_1314,1,FALSE))=TRUE, "",
IF(SUMPRODUCT(--('Section 13(d)(e)'!$A$4:$A$300=$B213))=0,Missing_substance,
IF(SUMPRODUCT(--('Section 13(d)(e)'!$A$4:$A$300=$B213),--('Section 13(d)(e)'!$L$4:$L$300=Complete))&lt;SUMPRODUCT(--('Section 13(d)(e)'!$A$4:$A$300=$B213)),Substance_error,Substance_complete))))))</f>
        <v/>
      </c>
      <c r="G213" s="94" t="str" cm="1">
        <f t="array" ref="G213">IF('File Status'!$B213="","",
IF(AND('Section 8'!$L$4=No,SUMPRODUCT(--('Section 13 &amp; 14 Files'!$A$4:$A$100=$B213))=0),"",
IF(AND('Section 8'!$L$4=No,SUMPRODUCT(--('Section 13 &amp; 14 Files'!$A$4:$A$100=$B213))&gt;0),Tab_NotReq,
IF(ISERROR(VLOOKUP($B213,List_Section_1314,1,FALSE))=TRUE, "",
IF(SUMPRODUCT(--('Section 13 &amp; 14 Files'!$A$4:$A$100=$B213),--('Section 13 &amp; 14 Files'!$H$4:$H$100=Complete))&lt;SUMPRODUCT(--('Section 13 &amp; 14 Files'!$A$4:$A$100=$B213)),Substance_error,substance_complete_s1314)))))</f>
        <v/>
      </c>
      <c r="H213" s="25"/>
    </row>
    <row r="214" spans="1:8" ht="60" customHeight="1" x14ac:dyDescent="0.35">
      <c r="A214" s="25"/>
      <c r="B214" s="2" t="str">
        <f>IF('Section 11'!C201="", "", 'Section 11'!C201)</f>
        <v/>
      </c>
      <c r="C214" s="10" t="str">
        <f>IF(B214="","",
IF(AND('Section 8'!$L$4=No,B214&lt;&gt;""),Tab_NotReq,
IF('Section 11'!Y201=Complete,Substance_complete,IF('Section 11'!Y201&lt;&gt;Complete,Substance_error,""))))</f>
        <v/>
      </c>
      <c r="D214" s="10" t="str" cm="1">
        <f t="array" ref="D214">IF('File Status'!$B214="","",
IF(AND('Section 8'!$L$4=No,SUMPRODUCT(--('Section 12'!$A$4:$A$1004=$B214))=0),"",
IF(AND('Section 8'!$L$4=No,SUMPRODUCT(--('Section 12'!$A$4:$A$1004=$B214))&gt;0),Tab_NotReq,
IF(SUMPRODUCT(--('Section 12'!$A$4:$A$1004=$B214))=0,Missing_substance,
IF(SUMPRODUCT(--('Section 12'!$A$4:$A$1004=$B214),--('Section 12'!$Z$4:$Z$1004=Complete))&lt;SUMPRODUCT(--('Section 12'!$A$4:$A$1004=$B214)),Substance_error,Substance_complete)))))</f>
        <v/>
      </c>
      <c r="E214" s="10" t="str" cm="1">
        <f t="array" ref="E214">IF('File Status'!$B214="","",
IF(AND('Section 8'!$L$4=No,SUMPRODUCT(--('Section 13(a)(b)(c)'!$A$4:$A$100=$B214))=0),"",
IF(AND('Section 8'!$L$4=No,SUMPRODUCT(--('Section 13(a)(b)(c)'!$A$4:$A$100=$B214))&gt;0),Tab_NotReq,
IF(ISERROR(VLOOKUP($B214,List_Section_1314,1,FALSE))=TRUE, "",
IF(SUMPRODUCT(--('Section 13(a)(b)(c)'!$A$4:$A$100=$B214))=0,Missing_substance,
IF(SUMPRODUCT(--('Section 13(a)(b)(c)'!$A$4:$A$100=$B214),--('Section 13(a)(b)(c)'!$O$4:$O$100=Complete))&lt;SUMPRODUCT(--('Section 13(a)(b)(c)'!$A$4:$A$100=$B214)),Substance_error,Substance_complete))))))</f>
        <v/>
      </c>
      <c r="F214" s="93" t="str" cm="1">
        <f t="array" ref="F214">IF('File Status'!$B214="","",
IF(AND('Section 8'!$L$4=No,SUMPRODUCT(--('Section 13(d)(e)'!$A$4:$A$300=$B214))=0),"",
IF(AND('Section 8'!$L$4=No,SUMPRODUCT(--('Section 13(d)(e)'!$A$4:$A$300=$B214))&gt;0),Tab_NotReq,
IF(ISERROR(VLOOKUP($B214,List_Section_1314,1,FALSE))=TRUE, "",
IF(SUMPRODUCT(--('Section 13(d)(e)'!$A$4:$A$300=$B214))=0,Missing_substance,
IF(SUMPRODUCT(--('Section 13(d)(e)'!$A$4:$A$300=$B214),--('Section 13(d)(e)'!$L$4:$L$300=Complete))&lt;SUMPRODUCT(--('Section 13(d)(e)'!$A$4:$A$300=$B214)),Substance_error,Substance_complete))))))</f>
        <v/>
      </c>
      <c r="G214" s="94" t="str" cm="1">
        <f t="array" ref="G214">IF('File Status'!$B214="","",
IF(AND('Section 8'!$L$4=No,SUMPRODUCT(--('Section 13 &amp; 14 Files'!$A$4:$A$100=$B214))=0),"",
IF(AND('Section 8'!$L$4=No,SUMPRODUCT(--('Section 13 &amp; 14 Files'!$A$4:$A$100=$B214))&gt;0),Tab_NotReq,
IF(ISERROR(VLOOKUP($B214,List_Section_1314,1,FALSE))=TRUE, "",
IF(SUMPRODUCT(--('Section 13 &amp; 14 Files'!$A$4:$A$100=$B214),--('Section 13 &amp; 14 Files'!$H$4:$H$100=Complete))&lt;SUMPRODUCT(--('Section 13 &amp; 14 Files'!$A$4:$A$100=$B214)),Substance_error,substance_complete_s1314)))))</f>
        <v/>
      </c>
      <c r="H214" s="25"/>
    </row>
    <row r="215" spans="1:8" ht="60" customHeight="1" x14ac:dyDescent="0.35">
      <c r="A215" s="25"/>
      <c r="B215" s="2" t="str">
        <f>IF('Section 11'!C202="", "", 'Section 11'!C202)</f>
        <v/>
      </c>
      <c r="C215" s="10" t="str">
        <f>IF(B215="","",
IF(AND('Section 8'!$L$4=No,B215&lt;&gt;""),Tab_NotReq,
IF('Section 11'!Y202=Complete,Substance_complete,IF('Section 11'!Y202&lt;&gt;Complete,Substance_error,""))))</f>
        <v/>
      </c>
      <c r="D215" s="10" t="str" cm="1">
        <f t="array" ref="D215">IF('File Status'!$B215="","",
IF(AND('Section 8'!$L$4=No,SUMPRODUCT(--('Section 12'!$A$4:$A$1004=$B215))=0),"",
IF(AND('Section 8'!$L$4=No,SUMPRODUCT(--('Section 12'!$A$4:$A$1004=$B215))&gt;0),Tab_NotReq,
IF(SUMPRODUCT(--('Section 12'!$A$4:$A$1004=$B215))=0,Missing_substance,
IF(SUMPRODUCT(--('Section 12'!$A$4:$A$1004=$B215),--('Section 12'!$Z$4:$Z$1004=Complete))&lt;SUMPRODUCT(--('Section 12'!$A$4:$A$1004=$B215)),Substance_error,Substance_complete)))))</f>
        <v/>
      </c>
      <c r="E215" s="10" t="str" cm="1">
        <f t="array" ref="E215">IF('File Status'!$B215="","",
IF(AND('Section 8'!$L$4=No,SUMPRODUCT(--('Section 13(a)(b)(c)'!$A$4:$A$100=$B215))=0),"",
IF(AND('Section 8'!$L$4=No,SUMPRODUCT(--('Section 13(a)(b)(c)'!$A$4:$A$100=$B215))&gt;0),Tab_NotReq,
IF(ISERROR(VLOOKUP($B215,List_Section_1314,1,FALSE))=TRUE, "",
IF(SUMPRODUCT(--('Section 13(a)(b)(c)'!$A$4:$A$100=$B215))=0,Missing_substance,
IF(SUMPRODUCT(--('Section 13(a)(b)(c)'!$A$4:$A$100=$B215),--('Section 13(a)(b)(c)'!$O$4:$O$100=Complete))&lt;SUMPRODUCT(--('Section 13(a)(b)(c)'!$A$4:$A$100=$B215)),Substance_error,Substance_complete))))))</f>
        <v/>
      </c>
      <c r="F215" s="93" t="str" cm="1">
        <f t="array" ref="F215">IF('File Status'!$B215="","",
IF(AND('Section 8'!$L$4=No,SUMPRODUCT(--('Section 13(d)(e)'!$A$4:$A$300=$B215))=0),"",
IF(AND('Section 8'!$L$4=No,SUMPRODUCT(--('Section 13(d)(e)'!$A$4:$A$300=$B215))&gt;0),Tab_NotReq,
IF(ISERROR(VLOOKUP($B215,List_Section_1314,1,FALSE))=TRUE, "",
IF(SUMPRODUCT(--('Section 13(d)(e)'!$A$4:$A$300=$B215))=0,Missing_substance,
IF(SUMPRODUCT(--('Section 13(d)(e)'!$A$4:$A$300=$B215),--('Section 13(d)(e)'!$L$4:$L$300=Complete))&lt;SUMPRODUCT(--('Section 13(d)(e)'!$A$4:$A$300=$B215)),Substance_error,Substance_complete))))))</f>
        <v/>
      </c>
      <c r="G215" s="94" t="str" cm="1">
        <f t="array" ref="G215">IF('File Status'!$B215="","",
IF(AND('Section 8'!$L$4=No,SUMPRODUCT(--('Section 13 &amp; 14 Files'!$A$4:$A$100=$B215))=0),"",
IF(AND('Section 8'!$L$4=No,SUMPRODUCT(--('Section 13 &amp; 14 Files'!$A$4:$A$100=$B215))&gt;0),Tab_NotReq,
IF(ISERROR(VLOOKUP($B215,List_Section_1314,1,FALSE))=TRUE, "",
IF(SUMPRODUCT(--('Section 13 &amp; 14 Files'!$A$4:$A$100=$B215),--('Section 13 &amp; 14 Files'!$H$4:$H$100=Complete))&lt;SUMPRODUCT(--('Section 13 &amp; 14 Files'!$A$4:$A$100=$B215)),Substance_error,substance_complete_s1314)))))</f>
        <v/>
      </c>
      <c r="H215" s="25"/>
    </row>
    <row r="216" spans="1:8" ht="60" customHeight="1" x14ac:dyDescent="0.35">
      <c r="A216" s="25"/>
      <c r="B216" s="2" t="str">
        <f>IF('Section 11'!C203="", "", 'Section 11'!C203)</f>
        <v/>
      </c>
      <c r="C216" s="10" t="str">
        <f>IF(B216="","",
IF(AND('Section 8'!$L$4=No,B216&lt;&gt;""),Tab_NotReq,
IF('Section 11'!Y203=Complete,Substance_complete,IF('Section 11'!Y203&lt;&gt;Complete,Substance_error,""))))</f>
        <v/>
      </c>
      <c r="D216" s="10" t="str" cm="1">
        <f t="array" ref="D216">IF('File Status'!$B216="","",
IF(AND('Section 8'!$L$4=No,SUMPRODUCT(--('Section 12'!$A$4:$A$1004=$B216))=0),"",
IF(AND('Section 8'!$L$4=No,SUMPRODUCT(--('Section 12'!$A$4:$A$1004=$B216))&gt;0),Tab_NotReq,
IF(SUMPRODUCT(--('Section 12'!$A$4:$A$1004=$B216))=0,Missing_substance,
IF(SUMPRODUCT(--('Section 12'!$A$4:$A$1004=$B216),--('Section 12'!$Z$4:$Z$1004=Complete))&lt;SUMPRODUCT(--('Section 12'!$A$4:$A$1004=$B216)),Substance_error,Substance_complete)))))</f>
        <v/>
      </c>
      <c r="E216" s="10" t="str" cm="1">
        <f t="array" ref="E216">IF('File Status'!$B216="","",
IF(AND('Section 8'!$L$4=No,SUMPRODUCT(--('Section 13(a)(b)(c)'!$A$4:$A$100=$B216))=0),"",
IF(AND('Section 8'!$L$4=No,SUMPRODUCT(--('Section 13(a)(b)(c)'!$A$4:$A$100=$B216))&gt;0),Tab_NotReq,
IF(ISERROR(VLOOKUP($B216,List_Section_1314,1,FALSE))=TRUE, "",
IF(SUMPRODUCT(--('Section 13(a)(b)(c)'!$A$4:$A$100=$B216))=0,Missing_substance,
IF(SUMPRODUCT(--('Section 13(a)(b)(c)'!$A$4:$A$100=$B216),--('Section 13(a)(b)(c)'!$O$4:$O$100=Complete))&lt;SUMPRODUCT(--('Section 13(a)(b)(c)'!$A$4:$A$100=$B216)),Substance_error,Substance_complete))))))</f>
        <v/>
      </c>
      <c r="F216" s="93" t="str" cm="1">
        <f t="array" ref="F216">IF('File Status'!$B216="","",
IF(AND('Section 8'!$L$4=No,SUMPRODUCT(--('Section 13(d)(e)'!$A$4:$A$300=$B216))=0),"",
IF(AND('Section 8'!$L$4=No,SUMPRODUCT(--('Section 13(d)(e)'!$A$4:$A$300=$B216))&gt;0),Tab_NotReq,
IF(ISERROR(VLOOKUP($B216,List_Section_1314,1,FALSE))=TRUE, "",
IF(SUMPRODUCT(--('Section 13(d)(e)'!$A$4:$A$300=$B216))=0,Missing_substance,
IF(SUMPRODUCT(--('Section 13(d)(e)'!$A$4:$A$300=$B216),--('Section 13(d)(e)'!$L$4:$L$300=Complete))&lt;SUMPRODUCT(--('Section 13(d)(e)'!$A$4:$A$300=$B216)),Substance_error,Substance_complete))))))</f>
        <v/>
      </c>
      <c r="G216" s="94" t="str" cm="1">
        <f t="array" ref="G216">IF('File Status'!$B216="","",
IF(AND('Section 8'!$L$4=No,SUMPRODUCT(--('Section 13 &amp; 14 Files'!$A$4:$A$100=$B216))=0),"",
IF(AND('Section 8'!$L$4=No,SUMPRODUCT(--('Section 13 &amp; 14 Files'!$A$4:$A$100=$B216))&gt;0),Tab_NotReq,
IF(ISERROR(VLOOKUP($B216,List_Section_1314,1,FALSE))=TRUE, "",
IF(SUMPRODUCT(--('Section 13 &amp; 14 Files'!$A$4:$A$100=$B216),--('Section 13 &amp; 14 Files'!$H$4:$H$100=Complete))&lt;SUMPRODUCT(--('Section 13 &amp; 14 Files'!$A$4:$A$100=$B216)),Substance_error,substance_complete_s1314)))))</f>
        <v/>
      </c>
      <c r="H216" s="25"/>
    </row>
    <row r="217" spans="1:8" ht="60" customHeight="1" x14ac:dyDescent="0.35">
      <c r="A217" s="25"/>
      <c r="B217" s="2" t="str">
        <f>IF('Section 11'!C204="", "", 'Section 11'!C204)</f>
        <v/>
      </c>
      <c r="C217" s="10" t="str">
        <f>IF(B217="","",
IF(AND('Section 8'!$L$4=No,B217&lt;&gt;""),Tab_NotReq,
IF('Section 11'!Y204=Complete,Substance_complete,IF('Section 11'!Y204&lt;&gt;Complete,Substance_error,""))))</f>
        <v/>
      </c>
      <c r="D217" s="10" t="str" cm="1">
        <f t="array" ref="D217">IF('File Status'!$B217="","",
IF(AND('Section 8'!$L$4=No,SUMPRODUCT(--('Section 12'!$A$4:$A$1004=$B217))=0),"",
IF(AND('Section 8'!$L$4=No,SUMPRODUCT(--('Section 12'!$A$4:$A$1004=$B217))&gt;0),Tab_NotReq,
IF(SUMPRODUCT(--('Section 12'!$A$4:$A$1004=$B217))=0,Missing_substance,
IF(SUMPRODUCT(--('Section 12'!$A$4:$A$1004=$B217),--('Section 12'!$Z$4:$Z$1004=Complete))&lt;SUMPRODUCT(--('Section 12'!$A$4:$A$1004=$B217)),Substance_error,Substance_complete)))))</f>
        <v/>
      </c>
      <c r="E217" s="10" t="str" cm="1">
        <f t="array" ref="E217">IF('File Status'!$B217="","",
IF(AND('Section 8'!$L$4=No,SUMPRODUCT(--('Section 13(a)(b)(c)'!$A$4:$A$100=$B217))=0),"",
IF(AND('Section 8'!$L$4=No,SUMPRODUCT(--('Section 13(a)(b)(c)'!$A$4:$A$100=$B217))&gt;0),Tab_NotReq,
IF(ISERROR(VLOOKUP($B217,List_Section_1314,1,FALSE))=TRUE, "",
IF(SUMPRODUCT(--('Section 13(a)(b)(c)'!$A$4:$A$100=$B217))=0,Missing_substance,
IF(SUMPRODUCT(--('Section 13(a)(b)(c)'!$A$4:$A$100=$B217),--('Section 13(a)(b)(c)'!$O$4:$O$100=Complete))&lt;SUMPRODUCT(--('Section 13(a)(b)(c)'!$A$4:$A$100=$B217)),Substance_error,Substance_complete))))))</f>
        <v/>
      </c>
      <c r="F217" s="93" t="str" cm="1">
        <f t="array" ref="F217">IF('File Status'!$B217="","",
IF(AND('Section 8'!$L$4=No,SUMPRODUCT(--('Section 13(d)(e)'!$A$4:$A$300=$B217))=0),"",
IF(AND('Section 8'!$L$4=No,SUMPRODUCT(--('Section 13(d)(e)'!$A$4:$A$300=$B217))&gt;0),Tab_NotReq,
IF(ISERROR(VLOOKUP($B217,List_Section_1314,1,FALSE))=TRUE, "",
IF(SUMPRODUCT(--('Section 13(d)(e)'!$A$4:$A$300=$B217))=0,Missing_substance,
IF(SUMPRODUCT(--('Section 13(d)(e)'!$A$4:$A$300=$B217),--('Section 13(d)(e)'!$L$4:$L$300=Complete))&lt;SUMPRODUCT(--('Section 13(d)(e)'!$A$4:$A$300=$B217)),Substance_error,Substance_complete))))))</f>
        <v/>
      </c>
      <c r="G217" s="94" t="str" cm="1">
        <f t="array" ref="G217">IF('File Status'!$B217="","",
IF(AND('Section 8'!$L$4=No,SUMPRODUCT(--('Section 13 &amp; 14 Files'!$A$4:$A$100=$B217))=0),"",
IF(AND('Section 8'!$L$4=No,SUMPRODUCT(--('Section 13 &amp; 14 Files'!$A$4:$A$100=$B217))&gt;0),Tab_NotReq,
IF(ISERROR(VLOOKUP($B217,List_Section_1314,1,FALSE))=TRUE, "",
IF(SUMPRODUCT(--('Section 13 &amp; 14 Files'!$A$4:$A$100=$B217),--('Section 13 &amp; 14 Files'!$H$4:$H$100=Complete))&lt;SUMPRODUCT(--('Section 13 &amp; 14 Files'!$A$4:$A$100=$B217)),Substance_error,substance_complete_s1314)))))</f>
        <v/>
      </c>
      <c r="H217" s="25"/>
    </row>
    <row r="218" spans="1:8" ht="60" customHeight="1" x14ac:dyDescent="0.35">
      <c r="A218" s="25"/>
      <c r="B218" s="2" t="str">
        <f>IF('Section 11'!C205="", "", 'Section 11'!C205)</f>
        <v/>
      </c>
      <c r="C218" s="10" t="str">
        <f>IF(B218="","",
IF(AND('Section 8'!$L$4=No,B218&lt;&gt;""),Tab_NotReq,
IF('Section 11'!Y205=Complete,Substance_complete,IF('Section 11'!Y205&lt;&gt;Complete,Substance_error,""))))</f>
        <v/>
      </c>
      <c r="D218" s="10" t="str" cm="1">
        <f t="array" ref="D218">IF('File Status'!$B218="","",
IF(AND('Section 8'!$L$4=No,SUMPRODUCT(--('Section 12'!$A$4:$A$1004=$B218))=0),"",
IF(AND('Section 8'!$L$4=No,SUMPRODUCT(--('Section 12'!$A$4:$A$1004=$B218))&gt;0),Tab_NotReq,
IF(SUMPRODUCT(--('Section 12'!$A$4:$A$1004=$B218))=0,Missing_substance,
IF(SUMPRODUCT(--('Section 12'!$A$4:$A$1004=$B218),--('Section 12'!$Z$4:$Z$1004=Complete))&lt;SUMPRODUCT(--('Section 12'!$A$4:$A$1004=$B218)),Substance_error,Substance_complete)))))</f>
        <v/>
      </c>
      <c r="E218" s="10" t="str" cm="1">
        <f t="array" ref="E218">IF('File Status'!$B218="","",
IF(AND('Section 8'!$L$4=No,SUMPRODUCT(--('Section 13(a)(b)(c)'!$A$4:$A$100=$B218))=0),"",
IF(AND('Section 8'!$L$4=No,SUMPRODUCT(--('Section 13(a)(b)(c)'!$A$4:$A$100=$B218))&gt;0),Tab_NotReq,
IF(ISERROR(VLOOKUP($B218,List_Section_1314,1,FALSE))=TRUE, "",
IF(SUMPRODUCT(--('Section 13(a)(b)(c)'!$A$4:$A$100=$B218))=0,Missing_substance,
IF(SUMPRODUCT(--('Section 13(a)(b)(c)'!$A$4:$A$100=$B218),--('Section 13(a)(b)(c)'!$O$4:$O$100=Complete))&lt;SUMPRODUCT(--('Section 13(a)(b)(c)'!$A$4:$A$100=$B218)),Substance_error,Substance_complete))))))</f>
        <v/>
      </c>
      <c r="F218" s="93" t="str" cm="1">
        <f t="array" ref="F218">IF('File Status'!$B218="","",
IF(AND('Section 8'!$L$4=No,SUMPRODUCT(--('Section 13(d)(e)'!$A$4:$A$300=$B218))=0),"",
IF(AND('Section 8'!$L$4=No,SUMPRODUCT(--('Section 13(d)(e)'!$A$4:$A$300=$B218))&gt;0),Tab_NotReq,
IF(ISERROR(VLOOKUP($B218,List_Section_1314,1,FALSE))=TRUE, "",
IF(SUMPRODUCT(--('Section 13(d)(e)'!$A$4:$A$300=$B218))=0,Missing_substance,
IF(SUMPRODUCT(--('Section 13(d)(e)'!$A$4:$A$300=$B218),--('Section 13(d)(e)'!$L$4:$L$300=Complete))&lt;SUMPRODUCT(--('Section 13(d)(e)'!$A$4:$A$300=$B218)),Substance_error,Substance_complete))))))</f>
        <v/>
      </c>
      <c r="G218" s="94" t="str" cm="1">
        <f t="array" ref="G218">IF('File Status'!$B218="","",
IF(AND('Section 8'!$L$4=No,SUMPRODUCT(--('Section 13 &amp; 14 Files'!$A$4:$A$100=$B218))=0),"",
IF(AND('Section 8'!$L$4=No,SUMPRODUCT(--('Section 13 &amp; 14 Files'!$A$4:$A$100=$B218))&gt;0),Tab_NotReq,
IF(ISERROR(VLOOKUP($B218,List_Section_1314,1,FALSE))=TRUE, "",
IF(SUMPRODUCT(--('Section 13 &amp; 14 Files'!$A$4:$A$100=$B218),--('Section 13 &amp; 14 Files'!$H$4:$H$100=Complete))&lt;SUMPRODUCT(--('Section 13 &amp; 14 Files'!$A$4:$A$100=$B218)),Substance_error,substance_complete_s1314)))))</f>
        <v/>
      </c>
      <c r="H218" s="25"/>
    </row>
    <row r="219" spans="1:8" ht="60" customHeight="1" x14ac:dyDescent="0.35">
      <c r="A219" s="25"/>
      <c r="B219" s="2" t="str">
        <f>IF('Section 11'!C206="", "", 'Section 11'!C206)</f>
        <v/>
      </c>
      <c r="C219" s="10" t="str">
        <f>IF(B219="","",
IF(AND('Section 8'!$L$4=No,B219&lt;&gt;""),Tab_NotReq,
IF('Section 11'!Y206=Complete,Substance_complete,IF('Section 11'!Y206&lt;&gt;Complete,Substance_error,""))))</f>
        <v/>
      </c>
      <c r="D219" s="10" t="str" cm="1">
        <f t="array" ref="D219">IF('File Status'!$B219="","",
IF(AND('Section 8'!$L$4=No,SUMPRODUCT(--('Section 12'!$A$4:$A$1004=$B219))=0),"",
IF(AND('Section 8'!$L$4=No,SUMPRODUCT(--('Section 12'!$A$4:$A$1004=$B219))&gt;0),Tab_NotReq,
IF(SUMPRODUCT(--('Section 12'!$A$4:$A$1004=$B219))=0,Missing_substance,
IF(SUMPRODUCT(--('Section 12'!$A$4:$A$1004=$B219),--('Section 12'!$Z$4:$Z$1004=Complete))&lt;SUMPRODUCT(--('Section 12'!$A$4:$A$1004=$B219)),Substance_error,Substance_complete)))))</f>
        <v/>
      </c>
      <c r="E219" s="10" t="str" cm="1">
        <f t="array" ref="E219">IF('File Status'!$B219="","",
IF(AND('Section 8'!$L$4=No,SUMPRODUCT(--('Section 13(a)(b)(c)'!$A$4:$A$100=$B219))=0),"",
IF(AND('Section 8'!$L$4=No,SUMPRODUCT(--('Section 13(a)(b)(c)'!$A$4:$A$100=$B219))&gt;0),Tab_NotReq,
IF(ISERROR(VLOOKUP($B219,List_Section_1314,1,FALSE))=TRUE, "",
IF(SUMPRODUCT(--('Section 13(a)(b)(c)'!$A$4:$A$100=$B219))=0,Missing_substance,
IF(SUMPRODUCT(--('Section 13(a)(b)(c)'!$A$4:$A$100=$B219),--('Section 13(a)(b)(c)'!$O$4:$O$100=Complete))&lt;SUMPRODUCT(--('Section 13(a)(b)(c)'!$A$4:$A$100=$B219)),Substance_error,Substance_complete))))))</f>
        <v/>
      </c>
      <c r="F219" s="93" t="str" cm="1">
        <f t="array" ref="F219">IF('File Status'!$B219="","",
IF(AND('Section 8'!$L$4=No,SUMPRODUCT(--('Section 13(d)(e)'!$A$4:$A$300=$B219))=0),"",
IF(AND('Section 8'!$L$4=No,SUMPRODUCT(--('Section 13(d)(e)'!$A$4:$A$300=$B219))&gt;0),Tab_NotReq,
IF(ISERROR(VLOOKUP($B219,List_Section_1314,1,FALSE))=TRUE, "",
IF(SUMPRODUCT(--('Section 13(d)(e)'!$A$4:$A$300=$B219))=0,Missing_substance,
IF(SUMPRODUCT(--('Section 13(d)(e)'!$A$4:$A$300=$B219),--('Section 13(d)(e)'!$L$4:$L$300=Complete))&lt;SUMPRODUCT(--('Section 13(d)(e)'!$A$4:$A$300=$B219)),Substance_error,Substance_complete))))))</f>
        <v/>
      </c>
      <c r="G219" s="94" t="str" cm="1">
        <f t="array" ref="G219">IF('File Status'!$B219="","",
IF(AND('Section 8'!$L$4=No,SUMPRODUCT(--('Section 13 &amp; 14 Files'!$A$4:$A$100=$B219))=0),"",
IF(AND('Section 8'!$L$4=No,SUMPRODUCT(--('Section 13 &amp; 14 Files'!$A$4:$A$100=$B219))&gt;0),Tab_NotReq,
IF(ISERROR(VLOOKUP($B219,List_Section_1314,1,FALSE))=TRUE, "",
IF(SUMPRODUCT(--('Section 13 &amp; 14 Files'!$A$4:$A$100=$B219),--('Section 13 &amp; 14 Files'!$H$4:$H$100=Complete))&lt;SUMPRODUCT(--('Section 13 &amp; 14 Files'!$A$4:$A$100=$B219)),Substance_error,substance_complete_s1314)))))</f>
        <v/>
      </c>
      <c r="H219" s="25"/>
    </row>
    <row r="220" spans="1:8" ht="60" customHeight="1" x14ac:dyDescent="0.35">
      <c r="A220" s="25"/>
      <c r="B220" s="2" t="str">
        <f>IF('Section 11'!C207="", "", 'Section 11'!C207)</f>
        <v/>
      </c>
      <c r="C220" s="10" t="str">
        <f>IF(B220="","",
IF(AND('Section 8'!$L$4=No,B220&lt;&gt;""),Tab_NotReq,
IF('Section 11'!Y207=Complete,Substance_complete,IF('Section 11'!Y207&lt;&gt;Complete,Substance_error,""))))</f>
        <v/>
      </c>
      <c r="D220" s="10" t="str" cm="1">
        <f t="array" ref="D220">IF('File Status'!$B220="","",
IF(AND('Section 8'!$L$4=No,SUMPRODUCT(--('Section 12'!$A$4:$A$1004=$B220))=0),"",
IF(AND('Section 8'!$L$4=No,SUMPRODUCT(--('Section 12'!$A$4:$A$1004=$B220))&gt;0),Tab_NotReq,
IF(SUMPRODUCT(--('Section 12'!$A$4:$A$1004=$B220))=0,Missing_substance,
IF(SUMPRODUCT(--('Section 12'!$A$4:$A$1004=$B220),--('Section 12'!$Z$4:$Z$1004=Complete))&lt;SUMPRODUCT(--('Section 12'!$A$4:$A$1004=$B220)),Substance_error,Substance_complete)))))</f>
        <v/>
      </c>
      <c r="E220" s="10" t="str" cm="1">
        <f t="array" ref="E220">IF('File Status'!$B220="","",
IF(AND('Section 8'!$L$4=No,SUMPRODUCT(--('Section 13(a)(b)(c)'!$A$4:$A$100=$B220))=0),"",
IF(AND('Section 8'!$L$4=No,SUMPRODUCT(--('Section 13(a)(b)(c)'!$A$4:$A$100=$B220))&gt;0),Tab_NotReq,
IF(ISERROR(VLOOKUP($B220,List_Section_1314,1,FALSE))=TRUE, "",
IF(SUMPRODUCT(--('Section 13(a)(b)(c)'!$A$4:$A$100=$B220))=0,Missing_substance,
IF(SUMPRODUCT(--('Section 13(a)(b)(c)'!$A$4:$A$100=$B220),--('Section 13(a)(b)(c)'!$O$4:$O$100=Complete))&lt;SUMPRODUCT(--('Section 13(a)(b)(c)'!$A$4:$A$100=$B220)),Substance_error,Substance_complete))))))</f>
        <v/>
      </c>
      <c r="F220" s="93" t="str" cm="1">
        <f t="array" ref="F220">IF('File Status'!$B220="","",
IF(AND('Section 8'!$L$4=No,SUMPRODUCT(--('Section 13(d)(e)'!$A$4:$A$300=$B220))=0),"",
IF(AND('Section 8'!$L$4=No,SUMPRODUCT(--('Section 13(d)(e)'!$A$4:$A$300=$B220))&gt;0),Tab_NotReq,
IF(ISERROR(VLOOKUP($B220,List_Section_1314,1,FALSE))=TRUE, "",
IF(SUMPRODUCT(--('Section 13(d)(e)'!$A$4:$A$300=$B220))=0,Missing_substance,
IF(SUMPRODUCT(--('Section 13(d)(e)'!$A$4:$A$300=$B220),--('Section 13(d)(e)'!$L$4:$L$300=Complete))&lt;SUMPRODUCT(--('Section 13(d)(e)'!$A$4:$A$300=$B220)),Substance_error,Substance_complete))))))</f>
        <v/>
      </c>
      <c r="G220" s="94" t="str" cm="1">
        <f t="array" ref="G220">IF('File Status'!$B220="","",
IF(AND('Section 8'!$L$4=No,SUMPRODUCT(--('Section 13 &amp; 14 Files'!$A$4:$A$100=$B220))=0),"",
IF(AND('Section 8'!$L$4=No,SUMPRODUCT(--('Section 13 &amp; 14 Files'!$A$4:$A$100=$B220))&gt;0),Tab_NotReq,
IF(ISERROR(VLOOKUP($B220,List_Section_1314,1,FALSE))=TRUE, "",
IF(SUMPRODUCT(--('Section 13 &amp; 14 Files'!$A$4:$A$100=$B220),--('Section 13 &amp; 14 Files'!$H$4:$H$100=Complete))&lt;SUMPRODUCT(--('Section 13 &amp; 14 Files'!$A$4:$A$100=$B220)),Substance_error,substance_complete_s1314)))))</f>
        <v/>
      </c>
      <c r="H220" s="25"/>
    </row>
    <row r="221" spans="1:8" ht="60" customHeight="1" x14ac:dyDescent="0.35">
      <c r="A221" s="25"/>
      <c r="B221" s="2" t="str">
        <f>IF('Section 11'!C208="", "", 'Section 11'!C208)</f>
        <v/>
      </c>
      <c r="C221" s="10" t="str">
        <f>IF(B221="","",
IF(AND('Section 8'!$L$4=No,B221&lt;&gt;""),Tab_NotReq,
IF('Section 11'!Y208=Complete,Substance_complete,IF('Section 11'!Y208&lt;&gt;Complete,Substance_error,""))))</f>
        <v/>
      </c>
      <c r="D221" s="10" t="str" cm="1">
        <f t="array" ref="D221">IF('File Status'!$B221="","",
IF(AND('Section 8'!$L$4=No,SUMPRODUCT(--('Section 12'!$A$4:$A$1004=$B221))=0),"",
IF(AND('Section 8'!$L$4=No,SUMPRODUCT(--('Section 12'!$A$4:$A$1004=$B221))&gt;0),Tab_NotReq,
IF(SUMPRODUCT(--('Section 12'!$A$4:$A$1004=$B221))=0,Missing_substance,
IF(SUMPRODUCT(--('Section 12'!$A$4:$A$1004=$B221),--('Section 12'!$Z$4:$Z$1004=Complete))&lt;SUMPRODUCT(--('Section 12'!$A$4:$A$1004=$B221)),Substance_error,Substance_complete)))))</f>
        <v/>
      </c>
      <c r="E221" s="10" t="str" cm="1">
        <f t="array" ref="E221">IF('File Status'!$B221="","",
IF(AND('Section 8'!$L$4=No,SUMPRODUCT(--('Section 13(a)(b)(c)'!$A$4:$A$100=$B221))=0),"",
IF(AND('Section 8'!$L$4=No,SUMPRODUCT(--('Section 13(a)(b)(c)'!$A$4:$A$100=$B221))&gt;0),Tab_NotReq,
IF(ISERROR(VLOOKUP($B221,List_Section_1314,1,FALSE))=TRUE, "",
IF(SUMPRODUCT(--('Section 13(a)(b)(c)'!$A$4:$A$100=$B221))=0,Missing_substance,
IF(SUMPRODUCT(--('Section 13(a)(b)(c)'!$A$4:$A$100=$B221),--('Section 13(a)(b)(c)'!$O$4:$O$100=Complete))&lt;SUMPRODUCT(--('Section 13(a)(b)(c)'!$A$4:$A$100=$B221)),Substance_error,Substance_complete))))))</f>
        <v/>
      </c>
      <c r="F221" s="93" t="str" cm="1">
        <f t="array" ref="F221">IF('File Status'!$B221="","",
IF(AND('Section 8'!$L$4=No,SUMPRODUCT(--('Section 13(d)(e)'!$A$4:$A$300=$B221))=0),"",
IF(AND('Section 8'!$L$4=No,SUMPRODUCT(--('Section 13(d)(e)'!$A$4:$A$300=$B221))&gt;0),Tab_NotReq,
IF(ISERROR(VLOOKUP($B221,List_Section_1314,1,FALSE))=TRUE, "",
IF(SUMPRODUCT(--('Section 13(d)(e)'!$A$4:$A$300=$B221))=0,Missing_substance,
IF(SUMPRODUCT(--('Section 13(d)(e)'!$A$4:$A$300=$B221),--('Section 13(d)(e)'!$L$4:$L$300=Complete))&lt;SUMPRODUCT(--('Section 13(d)(e)'!$A$4:$A$300=$B221)),Substance_error,Substance_complete))))))</f>
        <v/>
      </c>
      <c r="G221" s="94" t="str" cm="1">
        <f t="array" ref="G221">IF('File Status'!$B221="","",
IF(AND('Section 8'!$L$4=No,SUMPRODUCT(--('Section 13 &amp; 14 Files'!$A$4:$A$100=$B221))=0),"",
IF(AND('Section 8'!$L$4=No,SUMPRODUCT(--('Section 13 &amp; 14 Files'!$A$4:$A$100=$B221))&gt;0),Tab_NotReq,
IF(ISERROR(VLOOKUP($B221,List_Section_1314,1,FALSE))=TRUE, "",
IF(SUMPRODUCT(--('Section 13 &amp; 14 Files'!$A$4:$A$100=$B221),--('Section 13 &amp; 14 Files'!$H$4:$H$100=Complete))&lt;SUMPRODUCT(--('Section 13 &amp; 14 Files'!$A$4:$A$100=$B221)),Substance_error,substance_complete_s1314)))))</f>
        <v/>
      </c>
      <c r="H221" s="25"/>
    </row>
    <row r="222" spans="1:8" ht="60" customHeight="1" x14ac:dyDescent="0.35">
      <c r="A222" s="25"/>
      <c r="B222" s="2" t="str">
        <f>IF('Section 11'!C209="", "", 'Section 11'!C209)</f>
        <v/>
      </c>
      <c r="C222" s="10" t="str">
        <f>IF(B222="","",
IF(AND('Section 8'!$L$4=No,B222&lt;&gt;""),Tab_NotReq,
IF('Section 11'!Y209=Complete,Substance_complete,IF('Section 11'!Y209&lt;&gt;Complete,Substance_error,""))))</f>
        <v/>
      </c>
      <c r="D222" s="10" t="str" cm="1">
        <f t="array" ref="D222">IF('File Status'!$B222="","",
IF(AND('Section 8'!$L$4=No,SUMPRODUCT(--('Section 12'!$A$4:$A$1004=$B222))=0),"",
IF(AND('Section 8'!$L$4=No,SUMPRODUCT(--('Section 12'!$A$4:$A$1004=$B222))&gt;0),Tab_NotReq,
IF(SUMPRODUCT(--('Section 12'!$A$4:$A$1004=$B222))=0,Missing_substance,
IF(SUMPRODUCT(--('Section 12'!$A$4:$A$1004=$B222),--('Section 12'!$Z$4:$Z$1004=Complete))&lt;SUMPRODUCT(--('Section 12'!$A$4:$A$1004=$B222)),Substance_error,Substance_complete)))))</f>
        <v/>
      </c>
      <c r="E222" s="10" t="str" cm="1">
        <f t="array" ref="E222">IF('File Status'!$B222="","",
IF(AND('Section 8'!$L$4=No,SUMPRODUCT(--('Section 13(a)(b)(c)'!$A$4:$A$100=$B222))=0),"",
IF(AND('Section 8'!$L$4=No,SUMPRODUCT(--('Section 13(a)(b)(c)'!$A$4:$A$100=$B222))&gt;0),Tab_NotReq,
IF(ISERROR(VLOOKUP($B222,List_Section_1314,1,FALSE))=TRUE, "",
IF(SUMPRODUCT(--('Section 13(a)(b)(c)'!$A$4:$A$100=$B222))=0,Missing_substance,
IF(SUMPRODUCT(--('Section 13(a)(b)(c)'!$A$4:$A$100=$B222),--('Section 13(a)(b)(c)'!$O$4:$O$100=Complete))&lt;SUMPRODUCT(--('Section 13(a)(b)(c)'!$A$4:$A$100=$B222)),Substance_error,Substance_complete))))))</f>
        <v/>
      </c>
      <c r="F222" s="93" t="str" cm="1">
        <f t="array" ref="F222">IF('File Status'!$B222="","",
IF(AND('Section 8'!$L$4=No,SUMPRODUCT(--('Section 13(d)(e)'!$A$4:$A$300=$B222))=0),"",
IF(AND('Section 8'!$L$4=No,SUMPRODUCT(--('Section 13(d)(e)'!$A$4:$A$300=$B222))&gt;0),Tab_NotReq,
IF(ISERROR(VLOOKUP($B222,List_Section_1314,1,FALSE))=TRUE, "",
IF(SUMPRODUCT(--('Section 13(d)(e)'!$A$4:$A$300=$B222))=0,Missing_substance,
IF(SUMPRODUCT(--('Section 13(d)(e)'!$A$4:$A$300=$B222),--('Section 13(d)(e)'!$L$4:$L$300=Complete))&lt;SUMPRODUCT(--('Section 13(d)(e)'!$A$4:$A$300=$B222)),Substance_error,Substance_complete))))))</f>
        <v/>
      </c>
      <c r="G222" s="94" t="str" cm="1">
        <f t="array" ref="G222">IF('File Status'!$B222="","",
IF(AND('Section 8'!$L$4=No,SUMPRODUCT(--('Section 13 &amp; 14 Files'!$A$4:$A$100=$B222))=0),"",
IF(AND('Section 8'!$L$4=No,SUMPRODUCT(--('Section 13 &amp; 14 Files'!$A$4:$A$100=$B222))&gt;0),Tab_NotReq,
IF(ISERROR(VLOOKUP($B222,List_Section_1314,1,FALSE))=TRUE, "",
IF(SUMPRODUCT(--('Section 13 &amp; 14 Files'!$A$4:$A$100=$B222),--('Section 13 &amp; 14 Files'!$H$4:$H$100=Complete))&lt;SUMPRODUCT(--('Section 13 &amp; 14 Files'!$A$4:$A$100=$B222)),Substance_error,substance_complete_s1314)))))</f>
        <v/>
      </c>
      <c r="H222" s="25"/>
    </row>
    <row r="223" spans="1:8" ht="60" customHeight="1" x14ac:dyDescent="0.35">
      <c r="A223" s="25"/>
      <c r="B223" s="2" t="str">
        <f>IF('Section 11'!C210="", "", 'Section 11'!C210)</f>
        <v/>
      </c>
      <c r="C223" s="10" t="str">
        <f>IF(B223="","",
IF(AND('Section 8'!$L$4=No,B223&lt;&gt;""),Tab_NotReq,
IF('Section 11'!Y210=Complete,Substance_complete,IF('Section 11'!Y210&lt;&gt;Complete,Substance_error,""))))</f>
        <v/>
      </c>
      <c r="D223" s="10" t="str" cm="1">
        <f t="array" ref="D223">IF('File Status'!$B223="","",
IF(AND('Section 8'!$L$4=No,SUMPRODUCT(--('Section 12'!$A$4:$A$1004=$B223))=0),"",
IF(AND('Section 8'!$L$4=No,SUMPRODUCT(--('Section 12'!$A$4:$A$1004=$B223))&gt;0),Tab_NotReq,
IF(SUMPRODUCT(--('Section 12'!$A$4:$A$1004=$B223))=0,Missing_substance,
IF(SUMPRODUCT(--('Section 12'!$A$4:$A$1004=$B223),--('Section 12'!$Z$4:$Z$1004=Complete))&lt;SUMPRODUCT(--('Section 12'!$A$4:$A$1004=$B223)),Substance_error,Substance_complete)))))</f>
        <v/>
      </c>
      <c r="E223" s="10" t="str" cm="1">
        <f t="array" ref="E223">IF('File Status'!$B223="","",
IF(AND('Section 8'!$L$4=No,SUMPRODUCT(--('Section 13(a)(b)(c)'!$A$4:$A$100=$B223))=0),"",
IF(AND('Section 8'!$L$4=No,SUMPRODUCT(--('Section 13(a)(b)(c)'!$A$4:$A$100=$B223))&gt;0),Tab_NotReq,
IF(ISERROR(VLOOKUP($B223,List_Section_1314,1,FALSE))=TRUE, "",
IF(SUMPRODUCT(--('Section 13(a)(b)(c)'!$A$4:$A$100=$B223))=0,Missing_substance,
IF(SUMPRODUCT(--('Section 13(a)(b)(c)'!$A$4:$A$100=$B223),--('Section 13(a)(b)(c)'!$O$4:$O$100=Complete))&lt;SUMPRODUCT(--('Section 13(a)(b)(c)'!$A$4:$A$100=$B223)),Substance_error,Substance_complete))))))</f>
        <v/>
      </c>
      <c r="F223" s="93" t="str" cm="1">
        <f t="array" ref="F223">IF('File Status'!$B223="","",
IF(AND('Section 8'!$L$4=No,SUMPRODUCT(--('Section 13(d)(e)'!$A$4:$A$300=$B223))=0),"",
IF(AND('Section 8'!$L$4=No,SUMPRODUCT(--('Section 13(d)(e)'!$A$4:$A$300=$B223))&gt;0),Tab_NotReq,
IF(ISERROR(VLOOKUP($B223,List_Section_1314,1,FALSE))=TRUE, "",
IF(SUMPRODUCT(--('Section 13(d)(e)'!$A$4:$A$300=$B223))=0,Missing_substance,
IF(SUMPRODUCT(--('Section 13(d)(e)'!$A$4:$A$300=$B223),--('Section 13(d)(e)'!$L$4:$L$300=Complete))&lt;SUMPRODUCT(--('Section 13(d)(e)'!$A$4:$A$300=$B223)),Substance_error,Substance_complete))))))</f>
        <v/>
      </c>
      <c r="G223" s="94" t="str" cm="1">
        <f t="array" ref="G223">IF('File Status'!$B223="","",
IF(AND('Section 8'!$L$4=No,SUMPRODUCT(--('Section 13 &amp; 14 Files'!$A$4:$A$100=$B223))=0),"",
IF(AND('Section 8'!$L$4=No,SUMPRODUCT(--('Section 13 &amp; 14 Files'!$A$4:$A$100=$B223))&gt;0),Tab_NotReq,
IF(ISERROR(VLOOKUP($B223,List_Section_1314,1,FALSE))=TRUE, "",
IF(SUMPRODUCT(--('Section 13 &amp; 14 Files'!$A$4:$A$100=$B223),--('Section 13 &amp; 14 Files'!$H$4:$H$100=Complete))&lt;SUMPRODUCT(--('Section 13 &amp; 14 Files'!$A$4:$A$100=$B223)),Substance_error,substance_complete_s1314)))))</f>
        <v/>
      </c>
      <c r="H223" s="25"/>
    </row>
    <row r="224" spans="1:8" ht="60" customHeight="1" x14ac:dyDescent="0.35">
      <c r="A224" s="25"/>
      <c r="B224" s="2" t="str">
        <f>IF('Section 11'!C211="", "", 'Section 11'!C211)</f>
        <v/>
      </c>
      <c r="C224" s="10" t="str">
        <f>IF(B224="","",
IF(AND('Section 8'!$L$4=No,B224&lt;&gt;""),Tab_NotReq,
IF('Section 11'!Y211=Complete,Substance_complete,IF('Section 11'!Y211&lt;&gt;Complete,Substance_error,""))))</f>
        <v/>
      </c>
      <c r="D224" s="10" t="str" cm="1">
        <f t="array" ref="D224">IF('File Status'!$B224="","",
IF(AND('Section 8'!$L$4=No,SUMPRODUCT(--('Section 12'!$A$4:$A$1004=$B224))=0),"",
IF(AND('Section 8'!$L$4=No,SUMPRODUCT(--('Section 12'!$A$4:$A$1004=$B224))&gt;0),Tab_NotReq,
IF(SUMPRODUCT(--('Section 12'!$A$4:$A$1004=$B224))=0,Missing_substance,
IF(SUMPRODUCT(--('Section 12'!$A$4:$A$1004=$B224),--('Section 12'!$Z$4:$Z$1004=Complete))&lt;SUMPRODUCT(--('Section 12'!$A$4:$A$1004=$B224)),Substance_error,Substance_complete)))))</f>
        <v/>
      </c>
      <c r="E224" s="10" t="str" cm="1">
        <f t="array" ref="E224">IF('File Status'!$B224="","",
IF(AND('Section 8'!$L$4=No,SUMPRODUCT(--('Section 13(a)(b)(c)'!$A$4:$A$100=$B224))=0),"",
IF(AND('Section 8'!$L$4=No,SUMPRODUCT(--('Section 13(a)(b)(c)'!$A$4:$A$100=$B224))&gt;0),Tab_NotReq,
IF(ISERROR(VLOOKUP($B224,List_Section_1314,1,FALSE))=TRUE, "",
IF(SUMPRODUCT(--('Section 13(a)(b)(c)'!$A$4:$A$100=$B224))=0,Missing_substance,
IF(SUMPRODUCT(--('Section 13(a)(b)(c)'!$A$4:$A$100=$B224),--('Section 13(a)(b)(c)'!$O$4:$O$100=Complete))&lt;SUMPRODUCT(--('Section 13(a)(b)(c)'!$A$4:$A$100=$B224)),Substance_error,Substance_complete))))))</f>
        <v/>
      </c>
      <c r="F224" s="93" t="str" cm="1">
        <f t="array" ref="F224">IF('File Status'!$B224="","",
IF(AND('Section 8'!$L$4=No,SUMPRODUCT(--('Section 13(d)(e)'!$A$4:$A$300=$B224))=0),"",
IF(AND('Section 8'!$L$4=No,SUMPRODUCT(--('Section 13(d)(e)'!$A$4:$A$300=$B224))&gt;0),Tab_NotReq,
IF(ISERROR(VLOOKUP($B224,List_Section_1314,1,FALSE))=TRUE, "",
IF(SUMPRODUCT(--('Section 13(d)(e)'!$A$4:$A$300=$B224))=0,Missing_substance,
IF(SUMPRODUCT(--('Section 13(d)(e)'!$A$4:$A$300=$B224),--('Section 13(d)(e)'!$L$4:$L$300=Complete))&lt;SUMPRODUCT(--('Section 13(d)(e)'!$A$4:$A$300=$B224)),Substance_error,Substance_complete))))))</f>
        <v/>
      </c>
      <c r="G224" s="94" t="str" cm="1">
        <f t="array" ref="G224">IF('File Status'!$B224="","",
IF(AND('Section 8'!$L$4=No,SUMPRODUCT(--('Section 13 &amp; 14 Files'!$A$4:$A$100=$B224))=0),"",
IF(AND('Section 8'!$L$4=No,SUMPRODUCT(--('Section 13 &amp; 14 Files'!$A$4:$A$100=$B224))&gt;0),Tab_NotReq,
IF(ISERROR(VLOOKUP($B224,List_Section_1314,1,FALSE))=TRUE, "",
IF(SUMPRODUCT(--('Section 13 &amp; 14 Files'!$A$4:$A$100=$B224),--('Section 13 &amp; 14 Files'!$H$4:$H$100=Complete))&lt;SUMPRODUCT(--('Section 13 &amp; 14 Files'!$A$4:$A$100=$B224)),Substance_error,substance_complete_s1314)))))</f>
        <v/>
      </c>
      <c r="H224" s="25"/>
    </row>
    <row r="225" spans="1:8" ht="60" customHeight="1" x14ac:dyDescent="0.35">
      <c r="A225" s="25"/>
      <c r="B225" s="2" t="str">
        <f>IF('Section 11'!C212="", "", 'Section 11'!C212)</f>
        <v/>
      </c>
      <c r="C225" s="10" t="str">
        <f>IF(B225="","",
IF(AND('Section 8'!$L$4=No,B225&lt;&gt;""),Tab_NotReq,
IF('Section 11'!Y212=Complete,Substance_complete,IF('Section 11'!Y212&lt;&gt;Complete,Substance_error,""))))</f>
        <v/>
      </c>
      <c r="D225" s="10" t="str" cm="1">
        <f t="array" ref="D225">IF('File Status'!$B225="","",
IF(AND('Section 8'!$L$4=No,SUMPRODUCT(--('Section 12'!$A$4:$A$1004=$B225))=0),"",
IF(AND('Section 8'!$L$4=No,SUMPRODUCT(--('Section 12'!$A$4:$A$1004=$B225))&gt;0),Tab_NotReq,
IF(SUMPRODUCT(--('Section 12'!$A$4:$A$1004=$B225))=0,Missing_substance,
IF(SUMPRODUCT(--('Section 12'!$A$4:$A$1004=$B225),--('Section 12'!$Z$4:$Z$1004=Complete))&lt;SUMPRODUCT(--('Section 12'!$A$4:$A$1004=$B225)),Substance_error,Substance_complete)))))</f>
        <v/>
      </c>
      <c r="E225" s="10" t="str" cm="1">
        <f t="array" ref="E225">IF('File Status'!$B225="","",
IF(AND('Section 8'!$L$4=No,SUMPRODUCT(--('Section 13(a)(b)(c)'!$A$4:$A$100=$B225))=0),"",
IF(AND('Section 8'!$L$4=No,SUMPRODUCT(--('Section 13(a)(b)(c)'!$A$4:$A$100=$B225))&gt;0),Tab_NotReq,
IF(ISERROR(VLOOKUP($B225,List_Section_1314,1,FALSE))=TRUE, "",
IF(SUMPRODUCT(--('Section 13(a)(b)(c)'!$A$4:$A$100=$B225))=0,Missing_substance,
IF(SUMPRODUCT(--('Section 13(a)(b)(c)'!$A$4:$A$100=$B225),--('Section 13(a)(b)(c)'!$O$4:$O$100=Complete))&lt;SUMPRODUCT(--('Section 13(a)(b)(c)'!$A$4:$A$100=$B225)),Substance_error,Substance_complete))))))</f>
        <v/>
      </c>
      <c r="F225" s="93" t="str" cm="1">
        <f t="array" ref="F225">IF('File Status'!$B225="","",
IF(AND('Section 8'!$L$4=No,SUMPRODUCT(--('Section 13(d)(e)'!$A$4:$A$300=$B225))=0),"",
IF(AND('Section 8'!$L$4=No,SUMPRODUCT(--('Section 13(d)(e)'!$A$4:$A$300=$B225))&gt;0),Tab_NotReq,
IF(ISERROR(VLOOKUP($B225,List_Section_1314,1,FALSE))=TRUE, "",
IF(SUMPRODUCT(--('Section 13(d)(e)'!$A$4:$A$300=$B225))=0,Missing_substance,
IF(SUMPRODUCT(--('Section 13(d)(e)'!$A$4:$A$300=$B225),--('Section 13(d)(e)'!$L$4:$L$300=Complete))&lt;SUMPRODUCT(--('Section 13(d)(e)'!$A$4:$A$300=$B225)),Substance_error,Substance_complete))))))</f>
        <v/>
      </c>
      <c r="G225" s="94" t="str" cm="1">
        <f t="array" ref="G225">IF('File Status'!$B225="","",
IF(AND('Section 8'!$L$4=No,SUMPRODUCT(--('Section 13 &amp; 14 Files'!$A$4:$A$100=$B225))=0),"",
IF(AND('Section 8'!$L$4=No,SUMPRODUCT(--('Section 13 &amp; 14 Files'!$A$4:$A$100=$B225))&gt;0),Tab_NotReq,
IF(ISERROR(VLOOKUP($B225,List_Section_1314,1,FALSE))=TRUE, "",
IF(SUMPRODUCT(--('Section 13 &amp; 14 Files'!$A$4:$A$100=$B225),--('Section 13 &amp; 14 Files'!$H$4:$H$100=Complete))&lt;SUMPRODUCT(--('Section 13 &amp; 14 Files'!$A$4:$A$100=$B225)),Substance_error,substance_complete_s1314)))))</f>
        <v/>
      </c>
      <c r="H225" s="25"/>
    </row>
    <row r="226" spans="1:8" ht="60" customHeight="1" x14ac:dyDescent="0.35">
      <c r="A226" s="25"/>
      <c r="B226" s="2" t="str">
        <f>IF('Section 11'!C213="", "", 'Section 11'!C213)</f>
        <v/>
      </c>
      <c r="C226" s="10" t="str">
        <f>IF(B226="","",
IF(AND('Section 8'!$L$4=No,B226&lt;&gt;""),Tab_NotReq,
IF('Section 11'!Y213=Complete,Substance_complete,IF('Section 11'!Y213&lt;&gt;Complete,Substance_error,""))))</f>
        <v/>
      </c>
      <c r="D226" s="10" t="str" cm="1">
        <f t="array" ref="D226">IF('File Status'!$B226="","",
IF(AND('Section 8'!$L$4=No,SUMPRODUCT(--('Section 12'!$A$4:$A$1004=$B226))=0),"",
IF(AND('Section 8'!$L$4=No,SUMPRODUCT(--('Section 12'!$A$4:$A$1004=$B226))&gt;0),Tab_NotReq,
IF(SUMPRODUCT(--('Section 12'!$A$4:$A$1004=$B226))=0,Missing_substance,
IF(SUMPRODUCT(--('Section 12'!$A$4:$A$1004=$B226),--('Section 12'!$Z$4:$Z$1004=Complete))&lt;SUMPRODUCT(--('Section 12'!$A$4:$A$1004=$B226)),Substance_error,Substance_complete)))))</f>
        <v/>
      </c>
      <c r="E226" s="10" t="str" cm="1">
        <f t="array" ref="E226">IF('File Status'!$B226="","",
IF(AND('Section 8'!$L$4=No,SUMPRODUCT(--('Section 13(a)(b)(c)'!$A$4:$A$100=$B226))=0),"",
IF(AND('Section 8'!$L$4=No,SUMPRODUCT(--('Section 13(a)(b)(c)'!$A$4:$A$100=$B226))&gt;0),Tab_NotReq,
IF(ISERROR(VLOOKUP($B226,List_Section_1314,1,FALSE))=TRUE, "",
IF(SUMPRODUCT(--('Section 13(a)(b)(c)'!$A$4:$A$100=$B226))=0,Missing_substance,
IF(SUMPRODUCT(--('Section 13(a)(b)(c)'!$A$4:$A$100=$B226),--('Section 13(a)(b)(c)'!$O$4:$O$100=Complete))&lt;SUMPRODUCT(--('Section 13(a)(b)(c)'!$A$4:$A$100=$B226)),Substance_error,Substance_complete))))))</f>
        <v/>
      </c>
      <c r="F226" s="93" t="str" cm="1">
        <f t="array" ref="F226">IF('File Status'!$B226="","",
IF(AND('Section 8'!$L$4=No,SUMPRODUCT(--('Section 13(d)(e)'!$A$4:$A$300=$B226))=0),"",
IF(AND('Section 8'!$L$4=No,SUMPRODUCT(--('Section 13(d)(e)'!$A$4:$A$300=$B226))&gt;0),Tab_NotReq,
IF(ISERROR(VLOOKUP($B226,List_Section_1314,1,FALSE))=TRUE, "",
IF(SUMPRODUCT(--('Section 13(d)(e)'!$A$4:$A$300=$B226))=0,Missing_substance,
IF(SUMPRODUCT(--('Section 13(d)(e)'!$A$4:$A$300=$B226),--('Section 13(d)(e)'!$L$4:$L$300=Complete))&lt;SUMPRODUCT(--('Section 13(d)(e)'!$A$4:$A$300=$B226)),Substance_error,Substance_complete))))))</f>
        <v/>
      </c>
      <c r="G226" s="94" t="str" cm="1">
        <f t="array" ref="G226">IF('File Status'!$B226="","",
IF(AND('Section 8'!$L$4=No,SUMPRODUCT(--('Section 13 &amp; 14 Files'!$A$4:$A$100=$B226))=0),"",
IF(AND('Section 8'!$L$4=No,SUMPRODUCT(--('Section 13 &amp; 14 Files'!$A$4:$A$100=$B226))&gt;0),Tab_NotReq,
IF(ISERROR(VLOOKUP($B226,List_Section_1314,1,FALSE))=TRUE, "",
IF(SUMPRODUCT(--('Section 13 &amp; 14 Files'!$A$4:$A$100=$B226),--('Section 13 &amp; 14 Files'!$H$4:$H$100=Complete))&lt;SUMPRODUCT(--('Section 13 &amp; 14 Files'!$A$4:$A$100=$B226)),Substance_error,substance_complete_s1314)))))</f>
        <v/>
      </c>
      <c r="H226" s="25"/>
    </row>
    <row r="227" spans="1:8" ht="60" customHeight="1" x14ac:dyDescent="0.35">
      <c r="A227" s="25"/>
      <c r="B227" s="2" t="str">
        <f>IF('Section 11'!C214="", "", 'Section 11'!C214)</f>
        <v/>
      </c>
      <c r="C227" s="10" t="str">
        <f>IF(B227="","",
IF(AND('Section 8'!$L$4=No,B227&lt;&gt;""),Tab_NotReq,
IF('Section 11'!Y214=Complete,Substance_complete,IF('Section 11'!Y214&lt;&gt;Complete,Substance_error,""))))</f>
        <v/>
      </c>
      <c r="D227" s="10" t="str" cm="1">
        <f t="array" ref="D227">IF('File Status'!$B227="","",
IF(AND('Section 8'!$L$4=No,SUMPRODUCT(--('Section 12'!$A$4:$A$1004=$B227))=0),"",
IF(AND('Section 8'!$L$4=No,SUMPRODUCT(--('Section 12'!$A$4:$A$1004=$B227))&gt;0),Tab_NotReq,
IF(SUMPRODUCT(--('Section 12'!$A$4:$A$1004=$B227))=0,Missing_substance,
IF(SUMPRODUCT(--('Section 12'!$A$4:$A$1004=$B227),--('Section 12'!$Z$4:$Z$1004=Complete))&lt;SUMPRODUCT(--('Section 12'!$A$4:$A$1004=$B227)),Substance_error,Substance_complete)))))</f>
        <v/>
      </c>
      <c r="E227" s="10" t="str" cm="1">
        <f t="array" ref="E227">IF('File Status'!$B227="","",
IF(AND('Section 8'!$L$4=No,SUMPRODUCT(--('Section 13(a)(b)(c)'!$A$4:$A$100=$B227))=0),"",
IF(AND('Section 8'!$L$4=No,SUMPRODUCT(--('Section 13(a)(b)(c)'!$A$4:$A$100=$B227))&gt;0),Tab_NotReq,
IF(ISERROR(VLOOKUP($B227,List_Section_1314,1,FALSE))=TRUE, "",
IF(SUMPRODUCT(--('Section 13(a)(b)(c)'!$A$4:$A$100=$B227))=0,Missing_substance,
IF(SUMPRODUCT(--('Section 13(a)(b)(c)'!$A$4:$A$100=$B227),--('Section 13(a)(b)(c)'!$O$4:$O$100=Complete))&lt;SUMPRODUCT(--('Section 13(a)(b)(c)'!$A$4:$A$100=$B227)),Substance_error,Substance_complete))))))</f>
        <v/>
      </c>
      <c r="F227" s="93" t="str" cm="1">
        <f t="array" ref="F227">IF('File Status'!$B227="","",
IF(AND('Section 8'!$L$4=No,SUMPRODUCT(--('Section 13(d)(e)'!$A$4:$A$300=$B227))=0),"",
IF(AND('Section 8'!$L$4=No,SUMPRODUCT(--('Section 13(d)(e)'!$A$4:$A$300=$B227))&gt;0),Tab_NotReq,
IF(ISERROR(VLOOKUP($B227,List_Section_1314,1,FALSE))=TRUE, "",
IF(SUMPRODUCT(--('Section 13(d)(e)'!$A$4:$A$300=$B227))=0,Missing_substance,
IF(SUMPRODUCT(--('Section 13(d)(e)'!$A$4:$A$300=$B227),--('Section 13(d)(e)'!$L$4:$L$300=Complete))&lt;SUMPRODUCT(--('Section 13(d)(e)'!$A$4:$A$300=$B227)),Substance_error,Substance_complete))))))</f>
        <v/>
      </c>
      <c r="G227" s="94" t="str" cm="1">
        <f t="array" ref="G227">IF('File Status'!$B227="","",
IF(AND('Section 8'!$L$4=No,SUMPRODUCT(--('Section 13 &amp; 14 Files'!$A$4:$A$100=$B227))=0),"",
IF(AND('Section 8'!$L$4=No,SUMPRODUCT(--('Section 13 &amp; 14 Files'!$A$4:$A$100=$B227))&gt;0),Tab_NotReq,
IF(ISERROR(VLOOKUP($B227,List_Section_1314,1,FALSE))=TRUE, "",
IF(SUMPRODUCT(--('Section 13 &amp; 14 Files'!$A$4:$A$100=$B227),--('Section 13 &amp; 14 Files'!$H$4:$H$100=Complete))&lt;SUMPRODUCT(--('Section 13 &amp; 14 Files'!$A$4:$A$100=$B227)),Substance_error,substance_complete_s1314)))))</f>
        <v/>
      </c>
      <c r="H227" s="25"/>
    </row>
    <row r="228" spans="1:8" ht="60" customHeight="1" x14ac:dyDescent="0.35">
      <c r="A228" s="25"/>
      <c r="B228" s="2" t="str">
        <f>IF('Section 11'!C215="", "", 'Section 11'!C215)</f>
        <v/>
      </c>
      <c r="C228" s="10" t="str">
        <f>IF(B228="","",
IF(AND('Section 8'!$L$4=No,B228&lt;&gt;""),Tab_NotReq,
IF('Section 11'!Y215=Complete,Substance_complete,IF('Section 11'!Y215&lt;&gt;Complete,Substance_error,""))))</f>
        <v/>
      </c>
      <c r="D228" s="10" t="str" cm="1">
        <f t="array" ref="D228">IF('File Status'!$B228="","",
IF(AND('Section 8'!$L$4=No,SUMPRODUCT(--('Section 12'!$A$4:$A$1004=$B228))=0),"",
IF(AND('Section 8'!$L$4=No,SUMPRODUCT(--('Section 12'!$A$4:$A$1004=$B228))&gt;0),Tab_NotReq,
IF(SUMPRODUCT(--('Section 12'!$A$4:$A$1004=$B228))=0,Missing_substance,
IF(SUMPRODUCT(--('Section 12'!$A$4:$A$1004=$B228),--('Section 12'!$Z$4:$Z$1004=Complete))&lt;SUMPRODUCT(--('Section 12'!$A$4:$A$1004=$B228)),Substance_error,Substance_complete)))))</f>
        <v/>
      </c>
      <c r="E228" s="10" t="str" cm="1">
        <f t="array" ref="E228">IF('File Status'!$B228="","",
IF(AND('Section 8'!$L$4=No,SUMPRODUCT(--('Section 13(a)(b)(c)'!$A$4:$A$100=$B228))=0),"",
IF(AND('Section 8'!$L$4=No,SUMPRODUCT(--('Section 13(a)(b)(c)'!$A$4:$A$100=$B228))&gt;0),Tab_NotReq,
IF(ISERROR(VLOOKUP($B228,List_Section_1314,1,FALSE))=TRUE, "",
IF(SUMPRODUCT(--('Section 13(a)(b)(c)'!$A$4:$A$100=$B228))=0,Missing_substance,
IF(SUMPRODUCT(--('Section 13(a)(b)(c)'!$A$4:$A$100=$B228),--('Section 13(a)(b)(c)'!$O$4:$O$100=Complete))&lt;SUMPRODUCT(--('Section 13(a)(b)(c)'!$A$4:$A$100=$B228)),Substance_error,Substance_complete))))))</f>
        <v/>
      </c>
      <c r="F228" s="93" t="str" cm="1">
        <f t="array" ref="F228">IF('File Status'!$B228="","",
IF(AND('Section 8'!$L$4=No,SUMPRODUCT(--('Section 13(d)(e)'!$A$4:$A$300=$B228))=0),"",
IF(AND('Section 8'!$L$4=No,SUMPRODUCT(--('Section 13(d)(e)'!$A$4:$A$300=$B228))&gt;0),Tab_NotReq,
IF(ISERROR(VLOOKUP($B228,List_Section_1314,1,FALSE))=TRUE, "",
IF(SUMPRODUCT(--('Section 13(d)(e)'!$A$4:$A$300=$B228))=0,Missing_substance,
IF(SUMPRODUCT(--('Section 13(d)(e)'!$A$4:$A$300=$B228),--('Section 13(d)(e)'!$L$4:$L$300=Complete))&lt;SUMPRODUCT(--('Section 13(d)(e)'!$A$4:$A$300=$B228)),Substance_error,Substance_complete))))))</f>
        <v/>
      </c>
      <c r="G228" s="94" t="str" cm="1">
        <f t="array" ref="G228">IF('File Status'!$B228="","",
IF(AND('Section 8'!$L$4=No,SUMPRODUCT(--('Section 13 &amp; 14 Files'!$A$4:$A$100=$B228))=0),"",
IF(AND('Section 8'!$L$4=No,SUMPRODUCT(--('Section 13 &amp; 14 Files'!$A$4:$A$100=$B228))&gt;0),Tab_NotReq,
IF(ISERROR(VLOOKUP($B228,List_Section_1314,1,FALSE))=TRUE, "",
IF(SUMPRODUCT(--('Section 13 &amp; 14 Files'!$A$4:$A$100=$B228),--('Section 13 &amp; 14 Files'!$H$4:$H$100=Complete))&lt;SUMPRODUCT(--('Section 13 &amp; 14 Files'!$A$4:$A$100=$B228)),Substance_error,substance_complete_s1314)))))</f>
        <v/>
      </c>
      <c r="H228" s="25"/>
    </row>
    <row r="229" spans="1:8" ht="60" customHeight="1" x14ac:dyDescent="0.35">
      <c r="A229" s="25"/>
      <c r="B229" s="2" t="str">
        <f>IF('Section 11'!C216="", "", 'Section 11'!C216)</f>
        <v/>
      </c>
      <c r="C229" s="10" t="str">
        <f>IF(B229="","",
IF(AND('Section 8'!$L$4=No,B229&lt;&gt;""),Tab_NotReq,
IF('Section 11'!Y216=Complete,Substance_complete,IF('Section 11'!Y216&lt;&gt;Complete,Substance_error,""))))</f>
        <v/>
      </c>
      <c r="D229" s="10" t="str" cm="1">
        <f t="array" ref="D229">IF('File Status'!$B229="","",
IF(AND('Section 8'!$L$4=No,SUMPRODUCT(--('Section 12'!$A$4:$A$1004=$B229))=0),"",
IF(AND('Section 8'!$L$4=No,SUMPRODUCT(--('Section 12'!$A$4:$A$1004=$B229))&gt;0),Tab_NotReq,
IF(SUMPRODUCT(--('Section 12'!$A$4:$A$1004=$B229))=0,Missing_substance,
IF(SUMPRODUCT(--('Section 12'!$A$4:$A$1004=$B229),--('Section 12'!$Z$4:$Z$1004=Complete))&lt;SUMPRODUCT(--('Section 12'!$A$4:$A$1004=$B229)),Substance_error,Substance_complete)))))</f>
        <v/>
      </c>
      <c r="E229" s="10" t="str" cm="1">
        <f t="array" ref="E229">IF('File Status'!$B229="","",
IF(AND('Section 8'!$L$4=No,SUMPRODUCT(--('Section 13(a)(b)(c)'!$A$4:$A$100=$B229))=0),"",
IF(AND('Section 8'!$L$4=No,SUMPRODUCT(--('Section 13(a)(b)(c)'!$A$4:$A$100=$B229))&gt;0),Tab_NotReq,
IF(ISERROR(VLOOKUP($B229,List_Section_1314,1,FALSE))=TRUE, "",
IF(SUMPRODUCT(--('Section 13(a)(b)(c)'!$A$4:$A$100=$B229))=0,Missing_substance,
IF(SUMPRODUCT(--('Section 13(a)(b)(c)'!$A$4:$A$100=$B229),--('Section 13(a)(b)(c)'!$O$4:$O$100=Complete))&lt;SUMPRODUCT(--('Section 13(a)(b)(c)'!$A$4:$A$100=$B229)),Substance_error,Substance_complete))))))</f>
        <v/>
      </c>
      <c r="F229" s="93" t="str" cm="1">
        <f t="array" ref="F229">IF('File Status'!$B229="","",
IF(AND('Section 8'!$L$4=No,SUMPRODUCT(--('Section 13(d)(e)'!$A$4:$A$300=$B229))=0),"",
IF(AND('Section 8'!$L$4=No,SUMPRODUCT(--('Section 13(d)(e)'!$A$4:$A$300=$B229))&gt;0),Tab_NotReq,
IF(ISERROR(VLOOKUP($B229,List_Section_1314,1,FALSE))=TRUE, "",
IF(SUMPRODUCT(--('Section 13(d)(e)'!$A$4:$A$300=$B229))=0,Missing_substance,
IF(SUMPRODUCT(--('Section 13(d)(e)'!$A$4:$A$300=$B229),--('Section 13(d)(e)'!$L$4:$L$300=Complete))&lt;SUMPRODUCT(--('Section 13(d)(e)'!$A$4:$A$300=$B229)),Substance_error,Substance_complete))))))</f>
        <v/>
      </c>
      <c r="G229" s="94" t="str" cm="1">
        <f t="array" ref="G229">IF('File Status'!$B229="","",
IF(AND('Section 8'!$L$4=No,SUMPRODUCT(--('Section 13 &amp; 14 Files'!$A$4:$A$100=$B229))=0),"",
IF(AND('Section 8'!$L$4=No,SUMPRODUCT(--('Section 13 &amp; 14 Files'!$A$4:$A$100=$B229))&gt;0),Tab_NotReq,
IF(ISERROR(VLOOKUP($B229,List_Section_1314,1,FALSE))=TRUE, "",
IF(SUMPRODUCT(--('Section 13 &amp; 14 Files'!$A$4:$A$100=$B229),--('Section 13 &amp; 14 Files'!$H$4:$H$100=Complete))&lt;SUMPRODUCT(--('Section 13 &amp; 14 Files'!$A$4:$A$100=$B229)),Substance_error,substance_complete_s1314)))))</f>
        <v/>
      </c>
      <c r="H229" s="25"/>
    </row>
    <row r="230" spans="1:8" ht="60" customHeight="1" x14ac:dyDescent="0.35">
      <c r="A230" s="25"/>
      <c r="B230" s="2" t="str">
        <f>IF('Section 11'!C217="", "", 'Section 11'!C217)</f>
        <v/>
      </c>
      <c r="C230" s="10" t="str">
        <f>IF(B230="","",
IF(AND('Section 8'!$L$4=No,B230&lt;&gt;""),Tab_NotReq,
IF('Section 11'!Y217=Complete,Substance_complete,IF('Section 11'!Y217&lt;&gt;Complete,Substance_error,""))))</f>
        <v/>
      </c>
      <c r="D230" s="10" t="str" cm="1">
        <f t="array" ref="D230">IF('File Status'!$B230="","",
IF(AND('Section 8'!$L$4=No,SUMPRODUCT(--('Section 12'!$A$4:$A$1004=$B230))=0),"",
IF(AND('Section 8'!$L$4=No,SUMPRODUCT(--('Section 12'!$A$4:$A$1004=$B230))&gt;0),Tab_NotReq,
IF(SUMPRODUCT(--('Section 12'!$A$4:$A$1004=$B230))=0,Missing_substance,
IF(SUMPRODUCT(--('Section 12'!$A$4:$A$1004=$B230),--('Section 12'!$Z$4:$Z$1004=Complete))&lt;SUMPRODUCT(--('Section 12'!$A$4:$A$1004=$B230)),Substance_error,Substance_complete)))))</f>
        <v/>
      </c>
      <c r="E230" s="10" t="str" cm="1">
        <f t="array" ref="E230">IF('File Status'!$B230="","",
IF(AND('Section 8'!$L$4=No,SUMPRODUCT(--('Section 13(a)(b)(c)'!$A$4:$A$100=$B230))=0),"",
IF(AND('Section 8'!$L$4=No,SUMPRODUCT(--('Section 13(a)(b)(c)'!$A$4:$A$100=$B230))&gt;0),Tab_NotReq,
IF(ISERROR(VLOOKUP($B230,List_Section_1314,1,FALSE))=TRUE, "",
IF(SUMPRODUCT(--('Section 13(a)(b)(c)'!$A$4:$A$100=$B230))=0,Missing_substance,
IF(SUMPRODUCT(--('Section 13(a)(b)(c)'!$A$4:$A$100=$B230),--('Section 13(a)(b)(c)'!$O$4:$O$100=Complete))&lt;SUMPRODUCT(--('Section 13(a)(b)(c)'!$A$4:$A$100=$B230)),Substance_error,Substance_complete))))))</f>
        <v/>
      </c>
      <c r="F230" s="93" t="str" cm="1">
        <f t="array" ref="F230">IF('File Status'!$B230="","",
IF(AND('Section 8'!$L$4=No,SUMPRODUCT(--('Section 13(d)(e)'!$A$4:$A$300=$B230))=0),"",
IF(AND('Section 8'!$L$4=No,SUMPRODUCT(--('Section 13(d)(e)'!$A$4:$A$300=$B230))&gt;0),Tab_NotReq,
IF(ISERROR(VLOOKUP($B230,List_Section_1314,1,FALSE))=TRUE, "",
IF(SUMPRODUCT(--('Section 13(d)(e)'!$A$4:$A$300=$B230))=0,Missing_substance,
IF(SUMPRODUCT(--('Section 13(d)(e)'!$A$4:$A$300=$B230),--('Section 13(d)(e)'!$L$4:$L$300=Complete))&lt;SUMPRODUCT(--('Section 13(d)(e)'!$A$4:$A$300=$B230)),Substance_error,Substance_complete))))))</f>
        <v/>
      </c>
      <c r="G230" s="94" t="str" cm="1">
        <f t="array" ref="G230">IF('File Status'!$B230="","",
IF(AND('Section 8'!$L$4=No,SUMPRODUCT(--('Section 13 &amp; 14 Files'!$A$4:$A$100=$B230))=0),"",
IF(AND('Section 8'!$L$4=No,SUMPRODUCT(--('Section 13 &amp; 14 Files'!$A$4:$A$100=$B230))&gt;0),Tab_NotReq,
IF(ISERROR(VLOOKUP($B230,List_Section_1314,1,FALSE))=TRUE, "",
IF(SUMPRODUCT(--('Section 13 &amp; 14 Files'!$A$4:$A$100=$B230),--('Section 13 &amp; 14 Files'!$H$4:$H$100=Complete))&lt;SUMPRODUCT(--('Section 13 &amp; 14 Files'!$A$4:$A$100=$B230)),Substance_error,substance_complete_s1314)))))</f>
        <v/>
      </c>
      <c r="H230" s="25"/>
    </row>
    <row r="231" spans="1:8" ht="60" customHeight="1" x14ac:dyDescent="0.35">
      <c r="A231" s="25"/>
      <c r="B231" s="2" t="str">
        <f>IF('Section 11'!C218="", "", 'Section 11'!C218)</f>
        <v/>
      </c>
      <c r="C231" s="10" t="str">
        <f>IF(B231="","",
IF(AND('Section 8'!$L$4=No,B231&lt;&gt;""),Tab_NotReq,
IF('Section 11'!Y218=Complete,Substance_complete,IF('Section 11'!Y218&lt;&gt;Complete,Substance_error,""))))</f>
        <v/>
      </c>
      <c r="D231" s="10" t="str" cm="1">
        <f t="array" ref="D231">IF('File Status'!$B231="","",
IF(AND('Section 8'!$L$4=No,SUMPRODUCT(--('Section 12'!$A$4:$A$1004=$B231))=0),"",
IF(AND('Section 8'!$L$4=No,SUMPRODUCT(--('Section 12'!$A$4:$A$1004=$B231))&gt;0),Tab_NotReq,
IF(SUMPRODUCT(--('Section 12'!$A$4:$A$1004=$B231))=0,Missing_substance,
IF(SUMPRODUCT(--('Section 12'!$A$4:$A$1004=$B231),--('Section 12'!$Z$4:$Z$1004=Complete))&lt;SUMPRODUCT(--('Section 12'!$A$4:$A$1004=$B231)),Substance_error,Substance_complete)))))</f>
        <v/>
      </c>
      <c r="E231" s="10" t="str" cm="1">
        <f t="array" ref="E231">IF('File Status'!$B231="","",
IF(AND('Section 8'!$L$4=No,SUMPRODUCT(--('Section 13(a)(b)(c)'!$A$4:$A$100=$B231))=0),"",
IF(AND('Section 8'!$L$4=No,SUMPRODUCT(--('Section 13(a)(b)(c)'!$A$4:$A$100=$B231))&gt;0),Tab_NotReq,
IF(ISERROR(VLOOKUP($B231,List_Section_1314,1,FALSE))=TRUE, "",
IF(SUMPRODUCT(--('Section 13(a)(b)(c)'!$A$4:$A$100=$B231))=0,Missing_substance,
IF(SUMPRODUCT(--('Section 13(a)(b)(c)'!$A$4:$A$100=$B231),--('Section 13(a)(b)(c)'!$O$4:$O$100=Complete))&lt;SUMPRODUCT(--('Section 13(a)(b)(c)'!$A$4:$A$100=$B231)),Substance_error,Substance_complete))))))</f>
        <v/>
      </c>
      <c r="F231" s="93" t="str" cm="1">
        <f t="array" ref="F231">IF('File Status'!$B231="","",
IF(AND('Section 8'!$L$4=No,SUMPRODUCT(--('Section 13(d)(e)'!$A$4:$A$300=$B231))=0),"",
IF(AND('Section 8'!$L$4=No,SUMPRODUCT(--('Section 13(d)(e)'!$A$4:$A$300=$B231))&gt;0),Tab_NotReq,
IF(ISERROR(VLOOKUP($B231,List_Section_1314,1,FALSE))=TRUE, "",
IF(SUMPRODUCT(--('Section 13(d)(e)'!$A$4:$A$300=$B231))=0,Missing_substance,
IF(SUMPRODUCT(--('Section 13(d)(e)'!$A$4:$A$300=$B231),--('Section 13(d)(e)'!$L$4:$L$300=Complete))&lt;SUMPRODUCT(--('Section 13(d)(e)'!$A$4:$A$300=$B231)),Substance_error,Substance_complete))))))</f>
        <v/>
      </c>
      <c r="G231" s="94" t="str" cm="1">
        <f t="array" ref="G231">IF('File Status'!$B231="","",
IF(AND('Section 8'!$L$4=No,SUMPRODUCT(--('Section 13 &amp; 14 Files'!$A$4:$A$100=$B231))=0),"",
IF(AND('Section 8'!$L$4=No,SUMPRODUCT(--('Section 13 &amp; 14 Files'!$A$4:$A$100=$B231))&gt;0),Tab_NotReq,
IF(ISERROR(VLOOKUP($B231,List_Section_1314,1,FALSE))=TRUE, "",
IF(SUMPRODUCT(--('Section 13 &amp; 14 Files'!$A$4:$A$100=$B231),--('Section 13 &amp; 14 Files'!$H$4:$H$100=Complete))&lt;SUMPRODUCT(--('Section 13 &amp; 14 Files'!$A$4:$A$100=$B231)),Substance_error,substance_complete_s1314)))))</f>
        <v/>
      </c>
      <c r="H231" s="25"/>
    </row>
    <row r="232" spans="1:8" ht="60" customHeight="1" x14ac:dyDescent="0.35">
      <c r="A232" s="25"/>
      <c r="B232" s="2" t="str">
        <f>IF('Section 11'!C219="", "", 'Section 11'!C219)</f>
        <v/>
      </c>
      <c r="C232" s="10" t="str">
        <f>IF(B232="","",
IF(AND('Section 8'!$L$4=No,B232&lt;&gt;""),Tab_NotReq,
IF('Section 11'!Y219=Complete,Substance_complete,IF('Section 11'!Y219&lt;&gt;Complete,Substance_error,""))))</f>
        <v/>
      </c>
      <c r="D232" s="10" t="str" cm="1">
        <f t="array" ref="D232">IF('File Status'!$B232="","",
IF(AND('Section 8'!$L$4=No,SUMPRODUCT(--('Section 12'!$A$4:$A$1004=$B232))=0),"",
IF(AND('Section 8'!$L$4=No,SUMPRODUCT(--('Section 12'!$A$4:$A$1004=$B232))&gt;0),Tab_NotReq,
IF(SUMPRODUCT(--('Section 12'!$A$4:$A$1004=$B232))=0,Missing_substance,
IF(SUMPRODUCT(--('Section 12'!$A$4:$A$1004=$B232),--('Section 12'!$Z$4:$Z$1004=Complete))&lt;SUMPRODUCT(--('Section 12'!$A$4:$A$1004=$B232)),Substance_error,Substance_complete)))))</f>
        <v/>
      </c>
      <c r="E232" s="10" t="str" cm="1">
        <f t="array" ref="E232">IF('File Status'!$B232="","",
IF(AND('Section 8'!$L$4=No,SUMPRODUCT(--('Section 13(a)(b)(c)'!$A$4:$A$100=$B232))=0),"",
IF(AND('Section 8'!$L$4=No,SUMPRODUCT(--('Section 13(a)(b)(c)'!$A$4:$A$100=$B232))&gt;0),Tab_NotReq,
IF(ISERROR(VLOOKUP($B232,List_Section_1314,1,FALSE))=TRUE, "",
IF(SUMPRODUCT(--('Section 13(a)(b)(c)'!$A$4:$A$100=$B232))=0,Missing_substance,
IF(SUMPRODUCT(--('Section 13(a)(b)(c)'!$A$4:$A$100=$B232),--('Section 13(a)(b)(c)'!$O$4:$O$100=Complete))&lt;SUMPRODUCT(--('Section 13(a)(b)(c)'!$A$4:$A$100=$B232)),Substance_error,Substance_complete))))))</f>
        <v/>
      </c>
      <c r="F232" s="93" t="str" cm="1">
        <f t="array" ref="F232">IF('File Status'!$B232="","",
IF(AND('Section 8'!$L$4=No,SUMPRODUCT(--('Section 13(d)(e)'!$A$4:$A$300=$B232))=0),"",
IF(AND('Section 8'!$L$4=No,SUMPRODUCT(--('Section 13(d)(e)'!$A$4:$A$300=$B232))&gt;0),Tab_NotReq,
IF(ISERROR(VLOOKUP($B232,List_Section_1314,1,FALSE))=TRUE, "",
IF(SUMPRODUCT(--('Section 13(d)(e)'!$A$4:$A$300=$B232))=0,Missing_substance,
IF(SUMPRODUCT(--('Section 13(d)(e)'!$A$4:$A$300=$B232),--('Section 13(d)(e)'!$L$4:$L$300=Complete))&lt;SUMPRODUCT(--('Section 13(d)(e)'!$A$4:$A$300=$B232)),Substance_error,Substance_complete))))))</f>
        <v/>
      </c>
      <c r="G232" s="94" t="str" cm="1">
        <f t="array" ref="G232">IF('File Status'!$B232="","",
IF(AND('Section 8'!$L$4=No,SUMPRODUCT(--('Section 13 &amp; 14 Files'!$A$4:$A$100=$B232))=0),"",
IF(AND('Section 8'!$L$4=No,SUMPRODUCT(--('Section 13 &amp; 14 Files'!$A$4:$A$100=$B232))&gt;0),Tab_NotReq,
IF(ISERROR(VLOOKUP($B232,List_Section_1314,1,FALSE))=TRUE, "",
IF(SUMPRODUCT(--('Section 13 &amp; 14 Files'!$A$4:$A$100=$B232),--('Section 13 &amp; 14 Files'!$H$4:$H$100=Complete))&lt;SUMPRODUCT(--('Section 13 &amp; 14 Files'!$A$4:$A$100=$B232)),Substance_error,substance_complete_s1314)))))</f>
        <v/>
      </c>
      <c r="H232" s="25"/>
    </row>
    <row r="233" spans="1:8" ht="60" customHeight="1" x14ac:dyDescent="0.35">
      <c r="A233" s="25"/>
      <c r="B233" s="2" t="str">
        <f>IF('Section 11'!C220="", "", 'Section 11'!C220)</f>
        <v/>
      </c>
      <c r="C233" s="10" t="str">
        <f>IF(B233="","",
IF(AND('Section 8'!$L$4=No,B233&lt;&gt;""),Tab_NotReq,
IF('Section 11'!Y220=Complete,Substance_complete,IF('Section 11'!Y220&lt;&gt;Complete,Substance_error,""))))</f>
        <v/>
      </c>
      <c r="D233" s="10" t="str" cm="1">
        <f t="array" ref="D233">IF('File Status'!$B233="","",
IF(AND('Section 8'!$L$4=No,SUMPRODUCT(--('Section 12'!$A$4:$A$1004=$B233))=0),"",
IF(AND('Section 8'!$L$4=No,SUMPRODUCT(--('Section 12'!$A$4:$A$1004=$B233))&gt;0),Tab_NotReq,
IF(SUMPRODUCT(--('Section 12'!$A$4:$A$1004=$B233))=0,Missing_substance,
IF(SUMPRODUCT(--('Section 12'!$A$4:$A$1004=$B233),--('Section 12'!$Z$4:$Z$1004=Complete))&lt;SUMPRODUCT(--('Section 12'!$A$4:$A$1004=$B233)),Substance_error,Substance_complete)))))</f>
        <v/>
      </c>
      <c r="E233" s="10" t="str" cm="1">
        <f t="array" ref="E233">IF('File Status'!$B233="","",
IF(AND('Section 8'!$L$4=No,SUMPRODUCT(--('Section 13(a)(b)(c)'!$A$4:$A$100=$B233))=0),"",
IF(AND('Section 8'!$L$4=No,SUMPRODUCT(--('Section 13(a)(b)(c)'!$A$4:$A$100=$B233))&gt;0),Tab_NotReq,
IF(ISERROR(VLOOKUP($B233,List_Section_1314,1,FALSE))=TRUE, "",
IF(SUMPRODUCT(--('Section 13(a)(b)(c)'!$A$4:$A$100=$B233))=0,Missing_substance,
IF(SUMPRODUCT(--('Section 13(a)(b)(c)'!$A$4:$A$100=$B233),--('Section 13(a)(b)(c)'!$O$4:$O$100=Complete))&lt;SUMPRODUCT(--('Section 13(a)(b)(c)'!$A$4:$A$100=$B233)),Substance_error,Substance_complete))))))</f>
        <v/>
      </c>
      <c r="F233" s="93" t="str" cm="1">
        <f t="array" ref="F233">IF('File Status'!$B233="","",
IF(AND('Section 8'!$L$4=No,SUMPRODUCT(--('Section 13(d)(e)'!$A$4:$A$300=$B233))=0),"",
IF(AND('Section 8'!$L$4=No,SUMPRODUCT(--('Section 13(d)(e)'!$A$4:$A$300=$B233))&gt;0),Tab_NotReq,
IF(ISERROR(VLOOKUP($B233,List_Section_1314,1,FALSE))=TRUE, "",
IF(SUMPRODUCT(--('Section 13(d)(e)'!$A$4:$A$300=$B233))=0,Missing_substance,
IF(SUMPRODUCT(--('Section 13(d)(e)'!$A$4:$A$300=$B233),--('Section 13(d)(e)'!$L$4:$L$300=Complete))&lt;SUMPRODUCT(--('Section 13(d)(e)'!$A$4:$A$300=$B233)),Substance_error,Substance_complete))))))</f>
        <v/>
      </c>
      <c r="G233" s="94" t="str" cm="1">
        <f t="array" ref="G233">IF('File Status'!$B233="","",
IF(AND('Section 8'!$L$4=No,SUMPRODUCT(--('Section 13 &amp; 14 Files'!$A$4:$A$100=$B233))=0),"",
IF(AND('Section 8'!$L$4=No,SUMPRODUCT(--('Section 13 &amp; 14 Files'!$A$4:$A$100=$B233))&gt;0),Tab_NotReq,
IF(ISERROR(VLOOKUP($B233,List_Section_1314,1,FALSE))=TRUE, "",
IF(SUMPRODUCT(--('Section 13 &amp; 14 Files'!$A$4:$A$100=$B233),--('Section 13 &amp; 14 Files'!$H$4:$H$100=Complete))&lt;SUMPRODUCT(--('Section 13 &amp; 14 Files'!$A$4:$A$100=$B233)),Substance_error,substance_complete_s1314)))))</f>
        <v/>
      </c>
      <c r="H233" s="25"/>
    </row>
    <row r="234" spans="1:8" ht="60" customHeight="1" x14ac:dyDescent="0.35">
      <c r="A234" s="25"/>
      <c r="B234" s="2" t="str">
        <f>IF('Section 11'!C221="", "", 'Section 11'!C221)</f>
        <v/>
      </c>
      <c r="C234" s="10" t="str">
        <f>IF(B234="","",
IF(AND('Section 8'!$L$4=No,B234&lt;&gt;""),Tab_NotReq,
IF('Section 11'!Y221=Complete,Substance_complete,IF('Section 11'!Y221&lt;&gt;Complete,Substance_error,""))))</f>
        <v/>
      </c>
      <c r="D234" s="10" t="str" cm="1">
        <f t="array" ref="D234">IF('File Status'!$B234="","",
IF(AND('Section 8'!$L$4=No,SUMPRODUCT(--('Section 12'!$A$4:$A$1004=$B234))=0),"",
IF(AND('Section 8'!$L$4=No,SUMPRODUCT(--('Section 12'!$A$4:$A$1004=$B234))&gt;0),Tab_NotReq,
IF(SUMPRODUCT(--('Section 12'!$A$4:$A$1004=$B234))=0,Missing_substance,
IF(SUMPRODUCT(--('Section 12'!$A$4:$A$1004=$B234),--('Section 12'!$Z$4:$Z$1004=Complete))&lt;SUMPRODUCT(--('Section 12'!$A$4:$A$1004=$B234)),Substance_error,Substance_complete)))))</f>
        <v/>
      </c>
      <c r="E234" s="10" t="str" cm="1">
        <f t="array" ref="E234">IF('File Status'!$B234="","",
IF(AND('Section 8'!$L$4=No,SUMPRODUCT(--('Section 13(a)(b)(c)'!$A$4:$A$100=$B234))=0),"",
IF(AND('Section 8'!$L$4=No,SUMPRODUCT(--('Section 13(a)(b)(c)'!$A$4:$A$100=$B234))&gt;0),Tab_NotReq,
IF(ISERROR(VLOOKUP($B234,List_Section_1314,1,FALSE))=TRUE, "",
IF(SUMPRODUCT(--('Section 13(a)(b)(c)'!$A$4:$A$100=$B234))=0,Missing_substance,
IF(SUMPRODUCT(--('Section 13(a)(b)(c)'!$A$4:$A$100=$B234),--('Section 13(a)(b)(c)'!$O$4:$O$100=Complete))&lt;SUMPRODUCT(--('Section 13(a)(b)(c)'!$A$4:$A$100=$B234)),Substance_error,Substance_complete))))))</f>
        <v/>
      </c>
      <c r="F234" s="93" t="str" cm="1">
        <f t="array" ref="F234">IF('File Status'!$B234="","",
IF(AND('Section 8'!$L$4=No,SUMPRODUCT(--('Section 13(d)(e)'!$A$4:$A$300=$B234))=0),"",
IF(AND('Section 8'!$L$4=No,SUMPRODUCT(--('Section 13(d)(e)'!$A$4:$A$300=$B234))&gt;0),Tab_NotReq,
IF(ISERROR(VLOOKUP($B234,List_Section_1314,1,FALSE))=TRUE, "",
IF(SUMPRODUCT(--('Section 13(d)(e)'!$A$4:$A$300=$B234))=0,Missing_substance,
IF(SUMPRODUCT(--('Section 13(d)(e)'!$A$4:$A$300=$B234),--('Section 13(d)(e)'!$L$4:$L$300=Complete))&lt;SUMPRODUCT(--('Section 13(d)(e)'!$A$4:$A$300=$B234)),Substance_error,Substance_complete))))))</f>
        <v/>
      </c>
      <c r="G234" s="94" t="str" cm="1">
        <f t="array" ref="G234">IF('File Status'!$B234="","",
IF(AND('Section 8'!$L$4=No,SUMPRODUCT(--('Section 13 &amp; 14 Files'!$A$4:$A$100=$B234))=0),"",
IF(AND('Section 8'!$L$4=No,SUMPRODUCT(--('Section 13 &amp; 14 Files'!$A$4:$A$100=$B234))&gt;0),Tab_NotReq,
IF(ISERROR(VLOOKUP($B234,List_Section_1314,1,FALSE))=TRUE, "",
IF(SUMPRODUCT(--('Section 13 &amp; 14 Files'!$A$4:$A$100=$B234),--('Section 13 &amp; 14 Files'!$H$4:$H$100=Complete))&lt;SUMPRODUCT(--('Section 13 &amp; 14 Files'!$A$4:$A$100=$B234)),Substance_error,substance_complete_s1314)))))</f>
        <v/>
      </c>
      <c r="H234" s="25"/>
    </row>
    <row r="235" spans="1:8" s="25" customFormat="1" ht="60" customHeight="1" x14ac:dyDescent="0.35">
      <c r="B235" s="2" t="str">
        <f>IF('Section 11'!C222="", "", 'Section 11'!C222)</f>
        <v/>
      </c>
      <c r="C235" s="10" t="str">
        <f>IF(B235="","",
IF(AND('Section 8'!$L$4=No,B235&lt;&gt;""),Tab_NotReq,
IF('Section 11'!Y222=Complete,Substance_complete,IF('Section 11'!Y222&lt;&gt;Complete,Substance_error,""))))</f>
        <v/>
      </c>
      <c r="D235" s="10" t="str" cm="1">
        <f t="array" ref="D235">IF('File Status'!$B235="","",
IF(AND('Section 8'!$L$4=No,SUMPRODUCT(--('Section 12'!$A$4:$A$1004=$B235))=0),"",
IF(AND('Section 8'!$L$4=No,SUMPRODUCT(--('Section 12'!$A$4:$A$1004=$B235))&gt;0),Tab_NotReq,
IF(SUMPRODUCT(--('Section 12'!$A$4:$A$1004=$B235))=0,Missing_substance,
IF(SUMPRODUCT(--('Section 12'!$A$4:$A$1004=$B235),--('Section 12'!$Z$4:$Z$1004=Complete))&lt;SUMPRODUCT(--('Section 12'!$A$4:$A$1004=$B235)),Substance_error,Substance_complete)))))</f>
        <v/>
      </c>
      <c r="E235" s="10" t="str" cm="1">
        <f t="array" ref="E235">IF('File Status'!$B235="","",
IF(AND('Section 8'!$L$4=No,SUMPRODUCT(--('Section 13(a)(b)(c)'!$A$4:$A$100=$B235))=0),"",
IF(AND('Section 8'!$L$4=No,SUMPRODUCT(--('Section 13(a)(b)(c)'!$A$4:$A$100=$B235))&gt;0),Tab_NotReq,
IF(ISERROR(VLOOKUP($B235,List_Section_1314,1,FALSE))=TRUE, "",
IF(SUMPRODUCT(--('Section 13(a)(b)(c)'!$A$4:$A$100=$B235))=0,Missing_substance,
IF(SUMPRODUCT(--('Section 13(a)(b)(c)'!$A$4:$A$100=$B235),--('Section 13(a)(b)(c)'!$O$4:$O$100=Complete))&lt;SUMPRODUCT(--('Section 13(a)(b)(c)'!$A$4:$A$100=$B235)),Substance_error,Substance_complete))))))</f>
        <v/>
      </c>
      <c r="F235" s="93" t="str" cm="1">
        <f t="array" ref="F235">IF('File Status'!$B235="","",
IF(AND('Section 8'!$L$4=No,SUMPRODUCT(--('Section 13(d)(e)'!$A$4:$A$300=$B235))=0),"",
IF(AND('Section 8'!$L$4=No,SUMPRODUCT(--('Section 13(d)(e)'!$A$4:$A$300=$B235))&gt;0),Tab_NotReq,
IF(ISERROR(VLOOKUP($B235,List_Section_1314,1,FALSE))=TRUE, "",
IF(SUMPRODUCT(--('Section 13(d)(e)'!$A$4:$A$300=$B235))=0,Missing_substance,
IF(SUMPRODUCT(--('Section 13(d)(e)'!$A$4:$A$300=$B235),--('Section 13(d)(e)'!$L$4:$L$300=Complete))&lt;SUMPRODUCT(--('Section 13(d)(e)'!$A$4:$A$300=$B235)),Substance_error,Substance_complete))))))</f>
        <v/>
      </c>
      <c r="G235" s="94" t="str" cm="1">
        <f t="array" ref="G235">IF('File Status'!$B235="","",
IF(AND('Section 8'!$L$4=No,SUMPRODUCT(--('Section 13 &amp; 14 Files'!$A$4:$A$100=$B235))=0),"",
IF(AND('Section 8'!$L$4=No,SUMPRODUCT(--('Section 13 &amp; 14 Files'!$A$4:$A$100=$B235))&gt;0),Tab_NotReq,
IF(ISERROR(VLOOKUP($B235,List_Section_1314,1,FALSE))=TRUE, "",
IF(SUMPRODUCT(--('Section 13 &amp; 14 Files'!$A$4:$A$100=$B235),--('Section 13 &amp; 14 Files'!$H$4:$H$100=Complete))&lt;SUMPRODUCT(--('Section 13 &amp; 14 Files'!$A$4:$A$100=$B235)),Substance_error,substance_complete_s1314)))))</f>
        <v/>
      </c>
    </row>
    <row r="236" spans="1:8" ht="60" customHeight="1" x14ac:dyDescent="0.35">
      <c r="A236" s="25"/>
      <c r="B236" s="2" t="str">
        <f>IF('Section 11'!C223="", "", 'Section 11'!C223)</f>
        <v/>
      </c>
      <c r="C236" s="10" t="str">
        <f>IF(B236="","",
IF(AND('Section 8'!$L$4=No,B236&lt;&gt;""),Tab_NotReq,
IF('Section 11'!Y223=Complete,Substance_complete,IF('Section 11'!Y223&lt;&gt;Complete,Substance_error,""))))</f>
        <v/>
      </c>
      <c r="D236" s="10" t="str" cm="1">
        <f t="array" ref="D236">IF('File Status'!$B236="","",
IF(AND('Section 8'!$L$4=No,SUMPRODUCT(--('Section 12'!$A$4:$A$1004=$B236))=0),"",
IF(AND('Section 8'!$L$4=No,SUMPRODUCT(--('Section 12'!$A$4:$A$1004=$B236))&gt;0),Tab_NotReq,
IF(SUMPRODUCT(--('Section 12'!$A$4:$A$1004=$B236))=0,Missing_substance,
IF(SUMPRODUCT(--('Section 12'!$A$4:$A$1004=$B236),--('Section 12'!$Z$4:$Z$1004=Complete))&lt;SUMPRODUCT(--('Section 12'!$A$4:$A$1004=$B236)),Substance_error,Substance_complete)))))</f>
        <v/>
      </c>
      <c r="E236" s="10" t="str" cm="1">
        <f t="array" ref="E236">IF('File Status'!$B236="","",
IF(AND('Section 8'!$L$4=No,SUMPRODUCT(--('Section 13(a)(b)(c)'!$A$4:$A$100=$B236))=0),"",
IF(AND('Section 8'!$L$4=No,SUMPRODUCT(--('Section 13(a)(b)(c)'!$A$4:$A$100=$B236))&gt;0),Tab_NotReq,
IF(ISERROR(VLOOKUP($B236,List_Section_1314,1,FALSE))=TRUE, "",
IF(SUMPRODUCT(--('Section 13(a)(b)(c)'!$A$4:$A$100=$B236))=0,Missing_substance,
IF(SUMPRODUCT(--('Section 13(a)(b)(c)'!$A$4:$A$100=$B236),--('Section 13(a)(b)(c)'!$O$4:$O$100=Complete))&lt;SUMPRODUCT(--('Section 13(a)(b)(c)'!$A$4:$A$100=$B236)),Substance_error,Substance_complete))))))</f>
        <v/>
      </c>
      <c r="F236" s="93" t="str" cm="1">
        <f t="array" ref="F236">IF('File Status'!$B236="","",
IF(AND('Section 8'!$L$4=No,SUMPRODUCT(--('Section 13(d)(e)'!$A$4:$A$300=$B236))=0),"",
IF(AND('Section 8'!$L$4=No,SUMPRODUCT(--('Section 13(d)(e)'!$A$4:$A$300=$B236))&gt;0),Tab_NotReq,
IF(ISERROR(VLOOKUP($B236,List_Section_1314,1,FALSE))=TRUE, "",
IF(SUMPRODUCT(--('Section 13(d)(e)'!$A$4:$A$300=$B236))=0,Missing_substance,
IF(SUMPRODUCT(--('Section 13(d)(e)'!$A$4:$A$300=$B236),--('Section 13(d)(e)'!$L$4:$L$300=Complete))&lt;SUMPRODUCT(--('Section 13(d)(e)'!$A$4:$A$300=$B236)),Substance_error,Substance_complete))))))</f>
        <v/>
      </c>
      <c r="G236" s="94" t="str" cm="1">
        <f t="array" ref="G236">IF('File Status'!$B236="","",
IF(AND('Section 8'!$L$4=No,SUMPRODUCT(--('Section 13 &amp; 14 Files'!$A$4:$A$100=$B236))=0),"",
IF(AND('Section 8'!$L$4=No,SUMPRODUCT(--('Section 13 &amp; 14 Files'!$A$4:$A$100=$B236))&gt;0),Tab_NotReq,
IF(ISERROR(VLOOKUP($B236,List_Section_1314,1,FALSE))=TRUE, "",
IF(SUMPRODUCT(--('Section 13 &amp; 14 Files'!$A$4:$A$100=$B236),--('Section 13 &amp; 14 Files'!$H$4:$H$100=Complete))&lt;SUMPRODUCT(--('Section 13 &amp; 14 Files'!$A$4:$A$100=$B236)),Substance_error,substance_complete_s1314)))))</f>
        <v/>
      </c>
      <c r="H236" s="25"/>
    </row>
    <row r="237" spans="1:8" ht="60" customHeight="1" x14ac:dyDescent="0.35">
      <c r="A237" s="25"/>
      <c r="B237" s="2" t="str">
        <f>IF('Section 11'!C224="", "", 'Section 11'!C224)</f>
        <v/>
      </c>
      <c r="C237" s="10" t="str">
        <f>IF(B237="","",
IF(AND('Section 8'!$L$4=No,B237&lt;&gt;""),Tab_NotReq,
IF('Section 11'!Y224=Complete,Substance_complete,IF('Section 11'!Y224&lt;&gt;Complete,Substance_error,""))))</f>
        <v/>
      </c>
      <c r="D237" s="10" t="str" cm="1">
        <f t="array" ref="D237">IF('File Status'!$B237="","",
IF(AND('Section 8'!$L$4=No,SUMPRODUCT(--('Section 12'!$A$4:$A$1004=$B237))=0),"",
IF(AND('Section 8'!$L$4=No,SUMPRODUCT(--('Section 12'!$A$4:$A$1004=$B237))&gt;0),Tab_NotReq,
IF(SUMPRODUCT(--('Section 12'!$A$4:$A$1004=$B237))=0,Missing_substance,
IF(SUMPRODUCT(--('Section 12'!$A$4:$A$1004=$B237),--('Section 12'!$Z$4:$Z$1004=Complete))&lt;SUMPRODUCT(--('Section 12'!$A$4:$A$1004=$B237)),Substance_error,Substance_complete)))))</f>
        <v/>
      </c>
      <c r="E237" s="10" t="str" cm="1">
        <f t="array" ref="E237">IF('File Status'!$B237="","",
IF(AND('Section 8'!$L$4=No,SUMPRODUCT(--('Section 13(a)(b)(c)'!$A$4:$A$100=$B237))=0),"",
IF(AND('Section 8'!$L$4=No,SUMPRODUCT(--('Section 13(a)(b)(c)'!$A$4:$A$100=$B237))&gt;0),Tab_NotReq,
IF(ISERROR(VLOOKUP($B237,List_Section_1314,1,FALSE))=TRUE, "",
IF(SUMPRODUCT(--('Section 13(a)(b)(c)'!$A$4:$A$100=$B237))=0,Missing_substance,
IF(SUMPRODUCT(--('Section 13(a)(b)(c)'!$A$4:$A$100=$B237),--('Section 13(a)(b)(c)'!$O$4:$O$100=Complete))&lt;SUMPRODUCT(--('Section 13(a)(b)(c)'!$A$4:$A$100=$B237)),Substance_error,Substance_complete))))))</f>
        <v/>
      </c>
      <c r="F237" s="93" t="str" cm="1">
        <f t="array" ref="F237">IF('File Status'!$B237="","",
IF(AND('Section 8'!$L$4=No,SUMPRODUCT(--('Section 13(d)(e)'!$A$4:$A$300=$B237))=0),"",
IF(AND('Section 8'!$L$4=No,SUMPRODUCT(--('Section 13(d)(e)'!$A$4:$A$300=$B237))&gt;0),Tab_NotReq,
IF(ISERROR(VLOOKUP($B237,List_Section_1314,1,FALSE))=TRUE, "",
IF(SUMPRODUCT(--('Section 13(d)(e)'!$A$4:$A$300=$B237))=0,Missing_substance,
IF(SUMPRODUCT(--('Section 13(d)(e)'!$A$4:$A$300=$B237),--('Section 13(d)(e)'!$L$4:$L$300=Complete))&lt;SUMPRODUCT(--('Section 13(d)(e)'!$A$4:$A$300=$B237)),Substance_error,Substance_complete))))))</f>
        <v/>
      </c>
      <c r="G237" s="94" t="str" cm="1">
        <f t="array" ref="G237">IF('File Status'!$B237="","",
IF(AND('Section 8'!$L$4=No,SUMPRODUCT(--('Section 13 &amp; 14 Files'!$A$4:$A$100=$B237))=0),"",
IF(AND('Section 8'!$L$4=No,SUMPRODUCT(--('Section 13 &amp; 14 Files'!$A$4:$A$100=$B237))&gt;0),Tab_NotReq,
IF(ISERROR(VLOOKUP($B237,List_Section_1314,1,FALSE))=TRUE, "",
IF(SUMPRODUCT(--('Section 13 &amp; 14 Files'!$A$4:$A$100=$B237),--('Section 13 &amp; 14 Files'!$H$4:$H$100=Complete))&lt;SUMPRODUCT(--('Section 13 &amp; 14 Files'!$A$4:$A$100=$B237)),Substance_error,substance_complete_s1314)))))</f>
        <v/>
      </c>
      <c r="H237" s="25"/>
    </row>
    <row r="238" spans="1:8" ht="60" customHeight="1" x14ac:dyDescent="0.35">
      <c r="A238" s="25"/>
      <c r="B238" s="2" t="str">
        <f>IF('Section 11'!C225="", "", 'Section 11'!C225)</f>
        <v/>
      </c>
      <c r="C238" s="10" t="str">
        <f>IF(B238="","",
IF(AND('Section 8'!$L$4=No,B238&lt;&gt;""),Tab_NotReq,
IF('Section 11'!Y225=Complete,Substance_complete,IF('Section 11'!Y225&lt;&gt;Complete,Substance_error,""))))</f>
        <v/>
      </c>
      <c r="D238" s="10" t="str" cm="1">
        <f t="array" ref="D238">IF('File Status'!$B238="","",
IF(AND('Section 8'!$L$4=No,SUMPRODUCT(--('Section 12'!$A$4:$A$1004=$B238))=0),"",
IF(AND('Section 8'!$L$4=No,SUMPRODUCT(--('Section 12'!$A$4:$A$1004=$B238))&gt;0),Tab_NotReq,
IF(SUMPRODUCT(--('Section 12'!$A$4:$A$1004=$B238))=0,Missing_substance,
IF(SUMPRODUCT(--('Section 12'!$A$4:$A$1004=$B238),--('Section 12'!$Z$4:$Z$1004=Complete))&lt;SUMPRODUCT(--('Section 12'!$A$4:$A$1004=$B238)),Substance_error,Substance_complete)))))</f>
        <v/>
      </c>
      <c r="E238" s="10" t="str" cm="1">
        <f t="array" ref="E238">IF('File Status'!$B238="","",
IF(AND('Section 8'!$L$4=No,SUMPRODUCT(--('Section 13(a)(b)(c)'!$A$4:$A$100=$B238))=0),"",
IF(AND('Section 8'!$L$4=No,SUMPRODUCT(--('Section 13(a)(b)(c)'!$A$4:$A$100=$B238))&gt;0),Tab_NotReq,
IF(ISERROR(VLOOKUP($B238,List_Section_1314,1,FALSE))=TRUE, "",
IF(SUMPRODUCT(--('Section 13(a)(b)(c)'!$A$4:$A$100=$B238))=0,Missing_substance,
IF(SUMPRODUCT(--('Section 13(a)(b)(c)'!$A$4:$A$100=$B238),--('Section 13(a)(b)(c)'!$O$4:$O$100=Complete))&lt;SUMPRODUCT(--('Section 13(a)(b)(c)'!$A$4:$A$100=$B238)),Substance_error,Substance_complete))))))</f>
        <v/>
      </c>
      <c r="F238" s="93" t="str" cm="1">
        <f t="array" ref="F238">IF('File Status'!$B238="","",
IF(AND('Section 8'!$L$4=No,SUMPRODUCT(--('Section 13(d)(e)'!$A$4:$A$300=$B238))=0),"",
IF(AND('Section 8'!$L$4=No,SUMPRODUCT(--('Section 13(d)(e)'!$A$4:$A$300=$B238))&gt;0),Tab_NotReq,
IF(ISERROR(VLOOKUP($B238,List_Section_1314,1,FALSE))=TRUE, "",
IF(SUMPRODUCT(--('Section 13(d)(e)'!$A$4:$A$300=$B238))=0,Missing_substance,
IF(SUMPRODUCT(--('Section 13(d)(e)'!$A$4:$A$300=$B238),--('Section 13(d)(e)'!$L$4:$L$300=Complete))&lt;SUMPRODUCT(--('Section 13(d)(e)'!$A$4:$A$300=$B238)),Substance_error,Substance_complete))))))</f>
        <v/>
      </c>
      <c r="G238" s="94" t="str" cm="1">
        <f t="array" ref="G238">IF('File Status'!$B238="","",
IF(AND('Section 8'!$L$4=No,SUMPRODUCT(--('Section 13 &amp; 14 Files'!$A$4:$A$100=$B238))=0),"",
IF(AND('Section 8'!$L$4=No,SUMPRODUCT(--('Section 13 &amp; 14 Files'!$A$4:$A$100=$B238))&gt;0),Tab_NotReq,
IF(ISERROR(VLOOKUP($B238,List_Section_1314,1,FALSE))=TRUE, "",
IF(SUMPRODUCT(--('Section 13 &amp; 14 Files'!$A$4:$A$100=$B238),--('Section 13 &amp; 14 Files'!$H$4:$H$100=Complete))&lt;SUMPRODUCT(--('Section 13 &amp; 14 Files'!$A$4:$A$100=$B238)),Substance_error,substance_complete_s1314)))))</f>
        <v/>
      </c>
      <c r="H238" s="25"/>
    </row>
    <row r="239" spans="1:8" ht="60" customHeight="1" x14ac:dyDescent="0.35">
      <c r="A239" s="25"/>
      <c r="B239" s="2" t="str">
        <f>IF('Section 11'!C226="", "", 'Section 11'!C226)</f>
        <v/>
      </c>
      <c r="C239" s="10" t="str">
        <f>IF(B239="","",
IF(AND('Section 8'!$L$4=No,B239&lt;&gt;""),Tab_NotReq,
IF('Section 11'!Y226=Complete,Substance_complete,IF('Section 11'!Y226&lt;&gt;Complete,Substance_error,""))))</f>
        <v/>
      </c>
      <c r="D239" s="10" t="str" cm="1">
        <f t="array" ref="D239">IF('File Status'!$B239="","",
IF(AND('Section 8'!$L$4=No,SUMPRODUCT(--('Section 12'!$A$4:$A$1004=$B239))=0),"",
IF(AND('Section 8'!$L$4=No,SUMPRODUCT(--('Section 12'!$A$4:$A$1004=$B239))&gt;0),Tab_NotReq,
IF(SUMPRODUCT(--('Section 12'!$A$4:$A$1004=$B239))=0,Missing_substance,
IF(SUMPRODUCT(--('Section 12'!$A$4:$A$1004=$B239),--('Section 12'!$Z$4:$Z$1004=Complete))&lt;SUMPRODUCT(--('Section 12'!$A$4:$A$1004=$B239)),Substance_error,Substance_complete)))))</f>
        <v/>
      </c>
      <c r="E239" s="10" t="str" cm="1">
        <f t="array" ref="E239">IF('File Status'!$B239="","",
IF(AND('Section 8'!$L$4=No,SUMPRODUCT(--('Section 13(a)(b)(c)'!$A$4:$A$100=$B239))=0),"",
IF(AND('Section 8'!$L$4=No,SUMPRODUCT(--('Section 13(a)(b)(c)'!$A$4:$A$100=$B239))&gt;0),Tab_NotReq,
IF(ISERROR(VLOOKUP($B239,List_Section_1314,1,FALSE))=TRUE, "",
IF(SUMPRODUCT(--('Section 13(a)(b)(c)'!$A$4:$A$100=$B239))=0,Missing_substance,
IF(SUMPRODUCT(--('Section 13(a)(b)(c)'!$A$4:$A$100=$B239),--('Section 13(a)(b)(c)'!$O$4:$O$100=Complete))&lt;SUMPRODUCT(--('Section 13(a)(b)(c)'!$A$4:$A$100=$B239)),Substance_error,Substance_complete))))))</f>
        <v/>
      </c>
      <c r="F239" s="93" t="str" cm="1">
        <f t="array" ref="F239">IF('File Status'!$B239="","",
IF(AND('Section 8'!$L$4=No,SUMPRODUCT(--('Section 13(d)(e)'!$A$4:$A$300=$B239))=0),"",
IF(AND('Section 8'!$L$4=No,SUMPRODUCT(--('Section 13(d)(e)'!$A$4:$A$300=$B239))&gt;0),Tab_NotReq,
IF(ISERROR(VLOOKUP($B239,List_Section_1314,1,FALSE))=TRUE, "",
IF(SUMPRODUCT(--('Section 13(d)(e)'!$A$4:$A$300=$B239))=0,Missing_substance,
IF(SUMPRODUCT(--('Section 13(d)(e)'!$A$4:$A$300=$B239),--('Section 13(d)(e)'!$L$4:$L$300=Complete))&lt;SUMPRODUCT(--('Section 13(d)(e)'!$A$4:$A$300=$B239)),Substance_error,Substance_complete))))))</f>
        <v/>
      </c>
      <c r="G239" s="94" t="str" cm="1">
        <f t="array" ref="G239">IF('File Status'!$B239="","",
IF(AND('Section 8'!$L$4=No,SUMPRODUCT(--('Section 13 &amp; 14 Files'!$A$4:$A$100=$B239))=0),"",
IF(AND('Section 8'!$L$4=No,SUMPRODUCT(--('Section 13 &amp; 14 Files'!$A$4:$A$100=$B239))&gt;0),Tab_NotReq,
IF(ISERROR(VLOOKUP($B239,List_Section_1314,1,FALSE))=TRUE, "",
IF(SUMPRODUCT(--('Section 13 &amp; 14 Files'!$A$4:$A$100=$B239),--('Section 13 &amp; 14 Files'!$H$4:$H$100=Complete))&lt;SUMPRODUCT(--('Section 13 &amp; 14 Files'!$A$4:$A$100=$B239)),Substance_error,substance_complete_s1314)))))</f>
        <v/>
      </c>
      <c r="H239" s="25"/>
    </row>
    <row r="240" spans="1:8" ht="59.5" customHeight="1" x14ac:dyDescent="0.35">
      <c r="A240" s="25"/>
      <c r="B240" s="2" t="str">
        <f>IF('Section 11'!C227="", "", 'Section 11'!C227)</f>
        <v/>
      </c>
      <c r="C240" s="10" t="str">
        <f>IF(B240="","",
IF(AND('Section 8'!$L$4=No,B240&lt;&gt;""),Tab_NotReq,
IF('Section 11'!Y227=Complete,Substance_complete,IF('Section 11'!Y227&lt;&gt;Complete,Substance_error,""))))</f>
        <v/>
      </c>
      <c r="D240" s="10" t="str" cm="1">
        <f t="array" ref="D240">IF('File Status'!$B240="","",
IF(AND('Section 8'!$L$4=No,SUMPRODUCT(--('Section 12'!$A$4:$A$1004=$B240))=0),"",
IF(AND('Section 8'!$L$4=No,SUMPRODUCT(--('Section 12'!$A$4:$A$1004=$B240))&gt;0),Tab_NotReq,
IF(SUMPRODUCT(--('Section 12'!$A$4:$A$1004=$B240))=0,Missing_substance,
IF(SUMPRODUCT(--('Section 12'!$A$4:$A$1004=$B240),--('Section 12'!$Z$4:$Z$1004=Complete))&lt;SUMPRODUCT(--('Section 12'!$A$4:$A$1004=$B240)),Substance_error,Substance_complete)))))</f>
        <v/>
      </c>
      <c r="E240" s="10" t="str" cm="1">
        <f t="array" ref="E240">IF('File Status'!$B240="","",
IF(AND('Section 8'!$L$4=No,SUMPRODUCT(--('Section 13(a)(b)(c)'!$A$4:$A$100=$B240))=0),"",
IF(AND('Section 8'!$L$4=No,SUMPRODUCT(--('Section 13(a)(b)(c)'!$A$4:$A$100=$B240))&gt;0),Tab_NotReq,
IF(ISERROR(VLOOKUP($B240,List_Section_1314,1,FALSE))=TRUE, "",
IF(SUMPRODUCT(--('Section 13(a)(b)(c)'!$A$4:$A$100=$B240))=0,Missing_substance,
IF(SUMPRODUCT(--('Section 13(a)(b)(c)'!$A$4:$A$100=$B240),--('Section 13(a)(b)(c)'!$O$4:$O$100=Complete))&lt;SUMPRODUCT(--('Section 13(a)(b)(c)'!$A$4:$A$100=$B240)),Substance_error,Substance_complete))))))</f>
        <v/>
      </c>
      <c r="F240" s="93" t="str" cm="1">
        <f t="array" ref="F240">IF('File Status'!$B240="","",
IF(AND('Section 8'!$L$4=No,SUMPRODUCT(--('Section 13(d)(e)'!$A$4:$A$300=$B240))=0),"",
IF(AND('Section 8'!$L$4=No,SUMPRODUCT(--('Section 13(d)(e)'!$A$4:$A$300=$B240))&gt;0),Tab_NotReq,
IF(ISERROR(VLOOKUP($B240,List_Section_1314,1,FALSE))=TRUE, "",
IF(SUMPRODUCT(--('Section 13(d)(e)'!$A$4:$A$300=$B240))=0,Missing_substance,
IF(SUMPRODUCT(--('Section 13(d)(e)'!$A$4:$A$300=$B240),--('Section 13(d)(e)'!$L$4:$L$300=Complete))&lt;SUMPRODUCT(--('Section 13(d)(e)'!$A$4:$A$300=$B240)),Substance_error,Substance_complete))))))</f>
        <v/>
      </c>
      <c r="G240" s="94" t="str" cm="1">
        <f t="array" ref="G240">IF('File Status'!$B240="","",
IF(AND('Section 8'!$L$4=No,SUMPRODUCT(--('Section 13 &amp; 14 Files'!$A$4:$A$100=$B240))=0),"",
IF(AND('Section 8'!$L$4=No,SUMPRODUCT(--('Section 13 &amp; 14 Files'!$A$4:$A$100=$B240))&gt;0),Tab_NotReq,
IF(ISERROR(VLOOKUP($B240,List_Section_1314,1,FALSE))=TRUE, "",
IF(SUMPRODUCT(--('Section 13 &amp; 14 Files'!$A$4:$A$100=$B240),--('Section 13 &amp; 14 Files'!$H$4:$H$100=Complete))&lt;SUMPRODUCT(--('Section 13 &amp; 14 Files'!$A$4:$A$100=$B240)),Substance_error,substance_complete_s1314)))))</f>
        <v/>
      </c>
      <c r="H240" s="25"/>
    </row>
    <row r="241" spans="1:8" ht="59.5" customHeight="1" x14ac:dyDescent="0.35">
      <c r="A241" s="25"/>
      <c r="B241" s="2" t="str">
        <f>IF('Section 11'!C228="", "", 'Section 11'!C228)</f>
        <v/>
      </c>
      <c r="C241" s="10" t="str">
        <f>IF(B241="","",
IF(AND('Section 8'!$L$4=No,B241&lt;&gt;""),Tab_NotReq,
IF('Section 11'!Y228=Complete,Substance_complete,IF('Section 11'!Y228&lt;&gt;Complete,Substance_error,""))))</f>
        <v/>
      </c>
      <c r="D241" s="10" t="str" cm="1">
        <f t="array" ref="D241">IF('File Status'!$B241="","",
IF(AND('Section 8'!$L$4=No,SUMPRODUCT(--('Section 12'!$A$4:$A$1004=$B241))=0),"",
IF(AND('Section 8'!$L$4=No,SUMPRODUCT(--('Section 12'!$A$4:$A$1004=$B241))&gt;0),Tab_NotReq,
IF(SUMPRODUCT(--('Section 12'!$A$4:$A$1004=$B241))=0,Missing_substance,
IF(SUMPRODUCT(--('Section 12'!$A$4:$A$1004=$B241),--('Section 12'!$Z$4:$Z$1004=Complete))&lt;SUMPRODUCT(--('Section 12'!$A$4:$A$1004=$B241)),Substance_error,Substance_complete)))))</f>
        <v/>
      </c>
      <c r="E241" s="10" t="str" cm="1">
        <f t="array" ref="E241">IF('File Status'!$B241="","",
IF(AND('Section 8'!$L$4=No,SUMPRODUCT(--('Section 13(a)(b)(c)'!$A$4:$A$100=$B241))=0),"",
IF(AND('Section 8'!$L$4=No,SUMPRODUCT(--('Section 13(a)(b)(c)'!$A$4:$A$100=$B241))&gt;0),Tab_NotReq,
IF(ISERROR(VLOOKUP($B241,List_Section_1314,1,FALSE))=TRUE, "",
IF(SUMPRODUCT(--('Section 13(a)(b)(c)'!$A$4:$A$100=$B241))=0,Missing_substance,
IF(SUMPRODUCT(--('Section 13(a)(b)(c)'!$A$4:$A$100=$B241),--('Section 13(a)(b)(c)'!$O$4:$O$100=Complete))&lt;SUMPRODUCT(--('Section 13(a)(b)(c)'!$A$4:$A$100=$B241)),Substance_error,Substance_complete))))))</f>
        <v/>
      </c>
      <c r="F241" s="93" t="str" cm="1">
        <f t="array" ref="F241">IF('File Status'!$B241="","",
IF(AND('Section 8'!$L$4=No,SUMPRODUCT(--('Section 13(d)(e)'!$A$4:$A$300=$B241))=0),"",
IF(AND('Section 8'!$L$4=No,SUMPRODUCT(--('Section 13(d)(e)'!$A$4:$A$300=$B241))&gt;0),Tab_NotReq,
IF(ISERROR(VLOOKUP($B241,List_Section_1314,1,FALSE))=TRUE, "",
IF(SUMPRODUCT(--('Section 13(d)(e)'!$A$4:$A$300=$B241))=0,Missing_substance,
IF(SUMPRODUCT(--('Section 13(d)(e)'!$A$4:$A$300=$B241),--('Section 13(d)(e)'!$L$4:$L$300=Complete))&lt;SUMPRODUCT(--('Section 13(d)(e)'!$A$4:$A$300=$B241)),Substance_error,Substance_complete))))))</f>
        <v/>
      </c>
      <c r="G241" s="94" t="str" cm="1">
        <f t="array" ref="G241">IF('File Status'!$B241="","",
IF(AND('Section 8'!$L$4=No,SUMPRODUCT(--('Section 13 &amp; 14 Files'!$A$4:$A$100=$B241))=0),"",
IF(AND('Section 8'!$L$4=No,SUMPRODUCT(--('Section 13 &amp; 14 Files'!$A$4:$A$100=$B241))&gt;0),Tab_NotReq,
IF(ISERROR(VLOOKUP($B241,List_Section_1314,1,FALSE))=TRUE, "",
IF(SUMPRODUCT(--('Section 13 &amp; 14 Files'!$A$4:$A$100=$B241),--('Section 13 &amp; 14 Files'!$H$4:$H$100=Complete))&lt;SUMPRODUCT(--('Section 13 &amp; 14 Files'!$A$4:$A$100=$B241)),Substance_error,substance_complete_s1314)))))</f>
        <v/>
      </c>
      <c r="H241" s="25"/>
    </row>
    <row r="242" spans="1:8" ht="59.5" customHeight="1" x14ac:dyDescent="0.35">
      <c r="A242" s="25"/>
      <c r="B242" s="2" t="str">
        <f>IF('Section 11'!C229="", "", 'Section 11'!C229)</f>
        <v/>
      </c>
      <c r="C242" s="10" t="str">
        <f>IF(B242="","",
IF(AND('Section 8'!$L$4=No,B242&lt;&gt;""),Tab_NotReq,
IF('Section 11'!Y229=Complete,Substance_complete,IF('Section 11'!Y229&lt;&gt;Complete,Substance_error,""))))</f>
        <v/>
      </c>
      <c r="D242" s="10" t="str" cm="1">
        <f t="array" ref="D242">IF('File Status'!$B242="","",
IF(AND('Section 8'!$L$4=No,SUMPRODUCT(--('Section 12'!$A$4:$A$1004=$B242))=0),"",
IF(AND('Section 8'!$L$4=No,SUMPRODUCT(--('Section 12'!$A$4:$A$1004=$B242))&gt;0),Tab_NotReq,
IF(SUMPRODUCT(--('Section 12'!$A$4:$A$1004=$B242))=0,Missing_substance,
IF(SUMPRODUCT(--('Section 12'!$A$4:$A$1004=$B242),--('Section 12'!$Z$4:$Z$1004=Complete))&lt;SUMPRODUCT(--('Section 12'!$A$4:$A$1004=$B242)),Substance_error,Substance_complete)))))</f>
        <v/>
      </c>
      <c r="E242" s="10" t="str" cm="1">
        <f t="array" ref="E242">IF('File Status'!$B242="","",
IF(AND('Section 8'!$L$4=No,SUMPRODUCT(--('Section 13(a)(b)(c)'!$A$4:$A$100=$B242))=0),"",
IF(AND('Section 8'!$L$4=No,SUMPRODUCT(--('Section 13(a)(b)(c)'!$A$4:$A$100=$B242))&gt;0),Tab_NotReq,
IF(ISERROR(VLOOKUP($B242,List_Section_1314,1,FALSE))=TRUE, "",
IF(SUMPRODUCT(--('Section 13(a)(b)(c)'!$A$4:$A$100=$B242))=0,Missing_substance,
IF(SUMPRODUCT(--('Section 13(a)(b)(c)'!$A$4:$A$100=$B242),--('Section 13(a)(b)(c)'!$O$4:$O$100=Complete))&lt;SUMPRODUCT(--('Section 13(a)(b)(c)'!$A$4:$A$100=$B242)),Substance_error,Substance_complete))))))</f>
        <v/>
      </c>
      <c r="F242" s="93" t="str" cm="1">
        <f t="array" ref="F242">IF('File Status'!$B242="","",
IF(AND('Section 8'!$L$4=No,SUMPRODUCT(--('Section 13(d)(e)'!$A$4:$A$300=$B242))=0),"",
IF(AND('Section 8'!$L$4=No,SUMPRODUCT(--('Section 13(d)(e)'!$A$4:$A$300=$B242))&gt;0),Tab_NotReq,
IF(ISERROR(VLOOKUP($B242,List_Section_1314,1,FALSE))=TRUE, "",
IF(SUMPRODUCT(--('Section 13(d)(e)'!$A$4:$A$300=$B242))=0,Missing_substance,
IF(SUMPRODUCT(--('Section 13(d)(e)'!$A$4:$A$300=$B242),--('Section 13(d)(e)'!$L$4:$L$300=Complete))&lt;SUMPRODUCT(--('Section 13(d)(e)'!$A$4:$A$300=$B242)),Substance_error,Substance_complete))))))</f>
        <v/>
      </c>
      <c r="G242" s="94" t="str" cm="1">
        <f t="array" ref="G242">IF('File Status'!$B242="","",
IF(AND('Section 8'!$L$4=No,SUMPRODUCT(--('Section 13 &amp; 14 Files'!$A$4:$A$100=$B242))=0),"",
IF(AND('Section 8'!$L$4=No,SUMPRODUCT(--('Section 13 &amp; 14 Files'!$A$4:$A$100=$B242))&gt;0),Tab_NotReq,
IF(ISERROR(VLOOKUP($B242,List_Section_1314,1,FALSE))=TRUE, "",
IF(SUMPRODUCT(--('Section 13 &amp; 14 Files'!$A$4:$A$100=$B242),--('Section 13 &amp; 14 Files'!$H$4:$H$100=Complete))&lt;SUMPRODUCT(--('Section 13 &amp; 14 Files'!$A$4:$A$100=$B242)),Substance_error,substance_complete_s1314)))))</f>
        <v/>
      </c>
      <c r="H242" s="25"/>
    </row>
    <row r="243" spans="1:8" ht="59.5" customHeight="1" x14ac:dyDescent="0.35">
      <c r="A243" s="25"/>
      <c r="B243" s="2" t="str">
        <f>IF('Section 11'!C230="", "", 'Section 11'!C230)</f>
        <v/>
      </c>
      <c r="C243" s="10" t="str">
        <f>IF(B243="","",
IF(AND('Section 8'!$L$4=No,B243&lt;&gt;""),Tab_NotReq,
IF('Section 11'!Y230=Complete,Substance_complete,IF('Section 11'!Y230&lt;&gt;Complete,Substance_error,""))))</f>
        <v/>
      </c>
      <c r="D243" s="10" t="str" cm="1">
        <f t="array" ref="D243">IF('File Status'!$B243="","",
IF(AND('Section 8'!$L$4=No,SUMPRODUCT(--('Section 12'!$A$4:$A$1004=$B243))=0),"",
IF(AND('Section 8'!$L$4=No,SUMPRODUCT(--('Section 12'!$A$4:$A$1004=$B243))&gt;0),Tab_NotReq,
IF(SUMPRODUCT(--('Section 12'!$A$4:$A$1004=$B243))=0,Missing_substance,
IF(SUMPRODUCT(--('Section 12'!$A$4:$A$1004=$B243),--('Section 12'!$Z$4:$Z$1004=Complete))&lt;SUMPRODUCT(--('Section 12'!$A$4:$A$1004=$B243)),Substance_error,Substance_complete)))))</f>
        <v/>
      </c>
      <c r="E243" s="10" t="str" cm="1">
        <f t="array" ref="E243">IF('File Status'!$B243="","",
IF(AND('Section 8'!$L$4=No,SUMPRODUCT(--('Section 13(a)(b)(c)'!$A$4:$A$100=$B243))=0),"",
IF(AND('Section 8'!$L$4=No,SUMPRODUCT(--('Section 13(a)(b)(c)'!$A$4:$A$100=$B243))&gt;0),Tab_NotReq,
IF(ISERROR(VLOOKUP($B243,List_Section_1314,1,FALSE))=TRUE, "",
IF(SUMPRODUCT(--('Section 13(a)(b)(c)'!$A$4:$A$100=$B243))=0,Missing_substance,
IF(SUMPRODUCT(--('Section 13(a)(b)(c)'!$A$4:$A$100=$B243),--('Section 13(a)(b)(c)'!$O$4:$O$100=Complete))&lt;SUMPRODUCT(--('Section 13(a)(b)(c)'!$A$4:$A$100=$B243)),Substance_error,Substance_complete))))))</f>
        <v/>
      </c>
      <c r="F243" s="93" t="str" cm="1">
        <f t="array" ref="F243">IF('File Status'!$B243="","",
IF(AND('Section 8'!$L$4=No,SUMPRODUCT(--('Section 13(d)(e)'!$A$4:$A$300=$B243))=0),"",
IF(AND('Section 8'!$L$4=No,SUMPRODUCT(--('Section 13(d)(e)'!$A$4:$A$300=$B243))&gt;0),Tab_NotReq,
IF(ISERROR(VLOOKUP($B243,List_Section_1314,1,FALSE))=TRUE, "",
IF(SUMPRODUCT(--('Section 13(d)(e)'!$A$4:$A$300=$B243))=0,Missing_substance,
IF(SUMPRODUCT(--('Section 13(d)(e)'!$A$4:$A$300=$B243),--('Section 13(d)(e)'!$L$4:$L$300=Complete))&lt;SUMPRODUCT(--('Section 13(d)(e)'!$A$4:$A$300=$B243)),Substance_error,Substance_complete))))))</f>
        <v/>
      </c>
      <c r="G243" s="94" t="str" cm="1">
        <f t="array" ref="G243">IF('File Status'!$B243="","",
IF(AND('Section 8'!$L$4=No,SUMPRODUCT(--('Section 13 &amp; 14 Files'!$A$4:$A$100=$B243))=0),"",
IF(AND('Section 8'!$L$4=No,SUMPRODUCT(--('Section 13 &amp; 14 Files'!$A$4:$A$100=$B243))&gt;0),Tab_NotReq,
IF(ISERROR(VLOOKUP($B243,List_Section_1314,1,FALSE))=TRUE, "",
IF(SUMPRODUCT(--('Section 13 &amp; 14 Files'!$A$4:$A$100=$B243),--('Section 13 &amp; 14 Files'!$H$4:$H$100=Complete))&lt;SUMPRODUCT(--('Section 13 &amp; 14 Files'!$A$4:$A$100=$B243)),Substance_error,substance_complete_s1314)))))</f>
        <v/>
      </c>
      <c r="H243" s="25"/>
    </row>
    <row r="244" spans="1:8" ht="59.5" customHeight="1" x14ac:dyDescent="0.35">
      <c r="A244" s="25"/>
      <c r="B244" s="2" t="str">
        <f>IF('Section 11'!C231="", "", 'Section 11'!C231)</f>
        <v/>
      </c>
      <c r="C244" s="10" t="str">
        <f>IF(B244="","",
IF(AND('Section 8'!$L$4=No,B244&lt;&gt;""),Tab_NotReq,
IF('Section 11'!Y231=Complete,Substance_complete,IF('Section 11'!Y231&lt;&gt;Complete,Substance_error,""))))</f>
        <v/>
      </c>
      <c r="D244" s="10" t="str" cm="1">
        <f t="array" ref="D244">IF('File Status'!$B244="","",
IF(AND('Section 8'!$L$4=No,SUMPRODUCT(--('Section 12'!$A$4:$A$1004=$B244))=0),"",
IF(AND('Section 8'!$L$4=No,SUMPRODUCT(--('Section 12'!$A$4:$A$1004=$B244))&gt;0),Tab_NotReq,
IF(SUMPRODUCT(--('Section 12'!$A$4:$A$1004=$B244))=0,Missing_substance,
IF(SUMPRODUCT(--('Section 12'!$A$4:$A$1004=$B244),--('Section 12'!$Z$4:$Z$1004=Complete))&lt;SUMPRODUCT(--('Section 12'!$A$4:$A$1004=$B244)),Substance_error,Substance_complete)))))</f>
        <v/>
      </c>
      <c r="E244" s="10" t="str" cm="1">
        <f t="array" ref="E244">IF('File Status'!$B244="","",
IF(AND('Section 8'!$L$4=No,SUMPRODUCT(--('Section 13(a)(b)(c)'!$A$4:$A$100=$B244))=0),"",
IF(AND('Section 8'!$L$4=No,SUMPRODUCT(--('Section 13(a)(b)(c)'!$A$4:$A$100=$B244))&gt;0),Tab_NotReq,
IF(ISERROR(VLOOKUP($B244,List_Section_1314,1,FALSE))=TRUE, "",
IF(SUMPRODUCT(--('Section 13(a)(b)(c)'!$A$4:$A$100=$B244))=0,Missing_substance,
IF(SUMPRODUCT(--('Section 13(a)(b)(c)'!$A$4:$A$100=$B244),--('Section 13(a)(b)(c)'!$O$4:$O$100=Complete))&lt;SUMPRODUCT(--('Section 13(a)(b)(c)'!$A$4:$A$100=$B244)),Substance_error,Substance_complete))))))</f>
        <v/>
      </c>
      <c r="F244" s="93" t="str" cm="1">
        <f t="array" ref="F244">IF('File Status'!$B244="","",
IF(AND('Section 8'!$L$4=No,SUMPRODUCT(--('Section 13(d)(e)'!$A$4:$A$300=$B244))=0),"",
IF(AND('Section 8'!$L$4=No,SUMPRODUCT(--('Section 13(d)(e)'!$A$4:$A$300=$B244))&gt;0),Tab_NotReq,
IF(ISERROR(VLOOKUP($B244,List_Section_1314,1,FALSE))=TRUE, "",
IF(SUMPRODUCT(--('Section 13(d)(e)'!$A$4:$A$300=$B244))=0,Missing_substance,
IF(SUMPRODUCT(--('Section 13(d)(e)'!$A$4:$A$300=$B244),--('Section 13(d)(e)'!$L$4:$L$300=Complete))&lt;SUMPRODUCT(--('Section 13(d)(e)'!$A$4:$A$300=$B244)),Substance_error,Substance_complete))))))</f>
        <v/>
      </c>
      <c r="G244" s="94" t="str" cm="1">
        <f t="array" ref="G244">IF('File Status'!$B244="","",
IF(AND('Section 8'!$L$4=No,SUMPRODUCT(--('Section 13 &amp; 14 Files'!$A$4:$A$100=$B244))=0),"",
IF(AND('Section 8'!$L$4=No,SUMPRODUCT(--('Section 13 &amp; 14 Files'!$A$4:$A$100=$B244))&gt;0),Tab_NotReq,
IF(ISERROR(VLOOKUP($B244,List_Section_1314,1,FALSE))=TRUE, "",
IF(SUMPRODUCT(--('Section 13 &amp; 14 Files'!$A$4:$A$100=$B244),--('Section 13 &amp; 14 Files'!$H$4:$H$100=Complete))&lt;SUMPRODUCT(--('Section 13 &amp; 14 Files'!$A$4:$A$100=$B244)),Substance_error,substance_complete_s1314)))))</f>
        <v/>
      </c>
      <c r="H244" s="25"/>
    </row>
    <row r="245" spans="1:8" ht="59.5" customHeight="1" x14ac:dyDescent="0.35">
      <c r="A245" s="25"/>
      <c r="B245" s="2" t="str">
        <f>IF('Section 11'!C232="", "", 'Section 11'!C232)</f>
        <v/>
      </c>
      <c r="C245" s="10" t="str">
        <f>IF(B245="","",
IF(AND('Section 8'!$L$4=No,B245&lt;&gt;""),Tab_NotReq,
IF('Section 11'!Y232=Complete,Substance_complete,IF('Section 11'!Y232&lt;&gt;Complete,Substance_error,""))))</f>
        <v/>
      </c>
      <c r="D245" s="10" t="str" cm="1">
        <f t="array" ref="D245">IF('File Status'!$B245="","",
IF(AND('Section 8'!$L$4=No,SUMPRODUCT(--('Section 12'!$A$4:$A$1004=$B245))=0),"",
IF(AND('Section 8'!$L$4=No,SUMPRODUCT(--('Section 12'!$A$4:$A$1004=$B245))&gt;0),Tab_NotReq,
IF(SUMPRODUCT(--('Section 12'!$A$4:$A$1004=$B245))=0,Missing_substance,
IF(SUMPRODUCT(--('Section 12'!$A$4:$A$1004=$B245),--('Section 12'!$Z$4:$Z$1004=Complete))&lt;SUMPRODUCT(--('Section 12'!$A$4:$A$1004=$B245)),Substance_error,Substance_complete)))))</f>
        <v/>
      </c>
      <c r="E245" s="10" t="str" cm="1">
        <f t="array" ref="E245">IF('File Status'!$B245="","",
IF(AND('Section 8'!$L$4=No,SUMPRODUCT(--('Section 13(a)(b)(c)'!$A$4:$A$100=$B245))=0),"",
IF(AND('Section 8'!$L$4=No,SUMPRODUCT(--('Section 13(a)(b)(c)'!$A$4:$A$100=$B245))&gt;0),Tab_NotReq,
IF(ISERROR(VLOOKUP($B245,List_Section_1314,1,FALSE))=TRUE, "",
IF(SUMPRODUCT(--('Section 13(a)(b)(c)'!$A$4:$A$100=$B245))=0,Missing_substance,
IF(SUMPRODUCT(--('Section 13(a)(b)(c)'!$A$4:$A$100=$B245),--('Section 13(a)(b)(c)'!$O$4:$O$100=Complete))&lt;SUMPRODUCT(--('Section 13(a)(b)(c)'!$A$4:$A$100=$B245)),Substance_error,Substance_complete))))))</f>
        <v/>
      </c>
      <c r="F245" s="93" t="str" cm="1">
        <f t="array" ref="F245">IF('File Status'!$B245="","",
IF(AND('Section 8'!$L$4=No,SUMPRODUCT(--('Section 13(d)(e)'!$A$4:$A$300=$B245))=0),"",
IF(AND('Section 8'!$L$4=No,SUMPRODUCT(--('Section 13(d)(e)'!$A$4:$A$300=$B245))&gt;0),Tab_NotReq,
IF(ISERROR(VLOOKUP($B245,List_Section_1314,1,FALSE))=TRUE, "",
IF(SUMPRODUCT(--('Section 13(d)(e)'!$A$4:$A$300=$B245))=0,Missing_substance,
IF(SUMPRODUCT(--('Section 13(d)(e)'!$A$4:$A$300=$B245),--('Section 13(d)(e)'!$L$4:$L$300=Complete))&lt;SUMPRODUCT(--('Section 13(d)(e)'!$A$4:$A$300=$B245)),Substance_error,Substance_complete))))))</f>
        <v/>
      </c>
      <c r="G245" s="94" t="str" cm="1">
        <f t="array" ref="G245">IF('File Status'!$B245="","",
IF(AND('Section 8'!$L$4=No,SUMPRODUCT(--('Section 13 &amp; 14 Files'!$A$4:$A$100=$B245))=0),"",
IF(AND('Section 8'!$L$4=No,SUMPRODUCT(--('Section 13 &amp; 14 Files'!$A$4:$A$100=$B245))&gt;0),Tab_NotReq,
IF(ISERROR(VLOOKUP($B245,List_Section_1314,1,FALSE))=TRUE, "",
IF(SUMPRODUCT(--('Section 13 &amp; 14 Files'!$A$4:$A$100=$B245),--('Section 13 &amp; 14 Files'!$H$4:$H$100=Complete))&lt;SUMPRODUCT(--('Section 13 &amp; 14 Files'!$A$4:$A$100=$B245)),Substance_error,substance_complete_s1314)))))</f>
        <v/>
      </c>
      <c r="H245" s="25"/>
    </row>
    <row r="246" spans="1:8" ht="59.5" customHeight="1" x14ac:dyDescent="0.35">
      <c r="A246" s="25"/>
      <c r="B246" s="2" t="str">
        <f>IF('Section 11'!C233="", "", 'Section 11'!C233)</f>
        <v/>
      </c>
      <c r="C246" s="10" t="str">
        <f>IF(B246="","",
IF(AND('Section 8'!$L$4=No,B246&lt;&gt;""),Tab_NotReq,
IF('Section 11'!Y233=Complete,Substance_complete,IF('Section 11'!Y233&lt;&gt;Complete,Substance_error,""))))</f>
        <v/>
      </c>
      <c r="D246" s="10" t="str" cm="1">
        <f t="array" ref="D246">IF('File Status'!$B246="","",
IF(AND('Section 8'!$L$4=No,SUMPRODUCT(--('Section 12'!$A$4:$A$1004=$B246))=0),"",
IF(AND('Section 8'!$L$4=No,SUMPRODUCT(--('Section 12'!$A$4:$A$1004=$B246))&gt;0),Tab_NotReq,
IF(SUMPRODUCT(--('Section 12'!$A$4:$A$1004=$B246))=0,Missing_substance,
IF(SUMPRODUCT(--('Section 12'!$A$4:$A$1004=$B246),--('Section 12'!$Z$4:$Z$1004=Complete))&lt;SUMPRODUCT(--('Section 12'!$A$4:$A$1004=$B246)),Substance_error,Substance_complete)))))</f>
        <v/>
      </c>
      <c r="E246" s="10" t="str" cm="1">
        <f t="array" ref="E246">IF('File Status'!$B246="","",
IF(AND('Section 8'!$L$4=No,SUMPRODUCT(--('Section 13(a)(b)(c)'!$A$4:$A$100=$B246))=0),"",
IF(AND('Section 8'!$L$4=No,SUMPRODUCT(--('Section 13(a)(b)(c)'!$A$4:$A$100=$B246))&gt;0),Tab_NotReq,
IF(ISERROR(VLOOKUP($B246,List_Section_1314,1,FALSE))=TRUE, "",
IF(SUMPRODUCT(--('Section 13(a)(b)(c)'!$A$4:$A$100=$B246))=0,Missing_substance,
IF(SUMPRODUCT(--('Section 13(a)(b)(c)'!$A$4:$A$100=$B246),--('Section 13(a)(b)(c)'!$O$4:$O$100=Complete))&lt;SUMPRODUCT(--('Section 13(a)(b)(c)'!$A$4:$A$100=$B246)),Substance_error,Substance_complete))))))</f>
        <v/>
      </c>
      <c r="F246" s="93" t="str" cm="1">
        <f t="array" ref="F246">IF('File Status'!$B246="","",
IF(AND('Section 8'!$L$4=No,SUMPRODUCT(--('Section 13(d)(e)'!$A$4:$A$300=$B246))=0),"",
IF(AND('Section 8'!$L$4=No,SUMPRODUCT(--('Section 13(d)(e)'!$A$4:$A$300=$B246))&gt;0),Tab_NotReq,
IF(ISERROR(VLOOKUP($B246,List_Section_1314,1,FALSE))=TRUE, "",
IF(SUMPRODUCT(--('Section 13(d)(e)'!$A$4:$A$300=$B246))=0,Missing_substance,
IF(SUMPRODUCT(--('Section 13(d)(e)'!$A$4:$A$300=$B246),--('Section 13(d)(e)'!$L$4:$L$300=Complete))&lt;SUMPRODUCT(--('Section 13(d)(e)'!$A$4:$A$300=$B246)),Substance_error,Substance_complete))))))</f>
        <v/>
      </c>
      <c r="G246" s="94" t="str" cm="1">
        <f t="array" ref="G246">IF('File Status'!$B246="","",
IF(AND('Section 8'!$L$4=No,SUMPRODUCT(--('Section 13 &amp; 14 Files'!$A$4:$A$100=$B246))=0),"",
IF(AND('Section 8'!$L$4=No,SUMPRODUCT(--('Section 13 &amp; 14 Files'!$A$4:$A$100=$B246))&gt;0),Tab_NotReq,
IF(ISERROR(VLOOKUP($B246,List_Section_1314,1,FALSE))=TRUE, "",
IF(SUMPRODUCT(--('Section 13 &amp; 14 Files'!$A$4:$A$100=$B246),--('Section 13 &amp; 14 Files'!$H$4:$H$100=Complete))&lt;SUMPRODUCT(--('Section 13 &amp; 14 Files'!$A$4:$A$100=$B246)),Substance_error,substance_complete_s1314)))))</f>
        <v/>
      </c>
      <c r="H246" s="25"/>
    </row>
    <row r="247" spans="1:8" ht="59.5" customHeight="1" x14ac:dyDescent="0.35">
      <c r="A247" s="25"/>
      <c r="B247" s="2" t="str">
        <f>IF('Section 11'!C234="", "", 'Section 11'!C234)</f>
        <v/>
      </c>
      <c r="C247" s="10" t="str">
        <f>IF(B247="","",
IF(AND('Section 8'!$L$4=No,B247&lt;&gt;""),Tab_NotReq,
IF('Section 11'!Y234=Complete,Substance_complete,IF('Section 11'!Y234&lt;&gt;Complete,Substance_error,""))))</f>
        <v/>
      </c>
      <c r="D247" s="10" t="str" cm="1">
        <f t="array" ref="D247">IF('File Status'!$B247="","",
IF(AND('Section 8'!$L$4=No,SUMPRODUCT(--('Section 12'!$A$4:$A$1004=$B247))=0),"",
IF(AND('Section 8'!$L$4=No,SUMPRODUCT(--('Section 12'!$A$4:$A$1004=$B247))&gt;0),Tab_NotReq,
IF(SUMPRODUCT(--('Section 12'!$A$4:$A$1004=$B247))=0,Missing_substance,
IF(SUMPRODUCT(--('Section 12'!$A$4:$A$1004=$B247),--('Section 12'!$Z$4:$Z$1004=Complete))&lt;SUMPRODUCT(--('Section 12'!$A$4:$A$1004=$B247)),Substance_error,Substance_complete)))))</f>
        <v/>
      </c>
      <c r="E247" s="10" t="str" cm="1">
        <f t="array" ref="E247">IF('File Status'!$B247="","",
IF(AND('Section 8'!$L$4=No,SUMPRODUCT(--('Section 13(a)(b)(c)'!$A$4:$A$100=$B247))=0),"",
IF(AND('Section 8'!$L$4=No,SUMPRODUCT(--('Section 13(a)(b)(c)'!$A$4:$A$100=$B247))&gt;0),Tab_NotReq,
IF(ISERROR(VLOOKUP($B247,List_Section_1314,1,FALSE))=TRUE, "",
IF(SUMPRODUCT(--('Section 13(a)(b)(c)'!$A$4:$A$100=$B247))=0,Missing_substance,
IF(SUMPRODUCT(--('Section 13(a)(b)(c)'!$A$4:$A$100=$B247),--('Section 13(a)(b)(c)'!$O$4:$O$100=Complete))&lt;SUMPRODUCT(--('Section 13(a)(b)(c)'!$A$4:$A$100=$B247)),Substance_error,Substance_complete))))))</f>
        <v/>
      </c>
      <c r="F247" s="93" t="str" cm="1">
        <f t="array" ref="F247">IF('File Status'!$B247="","",
IF(AND('Section 8'!$L$4=No,SUMPRODUCT(--('Section 13(d)(e)'!$A$4:$A$300=$B247))=0),"",
IF(AND('Section 8'!$L$4=No,SUMPRODUCT(--('Section 13(d)(e)'!$A$4:$A$300=$B247))&gt;0),Tab_NotReq,
IF(ISERROR(VLOOKUP($B247,List_Section_1314,1,FALSE))=TRUE, "",
IF(SUMPRODUCT(--('Section 13(d)(e)'!$A$4:$A$300=$B247))=0,Missing_substance,
IF(SUMPRODUCT(--('Section 13(d)(e)'!$A$4:$A$300=$B247),--('Section 13(d)(e)'!$L$4:$L$300=Complete))&lt;SUMPRODUCT(--('Section 13(d)(e)'!$A$4:$A$300=$B247)),Substance_error,Substance_complete))))))</f>
        <v/>
      </c>
      <c r="G247" s="94" t="str" cm="1">
        <f t="array" ref="G247">IF('File Status'!$B247="","",
IF(AND('Section 8'!$L$4=No,SUMPRODUCT(--('Section 13 &amp; 14 Files'!$A$4:$A$100=$B247))=0),"",
IF(AND('Section 8'!$L$4=No,SUMPRODUCT(--('Section 13 &amp; 14 Files'!$A$4:$A$100=$B247))&gt;0),Tab_NotReq,
IF(ISERROR(VLOOKUP($B247,List_Section_1314,1,FALSE))=TRUE, "",
IF(SUMPRODUCT(--('Section 13 &amp; 14 Files'!$A$4:$A$100=$B247),--('Section 13 &amp; 14 Files'!$H$4:$H$100=Complete))&lt;SUMPRODUCT(--('Section 13 &amp; 14 Files'!$A$4:$A$100=$B247)),Substance_error,substance_complete_s1314)))))</f>
        <v/>
      </c>
      <c r="H247" s="25"/>
    </row>
    <row r="248" spans="1:8" ht="59.5" customHeight="1" x14ac:dyDescent="0.35">
      <c r="A248" s="25"/>
      <c r="B248" s="2" t="str">
        <f>IF('Section 11'!C235="", "", 'Section 11'!C235)</f>
        <v/>
      </c>
      <c r="C248" s="10" t="str">
        <f>IF(B248="","",
IF(AND('Section 8'!$L$4=No,B248&lt;&gt;""),Tab_NotReq,
IF('Section 11'!Y235=Complete,Substance_complete,IF('Section 11'!Y235&lt;&gt;Complete,Substance_error,""))))</f>
        <v/>
      </c>
      <c r="D248" s="10" t="str" cm="1">
        <f t="array" ref="D248">IF('File Status'!$B248="","",
IF(AND('Section 8'!$L$4=No,SUMPRODUCT(--('Section 12'!$A$4:$A$1004=$B248))=0),"",
IF(AND('Section 8'!$L$4=No,SUMPRODUCT(--('Section 12'!$A$4:$A$1004=$B248))&gt;0),Tab_NotReq,
IF(SUMPRODUCT(--('Section 12'!$A$4:$A$1004=$B248))=0,Missing_substance,
IF(SUMPRODUCT(--('Section 12'!$A$4:$A$1004=$B248),--('Section 12'!$Z$4:$Z$1004=Complete))&lt;SUMPRODUCT(--('Section 12'!$A$4:$A$1004=$B248)),Substance_error,Substance_complete)))))</f>
        <v/>
      </c>
      <c r="E248" s="10" t="str" cm="1">
        <f t="array" ref="E248">IF('File Status'!$B248="","",
IF(AND('Section 8'!$L$4=No,SUMPRODUCT(--('Section 13(a)(b)(c)'!$A$4:$A$100=$B248))=0),"",
IF(AND('Section 8'!$L$4=No,SUMPRODUCT(--('Section 13(a)(b)(c)'!$A$4:$A$100=$B248))&gt;0),Tab_NotReq,
IF(ISERROR(VLOOKUP($B248,List_Section_1314,1,FALSE))=TRUE, "",
IF(SUMPRODUCT(--('Section 13(a)(b)(c)'!$A$4:$A$100=$B248))=0,Missing_substance,
IF(SUMPRODUCT(--('Section 13(a)(b)(c)'!$A$4:$A$100=$B248),--('Section 13(a)(b)(c)'!$O$4:$O$100=Complete))&lt;SUMPRODUCT(--('Section 13(a)(b)(c)'!$A$4:$A$100=$B248)),Substance_error,Substance_complete))))))</f>
        <v/>
      </c>
      <c r="F248" s="93" t="str" cm="1">
        <f t="array" ref="F248">IF('File Status'!$B248="","",
IF(AND('Section 8'!$L$4=No,SUMPRODUCT(--('Section 13(d)(e)'!$A$4:$A$300=$B248))=0),"",
IF(AND('Section 8'!$L$4=No,SUMPRODUCT(--('Section 13(d)(e)'!$A$4:$A$300=$B248))&gt;0),Tab_NotReq,
IF(ISERROR(VLOOKUP($B248,List_Section_1314,1,FALSE))=TRUE, "",
IF(SUMPRODUCT(--('Section 13(d)(e)'!$A$4:$A$300=$B248))=0,Missing_substance,
IF(SUMPRODUCT(--('Section 13(d)(e)'!$A$4:$A$300=$B248),--('Section 13(d)(e)'!$L$4:$L$300=Complete))&lt;SUMPRODUCT(--('Section 13(d)(e)'!$A$4:$A$300=$B248)),Substance_error,Substance_complete))))))</f>
        <v/>
      </c>
      <c r="G248" s="94" t="str" cm="1">
        <f t="array" ref="G248">IF('File Status'!$B248="","",
IF(AND('Section 8'!$L$4=No,SUMPRODUCT(--('Section 13 &amp; 14 Files'!$A$4:$A$100=$B248))=0),"",
IF(AND('Section 8'!$L$4=No,SUMPRODUCT(--('Section 13 &amp; 14 Files'!$A$4:$A$100=$B248))&gt;0),Tab_NotReq,
IF(ISERROR(VLOOKUP($B248,List_Section_1314,1,FALSE))=TRUE, "",
IF(SUMPRODUCT(--('Section 13 &amp; 14 Files'!$A$4:$A$100=$B248),--('Section 13 &amp; 14 Files'!$H$4:$H$100=Complete))&lt;SUMPRODUCT(--('Section 13 &amp; 14 Files'!$A$4:$A$100=$B248)),Substance_error,substance_complete_s1314)))))</f>
        <v/>
      </c>
      <c r="H248" s="25"/>
    </row>
    <row r="249" spans="1:8" ht="59.5" customHeight="1" x14ac:dyDescent="0.35">
      <c r="A249" s="25"/>
      <c r="B249" s="2" t="str">
        <f>IF('Section 11'!C236="", "", 'Section 11'!C236)</f>
        <v/>
      </c>
      <c r="C249" s="10" t="str">
        <f>IF(B249="","",
IF(AND('Section 8'!$L$4=No,B249&lt;&gt;""),Tab_NotReq,
IF('Section 11'!Y236=Complete,Substance_complete,IF('Section 11'!Y236&lt;&gt;Complete,Substance_error,""))))</f>
        <v/>
      </c>
      <c r="D249" s="10" t="str" cm="1">
        <f t="array" ref="D249">IF('File Status'!$B249="","",
IF(AND('Section 8'!$L$4=No,SUMPRODUCT(--('Section 12'!$A$4:$A$1004=$B249))=0),"",
IF(AND('Section 8'!$L$4=No,SUMPRODUCT(--('Section 12'!$A$4:$A$1004=$B249))&gt;0),Tab_NotReq,
IF(SUMPRODUCT(--('Section 12'!$A$4:$A$1004=$B249))=0,Missing_substance,
IF(SUMPRODUCT(--('Section 12'!$A$4:$A$1004=$B249),--('Section 12'!$Z$4:$Z$1004=Complete))&lt;SUMPRODUCT(--('Section 12'!$A$4:$A$1004=$B249)),Substance_error,Substance_complete)))))</f>
        <v/>
      </c>
      <c r="E249" s="10" t="str" cm="1">
        <f t="array" ref="E249">IF('File Status'!$B249="","",
IF(AND('Section 8'!$L$4=No,SUMPRODUCT(--('Section 13(a)(b)(c)'!$A$4:$A$100=$B249))=0),"",
IF(AND('Section 8'!$L$4=No,SUMPRODUCT(--('Section 13(a)(b)(c)'!$A$4:$A$100=$B249))&gt;0),Tab_NotReq,
IF(ISERROR(VLOOKUP($B249,List_Section_1314,1,FALSE))=TRUE, "",
IF(SUMPRODUCT(--('Section 13(a)(b)(c)'!$A$4:$A$100=$B249))=0,Missing_substance,
IF(SUMPRODUCT(--('Section 13(a)(b)(c)'!$A$4:$A$100=$B249),--('Section 13(a)(b)(c)'!$O$4:$O$100=Complete))&lt;SUMPRODUCT(--('Section 13(a)(b)(c)'!$A$4:$A$100=$B249)),Substance_error,Substance_complete))))))</f>
        <v/>
      </c>
      <c r="F249" s="93" t="str" cm="1">
        <f t="array" ref="F249">IF('File Status'!$B249="","",
IF(AND('Section 8'!$L$4=No,SUMPRODUCT(--('Section 13(d)(e)'!$A$4:$A$300=$B249))=0),"",
IF(AND('Section 8'!$L$4=No,SUMPRODUCT(--('Section 13(d)(e)'!$A$4:$A$300=$B249))&gt;0),Tab_NotReq,
IF(ISERROR(VLOOKUP($B249,List_Section_1314,1,FALSE))=TRUE, "",
IF(SUMPRODUCT(--('Section 13(d)(e)'!$A$4:$A$300=$B249))=0,Missing_substance,
IF(SUMPRODUCT(--('Section 13(d)(e)'!$A$4:$A$300=$B249),--('Section 13(d)(e)'!$L$4:$L$300=Complete))&lt;SUMPRODUCT(--('Section 13(d)(e)'!$A$4:$A$300=$B249)),Substance_error,Substance_complete))))))</f>
        <v/>
      </c>
      <c r="G249" s="94" t="str" cm="1">
        <f t="array" ref="G249">IF('File Status'!$B249="","",
IF(AND('Section 8'!$L$4=No,SUMPRODUCT(--('Section 13 &amp; 14 Files'!$A$4:$A$100=$B249))=0),"",
IF(AND('Section 8'!$L$4=No,SUMPRODUCT(--('Section 13 &amp; 14 Files'!$A$4:$A$100=$B249))&gt;0),Tab_NotReq,
IF(ISERROR(VLOOKUP($B249,List_Section_1314,1,FALSE))=TRUE, "",
IF(SUMPRODUCT(--('Section 13 &amp; 14 Files'!$A$4:$A$100=$B249),--('Section 13 &amp; 14 Files'!$H$4:$H$100=Complete))&lt;SUMPRODUCT(--('Section 13 &amp; 14 Files'!$A$4:$A$100=$B249)),Substance_error,substance_complete_s1314)))))</f>
        <v/>
      </c>
      <c r="H249" s="25"/>
    </row>
    <row r="250" spans="1:8" ht="59.5" customHeight="1" x14ac:dyDescent="0.35">
      <c r="A250" s="25"/>
      <c r="B250" s="2" t="str">
        <f>IF('Section 11'!C237="", "", 'Section 11'!C237)</f>
        <v/>
      </c>
      <c r="C250" s="10" t="str">
        <f>IF(B250="","",
IF(AND('Section 8'!$L$4=No,B250&lt;&gt;""),Tab_NotReq,
IF('Section 11'!Y237=Complete,Substance_complete,IF('Section 11'!Y237&lt;&gt;Complete,Substance_error,""))))</f>
        <v/>
      </c>
      <c r="D250" s="10" t="str" cm="1">
        <f t="array" ref="D250">IF('File Status'!$B250="","",
IF(AND('Section 8'!$L$4=No,SUMPRODUCT(--('Section 12'!$A$4:$A$1004=$B250))=0),"",
IF(AND('Section 8'!$L$4=No,SUMPRODUCT(--('Section 12'!$A$4:$A$1004=$B250))&gt;0),Tab_NotReq,
IF(SUMPRODUCT(--('Section 12'!$A$4:$A$1004=$B250))=0,Missing_substance,
IF(SUMPRODUCT(--('Section 12'!$A$4:$A$1004=$B250),--('Section 12'!$Z$4:$Z$1004=Complete))&lt;SUMPRODUCT(--('Section 12'!$A$4:$A$1004=$B250)),Substance_error,Substance_complete)))))</f>
        <v/>
      </c>
      <c r="E250" s="10" t="str" cm="1">
        <f t="array" ref="E250">IF('File Status'!$B250="","",
IF(AND('Section 8'!$L$4=No,SUMPRODUCT(--('Section 13(a)(b)(c)'!$A$4:$A$100=$B250))=0),"",
IF(AND('Section 8'!$L$4=No,SUMPRODUCT(--('Section 13(a)(b)(c)'!$A$4:$A$100=$B250))&gt;0),Tab_NotReq,
IF(ISERROR(VLOOKUP($B250,List_Section_1314,1,FALSE))=TRUE, "",
IF(SUMPRODUCT(--('Section 13(a)(b)(c)'!$A$4:$A$100=$B250))=0,Missing_substance,
IF(SUMPRODUCT(--('Section 13(a)(b)(c)'!$A$4:$A$100=$B250),--('Section 13(a)(b)(c)'!$O$4:$O$100=Complete))&lt;SUMPRODUCT(--('Section 13(a)(b)(c)'!$A$4:$A$100=$B250)),Substance_error,Substance_complete))))))</f>
        <v/>
      </c>
      <c r="F250" s="93" t="str" cm="1">
        <f t="array" ref="F250">IF('File Status'!$B250="","",
IF(AND('Section 8'!$L$4=No,SUMPRODUCT(--('Section 13(d)(e)'!$A$4:$A$300=$B250))=0),"",
IF(AND('Section 8'!$L$4=No,SUMPRODUCT(--('Section 13(d)(e)'!$A$4:$A$300=$B250))&gt;0),Tab_NotReq,
IF(ISERROR(VLOOKUP($B250,List_Section_1314,1,FALSE))=TRUE, "",
IF(SUMPRODUCT(--('Section 13(d)(e)'!$A$4:$A$300=$B250))=0,Missing_substance,
IF(SUMPRODUCT(--('Section 13(d)(e)'!$A$4:$A$300=$B250),--('Section 13(d)(e)'!$L$4:$L$300=Complete))&lt;SUMPRODUCT(--('Section 13(d)(e)'!$A$4:$A$300=$B250)),Substance_error,Substance_complete))))))</f>
        <v/>
      </c>
      <c r="G250" s="94" t="str" cm="1">
        <f t="array" ref="G250">IF('File Status'!$B250="","",
IF(AND('Section 8'!$L$4=No,SUMPRODUCT(--('Section 13 &amp; 14 Files'!$A$4:$A$100=$B250))=0),"",
IF(AND('Section 8'!$L$4=No,SUMPRODUCT(--('Section 13 &amp; 14 Files'!$A$4:$A$100=$B250))&gt;0),Tab_NotReq,
IF(ISERROR(VLOOKUP($B250,List_Section_1314,1,FALSE))=TRUE, "",
IF(SUMPRODUCT(--('Section 13 &amp; 14 Files'!$A$4:$A$100=$B250),--('Section 13 &amp; 14 Files'!$H$4:$H$100=Complete))&lt;SUMPRODUCT(--('Section 13 &amp; 14 Files'!$A$4:$A$100=$B250)),Substance_error,substance_complete_s1314)))))</f>
        <v/>
      </c>
      <c r="H250" s="25"/>
    </row>
    <row r="251" spans="1:8" ht="59.5" customHeight="1" x14ac:dyDescent="0.35">
      <c r="A251" s="25"/>
      <c r="B251" s="2" t="str">
        <f>IF('Section 11'!C238="", "", 'Section 11'!C238)</f>
        <v/>
      </c>
      <c r="C251" s="10" t="str">
        <f>IF(B251="","",
IF(AND('Section 8'!$L$4=No,B251&lt;&gt;""),Tab_NotReq,
IF('Section 11'!Y238=Complete,Substance_complete,IF('Section 11'!Y238&lt;&gt;Complete,Substance_error,""))))</f>
        <v/>
      </c>
      <c r="D251" s="10" t="str" cm="1">
        <f t="array" ref="D251">IF('File Status'!$B251="","",
IF(AND('Section 8'!$L$4=No,SUMPRODUCT(--('Section 12'!$A$4:$A$1004=$B251))=0),"",
IF(AND('Section 8'!$L$4=No,SUMPRODUCT(--('Section 12'!$A$4:$A$1004=$B251))&gt;0),Tab_NotReq,
IF(SUMPRODUCT(--('Section 12'!$A$4:$A$1004=$B251))=0,Missing_substance,
IF(SUMPRODUCT(--('Section 12'!$A$4:$A$1004=$B251),--('Section 12'!$Z$4:$Z$1004=Complete))&lt;SUMPRODUCT(--('Section 12'!$A$4:$A$1004=$B251)),Substance_error,Substance_complete)))))</f>
        <v/>
      </c>
      <c r="E251" s="10" t="str" cm="1">
        <f t="array" ref="E251">IF('File Status'!$B251="","",
IF(AND('Section 8'!$L$4=No,SUMPRODUCT(--('Section 13(a)(b)(c)'!$A$4:$A$100=$B251))=0),"",
IF(AND('Section 8'!$L$4=No,SUMPRODUCT(--('Section 13(a)(b)(c)'!$A$4:$A$100=$B251))&gt;0),Tab_NotReq,
IF(ISERROR(VLOOKUP($B251,List_Section_1314,1,FALSE))=TRUE, "",
IF(SUMPRODUCT(--('Section 13(a)(b)(c)'!$A$4:$A$100=$B251))=0,Missing_substance,
IF(SUMPRODUCT(--('Section 13(a)(b)(c)'!$A$4:$A$100=$B251),--('Section 13(a)(b)(c)'!$O$4:$O$100=Complete))&lt;SUMPRODUCT(--('Section 13(a)(b)(c)'!$A$4:$A$100=$B251)),Substance_error,Substance_complete))))))</f>
        <v/>
      </c>
      <c r="F251" s="93" t="str" cm="1">
        <f t="array" ref="F251">IF('File Status'!$B251="","",
IF(AND('Section 8'!$L$4=No,SUMPRODUCT(--('Section 13(d)(e)'!$A$4:$A$300=$B251))=0),"",
IF(AND('Section 8'!$L$4=No,SUMPRODUCT(--('Section 13(d)(e)'!$A$4:$A$300=$B251))&gt;0),Tab_NotReq,
IF(ISERROR(VLOOKUP($B251,List_Section_1314,1,FALSE))=TRUE, "",
IF(SUMPRODUCT(--('Section 13(d)(e)'!$A$4:$A$300=$B251))=0,Missing_substance,
IF(SUMPRODUCT(--('Section 13(d)(e)'!$A$4:$A$300=$B251),--('Section 13(d)(e)'!$L$4:$L$300=Complete))&lt;SUMPRODUCT(--('Section 13(d)(e)'!$A$4:$A$300=$B251)),Substance_error,Substance_complete))))))</f>
        <v/>
      </c>
      <c r="G251" s="94" t="str" cm="1">
        <f t="array" ref="G251">IF('File Status'!$B251="","",
IF(AND('Section 8'!$L$4=No,SUMPRODUCT(--('Section 13 &amp; 14 Files'!$A$4:$A$100=$B251))=0),"",
IF(AND('Section 8'!$L$4=No,SUMPRODUCT(--('Section 13 &amp; 14 Files'!$A$4:$A$100=$B251))&gt;0),Tab_NotReq,
IF(ISERROR(VLOOKUP($B251,List_Section_1314,1,FALSE))=TRUE, "",
IF(SUMPRODUCT(--('Section 13 &amp; 14 Files'!$A$4:$A$100=$B251),--('Section 13 &amp; 14 Files'!$H$4:$H$100=Complete))&lt;SUMPRODUCT(--('Section 13 &amp; 14 Files'!$A$4:$A$100=$B251)),Substance_error,substance_complete_s1314)))))</f>
        <v/>
      </c>
      <c r="H251" s="25"/>
    </row>
    <row r="252" spans="1:8" ht="59.5" customHeight="1" x14ac:dyDescent="0.35">
      <c r="A252" s="25"/>
      <c r="B252" s="2" t="str">
        <f>IF('Section 11'!C239="", "", 'Section 11'!C239)</f>
        <v/>
      </c>
      <c r="C252" s="10" t="str">
        <f>IF(B252="","",
IF(AND('Section 8'!$L$4=No,B252&lt;&gt;""),Tab_NotReq,
IF('Section 11'!Y239=Complete,Substance_complete,IF('Section 11'!Y239&lt;&gt;Complete,Substance_error,""))))</f>
        <v/>
      </c>
      <c r="D252" s="10" t="str" cm="1">
        <f t="array" ref="D252">IF('File Status'!$B252="","",
IF(AND('Section 8'!$L$4=No,SUMPRODUCT(--('Section 12'!$A$4:$A$1004=$B252))=0),"",
IF(AND('Section 8'!$L$4=No,SUMPRODUCT(--('Section 12'!$A$4:$A$1004=$B252))&gt;0),Tab_NotReq,
IF(SUMPRODUCT(--('Section 12'!$A$4:$A$1004=$B252))=0,Missing_substance,
IF(SUMPRODUCT(--('Section 12'!$A$4:$A$1004=$B252),--('Section 12'!$Z$4:$Z$1004=Complete))&lt;SUMPRODUCT(--('Section 12'!$A$4:$A$1004=$B252)),Substance_error,Substance_complete)))))</f>
        <v/>
      </c>
      <c r="E252" s="10" t="str" cm="1">
        <f t="array" ref="E252">IF('File Status'!$B252="","",
IF(AND('Section 8'!$L$4=No,SUMPRODUCT(--('Section 13(a)(b)(c)'!$A$4:$A$100=$B252))=0),"",
IF(AND('Section 8'!$L$4=No,SUMPRODUCT(--('Section 13(a)(b)(c)'!$A$4:$A$100=$B252))&gt;0),Tab_NotReq,
IF(ISERROR(VLOOKUP($B252,List_Section_1314,1,FALSE))=TRUE, "",
IF(SUMPRODUCT(--('Section 13(a)(b)(c)'!$A$4:$A$100=$B252))=0,Missing_substance,
IF(SUMPRODUCT(--('Section 13(a)(b)(c)'!$A$4:$A$100=$B252),--('Section 13(a)(b)(c)'!$O$4:$O$100=Complete))&lt;SUMPRODUCT(--('Section 13(a)(b)(c)'!$A$4:$A$100=$B252)),Substance_error,Substance_complete))))))</f>
        <v/>
      </c>
      <c r="F252" s="93" t="str" cm="1">
        <f t="array" ref="F252">IF('File Status'!$B252="","",
IF(AND('Section 8'!$L$4=No,SUMPRODUCT(--('Section 13(d)(e)'!$A$4:$A$300=$B252))=0),"",
IF(AND('Section 8'!$L$4=No,SUMPRODUCT(--('Section 13(d)(e)'!$A$4:$A$300=$B252))&gt;0),Tab_NotReq,
IF(ISERROR(VLOOKUP($B252,List_Section_1314,1,FALSE))=TRUE, "",
IF(SUMPRODUCT(--('Section 13(d)(e)'!$A$4:$A$300=$B252))=0,Missing_substance,
IF(SUMPRODUCT(--('Section 13(d)(e)'!$A$4:$A$300=$B252),--('Section 13(d)(e)'!$L$4:$L$300=Complete))&lt;SUMPRODUCT(--('Section 13(d)(e)'!$A$4:$A$300=$B252)),Substance_error,Substance_complete))))))</f>
        <v/>
      </c>
      <c r="G252" s="94" t="str" cm="1">
        <f t="array" ref="G252">IF('File Status'!$B252="","",
IF(AND('Section 8'!$L$4=No,SUMPRODUCT(--('Section 13 &amp; 14 Files'!$A$4:$A$100=$B252))=0),"",
IF(AND('Section 8'!$L$4=No,SUMPRODUCT(--('Section 13 &amp; 14 Files'!$A$4:$A$100=$B252))&gt;0),Tab_NotReq,
IF(ISERROR(VLOOKUP($B252,List_Section_1314,1,FALSE))=TRUE, "",
IF(SUMPRODUCT(--('Section 13 &amp; 14 Files'!$A$4:$A$100=$B252),--('Section 13 &amp; 14 Files'!$H$4:$H$100=Complete))&lt;SUMPRODUCT(--('Section 13 &amp; 14 Files'!$A$4:$A$100=$B252)),Substance_error,substance_complete_s1314)))))</f>
        <v/>
      </c>
      <c r="H252" s="25"/>
    </row>
    <row r="253" spans="1:8" ht="59.5" customHeight="1" x14ac:dyDescent="0.35">
      <c r="A253" s="25"/>
      <c r="B253" s="2" t="str">
        <f>IF('Section 11'!C240="", "", 'Section 11'!C240)</f>
        <v/>
      </c>
      <c r="C253" s="10" t="str">
        <f>IF(B253="","",
IF(AND('Section 8'!$L$4=No,B253&lt;&gt;""),Tab_NotReq,
IF('Section 11'!Y240=Complete,Substance_complete,IF('Section 11'!Y240&lt;&gt;Complete,Substance_error,""))))</f>
        <v/>
      </c>
      <c r="D253" s="10" t="str" cm="1">
        <f t="array" ref="D253">IF('File Status'!$B253="","",
IF(AND('Section 8'!$L$4=No,SUMPRODUCT(--('Section 12'!$A$4:$A$1004=$B253))=0),"",
IF(AND('Section 8'!$L$4=No,SUMPRODUCT(--('Section 12'!$A$4:$A$1004=$B253))&gt;0),Tab_NotReq,
IF(SUMPRODUCT(--('Section 12'!$A$4:$A$1004=$B253))=0,Missing_substance,
IF(SUMPRODUCT(--('Section 12'!$A$4:$A$1004=$B253),--('Section 12'!$Z$4:$Z$1004=Complete))&lt;SUMPRODUCT(--('Section 12'!$A$4:$A$1004=$B253)),Substance_error,Substance_complete)))))</f>
        <v/>
      </c>
      <c r="E253" s="10" t="str" cm="1">
        <f t="array" ref="E253">IF('File Status'!$B253="","",
IF(AND('Section 8'!$L$4=No,SUMPRODUCT(--('Section 13(a)(b)(c)'!$A$4:$A$100=$B253))=0),"",
IF(AND('Section 8'!$L$4=No,SUMPRODUCT(--('Section 13(a)(b)(c)'!$A$4:$A$100=$B253))&gt;0),Tab_NotReq,
IF(ISERROR(VLOOKUP($B253,List_Section_1314,1,FALSE))=TRUE, "",
IF(SUMPRODUCT(--('Section 13(a)(b)(c)'!$A$4:$A$100=$B253))=0,Missing_substance,
IF(SUMPRODUCT(--('Section 13(a)(b)(c)'!$A$4:$A$100=$B253),--('Section 13(a)(b)(c)'!$O$4:$O$100=Complete))&lt;SUMPRODUCT(--('Section 13(a)(b)(c)'!$A$4:$A$100=$B253)),Substance_error,Substance_complete))))))</f>
        <v/>
      </c>
      <c r="F253" s="93" t="str" cm="1">
        <f t="array" ref="F253">IF('File Status'!$B253="","",
IF(AND('Section 8'!$L$4=No,SUMPRODUCT(--('Section 13(d)(e)'!$A$4:$A$300=$B253))=0),"",
IF(AND('Section 8'!$L$4=No,SUMPRODUCT(--('Section 13(d)(e)'!$A$4:$A$300=$B253))&gt;0),Tab_NotReq,
IF(ISERROR(VLOOKUP($B253,List_Section_1314,1,FALSE))=TRUE, "",
IF(SUMPRODUCT(--('Section 13(d)(e)'!$A$4:$A$300=$B253))=0,Missing_substance,
IF(SUMPRODUCT(--('Section 13(d)(e)'!$A$4:$A$300=$B253),--('Section 13(d)(e)'!$L$4:$L$300=Complete))&lt;SUMPRODUCT(--('Section 13(d)(e)'!$A$4:$A$300=$B253)),Substance_error,Substance_complete))))))</f>
        <v/>
      </c>
      <c r="G253" s="94" t="str" cm="1">
        <f t="array" ref="G253">IF('File Status'!$B253="","",
IF(AND('Section 8'!$L$4=No,SUMPRODUCT(--('Section 13 &amp; 14 Files'!$A$4:$A$100=$B253))=0),"",
IF(AND('Section 8'!$L$4=No,SUMPRODUCT(--('Section 13 &amp; 14 Files'!$A$4:$A$100=$B253))&gt;0),Tab_NotReq,
IF(ISERROR(VLOOKUP($B253,List_Section_1314,1,FALSE))=TRUE, "",
IF(SUMPRODUCT(--('Section 13 &amp; 14 Files'!$A$4:$A$100=$B253),--('Section 13 &amp; 14 Files'!$H$4:$H$100=Complete))&lt;SUMPRODUCT(--('Section 13 &amp; 14 Files'!$A$4:$A$100=$B253)),Substance_error,substance_complete_s1314)))))</f>
        <v/>
      </c>
      <c r="H253" s="25"/>
    </row>
    <row r="254" spans="1:8" ht="59.5" customHeight="1" x14ac:dyDescent="0.35">
      <c r="A254" s="25"/>
      <c r="B254" s="2" t="str">
        <f>IF('Section 11'!C241="", "", 'Section 11'!C241)</f>
        <v/>
      </c>
      <c r="C254" s="10" t="str">
        <f>IF(B254="","",
IF(AND('Section 8'!$L$4=No,B254&lt;&gt;""),Tab_NotReq,
IF('Section 11'!Y241=Complete,Substance_complete,IF('Section 11'!Y241&lt;&gt;Complete,Substance_error,""))))</f>
        <v/>
      </c>
      <c r="D254" s="10" t="str" cm="1">
        <f t="array" ref="D254">IF('File Status'!$B254="","",
IF(AND('Section 8'!$L$4=No,SUMPRODUCT(--('Section 12'!$A$4:$A$1004=$B254))=0),"",
IF(AND('Section 8'!$L$4=No,SUMPRODUCT(--('Section 12'!$A$4:$A$1004=$B254))&gt;0),Tab_NotReq,
IF(SUMPRODUCT(--('Section 12'!$A$4:$A$1004=$B254))=0,Missing_substance,
IF(SUMPRODUCT(--('Section 12'!$A$4:$A$1004=$B254),--('Section 12'!$Z$4:$Z$1004=Complete))&lt;SUMPRODUCT(--('Section 12'!$A$4:$A$1004=$B254)),Substance_error,Substance_complete)))))</f>
        <v/>
      </c>
      <c r="E254" s="10" t="str" cm="1">
        <f t="array" ref="E254">IF('File Status'!$B254="","",
IF(AND('Section 8'!$L$4=No,SUMPRODUCT(--('Section 13(a)(b)(c)'!$A$4:$A$100=$B254))=0),"",
IF(AND('Section 8'!$L$4=No,SUMPRODUCT(--('Section 13(a)(b)(c)'!$A$4:$A$100=$B254))&gt;0),Tab_NotReq,
IF(ISERROR(VLOOKUP($B254,List_Section_1314,1,FALSE))=TRUE, "",
IF(SUMPRODUCT(--('Section 13(a)(b)(c)'!$A$4:$A$100=$B254))=0,Missing_substance,
IF(SUMPRODUCT(--('Section 13(a)(b)(c)'!$A$4:$A$100=$B254),--('Section 13(a)(b)(c)'!$O$4:$O$100=Complete))&lt;SUMPRODUCT(--('Section 13(a)(b)(c)'!$A$4:$A$100=$B254)),Substance_error,Substance_complete))))))</f>
        <v/>
      </c>
      <c r="F254" s="93" t="str" cm="1">
        <f t="array" ref="F254">IF('File Status'!$B254="","",
IF(AND('Section 8'!$L$4=No,SUMPRODUCT(--('Section 13(d)(e)'!$A$4:$A$300=$B254))=0),"",
IF(AND('Section 8'!$L$4=No,SUMPRODUCT(--('Section 13(d)(e)'!$A$4:$A$300=$B254))&gt;0),Tab_NotReq,
IF(ISERROR(VLOOKUP($B254,List_Section_1314,1,FALSE))=TRUE, "",
IF(SUMPRODUCT(--('Section 13(d)(e)'!$A$4:$A$300=$B254))=0,Missing_substance,
IF(SUMPRODUCT(--('Section 13(d)(e)'!$A$4:$A$300=$B254),--('Section 13(d)(e)'!$L$4:$L$300=Complete))&lt;SUMPRODUCT(--('Section 13(d)(e)'!$A$4:$A$300=$B254)),Substance_error,Substance_complete))))))</f>
        <v/>
      </c>
      <c r="G254" s="94" t="str" cm="1">
        <f t="array" ref="G254">IF('File Status'!$B254="","",
IF(AND('Section 8'!$L$4=No,SUMPRODUCT(--('Section 13 &amp; 14 Files'!$A$4:$A$100=$B254))=0),"",
IF(AND('Section 8'!$L$4=No,SUMPRODUCT(--('Section 13 &amp; 14 Files'!$A$4:$A$100=$B254))&gt;0),Tab_NotReq,
IF(ISERROR(VLOOKUP($B254,List_Section_1314,1,FALSE))=TRUE, "",
IF(SUMPRODUCT(--('Section 13 &amp; 14 Files'!$A$4:$A$100=$B254),--('Section 13 &amp; 14 Files'!$H$4:$H$100=Complete))&lt;SUMPRODUCT(--('Section 13 &amp; 14 Files'!$A$4:$A$100=$B254)),Substance_error,substance_complete_s1314)))))</f>
        <v/>
      </c>
      <c r="H254" s="25"/>
    </row>
    <row r="255" spans="1:8" ht="59.5" customHeight="1" x14ac:dyDescent="0.35">
      <c r="A255" s="25"/>
      <c r="B255" s="2" t="str">
        <f>IF('Section 11'!C242="", "", 'Section 11'!C242)</f>
        <v/>
      </c>
      <c r="C255" s="10" t="str">
        <f>IF(B255="","",
IF(AND('Section 8'!$L$4=No,B255&lt;&gt;""),Tab_NotReq,
IF('Section 11'!Y242=Complete,Substance_complete,IF('Section 11'!Y242&lt;&gt;Complete,Substance_error,""))))</f>
        <v/>
      </c>
      <c r="D255" s="10" t="str" cm="1">
        <f t="array" ref="D255">IF('File Status'!$B255="","",
IF(AND('Section 8'!$L$4=No,SUMPRODUCT(--('Section 12'!$A$4:$A$1004=$B255))=0),"",
IF(AND('Section 8'!$L$4=No,SUMPRODUCT(--('Section 12'!$A$4:$A$1004=$B255))&gt;0),Tab_NotReq,
IF(SUMPRODUCT(--('Section 12'!$A$4:$A$1004=$B255))=0,Missing_substance,
IF(SUMPRODUCT(--('Section 12'!$A$4:$A$1004=$B255),--('Section 12'!$Z$4:$Z$1004=Complete))&lt;SUMPRODUCT(--('Section 12'!$A$4:$A$1004=$B255)),Substance_error,Substance_complete)))))</f>
        <v/>
      </c>
      <c r="E255" s="10" t="str" cm="1">
        <f t="array" ref="E255">IF('File Status'!$B255="","",
IF(AND('Section 8'!$L$4=No,SUMPRODUCT(--('Section 13(a)(b)(c)'!$A$4:$A$100=$B255))=0),"",
IF(AND('Section 8'!$L$4=No,SUMPRODUCT(--('Section 13(a)(b)(c)'!$A$4:$A$100=$B255))&gt;0),Tab_NotReq,
IF(ISERROR(VLOOKUP($B255,List_Section_1314,1,FALSE))=TRUE, "",
IF(SUMPRODUCT(--('Section 13(a)(b)(c)'!$A$4:$A$100=$B255))=0,Missing_substance,
IF(SUMPRODUCT(--('Section 13(a)(b)(c)'!$A$4:$A$100=$B255),--('Section 13(a)(b)(c)'!$O$4:$O$100=Complete))&lt;SUMPRODUCT(--('Section 13(a)(b)(c)'!$A$4:$A$100=$B255)),Substance_error,Substance_complete))))))</f>
        <v/>
      </c>
      <c r="F255" s="93" t="str" cm="1">
        <f t="array" ref="F255">IF('File Status'!$B255="","",
IF(AND('Section 8'!$L$4=No,SUMPRODUCT(--('Section 13(d)(e)'!$A$4:$A$300=$B255))=0),"",
IF(AND('Section 8'!$L$4=No,SUMPRODUCT(--('Section 13(d)(e)'!$A$4:$A$300=$B255))&gt;0),Tab_NotReq,
IF(ISERROR(VLOOKUP($B255,List_Section_1314,1,FALSE))=TRUE, "",
IF(SUMPRODUCT(--('Section 13(d)(e)'!$A$4:$A$300=$B255))=0,Missing_substance,
IF(SUMPRODUCT(--('Section 13(d)(e)'!$A$4:$A$300=$B255),--('Section 13(d)(e)'!$L$4:$L$300=Complete))&lt;SUMPRODUCT(--('Section 13(d)(e)'!$A$4:$A$300=$B255)),Substance_error,Substance_complete))))))</f>
        <v/>
      </c>
      <c r="G255" s="94" t="str" cm="1">
        <f t="array" ref="G255">IF('File Status'!$B255="","",
IF(AND('Section 8'!$L$4=No,SUMPRODUCT(--('Section 13 &amp; 14 Files'!$A$4:$A$100=$B255))=0),"",
IF(AND('Section 8'!$L$4=No,SUMPRODUCT(--('Section 13 &amp; 14 Files'!$A$4:$A$100=$B255))&gt;0),Tab_NotReq,
IF(ISERROR(VLOOKUP($B255,List_Section_1314,1,FALSE))=TRUE, "",
IF(SUMPRODUCT(--('Section 13 &amp; 14 Files'!$A$4:$A$100=$B255),--('Section 13 &amp; 14 Files'!$H$4:$H$100=Complete))&lt;SUMPRODUCT(--('Section 13 &amp; 14 Files'!$A$4:$A$100=$B255)),Substance_error,substance_complete_s1314)))))</f>
        <v/>
      </c>
      <c r="H255" s="25"/>
    </row>
    <row r="256" spans="1:8" ht="59.5" customHeight="1" x14ac:dyDescent="0.35">
      <c r="A256" s="25"/>
      <c r="B256" s="2" t="str">
        <f>IF('Section 11'!C243="", "", 'Section 11'!C243)</f>
        <v/>
      </c>
      <c r="C256" s="10" t="str">
        <f>IF(B256="","",
IF(AND('Section 8'!$L$4=No,B256&lt;&gt;""),Tab_NotReq,
IF('Section 11'!Y243=Complete,Substance_complete,IF('Section 11'!Y243&lt;&gt;Complete,Substance_error,""))))</f>
        <v/>
      </c>
      <c r="D256" s="10" t="str" cm="1">
        <f t="array" ref="D256">IF('File Status'!$B256="","",
IF(AND('Section 8'!$L$4=No,SUMPRODUCT(--('Section 12'!$A$4:$A$1004=$B256))=0),"",
IF(AND('Section 8'!$L$4=No,SUMPRODUCT(--('Section 12'!$A$4:$A$1004=$B256))&gt;0),Tab_NotReq,
IF(SUMPRODUCT(--('Section 12'!$A$4:$A$1004=$B256))=0,Missing_substance,
IF(SUMPRODUCT(--('Section 12'!$A$4:$A$1004=$B256),--('Section 12'!$Z$4:$Z$1004=Complete))&lt;SUMPRODUCT(--('Section 12'!$A$4:$A$1004=$B256)),Substance_error,Substance_complete)))))</f>
        <v/>
      </c>
      <c r="E256" s="10" t="str" cm="1">
        <f t="array" ref="E256">IF('File Status'!$B256="","",
IF(AND('Section 8'!$L$4=No,SUMPRODUCT(--('Section 13(a)(b)(c)'!$A$4:$A$100=$B256))=0),"",
IF(AND('Section 8'!$L$4=No,SUMPRODUCT(--('Section 13(a)(b)(c)'!$A$4:$A$100=$B256))&gt;0),Tab_NotReq,
IF(ISERROR(VLOOKUP($B256,List_Section_1314,1,FALSE))=TRUE, "",
IF(SUMPRODUCT(--('Section 13(a)(b)(c)'!$A$4:$A$100=$B256))=0,Missing_substance,
IF(SUMPRODUCT(--('Section 13(a)(b)(c)'!$A$4:$A$100=$B256),--('Section 13(a)(b)(c)'!$O$4:$O$100=Complete))&lt;SUMPRODUCT(--('Section 13(a)(b)(c)'!$A$4:$A$100=$B256)),Substance_error,Substance_complete))))))</f>
        <v/>
      </c>
      <c r="F256" s="93" t="str" cm="1">
        <f t="array" ref="F256">IF('File Status'!$B256="","",
IF(AND('Section 8'!$L$4=No,SUMPRODUCT(--('Section 13(d)(e)'!$A$4:$A$300=$B256))=0),"",
IF(AND('Section 8'!$L$4=No,SUMPRODUCT(--('Section 13(d)(e)'!$A$4:$A$300=$B256))&gt;0),Tab_NotReq,
IF(ISERROR(VLOOKUP($B256,List_Section_1314,1,FALSE))=TRUE, "",
IF(SUMPRODUCT(--('Section 13(d)(e)'!$A$4:$A$300=$B256))=0,Missing_substance,
IF(SUMPRODUCT(--('Section 13(d)(e)'!$A$4:$A$300=$B256),--('Section 13(d)(e)'!$L$4:$L$300=Complete))&lt;SUMPRODUCT(--('Section 13(d)(e)'!$A$4:$A$300=$B256)),Substance_error,Substance_complete))))))</f>
        <v/>
      </c>
      <c r="G256" s="94" t="str" cm="1">
        <f t="array" ref="G256">IF('File Status'!$B256="","",
IF(AND('Section 8'!$L$4=No,SUMPRODUCT(--('Section 13 &amp; 14 Files'!$A$4:$A$100=$B256))=0),"",
IF(AND('Section 8'!$L$4=No,SUMPRODUCT(--('Section 13 &amp; 14 Files'!$A$4:$A$100=$B256))&gt;0),Tab_NotReq,
IF(ISERROR(VLOOKUP($B256,List_Section_1314,1,FALSE))=TRUE, "",
IF(SUMPRODUCT(--('Section 13 &amp; 14 Files'!$A$4:$A$100=$B256),--('Section 13 &amp; 14 Files'!$H$4:$H$100=Complete))&lt;SUMPRODUCT(--('Section 13 &amp; 14 Files'!$A$4:$A$100=$B256)),Substance_error,substance_complete_s1314)))))</f>
        <v/>
      </c>
      <c r="H256" s="25"/>
    </row>
    <row r="257" spans="1:8" ht="59.5" customHeight="1" x14ac:dyDescent="0.35">
      <c r="A257" s="25"/>
      <c r="B257" s="2" t="str">
        <f>IF('Section 11'!C244="", "", 'Section 11'!C244)</f>
        <v/>
      </c>
      <c r="C257" s="10" t="str">
        <f>IF(B257="","",
IF(AND('Section 8'!$L$4=No,B257&lt;&gt;""),Tab_NotReq,
IF('Section 11'!Y244=Complete,Substance_complete,IF('Section 11'!Y244&lt;&gt;Complete,Substance_error,""))))</f>
        <v/>
      </c>
      <c r="D257" s="10" t="str" cm="1">
        <f t="array" ref="D257">IF('File Status'!$B257="","",
IF(AND('Section 8'!$L$4=No,SUMPRODUCT(--('Section 12'!$A$4:$A$1004=$B257))=0),"",
IF(AND('Section 8'!$L$4=No,SUMPRODUCT(--('Section 12'!$A$4:$A$1004=$B257))&gt;0),Tab_NotReq,
IF(SUMPRODUCT(--('Section 12'!$A$4:$A$1004=$B257))=0,Missing_substance,
IF(SUMPRODUCT(--('Section 12'!$A$4:$A$1004=$B257),--('Section 12'!$Z$4:$Z$1004=Complete))&lt;SUMPRODUCT(--('Section 12'!$A$4:$A$1004=$B257)),Substance_error,Substance_complete)))))</f>
        <v/>
      </c>
      <c r="E257" s="10" t="str" cm="1">
        <f t="array" ref="E257">IF('File Status'!$B257="","",
IF(AND('Section 8'!$L$4=No,SUMPRODUCT(--('Section 13(a)(b)(c)'!$A$4:$A$100=$B257))=0),"",
IF(AND('Section 8'!$L$4=No,SUMPRODUCT(--('Section 13(a)(b)(c)'!$A$4:$A$100=$B257))&gt;0),Tab_NotReq,
IF(ISERROR(VLOOKUP($B257,List_Section_1314,1,FALSE))=TRUE, "",
IF(SUMPRODUCT(--('Section 13(a)(b)(c)'!$A$4:$A$100=$B257))=0,Missing_substance,
IF(SUMPRODUCT(--('Section 13(a)(b)(c)'!$A$4:$A$100=$B257),--('Section 13(a)(b)(c)'!$O$4:$O$100=Complete))&lt;SUMPRODUCT(--('Section 13(a)(b)(c)'!$A$4:$A$100=$B257)),Substance_error,Substance_complete))))))</f>
        <v/>
      </c>
      <c r="F257" s="93" t="str" cm="1">
        <f t="array" ref="F257">IF('File Status'!$B257="","",
IF(AND('Section 8'!$L$4=No,SUMPRODUCT(--('Section 13(d)(e)'!$A$4:$A$300=$B257))=0),"",
IF(AND('Section 8'!$L$4=No,SUMPRODUCT(--('Section 13(d)(e)'!$A$4:$A$300=$B257))&gt;0),Tab_NotReq,
IF(ISERROR(VLOOKUP($B257,List_Section_1314,1,FALSE))=TRUE, "",
IF(SUMPRODUCT(--('Section 13(d)(e)'!$A$4:$A$300=$B257))=0,Missing_substance,
IF(SUMPRODUCT(--('Section 13(d)(e)'!$A$4:$A$300=$B257),--('Section 13(d)(e)'!$L$4:$L$300=Complete))&lt;SUMPRODUCT(--('Section 13(d)(e)'!$A$4:$A$300=$B257)),Substance_error,Substance_complete))))))</f>
        <v/>
      </c>
      <c r="G257" s="94" t="str" cm="1">
        <f t="array" ref="G257">IF('File Status'!$B257="","",
IF(AND('Section 8'!$L$4=No,SUMPRODUCT(--('Section 13 &amp; 14 Files'!$A$4:$A$100=$B257))=0),"",
IF(AND('Section 8'!$L$4=No,SUMPRODUCT(--('Section 13 &amp; 14 Files'!$A$4:$A$100=$B257))&gt;0),Tab_NotReq,
IF(ISERROR(VLOOKUP($B257,List_Section_1314,1,FALSE))=TRUE, "",
IF(SUMPRODUCT(--('Section 13 &amp; 14 Files'!$A$4:$A$100=$B257),--('Section 13 &amp; 14 Files'!$H$4:$H$100=Complete))&lt;SUMPRODUCT(--('Section 13 &amp; 14 Files'!$A$4:$A$100=$B257)),Substance_error,substance_complete_s1314)))))</f>
        <v/>
      </c>
      <c r="H257" s="25"/>
    </row>
    <row r="258" spans="1:8" ht="59.5" customHeight="1" x14ac:dyDescent="0.35">
      <c r="A258" s="25"/>
      <c r="B258" s="2" t="str">
        <f>IF('Section 11'!C245="", "", 'Section 11'!C245)</f>
        <v/>
      </c>
      <c r="C258" s="10" t="str">
        <f>IF(B258="","",
IF(AND('Section 8'!$L$4=No,B258&lt;&gt;""),Tab_NotReq,
IF('Section 11'!Y245=Complete,Substance_complete,IF('Section 11'!Y245&lt;&gt;Complete,Substance_error,""))))</f>
        <v/>
      </c>
      <c r="D258" s="10" t="str" cm="1">
        <f t="array" ref="D258">IF('File Status'!$B258="","",
IF(AND('Section 8'!$L$4=No,SUMPRODUCT(--('Section 12'!$A$4:$A$1004=$B258))=0),"",
IF(AND('Section 8'!$L$4=No,SUMPRODUCT(--('Section 12'!$A$4:$A$1004=$B258))&gt;0),Tab_NotReq,
IF(SUMPRODUCT(--('Section 12'!$A$4:$A$1004=$B258))=0,Missing_substance,
IF(SUMPRODUCT(--('Section 12'!$A$4:$A$1004=$B258),--('Section 12'!$Z$4:$Z$1004=Complete))&lt;SUMPRODUCT(--('Section 12'!$A$4:$A$1004=$B258)),Substance_error,Substance_complete)))))</f>
        <v/>
      </c>
      <c r="E258" s="10" t="str" cm="1">
        <f t="array" ref="E258">IF('File Status'!$B258="","",
IF(AND('Section 8'!$L$4=No,SUMPRODUCT(--('Section 13(a)(b)(c)'!$A$4:$A$100=$B258))=0),"",
IF(AND('Section 8'!$L$4=No,SUMPRODUCT(--('Section 13(a)(b)(c)'!$A$4:$A$100=$B258))&gt;0),Tab_NotReq,
IF(ISERROR(VLOOKUP($B258,List_Section_1314,1,FALSE))=TRUE, "",
IF(SUMPRODUCT(--('Section 13(a)(b)(c)'!$A$4:$A$100=$B258))=0,Missing_substance,
IF(SUMPRODUCT(--('Section 13(a)(b)(c)'!$A$4:$A$100=$B258),--('Section 13(a)(b)(c)'!$O$4:$O$100=Complete))&lt;SUMPRODUCT(--('Section 13(a)(b)(c)'!$A$4:$A$100=$B258)),Substance_error,Substance_complete))))))</f>
        <v/>
      </c>
      <c r="F258" s="93" t="str" cm="1">
        <f t="array" ref="F258">IF('File Status'!$B258="","",
IF(AND('Section 8'!$L$4=No,SUMPRODUCT(--('Section 13(d)(e)'!$A$4:$A$300=$B258))=0),"",
IF(AND('Section 8'!$L$4=No,SUMPRODUCT(--('Section 13(d)(e)'!$A$4:$A$300=$B258))&gt;0),Tab_NotReq,
IF(ISERROR(VLOOKUP($B258,List_Section_1314,1,FALSE))=TRUE, "",
IF(SUMPRODUCT(--('Section 13(d)(e)'!$A$4:$A$300=$B258))=0,Missing_substance,
IF(SUMPRODUCT(--('Section 13(d)(e)'!$A$4:$A$300=$B258),--('Section 13(d)(e)'!$L$4:$L$300=Complete))&lt;SUMPRODUCT(--('Section 13(d)(e)'!$A$4:$A$300=$B258)),Substance_error,Substance_complete))))))</f>
        <v/>
      </c>
      <c r="G258" s="94" t="str" cm="1">
        <f t="array" ref="G258">IF('File Status'!$B258="","",
IF(AND('Section 8'!$L$4=No,SUMPRODUCT(--('Section 13 &amp; 14 Files'!$A$4:$A$100=$B258))=0),"",
IF(AND('Section 8'!$L$4=No,SUMPRODUCT(--('Section 13 &amp; 14 Files'!$A$4:$A$100=$B258))&gt;0),Tab_NotReq,
IF(ISERROR(VLOOKUP($B258,List_Section_1314,1,FALSE))=TRUE, "",
IF(SUMPRODUCT(--('Section 13 &amp; 14 Files'!$A$4:$A$100=$B258),--('Section 13 &amp; 14 Files'!$H$4:$H$100=Complete))&lt;SUMPRODUCT(--('Section 13 &amp; 14 Files'!$A$4:$A$100=$B258)),Substance_error,substance_complete_s1314)))))</f>
        <v/>
      </c>
      <c r="H258" s="25"/>
    </row>
    <row r="259" spans="1:8" ht="59.5" customHeight="1" x14ac:dyDescent="0.35">
      <c r="A259" s="25"/>
      <c r="B259" s="2" t="str">
        <f>IF('Section 11'!C246="", "", 'Section 11'!C246)</f>
        <v/>
      </c>
      <c r="C259" s="10" t="str">
        <f>IF(B259="","",
IF(AND('Section 8'!$L$4=No,B259&lt;&gt;""),Tab_NotReq,
IF('Section 11'!Y246=Complete,Substance_complete,IF('Section 11'!Y246&lt;&gt;Complete,Substance_error,""))))</f>
        <v/>
      </c>
      <c r="D259" s="10" t="str" cm="1">
        <f t="array" ref="D259">IF('File Status'!$B259="","",
IF(AND('Section 8'!$L$4=No,SUMPRODUCT(--('Section 12'!$A$4:$A$1004=$B259))=0),"",
IF(AND('Section 8'!$L$4=No,SUMPRODUCT(--('Section 12'!$A$4:$A$1004=$B259))&gt;0),Tab_NotReq,
IF(SUMPRODUCT(--('Section 12'!$A$4:$A$1004=$B259))=0,Missing_substance,
IF(SUMPRODUCT(--('Section 12'!$A$4:$A$1004=$B259),--('Section 12'!$Z$4:$Z$1004=Complete))&lt;SUMPRODUCT(--('Section 12'!$A$4:$A$1004=$B259)),Substance_error,Substance_complete)))))</f>
        <v/>
      </c>
      <c r="E259" s="10" t="str" cm="1">
        <f t="array" ref="E259">IF('File Status'!$B259="","",
IF(AND('Section 8'!$L$4=No,SUMPRODUCT(--('Section 13(a)(b)(c)'!$A$4:$A$100=$B259))=0),"",
IF(AND('Section 8'!$L$4=No,SUMPRODUCT(--('Section 13(a)(b)(c)'!$A$4:$A$100=$B259))&gt;0),Tab_NotReq,
IF(ISERROR(VLOOKUP($B259,List_Section_1314,1,FALSE))=TRUE, "",
IF(SUMPRODUCT(--('Section 13(a)(b)(c)'!$A$4:$A$100=$B259))=0,Missing_substance,
IF(SUMPRODUCT(--('Section 13(a)(b)(c)'!$A$4:$A$100=$B259),--('Section 13(a)(b)(c)'!$O$4:$O$100=Complete))&lt;SUMPRODUCT(--('Section 13(a)(b)(c)'!$A$4:$A$100=$B259)),Substance_error,Substance_complete))))))</f>
        <v/>
      </c>
      <c r="F259" s="93" t="str" cm="1">
        <f t="array" ref="F259">IF('File Status'!$B259="","",
IF(AND('Section 8'!$L$4=No,SUMPRODUCT(--('Section 13(d)(e)'!$A$4:$A$300=$B259))=0),"",
IF(AND('Section 8'!$L$4=No,SUMPRODUCT(--('Section 13(d)(e)'!$A$4:$A$300=$B259))&gt;0),Tab_NotReq,
IF(ISERROR(VLOOKUP($B259,List_Section_1314,1,FALSE))=TRUE, "",
IF(SUMPRODUCT(--('Section 13(d)(e)'!$A$4:$A$300=$B259))=0,Missing_substance,
IF(SUMPRODUCT(--('Section 13(d)(e)'!$A$4:$A$300=$B259),--('Section 13(d)(e)'!$L$4:$L$300=Complete))&lt;SUMPRODUCT(--('Section 13(d)(e)'!$A$4:$A$300=$B259)),Substance_error,Substance_complete))))))</f>
        <v/>
      </c>
      <c r="G259" s="94" t="str" cm="1">
        <f t="array" ref="G259">IF('File Status'!$B259="","",
IF(AND('Section 8'!$L$4=No,SUMPRODUCT(--('Section 13 &amp; 14 Files'!$A$4:$A$100=$B259))=0),"",
IF(AND('Section 8'!$L$4=No,SUMPRODUCT(--('Section 13 &amp; 14 Files'!$A$4:$A$100=$B259))&gt;0),Tab_NotReq,
IF(ISERROR(VLOOKUP($B259,List_Section_1314,1,FALSE))=TRUE, "",
IF(SUMPRODUCT(--('Section 13 &amp; 14 Files'!$A$4:$A$100=$B259),--('Section 13 &amp; 14 Files'!$H$4:$H$100=Complete))&lt;SUMPRODUCT(--('Section 13 &amp; 14 Files'!$A$4:$A$100=$B259)),Substance_error,substance_complete_s1314)))))</f>
        <v/>
      </c>
      <c r="H259" s="25"/>
    </row>
    <row r="260" spans="1:8" ht="59.5" customHeight="1" x14ac:dyDescent="0.35">
      <c r="A260" s="25"/>
      <c r="B260" s="2" t="str">
        <f>IF('Section 11'!C247="", "", 'Section 11'!C247)</f>
        <v/>
      </c>
      <c r="C260" s="10" t="str">
        <f>IF(B260="","",
IF(AND('Section 8'!$L$4=No,B260&lt;&gt;""),Tab_NotReq,
IF('Section 11'!Y247=Complete,Substance_complete,IF('Section 11'!Y247&lt;&gt;Complete,Substance_error,""))))</f>
        <v/>
      </c>
      <c r="D260" s="10" t="str" cm="1">
        <f t="array" ref="D260">IF('File Status'!$B260="","",
IF(AND('Section 8'!$L$4=No,SUMPRODUCT(--('Section 12'!$A$4:$A$1004=$B260))=0),"",
IF(AND('Section 8'!$L$4=No,SUMPRODUCT(--('Section 12'!$A$4:$A$1004=$B260))&gt;0),Tab_NotReq,
IF(SUMPRODUCT(--('Section 12'!$A$4:$A$1004=$B260))=0,Missing_substance,
IF(SUMPRODUCT(--('Section 12'!$A$4:$A$1004=$B260),--('Section 12'!$Z$4:$Z$1004=Complete))&lt;SUMPRODUCT(--('Section 12'!$A$4:$A$1004=$B260)),Substance_error,Substance_complete)))))</f>
        <v/>
      </c>
      <c r="E260" s="10" t="str" cm="1">
        <f t="array" ref="E260">IF('File Status'!$B260="","",
IF(AND('Section 8'!$L$4=No,SUMPRODUCT(--('Section 13(a)(b)(c)'!$A$4:$A$100=$B260))=0),"",
IF(AND('Section 8'!$L$4=No,SUMPRODUCT(--('Section 13(a)(b)(c)'!$A$4:$A$100=$B260))&gt;0),Tab_NotReq,
IF(ISERROR(VLOOKUP($B260,List_Section_1314,1,FALSE))=TRUE, "",
IF(SUMPRODUCT(--('Section 13(a)(b)(c)'!$A$4:$A$100=$B260))=0,Missing_substance,
IF(SUMPRODUCT(--('Section 13(a)(b)(c)'!$A$4:$A$100=$B260),--('Section 13(a)(b)(c)'!$O$4:$O$100=Complete))&lt;SUMPRODUCT(--('Section 13(a)(b)(c)'!$A$4:$A$100=$B260)),Substance_error,Substance_complete))))))</f>
        <v/>
      </c>
      <c r="F260" s="93" t="str" cm="1">
        <f t="array" ref="F260">IF('File Status'!$B260="","",
IF(AND('Section 8'!$L$4=No,SUMPRODUCT(--('Section 13(d)(e)'!$A$4:$A$300=$B260))=0),"",
IF(AND('Section 8'!$L$4=No,SUMPRODUCT(--('Section 13(d)(e)'!$A$4:$A$300=$B260))&gt;0),Tab_NotReq,
IF(ISERROR(VLOOKUP($B260,List_Section_1314,1,FALSE))=TRUE, "",
IF(SUMPRODUCT(--('Section 13(d)(e)'!$A$4:$A$300=$B260))=0,Missing_substance,
IF(SUMPRODUCT(--('Section 13(d)(e)'!$A$4:$A$300=$B260),--('Section 13(d)(e)'!$L$4:$L$300=Complete))&lt;SUMPRODUCT(--('Section 13(d)(e)'!$A$4:$A$300=$B260)),Substance_error,Substance_complete))))))</f>
        <v/>
      </c>
      <c r="G260" s="94" t="str" cm="1">
        <f t="array" ref="G260">IF('File Status'!$B260="","",
IF(AND('Section 8'!$L$4=No,SUMPRODUCT(--('Section 13 &amp; 14 Files'!$A$4:$A$100=$B260))=0),"",
IF(AND('Section 8'!$L$4=No,SUMPRODUCT(--('Section 13 &amp; 14 Files'!$A$4:$A$100=$B260))&gt;0),Tab_NotReq,
IF(ISERROR(VLOOKUP($B260,List_Section_1314,1,FALSE))=TRUE, "",
IF(SUMPRODUCT(--('Section 13 &amp; 14 Files'!$A$4:$A$100=$B260),--('Section 13 &amp; 14 Files'!$H$4:$H$100=Complete))&lt;SUMPRODUCT(--('Section 13 &amp; 14 Files'!$A$4:$A$100=$B260)),Substance_error,substance_complete_s1314)))))</f>
        <v/>
      </c>
      <c r="H260" s="25"/>
    </row>
    <row r="261" spans="1:8" ht="59.5" customHeight="1" x14ac:dyDescent="0.35">
      <c r="A261" s="25"/>
      <c r="B261" s="2" t="str">
        <f>IF('Section 11'!C248="", "", 'Section 11'!C248)</f>
        <v/>
      </c>
      <c r="C261" s="10" t="str">
        <f>IF(B261="","",
IF(AND('Section 8'!$L$4=No,B261&lt;&gt;""),Tab_NotReq,
IF('Section 11'!Y248=Complete,Substance_complete,IF('Section 11'!Y248&lt;&gt;Complete,Substance_error,""))))</f>
        <v/>
      </c>
      <c r="D261" s="10" t="str" cm="1">
        <f t="array" ref="D261">IF('File Status'!$B261="","",
IF(AND('Section 8'!$L$4=No,SUMPRODUCT(--('Section 12'!$A$4:$A$1004=$B261))=0),"",
IF(AND('Section 8'!$L$4=No,SUMPRODUCT(--('Section 12'!$A$4:$A$1004=$B261))&gt;0),Tab_NotReq,
IF(SUMPRODUCT(--('Section 12'!$A$4:$A$1004=$B261))=0,Missing_substance,
IF(SUMPRODUCT(--('Section 12'!$A$4:$A$1004=$B261),--('Section 12'!$Z$4:$Z$1004=Complete))&lt;SUMPRODUCT(--('Section 12'!$A$4:$A$1004=$B261)),Substance_error,Substance_complete)))))</f>
        <v/>
      </c>
      <c r="E261" s="10" t="str" cm="1">
        <f t="array" ref="E261">IF('File Status'!$B261="","",
IF(AND('Section 8'!$L$4=No,SUMPRODUCT(--('Section 13(a)(b)(c)'!$A$4:$A$100=$B261))=0),"",
IF(AND('Section 8'!$L$4=No,SUMPRODUCT(--('Section 13(a)(b)(c)'!$A$4:$A$100=$B261))&gt;0),Tab_NotReq,
IF(ISERROR(VLOOKUP($B261,List_Section_1314,1,FALSE))=TRUE, "",
IF(SUMPRODUCT(--('Section 13(a)(b)(c)'!$A$4:$A$100=$B261))=0,Missing_substance,
IF(SUMPRODUCT(--('Section 13(a)(b)(c)'!$A$4:$A$100=$B261),--('Section 13(a)(b)(c)'!$O$4:$O$100=Complete))&lt;SUMPRODUCT(--('Section 13(a)(b)(c)'!$A$4:$A$100=$B261)),Substance_error,Substance_complete))))))</f>
        <v/>
      </c>
      <c r="F261" s="93" t="str" cm="1">
        <f t="array" ref="F261">IF('File Status'!$B261="","",
IF(AND('Section 8'!$L$4=No,SUMPRODUCT(--('Section 13(d)(e)'!$A$4:$A$300=$B261))=0),"",
IF(AND('Section 8'!$L$4=No,SUMPRODUCT(--('Section 13(d)(e)'!$A$4:$A$300=$B261))&gt;0),Tab_NotReq,
IF(ISERROR(VLOOKUP($B261,List_Section_1314,1,FALSE))=TRUE, "",
IF(SUMPRODUCT(--('Section 13(d)(e)'!$A$4:$A$300=$B261))=0,Missing_substance,
IF(SUMPRODUCT(--('Section 13(d)(e)'!$A$4:$A$300=$B261),--('Section 13(d)(e)'!$L$4:$L$300=Complete))&lt;SUMPRODUCT(--('Section 13(d)(e)'!$A$4:$A$300=$B261)),Substance_error,Substance_complete))))))</f>
        <v/>
      </c>
      <c r="G261" s="94" t="str" cm="1">
        <f t="array" ref="G261">IF('File Status'!$B261="","",
IF(AND('Section 8'!$L$4=No,SUMPRODUCT(--('Section 13 &amp; 14 Files'!$A$4:$A$100=$B261))=0),"",
IF(AND('Section 8'!$L$4=No,SUMPRODUCT(--('Section 13 &amp; 14 Files'!$A$4:$A$100=$B261))&gt;0),Tab_NotReq,
IF(ISERROR(VLOOKUP($B261,List_Section_1314,1,FALSE))=TRUE, "",
IF(SUMPRODUCT(--('Section 13 &amp; 14 Files'!$A$4:$A$100=$B261),--('Section 13 &amp; 14 Files'!$H$4:$H$100=Complete))&lt;SUMPRODUCT(--('Section 13 &amp; 14 Files'!$A$4:$A$100=$B261)),Substance_error,substance_complete_s1314)))))</f>
        <v/>
      </c>
      <c r="H261" s="25"/>
    </row>
    <row r="262" spans="1:8" ht="59.5" customHeight="1" x14ac:dyDescent="0.35">
      <c r="A262" s="25"/>
      <c r="B262" s="2" t="str">
        <f>IF('Section 11'!C249="", "", 'Section 11'!C249)</f>
        <v/>
      </c>
      <c r="C262" s="10" t="str">
        <f>IF(B262="","",
IF(AND('Section 8'!$L$4=No,B262&lt;&gt;""),Tab_NotReq,
IF('Section 11'!Y249=Complete,Substance_complete,IF('Section 11'!Y249&lt;&gt;Complete,Substance_error,""))))</f>
        <v/>
      </c>
      <c r="D262" s="10" t="str" cm="1">
        <f t="array" ref="D262">IF('File Status'!$B262="","",
IF(AND('Section 8'!$L$4=No,SUMPRODUCT(--('Section 12'!$A$4:$A$1004=$B262))=0),"",
IF(AND('Section 8'!$L$4=No,SUMPRODUCT(--('Section 12'!$A$4:$A$1004=$B262))&gt;0),Tab_NotReq,
IF(SUMPRODUCT(--('Section 12'!$A$4:$A$1004=$B262))=0,Missing_substance,
IF(SUMPRODUCT(--('Section 12'!$A$4:$A$1004=$B262),--('Section 12'!$Z$4:$Z$1004=Complete))&lt;SUMPRODUCT(--('Section 12'!$A$4:$A$1004=$B262)),Substance_error,Substance_complete)))))</f>
        <v/>
      </c>
      <c r="E262" s="10" t="str" cm="1">
        <f t="array" ref="E262">IF('File Status'!$B262="","",
IF(AND('Section 8'!$L$4=No,SUMPRODUCT(--('Section 13(a)(b)(c)'!$A$4:$A$100=$B262))=0),"",
IF(AND('Section 8'!$L$4=No,SUMPRODUCT(--('Section 13(a)(b)(c)'!$A$4:$A$100=$B262))&gt;0),Tab_NotReq,
IF(ISERROR(VLOOKUP($B262,List_Section_1314,1,FALSE))=TRUE, "",
IF(SUMPRODUCT(--('Section 13(a)(b)(c)'!$A$4:$A$100=$B262))=0,Missing_substance,
IF(SUMPRODUCT(--('Section 13(a)(b)(c)'!$A$4:$A$100=$B262),--('Section 13(a)(b)(c)'!$O$4:$O$100=Complete))&lt;SUMPRODUCT(--('Section 13(a)(b)(c)'!$A$4:$A$100=$B262)),Substance_error,Substance_complete))))))</f>
        <v/>
      </c>
      <c r="F262" s="93" t="str" cm="1">
        <f t="array" ref="F262">IF('File Status'!$B262="","",
IF(AND('Section 8'!$L$4=No,SUMPRODUCT(--('Section 13(d)(e)'!$A$4:$A$300=$B262))=0),"",
IF(AND('Section 8'!$L$4=No,SUMPRODUCT(--('Section 13(d)(e)'!$A$4:$A$300=$B262))&gt;0),Tab_NotReq,
IF(ISERROR(VLOOKUP($B262,List_Section_1314,1,FALSE))=TRUE, "",
IF(SUMPRODUCT(--('Section 13(d)(e)'!$A$4:$A$300=$B262))=0,Missing_substance,
IF(SUMPRODUCT(--('Section 13(d)(e)'!$A$4:$A$300=$B262),--('Section 13(d)(e)'!$L$4:$L$300=Complete))&lt;SUMPRODUCT(--('Section 13(d)(e)'!$A$4:$A$300=$B262)),Substance_error,Substance_complete))))))</f>
        <v/>
      </c>
      <c r="G262" s="94" t="str" cm="1">
        <f t="array" ref="G262">IF('File Status'!$B262="","",
IF(AND('Section 8'!$L$4=No,SUMPRODUCT(--('Section 13 &amp; 14 Files'!$A$4:$A$100=$B262))=0),"",
IF(AND('Section 8'!$L$4=No,SUMPRODUCT(--('Section 13 &amp; 14 Files'!$A$4:$A$100=$B262))&gt;0),Tab_NotReq,
IF(ISERROR(VLOOKUP($B262,List_Section_1314,1,FALSE))=TRUE, "",
IF(SUMPRODUCT(--('Section 13 &amp; 14 Files'!$A$4:$A$100=$B262),--('Section 13 &amp; 14 Files'!$H$4:$H$100=Complete))&lt;SUMPRODUCT(--('Section 13 &amp; 14 Files'!$A$4:$A$100=$B262)),Substance_error,substance_complete_s1314)))))</f>
        <v/>
      </c>
      <c r="H262" s="25"/>
    </row>
    <row r="263" spans="1:8" ht="59.5" customHeight="1" x14ac:dyDescent="0.35">
      <c r="A263" s="25"/>
      <c r="B263" s="2" t="str">
        <f>IF('Section 11'!C250="", "", 'Section 11'!C250)</f>
        <v/>
      </c>
      <c r="C263" s="10" t="str">
        <f>IF(B263="","",
IF(AND('Section 8'!$L$4=No,B263&lt;&gt;""),Tab_NotReq,
IF('Section 11'!Y250=Complete,Substance_complete,IF('Section 11'!Y250&lt;&gt;Complete,Substance_error,""))))</f>
        <v/>
      </c>
      <c r="D263" s="10" t="str" cm="1">
        <f t="array" ref="D263">IF('File Status'!$B263="","",
IF(AND('Section 8'!$L$4=No,SUMPRODUCT(--('Section 12'!$A$4:$A$1004=$B263))=0),"",
IF(AND('Section 8'!$L$4=No,SUMPRODUCT(--('Section 12'!$A$4:$A$1004=$B263))&gt;0),Tab_NotReq,
IF(SUMPRODUCT(--('Section 12'!$A$4:$A$1004=$B263))=0,Missing_substance,
IF(SUMPRODUCT(--('Section 12'!$A$4:$A$1004=$B263),--('Section 12'!$Z$4:$Z$1004=Complete))&lt;SUMPRODUCT(--('Section 12'!$A$4:$A$1004=$B263)),Substance_error,Substance_complete)))))</f>
        <v/>
      </c>
      <c r="E263" s="10" t="str" cm="1">
        <f t="array" ref="E263">IF('File Status'!$B263="","",
IF(AND('Section 8'!$L$4=No,SUMPRODUCT(--('Section 13(a)(b)(c)'!$A$4:$A$100=$B263))=0),"",
IF(AND('Section 8'!$L$4=No,SUMPRODUCT(--('Section 13(a)(b)(c)'!$A$4:$A$100=$B263))&gt;0),Tab_NotReq,
IF(ISERROR(VLOOKUP($B263,List_Section_1314,1,FALSE))=TRUE, "",
IF(SUMPRODUCT(--('Section 13(a)(b)(c)'!$A$4:$A$100=$B263))=0,Missing_substance,
IF(SUMPRODUCT(--('Section 13(a)(b)(c)'!$A$4:$A$100=$B263),--('Section 13(a)(b)(c)'!$O$4:$O$100=Complete))&lt;SUMPRODUCT(--('Section 13(a)(b)(c)'!$A$4:$A$100=$B263)),Substance_error,Substance_complete))))))</f>
        <v/>
      </c>
      <c r="F263" s="93" t="str" cm="1">
        <f t="array" ref="F263">IF('File Status'!$B263="","",
IF(AND('Section 8'!$L$4=No,SUMPRODUCT(--('Section 13(d)(e)'!$A$4:$A$300=$B263))=0),"",
IF(AND('Section 8'!$L$4=No,SUMPRODUCT(--('Section 13(d)(e)'!$A$4:$A$300=$B263))&gt;0),Tab_NotReq,
IF(ISERROR(VLOOKUP($B263,List_Section_1314,1,FALSE))=TRUE, "",
IF(SUMPRODUCT(--('Section 13(d)(e)'!$A$4:$A$300=$B263))=0,Missing_substance,
IF(SUMPRODUCT(--('Section 13(d)(e)'!$A$4:$A$300=$B263),--('Section 13(d)(e)'!$L$4:$L$300=Complete))&lt;SUMPRODUCT(--('Section 13(d)(e)'!$A$4:$A$300=$B263)),Substance_error,Substance_complete))))))</f>
        <v/>
      </c>
      <c r="G263" s="94" t="str" cm="1">
        <f t="array" ref="G263">IF('File Status'!$B263="","",
IF(AND('Section 8'!$L$4=No,SUMPRODUCT(--('Section 13 &amp; 14 Files'!$A$4:$A$100=$B263))=0),"",
IF(AND('Section 8'!$L$4=No,SUMPRODUCT(--('Section 13 &amp; 14 Files'!$A$4:$A$100=$B263))&gt;0),Tab_NotReq,
IF(ISERROR(VLOOKUP($B263,List_Section_1314,1,FALSE))=TRUE, "",
IF(SUMPRODUCT(--('Section 13 &amp; 14 Files'!$A$4:$A$100=$B263),--('Section 13 &amp; 14 Files'!$H$4:$H$100=Complete))&lt;SUMPRODUCT(--('Section 13 &amp; 14 Files'!$A$4:$A$100=$B263)),Substance_error,substance_complete_s1314)))))</f>
        <v/>
      </c>
      <c r="H263" s="25"/>
    </row>
    <row r="264" spans="1:8" ht="59.5" customHeight="1" x14ac:dyDescent="0.35">
      <c r="A264" s="25"/>
      <c r="B264" s="2" t="str">
        <f>IF('Section 11'!C251="", "", 'Section 11'!C251)</f>
        <v/>
      </c>
      <c r="C264" s="10" t="str">
        <f>IF(B264="","",
IF(AND('Section 8'!$L$4=No,B264&lt;&gt;""),Tab_NotReq,
IF('Section 11'!Y251=Complete,Substance_complete,IF('Section 11'!Y251&lt;&gt;Complete,Substance_error,""))))</f>
        <v/>
      </c>
      <c r="D264" s="10" t="str" cm="1">
        <f t="array" ref="D264">IF('File Status'!$B264="","",
IF(AND('Section 8'!$L$4=No,SUMPRODUCT(--('Section 12'!$A$4:$A$1004=$B264))=0),"",
IF(AND('Section 8'!$L$4=No,SUMPRODUCT(--('Section 12'!$A$4:$A$1004=$B264))&gt;0),Tab_NotReq,
IF(SUMPRODUCT(--('Section 12'!$A$4:$A$1004=$B264))=0,Missing_substance,
IF(SUMPRODUCT(--('Section 12'!$A$4:$A$1004=$B264),--('Section 12'!$Z$4:$Z$1004=Complete))&lt;SUMPRODUCT(--('Section 12'!$A$4:$A$1004=$B264)),Substance_error,Substance_complete)))))</f>
        <v/>
      </c>
      <c r="E264" s="10" t="str" cm="1">
        <f t="array" ref="E264">IF('File Status'!$B264="","",
IF(AND('Section 8'!$L$4=No,SUMPRODUCT(--('Section 13(a)(b)(c)'!$A$4:$A$100=$B264))=0),"",
IF(AND('Section 8'!$L$4=No,SUMPRODUCT(--('Section 13(a)(b)(c)'!$A$4:$A$100=$B264))&gt;0),Tab_NotReq,
IF(ISERROR(VLOOKUP($B264,List_Section_1314,1,FALSE))=TRUE, "",
IF(SUMPRODUCT(--('Section 13(a)(b)(c)'!$A$4:$A$100=$B264))=0,Missing_substance,
IF(SUMPRODUCT(--('Section 13(a)(b)(c)'!$A$4:$A$100=$B264),--('Section 13(a)(b)(c)'!$O$4:$O$100=Complete))&lt;SUMPRODUCT(--('Section 13(a)(b)(c)'!$A$4:$A$100=$B264)),Substance_error,Substance_complete))))))</f>
        <v/>
      </c>
      <c r="F264" s="93" t="str" cm="1">
        <f t="array" ref="F264">IF('File Status'!$B264="","",
IF(AND('Section 8'!$L$4=No,SUMPRODUCT(--('Section 13(d)(e)'!$A$4:$A$300=$B264))=0),"",
IF(AND('Section 8'!$L$4=No,SUMPRODUCT(--('Section 13(d)(e)'!$A$4:$A$300=$B264))&gt;0),Tab_NotReq,
IF(ISERROR(VLOOKUP($B264,List_Section_1314,1,FALSE))=TRUE, "",
IF(SUMPRODUCT(--('Section 13(d)(e)'!$A$4:$A$300=$B264))=0,Missing_substance,
IF(SUMPRODUCT(--('Section 13(d)(e)'!$A$4:$A$300=$B264),--('Section 13(d)(e)'!$L$4:$L$300=Complete))&lt;SUMPRODUCT(--('Section 13(d)(e)'!$A$4:$A$300=$B264)),Substance_error,Substance_complete))))))</f>
        <v/>
      </c>
      <c r="G264" s="94" t="str" cm="1">
        <f t="array" ref="G264">IF('File Status'!$B264="","",
IF(AND('Section 8'!$L$4=No,SUMPRODUCT(--('Section 13 &amp; 14 Files'!$A$4:$A$100=$B264))=0),"",
IF(AND('Section 8'!$L$4=No,SUMPRODUCT(--('Section 13 &amp; 14 Files'!$A$4:$A$100=$B264))&gt;0),Tab_NotReq,
IF(ISERROR(VLOOKUP($B264,List_Section_1314,1,FALSE))=TRUE, "",
IF(SUMPRODUCT(--('Section 13 &amp; 14 Files'!$A$4:$A$100=$B264),--('Section 13 &amp; 14 Files'!$H$4:$H$100=Complete))&lt;SUMPRODUCT(--('Section 13 &amp; 14 Files'!$A$4:$A$100=$B264)),Substance_error,substance_complete_s1314)))))</f>
        <v/>
      </c>
      <c r="H264" s="25"/>
    </row>
    <row r="265" spans="1:8" ht="59.5" customHeight="1" x14ac:dyDescent="0.35">
      <c r="A265" s="25"/>
      <c r="B265" s="2" t="str">
        <f>IF('Section 11'!C252="", "", 'Section 11'!C252)</f>
        <v/>
      </c>
      <c r="C265" s="10" t="str">
        <f>IF(B265="","",
IF(AND('Section 8'!$L$4=No,B265&lt;&gt;""),Tab_NotReq,
IF('Section 11'!Y252=Complete,Substance_complete,IF('Section 11'!Y252&lt;&gt;Complete,Substance_error,""))))</f>
        <v/>
      </c>
      <c r="D265" s="10" t="str" cm="1">
        <f t="array" ref="D265">IF('File Status'!$B265="","",
IF(AND('Section 8'!$L$4=No,SUMPRODUCT(--('Section 12'!$A$4:$A$1004=$B265))=0),"",
IF(AND('Section 8'!$L$4=No,SUMPRODUCT(--('Section 12'!$A$4:$A$1004=$B265))&gt;0),Tab_NotReq,
IF(SUMPRODUCT(--('Section 12'!$A$4:$A$1004=$B265))=0,Missing_substance,
IF(SUMPRODUCT(--('Section 12'!$A$4:$A$1004=$B265),--('Section 12'!$Z$4:$Z$1004=Complete))&lt;SUMPRODUCT(--('Section 12'!$A$4:$A$1004=$B265)),Substance_error,Substance_complete)))))</f>
        <v/>
      </c>
      <c r="E265" s="10" t="str" cm="1">
        <f t="array" ref="E265">IF('File Status'!$B265="","",
IF(AND('Section 8'!$L$4=No,SUMPRODUCT(--('Section 13(a)(b)(c)'!$A$4:$A$100=$B265))=0),"",
IF(AND('Section 8'!$L$4=No,SUMPRODUCT(--('Section 13(a)(b)(c)'!$A$4:$A$100=$B265))&gt;0),Tab_NotReq,
IF(ISERROR(VLOOKUP($B265,List_Section_1314,1,FALSE))=TRUE, "",
IF(SUMPRODUCT(--('Section 13(a)(b)(c)'!$A$4:$A$100=$B265))=0,Missing_substance,
IF(SUMPRODUCT(--('Section 13(a)(b)(c)'!$A$4:$A$100=$B265),--('Section 13(a)(b)(c)'!$O$4:$O$100=Complete))&lt;SUMPRODUCT(--('Section 13(a)(b)(c)'!$A$4:$A$100=$B265)),Substance_error,Substance_complete))))))</f>
        <v/>
      </c>
      <c r="F265" s="93" t="str" cm="1">
        <f t="array" ref="F265">IF('File Status'!$B265="","",
IF(AND('Section 8'!$L$4=No,SUMPRODUCT(--('Section 13(d)(e)'!$A$4:$A$300=$B265))=0),"",
IF(AND('Section 8'!$L$4=No,SUMPRODUCT(--('Section 13(d)(e)'!$A$4:$A$300=$B265))&gt;0),Tab_NotReq,
IF(ISERROR(VLOOKUP($B265,List_Section_1314,1,FALSE))=TRUE, "",
IF(SUMPRODUCT(--('Section 13(d)(e)'!$A$4:$A$300=$B265))=0,Missing_substance,
IF(SUMPRODUCT(--('Section 13(d)(e)'!$A$4:$A$300=$B265),--('Section 13(d)(e)'!$L$4:$L$300=Complete))&lt;SUMPRODUCT(--('Section 13(d)(e)'!$A$4:$A$300=$B265)),Substance_error,Substance_complete))))))</f>
        <v/>
      </c>
      <c r="G265" s="94" t="str" cm="1">
        <f t="array" ref="G265">IF('File Status'!$B265="","",
IF(AND('Section 8'!$L$4=No,SUMPRODUCT(--('Section 13 &amp; 14 Files'!$A$4:$A$100=$B265))=0),"",
IF(AND('Section 8'!$L$4=No,SUMPRODUCT(--('Section 13 &amp; 14 Files'!$A$4:$A$100=$B265))&gt;0),Tab_NotReq,
IF(ISERROR(VLOOKUP($B265,List_Section_1314,1,FALSE))=TRUE, "",
IF(SUMPRODUCT(--('Section 13 &amp; 14 Files'!$A$4:$A$100=$B265),--('Section 13 &amp; 14 Files'!$H$4:$H$100=Complete))&lt;SUMPRODUCT(--('Section 13 &amp; 14 Files'!$A$4:$A$100=$B265)),Substance_error,substance_complete_s1314)))))</f>
        <v/>
      </c>
      <c r="H265" s="25"/>
    </row>
    <row r="266" spans="1:8" ht="59.5" customHeight="1" x14ac:dyDescent="0.35">
      <c r="A266" s="25"/>
      <c r="B266" s="2" t="str">
        <f>IF('Section 11'!C253="", "", 'Section 11'!C253)</f>
        <v/>
      </c>
      <c r="C266" s="10" t="str">
        <f>IF(B266="","",
IF(AND('Section 8'!$L$4=No,B266&lt;&gt;""),Tab_NotReq,
IF('Section 11'!Y253=Complete,Substance_complete,IF('Section 11'!Y253&lt;&gt;Complete,Substance_error,""))))</f>
        <v/>
      </c>
      <c r="D266" s="10" t="str" cm="1">
        <f t="array" ref="D266">IF('File Status'!$B266="","",
IF(AND('Section 8'!$L$4=No,SUMPRODUCT(--('Section 12'!$A$4:$A$1004=$B266))=0),"",
IF(AND('Section 8'!$L$4=No,SUMPRODUCT(--('Section 12'!$A$4:$A$1004=$B266))&gt;0),Tab_NotReq,
IF(SUMPRODUCT(--('Section 12'!$A$4:$A$1004=$B266))=0,Missing_substance,
IF(SUMPRODUCT(--('Section 12'!$A$4:$A$1004=$B266),--('Section 12'!$Z$4:$Z$1004=Complete))&lt;SUMPRODUCT(--('Section 12'!$A$4:$A$1004=$B266)),Substance_error,Substance_complete)))))</f>
        <v/>
      </c>
      <c r="E266" s="10" t="str" cm="1">
        <f t="array" ref="E266">IF('File Status'!$B266="","",
IF(AND('Section 8'!$L$4=No,SUMPRODUCT(--('Section 13(a)(b)(c)'!$A$4:$A$100=$B266))=0),"",
IF(AND('Section 8'!$L$4=No,SUMPRODUCT(--('Section 13(a)(b)(c)'!$A$4:$A$100=$B266))&gt;0),Tab_NotReq,
IF(ISERROR(VLOOKUP($B266,List_Section_1314,1,FALSE))=TRUE, "",
IF(SUMPRODUCT(--('Section 13(a)(b)(c)'!$A$4:$A$100=$B266))=0,Missing_substance,
IF(SUMPRODUCT(--('Section 13(a)(b)(c)'!$A$4:$A$100=$B266),--('Section 13(a)(b)(c)'!$O$4:$O$100=Complete))&lt;SUMPRODUCT(--('Section 13(a)(b)(c)'!$A$4:$A$100=$B266)),Substance_error,Substance_complete))))))</f>
        <v/>
      </c>
      <c r="F266" s="93" t="str" cm="1">
        <f t="array" ref="F266">IF('File Status'!$B266="","",
IF(AND('Section 8'!$L$4=No,SUMPRODUCT(--('Section 13(d)(e)'!$A$4:$A$300=$B266))=0),"",
IF(AND('Section 8'!$L$4=No,SUMPRODUCT(--('Section 13(d)(e)'!$A$4:$A$300=$B266))&gt;0),Tab_NotReq,
IF(ISERROR(VLOOKUP($B266,List_Section_1314,1,FALSE))=TRUE, "",
IF(SUMPRODUCT(--('Section 13(d)(e)'!$A$4:$A$300=$B266))=0,Missing_substance,
IF(SUMPRODUCT(--('Section 13(d)(e)'!$A$4:$A$300=$B266),--('Section 13(d)(e)'!$L$4:$L$300=Complete))&lt;SUMPRODUCT(--('Section 13(d)(e)'!$A$4:$A$300=$B266)),Substance_error,Substance_complete))))))</f>
        <v/>
      </c>
      <c r="G266" s="94" t="str" cm="1">
        <f t="array" ref="G266">IF('File Status'!$B266="","",
IF(AND('Section 8'!$L$4=No,SUMPRODUCT(--('Section 13 &amp; 14 Files'!$A$4:$A$100=$B266))=0),"",
IF(AND('Section 8'!$L$4=No,SUMPRODUCT(--('Section 13 &amp; 14 Files'!$A$4:$A$100=$B266))&gt;0),Tab_NotReq,
IF(ISERROR(VLOOKUP($B266,List_Section_1314,1,FALSE))=TRUE, "",
IF(SUMPRODUCT(--('Section 13 &amp; 14 Files'!$A$4:$A$100=$B266),--('Section 13 &amp; 14 Files'!$H$4:$H$100=Complete))&lt;SUMPRODUCT(--('Section 13 &amp; 14 Files'!$A$4:$A$100=$B266)),Substance_error,substance_complete_s1314)))))</f>
        <v/>
      </c>
      <c r="H266" s="25"/>
    </row>
    <row r="267" spans="1:8" ht="59.5" customHeight="1" x14ac:dyDescent="0.35">
      <c r="A267" s="25"/>
      <c r="B267" s="2" t="str">
        <f>IF('Section 11'!C254="", "", 'Section 11'!C254)</f>
        <v/>
      </c>
      <c r="C267" s="10" t="str">
        <f>IF(B267="","",
IF(AND('Section 8'!$L$4=No,B267&lt;&gt;""),Tab_NotReq,
IF('Section 11'!Y254=Complete,Substance_complete,IF('Section 11'!Y254&lt;&gt;Complete,Substance_error,""))))</f>
        <v/>
      </c>
      <c r="D267" s="10" t="str" cm="1">
        <f t="array" ref="D267">IF('File Status'!$B267="","",
IF(AND('Section 8'!$L$4=No,SUMPRODUCT(--('Section 12'!$A$4:$A$1004=$B267))=0),"",
IF(AND('Section 8'!$L$4=No,SUMPRODUCT(--('Section 12'!$A$4:$A$1004=$B267))&gt;0),Tab_NotReq,
IF(SUMPRODUCT(--('Section 12'!$A$4:$A$1004=$B267))=0,Missing_substance,
IF(SUMPRODUCT(--('Section 12'!$A$4:$A$1004=$B267),--('Section 12'!$Z$4:$Z$1004=Complete))&lt;SUMPRODUCT(--('Section 12'!$A$4:$A$1004=$B267)),Substance_error,Substance_complete)))))</f>
        <v/>
      </c>
      <c r="E267" s="10" t="str" cm="1">
        <f t="array" ref="E267">IF('File Status'!$B267="","",
IF(AND('Section 8'!$L$4=No,SUMPRODUCT(--('Section 13(a)(b)(c)'!$A$4:$A$100=$B267))=0),"",
IF(AND('Section 8'!$L$4=No,SUMPRODUCT(--('Section 13(a)(b)(c)'!$A$4:$A$100=$B267))&gt;0),Tab_NotReq,
IF(ISERROR(VLOOKUP($B267,List_Section_1314,1,FALSE))=TRUE, "",
IF(SUMPRODUCT(--('Section 13(a)(b)(c)'!$A$4:$A$100=$B267))=0,Missing_substance,
IF(SUMPRODUCT(--('Section 13(a)(b)(c)'!$A$4:$A$100=$B267),--('Section 13(a)(b)(c)'!$O$4:$O$100=Complete))&lt;SUMPRODUCT(--('Section 13(a)(b)(c)'!$A$4:$A$100=$B267)),Substance_error,Substance_complete))))))</f>
        <v/>
      </c>
      <c r="F267" s="93" t="str" cm="1">
        <f t="array" ref="F267">IF('File Status'!$B267="","",
IF(AND('Section 8'!$L$4=No,SUMPRODUCT(--('Section 13(d)(e)'!$A$4:$A$300=$B267))=0),"",
IF(AND('Section 8'!$L$4=No,SUMPRODUCT(--('Section 13(d)(e)'!$A$4:$A$300=$B267))&gt;0),Tab_NotReq,
IF(ISERROR(VLOOKUP($B267,List_Section_1314,1,FALSE))=TRUE, "",
IF(SUMPRODUCT(--('Section 13(d)(e)'!$A$4:$A$300=$B267))=0,Missing_substance,
IF(SUMPRODUCT(--('Section 13(d)(e)'!$A$4:$A$300=$B267),--('Section 13(d)(e)'!$L$4:$L$300=Complete))&lt;SUMPRODUCT(--('Section 13(d)(e)'!$A$4:$A$300=$B267)),Substance_error,Substance_complete))))))</f>
        <v/>
      </c>
      <c r="G267" s="94" t="str" cm="1">
        <f t="array" ref="G267">IF('File Status'!$B267="","",
IF(AND('Section 8'!$L$4=No,SUMPRODUCT(--('Section 13 &amp; 14 Files'!$A$4:$A$100=$B267))=0),"",
IF(AND('Section 8'!$L$4=No,SUMPRODUCT(--('Section 13 &amp; 14 Files'!$A$4:$A$100=$B267))&gt;0),Tab_NotReq,
IF(ISERROR(VLOOKUP($B267,List_Section_1314,1,FALSE))=TRUE, "",
IF(SUMPRODUCT(--('Section 13 &amp; 14 Files'!$A$4:$A$100=$B267),--('Section 13 &amp; 14 Files'!$H$4:$H$100=Complete))&lt;SUMPRODUCT(--('Section 13 &amp; 14 Files'!$A$4:$A$100=$B267)),Substance_error,substance_complete_s1314)))))</f>
        <v/>
      </c>
      <c r="H267" s="25"/>
    </row>
    <row r="268" spans="1:8" ht="59.5" customHeight="1" x14ac:dyDescent="0.35">
      <c r="A268" s="25"/>
      <c r="B268" s="2" t="str">
        <f>IF('Section 11'!C255="", "", 'Section 11'!C255)</f>
        <v/>
      </c>
      <c r="C268" s="10" t="str">
        <f>IF(B268="","",
IF(AND('Section 8'!$L$4=No,B268&lt;&gt;""),Tab_NotReq,
IF('Section 11'!Y255=Complete,Substance_complete,IF('Section 11'!Y255&lt;&gt;Complete,Substance_error,""))))</f>
        <v/>
      </c>
      <c r="D268" s="10" t="str" cm="1">
        <f t="array" ref="D268">IF('File Status'!$B268="","",
IF(AND('Section 8'!$L$4=No,SUMPRODUCT(--('Section 12'!$A$4:$A$1004=$B268))=0),"",
IF(AND('Section 8'!$L$4=No,SUMPRODUCT(--('Section 12'!$A$4:$A$1004=$B268))&gt;0),Tab_NotReq,
IF(SUMPRODUCT(--('Section 12'!$A$4:$A$1004=$B268))=0,Missing_substance,
IF(SUMPRODUCT(--('Section 12'!$A$4:$A$1004=$B268),--('Section 12'!$Z$4:$Z$1004=Complete))&lt;SUMPRODUCT(--('Section 12'!$A$4:$A$1004=$B268)),Substance_error,Substance_complete)))))</f>
        <v/>
      </c>
      <c r="E268" s="10" t="str" cm="1">
        <f t="array" ref="E268">IF('File Status'!$B268="","",
IF(AND('Section 8'!$L$4=No,SUMPRODUCT(--('Section 13(a)(b)(c)'!$A$4:$A$100=$B268))=0),"",
IF(AND('Section 8'!$L$4=No,SUMPRODUCT(--('Section 13(a)(b)(c)'!$A$4:$A$100=$B268))&gt;0),Tab_NotReq,
IF(ISERROR(VLOOKUP($B268,List_Section_1314,1,FALSE))=TRUE, "",
IF(SUMPRODUCT(--('Section 13(a)(b)(c)'!$A$4:$A$100=$B268))=0,Missing_substance,
IF(SUMPRODUCT(--('Section 13(a)(b)(c)'!$A$4:$A$100=$B268),--('Section 13(a)(b)(c)'!$O$4:$O$100=Complete))&lt;SUMPRODUCT(--('Section 13(a)(b)(c)'!$A$4:$A$100=$B268)),Substance_error,Substance_complete))))))</f>
        <v/>
      </c>
      <c r="F268" s="93" t="str" cm="1">
        <f t="array" ref="F268">IF('File Status'!$B268="","",
IF(AND('Section 8'!$L$4=No,SUMPRODUCT(--('Section 13(d)(e)'!$A$4:$A$300=$B268))=0),"",
IF(AND('Section 8'!$L$4=No,SUMPRODUCT(--('Section 13(d)(e)'!$A$4:$A$300=$B268))&gt;0),Tab_NotReq,
IF(ISERROR(VLOOKUP($B268,List_Section_1314,1,FALSE))=TRUE, "",
IF(SUMPRODUCT(--('Section 13(d)(e)'!$A$4:$A$300=$B268))=0,Missing_substance,
IF(SUMPRODUCT(--('Section 13(d)(e)'!$A$4:$A$300=$B268),--('Section 13(d)(e)'!$L$4:$L$300=Complete))&lt;SUMPRODUCT(--('Section 13(d)(e)'!$A$4:$A$300=$B268)),Substance_error,Substance_complete))))))</f>
        <v/>
      </c>
      <c r="G268" s="94" t="str" cm="1">
        <f t="array" ref="G268">IF('File Status'!$B268="","",
IF(AND('Section 8'!$L$4=No,SUMPRODUCT(--('Section 13 &amp; 14 Files'!$A$4:$A$100=$B268))=0),"",
IF(AND('Section 8'!$L$4=No,SUMPRODUCT(--('Section 13 &amp; 14 Files'!$A$4:$A$100=$B268))&gt;0),Tab_NotReq,
IF(ISERROR(VLOOKUP($B268,List_Section_1314,1,FALSE))=TRUE, "",
IF(SUMPRODUCT(--('Section 13 &amp; 14 Files'!$A$4:$A$100=$B268),--('Section 13 &amp; 14 Files'!$H$4:$H$100=Complete))&lt;SUMPRODUCT(--('Section 13 &amp; 14 Files'!$A$4:$A$100=$B268)),Substance_error,substance_complete_s1314)))))</f>
        <v/>
      </c>
      <c r="H268" s="25"/>
    </row>
    <row r="269" spans="1:8" ht="59.5" customHeight="1" x14ac:dyDescent="0.35">
      <c r="A269" s="25"/>
      <c r="B269" s="2" t="str">
        <f>IF('Section 11'!C256="", "", 'Section 11'!C256)</f>
        <v/>
      </c>
      <c r="C269" s="10" t="str">
        <f>IF(B269="","",
IF(AND('Section 8'!$L$4=No,B269&lt;&gt;""),Tab_NotReq,
IF('Section 11'!Y256=Complete,Substance_complete,IF('Section 11'!Y256&lt;&gt;Complete,Substance_error,""))))</f>
        <v/>
      </c>
      <c r="D269" s="10" t="str" cm="1">
        <f t="array" ref="D269">IF('File Status'!$B269="","",
IF(AND('Section 8'!$L$4=No,SUMPRODUCT(--('Section 12'!$A$4:$A$1004=$B269))=0),"",
IF(AND('Section 8'!$L$4=No,SUMPRODUCT(--('Section 12'!$A$4:$A$1004=$B269))&gt;0),Tab_NotReq,
IF(SUMPRODUCT(--('Section 12'!$A$4:$A$1004=$B269))=0,Missing_substance,
IF(SUMPRODUCT(--('Section 12'!$A$4:$A$1004=$B269),--('Section 12'!$Z$4:$Z$1004=Complete))&lt;SUMPRODUCT(--('Section 12'!$A$4:$A$1004=$B269)),Substance_error,Substance_complete)))))</f>
        <v/>
      </c>
      <c r="E269" s="10" t="str" cm="1">
        <f t="array" ref="E269">IF('File Status'!$B269="","",
IF(AND('Section 8'!$L$4=No,SUMPRODUCT(--('Section 13(a)(b)(c)'!$A$4:$A$100=$B269))=0),"",
IF(AND('Section 8'!$L$4=No,SUMPRODUCT(--('Section 13(a)(b)(c)'!$A$4:$A$100=$B269))&gt;0),Tab_NotReq,
IF(ISERROR(VLOOKUP($B269,List_Section_1314,1,FALSE))=TRUE, "",
IF(SUMPRODUCT(--('Section 13(a)(b)(c)'!$A$4:$A$100=$B269))=0,Missing_substance,
IF(SUMPRODUCT(--('Section 13(a)(b)(c)'!$A$4:$A$100=$B269),--('Section 13(a)(b)(c)'!$O$4:$O$100=Complete))&lt;SUMPRODUCT(--('Section 13(a)(b)(c)'!$A$4:$A$100=$B269)),Substance_error,Substance_complete))))))</f>
        <v/>
      </c>
      <c r="F269" s="93" t="str" cm="1">
        <f t="array" ref="F269">IF('File Status'!$B269="","",
IF(AND('Section 8'!$L$4=No,SUMPRODUCT(--('Section 13(d)(e)'!$A$4:$A$300=$B269))=0),"",
IF(AND('Section 8'!$L$4=No,SUMPRODUCT(--('Section 13(d)(e)'!$A$4:$A$300=$B269))&gt;0),Tab_NotReq,
IF(ISERROR(VLOOKUP($B269,List_Section_1314,1,FALSE))=TRUE, "",
IF(SUMPRODUCT(--('Section 13(d)(e)'!$A$4:$A$300=$B269))=0,Missing_substance,
IF(SUMPRODUCT(--('Section 13(d)(e)'!$A$4:$A$300=$B269),--('Section 13(d)(e)'!$L$4:$L$300=Complete))&lt;SUMPRODUCT(--('Section 13(d)(e)'!$A$4:$A$300=$B269)),Substance_error,Substance_complete))))))</f>
        <v/>
      </c>
      <c r="G269" s="94" t="str" cm="1">
        <f t="array" ref="G269">IF('File Status'!$B269="","",
IF(AND('Section 8'!$L$4=No,SUMPRODUCT(--('Section 13 &amp; 14 Files'!$A$4:$A$100=$B269))=0),"",
IF(AND('Section 8'!$L$4=No,SUMPRODUCT(--('Section 13 &amp; 14 Files'!$A$4:$A$100=$B269))&gt;0),Tab_NotReq,
IF(ISERROR(VLOOKUP($B269,List_Section_1314,1,FALSE))=TRUE, "",
IF(SUMPRODUCT(--('Section 13 &amp; 14 Files'!$A$4:$A$100=$B269),--('Section 13 &amp; 14 Files'!$H$4:$H$100=Complete))&lt;SUMPRODUCT(--('Section 13 &amp; 14 Files'!$A$4:$A$100=$B269)),Substance_error,substance_complete_s1314)))))</f>
        <v/>
      </c>
      <c r="H269" s="25"/>
    </row>
    <row r="270" spans="1:8" ht="59.5" customHeight="1" x14ac:dyDescent="0.35">
      <c r="A270" s="25"/>
      <c r="B270" s="2" t="str">
        <f>IF('Section 11'!C257="", "", 'Section 11'!C257)</f>
        <v/>
      </c>
      <c r="C270" s="10" t="str">
        <f>IF(B270="","",
IF(AND('Section 8'!$L$4=No,B270&lt;&gt;""),Tab_NotReq,
IF('Section 11'!Y257=Complete,Substance_complete,IF('Section 11'!Y257&lt;&gt;Complete,Substance_error,""))))</f>
        <v/>
      </c>
      <c r="D270" s="10" t="str" cm="1">
        <f t="array" ref="D270">IF('File Status'!$B270="","",
IF(AND('Section 8'!$L$4=No,SUMPRODUCT(--('Section 12'!$A$4:$A$1004=$B270))=0),"",
IF(AND('Section 8'!$L$4=No,SUMPRODUCT(--('Section 12'!$A$4:$A$1004=$B270))&gt;0),Tab_NotReq,
IF(SUMPRODUCT(--('Section 12'!$A$4:$A$1004=$B270))=0,Missing_substance,
IF(SUMPRODUCT(--('Section 12'!$A$4:$A$1004=$B270),--('Section 12'!$Z$4:$Z$1004=Complete))&lt;SUMPRODUCT(--('Section 12'!$A$4:$A$1004=$B270)),Substance_error,Substance_complete)))))</f>
        <v/>
      </c>
      <c r="E270" s="10" t="str" cm="1">
        <f t="array" ref="E270">IF('File Status'!$B270="","",
IF(AND('Section 8'!$L$4=No,SUMPRODUCT(--('Section 13(a)(b)(c)'!$A$4:$A$100=$B270))=0),"",
IF(AND('Section 8'!$L$4=No,SUMPRODUCT(--('Section 13(a)(b)(c)'!$A$4:$A$100=$B270))&gt;0),Tab_NotReq,
IF(ISERROR(VLOOKUP($B270,List_Section_1314,1,FALSE))=TRUE, "",
IF(SUMPRODUCT(--('Section 13(a)(b)(c)'!$A$4:$A$100=$B270))=0,Missing_substance,
IF(SUMPRODUCT(--('Section 13(a)(b)(c)'!$A$4:$A$100=$B270),--('Section 13(a)(b)(c)'!$O$4:$O$100=Complete))&lt;SUMPRODUCT(--('Section 13(a)(b)(c)'!$A$4:$A$100=$B270)),Substance_error,Substance_complete))))))</f>
        <v/>
      </c>
      <c r="F270" s="93" t="str" cm="1">
        <f t="array" ref="F270">IF('File Status'!$B270="","",
IF(AND('Section 8'!$L$4=No,SUMPRODUCT(--('Section 13(d)(e)'!$A$4:$A$300=$B270))=0),"",
IF(AND('Section 8'!$L$4=No,SUMPRODUCT(--('Section 13(d)(e)'!$A$4:$A$300=$B270))&gt;0),Tab_NotReq,
IF(ISERROR(VLOOKUP($B270,List_Section_1314,1,FALSE))=TRUE, "",
IF(SUMPRODUCT(--('Section 13(d)(e)'!$A$4:$A$300=$B270))=0,Missing_substance,
IF(SUMPRODUCT(--('Section 13(d)(e)'!$A$4:$A$300=$B270),--('Section 13(d)(e)'!$L$4:$L$300=Complete))&lt;SUMPRODUCT(--('Section 13(d)(e)'!$A$4:$A$300=$B270)),Substance_error,Substance_complete))))))</f>
        <v/>
      </c>
      <c r="G270" s="94" t="str" cm="1">
        <f t="array" ref="G270">IF('File Status'!$B270="","",
IF(AND('Section 8'!$L$4=No,SUMPRODUCT(--('Section 13 &amp; 14 Files'!$A$4:$A$100=$B270))=0),"",
IF(AND('Section 8'!$L$4=No,SUMPRODUCT(--('Section 13 &amp; 14 Files'!$A$4:$A$100=$B270))&gt;0),Tab_NotReq,
IF(ISERROR(VLOOKUP($B270,List_Section_1314,1,FALSE))=TRUE, "",
IF(SUMPRODUCT(--('Section 13 &amp; 14 Files'!$A$4:$A$100=$B270),--('Section 13 &amp; 14 Files'!$H$4:$H$100=Complete))&lt;SUMPRODUCT(--('Section 13 &amp; 14 Files'!$A$4:$A$100=$B270)),Substance_error,substance_complete_s1314)))))</f>
        <v/>
      </c>
      <c r="H270" s="25"/>
    </row>
    <row r="271" spans="1:8" ht="59.5" customHeight="1" x14ac:dyDescent="0.35">
      <c r="A271" s="25"/>
      <c r="B271" s="2" t="str">
        <f>IF('Section 11'!C258="", "", 'Section 11'!C258)</f>
        <v/>
      </c>
      <c r="C271" s="10" t="str">
        <f>IF(B271="","",
IF(AND('Section 8'!$L$4=No,B271&lt;&gt;""),Tab_NotReq,
IF('Section 11'!Y258=Complete,Substance_complete,IF('Section 11'!Y258&lt;&gt;Complete,Substance_error,""))))</f>
        <v/>
      </c>
      <c r="D271" s="10" t="str" cm="1">
        <f t="array" ref="D271">IF('File Status'!$B271="","",
IF(AND('Section 8'!$L$4=No,SUMPRODUCT(--('Section 12'!$A$4:$A$1004=$B271))=0),"",
IF(AND('Section 8'!$L$4=No,SUMPRODUCT(--('Section 12'!$A$4:$A$1004=$B271))&gt;0),Tab_NotReq,
IF(SUMPRODUCT(--('Section 12'!$A$4:$A$1004=$B271))=0,Missing_substance,
IF(SUMPRODUCT(--('Section 12'!$A$4:$A$1004=$B271),--('Section 12'!$Z$4:$Z$1004=Complete))&lt;SUMPRODUCT(--('Section 12'!$A$4:$A$1004=$B271)),Substance_error,Substance_complete)))))</f>
        <v/>
      </c>
      <c r="E271" s="10" t="str" cm="1">
        <f t="array" ref="E271">IF('File Status'!$B271="","",
IF(AND('Section 8'!$L$4=No,SUMPRODUCT(--('Section 13(a)(b)(c)'!$A$4:$A$100=$B271))=0),"",
IF(AND('Section 8'!$L$4=No,SUMPRODUCT(--('Section 13(a)(b)(c)'!$A$4:$A$100=$B271))&gt;0),Tab_NotReq,
IF(ISERROR(VLOOKUP($B271,List_Section_1314,1,FALSE))=TRUE, "",
IF(SUMPRODUCT(--('Section 13(a)(b)(c)'!$A$4:$A$100=$B271))=0,Missing_substance,
IF(SUMPRODUCT(--('Section 13(a)(b)(c)'!$A$4:$A$100=$B271),--('Section 13(a)(b)(c)'!$O$4:$O$100=Complete))&lt;SUMPRODUCT(--('Section 13(a)(b)(c)'!$A$4:$A$100=$B271)),Substance_error,Substance_complete))))))</f>
        <v/>
      </c>
      <c r="F271" s="93" t="str" cm="1">
        <f t="array" ref="F271">IF('File Status'!$B271="","",
IF(AND('Section 8'!$L$4=No,SUMPRODUCT(--('Section 13(d)(e)'!$A$4:$A$300=$B271))=0),"",
IF(AND('Section 8'!$L$4=No,SUMPRODUCT(--('Section 13(d)(e)'!$A$4:$A$300=$B271))&gt;0),Tab_NotReq,
IF(ISERROR(VLOOKUP($B271,List_Section_1314,1,FALSE))=TRUE, "",
IF(SUMPRODUCT(--('Section 13(d)(e)'!$A$4:$A$300=$B271))=0,Missing_substance,
IF(SUMPRODUCT(--('Section 13(d)(e)'!$A$4:$A$300=$B271),--('Section 13(d)(e)'!$L$4:$L$300=Complete))&lt;SUMPRODUCT(--('Section 13(d)(e)'!$A$4:$A$300=$B271)),Substance_error,Substance_complete))))))</f>
        <v/>
      </c>
      <c r="G271" s="94" t="str" cm="1">
        <f t="array" ref="G271">IF('File Status'!$B271="","",
IF(AND('Section 8'!$L$4=No,SUMPRODUCT(--('Section 13 &amp; 14 Files'!$A$4:$A$100=$B271))=0),"",
IF(AND('Section 8'!$L$4=No,SUMPRODUCT(--('Section 13 &amp; 14 Files'!$A$4:$A$100=$B271))&gt;0),Tab_NotReq,
IF(ISERROR(VLOOKUP($B271,List_Section_1314,1,FALSE))=TRUE, "",
IF(SUMPRODUCT(--('Section 13 &amp; 14 Files'!$A$4:$A$100=$B271),--('Section 13 &amp; 14 Files'!$H$4:$H$100=Complete))&lt;SUMPRODUCT(--('Section 13 &amp; 14 Files'!$A$4:$A$100=$B271)),Substance_error,substance_complete_s1314)))))</f>
        <v/>
      </c>
      <c r="H271" s="25"/>
    </row>
    <row r="272" spans="1:8" ht="59.5" customHeight="1" x14ac:dyDescent="0.35">
      <c r="A272" s="25"/>
      <c r="B272" s="2" t="str">
        <f>IF('Section 11'!C259="", "", 'Section 11'!C259)</f>
        <v/>
      </c>
      <c r="C272" s="10" t="str">
        <f>IF(B272="","",
IF(AND('Section 8'!$L$4=No,B272&lt;&gt;""),Tab_NotReq,
IF('Section 11'!Y259=Complete,Substance_complete,IF('Section 11'!Y259&lt;&gt;Complete,Substance_error,""))))</f>
        <v/>
      </c>
      <c r="D272" s="10" t="str" cm="1">
        <f t="array" ref="D272">IF('File Status'!$B272="","",
IF(AND('Section 8'!$L$4=No,SUMPRODUCT(--('Section 12'!$A$4:$A$1004=$B272))=0),"",
IF(AND('Section 8'!$L$4=No,SUMPRODUCT(--('Section 12'!$A$4:$A$1004=$B272))&gt;0),Tab_NotReq,
IF(SUMPRODUCT(--('Section 12'!$A$4:$A$1004=$B272))=0,Missing_substance,
IF(SUMPRODUCT(--('Section 12'!$A$4:$A$1004=$B272),--('Section 12'!$Z$4:$Z$1004=Complete))&lt;SUMPRODUCT(--('Section 12'!$A$4:$A$1004=$B272)),Substance_error,Substance_complete)))))</f>
        <v/>
      </c>
      <c r="E272" s="10" t="str" cm="1">
        <f t="array" ref="E272">IF('File Status'!$B272="","",
IF(AND('Section 8'!$L$4=No,SUMPRODUCT(--('Section 13(a)(b)(c)'!$A$4:$A$100=$B272))=0),"",
IF(AND('Section 8'!$L$4=No,SUMPRODUCT(--('Section 13(a)(b)(c)'!$A$4:$A$100=$B272))&gt;0),Tab_NotReq,
IF(ISERROR(VLOOKUP($B272,List_Section_1314,1,FALSE))=TRUE, "",
IF(SUMPRODUCT(--('Section 13(a)(b)(c)'!$A$4:$A$100=$B272))=0,Missing_substance,
IF(SUMPRODUCT(--('Section 13(a)(b)(c)'!$A$4:$A$100=$B272),--('Section 13(a)(b)(c)'!$O$4:$O$100=Complete))&lt;SUMPRODUCT(--('Section 13(a)(b)(c)'!$A$4:$A$100=$B272)),Substance_error,Substance_complete))))))</f>
        <v/>
      </c>
      <c r="F272" s="93" t="str" cm="1">
        <f t="array" ref="F272">IF('File Status'!$B272="","",
IF(AND('Section 8'!$L$4=No,SUMPRODUCT(--('Section 13(d)(e)'!$A$4:$A$300=$B272))=0),"",
IF(AND('Section 8'!$L$4=No,SUMPRODUCT(--('Section 13(d)(e)'!$A$4:$A$300=$B272))&gt;0),Tab_NotReq,
IF(ISERROR(VLOOKUP($B272,List_Section_1314,1,FALSE))=TRUE, "",
IF(SUMPRODUCT(--('Section 13(d)(e)'!$A$4:$A$300=$B272))=0,Missing_substance,
IF(SUMPRODUCT(--('Section 13(d)(e)'!$A$4:$A$300=$B272),--('Section 13(d)(e)'!$L$4:$L$300=Complete))&lt;SUMPRODUCT(--('Section 13(d)(e)'!$A$4:$A$300=$B272)),Substance_error,Substance_complete))))))</f>
        <v/>
      </c>
      <c r="G272" s="94" t="str" cm="1">
        <f t="array" ref="G272">IF('File Status'!$B272="","",
IF(AND('Section 8'!$L$4=No,SUMPRODUCT(--('Section 13 &amp; 14 Files'!$A$4:$A$100=$B272))=0),"",
IF(AND('Section 8'!$L$4=No,SUMPRODUCT(--('Section 13 &amp; 14 Files'!$A$4:$A$100=$B272))&gt;0),Tab_NotReq,
IF(ISERROR(VLOOKUP($B272,List_Section_1314,1,FALSE))=TRUE, "",
IF(SUMPRODUCT(--('Section 13 &amp; 14 Files'!$A$4:$A$100=$B272),--('Section 13 &amp; 14 Files'!$H$4:$H$100=Complete))&lt;SUMPRODUCT(--('Section 13 &amp; 14 Files'!$A$4:$A$100=$B272)),Substance_error,substance_complete_s1314)))))</f>
        <v/>
      </c>
      <c r="H272" s="25"/>
    </row>
    <row r="273" spans="1:8" ht="59.5" customHeight="1" x14ac:dyDescent="0.35">
      <c r="A273" s="25"/>
      <c r="B273" s="2" t="str">
        <f>IF('Section 11'!C260="", "", 'Section 11'!C260)</f>
        <v/>
      </c>
      <c r="C273" s="10" t="str">
        <f>IF(B273="","",
IF(AND('Section 8'!$L$4=No,B273&lt;&gt;""),Tab_NotReq,
IF('Section 11'!Y260=Complete,Substance_complete,IF('Section 11'!Y260&lt;&gt;Complete,Substance_error,""))))</f>
        <v/>
      </c>
      <c r="D273" s="10" t="str" cm="1">
        <f t="array" ref="D273">IF('File Status'!$B273="","",
IF(AND('Section 8'!$L$4=No,SUMPRODUCT(--('Section 12'!$A$4:$A$1004=$B273))=0),"",
IF(AND('Section 8'!$L$4=No,SUMPRODUCT(--('Section 12'!$A$4:$A$1004=$B273))&gt;0),Tab_NotReq,
IF(SUMPRODUCT(--('Section 12'!$A$4:$A$1004=$B273))=0,Missing_substance,
IF(SUMPRODUCT(--('Section 12'!$A$4:$A$1004=$B273),--('Section 12'!$Z$4:$Z$1004=Complete))&lt;SUMPRODUCT(--('Section 12'!$A$4:$A$1004=$B273)),Substance_error,Substance_complete)))))</f>
        <v/>
      </c>
      <c r="E273" s="10" t="str" cm="1">
        <f t="array" ref="E273">IF('File Status'!$B273="","",
IF(AND('Section 8'!$L$4=No,SUMPRODUCT(--('Section 13(a)(b)(c)'!$A$4:$A$100=$B273))=0),"",
IF(AND('Section 8'!$L$4=No,SUMPRODUCT(--('Section 13(a)(b)(c)'!$A$4:$A$100=$B273))&gt;0),Tab_NotReq,
IF(ISERROR(VLOOKUP($B273,List_Section_1314,1,FALSE))=TRUE, "",
IF(SUMPRODUCT(--('Section 13(a)(b)(c)'!$A$4:$A$100=$B273))=0,Missing_substance,
IF(SUMPRODUCT(--('Section 13(a)(b)(c)'!$A$4:$A$100=$B273),--('Section 13(a)(b)(c)'!$O$4:$O$100=Complete))&lt;SUMPRODUCT(--('Section 13(a)(b)(c)'!$A$4:$A$100=$B273)),Substance_error,Substance_complete))))))</f>
        <v/>
      </c>
      <c r="F273" s="93" t="str" cm="1">
        <f t="array" ref="F273">IF('File Status'!$B273="","",
IF(AND('Section 8'!$L$4=No,SUMPRODUCT(--('Section 13(d)(e)'!$A$4:$A$300=$B273))=0),"",
IF(AND('Section 8'!$L$4=No,SUMPRODUCT(--('Section 13(d)(e)'!$A$4:$A$300=$B273))&gt;0),Tab_NotReq,
IF(ISERROR(VLOOKUP($B273,List_Section_1314,1,FALSE))=TRUE, "",
IF(SUMPRODUCT(--('Section 13(d)(e)'!$A$4:$A$300=$B273))=0,Missing_substance,
IF(SUMPRODUCT(--('Section 13(d)(e)'!$A$4:$A$300=$B273),--('Section 13(d)(e)'!$L$4:$L$300=Complete))&lt;SUMPRODUCT(--('Section 13(d)(e)'!$A$4:$A$300=$B273)),Substance_error,Substance_complete))))))</f>
        <v/>
      </c>
      <c r="G273" s="94" t="str" cm="1">
        <f t="array" ref="G273">IF('File Status'!$B273="","",
IF(AND('Section 8'!$L$4=No,SUMPRODUCT(--('Section 13 &amp; 14 Files'!$A$4:$A$100=$B273))=0),"",
IF(AND('Section 8'!$L$4=No,SUMPRODUCT(--('Section 13 &amp; 14 Files'!$A$4:$A$100=$B273))&gt;0),Tab_NotReq,
IF(ISERROR(VLOOKUP($B273,List_Section_1314,1,FALSE))=TRUE, "",
IF(SUMPRODUCT(--('Section 13 &amp; 14 Files'!$A$4:$A$100=$B273),--('Section 13 &amp; 14 Files'!$H$4:$H$100=Complete))&lt;SUMPRODUCT(--('Section 13 &amp; 14 Files'!$A$4:$A$100=$B273)),Substance_error,substance_complete_s1314)))))</f>
        <v/>
      </c>
      <c r="H273" s="25"/>
    </row>
    <row r="274" spans="1:8" ht="59.5" customHeight="1" x14ac:dyDescent="0.35">
      <c r="A274" s="25"/>
      <c r="B274" s="2" t="str">
        <f>IF('Section 11'!C261="", "", 'Section 11'!C261)</f>
        <v/>
      </c>
      <c r="C274" s="10" t="str">
        <f>IF(B274="","",
IF(AND('Section 8'!$L$4=No,B274&lt;&gt;""),Tab_NotReq,
IF('Section 11'!Y261=Complete,Substance_complete,IF('Section 11'!Y261&lt;&gt;Complete,Substance_error,""))))</f>
        <v/>
      </c>
      <c r="D274" s="10" t="str" cm="1">
        <f t="array" ref="D274">IF('File Status'!$B274="","",
IF(AND('Section 8'!$L$4=No,SUMPRODUCT(--('Section 12'!$A$4:$A$1004=$B274))=0),"",
IF(AND('Section 8'!$L$4=No,SUMPRODUCT(--('Section 12'!$A$4:$A$1004=$B274))&gt;0),Tab_NotReq,
IF(SUMPRODUCT(--('Section 12'!$A$4:$A$1004=$B274))=0,Missing_substance,
IF(SUMPRODUCT(--('Section 12'!$A$4:$A$1004=$B274),--('Section 12'!$Z$4:$Z$1004=Complete))&lt;SUMPRODUCT(--('Section 12'!$A$4:$A$1004=$B274)),Substance_error,Substance_complete)))))</f>
        <v/>
      </c>
      <c r="E274" s="10" t="str" cm="1">
        <f t="array" ref="E274">IF('File Status'!$B274="","",
IF(AND('Section 8'!$L$4=No,SUMPRODUCT(--('Section 13(a)(b)(c)'!$A$4:$A$100=$B274))=0),"",
IF(AND('Section 8'!$L$4=No,SUMPRODUCT(--('Section 13(a)(b)(c)'!$A$4:$A$100=$B274))&gt;0),Tab_NotReq,
IF(ISERROR(VLOOKUP($B274,List_Section_1314,1,FALSE))=TRUE, "",
IF(SUMPRODUCT(--('Section 13(a)(b)(c)'!$A$4:$A$100=$B274))=0,Missing_substance,
IF(SUMPRODUCT(--('Section 13(a)(b)(c)'!$A$4:$A$100=$B274),--('Section 13(a)(b)(c)'!$O$4:$O$100=Complete))&lt;SUMPRODUCT(--('Section 13(a)(b)(c)'!$A$4:$A$100=$B274)),Substance_error,Substance_complete))))))</f>
        <v/>
      </c>
      <c r="F274" s="93" t="str" cm="1">
        <f t="array" ref="F274">IF('File Status'!$B274="","",
IF(AND('Section 8'!$L$4=No,SUMPRODUCT(--('Section 13(d)(e)'!$A$4:$A$300=$B274))=0),"",
IF(AND('Section 8'!$L$4=No,SUMPRODUCT(--('Section 13(d)(e)'!$A$4:$A$300=$B274))&gt;0),Tab_NotReq,
IF(ISERROR(VLOOKUP($B274,List_Section_1314,1,FALSE))=TRUE, "",
IF(SUMPRODUCT(--('Section 13(d)(e)'!$A$4:$A$300=$B274))=0,Missing_substance,
IF(SUMPRODUCT(--('Section 13(d)(e)'!$A$4:$A$300=$B274),--('Section 13(d)(e)'!$L$4:$L$300=Complete))&lt;SUMPRODUCT(--('Section 13(d)(e)'!$A$4:$A$300=$B274)),Substance_error,Substance_complete))))))</f>
        <v/>
      </c>
      <c r="G274" s="94" t="str" cm="1">
        <f t="array" ref="G274">IF('File Status'!$B274="","",
IF(AND('Section 8'!$L$4=No,SUMPRODUCT(--('Section 13 &amp; 14 Files'!$A$4:$A$100=$B274))=0),"",
IF(AND('Section 8'!$L$4=No,SUMPRODUCT(--('Section 13 &amp; 14 Files'!$A$4:$A$100=$B274))&gt;0),Tab_NotReq,
IF(ISERROR(VLOOKUP($B274,List_Section_1314,1,FALSE))=TRUE, "",
IF(SUMPRODUCT(--('Section 13 &amp; 14 Files'!$A$4:$A$100=$B274),--('Section 13 &amp; 14 Files'!$H$4:$H$100=Complete))&lt;SUMPRODUCT(--('Section 13 &amp; 14 Files'!$A$4:$A$100=$B274)),Substance_error,substance_complete_s1314)))))</f>
        <v/>
      </c>
      <c r="H274" s="25"/>
    </row>
    <row r="275" spans="1:8" ht="59.5" customHeight="1" x14ac:dyDescent="0.35">
      <c r="A275" s="25"/>
      <c r="B275" s="2" t="str">
        <f>IF('Section 11'!C262="", "", 'Section 11'!C262)</f>
        <v/>
      </c>
      <c r="C275" s="10" t="str">
        <f>IF(B275="","",
IF(AND('Section 8'!$L$4=No,B275&lt;&gt;""),Tab_NotReq,
IF('Section 11'!Y262=Complete,Substance_complete,IF('Section 11'!Y262&lt;&gt;Complete,Substance_error,""))))</f>
        <v/>
      </c>
      <c r="D275" s="10" t="str" cm="1">
        <f t="array" ref="D275">IF('File Status'!$B275="","",
IF(AND('Section 8'!$L$4=No,SUMPRODUCT(--('Section 12'!$A$4:$A$1004=$B275))=0),"",
IF(AND('Section 8'!$L$4=No,SUMPRODUCT(--('Section 12'!$A$4:$A$1004=$B275))&gt;0),Tab_NotReq,
IF(SUMPRODUCT(--('Section 12'!$A$4:$A$1004=$B275))=0,Missing_substance,
IF(SUMPRODUCT(--('Section 12'!$A$4:$A$1004=$B275),--('Section 12'!$Z$4:$Z$1004=Complete))&lt;SUMPRODUCT(--('Section 12'!$A$4:$A$1004=$B275)),Substance_error,Substance_complete)))))</f>
        <v/>
      </c>
      <c r="E275" s="10" t="str" cm="1">
        <f t="array" ref="E275">IF('File Status'!$B275="","",
IF(AND('Section 8'!$L$4=No,SUMPRODUCT(--('Section 13(a)(b)(c)'!$A$4:$A$100=$B275))=0),"",
IF(AND('Section 8'!$L$4=No,SUMPRODUCT(--('Section 13(a)(b)(c)'!$A$4:$A$100=$B275))&gt;0),Tab_NotReq,
IF(ISERROR(VLOOKUP($B275,List_Section_1314,1,FALSE))=TRUE, "",
IF(SUMPRODUCT(--('Section 13(a)(b)(c)'!$A$4:$A$100=$B275))=0,Missing_substance,
IF(SUMPRODUCT(--('Section 13(a)(b)(c)'!$A$4:$A$100=$B275),--('Section 13(a)(b)(c)'!$O$4:$O$100=Complete))&lt;SUMPRODUCT(--('Section 13(a)(b)(c)'!$A$4:$A$100=$B275)),Substance_error,Substance_complete))))))</f>
        <v/>
      </c>
      <c r="F275" s="93" t="str" cm="1">
        <f t="array" ref="F275">IF('File Status'!$B275="","",
IF(AND('Section 8'!$L$4=No,SUMPRODUCT(--('Section 13(d)(e)'!$A$4:$A$300=$B275))=0),"",
IF(AND('Section 8'!$L$4=No,SUMPRODUCT(--('Section 13(d)(e)'!$A$4:$A$300=$B275))&gt;0),Tab_NotReq,
IF(ISERROR(VLOOKUP($B275,List_Section_1314,1,FALSE))=TRUE, "",
IF(SUMPRODUCT(--('Section 13(d)(e)'!$A$4:$A$300=$B275))=0,Missing_substance,
IF(SUMPRODUCT(--('Section 13(d)(e)'!$A$4:$A$300=$B275),--('Section 13(d)(e)'!$L$4:$L$300=Complete))&lt;SUMPRODUCT(--('Section 13(d)(e)'!$A$4:$A$300=$B275)),Substance_error,Substance_complete))))))</f>
        <v/>
      </c>
      <c r="G275" s="94" t="str" cm="1">
        <f t="array" ref="G275">IF('File Status'!$B275="","",
IF(AND('Section 8'!$L$4=No,SUMPRODUCT(--('Section 13 &amp; 14 Files'!$A$4:$A$100=$B275))=0),"",
IF(AND('Section 8'!$L$4=No,SUMPRODUCT(--('Section 13 &amp; 14 Files'!$A$4:$A$100=$B275))&gt;0),Tab_NotReq,
IF(ISERROR(VLOOKUP($B275,List_Section_1314,1,FALSE))=TRUE, "",
IF(SUMPRODUCT(--('Section 13 &amp; 14 Files'!$A$4:$A$100=$B275),--('Section 13 &amp; 14 Files'!$H$4:$H$100=Complete))&lt;SUMPRODUCT(--('Section 13 &amp; 14 Files'!$A$4:$A$100=$B275)),Substance_error,substance_complete_s1314)))))</f>
        <v/>
      </c>
      <c r="H275" s="25"/>
    </row>
    <row r="276" spans="1:8" ht="59.5" customHeight="1" x14ac:dyDescent="0.35">
      <c r="A276" s="25"/>
      <c r="B276" s="2" t="str">
        <f>IF('Section 11'!C263="", "", 'Section 11'!C263)</f>
        <v/>
      </c>
      <c r="C276" s="10" t="str">
        <f>IF(B276="","",
IF(AND('Section 8'!$L$4=No,B276&lt;&gt;""),Tab_NotReq,
IF('Section 11'!Y263=Complete,Substance_complete,IF('Section 11'!Y263&lt;&gt;Complete,Substance_error,""))))</f>
        <v/>
      </c>
      <c r="D276" s="10" t="str" cm="1">
        <f t="array" ref="D276">IF('File Status'!$B276="","",
IF(AND('Section 8'!$L$4=No,SUMPRODUCT(--('Section 12'!$A$4:$A$1004=$B276))=0),"",
IF(AND('Section 8'!$L$4=No,SUMPRODUCT(--('Section 12'!$A$4:$A$1004=$B276))&gt;0),Tab_NotReq,
IF(SUMPRODUCT(--('Section 12'!$A$4:$A$1004=$B276))=0,Missing_substance,
IF(SUMPRODUCT(--('Section 12'!$A$4:$A$1004=$B276),--('Section 12'!$Z$4:$Z$1004=Complete))&lt;SUMPRODUCT(--('Section 12'!$A$4:$A$1004=$B276)),Substance_error,Substance_complete)))))</f>
        <v/>
      </c>
      <c r="E276" s="10" t="str" cm="1">
        <f t="array" ref="E276">IF('File Status'!$B276="","",
IF(AND('Section 8'!$L$4=No,SUMPRODUCT(--('Section 13(a)(b)(c)'!$A$4:$A$100=$B276))=0),"",
IF(AND('Section 8'!$L$4=No,SUMPRODUCT(--('Section 13(a)(b)(c)'!$A$4:$A$100=$B276))&gt;0),Tab_NotReq,
IF(ISERROR(VLOOKUP($B276,List_Section_1314,1,FALSE))=TRUE, "",
IF(SUMPRODUCT(--('Section 13(a)(b)(c)'!$A$4:$A$100=$B276))=0,Missing_substance,
IF(SUMPRODUCT(--('Section 13(a)(b)(c)'!$A$4:$A$100=$B276),--('Section 13(a)(b)(c)'!$O$4:$O$100=Complete))&lt;SUMPRODUCT(--('Section 13(a)(b)(c)'!$A$4:$A$100=$B276)),Substance_error,Substance_complete))))))</f>
        <v/>
      </c>
      <c r="F276" s="93" t="str" cm="1">
        <f t="array" ref="F276">IF('File Status'!$B276="","",
IF(AND('Section 8'!$L$4=No,SUMPRODUCT(--('Section 13(d)(e)'!$A$4:$A$300=$B276))=0),"",
IF(AND('Section 8'!$L$4=No,SUMPRODUCT(--('Section 13(d)(e)'!$A$4:$A$300=$B276))&gt;0),Tab_NotReq,
IF(ISERROR(VLOOKUP($B276,List_Section_1314,1,FALSE))=TRUE, "",
IF(SUMPRODUCT(--('Section 13(d)(e)'!$A$4:$A$300=$B276))=0,Missing_substance,
IF(SUMPRODUCT(--('Section 13(d)(e)'!$A$4:$A$300=$B276),--('Section 13(d)(e)'!$L$4:$L$300=Complete))&lt;SUMPRODUCT(--('Section 13(d)(e)'!$A$4:$A$300=$B276)),Substance_error,Substance_complete))))))</f>
        <v/>
      </c>
      <c r="G276" s="94" t="str" cm="1">
        <f t="array" ref="G276">IF('File Status'!$B276="","",
IF(AND('Section 8'!$L$4=No,SUMPRODUCT(--('Section 13 &amp; 14 Files'!$A$4:$A$100=$B276))=0),"",
IF(AND('Section 8'!$L$4=No,SUMPRODUCT(--('Section 13 &amp; 14 Files'!$A$4:$A$100=$B276))&gt;0),Tab_NotReq,
IF(ISERROR(VLOOKUP($B276,List_Section_1314,1,FALSE))=TRUE, "",
IF(SUMPRODUCT(--('Section 13 &amp; 14 Files'!$A$4:$A$100=$B276),--('Section 13 &amp; 14 Files'!$H$4:$H$100=Complete))&lt;SUMPRODUCT(--('Section 13 &amp; 14 Files'!$A$4:$A$100=$B276)),Substance_error,substance_complete_s1314)))))</f>
        <v/>
      </c>
      <c r="H276" s="25"/>
    </row>
    <row r="277" spans="1:8" ht="59.5" customHeight="1" x14ac:dyDescent="0.35">
      <c r="A277" s="25"/>
      <c r="B277" s="2" t="str">
        <f>IF('Section 11'!C264="", "", 'Section 11'!C264)</f>
        <v/>
      </c>
      <c r="C277" s="10" t="str">
        <f>IF(B277="","",
IF(AND('Section 8'!$L$4=No,B277&lt;&gt;""),Tab_NotReq,
IF('Section 11'!Y264=Complete,Substance_complete,IF('Section 11'!Y264&lt;&gt;Complete,Substance_error,""))))</f>
        <v/>
      </c>
      <c r="D277" s="10" t="str" cm="1">
        <f t="array" ref="D277">IF('File Status'!$B277="","",
IF(AND('Section 8'!$L$4=No,SUMPRODUCT(--('Section 12'!$A$4:$A$1004=$B277))=0),"",
IF(AND('Section 8'!$L$4=No,SUMPRODUCT(--('Section 12'!$A$4:$A$1004=$B277))&gt;0),Tab_NotReq,
IF(SUMPRODUCT(--('Section 12'!$A$4:$A$1004=$B277))=0,Missing_substance,
IF(SUMPRODUCT(--('Section 12'!$A$4:$A$1004=$B277),--('Section 12'!$Z$4:$Z$1004=Complete))&lt;SUMPRODUCT(--('Section 12'!$A$4:$A$1004=$B277)),Substance_error,Substance_complete)))))</f>
        <v/>
      </c>
      <c r="E277" s="10" t="str" cm="1">
        <f t="array" ref="E277">IF('File Status'!$B277="","",
IF(AND('Section 8'!$L$4=No,SUMPRODUCT(--('Section 13(a)(b)(c)'!$A$4:$A$100=$B277))=0),"",
IF(AND('Section 8'!$L$4=No,SUMPRODUCT(--('Section 13(a)(b)(c)'!$A$4:$A$100=$B277))&gt;0),Tab_NotReq,
IF(ISERROR(VLOOKUP($B277,List_Section_1314,1,FALSE))=TRUE, "",
IF(SUMPRODUCT(--('Section 13(a)(b)(c)'!$A$4:$A$100=$B277))=0,Missing_substance,
IF(SUMPRODUCT(--('Section 13(a)(b)(c)'!$A$4:$A$100=$B277),--('Section 13(a)(b)(c)'!$O$4:$O$100=Complete))&lt;SUMPRODUCT(--('Section 13(a)(b)(c)'!$A$4:$A$100=$B277)),Substance_error,Substance_complete))))))</f>
        <v/>
      </c>
      <c r="F277" s="93" t="str" cm="1">
        <f t="array" ref="F277">IF('File Status'!$B277="","",
IF(AND('Section 8'!$L$4=No,SUMPRODUCT(--('Section 13(d)(e)'!$A$4:$A$300=$B277))=0),"",
IF(AND('Section 8'!$L$4=No,SUMPRODUCT(--('Section 13(d)(e)'!$A$4:$A$300=$B277))&gt;0),Tab_NotReq,
IF(ISERROR(VLOOKUP($B277,List_Section_1314,1,FALSE))=TRUE, "",
IF(SUMPRODUCT(--('Section 13(d)(e)'!$A$4:$A$300=$B277))=0,Missing_substance,
IF(SUMPRODUCT(--('Section 13(d)(e)'!$A$4:$A$300=$B277),--('Section 13(d)(e)'!$L$4:$L$300=Complete))&lt;SUMPRODUCT(--('Section 13(d)(e)'!$A$4:$A$300=$B277)),Substance_error,Substance_complete))))))</f>
        <v/>
      </c>
      <c r="G277" s="94" t="str" cm="1">
        <f t="array" ref="G277">IF('File Status'!$B277="","",
IF(AND('Section 8'!$L$4=No,SUMPRODUCT(--('Section 13 &amp; 14 Files'!$A$4:$A$100=$B277))=0),"",
IF(AND('Section 8'!$L$4=No,SUMPRODUCT(--('Section 13 &amp; 14 Files'!$A$4:$A$100=$B277))&gt;0),Tab_NotReq,
IF(ISERROR(VLOOKUP($B277,List_Section_1314,1,FALSE))=TRUE, "",
IF(SUMPRODUCT(--('Section 13 &amp; 14 Files'!$A$4:$A$100=$B277),--('Section 13 &amp; 14 Files'!$H$4:$H$100=Complete))&lt;SUMPRODUCT(--('Section 13 &amp; 14 Files'!$A$4:$A$100=$B277)),Substance_error,substance_complete_s1314)))))</f>
        <v/>
      </c>
      <c r="H277" s="25"/>
    </row>
    <row r="278" spans="1:8" ht="59.5" customHeight="1" x14ac:dyDescent="0.35">
      <c r="A278" s="25"/>
      <c r="B278" s="2" t="str">
        <f>IF('Section 11'!C265="", "", 'Section 11'!C265)</f>
        <v/>
      </c>
      <c r="C278" s="10" t="str">
        <f>IF(B278="","",
IF(AND('Section 8'!$L$4=No,B278&lt;&gt;""),Tab_NotReq,
IF('Section 11'!Y265=Complete,Substance_complete,IF('Section 11'!Y265&lt;&gt;Complete,Substance_error,""))))</f>
        <v/>
      </c>
      <c r="D278" s="10" t="str" cm="1">
        <f t="array" ref="D278">IF('File Status'!$B278="","",
IF(AND('Section 8'!$L$4=No,SUMPRODUCT(--('Section 12'!$A$4:$A$1004=$B278))=0),"",
IF(AND('Section 8'!$L$4=No,SUMPRODUCT(--('Section 12'!$A$4:$A$1004=$B278))&gt;0),Tab_NotReq,
IF(SUMPRODUCT(--('Section 12'!$A$4:$A$1004=$B278))=0,Missing_substance,
IF(SUMPRODUCT(--('Section 12'!$A$4:$A$1004=$B278),--('Section 12'!$Z$4:$Z$1004=Complete))&lt;SUMPRODUCT(--('Section 12'!$A$4:$A$1004=$B278)),Substance_error,Substance_complete)))))</f>
        <v/>
      </c>
      <c r="E278" s="10" t="str" cm="1">
        <f t="array" ref="E278">IF('File Status'!$B278="","",
IF(AND('Section 8'!$L$4=No,SUMPRODUCT(--('Section 13(a)(b)(c)'!$A$4:$A$100=$B278))=0),"",
IF(AND('Section 8'!$L$4=No,SUMPRODUCT(--('Section 13(a)(b)(c)'!$A$4:$A$100=$B278))&gt;0),Tab_NotReq,
IF(ISERROR(VLOOKUP($B278,List_Section_1314,1,FALSE))=TRUE, "",
IF(SUMPRODUCT(--('Section 13(a)(b)(c)'!$A$4:$A$100=$B278))=0,Missing_substance,
IF(SUMPRODUCT(--('Section 13(a)(b)(c)'!$A$4:$A$100=$B278),--('Section 13(a)(b)(c)'!$O$4:$O$100=Complete))&lt;SUMPRODUCT(--('Section 13(a)(b)(c)'!$A$4:$A$100=$B278)),Substance_error,Substance_complete))))))</f>
        <v/>
      </c>
      <c r="F278" s="93" t="str" cm="1">
        <f t="array" ref="F278">IF('File Status'!$B278="","",
IF(AND('Section 8'!$L$4=No,SUMPRODUCT(--('Section 13(d)(e)'!$A$4:$A$300=$B278))=0),"",
IF(AND('Section 8'!$L$4=No,SUMPRODUCT(--('Section 13(d)(e)'!$A$4:$A$300=$B278))&gt;0),Tab_NotReq,
IF(ISERROR(VLOOKUP($B278,List_Section_1314,1,FALSE))=TRUE, "",
IF(SUMPRODUCT(--('Section 13(d)(e)'!$A$4:$A$300=$B278))=0,Missing_substance,
IF(SUMPRODUCT(--('Section 13(d)(e)'!$A$4:$A$300=$B278),--('Section 13(d)(e)'!$L$4:$L$300=Complete))&lt;SUMPRODUCT(--('Section 13(d)(e)'!$A$4:$A$300=$B278)),Substance_error,Substance_complete))))))</f>
        <v/>
      </c>
      <c r="G278" s="94" t="str" cm="1">
        <f t="array" ref="G278">IF('File Status'!$B278="","",
IF(AND('Section 8'!$L$4=No,SUMPRODUCT(--('Section 13 &amp; 14 Files'!$A$4:$A$100=$B278))=0),"",
IF(AND('Section 8'!$L$4=No,SUMPRODUCT(--('Section 13 &amp; 14 Files'!$A$4:$A$100=$B278))&gt;0),Tab_NotReq,
IF(ISERROR(VLOOKUP($B278,List_Section_1314,1,FALSE))=TRUE, "",
IF(SUMPRODUCT(--('Section 13 &amp; 14 Files'!$A$4:$A$100=$B278),--('Section 13 &amp; 14 Files'!$H$4:$H$100=Complete))&lt;SUMPRODUCT(--('Section 13 &amp; 14 Files'!$A$4:$A$100=$B278)),Substance_error,substance_complete_s1314)))))</f>
        <v/>
      </c>
      <c r="H278" s="25"/>
    </row>
    <row r="279" spans="1:8" ht="59.5" customHeight="1" x14ac:dyDescent="0.35">
      <c r="A279" s="25"/>
      <c r="B279" s="2" t="str">
        <f>IF('Section 11'!C266="", "", 'Section 11'!C266)</f>
        <v/>
      </c>
      <c r="C279" s="10" t="str">
        <f>IF(B279="","",
IF(AND('Section 8'!$L$4=No,B279&lt;&gt;""),Tab_NotReq,
IF('Section 11'!Y266=Complete,Substance_complete,IF('Section 11'!Y266&lt;&gt;Complete,Substance_error,""))))</f>
        <v/>
      </c>
      <c r="D279" s="10" t="str" cm="1">
        <f t="array" ref="D279">IF('File Status'!$B279="","",
IF(AND('Section 8'!$L$4=No,SUMPRODUCT(--('Section 12'!$A$4:$A$1004=$B279))=0),"",
IF(AND('Section 8'!$L$4=No,SUMPRODUCT(--('Section 12'!$A$4:$A$1004=$B279))&gt;0),Tab_NotReq,
IF(SUMPRODUCT(--('Section 12'!$A$4:$A$1004=$B279))=0,Missing_substance,
IF(SUMPRODUCT(--('Section 12'!$A$4:$A$1004=$B279),--('Section 12'!$Z$4:$Z$1004=Complete))&lt;SUMPRODUCT(--('Section 12'!$A$4:$A$1004=$B279)),Substance_error,Substance_complete)))))</f>
        <v/>
      </c>
      <c r="E279" s="10" t="str" cm="1">
        <f t="array" ref="E279">IF('File Status'!$B279="","",
IF(AND('Section 8'!$L$4=No,SUMPRODUCT(--('Section 13(a)(b)(c)'!$A$4:$A$100=$B279))=0),"",
IF(AND('Section 8'!$L$4=No,SUMPRODUCT(--('Section 13(a)(b)(c)'!$A$4:$A$100=$B279))&gt;0),Tab_NotReq,
IF(ISERROR(VLOOKUP($B279,List_Section_1314,1,FALSE))=TRUE, "",
IF(SUMPRODUCT(--('Section 13(a)(b)(c)'!$A$4:$A$100=$B279))=0,Missing_substance,
IF(SUMPRODUCT(--('Section 13(a)(b)(c)'!$A$4:$A$100=$B279),--('Section 13(a)(b)(c)'!$O$4:$O$100=Complete))&lt;SUMPRODUCT(--('Section 13(a)(b)(c)'!$A$4:$A$100=$B279)),Substance_error,Substance_complete))))))</f>
        <v/>
      </c>
      <c r="F279" s="93" t="str" cm="1">
        <f t="array" ref="F279">IF('File Status'!$B279="","",
IF(AND('Section 8'!$L$4=No,SUMPRODUCT(--('Section 13(d)(e)'!$A$4:$A$300=$B279))=0),"",
IF(AND('Section 8'!$L$4=No,SUMPRODUCT(--('Section 13(d)(e)'!$A$4:$A$300=$B279))&gt;0),Tab_NotReq,
IF(ISERROR(VLOOKUP($B279,List_Section_1314,1,FALSE))=TRUE, "",
IF(SUMPRODUCT(--('Section 13(d)(e)'!$A$4:$A$300=$B279))=0,Missing_substance,
IF(SUMPRODUCT(--('Section 13(d)(e)'!$A$4:$A$300=$B279),--('Section 13(d)(e)'!$L$4:$L$300=Complete))&lt;SUMPRODUCT(--('Section 13(d)(e)'!$A$4:$A$300=$B279)),Substance_error,Substance_complete))))))</f>
        <v/>
      </c>
      <c r="G279" s="94" t="str" cm="1">
        <f t="array" ref="G279">IF('File Status'!$B279="","",
IF(AND('Section 8'!$L$4=No,SUMPRODUCT(--('Section 13 &amp; 14 Files'!$A$4:$A$100=$B279))=0),"",
IF(AND('Section 8'!$L$4=No,SUMPRODUCT(--('Section 13 &amp; 14 Files'!$A$4:$A$100=$B279))&gt;0),Tab_NotReq,
IF(ISERROR(VLOOKUP($B279,List_Section_1314,1,FALSE))=TRUE, "",
IF(SUMPRODUCT(--('Section 13 &amp; 14 Files'!$A$4:$A$100=$B279),--('Section 13 &amp; 14 Files'!$H$4:$H$100=Complete))&lt;SUMPRODUCT(--('Section 13 &amp; 14 Files'!$A$4:$A$100=$B279)),Substance_error,substance_complete_s1314)))))</f>
        <v/>
      </c>
      <c r="H279" s="25"/>
    </row>
    <row r="280" spans="1:8" ht="59.5" customHeight="1" x14ac:dyDescent="0.35">
      <c r="A280" s="25"/>
      <c r="B280" s="2" t="str">
        <f>IF('Section 11'!C267="", "", 'Section 11'!C267)</f>
        <v/>
      </c>
      <c r="C280" s="10" t="str">
        <f>IF(B280="","",
IF(AND('Section 8'!$L$4=No,B280&lt;&gt;""),Tab_NotReq,
IF('Section 11'!Y267=Complete,Substance_complete,IF('Section 11'!Y267&lt;&gt;Complete,Substance_error,""))))</f>
        <v/>
      </c>
      <c r="D280" s="10" t="str" cm="1">
        <f t="array" ref="D280">IF('File Status'!$B280="","",
IF(AND('Section 8'!$L$4=No,SUMPRODUCT(--('Section 12'!$A$4:$A$1004=$B280))=0),"",
IF(AND('Section 8'!$L$4=No,SUMPRODUCT(--('Section 12'!$A$4:$A$1004=$B280))&gt;0),Tab_NotReq,
IF(SUMPRODUCT(--('Section 12'!$A$4:$A$1004=$B280))=0,Missing_substance,
IF(SUMPRODUCT(--('Section 12'!$A$4:$A$1004=$B280),--('Section 12'!$Z$4:$Z$1004=Complete))&lt;SUMPRODUCT(--('Section 12'!$A$4:$A$1004=$B280)),Substance_error,Substance_complete)))))</f>
        <v/>
      </c>
      <c r="E280" s="10" t="str" cm="1">
        <f t="array" ref="E280">IF('File Status'!$B280="","",
IF(AND('Section 8'!$L$4=No,SUMPRODUCT(--('Section 13(a)(b)(c)'!$A$4:$A$100=$B280))=0),"",
IF(AND('Section 8'!$L$4=No,SUMPRODUCT(--('Section 13(a)(b)(c)'!$A$4:$A$100=$B280))&gt;0),Tab_NotReq,
IF(ISERROR(VLOOKUP($B280,List_Section_1314,1,FALSE))=TRUE, "",
IF(SUMPRODUCT(--('Section 13(a)(b)(c)'!$A$4:$A$100=$B280))=0,Missing_substance,
IF(SUMPRODUCT(--('Section 13(a)(b)(c)'!$A$4:$A$100=$B280),--('Section 13(a)(b)(c)'!$O$4:$O$100=Complete))&lt;SUMPRODUCT(--('Section 13(a)(b)(c)'!$A$4:$A$100=$B280)),Substance_error,Substance_complete))))))</f>
        <v/>
      </c>
      <c r="F280" s="93" t="str" cm="1">
        <f t="array" ref="F280">IF('File Status'!$B280="","",
IF(AND('Section 8'!$L$4=No,SUMPRODUCT(--('Section 13(d)(e)'!$A$4:$A$300=$B280))=0),"",
IF(AND('Section 8'!$L$4=No,SUMPRODUCT(--('Section 13(d)(e)'!$A$4:$A$300=$B280))&gt;0),Tab_NotReq,
IF(ISERROR(VLOOKUP($B280,List_Section_1314,1,FALSE))=TRUE, "",
IF(SUMPRODUCT(--('Section 13(d)(e)'!$A$4:$A$300=$B280))=0,Missing_substance,
IF(SUMPRODUCT(--('Section 13(d)(e)'!$A$4:$A$300=$B280),--('Section 13(d)(e)'!$L$4:$L$300=Complete))&lt;SUMPRODUCT(--('Section 13(d)(e)'!$A$4:$A$300=$B280)),Substance_error,Substance_complete))))))</f>
        <v/>
      </c>
      <c r="G280" s="94" t="str" cm="1">
        <f t="array" ref="G280">IF('File Status'!$B280="","",
IF(AND('Section 8'!$L$4=No,SUMPRODUCT(--('Section 13 &amp; 14 Files'!$A$4:$A$100=$B280))=0),"",
IF(AND('Section 8'!$L$4=No,SUMPRODUCT(--('Section 13 &amp; 14 Files'!$A$4:$A$100=$B280))&gt;0),Tab_NotReq,
IF(ISERROR(VLOOKUP($B280,List_Section_1314,1,FALSE))=TRUE, "",
IF(SUMPRODUCT(--('Section 13 &amp; 14 Files'!$A$4:$A$100=$B280),--('Section 13 &amp; 14 Files'!$H$4:$H$100=Complete))&lt;SUMPRODUCT(--('Section 13 &amp; 14 Files'!$A$4:$A$100=$B280)),Substance_error,substance_complete_s1314)))))</f>
        <v/>
      </c>
      <c r="H280" s="25"/>
    </row>
    <row r="281" spans="1:8" ht="59.5" customHeight="1" x14ac:dyDescent="0.35">
      <c r="A281" s="25"/>
      <c r="B281" s="2" t="str">
        <f>IF('Section 11'!C268="", "", 'Section 11'!C268)</f>
        <v/>
      </c>
      <c r="C281" s="10" t="str">
        <f>IF(B281="","",
IF(AND('Section 8'!$L$4=No,B281&lt;&gt;""),Tab_NotReq,
IF('Section 11'!Y268=Complete,Substance_complete,IF('Section 11'!Y268&lt;&gt;Complete,Substance_error,""))))</f>
        <v/>
      </c>
      <c r="D281" s="10" t="str" cm="1">
        <f t="array" ref="D281">IF('File Status'!$B281="","",
IF(AND('Section 8'!$L$4=No,SUMPRODUCT(--('Section 12'!$A$4:$A$1004=$B281))=0),"",
IF(AND('Section 8'!$L$4=No,SUMPRODUCT(--('Section 12'!$A$4:$A$1004=$B281))&gt;0),Tab_NotReq,
IF(SUMPRODUCT(--('Section 12'!$A$4:$A$1004=$B281))=0,Missing_substance,
IF(SUMPRODUCT(--('Section 12'!$A$4:$A$1004=$B281),--('Section 12'!$Z$4:$Z$1004=Complete))&lt;SUMPRODUCT(--('Section 12'!$A$4:$A$1004=$B281)),Substance_error,Substance_complete)))))</f>
        <v/>
      </c>
      <c r="E281" s="10" t="str" cm="1">
        <f t="array" ref="E281">IF('File Status'!$B281="","",
IF(AND('Section 8'!$L$4=No,SUMPRODUCT(--('Section 13(a)(b)(c)'!$A$4:$A$100=$B281))=0),"",
IF(AND('Section 8'!$L$4=No,SUMPRODUCT(--('Section 13(a)(b)(c)'!$A$4:$A$100=$B281))&gt;0),Tab_NotReq,
IF(ISERROR(VLOOKUP($B281,List_Section_1314,1,FALSE))=TRUE, "",
IF(SUMPRODUCT(--('Section 13(a)(b)(c)'!$A$4:$A$100=$B281))=0,Missing_substance,
IF(SUMPRODUCT(--('Section 13(a)(b)(c)'!$A$4:$A$100=$B281),--('Section 13(a)(b)(c)'!$O$4:$O$100=Complete))&lt;SUMPRODUCT(--('Section 13(a)(b)(c)'!$A$4:$A$100=$B281)),Substance_error,Substance_complete))))))</f>
        <v/>
      </c>
      <c r="F281" s="93" t="str" cm="1">
        <f t="array" ref="F281">IF('File Status'!$B281="","",
IF(AND('Section 8'!$L$4=No,SUMPRODUCT(--('Section 13(d)(e)'!$A$4:$A$300=$B281))=0),"",
IF(AND('Section 8'!$L$4=No,SUMPRODUCT(--('Section 13(d)(e)'!$A$4:$A$300=$B281))&gt;0),Tab_NotReq,
IF(ISERROR(VLOOKUP($B281,List_Section_1314,1,FALSE))=TRUE, "",
IF(SUMPRODUCT(--('Section 13(d)(e)'!$A$4:$A$300=$B281))=0,Missing_substance,
IF(SUMPRODUCT(--('Section 13(d)(e)'!$A$4:$A$300=$B281),--('Section 13(d)(e)'!$L$4:$L$300=Complete))&lt;SUMPRODUCT(--('Section 13(d)(e)'!$A$4:$A$300=$B281)),Substance_error,Substance_complete))))))</f>
        <v/>
      </c>
      <c r="G281" s="94" t="str" cm="1">
        <f t="array" ref="G281">IF('File Status'!$B281="","",
IF(AND('Section 8'!$L$4=No,SUMPRODUCT(--('Section 13 &amp; 14 Files'!$A$4:$A$100=$B281))=0),"",
IF(AND('Section 8'!$L$4=No,SUMPRODUCT(--('Section 13 &amp; 14 Files'!$A$4:$A$100=$B281))&gt;0),Tab_NotReq,
IF(ISERROR(VLOOKUP($B281,List_Section_1314,1,FALSE))=TRUE, "",
IF(SUMPRODUCT(--('Section 13 &amp; 14 Files'!$A$4:$A$100=$B281),--('Section 13 &amp; 14 Files'!$H$4:$H$100=Complete))&lt;SUMPRODUCT(--('Section 13 &amp; 14 Files'!$A$4:$A$100=$B281)),Substance_error,substance_complete_s1314)))))</f>
        <v/>
      </c>
      <c r="H281" s="25"/>
    </row>
    <row r="282" spans="1:8" ht="59.5" customHeight="1" x14ac:dyDescent="0.35">
      <c r="A282" s="25"/>
      <c r="B282" s="2" t="str">
        <f>IF('Section 11'!C269="", "", 'Section 11'!C269)</f>
        <v/>
      </c>
      <c r="C282" s="10" t="str">
        <f>IF(B282="","",
IF(AND('Section 8'!$L$4=No,B282&lt;&gt;""),Tab_NotReq,
IF('Section 11'!Y269=Complete,Substance_complete,IF('Section 11'!Y269&lt;&gt;Complete,Substance_error,""))))</f>
        <v/>
      </c>
      <c r="D282" s="10" t="str" cm="1">
        <f t="array" ref="D282">IF('File Status'!$B282="","",
IF(AND('Section 8'!$L$4=No,SUMPRODUCT(--('Section 12'!$A$4:$A$1004=$B282))=0),"",
IF(AND('Section 8'!$L$4=No,SUMPRODUCT(--('Section 12'!$A$4:$A$1004=$B282))&gt;0),Tab_NotReq,
IF(SUMPRODUCT(--('Section 12'!$A$4:$A$1004=$B282))=0,Missing_substance,
IF(SUMPRODUCT(--('Section 12'!$A$4:$A$1004=$B282),--('Section 12'!$Z$4:$Z$1004=Complete))&lt;SUMPRODUCT(--('Section 12'!$A$4:$A$1004=$B282)),Substance_error,Substance_complete)))))</f>
        <v/>
      </c>
      <c r="E282" s="10" t="str" cm="1">
        <f t="array" ref="E282">IF('File Status'!$B282="","",
IF(AND('Section 8'!$L$4=No,SUMPRODUCT(--('Section 13(a)(b)(c)'!$A$4:$A$100=$B282))=0),"",
IF(AND('Section 8'!$L$4=No,SUMPRODUCT(--('Section 13(a)(b)(c)'!$A$4:$A$100=$B282))&gt;0),Tab_NotReq,
IF(ISERROR(VLOOKUP($B282,List_Section_1314,1,FALSE))=TRUE, "",
IF(SUMPRODUCT(--('Section 13(a)(b)(c)'!$A$4:$A$100=$B282))=0,Missing_substance,
IF(SUMPRODUCT(--('Section 13(a)(b)(c)'!$A$4:$A$100=$B282),--('Section 13(a)(b)(c)'!$O$4:$O$100=Complete))&lt;SUMPRODUCT(--('Section 13(a)(b)(c)'!$A$4:$A$100=$B282)),Substance_error,Substance_complete))))))</f>
        <v/>
      </c>
      <c r="F282" s="93" t="str" cm="1">
        <f t="array" ref="F282">IF('File Status'!$B282="","",
IF(AND('Section 8'!$L$4=No,SUMPRODUCT(--('Section 13(d)(e)'!$A$4:$A$300=$B282))=0),"",
IF(AND('Section 8'!$L$4=No,SUMPRODUCT(--('Section 13(d)(e)'!$A$4:$A$300=$B282))&gt;0),Tab_NotReq,
IF(ISERROR(VLOOKUP($B282,List_Section_1314,1,FALSE))=TRUE, "",
IF(SUMPRODUCT(--('Section 13(d)(e)'!$A$4:$A$300=$B282))=0,Missing_substance,
IF(SUMPRODUCT(--('Section 13(d)(e)'!$A$4:$A$300=$B282),--('Section 13(d)(e)'!$L$4:$L$300=Complete))&lt;SUMPRODUCT(--('Section 13(d)(e)'!$A$4:$A$300=$B282)),Substance_error,Substance_complete))))))</f>
        <v/>
      </c>
      <c r="G282" s="94" t="str" cm="1">
        <f t="array" ref="G282">IF('File Status'!$B282="","",
IF(AND('Section 8'!$L$4=No,SUMPRODUCT(--('Section 13 &amp; 14 Files'!$A$4:$A$100=$B282))=0),"",
IF(AND('Section 8'!$L$4=No,SUMPRODUCT(--('Section 13 &amp; 14 Files'!$A$4:$A$100=$B282))&gt;0),Tab_NotReq,
IF(ISERROR(VLOOKUP($B282,List_Section_1314,1,FALSE))=TRUE, "",
IF(SUMPRODUCT(--('Section 13 &amp; 14 Files'!$A$4:$A$100=$B282),--('Section 13 &amp; 14 Files'!$H$4:$H$100=Complete))&lt;SUMPRODUCT(--('Section 13 &amp; 14 Files'!$A$4:$A$100=$B282)),Substance_error,substance_complete_s1314)))))</f>
        <v/>
      </c>
      <c r="H282" s="25"/>
    </row>
    <row r="283" spans="1:8" ht="59.5" customHeight="1" x14ac:dyDescent="0.35">
      <c r="A283" s="25"/>
      <c r="B283" s="2" t="str">
        <f>IF('Section 11'!C270="", "", 'Section 11'!C270)</f>
        <v/>
      </c>
      <c r="C283" s="10" t="str">
        <f>IF(B283="","",
IF(AND('Section 8'!$L$4=No,B283&lt;&gt;""),Tab_NotReq,
IF('Section 11'!Y270=Complete,Substance_complete,IF('Section 11'!Y270&lt;&gt;Complete,Substance_error,""))))</f>
        <v/>
      </c>
      <c r="D283" s="10" t="str" cm="1">
        <f t="array" ref="D283">IF('File Status'!$B283="","",
IF(AND('Section 8'!$L$4=No,SUMPRODUCT(--('Section 12'!$A$4:$A$1004=$B283))=0),"",
IF(AND('Section 8'!$L$4=No,SUMPRODUCT(--('Section 12'!$A$4:$A$1004=$B283))&gt;0),Tab_NotReq,
IF(SUMPRODUCT(--('Section 12'!$A$4:$A$1004=$B283))=0,Missing_substance,
IF(SUMPRODUCT(--('Section 12'!$A$4:$A$1004=$B283),--('Section 12'!$Z$4:$Z$1004=Complete))&lt;SUMPRODUCT(--('Section 12'!$A$4:$A$1004=$B283)),Substance_error,Substance_complete)))))</f>
        <v/>
      </c>
      <c r="E283" s="10" t="str" cm="1">
        <f t="array" ref="E283">IF('File Status'!$B283="","",
IF(AND('Section 8'!$L$4=No,SUMPRODUCT(--('Section 13(a)(b)(c)'!$A$4:$A$100=$B283))=0),"",
IF(AND('Section 8'!$L$4=No,SUMPRODUCT(--('Section 13(a)(b)(c)'!$A$4:$A$100=$B283))&gt;0),Tab_NotReq,
IF(ISERROR(VLOOKUP($B283,List_Section_1314,1,FALSE))=TRUE, "",
IF(SUMPRODUCT(--('Section 13(a)(b)(c)'!$A$4:$A$100=$B283))=0,Missing_substance,
IF(SUMPRODUCT(--('Section 13(a)(b)(c)'!$A$4:$A$100=$B283),--('Section 13(a)(b)(c)'!$O$4:$O$100=Complete))&lt;SUMPRODUCT(--('Section 13(a)(b)(c)'!$A$4:$A$100=$B283)),Substance_error,Substance_complete))))))</f>
        <v/>
      </c>
      <c r="F283" s="93" t="str" cm="1">
        <f t="array" ref="F283">IF('File Status'!$B283="","",
IF(AND('Section 8'!$L$4=No,SUMPRODUCT(--('Section 13(d)(e)'!$A$4:$A$300=$B283))=0),"",
IF(AND('Section 8'!$L$4=No,SUMPRODUCT(--('Section 13(d)(e)'!$A$4:$A$300=$B283))&gt;0),Tab_NotReq,
IF(ISERROR(VLOOKUP($B283,List_Section_1314,1,FALSE))=TRUE, "",
IF(SUMPRODUCT(--('Section 13(d)(e)'!$A$4:$A$300=$B283))=0,Missing_substance,
IF(SUMPRODUCT(--('Section 13(d)(e)'!$A$4:$A$300=$B283),--('Section 13(d)(e)'!$L$4:$L$300=Complete))&lt;SUMPRODUCT(--('Section 13(d)(e)'!$A$4:$A$300=$B283)),Substance_error,Substance_complete))))))</f>
        <v/>
      </c>
      <c r="G283" s="94" t="str" cm="1">
        <f t="array" ref="G283">IF('File Status'!$B283="","",
IF(AND('Section 8'!$L$4=No,SUMPRODUCT(--('Section 13 &amp; 14 Files'!$A$4:$A$100=$B283))=0),"",
IF(AND('Section 8'!$L$4=No,SUMPRODUCT(--('Section 13 &amp; 14 Files'!$A$4:$A$100=$B283))&gt;0),Tab_NotReq,
IF(ISERROR(VLOOKUP($B283,List_Section_1314,1,FALSE))=TRUE, "",
IF(SUMPRODUCT(--('Section 13 &amp; 14 Files'!$A$4:$A$100=$B283),--('Section 13 &amp; 14 Files'!$H$4:$H$100=Complete))&lt;SUMPRODUCT(--('Section 13 &amp; 14 Files'!$A$4:$A$100=$B283)),Substance_error,substance_complete_s1314)))))</f>
        <v/>
      </c>
      <c r="H283" s="25"/>
    </row>
    <row r="284" spans="1:8" ht="59.5" customHeight="1" x14ac:dyDescent="0.35">
      <c r="A284" s="25"/>
      <c r="B284" s="2" t="str">
        <f>IF('Section 11'!C271="", "", 'Section 11'!C271)</f>
        <v/>
      </c>
      <c r="C284" s="10" t="str">
        <f>IF(B284="","",
IF(AND('Section 8'!$L$4=No,B284&lt;&gt;""),Tab_NotReq,
IF('Section 11'!Y271=Complete,Substance_complete,IF('Section 11'!Y271&lt;&gt;Complete,Substance_error,""))))</f>
        <v/>
      </c>
      <c r="D284" s="10" t="str" cm="1">
        <f t="array" ref="D284">IF('File Status'!$B284="","",
IF(AND('Section 8'!$L$4=No,SUMPRODUCT(--('Section 12'!$A$4:$A$1004=$B284))=0),"",
IF(AND('Section 8'!$L$4=No,SUMPRODUCT(--('Section 12'!$A$4:$A$1004=$B284))&gt;0),Tab_NotReq,
IF(SUMPRODUCT(--('Section 12'!$A$4:$A$1004=$B284))=0,Missing_substance,
IF(SUMPRODUCT(--('Section 12'!$A$4:$A$1004=$B284),--('Section 12'!$Z$4:$Z$1004=Complete))&lt;SUMPRODUCT(--('Section 12'!$A$4:$A$1004=$B284)),Substance_error,Substance_complete)))))</f>
        <v/>
      </c>
      <c r="E284" s="10" t="str" cm="1">
        <f t="array" ref="E284">IF('File Status'!$B284="","",
IF(AND('Section 8'!$L$4=No,SUMPRODUCT(--('Section 13(a)(b)(c)'!$A$4:$A$100=$B284))=0),"",
IF(AND('Section 8'!$L$4=No,SUMPRODUCT(--('Section 13(a)(b)(c)'!$A$4:$A$100=$B284))&gt;0),Tab_NotReq,
IF(ISERROR(VLOOKUP($B284,List_Section_1314,1,FALSE))=TRUE, "",
IF(SUMPRODUCT(--('Section 13(a)(b)(c)'!$A$4:$A$100=$B284))=0,Missing_substance,
IF(SUMPRODUCT(--('Section 13(a)(b)(c)'!$A$4:$A$100=$B284),--('Section 13(a)(b)(c)'!$O$4:$O$100=Complete))&lt;SUMPRODUCT(--('Section 13(a)(b)(c)'!$A$4:$A$100=$B284)),Substance_error,Substance_complete))))))</f>
        <v/>
      </c>
      <c r="F284" s="93" t="str" cm="1">
        <f t="array" ref="F284">IF('File Status'!$B284="","",
IF(AND('Section 8'!$L$4=No,SUMPRODUCT(--('Section 13(d)(e)'!$A$4:$A$300=$B284))=0),"",
IF(AND('Section 8'!$L$4=No,SUMPRODUCT(--('Section 13(d)(e)'!$A$4:$A$300=$B284))&gt;0),Tab_NotReq,
IF(ISERROR(VLOOKUP($B284,List_Section_1314,1,FALSE))=TRUE, "",
IF(SUMPRODUCT(--('Section 13(d)(e)'!$A$4:$A$300=$B284))=0,Missing_substance,
IF(SUMPRODUCT(--('Section 13(d)(e)'!$A$4:$A$300=$B284),--('Section 13(d)(e)'!$L$4:$L$300=Complete))&lt;SUMPRODUCT(--('Section 13(d)(e)'!$A$4:$A$300=$B284)),Substance_error,Substance_complete))))))</f>
        <v/>
      </c>
      <c r="G284" s="94" t="str" cm="1">
        <f t="array" ref="G284">IF('File Status'!$B284="","",
IF(AND('Section 8'!$L$4=No,SUMPRODUCT(--('Section 13 &amp; 14 Files'!$A$4:$A$100=$B284))=0),"",
IF(AND('Section 8'!$L$4=No,SUMPRODUCT(--('Section 13 &amp; 14 Files'!$A$4:$A$100=$B284))&gt;0),Tab_NotReq,
IF(ISERROR(VLOOKUP($B284,List_Section_1314,1,FALSE))=TRUE, "",
IF(SUMPRODUCT(--('Section 13 &amp; 14 Files'!$A$4:$A$100=$B284),--('Section 13 &amp; 14 Files'!$H$4:$H$100=Complete))&lt;SUMPRODUCT(--('Section 13 &amp; 14 Files'!$A$4:$A$100=$B284)),Substance_error,substance_complete_s1314)))))</f>
        <v/>
      </c>
      <c r="H284" s="25"/>
    </row>
    <row r="285" spans="1:8" ht="59.5" customHeight="1" x14ac:dyDescent="0.35">
      <c r="A285" s="25"/>
      <c r="B285" s="2" t="str">
        <f>IF('Section 11'!C272="", "", 'Section 11'!C272)</f>
        <v/>
      </c>
      <c r="C285" s="10" t="str">
        <f>IF(B285="","",
IF(AND('Section 8'!$L$4=No,B285&lt;&gt;""),Tab_NotReq,
IF('Section 11'!Y272=Complete,Substance_complete,IF('Section 11'!Y272&lt;&gt;Complete,Substance_error,""))))</f>
        <v/>
      </c>
      <c r="D285" s="10" t="str" cm="1">
        <f t="array" ref="D285">IF('File Status'!$B285="","",
IF(AND('Section 8'!$L$4=No,SUMPRODUCT(--('Section 12'!$A$4:$A$1004=$B285))=0),"",
IF(AND('Section 8'!$L$4=No,SUMPRODUCT(--('Section 12'!$A$4:$A$1004=$B285))&gt;0),Tab_NotReq,
IF(SUMPRODUCT(--('Section 12'!$A$4:$A$1004=$B285))=0,Missing_substance,
IF(SUMPRODUCT(--('Section 12'!$A$4:$A$1004=$B285),--('Section 12'!$Z$4:$Z$1004=Complete))&lt;SUMPRODUCT(--('Section 12'!$A$4:$A$1004=$B285)),Substance_error,Substance_complete)))))</f>
        <v/>
      </c>
      <c r="E285" s="10" t="str" cm="1">
        <f t="array" ref="E285">IF('File Status'!$B285="","",
IF(AND('Section 8'!$L$4=No,SUMPRODUCT(--('Section 13(a)(b)(c)'!$A$4:$A$100=$B285))=0),"",
IF(AND('Section 8'!$L$4=No,SUMPRODUCT(--('Section 13(a)(b)(c)'!$A$4:$A$100=$B285))&gt;0),Tab_NotReq,
IF(ISERROR(VLOOKUP($B285,List_Section_1314,1,FALSE))=TRUE, "",
IF(SUMPRODUCT(--('Section 13(a)(b)(c)'!$A$4:$A$100=$B285))=0,Missing_substance,
IF(SUMPRODUCT(--('Section 13(a)(b)(c)'!$A$4:$A$100=$B285),--('Section 13(a)(b)(c)'!$O$4:$O$100=Complete))&lt;SUMPRODUCT(--('Section 13(a)(b)(c)'!$A$4:$A$100=$B285)),Substance_error,Substance_complete))))))</f>
        <v/>
      </c>
      <c r="F285" s="93" t="str" cm="1">
        <f t="array" ref="F285">IF('File Status'!$B285="","",
IF(AND('Section 8'!$L$4=No,SUMPRODUCT(--('Section 13(d)(e)'!$A$4:$A$300=$B285))=0),"",
IF(AND('Section 8'!$L$4=No,SUMPRODUCT(--('Section 13(d)(e)'!$A$4:$A$300=$B285))&gt;0),Tab_NotReq,
IF(ISERROR(VLOOKUP($B285,List_Section_1314,1,FALSE))=TRUE, "",
IF(SUMPRODUCT(--('Section 13(d)(e)'!$A$4:$A$300=$B285))=0,Missing_substance,
IF(SUMPRODUCT(--('Section 13(d)(e)'!$A$4:$A$300=$B285),--('Section 13(d)(e)'!$L$4:$L$300=Complete))&lt;SUMPRODUCT(--('Section 13(d)(e)'!$A$4:$A$300=$B285)),Substance_error,Substance_complete))))))</f>
        <v/>
      </c>
      <c r="G285" s="94" t="str" cm="1">
        <f t="array" ref="G285">IF('File Status'!$B285="","",
IF(AND('Section 8'!$L$4=No,SUMPRODUCT(--('Section 13 &amp; 14 Files'!$A$4:$A$100=$B285))=0),"",
IF(AND('Section 8'!$L$4=No,SUMPRODUCT(--('Section 13 &amp; 14 Files'!$A$4:$A$100=$B285))&gt;0),Tab_NotReq,
IF(ISERROR(VLOOKUP($B285,List_Section_1314,1,FALSE))=TRUE, "",
IF(SUMPRODUCT(--('Section 13 &amp; 14 Files'!$A$4:$A$100=$B285),--('Section 13 &amp; 14 Files'!$H$4:$H$100=Complete))&lt;SUMPRODUCT(--('Section 13 &amp; 14 Files'!$A$4:$A$100=$B285)),Substance_error,substance_complete_s1314)))))</f>
        <v/>
      </c>
      <c r="H285" s="25"/>
    </row>
    <row r="286" spans="1:8" ht="59.5" customHeight="1" x14ac:dyDescent="0.35">
      <c r="A286" s="25"/>
      <c r="B286" s="2" t="str">
        <f>IF('Section 11'!C273="", "", 'Section 11'!C273)</f>
        <v/>
      </c>
      <c r="C286" s="10" t="str">
        <f>IF(B286="","",
IF(AND('Section 8'!$L$4=No,B286&lt;&gt;""),Tab_NotReq,
IF('Section 11'!Y273=Complete,Substance_complete,IF('Section 11'!Y273&lt;&gt;Complete,Substance_error,""))))</f>
        <v/>
      </c>
      <c r="D286" s="10" t="str" cm="1">
        <f t="array" ref="D286">IF('File Status'!$B286="","",
IF(AND('Section 8'!$L$4=No,SUMPRODUCT(--('Section 12'!$A$4:$A$1004=$B286))=0),"",
IF(AND('Section 8'!$L$4=No,SUMPRODUCT(--('Section 12'!$A$4:$A$1004=$B286))&gt;0),Tab_NotReq,
IF(SUMPRODUCT(--('Section 12'!$A$4:$A$1004=$B286))=0,Missing_substance,
IF(SUMPRODUCT(--('Section 12'!$A$4:$A$1004=$B286),--('Section 12'!$Z$4:$Z$1004=Complete))&lt;SUMPRODUCT(--('Section 12'!$A$4:$A$1004=$B286)),Substance_error,Substance_complete)))))</f>
        <v/>
      </c>
      <c r="E286" s="10" t="str" cm="1">
        <f t="array" ref="E286">IF('File Status'!$B286="","",
IF(AND('Section 8'!$L$4=No,SUMPRODUCT(--('Section 13(a)(b)(c)'!$A$4:$A$100=$B286))=0),"",
IF(AND('Section 8'!$L$4=No,SUMPRODUCT(--('Section 13(a)(b)(c)'!$A$4:$A$100=$B286))&gt;0),Tab_NotReq,
IF(ISERROR(VLOOKUP($B286,List_Section_1314,1,FALSE))=TRUE, "",
IF(SUMPRODUCT(--('Section 13(a)(b)(c)'!$A$4:$A$100=$B286))=0,Missing_substance,
IF(SUMPRODUCT(--('Section 13(a)(b)(c)'!$A$4:$A$100=$B286),--('Section 13(a)(b)(c)'!$O$4:$O$100=Complete))&lt;SUMPRODUCT(--('Section 13(a)(b)(c)'!$A$4:$A$100=$B286)),Substance_error,Substance_complete))))))</f>
        <v/>
      </c>
      <c r="F286" s="93" t="str" cm="1">
        <f t="array" ref="F286">IF('File Status'!$B286="","",
IF(AND('Section 8'!$L$4=No,SUMPRODUCT(--('Section 13(d)(e)'!$A$4:$A$300=$B286))=0),"",
IF(AND('Section 8'!$L$4=No,SUMPRODUCT(--('Section 13(d)(e)'!$A$4:$A$300=$B286))&gt;0),Tab_NotReq,
IF(ISERROR(VLOOKUP($B286,List_Section_1314,1,FALSE))=TRUE, "",
IF(SUMPRODUCT(--('Section 13(d)(e)'!$A$4:$A$300=$B286))=0,Missing_substance,
IF(SUMPRODUCT(--('Section 13(d)(e)'!$A$4:$A$300=$B286),--('Section 13(d)(e)'!$L$4:$L$300=Complete))&lt;SUMPRODUCT(--('Section 13(d)(e)'!$A$4:$A$300=$B286)),Substance_error,Substance_complete))))))</f>
        <v/>
      </c>
      <c r="G286" s="94" t="str" cm="1">
        <f t="array" ref="G286">IF('File Status'!$B286="","",
IF(AND('Section 8'!$L$4=No,SUMPRODUCT(--('Section 13 &amp; 14 Files'!$A$4:$A$100=$B286))=0),"",
IF(AND('Section 8'!$L$4=No,SUMPRODUCT(--('Section 13 &amp; 14 Files'!$A$4:$A$100=$B286))&gt;0),Tab_NotReq,
IF(ISERROR(VLOOKUP($B286,List_Section_1314,1,FALSE))=TRUE, "",
IF(SUMPRODUCT(--('Section 13 &amp; 14 Files'!$A$4:$A$100=$B286),--('Section 13 &amp; 14 Files'!$H$4:$H$100=Complete))&lt;SUMPRODUCT(--('Section 13 &amp; 14 Files'!$A$4:$A$100=$B286)),Substance_error,substance_complete_s1314)))))</f>
        <v/>
      </c>
      <c r="H286" s="25"/>
    </row>
    <row r="287" spans="1:8" ht="59.5" customHeight="1" x14ac:dyDescent="0.35">
      <c r="A287" s="25"/>
      <c r="B287" s="2" t="str">
        <f>IF('Section 11'!C274="", "", 'Section 11'!C274)</f>
        <v/>
      </c>
      <c r="C287" s="10" t="str">
        <f>IF(B287="","",
IF(AND('Section 8'!$L$4=No,B287&lt;&gt;""),Tab_NotReq,
IF('Section 11'!Y274=Complete,Substance_complete,IF('Section 11'!Y274&lt;&gt;Complete,Substance_error,""))))</f>
        <v/>
      </c>
      <c r="D287" s="10" t="str" cm="1">
        <f t="array" ref="D287">IF('File Status'!$B287="","",
IF(AND('Section 8'!$L$4=No,SUMPRODUCT(--('Section 12'!$A$4:$A$1004=$B287))=0),"",
IF(AND('Section 8'!$L$4=No,SUMPRODUCT(--('Section 12'!$A$4:$A$1004=$B287))&gt;0),Tab_NotReq,
IF(SUMPRODUCT(--('Section 12'!$A$4:$A$1004=$B287))=0,Missing_substance,
IF(SUMPRODUCT(--('Section 12'!$A$4:$A$1004=$B287),--('Section 12'!$Z$4:$Z$1004=Complete))&lt;SUMPRODUCT(--('Section 12'!$A$4:$A$1004=$B287)),Substance_error,Substance_complete)))))</f>
        <v/>
      </c>
      <c r="E287" s="10" t="str" cm="1">
        <f t="array" ref="E287">IF('File Status'!$B287="","",
IF(AND('Section 8'!$L$4=No,SUMPRODUCT(--('Section 13(a)(b)(c)'!$A$4:$A$100=$B287))=0),"",
IF(AND('Section 8'!$L$4=No,SUMPRODUCT(--('Section 13(a)(b)(c)'!$A$4:$A$100=$B287))&gt;0),Tab_NotReq,
IF(ISERROR(VLOOKUP($B287,List_Section_1314,1,FALSE))=TRUE, "",
IF(SUMPRODUCT(--('Section 13(a)(b)(c)'!$A$4:$A$100=$B287))=0,Missing_substance,
IF(SUMPRODUCT(--('Section 13(a)(b)(c)'!$A$4:$A$100=$B287),--('Section 13(a)(b)(c)'!$O$4:$O$100=Complete))&lt;SUMPRODUCT(--('Section 13(a)(b)(c)'!$A$4:$A$100=$B287)),Substance_error,Substance_complete))))))</f>
        <v/>
      </c>
      <c r="F287" s="93" t="str" cm="1">
        <f t="array" ref="F287">IF('File Status'!$B287="","",
IF(AND('Section 8'!$L$4=No,SUMPRODUCT(--('Section 13(d)(e)'!$A$4:$A$300=$B287))=0),"",
IF(AND('Section 8'!$L$4=No,SUMPRODUCT(--('Section 13(d)(e)'!$A$4:$A$300=$B287))&gt;0),Tab_NotReq,
IF(ISERROR(VLOOKUP($B287,List_Section_1314,1,FALSE))=TRUE, "",
IF(SUMPRODUCT(--('Section 13(d)(e)'!$A$4:$A$300=$B287))=0,Missing_substance,
IF(SUMPRODUCT(--('Section 13(d)(e)'!$A$4:$A$300=$B287),--('Section 13(d)(e)'!$L$4:$L$300=Complete))&lt;SUMPRODUCT(--('Section 13(d)(e)'!$A$4:$A$300=$B287)),Substance_error,Substance_complete))))))</f>
        <v/>
      </c>
      <c r="G287" s="94" t="str" cm="1">
        <f t="array" ref="G287">IF('File Status'!$B287="","",
IF(AND('Section 8'!$L$4=No,SUMPRODUCT(--('Section 13 &amp; 14 Files'!$A$4:$A$100=$B287))=0),"",
IF(AND('Section 8'!$L$4=No,SUMPRODUCT(--('Section 13 &amp; 14 Files'!$A$4:$A$100=$B287))&gt;0),Tab_NotReq,
IF(ISERROR(VLOOKUP($B287,List_Section_1314,1,FALSE))=TRUE, "",
IF(SUMPRODUCT(--('Section 13 &amp; 14 Files'!$A$4:$A$100=$B287),--('Section 13 &amp; 14 Files'!$H$4:$H$100=Complete))&lt;SUMPRODUCT(--('Section 13 &amp; 14 Files'!$A$4:$A$100=$B287)),Substance_error,substance_complete_s1314)))))</f>
        <v/>
      </c>
      <c r="H287" s="25"/>
    </row>
    <row r="288" spans="1:8" ht="59.5" customHeight="1" x14ac:dyDescent="0.35">
      <c r="A288" s="25"/>
      <c r="B288" s="2" t="str">
        <f>IF('Section 11'!C275="", "", 'Section 11'!C275)</f>
        <v/>
      </c>
      <c r="C288" s="10" t="str">
        <f>IF(B288="","",
IF(AND('Section 8'!$L$4=No,B288&lt;&gt;""),Tab_NotReq,
IF('Section 11'!Y275=Complete,Substance_complete,IF('Section 11'!Y275&lt;&gt;Complete,Substance_error,""))))</f>
        <v/>
      </c>
      <c r="D288" s="10" t="str" cm="1">
        <f t="array" ref="D288">IF('File Status'!$B288="","",
IF(AND('Section 8'!$L$4=No,SUMPRODUCT(--('Section 12'!$A$4:$A$1004=$B288))=0),"",
IF(AND('Section 8'!$L$4=No,SUMPRODUCT(--('Section 12'!$A$4:$A$1004=$B288))&gt;0),Tab_NotReq,
IF(SUMPRODUCT(--('Section 12'!$A$4:$A$1004=$B288))=0,Missing_substance,
IF(SUMPRODUCT(--('Section 12'!$A$4:$A$1004=$B288),--('Section 12'!$Z$4:$Z$1004=Complete))&lt;SUMPRODUCT(--('Section 12'!$A$4:$A$1004=$B288)),Substance_error,Substance_complete)))))</f>
        <v/>
      </c>
      <c r="E288" s="10" t="str" cm="1">
        <f t="array" ref="E288">IF('File Status'!$B288="","",
IF(AND('Section 8'!$L$4=No,SUMPRODUCT(--('Section 13(a)(b)(c)'!$A$4:$A$100=$B288))=0),"",
IF(AND('Section 8'!$L$4=No,SUMPRODUCT(--('Section 13(a)(b)(c)'!$A$4:$A$100=$B288))&gt;0),Tab_NotReq,
IF(ISERROR(VLOOKUP($B288,List_Section_1314,1,FALSE))=TRUE, "",
IF(SUMPRODUCT(--('Section 13(a)(b)(c)'!$A$4:$A$100=$B288))=0,Missing_substance,
IF(SUMPRODUCT(--('Section 13(a)(b)(c)'!$A$4:$A$100=$B288),--('Section 13(a)(b)(c)'!$O$4:$O$100=Complete))&lt;SUMPRODUCT(--('Section 13(a)(b)(c)'!$A$4:$A$100=$B288)),Substance_error,Substance_complete))))))</f>
        <v/>
      </c>
      <c r="F288" s="93" t="str" cm="1">
        <f t="array" ref="F288">IF('File Status'!$B288="","",
IF(AND('Section 8'!$L$4=No,SUMPRODUCT(--('Section 13(d)(e)'!$A$4:$A$300=$B288))=0),"",
IF(AND('Section 8'!$L$4=No,SUMPRODUCT(--('Section 13(d)(e)'!$A$4:$A$300=$B288))&gt;0),Tab_NotReq,
IF(ISERROR(VLOOKUP($B288,List_Section_1314,1,FALSE))=TRUE, "",
IF(SUMPRODUCT(--('Section 13(d)(e)'!$A$4:$A$300=$B288))=0,Missing_substance,
IF(SUMPRODUCT(--('Section 13(d)(e)'!$A$4:$A$300=$B288),--('Section 13(d)(e)'!$L$4:$L$300=Complete))&lt;SUMPRODUCT(--('Section 13(d)(e)'!$A$4:$A$300=$B288)),Substance_error,Substance_complete))))))</f>
        <v/>
      </c>
      <c r="G288" s="94" t="str" cm="1">
        <f t="array" ref="G288">IF('File Status'!$B288="","",
IF(AND('Section 8'!$L$4=No,SUMPRODUCT(--('Section 13 &amp; 14 Files'!$A$4:$A$100=$B288))=0),"",
IF(AND('Section 8'!$L$4=No,SUMPRODUCT(--('Section 13 &amp; 14 Files'!$A$4:$A$100=$B288))&gt;0),Tab_NotReq,
IF(ISERROR(VLOOKUP($B288,List_Section_1314,1,FALSE))=TRUE, "",
IF(SUMPRODUCT(--('Section 13 &amp; 14 Files'!$A$4:$A$100=$B288),--('Section 13 &amp; 14 Files'!$H$4:$H$100=Complete))&lt;SUMPRODUCT(--('Section 13 &amp; 14 Files'!$A$4:$A$100=$B288)),Substance_error,substance_complete_s1314)))))</f>
        <v/>
      </c>
      <c r="H288" s="25"/>
    </row>
    <row r="289" spans="1:8" ht="59.5" customHeight="1" x14ac:dyDescent="0.35">
      <c r="A289" s="25"/>
      <c r="B289" s="2" t="str">
        <f>IF('Section 11'!C276="", "", 'Section 11'!C276)</f>
        <v/>
      </c>
      <c r="C289" s="10" t="str">
        <f>IF(B289="","",
IF(AND('Section 8'!$L$4=No,B289&lt;&gt;""),Tab_NotReq,
IF('Section 11'!Y276=Complete,Substance_complete,IF('Section 11'!Y276&lt;&gt;Complete,Substance_error,""))))</f>
        <v/>
      </c>
      <c r="D289" s="10" t="str" cm="1">
        <f t="array" ref="D289">IF('File Status'!$B289="","",
IF(AND('Section 8'!$L$4=No,SUMPRODUCT(--('Section 12'!$A$4:$A$1004=$B289))=0),"",
IF(AND('Section 8'!$L$4=No,SUMPRODUCT(--('Section 12'!$A$4:$A$1004=$B289))&gt;0),Tab_NotReq,
IF(SUMPRODUCT(--('Section 12'!$A$4:$A$1004=$B289))=0,Missing_substance,
IF(SUMPRODUCT(--('Section 12'!$A$4:$A$1004=$B289),--('Section 12'!$Z$4:$Z$1004=Complete))&lt;SUMPRODUCT(--('Section 12'!$A$4:$A$1004=$B289)),Substance_error,Substance_complete)))))</f>
        <v/>
      </c>
      <c r="E289" s="10" t="str" cm="1">
        <f t="array" ref="E289">IF('File Status'!$B289="","",
IF(AND('Section 8'!$L$4=No,SUMPRODUCT(--('Section 13(a)(b)(c)'!$A$4:$A$100=$B289))=0),"",
IF(AND('Section 8'!$L$4=No,SUMPRODUCT(--('Section 13(a)(b)(c)'!$A$4:$A$100=$B289))&gt;0),Tab_NotReq,
IF(ISERROR(VLOOKUP($B289,List_Section_1314,1,FALSE))=TRUE, "",
IF(SUMPRODUCT(--('Section 13(a)(b)(c)'!$A$4:$A$100=$B289))=0,Missing_substance,
IF(SUMPRODUCT(--('Section 13(a)(b)(c)'!$A$4:$A$100=$B289),--('Section 13(a)(b)(c)'!$O$4:$O$100=Complete))&lt;SUMPRODUCT(--('Section 13(a)(b)(c)'!$A$4:$A$100=$B289)),Substance_error,Substance_complete))))))</f>
        <v/>
      </c>
      <c r="F289" s="93" t="str" cm="1">
        <f t="array" ref="F289">IF('File Status'!$B289="","",
IF(AND('Section 8'!$L$4=No,SUMPRODUCT(--('Section 13(d)(e)'!$A$4:$A$300=$B289))=0),"",
IF(AND('Section 8'!$L$4=No,SUMPRODUCT(--('Section 13(d)(e)'!$A$4:$A$300=$B289))&gt;0),Tab_NotReq,
IF(ISERROR(VLOOKUP($B289,List_Section_1314,1,FALSE))=TRUE, "",
IF(SUMPRODUCT(--('Section 13(d)(e)'!$A$4:$A$300=$B289))=0,Missing_substance,
IF(SUMPRODUCT(--('Section 13(d)(e)'!$A$4:$A$300=$B289),--('Section 13(d)(e)'!$L$4:$L$300=Complete))&lt;SUMPRODUCT(--('Section 13(d)(e)'!$A$4:$A$300=$B289)),Substance_error,Substance_complete))))))</f>
        <v/>
      </c>
      <c r="G289" s="94" t="str" cm="1">
        <f t="array" ref="G289">IF('File Status'!$B289="","",
IF(AND('Section 8'!$L$4=No,SUMPRODUCT(--('Section 13 &amp; 14 Files'!$A$4:$A$100=$B289))=0),"",
IF(AND('Section 8'!$L$4=No,SUMPRODUCT(--('Section 13 &amp; 14 Files'!$A$4:$A$100=$B289))&gt;0),Tab_NotReq,
IF(ISERROR(VLOOKUP($B289,List_Section_1314,1,FALSE))=TRUE, "",
IF(SUMPRODUCT(--('Section 13 &amp; 14 Files'!$A$4:$A$100=$B289),--('Section 13 &amp; 14 Files'!$H$4:$H$100=Complete))&lt;SUMPRODUCT(--('Section 13 &amp; 14 Files'!$A$4:$A$100=$B289)),Substance_error,substance_complete_s1314)))))</f>
        <v/>
      </c>
      <c r="H289" s="25"/>
    </row>
    <row r="290" spans="1:8" ht="59.5" customHeight="1" x14ac:dyDescent="0.35">
      <c r="A290" s="25"/>
      <c r="B290" s="2" t="str">
        <f>IF('Section 11'!C277="", "", 'Section 11'!C277)</f>
        <v/>
      </c>
      <c r="C290" s="10" t="str">
        <f>IF(B290="","",
IF(AND('Section 8'!$L$4=No,B290&lt;&gt;""),Tab_NotReq,
IF('Section 11'!Y277=Complete,Substance_complete,IF('Section 11'!Y277&lt;&gt;Complete,Substance_error,""))))</f>
        <v/>
      </c>
      <c r="D290" s="10" t="str" cm="1">
        <f t="array" ref="D290">IF('File Status'!$B290="","",
IF(AND('Section 8'!$L$4=No,SUMPRODUCT(--('Section 12'!$A$4:$A$1004=$B290))=0),"",
IF(AND('Section 8'!$L$4=No,SUMPRODUCT(--('Section 12'!$A$4:$A$1004=$B290))&gt;0),Tab_NotReq,
IF(SUMPRODUCT(--('Section 12'!$A$4:$A$1004=$B290))=0,Missing_substance,
IF(SUMPRODUCT(--('Section 12'!$A$4:$A$1004=$B290),--('Section 12'!$Z$4:$Z$1004=Complete))&lt;SUMPRODUCT(--('Section 12'!$A$4:$A$1004=$B290)),Substance_error,Substance_complete)))))</f>
        <v/>
      </c>
      <c r="E290" s="10" t="str" cm="1">
        <f t="array" ref="E290">IF('File Status'!$B290="","",
IF(AND('Section 8'!$L$4=No,SUMPRODUCT(--('Section 13(a)(b)(c)'!$A$4:$A$100=$B290))=0),"",
IF(AND('Section 8'!$L$4=No,SUMPRODUCT(--('Section 13(a)(b)(c)'!$A$4:$A$100=$B290))&gt;0),Tab_NotReq,
IF(ISERROR(VLOOKUP($B290,List_Section_1314,1,FALSE))=TRUE, "",
IF(SUMPRODUCT(--('Section 13(a)(b)(c)'!$A$4:$A$100=$B290))=0,Missing_substance,
IF(SUMPRODUCT(--('Section 13(a)(b)(c)'!$A$4:$A$100=$B290),--('Section 13(a)(b)(c)'!$O$4:$O$100=Complete))&lt;SUMPRODUCT(--('Section 13(a)(b)(c)'!$A$4:$A$100=$B290)),Substance_error,Substance_complete))))))</f>
        <v/>
      </c>
      <c r="F290" s="93" t="str" cm="1">
        <f t="array" ref="F290">IF('File Status'!$B290="","",
IF(AND('Section 8'!$L$4=No,SUMPRODUCT(--('Section 13(d)(e)'!$A$4:$A$300=$B290))=0),"",
IF(AND('Section 8'!$L$4=No,SUMPRODUCT(--('Section 13(d)(e)'!$A$4:$A$300=$B290))&gt;0),Tab_NotReq,
IF(ISERROR(VLOOKUP($B290,List_Section_1314,1,FALSE))=TRUE, "",
IF(SUMPRODUCT(--('Section 13(d)(e)'!$A$4:$A$300=$B290))=0,Missing_substance,
IF(SUMPRODUCT(--('Section 13(d)(e)'!$A$4:$A$300=$B290),--('Section 13(d)(e)'!$L$4:$L$300=Complete))&lt;SUMPRODUCT(--('Section 13(d)(e)'!$A$4:$A$300=$B290)),Substance_error,Substance_complete))))))</f>
        <v/>
      </c>
      <c r="G290" s="94" t="str" cm="1">
        <f t="array" ref="G290">IF('File Status'!$B290="","",
IF(AND('Section 8'!$L$4=No,SUMPRODUCT(--('Section 13 &amp; 14 Files'!$A$4:$A$100=$B290))=0),"",
IF(AND('Section 8'!$L$4=No,SUMPRODUCT(--('Section 13 &amp; 14 Files'!$A$4:$A$100=$B290))&gt;0),Tab_NotReq,
IF(ISERROR(VLOOKUP($B290,List_Section_1314,1,FALSE))=TRUE, "",
IF(SUMPRODUCT(--('Section 13 &amp; 14 Files'!$A$4:$A$100=$B290),--('Section 13 &amp; 14 Files'!$H$4:$H$100=Complete))&lt;SUMPRODUCT(--('Section 13 &amp; 14 Files'!$A$4:$A$100=$B290)),Substance_error,substance_complete_s1314)))))</f>
        <v/>
      </c>
      <c r="H290" s="25"/>
    </row>
    <row r="291" spans="1:8" ht="59.5" customHeight="1" x14ac:dyDescent="0.35">
      <c r="A291" s="25"/>
      <c r="B291" s="2" t="str">
        <f>IF('Section 11'!C278="", "", 'Section 11'!C278)</f>
        <v/>
      </c>
      <c r="C291" s="10" t="str">
        <f>IF(B291="","",
IF(AND('Section 8'!$L$4=No,B291&lt;&gt;""),Tab_NotReq,
IF('Section 11'!Y278=Complete,Substance_complete,IF('Section 11'!Y278&lt;&gt;Complete,Substance_error,""))))</f>
        <v/>
      </c>
      <c r="D291" s="10" t="str" cm="1">
        <f t="array" ref="D291">IF('File Status'!$B291="","",
IF(AND('Section 8'!$L$4=No,SUMPRODUCT(--('Section 12'!$A$4:$A$1004=$B291))=0),"",
IF(AND('Section 8'!$L$4=No,SUMPRODUCT(--('Section 12'!$A$4:$A$1004=$B291))&gt;0),Tab_NotReq,
IF(SUMPRODUCT(--('Section 12'!$A$4:$A$1004=$B291))=0,Missing_substance,
IF(SUMPRODUCT(--('Section 12'!$A$4:$A$1004=$B291),--('Section 12'!$Z$4:$Z$1004=Complete))&lt;SUMPRODUCT(--('Section 12'!$A$4:$A$1004=$B291)),Substance_error,Substance_complete)))))</f>
        <v/>
      </c>
      <c r="E291" s="10" t="str" cm="1">
        <f t="array" ref="E291">IF('File Status'!$B291="","",
IF(AND('Section 8'!$L$4=No,SUMPRODUCT(--('Section 13(a)(b)(c)'!$A$4:$A$100=$B291))=0),"",
IF(AND('Section 8'!$L$4=No,SUMPRODUCT(--('Section 13(a)(b)(c)'!$A$4:$A$100=$B291))&gt;0),Tab_NotReq,
IF(ISERROR(VLOOKUP($B291,List_Section_1314,1,FALSE))=TRUE, "",
IF(SUMPRODUCT(--('Section 13(a)(b)(c)'!$A$4:$A$100=$B291))=0,Missing_substance,
IF(SUMPRODUCT(--('Section 13(a)(b)(c)'!$A$4:$A$100=$B291),--('Section 13(a)(b)(c)'!$O$4:$O$100=Complete))&lt;SUMPRODUCT(--('Section 13(a)(b)(c)'!$A$4:$A$100=$B291)),Substance_error,Substance_complete))))))</f>
        <v/>
      </c>
      <c r="F291" s="93" t="str" cm="1">
        <f t="array" ref="F291">IF('File Status'!$B291="","",
IF(AND('Section 8'!$L$4=No,SUMPRODUCT(--('Section 13(d)(e)'!$A$4:$A$300=$B291))=0),"",
IF(AND('Section 8'!$L$4=No,SUMPRODUCT(--('Section 13(d)(e)'!$A$4:$A$300=$B291))&gt;0),Tab_NotReq,
IF(ISERROR(VLOOKUP($B291,List_Section_1314,1,FALSE))=TRUE, "",
IF(SUMPRODUCT(--('Section 13(d)(e)'!$A$4:$A$300=$B291))=0,Missing_substance,
IF(SUMPRODUCT(--('Section 13(d)(e)'!$A$4:$A$300=$B291),--('Section 13(d)(e)'!$L$4:$L$300=Complete))&lt;SUMPRODUCT(--('Section 13(d)(e)'!$A$4:$A$300=$B291)),Substance_error,Substance_complete))))))</f>
        <v/>
      </c>
      <c r="G291" s="94" t="str" cm="1">
        <f t="array" ref="G291">IF('File Status'!$B291="","",
IF(AND('Section 8'!$L$4=No,SUMPRODUCT(--('Section 13 &amp; 14 Files'!$A$4:$A$100=$B291))=0),"",
IF(AND('Section 8'!$L$4=No,SUMPRODUCT(--('Section 13 &amp; 14 Files'!$A$4:$A$100=$B291))&gt;0),Tab_NotReq,
IF(ISERROR(VLOOKUP($B291,List_Section_1314,1,FALSE))=TRUE, "",
IF(SUMPRODUCT(--('Section 13 &amp; 14 Files'!$A$4:$A$100=$B291),--('Section 13 &amp; 14 Files'!$H$4:$H$100=Complete))&lt;SUMPRODUCT(--('Section 13 &amp; 14 Files'!$A$4:$A$100=$B291)),Substance_error,substance_complete_s1314)))))</f>
        <v/>
      </c>
      <c r="H291" s="25"/>
    </row>
    <row r="292" spans="1:8" ht="59.5" customHeight="1" x14ac:dyDescent="0.35">
      <c r="A292" s="25"/>
      <c r="B292" s="2" t="str">
        <f>IF('Section 11'!C279="", "", 'Section 11'!C279)</f>
        <v/>
      </c>
      <c r="C292" s="10" t="str">
        <f>IF(B292="","",
IF(AND('Section 8'!$L$4=No,B292&lt;&gt;""),Tab_NotReq,
IF('Section 11'!Y279=Complete,Substance_complete,IF('Section 11'!Y279&lt;&gt;Complete,Substance_error,""))))</f>
        <v/>
      </c>
      <c r="D292" s="10" t="str" cm="1">
        <f t="array" ref="D292">IF('File Status'!$B292="","",
IF(AND('Section 8'!$L$4=No,SUMPRODUCT(--('Section 12'!$A$4:$A$1004=$B292))=0),"",
IF(AND('Section 8'!$L$4=No,SUMPRODUCT(--('Section 12'!$A$4:$A$1004=$B292))&gt;0),Tab_NotReq,
IF(SUMPRODUCT(--('Section 12'!$A$4:$A$1004=$B292))=0,Missing_substance,
IF(SUMPRODUCT(--('Section 12'!$A$4:$A$1004=$B292),--('Section 12'!$Z$4:$Z$1004=Complete))&lt;SUMPRODUCT(--('Section 12'!$A$4:$A$1004=$B292)),Substance_error,Substance_complete)))))</f>
        <v/>
      </c>
      <c r="E292" s="10" t="str" cm="1">
        <f t="array" ref="E292">IF('File Status'!$B292="","",
IF(AND('Section 8'!$L$4=No,SUMPRODUCT(--('Section 13(a)(b)(c)'!$A$4:$A$100=$B292))=0),"",
IF(AND('Section 8'!$L$4=No,SUMPRODUCT(--('Section 13(a)(b)(c)'!$A$4:$A$100=$B292))&gt;0),Tab_NotReq,
IF(ISERROR(VLOOKUP($B292,List_Section_1314,1,FALSE))=TRUE, "",
IF(SUMPRODUCT(--('Section 13(a)(b)(c)'!$A$4:$A$100=$B292))=0,Missing_substance,
IF(SUMPRODUCT(--('Section 13(a)(b)(c)'!$A$4:$A$100=$B292),--('Section 13(a)(b)(c)'!$O$4:$O$100=Complete))&lt;SUMPRODUCT(--('Section 13(a)(b)(c)'!$A$4:$A$100=$B292)),Substance_error,Substance_complete))))))</f>
        <v/>
      </c>
      <c r="F292" s="93" t="str" cm="1">
        <f t="array" ref="F292">IF('File Status'!$B292="","",
IF(AND('Section 8'!$L$4=No,SUMPRODUCT(--('Section 13(d)(e)'!$A$4:$A$300=$B292))=0),"",
IF(AND('Section 8'!$L$4=No,SUMPRODUCT(--('Section 13(d)(e)'!$A$4:$A$300=$B292))&gt;0),Tab_NotReq,
IF(ISERROR(VLOOKUP($B292,List_Section_1314,1,FALSE))=TRUE, "",
IF(SUMPRODUCT(--('Section 13(d)(e)'!$A$4:$A$300=$B292))=0,Missing_substance,
IF(SUMPRODUCT(--('Section 13(d)(e)'!$A$4:$A$300=$B292),--('Section 13(d)(e)'!$L$4:$L$300=Complete))&lt;SUMPRODUCT(--('Section 13(d)(e)'!$A$4:$A$300=$B292)),Substance_error,Substance_complete))))))</f>
        <v/>
      </c>
      <c r="G292" s="94" t="str" cm="1">
        <f t="array" ref="G292">IF('File Status'!$B292="","",
IF(AND('Section 8'!$L$4=No,SUMPRODUCT(--('Section 13 &amp; 14 Files'!$A$4:$A$100=$B292))=0),"",
IF(AND('Section 8'!$L$4=No,SUMPRODUCT(--('Section 13 &amp; 14 Files'!$A$4:$A$100=$B292))&gt;0),Tab_NotReq,
IF(ISERROR(VLOOKUP($B292,List_Section_1314,1,FALSE))=TRUE, "",
IF(SUMPRODUCT(--('Section 13 &amp; 14 Files'!$A$4:$A$100=$B292),--('Section 13 &amp; 14 Files'!$H$4:$H$100=Complete))&lt;SUMPRODUCT(--('Section 13 &amp; 14 Files'!$A$4:$A$100=$B292)),Substance_error,substance_complete_s1314)))))</f>
        <v/>
      </c>
      <c r="H292" s="25"/>
    </row>
    <row r="293" spans="1:8" ht="59.5" customHeight="1" x14ac:dyDescent="0.35">
      <c r="A293" s="25"/>
      <c r="B293" s="2" t="str">
        <f>IF('Section 11'!C280="", "", 'Section 11'!C280)</f>
        <v/>
      </c>
      <c r="C293" s="10" t="str">
        <f>IF(B293="","",
IF(AND('Section 8'!$L$4=No,B293&lt;&gt;""),Tab_NotReq,
IF('Section 11'!Y280=Complete,Substance_complete,IF('Section 11'!Y280&lt;&gt;Complete,Substance_error,""))))</f>
        <v/>
      </c>
      <c r="D293" s="10" t="str" cm="1">
        <f t="array" ref="D293">IF('File Status'!$B293="","",
IF(AND('Section 8'!$L$4=No,SUMPRODUCT(--('Section 12'!$A$4:$A$1004=$B293))=0),"",
IF(AND('Section 8'!$L$4=No,SUMPRODUCT(--('Section 12'!$A$4:$A$1004=$B293))&gt;0),Tab_NotReq,
IF(SUMPRODUCT(--('Section 12'!$A$4:$A$1004=$B293))=0,Missing_substance,
IF(SUMPRODUCT(--('Section 12'!$A$4:$A$1004=$B293),--('Section 12'!$Z$4:$Z$1004=Complete))&lt;SUMPRODUCT(--('Section 12'!$A$4:$A$1004=$B293)),Substance_error,Substance_complete)))))</f>
        <v/>
      </c>
      <c r="E293" s="10" t="str" cm="1">
        <f t="array" ref="E293">IF('File Status'!$B293="","",
IF(AND('Section 8'!$L$4=No,SUMPRODUCT(--('Section 13(a)(b)(c)'!$A$4:$A$100=$B293))=0),"",
IF(AND('Section 8'!$L$4=No,SUMPRODUCT(--('Section 13(a)(b)(c)'!$A$4:$A$100=$B293))&gt;0),Tab_NotReq,
IF(ISERROR(VLOOKUP($B293,List_Section_1314,1,FALSE))=TRUE, "",
IF(SUMPRODUCT(--('Section 13(a)(b)(c)'!$A$4:$A$100=$B293))=0,Missing_substance,
IF(SUMPRODUCT(--('Section 13(a)(b)(c)'!$A$4:$A$100=$B293),--('Section 13(a)(b)(c)'!$O$4:$O$100=Complete))&lt;SUMPRODUCT(--('Section 13(a)(b)(c)'!$A$4:$A$100=$B293)),Substance_error,Substance_complete))))))</f>
        <v/>
      </c>
      <c r="F293" s="93" t="str" cm="1">
        <f t="array" ref="F293">IF('File Status'!$B293="","",
IF(AND('Section 8'!$L$4=No,SUMPRODUCT(--('Section 13(d)(e)'!$A$4:$A$300=$B293))=0),"",
IF(AND('Section 8'!$L$4=No,SUMPRODUCT(--('Section 13(d)(e)'!$A$4:$A$300=$B293))&gt;0),Tab_NotReq,
IF(ISERROR(VLOOKUP($B293,List_Section_1314,1,FALSE))=TRUE, "",
IF(SUMPRODUCT(--('Section 13(d)(e)'!$A$4:$A$300=$B293))=0,Missing_substance,
IF(SUMPRODUCT(--('Section 13(d)(e)'!$A$4:$A$300=$B293),--('Section 13(d)(e)'!$L$4:$L$300=Complete))&lt;SUMPRODUCT(--('Section 13(d)(e)'!$A$4:$A$300=$B293)),Substance_error,Substance_complete))))))</f>
        <v/>
      </c>
      <c r="G293" s="94" t="str" cm="1">
        <f t="array" ref="G293">IF('File Status'!$B293="","",
IF(AND('Section 8'!$L$4=No,SUMPRODUCT(--('Section 13 &amp; 14 Files'!$A$4:$A$100=$B293))=0),"",
IF(AND('Section 8'!$L$4=No,SUMPRODUCT(--('Section 13 &amp; 14 Files'!$A$4:$A$100=$B293))&gt;0),Tab_NotReq,
IF(ISERROR(VLOOKUP($B293,List_Section_1314,1,FALSE))=TRUE, "",
IF(SUMPRODUCT(--('Section 13 &amp; 14 Files'!$A$4:$A$100=$B293),--('Section 13 &amp; 14 Files'!$H$4:$H$100=Complete))&lt;SUMPRODUCT(--('Section 13 &amp; 14 Files'!$A$4:$A$100=$B293)),Substance_error,substance_complete_s1314)))))</f>
        <v/>
      </c>
      <c r="H293" s="25"/>
    </row>
    <row r="294" spans="1:8" ht="59.5" customHeight="1" x14ac:dyDescent="0.35">
      <c r="A294" s="25"/>
      <c r="B294" s="2" t="str">
        <f>IF('Section 11'!C281="", "", 'Section 11'!C281)</f>
        <v/>
      </c>
      <c r="C294" s="10" t="str">
        <f>IF(B294="","",
IF(AND('Section 8'!$L$4=No,B294&lt;&gt;""),Tab_NotReq,
IF('Section 11'!Y281=Complete,Substance_complete,IF('Section 11'!Y281&lt;&gt;Complete,Substance_error,""))))</f>
        <v/>
      </c>
      <c r="D294" s="10" t="str" cm="1">
        <f t="array" ref="D294">IF('File Status'!$B294="","",
IF(AND('Section 8'!$L$4=No,SUMPRODUCT(--('Section 12'!$A$4:$A$1004=$B294))=0),"",
IF(AND('Section 8'!$L$4=No,SUMPRODUCT(--('Section 12'!$A$4:$A$1004=$B294))&gt;0),Tab_NotReq,
IF(SUMPRODUCT(--('Section 12'!$A$4:$A$1004=$B294))=0,Missing_substance,
IF(SUMPRODUCT(--('Section 12'!$A$4:$A$1004=$B294),--('Section 12'!$Z$4:$Z$1004=Complete))&lt;SUMPRODUCT(--('Section 12'!$A$4:$A$1004=$B294)),Substance_error,Substance_complete)))))</f>
        <v/>
      </c>
      <c r="E294" s="10" t="str" cm="1">
        <f t="array" ref="E294">IF('File Status'!$B294="","",
IF(AND('Section 8'!$L$4=No,SUMPRODUCT(--('Section 13(a)(b)(c)'!$A$4:$A$100=$B294))=0),"",
IF(AND('Section 8'!$L$4=No,SUMPRODUCT(--('Section 13(a)(b)(c)'!$A$4:$A$100=$B294))&gt;0),Tab_NotReq,
IF(ISERROR(VLOOKUP($B294,List_Section_1314,1,FALSE))=TRUE, "",
IF(SUMPRODUCT(--('Section 13(a)(b)(c)'!$A$4:$A$100=$B294))=0,Missing_substance,
IF(SUMPRODUCT(--('Section 13(a)(b)(c)'!$A$4:$A$100=$B294),--('Section 13(a)(b)(c)'!$O$4:$O$100=Complete))&lt;SUMPRODUCT(--('Section 13(a)(b)(c)'!$A$4:$A$100=$B294)),Substance_error,Substance_complete))))))</f>
        <v/>
      </c>
      <c r="F294" s="93" t="str" cm="1">
        <f t="array" ref="F294">IF('File Status'!$B294="","",
IF(AND('Section 8'!$L$4=No,SUMPRODUCT(--('Section 13(d)(e)'!$A$4:$A$300=$B294))=0),"",
IF(AND('Section 8'!$L$4=No,SUMPRODUCT(--('Section 13(d)(e)'!$A$4:$A$300=$B294))&gt;0),Tab_NotReq,
IF(ISERROR(VLOOKUP($B294,List_Section_1314,1,FALSE))=TRUE, "",
IF(SUMPRODUCT(--('Section 13(d)(e)'!$A$4:$A$300=$B294))=0,Missing_substance,
IF(SUMPRODUCT(--('Section 13(d)(e)'!$A$4:$A$300=$B294),--('Section 13(d)(e)'!$L$4:$L$300=Complete))&lt;SUMPRODUCT(--('Section 13(d)(e)'!$A$4:$A$300=$B294)),Substance_error,Substance_complete))))))</f>
        <v/>
      </c>
      <c r="G294" s="94" t="str" cm="1">
        <f t="array" ref="G294">IF('File Status'!$B294="","",
IF(AND('Section 8'!$L$4=No,SUMPRODUCT(--('Section 13 &amp; 14 Files'!$A$4:$A$100=$B294))=0),"",
IF(AND('Section 8'!$L$4=No,SUMPRODUCT(--('Section 13 &amp; 14 Files'!$A$4:$A$100=$B294))&gt;0),Tab_NotReq,
IF(ISERROR(VLOOKUP($B294,List_Section_1314,1,FALSE))=TRUE, "",
IF(SUMPRODUCT(--('Section 13 &amp; 14 Files'!$A$4:$A$100=$B294),--('Section 13 &amp; 14 Files'!$H$4:$H$100=Complete))&lt;SUMPRODUCT(--('Section 13 &amp; 14 Files'!$A$4:$A$100=$B294)),Substance_error,substance_complete_s1314)))))</f>
        <v/>
      </c>
      <c r="H294" s="25"/>
    </row>
    <row r="295" spans="1:8" ht="59.5" customHeight="1" x14ac:dyDescent="0.35">
      <c r="A295" s="25"/>
      <c r="B295" s="2" t="str">
        <f>IF('Section 11'!C282="", "", 'Section 11'!C282)</f>
        <v/>
      </c>
      <c r="C295" s="10" t="str">
        <f>IF(B295="","",
IF(AND('Section 8'!$L$4=No,B295&lt;&gt;""),Tab_NotReq,
IF('Section 11'!Y282=Complete,Substance_complete,IF('Section 11'!Y282&lt;&gt;Complete,Substance_error,""))))</f>
        <v/>
      </c>
      <c r="D295" s="10" t="str" cm="1">
        <f t="array" ref="D295">IF('File Status'!$B295="","",
IF(AND('Section 8'!$L$4=No,SUMPRODUCT(--('Section 12'!$A$4:$A$1004=$B295))=0),"",
IF(AND('Section 8'!$L$4=No,SUMPRODUCT(--('Section 12'!$A$4:$A$1004=$B295))&gt;0),Tab_NotReq,
IF(SUMPRODUCT(--('Section 12'!$A$4:$A$1004=$B295))=0,Missing_substance,
IF(SUMPRODUCT(--('Section 12'!$A$4:$A$1004=$B295),--('Section 12'!$Z$4:$Z$1004=Complete))&lt;SUMPRODUCT(--('Section 12'!$A$4:$A$1004=$B295)),Substance_error,Substance_complete)))))</f>
        <v/>
      </c>
      <c r="E295" s="10" t="str" cm="1">
        <f t="array" ref="E295">IF('File Status'!$B295="","",
IF(AND('Section 8'!$L$4=No,SUMPRODUCT(--('Section 13(a)(b)(c)'!$A$4:$A$100=$B295))=0),"",
IF(AND('Section 8'!$L$4=No,SUMPRODUCT(--('Section 13(a)(b)(c)'!$A$4:$A$100=$B295))&gt;0),Tab_NotReq,
IF(ISERROR(VLOOKUP($B295,List_Section_1314,1,FALSE))=TRUE, "",
IF(SUMPRODUCT(--('Section 13(a)(b)(c)'!$A$4:$A$100=$B295))=0,Missing_substance,
IF(SUMPRODUCT(--('Section 13(a)(b)(c)'!$A$4:$A$100=$B295),--('Section 13(a)(b)(c)'!$O$4:$O$100=Complete))&lt;SUMPRODUCT(--('Section 13(a)(b)(c)'!$A$4:$A$100=$B295)),Substance_error,Substance_complete))))))</f>
        <v/>
      </c>
      <c r="F295" s="93" t="str" cm="1">
        <f t="array" ref="F295">IF('File Status'!$B295="","",
IF(AND('Section 8'!$L$4=No,SUMPRODUCT(--('Section 13(d)(e)'!$A$4:$A$300=$B295))=0),"",
IF(AND('Section 8'!$L$4=No,SUMPRODUCT(--('Section 13(d)(e)'!$A$4:$A$300=$B295))&gt;0),Tab_NotReq,
IF(ISERROR(VLOOKUP($B295,List_Section_1314,1,FALSE))=TRUE, "",
IF(SUMPRODUCT(--('Section 13(d)(e)'!$A$4:$A$300=$B295))=0,Missing_substance,
IF(SUMPRODUCT(--('Section 13(d)(e)'!$A$4:$A$300=$B295),--('Section 13(d)(e)'!$L$4:$L$300=Complete))&lt;SUMPRODUCT(--('Section 13(d)(e)'!$A$4:$A$300=$B295)),Substance_error,Substance_complete))))))</f>
        <v/>
      </c>
      <c r="G295" s="94" t="str" cm="1">
        <f t="array" ref="G295">IF('File Status'!$B295="","",
IF(AND('Section 8'!$L$4=No,SUMPRODUCT(--('Section 13 &amp; 14 Files'!$A$4:$A$100=$B295))=0),"",
IF(AND('Section 8'!$L$4=No,SUMPRODUCT(--('Section 13 &amp; 14 Files'!$A$4:$A$100=$B295))&gt;0),Tab_NotReq,
IF(ISERROR(VLOOKUP($B295,List_Section_1314,1,FALSE))=TRUE, "",
IF(SUMPRODUCT(--('Section 13 &amp; 14 Files'!$A$4:$A$100=$B295),--('Section 13 &amp; 14 Files'!$H$4:$H$100=Complete))&lt;SUMPRODUCT(--('Section 13 &amp; 14 Files'!$A$4:$A$100=$B295)),Substance_error,substance_complete_s1314)))))</f>
        <v/>
      </c>
      <c r="H295" s="25"/>
    </row>
    <row r="296" spans="1:8" ht="59.5" customHeight="1" x14ac:dyDescent="0.35">
      <c r="A296" s="25"/>
      <c r="B296" s="2" t="str">
        <f>IF('Section 11'!C283="", "", 'Section 11'!C283)</f>
        <v/>
      </c>
      <c r="C296" s="10" t="str">
        <f>IF(B296="","",
IF(AND('Section 8'!$L$4=No,B296&lt;&gt;""),Tab_NotReq,
IF('Section 11'!Y283=Complete,Substance_complete,IF('Section 11'!Y283&lt;&gt;Complete,Substance_error,""))))</f>
        <v/>
      </c>
      <c r="D296" s="10" t="str" cm="1">
        <f t="array" ref="D296">IF('File Status'!$B296="","",
IF(AND('Section 8'!$L$4=No,SUMPRODUCT(--('Section 12'!$A$4:$A$1004=$B296))=0),"",
IF(AND('Section 8'!$L$4=No,SUMPRODUCT(--('Section 12'!$A$4:$A$1004=$B296))&gt;0),Tab_NotReq,
IF(SUMPRODUCT(--('Section 12'!$A$4:$A$1004=$B296))=0,Missing_substance,
IF(SUMPRODUCT(--('Section 12'!$A$4:$A$1004=$B296),--('Section 12'!$Z$4:$Z$1004=Complete))&lt;SUMPRODUCT(--('Section 12'!$A$4:$A$1004=$B296)),Substance_error,Substance_complete)))))</f>
        <v/>
      </c>
      <c r="E296" s="10" t="str" cm="1">
        <f t="array" ref="E296">IF('File Status'!$B296="","",
IF(AND('Section 8'!$L$4=No,SUMPRODUCT(--('Section 13(a)(b)(c)'!$A$4:$A$100=$B296))=0),"",
IF(AND('Section 8'!$L$4=No,SUMPRODUCT(--('Section 13(a)(b)(c)'!$A$4:$A$100=$B296))&gt;0),Tab_NotReq,
IF(ISERROR(VLOOKUP($B296,List_Section_1314,1,FALSE))=TRUE, "",
IF(SUMPRODUCT(--('Section 13(a)(b)(c)'!$A$4:$A$100=$B296))=0,Missing_substance,
IF(SUMPRODUCT(--('Section 13(a)(b)(c)'!$A$4:$A$100=$B296),--('Section 13(a)(b)(c)'!$O$4:$O$100=Complete))&lt;SUMPRODUCT(--('Section 13(a)(b)(c)'!$A$4:$A$100=$B296)),Substance_error,Substance_complete))))))</f>
        <v/>
      </c>
      <c r="F296" s="93" t="str" cm="1">
        <f t="array" ref="F296">IF('File Status'!$B296="","",
IF(AND('Section 8'!$L$4=No,SUMPRODUCT(--('Section 13(d)(e)'!$A$4:$A$300=$B296))=0),"",
IF(AND('Section 8'!$L$4=No,SUMPRODUCT(--('Section 13(d)(e)'!$A$4:$A$300=$B296))&gt;0),Tab_NotReq,
IF(ISERROR(VLOOKUP($B296,List_Section_1314,1,FALSE))=TRUE, "",
IF(SUMPRODUCT(--('Section 13(d)(e)'!$A$4:$A$300=$B296))=0,Missing_substance,
IF(SUMPRODUCT(--('Section 13(d)(e)'!$A$4:$A$300=$B296),--('Section 13(d)(e)'!$L$4:$L$300=Complete))&lt;SUMPRODUCT(--('Section 13(d)(e)'!$A$4:$A$300=$B296)),Substance_error,Substance_complete))))))</f>
        <v/>
      </c>
      <c r="G296" s="94" t="str" cm="1">
        <f t="array" ref="G296">IF('File Status'!$B296="","",
IF(AND('Section 8'!$L$4=No,SUMPRODUCT(--('Section 13 &amp; 14 Files'!$A$4:$A$100=$B296))=0),"",
IF(AND('Section 8'!$L$4=No,SUMPRODUCT(--('Section 13 &amp; 14 Files'!$A$4:$A$100=$B296))&gt;0),Tab_NotReq,
IF(ISERROR(VLOOKUP($B296,List_Section_1314,1,FALSE))=TRUE, "",
IF(SUMPRODUCT(--('Section 13 &amp; 14 Files'!$A$4:$A$100=$B296),--('Section 13 &amp; 14 Files'!$H$4:$H$100=Complete))&lt;SUMPRODUCT(--('Section 13 &amp; 14 Files'!$A$4:$A$100=$B296)),Substance_error,substance_complete_s1314)))))</f>
        <v/>
      </c>
      <c r="H296" s="25"/>
    </row>
    <row r="297" spans="1:8" ht="59.5" customHeight="1" x14ac:dyDescent="0.35">
      <c r="A297" s="25"/>
      <c r="B297" s="2" t="str">
        <f>IF('Section 11'!C284="", "", 'Section 11'!C284)</f>
        <v/>
      </c>
      <c r="C297" s="10" t="str">
        <f>IF(B297="","",
IF(AND('Section 8'!$L$4=No,B297&lt;&gt;""),Tab_NotReq,
IF('Section 11'!Y284=Complete,Substance_complete,IF('Section 11'!Y284&lt;&gt;Complete,Substance_error,""))))</f>
        <v/>
      </c>
      <c r="D297" s="10" t="str" cm="1">
        <f t="array" ref="D297">IF('File Status'!$B297="","",
IF(AND('Section 8'!$L$4=No,SUMPRODUCT(--('Section 12'!$A$4:$A$1004=$B297))=0),"",
IF(AND('Section 8'!$L$4=No,SUMPRODUCT(--('Section 12'!$A$4:$A$1004=$B297))&gt;0),Tab_NotReq,
IF(SUMPRODUCT(--('Section 12'!$A$4:$A$1004=$B297))=0,Missing_substance,
IF(SUMPRODUCT(--('Section 12'!$A$4:$A$1004=$B297),--('Section 12'!$Z$4:$Z$1004=Complete))&lt;SUMPRODUCT(--('Section 12'!$A$4:$A$1004=$B297)),Substance_error,Substance_complete)))))</f>
        <v/>
      </c>
      <c r="E297" s="10" t="str" cm="1">
        <f t="array" ref="E297">IF('File Status'!$B297="","",
IF(AND('Section 8'!$L$4=No,SUMPRODUCT(--('Section 13(a)(b)(c)'!$A$4:$A$100=$B297))=0),"",
IF(AND('Section 8'!$L$4=No,SUMPRODUCT(--('Section 13(a)(b)(c)'!$A$4:$A$100=$B297))&gt;0),Tab_NotReq,
IF(ISERROR(VLOOKUP($B297,List_Section_1314,1,FALSE))=TRUE, "",
IF(SUMPRODUCT(--('Section 13(a)(b)(c)'!$A$4:$A$100=$B297))=0,Missing_substance,
IF(SUMPRODUCT(--('Section 13(a)(b)(c)'!$A$4:$A$100=$B297),--('Section 13(a)(b)(c)'!$O$4:$O$100=Complete))&lt;SUMPRODUCT(--('Section 13(a)(b)(c)'!$A$4:$A$100=$B297)),Substance_error,Substance_complete))))))</f>
        <v/>
      </c>
      <c r="F297" s="93" t="str" cm="1">
        <f t="array" ref="F297">IF('File Status'!$B297="","",
IF(AND('Section 8'!$L$4=No,SUMPRODUCT(--('Section 13(d)(e)'!$A$4:$A$300=$B297))=0),"",
IF(AND('Section 8'!$L$4=No,SUMPRODUCT(--('Section 13(d)(e)'!$A$4:$A$300=$B297))&gt;0),Tab_NotReq,
IF(ISERROR(VLOOKUP($B297,List_Section_1314,1,FALSE))=TRUE, "",
IF(SUMPRODUCT(--('Section 13(d)(e)'!$A$4:$A$300=$B297))=0,Missing_substance,
IF(SUMPRODUCT(--('Section 13(d)(e)'!$A$4:$A$300=$B297),--('Section 13(d)(e)'!$L$4:$L$300=Complete))&lt;SUMPRODUCT(--('Section 13(d)(e)'!$A$4:$A$300=$B297)),Substance_error,Substance_complete))))))</f>
        <v/>
      </c>
      <c r="G297" s="94" t="str" cm="1">
        <f t="array" ref="G297">IF('File Status'!$B297="","",
IF(AND('Section 8'!$L$4=No,SUMPRODUCT(--('Section 13 &amp; 14 Files'!$A$4:$A$100=$B297))=0),"",
IF(AND('Section 8'!$L$4=No,SUMPRODUCT(--('Section 13 &amp; 14 Files'!$A$4:$A$100=$B297))&gt;0),Tab_NotReq,
IF(ISERROR(VLOOKUP($B297,List_Section_1314,1,FALSE))=TRUE, "",
IF(SUMPRODUCT(--('Section 13 &amp; 14 Files'!$A$4:$A$100=$B297),--('Section 13 &amp; 14 Files'!$H$4:$H$100=Complete))&lt;SUMPRODUCT(--('Section 13 &amp; 14 Files'!$A$4:$A$100=$B297)),Substance_error,substance_complete_s1314)))))</f>
        <v/>
      </c>
      <c r="H297" s="25"/>
    </row>
    <row r="298" spans="1:8" ht="59.5" customHeight="1" x14ac:dyDescent="0.35">
      <c r="A298" s="25"/>
      <c r="B298" s="2" t="str">
        <f>IF('Section 11'!C285="", "", 'Section 11'!C285)</f>
        <v/>
      </c>
      <c r="C298" s="10" t="str">
        <f>IF(B298="","",
IF(AND('Section 8'!$L$4=No,B298&lt;&gt;""),Tab_NotReq,
IF('Section 11'!Y285=Complete,Substance_complete,IF('Section 11'!Y285&lt;&gt;Complete,Substance_error,""))))</f>
        <v/>
      </c>
      <c r="D298" s="10" t="str" cm="1">
        <f t="array" ref="D298">IF('File Status'!$B298="","",
IF(AND('Section 8'!$L$4=No,SUMPRODUCT(--('Section 12'!$A$4:$A$1004=$B298))=0),"",
IF(AND('Section 8'!$L$4=No,SUMPRODUCT(--('Section 12'!$A$4:$A$1004=$B298))&gt;0),Tab_NotReq,
IF(SUMPRODUCT(--('Section 12'!$A$4:$A$1004=$B298))=0,Missing_substance,
IF(SUMPRODUCT(--('Section 12'!$A$4:$A$1004=$B298),--('Section 12'!$Z$4:$Z$1004=Complete))&lt;SUMPRODUCT(--('Section 12'!$A$4:$A$1004=$B298)),Substance_error,Substance_complete)))))</f>
        <v/>
      </c>
      <c r="E298" s="10" t="str" cm="1">
        <f t="array" ref="E298">IF('File Status'!$B298="","",
IF(AND('Section 8'!$L$4=No,SUMPRODUCT(--('Section 13(a)(b)(c)'!$A$4:$A$100=$B298))=0),"",
IF(AND('Section 8'!$L$4=No,SUMPRODUCT(--('Section 13(a)(b)(c)'!$A$4:$A$100=$B298))&gt;0),Tab_NotReq,
IF(ISERROR(VLOOKUP($B298,List_Section_1314,1,FALSE))=TRUE, "",
IF(SUMPRODUCT(--('Section 13(a)(b)(c)'!$A$4:$A$100=$B298))=0,Missing_substance,
IF(SUMPRODUCT(--('Section 13(a)(b)(c)'!$A$4:$A$100=$B298),--('Section 13(a)(b)(c)'!$O$4:$O$100=Complete))&lt;SUMPRODUCT(--('Section 13(a)(b)(c)'!$A$4:$A$100=$B298)),Substance_error,Substance_complete))))))</f>
        <v/>
      </c>
      <c r="F298" s="93" t="str" cm="1">
        <f t="array" ref="F298">IF('File Status'!$B298="","",
IF(AND('Section 8'!$L$4=No,SUMPRODUCT(--('Section 13(d)(e)'!$A$4:$A$300=$B298))=0),"",
IF(AND('Section 8'!$L$4=No,SUMPRODUCT(--('Section 13(d)(e)'!$A$4:$A$300=$B298))&gt;0),Tab_NotReq,
IF(ISERROR(VLOOKUP($B298,List_Section_1314,1,FALSE))=TRUE, "",
IF(SUMPRODUCT(--('Section 13(d)(e)'!$A$4:$A$300=$B298))=0,Missing_substance,
IF(SUMPRODUCT(--('Section 13(d)(e)'!$A$4:$A$300=$B298),--('Section 13(d)(e)'!$L$4:$L$300=Complete))&lt;SUMPRODUCT(--('Section 13(d)(e)'!$A$4:$A$300=$B298)),Substance_error,Substance_complete))))))</f>
        <v/>
      </c>
      <c r="G298" s="94" t="str" cm="1">
        <f t="array" ref="G298">IF('File Status'!$B298="","",
IF(AND('Section 8'!$L$4=No,SUMPRODUCT(--('Section 13 &amp; 14 Files'!$A$4:$A$100=$B298))=0),"",
IF(AND('Section 8'!$L$4=No,SUMPRODUCT(--('Section 13 &amp; 14 Files'!$A$4:$A$100=$B298))&gt;0),Tab_NotReq,
IF(ISERROR(VLOOKUP($B298,List_Section_1314,1,FALSE))=TRUE, "",
IF(SUMPRODUCT(--('Section 13 &amp; 14 Files'!$A$4:$A$100=$B298),--('Section 13 &amp; 14 Files'!$H$4:$H$100=Complete))&lt;SUMPRODUCT(--('Section 13 &amp; 14 Files'!$A$4:$A$100=$B298)),Substance_error,substance_complete_s1314)))))</f>
        <v/>
      </c>
      <c r="H298" s="25"/>
    </row>
    <row r="299" spans="1:8" ht="59.5" customHeight="1" x14ac:dyDescent="0.35">
      <c r="A299" s="25"/>
      <c r="B299" s="2" t="str">
        <f>IF('Section 11'!C286="", "", 'Section 11'!C286)</f>
        <v/>
      </c>
      <c r="C299" s="10" t="str">
        <f>IF(B299="","",
IF(AND('Section 8'!$L$4=No,B299&lt;&gt;""),Tab_NotReq,
IF('Section 11'!Y286=Complete,Substance_complete,IF('Section 11'!Y286&lt;&gt;Complete,Substance_error,""))))</f>
        <v/>
      </c>
      <c r="D299" s="10" t="str" cm="1">
        <f t="array" ref="D299">IF('File Status'!$B299="","",
IF(AND('Section 8'!$L$4=No,SUMPRODUCT(--('Section 12'!$A$4:$A$1004=$B299))=0),"",
IF(AND('Section 8'!$L$4=No,SUMPRODUCT(--('Section 12'!$A$4:$A$1004=$B299))&gt;0),Tab_NotReq,
IF(SUMPRODUCT(--('Section 12'!$A$4:$A$1004=$B299))=0,Missing_substance,
IF(SUMPRODUCT(--('Section 12'!$A$4:$A$1004=$B299),--('Section 12'!$Z$4:$Z$1004=Complete))&lt;SUMPRODUCT(--('Section 12'!$A$4:$A$1004=$B299)),Substance_error,Substance_complete)))))</f>
        <v/>
      </c>
      <c r="E299" s="10" t="str" cm="1">
        <f t="array" ref="E299">IF('File Status'!$B299="","",
IF(AND('Section 8'!$L$4=No,SUMPRODUCT(--('Section 13(a)(b)(c)'!$A$4:$A$100=$B299))=0),"",
IF(AND('Section 8'!$L$4=No,SUMPRODUCT(--('Section 13(a)(b)(c)'!$A$4:$A$100=$B299))&gt;0),Tab_NotReq,
IF(ISERROR(VLOOKUP($B299,List_Section_1314,1,FALSE))=TRUE, "",
IF(SUMPRODUCT(--('Section 13(a)(b)(c)'!$A$4:$A$100=$B299))=0,Missing_substance,
IF(SUMPRODUCT(--('Section 13(a)(b)(c)'!$A$4:$A$100=$B299),--('Section 13(a)(b)(c)'!$O$4:$O$100=Complete))&lt;SUMPRODUCT(--('Section 13(a)(b)(c)'!$A$4:$A$100=$B299)),Substance_error,Substance_complete))))))</f>
        <v/>
      </c>
      <c r="F299" s="93" t="str" cm="1">
        <f t="array" ref="F299">IF('File Status'!$B299="","",
IF(AND('Section 8'!$L$4=No,SUMPRODUCT(--('Section 13(d)(e)'!$A$4:$A$300=$B299))=0),"",
IF(AND('Section 8'!$L$4=No,SUMPRODUCT(--('Section 13(d)(e)'!$A$4:$A$300=$B299))&gt;0),Tab_NotReq,
IF(ISERROR(VLOOKUP($B299,List_Section_1314,1,FALSE))=TRUE, "",
IF(SUMPRODUCT(--('Section 13(d)(e)'!$A$4:$A$300=$B299))=0,Missing_substance,
IF(SUMPRODUCT(--('Section 13(d)(e)'!$A$4:$A$300=$B299),--('Section 13(d)(e)'!$L$4:$L$300=Complete))&lt;SUMPRODUCT(--('Section 13(d)(e)'!$A$4:$A$300=$B299)),Substance_error,Substance_complete))))))</f>
        <v/>
      </c>
      <c r="G299" s="94" t="str" cm="1">
        <f t="array" ref="G299">IF('File Status'!$B299="","",
IF(AND('Section 8'!$L$4=No,SUMPRODUCT(--('Section 13 &amp; 14 Files'!$A$4:$A$100=$B299))=0),"",
IF(AND('Section 8'!$L$4=No,SUMPRODUCT(--('Section 13 &amp; 14 Files'!$A$4:$A$100=$B299))&gt;0),Tab_NotReq,
IF(ISERROR(VLOOKUP($B299,List_Section_1314,1,FALSE))=TRUE, "",
IF(SUMPRODUCT(--('Section 13 &amp; 14 Files'!$A$4:$A$100=$B299),--('Section 13 &amp; 14 Files'!$H$4:$H$100=Complete))&lt;SUMPRODUCT(--('Section 13 &amp; 14 Files'!$A$4:$A$100=$B299)),Substance_error,substance_complete_s1314)))))</f>
        <v/>
      </c>
      <c r="H299" s="25"/>
    </row>
    <row r="300" spans="1:8" ht="59.5" customHeight="1" x14ac:dyDescent="0.35">
      <c r="A300" s="25"/>
      <c r="B300" s="2" t="str">
        <f>IF('Section 11'!C287="", "", 'Section 11'!C287)</f>
        <v/>
      </c>
      <c r="C300" s="10" t="str">
        <f>IF(B300="","",
IF(AND('Section 8'!$L$4=No,B300&lt;&gt;""),Tab_NotReq,
IF('Section 11'!Y287=Complete,Substance_complete,IF('Section 11'!Y287&lt;&gt;Complete,Substance_error,""))))</f>
        <v/>
      </c>
      <c r="D300" s="10" t="str" cm="1">
        <f t="array" ref="D300">IF('File Status'!$B300="","",
IF(AND('Section 8'!$L$4=No,SUMPRODUCT(--('Section 12'!$A$4:$A$1004=$B300))=0),"",
IF(AND('Section 8'!$L$4=No,SUMPRODUCT(--('Section 12'!$A$4:$A$1004=$B300))&gt;0),Tab_NotReq,
IF(SUMPRODUCT(--('Section 12'!$A$4:$A$1004=$B300))=0,Missing_substance,
IF(SUMPRODUCT(--('Section 12'!$A$4:$A$1004=$B300),--('Section 12'!$Z$4:$Z$1004=Complete))&lt;SUMPRODUCT(--('Section 12'!$A$4:$A$1004=$B300)),Substance_error,Substance_complete)))))</f>
        <v/>
      </c>
      <c r="E300" s="10" t="str" cm="1">
        <f t="array" ref="E300">IF('File Status'!$B300="","",
IF(AND('Section 8'!$L$4=No,SUMPRODUCT(--('Section 13(a)(b)(c)'!$A$4:$A$100=$B300))=0),"",
IF(AND('Section 8'!$L$4=No,SUMPRODUCT(--('Section 13(a)(b)(c)'!$A$4:$A$100=$B300))&gt;0),Tab_NotReq,
IF(ISERROR(VLOOKUP($B300,List_Section_1314,1,FALSE))=TRUE, "",
IF(SUMPRODUCT(--('Section 13(a)(b)(c)'!$A$4:$A$100=$B300))=0,Missing_substance,
IF(SUMPRODUCT(--('Section 13(a)(b)(c)'!$A$4:$A$100=$B300),--('Section 13(a)(b)(c)'!$O$4:$O$100=Complete))&lt;SUMPRODUCT(--('Section 13(a)(b)(c)'!$A$4:$A$100=$B300)),Substance_error,Substance_complete))))))</f>
        <v/>
      </c>
      <c r="F300" s="93" t="str" cm="1">
        <f t="array" ref="F300">IF('File Status'!$B300="","",
IF(AND('Section 8'!$L$4=No,SUMPRODUCT(--('Section 13(d)(e)'!$A$4:$A$300=$B300))=0),"",
IF(AND('Section 8'!$L$4=No,SUMPRODUCT(--('Section 13(d)(e)'!$A$4:$A$300=$B300))&gt;0),Tab_NotReq,
IF(ISERROR(VLOOKUP($B300,List_Section_1314,1,FALSE))=TRUE, "",
IF(SUMPRODUCT(--('Section 13(d)(e)'!$A$4:$A$300=$B300))=0,Missing_substance,
IF(SUMPRODUCT(--('Section 13(d)(e)'!$A$4:$A$300=$B300),--('Section 13(d)(e)'!$L$4:$L$300=Complete))&lt;SUMPRODUCT(--('Section 13(d)(e)'!$A$4:$A$300=$B300)),Substance_error,Substance_complete))))))</f>
        <v/>
      </c>
      <c r="G300" s="94" t="str" cm="1">
        <f t="array" ref="G300">IF('File Status'!$B300="","",
IF(AND('Section 8'!$L$4=No,SUMPRODUCT(--('Section 13 &amp; 14 Files'!$A$4:$A$100=$B300))=0),"",
IF(AND('Section 8'!$L$4=No,SUMPRODUCT(--('Section 13 &amp; 14 Files'!$A$4:$A$100=$B300))&gt;0),Tab_NotReq,
IF(ISERROR(VLOOKUP($B300,List_Section_1314,1,FALSE))=TRUE, "",
IF(SUMPRODUCT(--('Section 13 &amp; 14 Files'!$A$4:$A$100=$B300),--('Section 13 &amp; 14 Files'!$H$4:$H$100=Complete))&lt;SUMPRODUCT(--('Section 13 &amp; 14 Files'!$A$4:$A$100=$B300)),Substance_error,substance_complete_s1314)))))</f>
        <v/>
      </c>
      <c r="H300" s="25"/>
    </row>
    <row r="301" spans="1:8" ht="59.5" customHeight="1" x14ac:dyDescent="0.35">
      <c r="A301" s="25"/>
      <c r="B301" s="2" t="str">
        <f>IF('Section 11'!C288="", "", 'Section 11'!C288)</f>
        <v/>
      </c>
      <c r="C301" s="10" t="str">
        <f>IF(B301="","",
IF(AND('Section 8'!$L$4=No,B301&lt;&gt;""),Tab_NotReq,
IF('Section 11'!Y288=Complete,Substance_complete,IF('Section 11'!Y288&lt;&gt;Complete,Substance_error,""))))</f>
        <v/>
      </c>
      <c r="D301" s="10" t="str" cm="1">
        <f t="array" ref="D301">IF('File Status'!$B301="","",
IF(AND('Section 8'!$L$4=No,SUMPRODUCT(--('Section 12'!$A$4:$A$1004=$B301))=0),"",
IF(AND('Section 8'!$L$4=No,SUMPRODUCT(--('Section 12'!$A$4:$A$1004=$B301))&gt;0),Tab_NotReq,
IF(SUMPRODUCT(--('Section 12'!$A$4:$A$1004=$B301))=0,Missing_substance,
IF(SUMPRODUCT(--('Section 12'!$A$4:$A$1004=$B301),--('Section 12'!$Z$4:$Z$1004=Complete))&lt;SUMPRODUCT(--('Section 12'!$A$4:$A$1004=$B301)),Substance_error,Substance_complete)))))</f>
        <v/>
      </c>
      <c r="E301" s="10" t="str" cm="1">
        <f t="array" ref="E301">IF('File Status'!$B301="","",
IF(AND('Section 8'!$L$4=No,SUMPRODUCT(--('Section 13(a)(b)(c)'!$A$4:$A$100=$B301))=0),"",
IF(AND('Section 8'!$L$4=No,SUMPRODUCT(--('Section 13(a)(b)(c)'!$A$4:$A$100=$B301))&gt;0),Tab_NotReq,
IF(ISERROR(VLOOKUP($B301,List_Section_1314,1,FALSE))=TRUE, "",
IF(SUMPRODUCT(--('Section 13(a)(b)(c)'!$A$4:$A$100=$B301))=0,Missing_substance,
IF(SUMPRODUCT(--('Section 13(a)(b)(c)'!$A$4:$A$100=$B301),--('Section 13(a)(b)(c)'!$O$4:$O$100=Complete))&lt;SUMPRODUCT(--('Section 13(a)(b)(c)'!$A$4:$A$100=$B301)),Substance_error,Substance_complete))))))</f>
        <v/>
      </c>
      <c r="F301" s="93" t="str" cm="1">
        <f t="array" ref="F301">IF('File Status'!$B301="","",
IF(AND('Section 8'!$L$4=No,SUMPRODUCT(--('Section 13(d)(e)'!$A$4:$A$300=$B301))=0),"",
IF(AND('Section 8'!$L$4=No,SUMPRODUCT(--('Section 13(d)(e)'!$A$4:$A$300=$B301))&gt;0),Tab_NotReq,
IF(ISERROR(VLOOKUP($B301,List_Section_1314,1,FALSE))=TRUE, "",
IF(SUMPRODUCT(--('Section 13(d)(e)'!$A$4:$A$300=$B301))=0,Missing_substance,
IF(SUMPRODUCT(--('Section 13(d)(e)'!$A$4:$A$300=$B301),--('Section 13(d)(e)'!$L$4:$L$300=Complete))&lt;SUMPRODUCT(--('Section 13(d)(e)'!$A$4:$A$300=$B301)),Substance_error,Substance_complete))))))</f>
        <v/>
      </c>
      <c r="G301" s="94" t="str" cm="1">
        <f t="array" ref="G301">IF('File Status'!$B301="","",
IF(AND('Section 8'!$L$4=No,SUMPRODUCT(--('Section 13 &amp; 14 Files'!$A$4:$A$100=$B301))=0),"",
IF(AND('Section 8'!$L$4=No,SUMPRODUCT(--('Section 13 &amp; 14 Files'!$A$4:$A$100=$B301))&gt;0),Tab_NotReq,
IF(ISERROR(VLOOKUP($B301,List_Section_1314,1,FALSE))=TRUE, "",
IF(SUMPRODUCT(--('Section 13 &amp; 14 Files'!$A$4:$A$100=$B301),--('Section 13 &amp; 14 Files'!$H$4:$H$100=Complete))&lt;SUMPRODUCT(--('Section 13 &amp; 14 Files'!$A$4:$A$100=$B301)),Substance_error,substance_complete_s1314)))))</f>
        <v/>
      </c>
      <c r="H301" s="25"/>
    </row>
    <row r="302" spans="1:8" ht="59.5" customHeight="1" x14ac:dyDescent="0.35">
      <c r="A302" s="25"/>
      <c r="B302" s="2" t="str">
        <f>IF('Section 11'!C289="", "", 'Section 11'!C289)</f>
        <v/>
      </c>
      <c r="C302" s="10" t="str">
        <f>IF(B302="","",
IF(AND('Section 8'!$L$4=No,B302&lt;&gt;""),Tab_NotReq,
IF('Section 11'!Y289=Complete,Substance_complete,IF('Section 11'!Y289&lt;&gt;Complete,Substance_error,""))))</f>
        <v/>
      </c>
      <c r="D302" s="10" t="str" cm="1">
        <f t="array" ref="D302">IF('File Status'!$B302="","",
IF(AND('Section 8'!$L$4=No,SUMPRODUCT(--('Section 12'!$A$4:$A$1004=$B302))=0),"",
IF(AND('Section 8'!$L$4=No,SUMPRODUCT(--('Section 12'!$A$4:$A$1004=$B302))&gt;0),Tab_NotReq,
IF(SUMPRODUCT(--('Section 12'!$A$4:$A$1004=$B302))=0,Missing_substance,
IF(SUMPRODUCT(--('Section 12'!$A$4:$A$1004=$B302),--('Section 12'!$Z$4:$Z$1004=Complete))&lt;SUMPRODUCT(--('Section 12'!$A$4:$A$1004=$B302)),Substance_error,Substance_complete)))))</f>
        <v/>
      </c>
      <c r="E302" s="10" t="str" cm="1">
        <f t="array" ref="E302">IF('File Status'!$B302="","",
IF(AND('Section 8'!$L$4=No,SUMPRODUCT(--('Section 13(a)(b)(c)'!$A$4:$A$100=$B302))=0),"",
IF(AND('Section 8'!$L$4=No,SUMPRODUCT(--('Section 13(a)(b)(c)'!$A$4:$A$100=$B302))&gt;0),Tab_NotReq,
IF(ISERROR(VLOOKUP($B302,List_Section_1314,1,FALSE))=TRUE, "",
IF(SUMPRODUCT(--('Section 13(a)(b)(c)'!$A$4:$A$100=$B302))=0,Missing_substance,
IF(SUMPRODUCT(--('Section 13(a)(b)(c)'!$A$4:$A$100=$B302),--('Section 13(a)(b)(c)'!$O$4:$O$100=Complete))&lt;SUMPRODUCT(--('Section 13(a)(b)(c)'!$A$4:$A$100=$B302)),Substance_error,Substance_complete))))))</f>
        <v/>
      </c>
      <c r="F302" s="93" t="str" cm="1">
        <f t="array" ref="F302">IF('File Status'!$B302="","",
IF(AND('Section 8'!$L$4=No,SUMPRODUCT(--('Section 13(d)(e)'!$A$4:$A$300=$B302))=0),"",
IF(AND('Section 8'!$L$4=No,SUMPRODUCT(--('Section 13(d)(e)'!$A$4:$A$300=$B302))&gt;0),Tab_NotReq,
IF(ISERROR(VLOOKUP($B302,List_Section_1314,1,FALSE))=TRUE, "",
IF(SUMPRODUCT(--('Section 13(d)(e)'!$A$4:$A$300=$B302))=0,Missing_substance,
IF(SUMPRODUCT(--('Section 13(d)(e)'!$A$4:$A$300=$B302),--('Section 13(d)(e)'!$L$4:$L$300=Complete))&lt;SUMPRODUCT(--('Section 13(d)(e)'!$A$4:$A$300=$B302)),Substance_error,Substance_complete))))))</f>
        <v/>
      </c>
      <c r="G302" s="94" t="str" cm="1">
        <f t="array" ref="G302">IF('File Status'!$B302="","",
IF(AND('Section 8'!$L$4=No,SUMPRODUCT(--('Section 13 &amp; 14 Files'!$A$4:$A$100=$B302))=0),"",
IF(AND('Section 8'!$L$4=No,SUMPRODUCT(--('Section 13 &amp; 14 Files'!$A$4:$A$100=$B302))&gt;0),Tab_NotReq,
IF(ISERROR(VLOOKUP($B302,List_Section_1314,1,FALSE))=TRUE, "",
IF(SUMPRODUCT(--('Section 13 &amp; 14 Files'!$A$4:$A$100=$B302),--('Section 13 &amp; 14 Files'!$H$4:$H$100=Complete))&lt;SUMPRODUCT(--('Section 13 &amp; 14 Files'!$A$4:$A$100=$B302)),Substance_error,substance_complete_s1314)))))</f>
        <v/>
      </c>
      <c r="H302" s="25"/>
    </row>
    <row r="303" spans="1:8" ht="59.5" customHeight="1" x14ac:dyDescent="0.35">
      <c r="A303" s="25"/>
      <c r="B303" s="2" t="str">
        <f>IF('Section 11'!C290="", "", 'Section 11'!C290)</f>
        <v/>
      </c>
      <c r="C303" s="10" t="str">
        <f>IF(B303="","",
IF(AND('Section 8'!$L$4=No,B303&lt;&gt;""),Tab_NotReq,
IF('Section 11'!Y290=Complete,Substance_complete,IF('Section 11'!Y290&lt;&gt;Complete,Substance_error,""))))</f>
        <v/>
      </c>
      <c r="D303" s="10" t="str" cm="1">
        <f t="array" ref="D303">IF('File Status'!$B303="","",
IF(AND('Section 8'!$L$4=No,SUMPRODUCT(--('Section 12'!$A$4:$A$1004=$B303))=0),"",
IF(AND('Section 8'!$L$4=No,SUMPRODUCT(--('Section 12'!$A$4:$A$1004=$B303))&gt;0),Tab_NotReq,
IF(SUMPRODUCT(--('Section 12'!$A$4:$A$1004=$B303))=0,Missing_substance,
IF(SUMPRODUCT(--('Section 12'!$A$4:$A$1004=$B303),--('Section 12'!$Z$4:$Z$1004=Complete))&lt;SUMPRODUCT(--('Section 12'!$A$4:$A$1004=$B303)),Substance_error,Substance_complete)))))</f>
        <v/>
      </c>
      <c r="E303" s="10" t="str" cm="1">
        <f t="array" ref="E303">IF('File Status'!$B303="","",
IF(AND('Section 8'!$L$4=No,SUMPRODUCT(--('Section 13(a)(b)(c)'!$A$4:$A$100=$B303))=0),"",
IF(AND('Section 8'!$L$4=No,SUMPRODUCT(--('Section 13(a)(b)(c)'!$A$4:$A$100=$B303))&gt;0),Tab_NotReq,
IF(ISERROR(VLOOKUP($B303,List_Section_1314,1,FALSE))=TRUE, "",
IF(SUMPRODUCT(--('Section 13(a)(b)(c)'!$A$4:$A$100=$B303))=0,Missing_substance,
IF(SUMPRODUCT(--('Section 13(a)(b)(c)'!$A$4:$A$100=$B303),--('Section 13(a)(b)(c)'!$O$4:$O$100=Complete))&lt;SUMPRODUCT(--('Section 13(a)(b)(c)'!$A$4:$A$100=$B303)),Substance_error,Substance_complete))))))</f>
        <v/>
      </c>
      <c r="F303" s="93" t="str" cm="1">
        <f t="array" ref="F303">IF('File Status'!$B303="","",
IF(AND('Section 8'!$L$4=No,SUMPRODUCT(--('Section 13(d)(e)'!$A$4:$A$300=$B303))=0),"",
IF(AND('Section 8'!$L$4=No,SUMPRODUCT(--('Section 13(d)(e)'!$A$4:$A$300=$B303))&gt;0),Tab_NotReq,
IF(ISERROR(VLOOKUP($B303,List_Section_1314,1,FALSE))=TRUE, "",
IF(SUMPRODUCT(--('Section 13(d)(e)'!$A$4:$A$300=$B303))=0,Missing_substance,
IF(SUMPRODUCT(--('Section 13(d)(e)'!$A$4:$A$300=$B303),--('Section 13(d)(e)'!$L$4:$L$300=Complete))&lt;SUMPRODUCT(--('Section 13(d)(e)'!$A$4:$A$300=$B303)),Substance_error,Substance_complete))))))</f>
        <v/>
      </c>
      <c r="G303" s="94" t="str" cm="1">
        <f t="array" ref="G303">IF('File Status'!$B303="","",
IF(AND('Section 8'!$L$4=No,SUMPRODUCT(--('Section 13 &amp; 14 Files'!$A$4:$A$100=$B303))=0),"",
IF(AND('Section 8'!$L$4=No,SUMPRODUCT(--('Section 13 &amp; 14 Files'!$A$4:$A$100=$B303))&gt;0),Tab_NotReq,
IF(ISERROR(VLOOKUP($B303,List_Section_1314,1,FALSE))=TRUE, "",
IF(SUMPRODUCT(--('Section 13 &amp; 14 Files'!$A$4:$A$100=$B303),--('Section 13 &amp; 14 Files'!$H$4:$H$100=Complete))&lt;SUMPRODUCT(--('Section 13 &amp; 14 Files'!$A$4:$A$100=$B303)),Substance_error,substance_complete_s1314)))))</f>
        <v/>
      </c>
      <c r="H303" s="25"/>
    </row>
    <row r="304" spans="1:8" ht="59.5" customHeight="1" x14ac:dyDescent="0.35">
      <c r="A304" s="25"/>
      <c r="B304" s="2" t="str">
        <f>IF('Section 11'!C291="", "", 'Section 11'!C291)</f>
        <v/>
      </c>
      <c r="C304" s="10" t="str">
        <f>IF(B304="","",
IF(AND('Section 8'!$L$4=No,B304&lt;&gt;""),Tab_NotReq,
IF('Section 11'!Y291=Complete,Substance_complete,IF('Section 11'!Y291&lt;&gt;Complete,Substance_error,""))))</f>
        <v/>
      </c>
      <c r="D304" s="10" t="str" cm="1">
        <f t="array" ref="D304">IF('File Status'!$B304="","",
IF(AND('Section 8'!$L$4=No,SUMPRODUCT(--('Section 12'!$A$4:$A$1004=$B304))=0),"",
IF(AND('Section 8'!$L$4=No,SUMPRODUCT(--('Section 12'!$A$4:$A$1004=$B304))&gt;0),Tab_NotReq,
IF(SUMPRODUCT(--('Section 12'!$A$4:$A$1004=$B304))=0,Missing_substance,
IF(SUMPRODUCT(--('Section 12'!$A$4:$A$1004=$B304),--('Section 12'!$Z$4:$Z$1004=Complete))&lt;SUMPRODUCT(--('Section 12'!$A$4:$A$1004=$B304)),Substance_error,Substance_complete)))))</f>
        <v/>
      </c>
      <c r="E304" s="10" t="str" cm="1">
        <f t="array" ref="E304">IF('File Status'!$B304="","",
IF(AND('Section 8'!$L$4=No,SUMPRODUCT(--('Section 13(a)(b)(c)'!$A$4:$A$100=$B304))=0),"",
IF(AND('Section 8'!$L$4=No,SUMPRODUCT(--('Section 13(a)(b)(c)'!$A$4:$A$100=$B304))&gt;0),Tab_NotReq,
IF(ISERROR(VLOOKUP($B304,List_Section_1314,1,FALSE))=TRUE, "",
IF(SUMPRODUCT(--('Section 13(a)(b)(c)'!$A$4:$A$100=$B304))=0,Missing_substance,
IF(SUMPRODUCT(--('Section 13(a)(b)(c)'!$A$4:$A$100=$B304),--('Section 13(a)(b)(c)'!$O$4:$O$100=Complete))&lt;SUMPRODUCT(--('Section 13(a)(b)(c)'!$A$4:$A$100=$B304)),Substance_error,Substance_complete))))))</f>
        <v/>
      </c>
      <c r="F304" s="93" t="str" cm="1">
        <f t="array" ref="F304">IF('File Status'!$B304="","",
IF(AND('Section 8'!$L$4=No,SUMPRODUCT(--('Section 13(d)(e)'!$A$4:$A$300=$B304))=0),"",
IF(AND('Section 8'!$L$4=No,SUMPRODUCT(--('Section 13(d)(e)'!$A$4:$A$300=$B304))&gt;0),Tab_NotReq,
IF(ISERROR(VLOOKUP($B304,List_Section_1314,1,FALSE))=TRUE, "",
IF(SUMPRODUCT(--('Section 13(d)(e)'!$A$4:$A$300=$B304))=0,Missing_substance,
IF(SUMPRODUCT(--('Section 13(d)(e)'!$A$4:$A$300=$B304),--('Section 13(d)(e)'!$L$4:$L$300=Complete))&lt;SUMPRODUCT(--('Section 13(d)(e)'!$A$4:$A$300=$B304)),Substance_error,Substance_complete))))))</f>
        <v/>
      </c>
      <c r="G304" s="94" t="str" cm="1">
        <f t="array" ref="G304">IF('File Status'!$B304="","",
IF(AND('Section 8'!$L$4=No,SUMPRODUCT(--('Section 13 &amp; 14 Files'!$A$4:$A$100=$B304))=0),"",
IF(AND('Section 8'!$L$4=No,SUMPRODUCT(--('Section 13 &amp; 14 Files'!$A$4:$A$100=$B304))&gt;0),Tab_NotReq,
IF(ISERROR(VLOOKUP($B304,List_Section_1314,1,FALSE))=TRUE, "",
IF(SUMPRODUCT(--('Section 13 &amp; 14 Files'!$A$4:$A$100=$B304),--('Section 13 &amp; 14 Files'!$H$4:$H$100=Complete))&lt;SUMPRODUCT(--('Section 13 &amp; 14 Files'!$A$4:$A$100=$B304)),Substance_error,substance_complete_s1314)))))</f>
        <v/>
      </c>
      <c r="H304" s="25"/>
    </row>
    <row r="305" spans="1:8" ht="59.5" customHeight="1" x14ac:dyDescent="0.35">
      <c r="A305" s="25"/>
      <c r="B305" s="2" t="str">
        <f>IF('Section 11'!C292="", "", 'Section 11'!C292)</f>
        <v/>
      </c>
      <c r="C305" s="10" t="str">
        <f>IF(B305="","",
IF(AND('Section 8'!$L$4=No,B305&lt;&gt;""),Tab_NotReq,
IF('Section 11'!Y292=Complete,Substance_complete,IF('Section 11'!Y292&lt;&gt;Complete,Substance_error,""))))</f>
        <v/>
      </c>
      <c r="D305" s="10" t="str" cm="1">
        <f t="array" ref="D305">IF('File Status'!$B305="","",
IF(AND('Section 8'!$L$4=No,SUMPRODUCT(--('Section 12'!$A$4:$A$1004=$B305))=0),"",
IF(AND('Section 8'!$L$4=No,SUMPRODUCT(--('Section 12'!$A$4:$A$1004=$B305))&gt;0),Tab_NotReq,
IF(SUMPRODUCT(--('Section 12'!$A$4:$A$1004=$B305))=0,Missing_substance,
IF(SUMPRODUCT(--('Section 12'!$A$4:$A$1004=$B305),--('Section 12'!$Z$4:$Z$1004=Complete))&lt;SUMPRODUCT(--('Section 12'!$A$4:$A$1004=$B305)),Substance_error,Substance_complete)))))</f>
        <v/>
      </c>
      <c r="E305" s="10" t="str" cm="1">
        <f t="array" ref="E305">IF('File Status'!$B305="","",
IF(AND('Section 8'!$L$4=No,SUMPRODUCT(--('Section 13(a)(b)(c)'!$A$4:$A$100=$B305))=0),"",
IF(AND('Section 8'!$L$4=No,SUMPRODUCT(--('Section 13(a)(b)(c)'!$A$4:$A$100=$B305))&gt;0),Tab_NotReq,
IF(ISERROR(VLOOKUP($B305,List_Section_1314,1,FALSE))=TRUE, "",
IF(SUMPRODUCT(--('Section 13(a)(b)(c)'!$A$4:$A$100=$B305))=0,Missing_substance,
IF(SUMPRODUCT(--('Section 13(a)(b)(c)'!$A$4:$A$100=$B305),--('Section 13(a)(b)(c)'!$O$4:$O$100=Complete))&lt;SUMPRODUCT(--('Section 13(a)(b)(c)'!$A$4:$A$100=$B305)),Substance_error,Substance_complete))))))</f>
        <v/>
      </c>
      <c r="F305" s="93" t="str" cm="1">
        <f t="array" ref="F305">IF('File Status'!$B305="","",
IF(AND('Section 8'!$L$4=No,SUMPRODUCT(--('Section 13(d)(e)'!$A$4:$A$300=$B305))=0),"",
IF(AND('Section 8'!$L$4=No,SUMPRODUCT(--('Section 13(d)(e)'!$A$4:$A$300=$B305))&gt;0),Tab_NotReq,
IF(ISERROR(VLOOKUP($B305,List_Section_1314,1,FALSE))=TRUE, "",
IF(SUMPRODUCT(--('Section 13(d)(e)'!$A$4:$A$300=$B305))=0,Missing_substance,
IF(SUMPRODUCT(--('Section 13(d)(e)'!$A$4:$A$300=$B305),--('Section 13(d)(e)'!$L$4:$L$300=Complete))&lt;SUMPRODUCT(--('Section 13(d)(e)'!$A$4:$A$300=$B305)),Substance_error,Substance_complete))))))</f>
        <v/>
      </c>
      <c r="G305" s="94" t="str" cm="1">
        <f t="array" ref="G305">IF('File Status'!$B305="","",
IF(AND('Section 8'!$L$4=No,SUMPRODUCT(--('Section 13 &amp; 14 Files'!$A$4:$A$100=$B305))=0),"",
IF(AND('Section 8'!$L$4=No,SUMPRODUCT(--('Section 13 &amp; 14 Files'!$A$4:$A$100=$B305))&gt;0),Tab_NotReq,
IF(ISERROR(VLOOKUP($B305,List_Section_1314,1,FALSE))=TRUE, "",
IF(SUMPRODUCT(--('Section 13 &amp; 14 Files'!$A$4:$A$100=$B305),--('Section 13 &amp; 14 Files'!$H$4:$H$100=Complete))&lt;SUMPRODUCT(--('Section 13 &amp; 14 Files'!$A$4:$A$100=$B305)),Substance_error,substance_complete_s1314)))))</f>
        <v/>
      </c>
      <c r="H305" s="25"/>
    </row>
    <row r="306" spans="1:8" ht="59.5" customHeight="1" x14ac:dyDescent="0.35">
      <c r="A306" s="25"/>
      <c r="B306" s="2" t="str">
        <f>IF('Section 11'!C293="", "", 'Section 11'!C293)</f>
        <v/>
      </c>
      <c r="C306" s="10" t="str">
        <f>IF(B306="","",
IF(AND('Section 8'!$L$4=No,B306&lt;&gt;""),Tab_NotReq,
IF('Section 11'!Y293=Complete,Substance_complete,IF('Section 11'!Y293&lt;&gt;Complete,Substance_error,""))))</f>
        <v/>
      </c>
      <c r="D306" s="10" t="str" cm="1">
        <f t="array" ref="D306">IF('File Status'!$B306="","",
IF(AND('Section 8'!$L$4=No,SUMPRODUCT(--('Section 12'!$A$4:$A$1004=$B306))=0),"",
IF(AND('Section 8'!$L$4=No,SUMPRODUCT(--('Section 12'!$A$4:$A$1004=$B306))&gt;0),Tab_NotReq,
IF(SUMPRODUCT(--('Section 12'!$A$4:$A$1004=$B306))=0,Missing_substance,
IF(SUMPRODUCT(--('Section 12'!$A$4:$A$1004=$B306),--('Section 12'!$Z$4:$Z$1004=Complete))&lt;SUMPRODUCT(--('Section 12'!$A$4:$A$1004=$B306)),Substance_error,Substance_complete)))))</f>
        <v/>
      </c>
      <c r="E306" s="10" t="str" cm="1">
        <f t="array" ref="E306">IF('File Status'!$B306="","",
IF(AND('Section 8'!$L$4=No,SUMPRODUCT(--('Section 13(a)(b)(c)'!$A$4:$A$100=$B306))=0),"",
IF(AND('Section 8'!$L$4=No,SUMPRODUCT(--('Section 13(a)(b)(c)'!$A$4:$A$100=$B306))&gt;0),Tab_NotReq,
IF(ISERROR(VLOOKUP($B306,List_Section_1314,1,FALSE))=TRUE, "",
IF(SUMPRODUCT(--('Section 13(a)(b)(c)'!$A$4:$A$100=$B306))=0,Missing_substance,
IF(SUMPRODUCT(--('Section 13(a)(b)(c)'!$A$4:$A$100=$B306),--('Section 13(a)(b)(c)'!$O$4:$O$100=Complete))&lt;SUMPRODUCT(--('Section 13(a)(b)(c)'!$A$4:$A$100=$B306)),Substance_error,Substance_complete))))))</f>
        <v/>
      </c>
      <c r="F306" s="93" t="str" cm="1">
        <f t="array" ref="F306">IF('File Status'!$B306="","",
IF(AND('Section 8'!$L$4=No,SUMPRODUCT(--('Section 13(d)(e)'!$A$4:$A$300=$B306))=0),"",
IF(AND('Section 8'!$L$4=No,SUMPRODUCT(--('Section 13(d)(e)'!$A$4:$A$300=$B306))&gt;0),Tab_NotReq,
IF(ISERROR(VLOOKUP($B306,List_Section_1314,1,FALSE))=TRUE, "",
IF(SUMPRODUCT(--('Section 13(d)(e)'!$A$4:$A$300=$B306))=0,Missing_substance,
IF(SUMPRODUCT(--('Section 13(d)(e)'!$A$4:$A$300=$B306),--('Section 13(d)(e)'!$L$4:$L$300=Complete))&lt;SUMPRODUCT(--('Section 13(d)(e)'!$A$4:$A$300=$B306)),Substance_error,Substance_complete))))))</f>
        <v/>
      </c>
      <c r="G306" s="94" t="str" cm="1">
        <f t="array" ref="G306">IF('File Status'!$B306="","",
IF(AND('Section 8'!$L$4=No,SUMPRODUCT(--('Section 13 &amp; 14 Files'!$A$4:$A$100=$B306))=0),"",
IF(AND('Section 8'!$L$4=No,SUMPRODUCT(--('Section 13 &amp; 14 Files'!$A$4:$A$100=$B306))&gt;0),Tab_NotReq,
IF(ISERROR(VLOOKUP($B306,List_Section_1314,1,FALSE))=TRUE, "",
IF(SUMPRODUCT(--('Section 13 &amp; 14 Files'!$A$4:$A$100=$B306),--('Section 13 &amp; 14 Files'!$H$4:$H$100=Complete))&lt;SUMPRODUCT(--('Section 13 &amp; 14 Files'!$A$4:$A$100=$B306)),Substance_error,substance_complete_s1314)))))</f>
        <v/>
      </c>
      <c r="H306" s="25"/>
    </row>
    <row r="307" spans="1:8" ht="59.5" customHeight="1" x14ac:dyDescent="0.35">
      <c r="A307" s="25"/>
      <c r="B307" s="2" t="str">
        <f>IF('Section 11'!C294="", "", 'Section 11'!C294)</f>
        <v/>
      </c>
      <c r="C307" s="10" t="str">
        <f>IF(B307="","",
IF(AND('Section 8'!$L$4=No,B307&lt;&gt;""),Tab_NotReq,
IF('Section 11'!Y294=Complete,Substance_complete,IF('Section 11'!Y294&lt;&gt;Complete,Substance_error,""))))</f>
        <v/>
      </c>
      <c r="D307" s="10" t="str" cm="1">
        <f t="array" ref="D307">IF('File Status'!$B307="","",
IF(AND('Section 8'!$L$4=No,SUMPRODUCT(--('Section 12'!$A$4:$A$1004=$B307))=0),"",
IF(AND('Section 8'!$L$4=No,SUMPRODUCT(--('Section 12'!$A$4:$A$1004=$B307))&gt;0),Tab_NotReq,
IF(SUMPRODUCT(--('Section 12'!$A$4:$A$1004=$B307))=0,Missing_substance,
IF(SUMPRODUCT(--('Section 12'!$A$4:$A$1004=$B307),--('Section 12'!$Z$4:$Z$1004=Complete))&lt;SUMPRODUCT(--('Section 12'!$A$4:$A$1004=$B307)),Substance_error,Substance_complete)))))</f>
        <v/>
      </c>
      <c r="E307" s="10" t="str" cm="1">
        <f t="array" ref="E307">IF('File Status'!$B307="","",
IF(AND('Section 8'!$L$4=No,SUMPRODUCT(--('Section 13(a)(b)(c)'!$A$4:$A$100=$B307))=0),"",
IF(AND('Section 8'!$L$4=No,SUMPRODUCT(--('Section 13(a)(b)(c)'!$A$4:$A$100=$B307))&gt;0),Tab_NotReq,
IF(ISERROR(VLOOKUP($B307,List_Section_1314,1,FALSE))=TRUE, "",
IF(SUMPRODUCT(--('Section 13(a)(b)(c)'!$A$4:$A$100=$B307))=0,Missing_substance,
IF(SUMPRODUCT(--('Section 13(a)(b)(c)'!$A$4:$A$100=$B307),--('Section 13(a)(b)(c)'!$O$4:$O$100=Complete))&lt;SUMPRODUCT(--('Section 13(a)(b)(c)'!$A$4:$A$100=$B307)),Substance_error,Substance_complete))))))</f>
        <v/>
      </c>
      <c r="F307" s="93" t="str" cm="1">
        <f t="array" ref="F307">IF('File Status'!$B307="","",
IF(AND('Section 8'!$L$4=No,SUMPRODUCT(--('Section 13(d)(e)'!$A$4:$A$300=$B307))=0),"",
IF(AND('Section 8'!$L$4=No,SUMPRODUCT(--('Section 13(d)(e)'!$A$4:$A$300=$B307))&gt;0),Tab_NotReq,
IF(ISERROR(VLOOKUP($B307,List_Section_1314,1,FALSE))=TRUE, "",
IF(SUMPRODUCT(--('Section 13(d)(e)'!$A$4:$A$300=$B307))=0,Missing_substance,
IF(SUMPRODUCT(--('Section 13(d)(e)'!$A$4:$A$300=$B307),--('Section 13(d)(e)'!$L$4:$L$300=Complete))&lt;SUMPRODUCT(--('Section 13(d)(e)'!$A$4:$A$300=$B307)),Substance_error,Substance_complete))))))</f>
        <v/>
      </c>
      <c r="G307" s="94" t="str" cm="1">
        <f t="array" ref="G307">IF('File Status'!$B307="","",
IF(AND('Section 8'!$L$4=No,SUMPRODUCT(--('Section 13 &amp; 14 Files'!$A$4:$A$100=$B307))=0),"",
IF(AND('Section 8'!$L$4=No,SUMPRODUCT(--('Section 13 &amp; 14 Files'!$A$4:$A$100=$B307))&gt;0),Tab_NotReq,
IF(ISERROR(VLOOKUP($B307,List_Section_1314,1,FALSE))=TRUE, "",
IF(SUMPRODUCT(--('Section 13 &amp; 14 Files'!$A$4:$A$100=$B307),--('Section 13 &amp; 14 Files'!$H$4:$H$100=Complete))&lt;SUMPRODUCT(--('Section 13 &amp; 14 Files'!$A$4:$A$100=$B307)),Substance_error,substance_complete_s1314)))))</f>
        <v/>
      </c>
      <c r="H307" s="25"/>
    </row>
    <row r="308" spans="1:8" ht="59.5" customHeight="1" x14ac:dyDescent="0.35">
      <c r="A308" s="25"/>
      <c r="B308" s="2" t="str">
        <f>IF('Section 11'!C295="", "", 'Section 11'!C295)</f>
        <v/>
      </c>
      <c r="C308" s="10" t="str">
        <f>IF(B308="","",
IF(AND('Section 8'!$L$4=No,B308&lt;&gt;""),Tab_NotReq,
IF('Section 11'!Y295=Complete,Substance_complete,IF('Section 11'!Y295&lt;&gt;Complete,Substance_error,""))))</f>
        <v/>
      </c>
      <c r="D308" s="10" t="str" cm="1">
        <f t="array" ref="D308">IF('File Status'!$B308="","",
IF(AND('Section 8'!$L$4=No,SUMPRODUCT(--('Section 12'!$A$4:$A$1004=$B308))=0),"",
IF(AND('Section 8'!$L$4=No,SUMPRODUCT(--('Section 12'!$A$4:$A$1004=$B308))&gt;0),Tab_NotReq,
IF(SUMPRODUCT(--('Section 12'!$A$4:$A$1004=$B308))=0,Missing_substance,
IF(SUMPRODUCT(--('Section 12'!$A$4:$A$1004=$B308),--('Section 12'!$Z$4:$Z$1004=Complete))&lt;SUMPRODUCT(--('Section 12'!$A$4:$A$1004=$B308)),Substance_error,Substance_complete)))))</f>
        <v/>
      </c>
      <c r="E308" s="10" t="str" cm="1">
        <f t="array" ref="E308">IF('File Status'!$B308="","",
IF(AND('Section 8'!$L$4=No,SUMPRODUCT(--('Section 13(a)(b)(c)'!$A$4:$A$100=$B308))=0),"",
IF(AND('Section 8'!$L$4=No,SUMPRODUCT(--('Section 13(a)(b)(c)'!$A$4:$A$100=$B308))&gt;0),Tab_NotReq,
IF(ISERROR(VLOOKUP($B308,List_Section_1314,1,FALSE))=TRUE, "",
IF(SUMPRODUCT(--('Section 13(a)(b)(c)'!$A$4:$A$100=$B308))=0,Missing_substance,
IF(SUMPRODUCT(--('Section 13(a)(b)(c)'!$A$4:$A$100=$B308),--('Section 13(a)(b)(c)'!$O$4:$O$100=Complete))&lt;SUMPRODUCT(--('Section 13(a)(b)(c)'!$A$4:$A$100=$B308)),Substance_error,Substance_complete))))))</f>
        <v/>
      </c>
      <c r="F308" s="93" t="str" cm="1">
        <f t="array" ref="F308">IF('File Status'!$B308="","",
IF(AND('Section 8'!$L$4=No,SUMPRODUCT(--('Section 13(d)(e)'!$A$4:$A$300=$B308))=0),"",
IF(AND('Section 8'!$L$4=No,SUMPRODUCT(--('Section 13(d)(e)'!$A$4:$A$300=$B308))&gt;0),Tab_NotReq,
IF(ISERROR(VLOOKUP($B308,List_Section_1314,1,FALSE))=TRUE, "",
IF(SUMPRODUCT(--('Section 13(d)(e)'!$A$4:$A$300=$B308))=0,Missing_substance,
IF(SUMPRODUCT(--('Section 13(d)(e)'!$A$4:$A$300=$B308),--('Section 13(d)(e)'!$L$4:$L$300=Complete))&lt;SUMPRODUCT(--('Section 13(d)(e)'!$A$4:$A$300=$B308)),Substance_error,Substance_complete))))))</f>
        <v/>
      </c>
      <c r="G308" s="94" t="str" cm="1">
        <f t="array" ref="G308">IF('File Status'!$B308="","",
IF(AND('Section 8'!$L$4=No,SUMPRODUCT(--('Section 13 &amp; 14 Files'!$A$4:$A$100=$B308))=0),"",
IF(AND('Section 8'!$L$4=No,SUMPRODUCT(--('Section 13 &amp; 14 Files'!$A$4:$A$100=$B308))&gt;0),Tab_NotReq,
IF(ISERROR(VLOOKUP($B308,List_Section_1314,1,FALSE))=TRUE, "",
IF(SUMPRODUCT(--('Section 13 &amp; 14 Files'!$A$4:$A$100=$B308),--('Section 13 &amp; 14 Files'!$H$4:$H$100=Complete))&lt;SUMPRODUCT(--('Section 13 &amp; 14 Files'!$A$4:$A$100=$B308)),Substance_error,substance_complete_s1314)))))</f>
        <v/>
      </c>
      <c r="H308" s="25"/>
    </row>
    <row r="309" spans="1:8" ht="59.5" customHeight="1" x14ac:dyDescent="0.35">
      <c r="A309" s="25"/>
      <c r="B309" s="2" t="str">
        <f>IF('Section 11'!C296="", "", 'Section 11'!C296)</f>
        <v/>
      </c>
      <c r="C309" s="10" t="str">
        <f>IF(B309="","",
IF(AND('Section 8'!$L$4=No,B309&lt;&gt;""),Tab_NotReq,
IF('Section 11'!Y296=Complete,Substance_complete,IF('Section 11'!Y296&lt;&gt;Complete,Substance_error,""))))</f>
        <v/>
      </c>
      <c r="D309" s="10" t="str" cm="1">
        <f t="array" ref="D309">IF('File Status'!$B309="","",
IF(AND('Section 8'!$L$4=No,SUMPRODUCT(--('Section 12'!$A$4:$A$1004=$B309))=0),"",
IF(AND('Section 8'!$L$4=No,SUMPRODUCT(--('Section 12'!$A$4:$A$1004=$B309))&gt;0),Tab_NotReq,
IF(SUMPRODUCT(--('Section 12'!$A$4:$A$1004=$B309))=0,Missing_substance,
IF(SUMPRODUCT(--('Section 12'!$A$4:$A$1004=$B309),--('Section 12'!$Z$4:$Z$1004=Complete))&lt;SUMPRODUCT(--('Section 12'!$A$4:$A$1004=$B309)),Substance_error,Substance_complete)))))</f>
        <v/>
      </c>
      <c r="E309" s="10" t="str" cm="1">
        <f t="array" ref="E309">IF('File Status'!$B309="","",
IF(AND('Section 8'!$L$4=No,SUMPRODUCT(--('Section 13(a)(b)(c)'!$A$4:$A$100=$B309))=0),"",
IF(AND('Section 8'!$L$4=No,SUMPRODUCT(--('Section 13(a)(b)(c)'!$A$4:$A$100=$B309))&gt;0),Tab_NotReq,
IF(ISERROR(VLOOKUP($B309,List_Section_1314,1,FALSE))=TRUE, "",
IF(SUMPRODUCT(--('Section 13(a)(b)(c)'!$A$4:$A$100=$B309))=0,Missing_substance,
IF(SUMPRODUCT(--('Section 13(a)(b)(c)'!$A$4:$A$100=$B309),--('Section 13(a)(b)(c)'!$O$4:$O$100=Complete))&lt;SUMPRODUCT(--('Section 13(a)(b)(c)'!$A$4:$A$100=$B309)),Substance_error,Substance_complete))))))</f>
        <v/>
      </c>
      <c r="F309" s="93" t="str" cm="1">
        <f t="array" ref="F309">IF('File Status'!$B309="","",
IF(AND('Section 8'!$L$4=No,SUMPRODUCT(--('Section 13(d)(e)'!$A$4:$A$300=$B309))=0),"",
IF(AND('Section 8'!$L$4=No,SUMPRODUCT(--('Section 13(d)(e)'!$A$4:$A$300=$B309))&gt;0),Tab_NotReq,
IF(ISERROR(VLOOKUP($B309,List_Section_1314,1,FALSE))=TRUE, "",
IF(SUMPRODUCT(--('Section 13(d)(e)'!$A$4:$A$300=$B309))=0,Missing_substance,
IF(SUMPRODUCT(--('Section 13(d)(e)'!$A$4:$A$300=$B309),--('Section 13(d)(e)'!$L$4:$L$300=Complete))&lt;SUMPRODUCT(--('Section 13(d)(e)'!$A$4:$A$300=$B309)),Substance_error,Substance_complete))))))</f>
        <v/>
      </c>
      <c r="G309" s="94" t="str" cm="1">
        <f t="array" ref="G309">IF('File Status'!$B309="","",
IF(AND('Section 8'!$L$4=No,SUMPRODUCT(--('Section 13 &amp; 14 Files'!$A$4:$A$100=$B309))=0),"",
IF(AND('Section 8'!$L$4=No,SUMPRODUCT(--('Section 13 &amp; 14 Files'!$A$4:$A$100=$B309))&gt;0),Tab_NotReq,
IF(ISERROR(VLOOKUP($B309,List_Section_1314,1,FALSE))=TRUE, "",
IF(SUMPRODUCT(--('Section 13 &amp; 14 Files'!$A$4:$A$100=$B309),--('Section 13 &amp; 14 Files'!$H$4:$H$100=Complete))&lt;SUMPRODUCT(--('Section 13 &amp; 14 Files'!$A$4:$A$100=$B309)),Substance_error,substance_complete_s1314)))))</f>
        <v/>
      </c>
      <c r="H309" s="25"/>
    </row>
    <row r="310" spans="1:8" ht="59.5" customHeight="1" x14ac:dyDescent="0.35">
      <c r="A310" s="25"/>
      <c r="B310" s="2" t="str">
        <f>IF('Section 11'!C297="", "", 'Section 11'!C297)</f>
        <v/>
      </c>
      <c r="C310" s="10" t="str">
        <f>IF(B310="","",
IF(AND('Section 8'!$L$4=No,B310&lt;&gt;""),Tab_NotReq,
IF('Section 11'!Y297=Complete,Substance_complete,IF('Section 11'!Y297&lt;&gt;Complete,Substance_error,""))))</f>
        <v/>
      </c>
      <c r="D310" s="10" t="str" cm="1">
        <f t="array" ref="D310">IF('File Status'!$B310="","",
IF(AND('Section 8'!$L$4=No,SUMPRODUCT(--('Section 12'!$A$4:$A$1004=$B310))=0),"",
IF(AND('Section 8'!$L$4=No,SUMPRODUCT(--('Section 12'!$A$4:$A$1004=$B310))&gt;0),Tab_NotReq,
IF(SUMPRODUCT(--('Section 12'!$A$4:$A$1004=$B310))=0,Missing_substance,
IF(SUMPRODUCT(--('Section 12'!$A$4:$A$1004=$B310),--('Section 12'!$Z$4:$Z$1004=Complete))&lt;SUMPRODUCT(--('Section 12'!$A$4:$A$1004=$B310)),Substance_error,Substance_complete)))))</f>
        <v/>
      </c>
      <c r="E310" s="10" t="str" cm="1">
        <f t="array" ref="E310">IF('File Status'!$B310="","",
IF(AND('Section 8'!$L$4=No,SUMPRODUCT(--('Section 13(a)(b)(c)'!$A$4:$A$100=$B310))=0),"",
IF(AND('Section 8'!$L$4=No,SUMPRODUCT(--('Section 13(a)(b)(c)'!$A$4:$A$100=$B310))&gt;0),Tab_NotReq,
IF(ISERROR(VLOOKUP($B310,List_Section_1314,1,FALSE))=TRUE, "",
IF(SUMPRODUCT(--('Section 13(a)(b)(c)'!$A$4:$A$100=$B310))=0,Missing_substance,
IF(SUMPRODUCT(--('Section 13(a)(b)(c)'!$A$4:$A$100=$B310),--('Section 13(a)(b)(c)'!$O$4:$O$100=Complete))&lt;SUMPRODUCT(--('Section 13(a)(b)(c)'!$A$4:$A$100=$B310)),Substance_error,Substance_complete))))))</f>
        <v/>
      </c>
      <c r="F310" s="93" t="str" cm="1">
        <f t="array" ref="F310">IF('File Status'!$B310="","",
IF(AND('Section 8'!$L$4=No,SUMPRODUCT(--('Section 13(d)(e)'!$A$4:$A$300=$B310))=0),"",
IF(AND('Section 8'!$L$4=No,SUMPRODUCT(--('Section 13(d)(e)'!$A$4:$A$300=$B310))&gt;0),Tab_NotReq,
IF(ISERROR(VLOOKUP($B310,List_Section_1314,1,FALSE))=TRUE, "",
IF(SUMPRODUCT(--('Section 13(d)(e)'!$A$4:$A$300=$B310))=0,Missing_substance,
IF(SUMPRODUCT(--('Section 13(d)(e)'!$A$4:$A$300=$B310),--('Section 13(d)(e)'!$L$4:$L$300=Complete))&lt;SUMPRODUCT(--('Section 13(d)(e)'!$A$4:$A$300=$B310)),Substance_error,Substance_complete))))))</f>
        <v/>
      </c>
      <c r="G310" s="94" t="str" cm="1">
        <f t="array" ref="G310">IF('File Status'!$B310="","",
IF(AND('Section 8'!$L$4=No,SUMPRODUCT(--('Section 13 &amp; 14 Files'!$A$4:$A$100=$B310))=0),"",
IF(AND('Section 8'!$L$4=No,SUMPRODUCT(--('Section 13 &amp; 14 Files'!$A$4:$A$100=$B310))&gt;0),Tab_NotReq,
IF(ISERROR(VLOOKUP($B310,List_Section_1314,1,FALSE))=TRUE, "",
IF(SUMPRODUCT(--('Section 13 &amp; 14 Files'!$A$4:$A$100=$B310),--('Section 13 &amp; 14 Files'!$H$4:$H$100=Complete))&lt;SUMPRODUCT(--('Section 13 &amp; 14 Files'!$A$4:$A$100=$B310)),Substance_error,substance_complete_s1314)))))</f>
        <v/>
      </c>
      <c r="H310" s="25"/>
    </row>
    <row r="311" spans="1:8" ht="59.5" customHeight="1" x14ac:dyDescent="0.35">
      <c r="A311" s="25"/>
      <c r="B311" s="2" t="str">
        <f>IF('Section 11'!C298="", "", 'Section 11'!C298)</f>
        <v/>
      </c>
      <c r="C311" s="10" t="str">
        <f>IF(B311="","",
IF(AND('Section 8'!$L$4=No,B311&lt;&gt;""),Tab_NotReq,
IF('Section 11'!Y298=Complete,Substance_complete,IF('Section 11'!Y298&lt;&gt;Complete,Substance_error,""))))</f>
        <v/>
      </c>
      <c r="D311" s="10" t="str" cm="1">
        <f t="array" ref="D311">IF('File Status'!$B311="","",
IF(AND('Section 8'!$L$4=No,SUMPRODUCT(--('Section 12'!$A$4:$A$1004=$B311))=0),"",
IF(AND('Section 8'!$L$4=No,SUMPRODUCT(--('Section 12'!$A$4:$A$1004=$B311))&gt;0),Tab_NotReq,
IF(SUMPRODUCT(--('Section 12'!$A$4:$A$1004=$B311))=0,Missing_substance,
IF(SUMPRODUCT(--('Section 12'!$A$4:$A$1004=$B311),--('Section 12'!$Z$4:$Z$1004=Complete))&lt;SUMPRODUCT(--('Section 12'!$A$4:$A$1004=$B311)),Substance_error,Substance_complete)))))</f>
        <v/>
      </c>
      <c r="E311" s="10" t="str" cm="1">
        <f t="array" ref="E311">IF('File Status'!$B311="","",
IF(AND('Section 8'!$L$4=No,SUMPRODUCT(--('Section 13(a)(b)(c)'!$A$4:$A$100=$B311))=0),"",
IF(AND('Section 8'!$L$4=No,SUMPRODUCT(--('Section 13(a)(b)(c)'!$A$4:$A$100=$B311))&gt;0),Tab_NotReq,
IF(ISERROR(VLOOKUP($B311,List_Section_1314,1,FALSE))=TRUE, "",
IF(SUMPRODUCT(--('Section 13(a)(b)(c)'!$A$4:$A$100=$B311))=0,Missing_substance,
IF(SUMPRODUCT(--('Section 13(a)(b)(c)'!$A$4:$A$100=$B311),--('Section 13(a)(b)(c)'!$O$4:$O$100=Complete))&lt;SUMPRODUCT(--('Section 13(a)(b)(c)'!$A$4:$A$100=$B311)),Substance_error,Substance_complete))))))</f>
        <v/>
      </c>
      <c r="F311" s="93" t="str" cm="1">
        <f t="array" ref="F311">IF('File Status'!$B311="","",
IF(AND('Section 8'!$L$4=No,SUMPRODUCT(--('Section 13(d)(e)'!$A$4:$A$300=$B311))=0),"",
IF(AND('Section 8'!$L$4=No,SUMPRODUCT(--('Section 13(d)(e)'!$A$4:$A$300=$B311))&gt;0),Tab_NotReq,
IF(ISERROR(VLOOKUP($B311,List_Section_1314,1,FALSE))=TRUE, "",
IF(SUMPRODUCT(--('Section 13(d)(e)'!$A$4:$A$300=$B311))=0,Missing_substance,
IF(SUMPRODUCT(--('Section 13(d)(e)'!$A$4:$A$300=$B311),--('Section 13(d)(e)'!$L$4:$L$300=Complete))&lt;SUMPRODUCT(--('Section 13(d)(e)'!$A$4:$A$300=$B311)),Substance_error,Substance_complete))))))</f>
        <v/>
      </c>
      <c r="G311" s="94" t="str" cm="1">
        <f t="array" ref="G311">IF('File Status'!$B311="","",
IF(AND('Section 8'!$L$4=No,SUMPRODUCT(--('Section 13 &amp; 14 Files'!$A$4:$A$100=$B311))=0),"",
IF(AND('Section 8'!$L$4=No,SUMPRODUCT(--('Section 13 &amp; 14 Files'!$A$4:$A$100=$B311))&gt;0),Tab_NotReq,
IF(ISERROR(VLOOKUP($B311,List_Section_1314,1,FALSE))=TRUE, "",
IF(SUMPRODUCT(--('Section 13 &amp; 14 Files'!$A$4:$A$100=$B311),--('Section 13 &amp; 14 Files'!$H$4:$H$100=Complete))&lt;SUMPRODUCT(--('Section 13 &amp; 14 Files'!$A$4:$A$100=$B311)),Substance_error,substance_complete_s1314)))))</f>
        <v/>
      </c>
      <c r="H311" s="25"/>
    </row>
    <row r="312" spans="1:8" ht="59.5" customHeight="1" x14ac:dyDescent="0.35">
      <c r="A312" s="25"/>
      <c r="B312" s="2" t="str">
        <f>IF('Section 11'!C299="", "", 'Section 11'!C299)</f>
        <v/>
      </c>
      <c r="C312" s="10" t="str">
        <f>IF(B312="","",
IF(AND('Section 8'!$L$4=No,B312&lt;&gt;""),Tab_NotReq,
IF('Section 11'!Y299=Complete,Substance_complete,IF('Section 11'!Y299&lt;&gt;Complete,Substance_error,""))))</f>
        <v/>
      </c>
      <c r="D312" s="10" t="str" cm="1">
        <f t="array" ref="D312">IF('File Status'!$B312="","",
IF(AND('Section 8'!$L$4=No,SUMPRODUCT(--('Section 12'!$A$4:$A$1004=$B312))=0),"",
IF(AND('Section 8'!$L$4=No,SUMPRODUCT(--('Section 12'!$A$4:$A$1004=$B312))&gt;0),Tab_NotReq,
IF(SUMPRODUCT(--('Section 12'!$A$4:$A$1004=$B312))=0,Missing_substance,
IF(SUMPRODUCT(--('Section 12'!$A$4:$A$1004=$B312),--('Section 12'!$Z$4:$Z$1004=Complete))&lt;SUMPRODUCT(--('Section 12'!$A$4:$A$1004=$B312)),Substance_error,Substance_complete)))))</f>
        <v/>
      </c>
      <c r="E312" s="10" t="str" cm="1">
        <f t="array" ref="E312">IF('File Status'!$B312="","",
IF(AND('Section 8'!$L$4=No,SUMPRODUCT(--('Section 13(a)(b)(c)'!$A$4:$A$100=$B312))=0),"",
IF(AND('Section 8'!$L$4=No,SUMPRODUCT(--('Section 13(a)(b)(c)'!$A$4:$A$100=$B312))&gt;0),Tab_NotReq,
IF(ISERROR(VLOOKUP($B312,List_Section_1314,1,FALSE))=TRUE, "",
IF(SUMPRODUCT(--('Section 13(a)(b)(c)'!$A$4:$A$100=$B312))=0,Missing_substance,
IF(SUMPRODUCT(--('Section 13(a)(b)(c)'!$A$4:$A$100=$B312),--('Section 13(a)(b)(c)'!$O$4:$O$100=Complete))&lt;SUMPRODUCT(--('Section 13(a)(b)(c)'!$A$4:$A$100=$B312)),Substance_error,Substance_complete))))))</f>
        <v/>
      </c>
      <c r="F312" s="93" t="str" cm="1">
        <f t="array" ref="F312">IF('File Status'!$B312="","",
IF(AND('Section 8'!$L$4=No,SUMPRODUCT(--('Section 13(d)(e)'!$A$4:$A$300=$B312))=0),"",
IF(AND('Section 8'!$L$4=No,SUMPRODUCT(--('Section 13(d)(e)'!$A$4:$A$300=$B312))&gt;0),Tab_NotReq,
IF(ISERROR(VLOOKUP($B312,List_Section_1314,1,FALSE))=TRUE, "",
IF(SUMPRODUCT(--('Section 13(d)(e)'!$A$4:$A$300=$B312))=0,Missing_substance,
IF(SUMPRODUCT(--('Section 13(d)(e)'!$A$4:$A$300=$B312),--('Section 13(d)(e)'!$L$4:$L$300=Complete))&lt;SUMPRODUCT(--('Section 13(d)(e)'!$A$4:$A$300=$B312)),Substance_error,Substance_complete))))))</f>
        <v/>
      </c>
      <c r="G312" s="94" t="str" cm="1">
        <f t="array" ref="G312">IF('File Status'!$B312="","",
IF(AND('Section 8'!$L$4=No,SUMPRODUCT(--('Section 13 &amp; 14 Files'!$A$4:$A$100=$B312))=0),"",
IF(AND('Section 8'!$L$4=No,SUMPRODUCT(--('Section 13 &amp; 14 Files'!$A$4:$A$100=$B312))&gt;0),Tab_NotReq,
IF(ISERROR(VLOOKUP($B312,List_Section_1314,1,FALSE))=TRUE, "",
IF(SUMPRODUCT(--('Section 13 &amp; 14 Files'!$A$4:$A$100=$B312),--('Section 13 &amp; 14 Files'!$H$4:$H$100=Complete))&lt;SUMPRODUCT(--('Section 13 &amp; 14 Files'!$A$4:$A$100=$B312)),Substance_error,substance_complete_s1314)))))</f>
        <v/>
      </c>
      <c r="H312" s="25"/>
    </row>
    <row r="313" spans="1:8" ht="59.5" customHeight="1" x14ac:dyDescent="0.35">
      <c r="A313" s="25"/>
      <c r="B313" s="2" t="str">
        <f>IF('Section 11'!C300="", "", 'Section 11'!C300)</f>
        <v/>
      </c>
      <c r="C313" s="10" t="str">
        <f>IF(B313="","",
IF(AND('Section 8'!$L$4=No,B313&lt;&gt;""),Tab_NotReq,
IF('Section 11'!Y300=Complete,Substance_complete,IF('Section 11'!Y300&lt;&gt;Complete,Substance_error,""))))</f>
        <v/>
      </c>
      <c r="D313" s="10" t="str" cm="1">
        <f t="array" ref="D313">IF('File Status'!$B313="","",
IF(AND('Section 8'!$L$4=No,SUMPRODUCT(--('Section 12'!$A$4:$A$1004=$B313))=0),"",
IF(AND('Section 8'!$L$4=No,SUMPRODUCT(--('Section 12'!$A$4:$A$1004=$B313))&gt;0),Tab_NotReq,
IF(SUMPRODUCT(--('Section 12'!$A$4:$A$1004=$B313))=0,Missing_substance,
IF(SUMPRODUCT(--('Section 12'!$A$4:$A$1004=$B313),--('Section 12'!$Z$4:$Z$1004=Complete))&lt;SUMPRODUCT(--('Section 12'!$A$4:$A$1004=$B313)),Substance_error,Substance_complete)))))</f>
        <v/>
      </c>
      <c r="E313" s="10" t="str" cm="1">
        <f t="array" ref="E313">IF('File Status'!$B313="","",
IF(AND('Section 8'!$L$4=No,SUMPRODUCT(--('Section 13(a)(b)(c)'!$A$4:$A$100=$B313))=0),"",
IF(AND('Section 8'!$L$4=No,SUMPRODUCT(--('Section 13(a)(b)(c)'!$A$4:$A$100=$B313))&gt;0),Tab_NotReq,
IF(ISERROR(VLOOKUP($B313,List_Section_1314,1,FALSE))=TRUE, "",
IF(SUMPRODUCT(--('Section 13(a)(b)(c)'!$A$4:$A$100=$B313))=0,Missing_substance,
IF(SUMPRODUCT(--('Section 13(a)(b)(c)'!$A$4:$A$100=$B313),--('Section 13(a)(b)(c)'!$O$4:$O$100=Complete))&lt;SUMPRODUCT(--('Section 13(a)(b)(c)'!$A$4:$A$100=$B313)),Substance_error,Substance_complete))))))</f>
        <v/>
      </c>
      <c r="F313" s="93" t="str" cm="1">
        <f t="array" ref="F313">IF('File Status'!$B313="","",
IF(AND('Section 8'!$L$4=No,SUMPRODUCT(--('Section 13(d)(e)'!$A$4:$A$300=$B313))=0),"",
IF(AND('Section 8'!$L$4=No,SUMPRODUCT(--('Section 13(d)(e)'!$A$4:$A$300=$B313))&gt;0),Tab_NotReq,
IF(ISERROR(VLOOKUP($B313,List_Section_1314,1,FALSE))=TRUE, "",
IF(SUMPRODUCT(--('Section 13(d)(e)'!$A$4:$A$300=$B313))=0,Missing_substance,
IF(SUMPRODUCT(--('Section 13(d)(e)'!$A$4:$A$300=$B313),--('Section 13(d)(e)'!$L$4:$L$300=Complete))&lt;SUMPRODUCT(--('Section 13(d)(e)'!$A$4:$A$300=$B313)),Substance_error,Substance_complete))))))</f>
        <v/>
      </c>
      <c r="G313" s="94" t="str" cm="1">
        <f t="array" ref="G313">IF('File Status'!$B313="","",
IF(AND('Section 8'!$L$4=No,SUMPRODUCT(--('Section 13 &amp; 14 Files'!$A$4:$A$100=$B313))=0),"",
IF(AND('Section 8'!$L$4=No,SUMPRODUCT(--('Section 13 &amp; 14 Files'!$A$4:$A$100=$B313))&gt;0),Tab_NotReq,
IF(ISERROR(VLOOKUP($B313,List_Section_1314,1,FALSE))=TRUE, "",
IF(SUMPRODUCT(--('Section 13 &amp; 14 Files'!$A$4:$A$100=$B313),--('Section 13 &amp; 14 Files'!$H$4:$H$100=Complete))&lt;SUMPRODUCT(--('Section 13 &amp; 14 Files'!$A$4:$A$100=$B313)),Substance_error,substance_complete_s1314)))))</f>
        <v/>
      </c>
      <c r="H313" s="25"/>
    </row>
    <row r="314" spans="1:8" ht="59.5" customHeight="1" x14ac:dyDescent="0.35">
      <c r="A314" s="25"/>
      <c r="B314" s="2" t="str">
        <f>IF('Section 11'!C301="", "", 'Section 11'!C301)</f>
        <v/>
      </c>
      <c r="C314" s="10" t="str">
        <f>IF(B314="","",
IF(AND('Section 8'!$L$4=No,B314&lt;&gt;""),Tab_NotReq,
IF('Section 11'!Y301=Complete,Substance_complete,IF('Section 11'!Y301&lt;&gt;Complete,Substance_error,""))))</f>
        <v/>
      </c>
      <c r="D314" s="10" t="str" cm="1">
        <f t="array" ref="D314">IF('File Status'!$B314="","",
IF(AND('Section 8'!$L$4=No,SUMPRODUCT(--('Section 12'!$A$4:$A$1004=$B314))=0),"",
IF(AND('Section 8'!$L$4=No,SUMPRODUCT(--('Section 12'!$A$4:$A$1004=$B314))&gt;0),Tab_NotReq,
IF(SUMPRODUCT(--('Section 12'!$A$4:$A$1004=$B314))=0,Missing_substance,
IF(SUMPRODUCT(--('Section 12'!$A$4:$A$1004=$B314),--('Section 12'!$Z$4:$Z$1004=Complete))&lt;SUMPRODUCT(--('Section 12'!$A$4:$A$1004=$B314)),Substance_error,Substance_complete)))))</f>
        <v/>
      </c>
      <c r="E314" s="10" t="str" cm="1">
        <f t="array" ref="E314">IF('File Status'!$B314="","",
IF(AND('Section 8'!$L$4=No,SUMPRODUCT(--('Section 13(a)(b)(c)'!$A$4:$A$100=$B314))=0),"",
IF(AND('Section 8'!$L$4=No,SUMPRODUCT(--('Section 13(a)(b)(c)'!$A$4:$A$100=$B314))&gt;0),Tab_NotReq,
IF(ISERROR(VLOOKUP($B314,List_Section_1314,1,FALSE))=TRUE, "",
IF(SUMPRODUCT(--('Section 13(a)(b)(c)'!$A$4:$A$100=$B314))=0,Missing_substance,
IF(SUMPRODUCT(--('Section 13(a)(b)(c)'!$A$4:$A$100=$B314),--('Section 13(a)(b)(c)'!$O$4:$O$100=Complete))&lt;SUMPRODUCT(--('Section 13(a)(b)(c)'!$A$4:$A$100=$B314)),Substance_error,Substance_complete))))))</f>
        <v/>
      </c>
      <c r="F314" s="93" t="str" cm="1">
        <f t="array" ref="F314">IF('File Status'!$B314="","",
IF(AND('Section 8'!$L$4=No,SUMPRODUCT(--('Section 13(d)(e)'!$A$4:$A$300=$B314))=0),"",
IF(AND('Section 8'!$L$4=No,SUMPRODUCT(--('Section 13(d)(e)'!$A$4:$A$300=$B314))&gt;0),Tab_NotReq,
IF(ISERROR(VLOOKUP($B314,List_Section_1314,1,FALSE))=TRUE, "",
IF(SUMPRODUCT(--('Section 13(d)(e)'!$A$4:$A$300=$B314))=0,Missing_substance,
IF(SUMPRODUCT(--('Section 13(d)(e)'!$A$4:$A$300=$B314),--('Section 13(d)(e)'!$L$4:$L$300=Complete))&lt;SUMPRODUCT(--('Section 13(d)(e)'!$A$4:$A$300=$B314)),Substance_error,Substance_complete))))))</f>
        <v/>
      </c>
      <c r="G314" s="94" t="str" cm="1">
        <f t="array" ref="G314">IF('File Status'!$B314="","",
IF(AND('Section 8'!$L$4=No,SUMPRODUCT(--('Section 13 &amp; 14 Files'!$A$4:$A$100=$B314))=0),"",
IF(AND('Section 8'!$L$4=No,SUMPRODUCT(--('Section 13 &amp; 14 Files'!$A$4:$A$100=$B314))&gt;0),Tab_NotReq,
IF(ISERROR(VLOOKUP($B314,List_Section_1314,1,FALSE))=TRUE, "",
IF(SUMPRODUCT(--('Section 13 &amp; 14 Files'!$A$4:$A$100=$B314),--('Section 13 &amp; 14 Files'!$H$4:$H$100=Complete))&lt;SUMPRODUCT(--('Section 13 &amp; 14 Files'!$A$4:$A$100=$B314)),Substance_error,substance_complete_s1314)))))</f>
        <v/>
      </c>
      <c r="H314" s="25"/>
    </row>
    <row r="315" spans="1:8" ht="59.5" customHeight="1" x14ac:dyDescent="0.35">
      <c r="A315" s="25"/>
      <c r="B315" s="2" t="str">
        <f>IF('Section 11'!C302="", "", 'Section 11'!C302)</f>
        <v/>
      </c>
      <c r="C315" s="10" t="str">
        <f>IF(B315="","",
IF(AND('Section 8'!$L$4=No,B315&lt;&gt;""),Tab_NotReq,
IF('Section 11'!Y302=Complete,Substance_complete,IF('Section 11'!Y302&lt;&gt;Complete,Substance_error,""))))</f>
        <v/>
      </c>
      <c r="D315" s="10" t="str" cm="1">
        <f t="array" ref="D315">IF('File Status'!$B315="","",
IF(AND('Section 8'!$L$4=No,SUMPRODUCT(--('Section 12'!$A$4:$A$1004=$B315))=0),"",
IF(AND('Section 8'!$L$4=No,SUMPRODUCT(--('Section 12'!$A$4:$A$1004=$B315))&gt;0),Tab_NotReq,
IF(SUMPRODUCT(--('Section 12'!$A$4:$A$1004=$B315))=0,Missing_substance,
IF(SUMPRODUCT(--('Section 12'!$A$4:$A$1004=$B315),--('Section 12'!$Z$4:$Z$1004=Complete))&lt;SUMPRODUCT(--('Section 12'!$A$4:$A$1004=$B315)),Substance_error,Substance_complete)))))</f>
        <v/>
      </c>
      <c r="E315" s="10" t="str" cm="1">
        <f t="array" ref="E315">IF('File Status'!$B315="","",
IF(AND('Section 8'!$L$4=No,SUMPRODUCT(--('Section 13(a)(b)(c)'!$A$4:$A$100=$B315))=0),"",
IF(AND('Section 8'!$L$4=No,SUMPRODUCT(--('Section 13(a)(b)(c)'!$A$4:$A$100=$B315))&gt;0),Tab_NotReq,
IF(ISERROR(VLOOKUP($B315,List_Section_1314,1,FALSE))=TRUE, "",
IF(SUMPRODUCT(--('Section 13(a)(b)(c)'!$A$4:$A$100=$B315))=0,Missing_substance,
IF(SUMPRODUCT(--('Section 13(a)(b)(c)'!$A$4:$A$100=$B315),--('Section 13(a)(b)(c)'!$O$4:$O$100=Complete))&lt;SUMPRODUCT(--('Section 13(a)(b)(c)'!$A$4:$A$100=$B315)),Substance_error,Substance_complete))))))</f>
        <v/>
      </c>
      <c r="F315" s="93" t="str" cm="1">
        <f t="array" ref="F315">IF('File Status'!$B315="","",
IF(AND('Section 8'!$L$4=No,SUMPRODUCT(--('Section 13(d)(e)'!$A$4:$A$300=$B315))=0),"",
IF(AND('Section 8'!$L$4=No,SUMPRODUCT(--('Section 13(d)(e)'!$A$4:$A$300=$B315))&gt;0),Tab_NotReq,
IF(ISERROR(VLOOKUP($B315,List_Section_1314,1,FALSE))=TRUE, "",
IF(SUMPRODUCT(--('Section 13(d)(e)'!$A$4:$A$300=$B315))=0,Missing_substance,
IF(SUMPRODUCT(--('Section 13(d)(e)'!$A$4:$A$300=$B315),--('Section 13(d)(e)'!$L$4:$L$300=Complete))&lt;SUMPRODUCT(--('Section 13(d)(e)'!$A$4:$A$300=$B315)),Substance_error,Substance_complete))))))</f>
        <v/>
      </c>
      <c r="G315" s="94" t="str" cm="1">
        <f t="array" ref="G315">IF('File Status'!$B315="","",
IF(AND('Section 8'!$L$4=No,SUMPRODUCT(--('Section 13 &amp; 14 Files'!$A$4:$A$100=$B315))=0),"",
IF(AND('Section 8'!$L$4=No,SUMPRODUCT(--('Section 13 &amp; 14 Files'!$A$4:$A$100=$B315))&gt;0),Tab_NotReq,
IF(ISERROR(VLOOKUP($B315,List_Section_1314,1,FALSE))=TRUE, "",
IF(SUMPRODUCT(--('Section 13 &amp; 14 Files'!$A$4:$A$100=$B315),--('Section 13 &amp; 14 Files'!$H$4:$H$100=Complete))&lt;SUMPRODUCT(--('Section 13 &amp; 14 Files'!$A$4:$A$100=$B315)),Substance_error,substance_complete_s1314)))))</f>
        <v/>
      </c>
      <c r="H315" s="25"/>
    </row>
    <row r="316" spans="1:8" ht="59.5" customHeight="1" x14ac:dyDescent="0.35">
      <c r="A316" s="25"/>
      <c r="B316" s="2" t="str">
        <f>IF('Section 11'!C303="", "", 'Section 11'!C303)</f>
        <v/>
      </c>
      <c r="C316" s="10" t="str">
        <f>IF(B316="","",
IF(AND('Section 8'!$L$4=No,B316&lt;&gt;""),Tab_NotReq,
IF('Section 11'!Y303=Complete,Substance_complete,IF('Section 11'!Y303&lt;&gt;Complete,Substance_error,""))))</f>
        <v/>
      </c>
      <c r="D316" s="10" t="str" cm="1">
        <f t="array" ref="D316">IF('File Status'!$B316="","",
IF(AND('Section 8'!$L$4=No,SUMPRODUCT(--('Section 12'!$A$4:$A$1004=$B316))=0),"",
IF(AND('Section 8'!$L$4=No,SUMPRODUCT(--('Section 12'!$A$4:$A$1004=$B316))&gt;0),Tab_NotReq,
IF(SUMPRODUCT(--('Section 12'!$A$4:$A$1004=$B316))=0,Missing_substance,
IF(SUMPRODUCT(--('Section 12'!$A$4:$A$1004=$B316),--('Section 12'!$Z$4:$Z$1004=Complete))&lt;SUMPRODUCT(--('Section 12'!$A$4:$A$1004=$B316)),Substance_error,Substance_complete)))))</f>
        <v/>
      </c>
      <c r="E316" s="10" t="str" cm="1">
        <f t="array" ref="E316">IF('File Status'!$B316="","",
IF(AND('Section 8'!$L$4=No,SUMPRODUCT(--('Section 13(a)(b)(c)'!$A$4:$A$100=$B316))=0),"",
IF(AND('Section 8'!$L$4=No,SUMPRODUCT(--('Section 13(a)(b)(c)'!$A$4:$A$100=$B316))&gt;0),Tab_NotReq,
IF(ISERROR(VLOOKUP($B316,List_Section_1314,1,FALSE))=TRUE, "",
IF(SUMPRODUCT(--('Section 13(a)(b)(c)'!$A$4:$A$100=$B316))=0,Missing_substance,
IF(SUMPRODUCT(--('Section 13(a)(b)(c)'!$A$4:$A$100=$B316),--('Section 13(a)(b)(c)'!$O$4:$O$100=Complete))&lt;SUMPRODUCT(--('Section 13(a)(b)(c)'!$A$4:$A$100=$B316)),Substance_error,Substance_complete))))))</f>
        <v/>
      </c>
      <c r="F316" s="93" t="str" cm="1">
        <f t="array" ref="F316">IF('File Status'!$B316="","",
IF(AND('Section 8'!$L$4=No,SUMPRODUCT(--('Section 13(d)(e)'!$A$4:$A$300=$B316))=0),"",
IF(AND('Section 8'!$L$4=No,SUMPRODUCT(--('Section 13(d)(e)'!$A$4:$A$300=$B316))&gt;0),Tab_NotReq,
IF(ISERROR(VLOOKUP($B316,List_Section_1314,1,FALSE))=TRUE, "",
IF(SUMPRODUCT(--('Section 13(d)(e)'!$A$4:$A$300=$B316))=0,Missing_substance,
IF(SUMPRODUCT(--('Section 13(d)(e)'!$A$4:$A$300=$B316),--('Section 13(d)(e)'!$L$4:$L$300=Complete))&lt;SUMPRODUCT(--('Section 13(d)(e)'!$A$4:$A$300=$B316)),Substance_error,Substance_complete))))))</f>
        <v/>
      </c>
      <c r="G316" s="94" t="str" cm="1">
        <f t="array" ref="G316">IF('File Status'!$B316="","",
IF(AND('Section 8'!$L$4=No,SUMPRODUCT(--('Section 13 &amp; 14 Files'!$A$4:$A$100=$B316))=0),"",
IF(AND('Section 8'!$L$4=No,SUMPRODUCT(--('Section 13 &amp; 14 Files'!$A$4:$A$100=$B316))&gt;0),Tab_NotReq,
IF(ISERROR(VLOOKUP($B316,List_Section_1314,1,FALSE))=TRUE, "",
IF(SUMPRODUCT(--('Section 13 &amp; 14 Files'!$A$4:$A$100=$B316),--('Section 13 &amp; 14 Files'!$H$4:$H$100=Complete))&lt;SUMPRODUCT(--('Section 13 &amp; 14 Files'!$A$4:$A$100=$B316)),Substance_error,substance_complete_s1314)))))</f>
        <v/>
      </c>
      <c r="H316" s="25"/>
    </row>
    <row r="317" spans="1:8" ht="59.5" customHeight="1" x14ac:dyDescent="0.35">
      <c r="A317" s="25"/>
      <c r="B317" s="2" t="str">
        <f>IF('Section 11'!C304="", "", 'Section 11'!C304)</f>
        <v/>
      </c>
      <c r="C317" s="10" t="str">
        <f>IF(B317="","",
IF(AND('Section 8'!$L$4=No,B317&lt;&gt;""),Tab_NotReq,
IF('Section 11'!Y304=Complete,Substance_complete,IF('Section 11'!Y304&lt;&gt;Complete,Substance_error,""))))</f>
        <v/>
      </c>
      <c r="D317" s="10" t="str" cm="1">
        <f t="array" ref="D317">IF('File Status'!$B317="","",
IF(AND('Section 8'!$L$4=No,SUMPRODUCT(--('Section 12'!$A$4:$A$1004=$B317))=0),"",
IF(AND('Section 8'!$L$4=No,SUMPRODUCT(--('Section 12'!$A$4:$A$1004=$B317))&gt;0),Tab_NotReq,
IF(SUMPRODUCT(--('Section 12'!$A$4:$A$1004=$B317))=0,Missing_substance,
IF(SUMPRODUCT(--('Section 12'!$A$4:$A$1004=$B317),--('Section 12'!$Z$4:$Z$1004=Complete))&lt;SUMPRODUCT(--('Section 12'!$A$4:$A$1004=$B317)),Substance_error,Substance_complete)))))</f>
        <v/>
      </c>
      <c r="E317" s="10" t="str" cm="1">
        <f t="array" ref="E317">IF('File Status'!$B317="","",
IF(AND('Section 8'!$L$4=No,SUMPRODUCT(--('Section 13(a)(b)(c)'!$A$4:$A$100=$B317))=0),"",
IF(AND('Section 8'!$L$4=No,SUMPRODUCT(--('Section 13(a)(b)(c)'!$A$4:$A$100=$B317))&gt;0),Tab_NotReq,
IF(ISERROR(VLOOKUP($B317,List_Section_1314,1,FALSE))=TRUE, "",
IF(SUMPRODUCT(--('Section 13(a)(b)(c)'!$A$4:$A$100=$B317))=0,Missing_substance,
IF(SUMPRODUCT(--('Section 13(a)(b)(c)'!$A$4:$A$100=$B317),--('Section 13(a)(b)(c)'!$O$4:$O$100=Complete))&lt;SUMPRODUCT(--('Section 13(a)(b)(c)'!$A$4:$A$100=$B317)),Substance_error,Substance_complete))))))</f>
        <v/>
      </c>
      <c r="F317" s="93" t="str" cm="1">
        <f t="array" ref="F317">IF('File Status'!$B317="","",
IF(AND('Section 8'!$L$4=No,SUMPRODUCT(--('Section 13(d)(e)'!$A$4:$A$300=$B317))=0),"",
IF(AND('Section 8'!$L$4=No,SUMPRODUCT(--('Section 13(d)(e)'!$A$4:$A$300=$B317))&gt;0),Tab_NotReq,
IF(ISERROR(VLOOKUP($B317,List_Section_1314,1,FALSE))=TRUE, "",
IF(SUMPRODUCT(--('Section 13(d)(e)'!$A$4:$A$300=$B317))=0,Missing_substance,
IF(SUMPRODUCT(--('Section 13(d)(e)'!$A$4:$A$300=$B317),--('Section 13(d)(e)'!$L$4:$L$300=Complete))&lt;SUMPRODUCT(--('Section 13(d)(e)'!$A$4:$A$300=$B317)),Substance_error,Substance_complete))))))</f>
        <v/>
      </c>
      <c r="G317" s="94" t="str" cm="1">
        <f t="array" ref="G317">IF('File Status'!$B317="","",
IF(AND('Section 8'!$L$4=No,SUMPRODUCT(--('Section 13 &amp; 14 Files'!$A$4:$A$100=$B317))=0),"",
IF(AND('Section 8'!$L$4=No,SUMPRODUCT(--('Section 13 &amp; 14 Files'!$A$4:$A$100=$B317))&gt;0),Tab_NotReq,
IF(ISERROR(VLOOKUP($B317,List_Section_1314,1,FALSE))=TRUE, "",
IF(SUMPRODUCT(--('Section 13 &amp; 14 Files'!$A$4:$A$100=$B317),--('Section 13 &amp; 14 Files'!$H$4:$H$100=Complete))&lt;SUMPRODUCT(--('Section 13 &amp; 14 Files'!$A$4:$A$100=$B317)),Substance_error,substance_complete_s1314)))))</f>
        <v/>
      </c>
      <c r="H317" s="25"/>
    </row>
    <row r="318" spans="1:8" ht="59.5" customHeight="1" x14ac:dyDescent="0.35">
      <c r="A318" s="25"/>
      <c r="B318" s="2" t="str">
        <f>IF('Section 11'!C305="", "", 'Section 11'!C305)</f>
        <v/>
      </c>
      <c r="C318" s="10" t="str">
        <f>IF(B318="","",
IF(AND('Section 8'!$L$4=No,B318&lt;&gt;""),Tab_NotReq,
IF('Section 11'!Y305=Complete,Substance_complete,IF('Section 11'!Y305&lt;&gt;Complete,Substance_error,""))))</f>
        <v/>
      </c>
      <c r="D318" s="10" t="str" cm="1">
        <f t="array" ref="D318">IF('File Status'!$B318="","",
IF(AND('Section 8'!$L$4=No,SUMPRODUCT(--('Section 12'!$A$4:$A$1004=$B318))=0),"",
IF(AND('Section 8'!$L$4=No,SUMPRODUCT(--('Section 12'!$A$4:$A$1004=$B318))&gt;0),Tab_NotReq,
IF(SUMPRODUCT(--('Section 12'!$A$4:$A$1004=$B318))=0,Missing_substance,
IF(SUMPRODUCT(--('Section 12'!$A$4:$A$1004=$B318),--('Section 12'!$Z$4:$Z$1004=Complete))&lt;SUMPRODUCT(--('Section 12'!$A$4:$A$1004=$B318)),Substance_error,Substance_complete)))))</f>
        <v/>
      </c>
      <c r="E318" s="10" t="str" cm="1">
        <f t="array" ref="E318">IF('File Status'!$B318="","",
IF(AND('Section 8'!$L$4=No,SUMPRODUCT(--('Section 13(a)(b)(c)'!$A$4:$A$100=$B318))=0),"",
IF(AND('Section 8'!$L$4=No,SUMPRODUCT(--('Section 13(a)(b)(c)'!$A$4:$A$100=$B318))&gt;0),Tab_NotReq,
IF(ISERROR(VLOOKUP($B318,List_Section_1314,1,FALSE))=TRUE, "",
IF(SUMPRODUCT(--('Section 13(a)(b)(c)'!$A$4:$A$100=$B318))=0,Missing_substance,
IF(SUMPRODUCT(--('Section 13(a)(b)(c)'!$A$4:$A$100=$B318),--('Section 13(a)(b)(c)'!$O$4:$O$100=Complete))&lt;SUMPRODUCT(--('Section 13(a)(b)(c)'!$A$4:$A$100=$B318)),Substance_error,Substance_complete))))))</f>
        <v/>
      </c>
      <c r="F318" s="93" t="str" cm="1">
        <f t="array" ref="F318">IF('File Status'!$B318="","",
IF(AND('Section 8'!$L$4=No,SUMPRODUCT(--('Section 13(d)(e)'!$A$4:$A$300=$B318))=0),"",
IF(AND('Section 8'!$L$4=No,SUMPRODUCT(--('Section 13(d)(e)'!$A$4:$A$300=$B318))&gt;0),Tab_NotReq,
IF(ISERROR(VLOOKUP($B318,List_Section_1314,1,FALSE))=TRUE, "",
IF(SUMPRODUCT(--('Section 13(d)(e)'!$A$4:$A$300=$B318))=0,Missing_substance,
IF(SUMPRODUCT(--('Section 13(d)(e)'!$A$4:$A$300=$B318),--('Section 13(d)(e)'!$L$4:$L$300=Complete))&lt;SUMPRODUCT(--('Section 13(d)(e)'!$A$4:$A$300=$B318)),Substance_error,Substance_complete))))))</f>
        <v/>
      </c>
      <c r="G318" s="94" t="str" cm="1">
        <f t="array" ref="G318">IF('File Status'!$B318="","",
IF(AND('Section 8'!$L$4=No,SUMPRODUCT(--('Section 13 &amp; 14 Files'!$A$4:$A$100=$B318))=0),"",
IF(AND('Section 8'!$L$4=No,SUMPRODUCT(--('Section 13 &amp; 14 Files'!$A$4:$A$100=$B318))&gt;0),Tab_NotReq,
IF(ISERROR(VLOOKUP($B318,List_Section_1314,1,FALSE))=TRUE, "",
IF(SUMPRODUCT(--('Section 13 &amp; 14 Files'!$A$4:$A$100=$B318),--('Section 13 &amp; 14 Files'!$H$4:$H$100=Complete))&lt;SUMPRODUCT(--('Section 13 &amp; 14 Files'!$A$4:$A$100=$B318)),Substance_error,substance_complete_s1314)))))</f>
        <v/>
      </c>
      <c r="H318" s="25"/>
    </row>
    <row r="319" spans="1:8" ht="59.5" customHeight="1" x14ac:dyDescent="0.35">
      <c r="A319" s="25"/>
      <c r="B319" s="2" t="str">
        <f>IF('Section 11'!C306="", "", 'Section 11'!C306)</f>
        <v/>
      </c>
      <c r="C319" s="10" t="str">
        <f>IF(B319="","",
IF(AND('Section 8'!$L$4=No,B319&lt;&gt;""),Tab_NotReq,
IF('Section 11'!Y306=Complete,Substance_complete,IF('Section 11'!Y306&lt;&gt;Complete,Substance_error,""))))</f>
        <v/>
      </c>
      <c r="D319" s="10" t="str" cm="1">
        <f t="array" ref="D319">IF('File Status'!$B319="","",
IF(AND('Section 8'!$L$4=No,SUMPRODUCT(--('Section 12'!$A$4:$A$1004=$B319))=0),"",
IF(AND('Section 8'!$L$4=No,SUMPRODUCT(--('Section 12'!$A$4:$A$1004=$B319))&gt;0),Tab_NotReq,
IF(SUMPRODUCT(--('Section 12'!$A$4:$A$1004=$B319))=0,Missing_substance,
IF(SUMPRODUCT(--('Section 12'!$A$4:$A$1004=$B319),--('Section 12'!$Z$4:$Z$1004=Complete))&lt;SUMPRODUCT(--('Section 12'!$A$4:$A$1004=$B319)),Substance_error,Substance_complete)))))</f>
        <v/>
      </c>
      <c r="E319" s="10" t="str" cm="1">
        <f t="array" ref="E319">IF('File Status'!$B319="","",
IF(AND('Section 8'!$L$4=No,SUMPRODUCT(--('Section 13(a)(b)(c)'!$A$4:$A$100=$B319))=0),"",
IF(AND('Section 8'!$L$4=No,SUMPRODUCT(--('Section 13(a)(b)(c)'!$A$4:$A$100=$B319))&gt;0),Tab_NotReq,
IF(ISERROR(VLOOKUP($B319,List_Section_1314,1,FALSE))=TRUE, "",
IF(SUMPRODUCT(--('Section 13(a)(b)(c)'!$A$4:$A$100=$B319))=0,Missing_substance,
IF(SUMPRODUCT(--('Section 13(a)(b)(c)'!$A$4:$A$100=$B319),--('Section 13(a)(b)(c)'!$O$4:$O$100=Complete))&lt;SUMPRODUCT(--('Section 13(a)(b)(c)'!$A$4:$A$100=$B319)),Substance_error,Substance_complete))))))</f>
        <v/>
      </c>
      <c r="F319" s="93" t="str" cm="1">
        <f t="array" ref="F319">IF('File Status'!$B319="","",
IF(AND('Section 8'!$L$4=No,SUMPRODUCT(--('Section 13(d)(e)'!$A$4:$A$300=$B319))=0),"",
IF(AND('Section 8'!$L$4=No,SUMPRODUCT(--('Section 13(d)(e)'!$A$4:$A$300=$B319))&gt;0),Tab_NotReq,
IF(ISERROR(VLOOKUP($B319,List_Section_1314,1,FALSE))=TRUE, "",
IF(SUMPRODUCT(--('Section 13(d)(e)'!$A$4:$A$300=$B319))=0,Missing_substance,
IF(SUMPRODUCT(--('Section 13(d)(e)'!$A$4:$A$300=$B319),--('Section 13(d)(e)'!$L$4:$L$300=Complete))&lt;SUMPRODUCT(--('Section 13(d)(e)'!$A$4:$A$300=$B319)),Substance_error,Substance_complete))))))</f>
        <v/>
      </c>
      <c r="G319" s="94" t="str" cm="1">
        <f t="array" ref="G319">IF('File Status'!$B319="","",
IF(AND('Section 8'!$L$4=No,SUMPRODUCT(--('Section 13 &amp; 14 Files'!$A$4:$A$100=$B319))=0),"",
IF(AND('Section 8'!$L$4=No,SUMPRODUCT(--('Section 13 &amp; 14 Files'!$A$4:$A$100=$B319))&gt;0),Tab_NotReq,
IF(ISERROR(VLOOKUP($B319,List_Section_1314,1,FALSE))=TRUE, "",
IF(SUMPRODUCT(--('Section 13 &amp; 14 Files'!$A$4:$A$100=$B319),--('Section 13 &amp; 14 Files'!$H$4:$H$100=Complete))&lt;SUMPRODUCT(--('Section 13 &amp; 14 Files'!$A$4:$A$100=$B319)),Substance_error,substance_complete_s1314)))))</f>
        <v/>
      </c>
      <c r="H319" s="25"/>
    </row>
    <row r="320" spans="1:8" ht="59.5" customHeight="1" x14ac:dyDescent="0.35">
      <c r="A320" s="25"/>
      <c r="B320" s="2" t="str">
        <f>IF('Section 11'!C307="", "", 'Section 11'!C307)</f>
        <v/>
      </c>
      <c r="C320" s="10" t="str">
        <f>IF(B320="","",
IF(AND('Section 8'!$L$4=No,B320&lt;&gt;""),Tab_NotReq,
IF('Section 11'!Y307=Complete,Substance_complete,IF('Section 11'!Y307&lt;&gt;Complete,Substance_error,""))))</f>
        <v/>
      </c>
      <c r="D320" s="10" t="str" cm="1">
        <f t="array" ref="D320">IF('File Status'!$B320="","",
IF(AND('Section 8'!$L$4=No,SUMPRODUCT(--('Section 12'!$A$4:$A$1004=$B320))=0),"",
IF(AND('Section 8'!$L$4=No,SUMPRODUCT(--('Section 12'!$A$4:$A$1004=$B320))&gt;0),Tab_NotReq,
IF(SUMPRODUCT(--('Section 12'!$A$4:$A$1004=$B320))=0,Missing_substance,
IF(SUMPRODUCT(--('Section 12'!$A$4:$A$1004=$B320),--('Section 12'!$Z$4:$Z$1004=Complete))&lt;SUMPRODUCT(--('Section 12'!$A$4:$A$1004=$B320)),Substance_error,Substance_complete)))))</f>
        <v/>
      </c>
      <c r="E320" s="10" t="str" cm="1">
        <f t="array" ref="E320">IF('File Status'!$B320="","",
IF(AND('Section 8'!$L$4=No,SUMPRODUCT(--('Section 13(a)(b)(c)'!$A$4:$A$100=$B320))=0),"",
IF(AND('Section 8'!$L$4=No,SUMPRODUCT(--('Section 13(a)(b)(c)'!$A$4:$A$100=$B320))&gt;0),Tab_NotReq,
IF(ISERROR(VLOOKUP($B320,List_Section_1314,1,FALSE))=TRUE, "",
IF(SUMPRODUCT(--('Section 13(a)(b)(c)'!$A$4:$A$100=$B320))=0,Missing_substance,
IF(SUMPRODUCT(--('Section 13(a)(b)(c)'!$A$4:$A$100=$B320),--('Section 13(a)(b)(c)'!$O$4:$O$100=Complete))&lt;SUMPRODUCT(--('Section 13(a)(b)(c)'!$A$4:$A$100=$B320)),Substance_error,Substance_complete))))))</f>
        <v/>
      </c>
      <c r="F320" s="93" t="str" cm="1">
        <f t="array" ref="F320">IF('File Status'!$B320="","",
IF(AND('Section 8'!$L$4=No,SUMPRODUCT(--('Section 13(d)(e)'!$A$4:$A$300=$B320))=0),"",
IF(AND('Section 8'!$L$4=No,SUMPRODUCT(--('Section 13(d)(e)'!$A$4:$A$300=$B320))&gt;0),Tab_NotReq,
IF(ISERROR(VLOOKUP($B320,List_Section_1314,1,FALSE))=TRUE, "",
IF(SUMPRODUCT(--('Section 13(d)(e)'!$A$4:$A$300=$B320))=0,Missing_substance,
IF(SUMPRODUCT(--('Section 13(d)(e)'!$A$4:$A$300=$B320),--('Section 13(d)(e)'!$L$4:$L$300=Complete))&lt;SUMPRODUCT(--('Section 13(d)(e)'!$A$4:$A$300=$B320)),Substance_error,Substance_complete))))))</f>
        <v/>
      </c>
      <c r="G320" s="94" t="str" cm="1">
        <f t="array" ref="G320">IF('File Status'!$B320="","",
IF(AND('Section 8'!$L$4=No,SUMPRODUCT(--('Section 13 &amp; 14 Files'!$A$4:$A$100=$B320))=0),"",
IF(AND('Section 8'!$L$4=No,SUMPRODUCT(--('Section 13 &amp; 14 Files'!$A$4:$A$100=$B320))&gt;0),Tab_NotReq,
IF(ISERROR(VLOOKUP($B320,List_Section_1314,1,FALSE))=TRUE, "",
IF(SUMPRODUCT(--('Section 13 &amp; 14 Files'!$A$4:$A$100=$B320),--('Section 13 &amp; 14 Files'!$H$4:$H$100=Complete))&lt;SUMPRODUCT(--('Section 13 &amp; 14 Files'!$A$4:$A$100=$B320)),Substance_error,substance_complete_s1314)))))</f>
        <v/>
      </c>
      <c r="H320" s="25"/>
    </row>
    <row r="321" spans="1:8" ht="59.5" customHeight="1" x14ac:dyDescent="0.35">
      <c r="A321" s="25"/>
      <c r="B321" s="2" t="str">
        <f>IF('Section 11'!C308="", "", 'Section 11'!C308)</f>
        <v/>
      </c>
      <c r="C321" s="10" t="str">
        <f>IF(B321="","",
IF(AND('Section 8'!$L$4=No,B321&lt;&gt;""),Tab_NotReq,
IF('Section 11'!Y308=Complete,Substance_complete,IF('Section 11'!Y308&lt;&gt;Complete,Substance_error,""))))</f>
        <v/>
      </c>
      <c r="D321" s="10" t="str" cm="1">
        <f t="array" ref="D321">IF('File Status'!$B321="","",
IF(AND('Section 8'!$L$4=No,SUMPRODUCT(--('Section 12'!$A$4:$A$1004=$B321))=0),"",
IF(AND('Section 8'!$L$4=No,SUMPRODUCT(--('Section 12'!$A$4:$A$1004=$B321))&gt;0),Tab_NotReq,
IF(SUMPRODUCT(--('Section 12'!$A$4:$A$1004=$B321))=0,Missing_substance,
IF(SUMPRODUCT(--('Section 12'!$A$4:$A$1004=$B321),--('Section 12'!$Z$4:$Z$1004=Complete))&lt;SUMPRODUCT(--('Section 12'!$A$4:$A$1004=$B321)),Substance_error,Substance_complete)))))</f>
        <v/>
      </c>
      <c r="E321" s="10" t="str" cm="1">
        <f t="array" ref="E321">IF('File Status'!$B321="","",
IF(AND('Section 8'!$L$4=No,SUMPRODUCT(--('Section 13(a)(b)(c)'!$A$4:$A$100=$B321))=0),"",
IF(AND('Section 8'!$L$4=No,SUMPRODUCT(--('Section 13(a)(b)(c)'!$A$4:$A$100=$B321))&gt;0),Tab_NotReq,
IF(ISERROR(VLOOKUP($B321,List_Section_1314,1,FALSE))=TRUE, "",
IF(SUMPRODUCT(--('Section 13(a)(b)(c)'!$A$4:$A$100=$B321))=0,Missing_substance,
IF(SUMPRODUCT(--('Section 13(a)(b)(c)'!$A$4:$A$100=$B321),--('Section 13(a)(b)(c)'!$O$4:$O$100=Complete))&lt;SUMPRODUCT(--('Section 13(a)(b)(c)'!$A$4:$A$100=$B321)),Substance_error,Substance_complete))))))</f>
        <v/>
      </c>
      <c r="F321" s="93" t="str" cm="1">
        <f t="array" ref="F321">IF('File Status'!$B321="","",
IF(AND('Section 8'!$L$4=No,SUMPRODUCT(--('Section 13(d)(e)'!$A$4:$A$300=$B321))=0),"",
IF(AND('Section 8'!$L$4=No,SUMPRODUCT(--('Section 13(d)(e)'!$A$4:$A$300=$B321))&gt;0),Tab_NotReq,
IF(ISERROR(VLOOKUP($B321,List_Section_1314,1,FALSE))=TRUE, "",
IF(SUMPRODUCT(--('Section 13(d)(e)'!$A$4:$A$300=$B321))=0,Missing_substance,
IF(SUMPRODUCT(--('Section 13(d)(e)'!$A$4:$A$300=$B321),--('Section 13(d)(e)'!$L$4:$L$300=Complete))&lt;SUMPRODUCT(--('Section 13(d)(e)'!$A$4:$A$300=$B321)),Substance_error,Substance_complete))))))</f>
        <v/>
      </c>
      <c r="G321" s="94" t="str" cm="1">
        <f t="array" ref="G321">IF('File Status'!$B321="","",
IF(AND('Section 8'!$L$4=No,SUMPRODUCT(--('Section 13 &amp; 14 Files'!$A$4:$A$100=$B321))=0),"",
IF(AND('Section 8'!$L$4=No,SUMPRODUCT(--('Section 13 &amp; 14 Files'!$A$4:$A$100=$B321))&gt;0),Tab_NotReq,
IF(ISERROR(VLOOKUP($B321,List_Section_1314,1,FALSE))=TRUE, "",
IF(SUMPRODUCT(--('Section 13 &amp; 14 Files'!$A$4:$A$100=$B321),--('Section 13 &amp; 14 Files'!$H$4:$H$100=Complete))&lt;SUMPRODUCT(--('Section 13 &amp; 14 Files'!$A$4:$A$100=$B321)),Substance_error,substance_complete_s1314)))))</f>
        <v/>
      </c>
      <c r="H321" s="25"/>
    </row>
    <row r="322" spans="1:8" ht="59.5" customHeight="1" x14ac:dyDescent="0.35">
      <c r="A322" s="25"/>
      <c r="B322" s="2" t="str">
        <f>IF('Section 11'!C309="", "", 'Section 11'!C309)</f>
        <v/>
      </c>
      <c r="C322" s="10" t="str">
        <f>IF(B322="","",
IF(AND('Section 8'!$L$4=No,B322&lt;&gt;""),Tab_NotReq,
IF('Section 11'!Y309=Complete,Substance_complete,IF('Section 11'!Y309&lt;&gt;Complete,Substance_error,""))))</f>
        <v/>
      </c>
      <c r="D322" s="10" t="str" cm="1">
        <f t="array" ref="D322">IF('File Status'!$B322="","",
IF(AND('Section 8'!$L$4=No,SUMPRODUCT(--('Section 12'!$A$4:$A$1004=$B322))=0),"",
IF(AND('Section 8'!$L$4=No,SUMPRODUCT(--('Section 12'!$A$4:$A$1004=$B322))&gt;0),Tab_NotReq,
IF(SUMPRODUCT(--('Section 12'!$A$4:$A$1004=$B322))=0,Missing_substance,
IF(SUMPRODUCT(--('Section 12'!$A$4:$A$1004=$B322),--('Section 12'!$Z$4:$Z$1004=Complete))&lt;SUMPRODUCT(--('Section 12'!$A$4:$A$1004=$B322)),Substance_error,Substance_complete)))))</f>
        <v/>
      </c>
      <c r="E322" s="10" t="str" cm="1">
        <f t="array" ref="E322">IF('File Status'!$B322="","",
IF(AND('Section 8'!$L$4=No,SUMPRODUCT(--('Section 13(a)(b)(c)'!$A$4:$A$100=$B322))=0),"",
IF(AND('Section 8'!$L$4=No,SUMPRODUCT(--('Section 13(a)(b)(c)'!$A$4:$A$100=$B322))&gt;0),Tab_NotReq,
IF(ISERROR(VLOOKUP($B322,List_Section_1314,1,FALSE))=TRUE, "",
IF(SUMPRODUCT(--('Section 13(a)(b)(c)'!$A$4:$A$100=$B322))=0,Missing_substance,
IF(SUMPRODUCT(--('Section 13(a)(b)(c)'!$A$4:$A$100=$B322),--('Section 13(a)(b)(c)'!$O$4:$O$100=Complete))&lt;SUMPRODUCT(--('Section 13(a)(b)(c)'!$A$4:$A$100=$B322)),Substance_error,Substance_complete))))))</f>
        <v/>
      </c>
      <c r="F322" s="93" t="str" cm="1">
        <f t="array" ref="F322">IF('File Status'!$B322="","",
IF(AND('Section 8'!$L$4=No,SUMPRODUCT(--('Section 13(d)(e)'!$A$4:$A$300=$B322))=0),"",
IF(AND('Section 8'!$L$4=No,SUMPRODUCT(--('Section 13(d)(e)'!$A$4:$A$300=$B322))&gt;0),Tab_NotReq,
IF(ISERROR(VLOOKUP($B322,List_Section_1314,1,FALSE))=TRUE, "",
IF(SUMPRODUCT(--('Section 13(d)(e)'!$A$4:$A$300=$B322))=0,Missing_substance,
IF(SUMPRODUCT(--('Section 13(d)(e)'!$A$4:$A$300=$B322),--('Section 13(d)(e)'!$L$4:$L$300=Complete))&lt;SUMPRODUCT(--('Section 13(d)(e)'!$A$4:$A$300=$B322)),Substance_error,Substance_complete))))))</f>
        <v/>
      </c>
      <c r="G322" s="94" t="str" cm="1">
        <f t="array" ref="G322">IF('File Status'!$B322="","",
IF(AND('Section 8'!$L$4=No,SUMPRODUCT(--('Section 13 &amp; 14 Files'!$A$4:$A$100=$B322))=0),"",
IF(AND('Section 8'!$L$4=No,SUMPRODUCT(--('Section 13 &amp; 14 Files'!$A$4:$A$100=$B322))&gt;0),Tab_NotReq,
IF(ISERROR(VLOOKUP($B322,List_Section_1314,1,FALSE))=TRUE, "",
IF(SUMPRODUCT(--('Section 13 &amp; 14 Files'!$A$4:$A$100=$B322),--('Section 13 &amp; 14 Files'!$H$4:$H$100=Complete))&lt;SUMPRODUCT(--('Section 13 &amp; 14 Files'!$A$4:$A$100=$B322)),Substance_error,substance_complete_s1314)))))</f>
        <v/>
      </c>
      <c r="H322" s="25"/>
    </row>
    <row r="323" spans="1:8" ht="59.5" customHeight="1" x14ac:dyDescent="0.35">
      <c r="A323" s="25"/>
      <c r="B323" s="2" t="str">
        <f>IF('Section 11'!C310="", "", 'Section 11'!C310)</f>
        <v/>
      </c>
      <c r="C323" s="10" t="str">
        <f>IF(B323="","",
IF(AND('Section 8'!$L$4=No,B323&lt;&gt;""),Tab_NotReq,
IF('Section 11'!Y310=Complete,Substance_complete,IF('Section 11'!Y310&lt;&gt;Complete,Substance_error,""))))</f>
        <v/>
      </c>
      <c r="D323" s="10" t="str" cm="1">
        <f t="array" ref="D323">IF('File Status'!$B323="","",
IF(AND('Section 8'!$L$4=No,SUMPRODUCT(--('Section 12'!$A$4:$A$1004=$B323))=0),"",
IF(AND('Section 8'!$L$4=No,SUMPRODUCT(--('Section 12'!$A$4:$A$1004=$B323))&gt;0),Tab_NotReq,
IF(SUMPRODUCT(--('Section 12'!$A$4:$A$1004=$B323))=0,Missing_substance,
IF(SUMPRODUCT(--('Section 12'!$A$4:$A$1004=$B323),--('Section 12'!$Z$4:$Z$1004=Complete))&lt;SUMPRODUCT(--('Section 12'!$A$4:$A$1004=$B323)),Substance_error,Substance_complete)))))</f>
        <v/>
      </c>
      <c r="E323" s="10" t="str" cm="1">
        <f t="array" ref="E323">IF('File Status'!$B323="","",
IF(AND('Section 8'!$L$4=No,SUMPRODUCT(--('Section 13(a)(b)(c)'!$A$4:$A$100=$B323))=0),"",
IF(AND('Section 8'!$L$4=No,SUMPRODUCT(--('Section 13(a)(b)(c)'!$A$4:$A$100=$B323))&gt;0),Tab_NotReq,
IF(ISERROR(VLOOKUP($B323,List_Section_1314,1,FALSE))=TRUE, "",
IF(SUMPRODUCT(--('Section 13(a)(b)(c)'!$A$4:$A$100=$B323))=0,Missing_substance,
IF(SUMPRODUCT(--('Section 13(a)(b)(c)'!$A$4:$A$100=$B323),--('Section 13(a)(b)(c)'!$O$4:$O$100=Complete))&lt;SUMPRODUCT(--('Section 13(a)(b)(c)'!$A$4:$A$100=$B323)),Substance_error,Substance_complete))))))</f>
        <v/>
      </c>
      <c r="F323" s="93" t="str" cm="1">
        <f t="array" ref="F323">IF('File Status'!$B323="","",
IF(AND('Section 8'!$L$4=No,SUMPRODUCT(--('Section 13(d)(e)'!$A$4:$A$300=$B323))=0),"",
IF(AND('Section 8'!$L$4=No,SUMPRODUCT(--('Section 13(d)(e)'!$A$4:$A$300=$B323))&gt;0),Tab_NotReq,
IF(ISERROR(VLOOKUP($B323,List_Section_1314,1,FALSE))=TRUE, "",
IF(SUMPRODUCT(--('Section 13(d)(e)'!$A$4:$A$300=$B323))=0,Missing_substance,
IF(SUMPRODUCT(--('Section 13(d)(e)'!$A$4:$A$300=$B323),--('Section 13(d)(e)'!$L$4:$L$300=Complete))&lt;SUMPRODUCT(--('Section 13(d)(e)'!$A$4:$A$300=$B323)),Substance_error,Substance_complete))))))</f>
        <v/>
      </c>
      <c r="G323" s="94" t="str" cm="1">
        <f t="array" ref="G323">IF('File Status'!$B323="","",
IF(AND('Section 8'!$L$4=No,SUMPRODUCT(--('Section 13 &amp; 14 Files'!$A$4:$A$100=$B323))=0),"",
IF(AND('Section 8'!$L$4=No,SUMPRODUCT(--('Section 13 &amp; 14 Files'!$A$4:$A$100=$B323))&gt;0),Tab_NotReq,
IF(ISERROR(VLOOKUP($B323,List_Section_1314,1,FALSE))=TRUE, "",
IF(SUMPRODUCT(--('Section 13 &amp; 14 Files'!$A$4:$A$100=$B323),--('Section 13 &amp; 14 Files'!$H$4:$H$100=Complete))&lt;SUMPRODUCT(--('Section 13 &amp; 14 Files'!$A$4:$A$100=$B323)),Substance_error,substance_complete_s1314)))))</f>
        <v/>
      </c>
      <c r="H323" s="25"/>
    </row>
    <row r="324" spans="1:8" ht="59.5" customHeight="1" x14ac:dyDescent="0.35">
      <c r="A324" s="25"/>
      <c r="B324" s="2" t="str">
        <f>IF('Section 11'!C311="", "", 'Section 11'!C311)</f>
        <v/>
      </c>
      <c r="C324" s="10" t="str">
        <f>IF(B324="","",
IF(AND('Section 8'!$L$4=No,B324&lt;&gt;""),Tab_NotReq,
IF('Section 11'!Y311=Complete,Substance_complete,IF('Section 11'!Y311&lt;&gt;Complete,Substance_error,""))))</f>
        <v/>
      </c>
      <c r="D324" s="10" t="str" cm="1">
        <f t="array" ref="D324">IF('File Status'!$B324="","",
IF(AND('Section 8'!$L$4=No,SUMPRODUCT(--('Section 12'!$A$4:$A$1004=$B324))=0),"",
IF(AND('Section 8'!$L$4=No,SUMPRODUCT(--('Section 12'!$A$4:$A$1004=$B324))&gt;0),Tab_NotReq,
IF(SUMPRODUCT(--('Section 12'!$A$4:$A$1004=$B324))=0,Missing_substance,
IF(SUMPRODUCT(--('Section 12'!$A$4:$A$1004=$B324),--('Section 12'!$Z$4:$Z$1004=Complete))&lt;SUMPRODUCT(--('Section 12'!$A$4:$A$1004=$B324)),Substance_error,Substance_complete)))))</f>
        <v/>
      </c>
      <c r="E324" s="10" t="str" cm="1">
        <f t="array" ref="E324">IF('File Status'!$B324="","",
IF(AND('Section 8'!$L$4=No,SUMPRODUCT(--('Section 13(a)(b)(c)'!$A$4:$A$100=$B324))=0),"",
IF(AND('Section 8'!$L$4=No,SUMPRODUCT(--('Section 13(a)(b)(c)'!$A$4:$A$100=$B324))&gt;0),Tab_NotReq,
IF(ISERROR(VLOOKUP($B324,List_Section_1314,1,FALSE))=TRUE, "",
IF(SUMPRODUCT(--('Section 13(a)(b)(c)'!$A$4:$A$100=$B324))=0,Missing_substance,
IF(SUMPRODUCT(--('Section 13(a)(b)(c)'!$A$4:$A$100=$B324),--('Section 13(a)(b)(c)'!$O$4:$O$100=Complete))&lt;SUMPRODUCT(--('Section 13(a)(b)(c)'!$A$4:$A$100=$B324)),Substance_error,Substance_complete))))))</f>
        <v/>
      </c>
      <c r="F324" s="93" t="str" cm="1">
        <f t="array" ref="F324">IF('File Status'!$B324="","",
IF(AND('Section 8'!$L$4=No,SUMPRODUCT(--('Section 13(d)(e)'!$A$4:$A$300=$B324))=0),"",
IF(AND('Section 8'!$L$4=No,SUMPRODUCT(--('Section 13(d)(e)'!$A$4:$A$300=$B324))&gt;0),Tab_NotReq,
IF(ISERROR(VLOOKUP($B324,List_Section_1314,1,FALSE))=TRUE, "",
IF(SUMPRODUCT(--('Section 13(d)(e)'!$A$4:$A$300=$B324))=0,Missing_substance,
IF(SUMPRODUCT(--('Section 13(d)(e)'!$A$4:$A$300=$B324),--('Section 13(d)(e)'!$L$4:$L$300=Complete))&lt;SUMPRODUCT(--('Section 13(d)(e)'!$A$4:$A$300=$B324)),Substance_error,Substance_complete))))))</f>
        <v/>
      </c>
      <c r="G324" s="94" t="str" cm="1">
        <f t="array" ref="G324">IF('File Status'!$B324="","",
IF(AND('Section 8'!$L$4=No,SUMPRODUCT(--('Section 13 &amp; 14 Files'!$A$4:$A$100=$B324))=0),"",
IF(AND('Section 8'!$L$4=No,SUMPRODUCT(--('Section 13 &amp; 14 Files'!$A$4:$A$100=$B324))&gt;0),Tab_NotReq,
IF(ISERROR(VLOOKUP($B324,List_Section_1314,1,FALSE))=TRUE, "",
IF(SUMPRODUCT(--('Section 13 &amp; 14 Files'!$A$4:$A$100=$B324),--('Section 13 &amp; 14 Files'!$H$4:$H$100=Complete))&lt;SUMPRODUCT(--('Section 13 &amp; 14 Files'!$A$4:$A$100=$B324)),Substance_error,substance_complete_s1314)))))</f>
        <v/>
      </c>
      <c r="H324" s="25"/>
    </row>
    <row r="325" spans="1:8" ht="59.5" customHeight="1" x14ac:dyDescent="0.35">
      <c r="A325" s="25"/>
      <c r="B325" s="2" t="str">
        <f>IF('Section 11'!C312="", "", 'Section 11'!C312)</f>
        <v/>
      </c>
      <c r="C325" s="10" t="str">
        <f>IF(B325="","",
IF(AND('Section 8'!$L$4=No,B325&lt;&gt;""),Tab_NotReq,
IF('Section 11'!Y312=Complete,Substance_complete,IF('Section 11'!Y312&lt;&gt;Complete,Substance_error,""))))</f>
        <v/>
      </c>
      <c r="D325" s="10" t="str" cm="1">
        <f t="array" ref="D325">IF('File Status'!$B325="","",
IF(AND('Section 8'!$L$4=No,SUMPRODUCT(--('Section 12'!$A$4:$A$1004=$B325))=0),"",
IF(AND('Section 8'!$L$4=No,SUMPRODUCT(--('Section 12'!$A$4:$A$1004=$B325))&gt;0),Tab_NotReq,
IF(SUMPRODUCT(--('Section 12'!$A$4:$A$1004=$B325))=0,Missing_substance,
IF(SUMPRODUCT(--('Section 12'!$A$4:$A$1004=$B325),--('Section 12'!$Z$4:$Z$1004=Complete))&lt;SUMPRODUCT(--('Section 12'!$A$4:$A$1004=$B325)),Substance_error,Substance_complete)))))</f>
        <v/>
      </c>
      <c r="E325" s="10" t="str" cm="1">
        <f t="array" ref="E325">IF('File Status'!$B325="","",
IF(AND('Section 8'!$L$4=No,SUMPRODUCT(--('Section 13(a)(b)(c)'!$A$4:$A$100=$B325))=0),"",
IF(AND('Section 8'!$L$4=No,SUMPRODUCT(--('Section 13(a)(b)(c)'!$A$4:$A$100=$B325))&gt;0),Tab_NotReq,
IF(ISERROR(VLOOKUP($B325,List_Section_1314,1,FALSE))=TRUE, "",
IF(SUMPRODUCT(--('Section 13(a)(b)(c)'!$A$4:$A$100=$B325))=0,Missing_substance,
IF(SUMPRODUCT(--('Section 13(a)(b)(c)'!$A$4:$A$100=$B325),--('Section 13(a)(b)(c)'!$O$4:$O$100=Complete))&lt;SUMPRODUCT(--('Section 13(a)(b)(c)'!$A$4:$A$100=$B325)),Substance_error,Substance_complete))))))</f>
        <v/>
      </c>
      <c r="F325" s="93" t="str" cm="1">
        <f t="array" ref="F325">IF('File Status'!$B325="","",
IF(AND('Section 8'!$L$4=No,SUMPRODUCT(--('Section 13(d)(e)'!$A$4:$A$300=$B325))=0),"",
IF(AND('Section 8'!$L$4=No,SUMPRODUCT(--('Section 13(d)(e)'!$A$4:$A$300=$B325))&gt;0),Tab_NotReq,
IF(ISERROR(VLOOKUP($B325,List_Section_1314,1,FALSE))=TRUE, "",
IF(SUMPRODUCT(--('Section 13(d)(e)'!$A$4:$A$300=$B325))=0,Missing_substance,
IF(SUMPRODUCT(--('Section 13(d)(e)'!$A$4:$A$300=$B325),--('Section 13(d)(e)'!$L$4:$L$300=Complete))&lt;SUMPRODUCT(--('Section 13(d)(e)'!$A$4:$A$300=$B325)),Substance_error,Substance_complete))))))</f>
        <v/>
      </c>
      <c r="G325" s="94" t="str" cm="1">
        <f t="array" ref="G325">IF('File Status'!$B325="","",
IF(AND('Section 8'!$L$4=No,SUMPRODUCT(--('Section 13 &amp; 14 Files'!$A$4:$A$100=$B325))=0),"",
IF(AND('Section 8'!$L$4=No,SUMPRODUCT(--('Section 13 &amp; 14 Files'!$A$4:$A$100=$B325))&gt;0),Tab_NotReq,
IF(ISERROR(VLOOKUP($B325,List_Section_1314,1,FALSE))=TRUE, "",
IF(SUMPRODUCT(--('Section 13 &amp; 14 Files'!$A$4:$A$100=$B325),--('Section 13 &amp; 14 Files'!$H$4:$H$100=Complete))&lt;SUMPRODUCT(--('Section 13 &amp; 14 Files'!$A$4:$A$100=$B325)),Substance_error,substance_complete_s1314)))))</f>
        <v/>
      </c>
      <c r="H325" s="25"/>
    </row>
    <row r="326" spans="1:8" ht="59.5" customHeight="1" x14ac:dyDescent="0.35">
      <c r="A326" s="25"/>
      <c r="B326" s="2" t="str">
        <f>IF('Section 11'!C313="", "", 'Section 11'!C313)</f>
        <v/>
      </c>
      <c r="C326" s="10" t="str">
        <f>IF(B326="","",
IF(AND('Section 8'!$L$4=No,B326&lt;&gt;""),Tab_NotReq,
IF('Section 11'!Y313=Complete,Substance_complete,IF('Section 11'!Y313&lt;&gt;Complete,Substance_error,""))))</f>
        <v/>
      </c>
      <c r="D326" s="10" t="str" cm="1">
        <f t="array" ref="D326">IF('File Status'!$B326="","",
IF(AND('Section 8'!$L$4=No,SUMPRODUCT(--('Section 12'!$A$4:$A$1004=$B326))=0),"",
IF(AND('Section 8'!$L$4=No,SUMPRODUCT(--('Section 12'!$A$4:$A$1004=$B326))&gt;0),Tab_NotReq,
IF(SUMPRODUCT(--('Section 12'!$A$4:$A$1004=$B326))=0,Missing_substance,
IF(SUMPRODUCT(--('Section 12'!$A$4:$A$1004=$B326),--('Section 12'!$Z$4:$Z$1004=Complete))&lt;SUMPRODUCT(--('Section 12'!$A$4:$A$1004=$B326)),Substance_error,Substance_complete)))))</f>
        <v/>
      </c>
      <c r="E326" s="10" t="str" cm="1">
        <f t="array" ref="E326">IF('File Status'!$B326="","",
IF(AND('Section 8'!$L$4=No,SUMPRODUCT(--('Section 13(a)(b)(c)'!$A$4:$A$100=$B326))=0),"",
IF(AND('Section 8'!$L$4=No,SUMPRODUCT(--('Section 13(a)(b)(c)'!$A$4:$A$100=$B326))&gt;0),Tab_NotReq,
IF(ISERROR(VLOOKUP($B326,List_Section_1314,1,FALSE))=TRUE, "",
IF(SUMPRODUCT(--('Section 13(a)(b)(c)'!$A$4:$A$100=$B326))=0,Missing_substance,
IF(SUMPRODUCT(--('Section 13(a)(b)(c)'!$A$4:$A$100=$B326),--('Section 13(a)(b)(c)'!$O$4:$O$100=Complete))&lt;SUMPRODUCT(--('Section 13(a)(b)(c)'!$A$4:$A$100=$B326)),Substance_error,Substance_complete))))))</f>
        <v/>
      </c>
      <c r="F326" s="93" t="str" cm="1">
        <f t="array" ref="F326">IF('File Status'!$B326="","",
IF(AND('Section 8'!$L$4=No,SUMPRODUCT(--('Section 13(d)(e)'!$A$4:$A$300=$B326))=0),"",
IF(AND('Section 8'!$L$4=No,SUMPRODUCT(--('Section 13(d)(e)'!$A$4:$A$300=$B326))&gt;0),Tab_NotReq,
IF(ISERROR(VLOOKUP($B326,List_Section_1314,1,FALSE))=TRUE, "",
IF(SUMPRODUCT(--('Section 13(d)(e)'!$A$4:$A$300=$B326))=0,Missing_substance,
IF(SUMPRODUCT(--('Section 13(d)(e)'!$A$4:$A$300=$B326),--('Section 13(d)(e)'!$L$4:$L$300=Complete))&lt;SUMPRODUCT(--('Section 13(d)(e)'!$A$4:$A$300=$B326)),Substance_error,Substance_complete))))))</f>
        <v/>
      </c>
      <c r="G326" s="94" t="str" cm="1">
        <f t="array" ref="G326">IF('File Status'!$B326="","",
IF(AND('Section 8'!$L$4=No,SUMPRODUCT(--('Section 13 &amp; 14 Files'!$A$4:$A$100=$B326))=0),"",
IF(AND('Section 8'!$L$4=No,SUMPRODUCT(--('Section 13 &amp; 14 Files'!$A$4:$A$100=$B326))&gt;0),Tab_NotReq,
IF(ISERROR(VLOOKUP($B326,List_Section_1314,1,FALSE))=TRUE, "",
IF(SUMPRODUCT(--('Section 13 &amp; 14 Files'!$A$4:$A$100=$B326),--('Section 13 &amp; 14 Files'!$H$4:$H$100=Complete))&lt;SUMPRODUCT(--('Section 13 &amp; 14 Files'!$A$4:$A$100=$B326)),Substance_error,substance_complete_s1314)))))</f>
        <v/>
      </c>
      <c r="H326" s="25"/>
    </row>
    <row r="327" spans="1:8" ht="59.5" customHeight="1" x14ac:dyDescent="0.35">
      <c r="A327" s="25"/>
      <c r="B327" s="2" t="str">
        <f>IF('Section 11'!C314="", "", 'Section 11'!C314)</f>
        <v/>
      </c>
      <c r="C327" s="10" t="str">
        <f>IF(B327="","",
IF(AND('Section 8'!$L$4=No,B327&lt;&gt;""),Tab_NotReq,
IF('Section 11'!Y314=Complete,Substance_complete,IF('Section 11'!Y314&lt;&gt;Complete,Substance_error,""))))</f>
        <v/>
      </c>
      <c r="D327" s="10" t="str" cm="1">
        <f t="array" ref="D327">IF('File Status'!$B327="","",
IF(AND('Section 8'!$L$4=No,SUMPRODUCT(--('Section 12'!$A$4:$A$1004=$B327))=0),"",
IF(AND('Section 8'!$L$4=No,SUMPRODUCT(--('Section 12'!$A$4:$A$1004=$B327))&gt;0),Tab_NotReq,
IF(SUMPRODUCT(--('Section 12'!$A$4:$A$1004=$B327))=0,Missing_substance,
IF(SUMPRODUCT(--('Section 12'!$A$4:$A$1004=$B327),--('Section 12'!$Z$4:$Z$1004=Complete))&lt;SUMPRODUCT(--('Section 12'!$A$4:$A$1004=$B327)),Substance_error,Substance_complete)))))</f>
        <v/>
      </c>
      <c r="E327" s="10" t="str" cm="1">
        <f t="array" ref="E327">IF('File Status'!$B327="","",
IF(AND('Section 8'!$L$4=No,SUMPRODUCT(--('Section 13(a)(b)(c)'!$A$4:$A$100=$B327))=0),"",
IF(AND('Section 8'!$L$4=No,SUMPRODUCT(--('Section 13(a)(b)(c)'!$A$4:$A$100=$B327))&gt;0),Tab_NotReq,
IF(ISERROR(VLOOKUP($B327,List_Section_1314,1,FALSE))=TRUE, "",
IF(SUMPRODUCT(--('Section 13(a)(b)(c)'!$A$4:$A$100=$B327))=0,Missing_substance,
IF(SUMPRODUCT(--('Section 13(a)(b)(c)'!$A$4:$A$100=$B327),--('Section 13(a)(b)(c)'!$O$4:$O$100=Complete))&lt;SUMPRODUCT(--('Section 13(a)(b)(c)'!$A$4:$A$100=$B327)),Substance_error,Substance_complete))))))</f>
        <v/>
      </c>
      <c r="F327" s="93" t="str" cm="1">
        <f t="array" ref="F327">IF('File Status'!$B327="","",
IF(AND('Section 8'!$L$4=No,SUMPRODUCT(--('Section 13(d)(e)'!$A$4:$A$300=$B327))=0),"",
IF(AND('Section 8'!$L$4=No,SUMPRODUCT(--('Section 13(d)(e)'!$A$4:$A$300=$B327))&gt;0),Tab_NotReq,
IF(ISERROR(VLOOKUP($B327,List_Section_1314,1,FALSE))=TRUE, "",
IF(SUMPRODUCT(--('Section 13(d)(e)'!$A$4:$A$300=$B327))=0,Missing_substance,
IF(SUMPRODUCT(--('Section 13(d)(e)'!$A$4:$A$300=$B327),--('Section 13(d)(e)'!$L$4:$L$300=Complete))&lt;SUMPRODUCT(--('Section 13(d)(e)'!$A$4:$A$300=$B327)),Substance_error,Substance_complete))))))</f>
        <v/>
      </c>
      <c r="G327" s="94" t="str" cm="1">
        <f t="array" ref="G327">IF('File Status'!$B327="","",
IF(AND('Section 8'!$L$4=No,SUMPRODUCT(--('Section 13 &amp; 14 Files'!$A$4:$A$100=$B327))=0),"",
IF(AND('Section 8'!$L$4=No,SUMPRODUCT(--('Section 13 &amp; 14 Files'!$A$4:$A$100=$B327))&gt;0),Tab_NotReq,
IF(ISERROR(VLOOKUP($B327,List_Section_1314,1,FALSE))=TRUE, "",
IF(SUMPRODUCT(--('Section 13 &amp; 14 Files'!$A$4:$A$100=$B327),--('Section 13 &amp; 14 Files'!$H$4:$H$100=Complete))&lt;SUMPRODUCT(--('Section 13 &amp; 14 Files'!$A$4:$A$100=$B327)),Substance_error,substance_complete_s1314)))))</f>
        <v/>
      </c>
      <c r="H327" s="25"/>
    </row>
    <row r="328" spans="1:8" ht="59.5" customHeight="1" x14ac:dyDescent="0.35">
      <c r="A328" s="25"/>
      <c r="B328" s="2" t="str">
        <f>IF('Section 11'!C315="", "", 'Section 11'!C315)</f>
        <v/>
      </c>
      <c r="C328" s="10" t="str">
        <f>IF(B328="","",
IF(AND('Section 8'!$L$4=No,B328&lt;&gt;""),Tab_NotReq,
IF('Section 11'!Y315=Complete,Substance_complete,IF('Section 11'!Y315&lt;&gt;Complete,Substance_error,""))))</f>
        <v/>
      </c>
      <c r="D328" s="10" t="str" cm="1">
        <f t="array" ref="D328">IF('File Status'!$B328="","",
IF(AND('Section 8'!$L$4=No,SUMPRODUCT(--('Section 12'!$A$4:$A$1004=$B328))=0),"",
IF(AND('Section 8'!$L$4=No,SUMPRODUCT(--('Section 12'!$A$4:$A$1004=$B328))&gt;0),Tab_NotReq,
IF(SUMPRODUCT(--('Section 12'!$A$4:$A$1004=$B328))=0,Missing_substance,
IF(SUMPRODUCT(--('Section 12'!$A$4:$A$1004=$B328),--('Section 12'!$Z$4:$Z$1004=Complete))&lt;SUMPRODUCT(--('Section 12'!$A$4:$A$1004=$B328)),Substance_error,Substance_complete)))))</f>
        <v/>
      </c>
      <c r="E328" s="10" t="str" cm="1">
        <f t="array" ref="E328">IF('File Status'!$B328="","",
IF(AND('Section 8'!$L$4=No,SUMPRODUCT(--('Section 13(a)(b)(c)'!$A$4:$A$100=$B328))=0),"",
IF(AND('Section 8'!$L$4=No,SUMPRODUCT(--('Section 13(a)(b)(c)'!$A$4:$A$100=$B328))&gt;0),Tab_NotReq,
IF(ISERROR(VLOOKUP($B328,List_Section_1314,1,FALSE))=TRUE, "",
IF(SUMPRODUCT(--('Section 13(a)(b)(c)'!$A$4:$A$100=$B328))=0,Missing_substance,
IF(SUMPRODUCT(--('Section 13(a)(b)(c)'!$A$4:$A$100=$B328),--('Section 13(a)(b)(c)'!$O$4:$O$100=Complete))&lt;SUMPRODUCT(--('Section 13(a)(b)(c)'!$A$4:$A$100=$B328)),Substance_error,Substance_complete))))))</f>
        <v/>
      </c>
      <c r="F328" s="93" t="str" cm="1">
        <f t="array" ref="F328">IF('File Status'!$B328="","",
IF(AND('Section 8'!$L$4=No,SUMPRODUCT(--('Section 13(d)(e)'!$A$4:$A$300=$B328))=0),"",
IF(AND('Section 8'!$L$4=No,SUMPRODUCT(--('Section 13(d)(e)'!$A$4:$A$300=$B328))&gt;0),Tab_NotReq,
IF(ISERROR(VLOOKUP($B328,List_Section_1314,1,FALSE))=TRUE, "",
IF(SUMPRODUCT(--('Section 13(d)(e)'!$A$4:$A$300=$B328))=0,Missing_substance,
IF(SUMPRODUCT(--('Section 13(d)(e)'!$A$4:$A$300=$B328),--('Section 13(d)(e)'!$L$4:$L$300=Complete))&lt;SUMPRODUCT(--('Section 13(d)(e)'!$A$4:$A$300=$B328)),Substance_error,Substance_complete))))))</f>
        <v/>
      </c>
      <c r="G328" s="94" t="str" cm="1">
        <f t="array" ref="G328">IF('File Status'!$B328="","",
IF(AND('Section 8'!$L$4=No,SUMPRODUCT(--('Section 13 &amp; 14 Files'!$A$4:$A$100=$B328))=0),"",
IF(AND('Section 8'!$L$4=No,SUMPRODUCT(--('Section 13 &amp; 14 Files'!$A$4:$A$100=$B328))&gt;0),Tab_NotReq,
IF(ISERROR(VLOOKUP($B328,List_Section_1314,1,FALSE))=TRUE, "",
IF(SUMPRODUCT(--('Section 13 &amp; 14 Files'!$A$4:$A$100=$B328),--('Section 13 &amp; 14 Files'!$H$4:$H$100=Complete))&lt;SUMPRODUCT(--('Section 13 &amp; 14 Files'!$A$4:$A$100=$B328)),Substance_error,substance_complete_s1314)))))</f>
        <v/>
      </c>
      <c r="H328" s="25"/>
    </row>
    <row r="329" spans="1:8" ht="59.5" customHeight="1" x14ac:dyDescent="0.35">
      <c r="A329" s="25"/>
      <c r="B329" s="2" t="str">
        <f>IF('Section 11'!C316="", "", 'Section 11'!C316)</f>
        <v/>
      </c>
      <c r="C329" s="10" t="str">
        <f>IF(B329="","",
IF(AND('Section 8'!$L$4=No,B329&lt;&gt;""),Tab_NotReq,
IF('Section 11'!Y316=Complete,Substance_complete,IF('Section 11'!Y316&lt;&gt;Complete,Substance_error,""))))</f>
        <v/>
      </c>
      <c r="D329" s="10" t="str" cm="1">
        <f t="array" ref="D329">IF('File Status'!$B329="","",
IF(AND('Section 8'!$L$4=No,SUMPRODUCT(--('Section 12'!$A$4:$A$1004=$B329))=0),"",
IF(AND('Section 8'!$L$4=No,SUMPRODUCT(--('Section 12'!$A$4:$A$1004=$B329))&gt;0),Tab_NotReq,
IF(SUMPRODUCT(--('Section 12'!$A$4:$A$1004=$B329))=0,Missing_substance,
IF(SUMPRODUCT(--('Section 12'!$A$4:$A$1004=$B329),--('Section 12'!$Z$4:$Z$1004=Complete))&lt;SUMPRODUCT(--('Section 12'!$A$4:$A$1004=$B329)),Substance_error,Substance_complete)))))</f>
        <v/>
      </c>
      <c r="E329" s="10" t="str" cm="1">
        <f t="array" ref="E329">IF('File Status'!$B329="","",
IF(AND('Section 8'!$L$4=No,SUMPRODUCT(--('Section 13(a)(b)(c)'!$A$4:$A$100=$B329))=0),"",
IF(AND('Section 8'!$L$4=No,SUMPRODUCT(--('Section 13(a)(b)(c)'!$A$4:$A$100=$B329))&gt;0),Tab_NotReq,
IF(ISERROR(VLOOKUP($B329,List_Section_1314,1,FALSE))=TRUE, "",
IF(SUMPRODUCT(--('Section 13(a)(b)(c)'!$A$4:$A$100=$B329))=0,Missing_substance,
IF(SUMPRODUCT(--('Section 13(a)(b)(c)'!$A$4:$A$100=$B329),--('Section 13(a)(b)(c)'!$O$4:$O$100=Complete))&lt;SUMPRODUCT(--('Section 13(a)(b)(c)'!$A$4:$A$100=$B329)),Substance_error,Substance_complete))))))</f>
        <v/>
      </c>
      <c r="F329" s="93" t="str" cm="1">
        <f t="array" ref="F329">IF('File Status'!$B329="","",
IF(AND('Section 8'!$L$4=No,SUMPRODUCT(--('Section 13(d)(e)'!$A$4:$A$300=$B329))=0),"",
IF(AND('Section 8'!$L$4=No,SUMPRODUCT(--('Section 13(d)(e)'!$A$4:$A$300=$B329))&gt;0),Tab_NotReq,
IF(ISERROR(VLOOKUP($B329,List_Section_1314,1,FALSE))=TRUE, "",
IF(SUMPRODUCT(--('Section 13(d)(e)'!$A$4:$A$300=$B329))=0,Missing_substance,
IF(SUMPRODUCT(--('Section 13(d)(e)'!$A$4:$A$300=$B329),--('Section 13(d)(e)'!$L$4:$L$300=Complete))&lt;SUMPRODUCT(--('Section 13(d)(e)'!$A$4:$A$300=$B329)),Substance_error,Substance_complete))))))</f>
        <v/>
      </c>
      <c r="G329" s="94" t="str" cm="1">
        <f t="array" ref="G329">IF('File Status'!$B329="","",
IF(AND('Section 8'!$L$4=No,SUMPRODUCT(--('Section 13 &amp; 14 Files'!$A$4:$A$100=$B329))=0),"",
IF(AND('Section 8'!$L$4=No,SUMPRODUCT(--('Section 13 &amp; 14 Files'!$A$4:$A$100=$B329))&gt;0),Tab_NotReq,
IF(ISERROR(VLOOKUP($B329,List_Section_1314,1,FALSE))=TRUE, "",
IF(SUMPRODUCT(--('Section 13 &amp; 14 Files'!$A$4:$A$100=$B329),--('Section 13 &amp; 14 Files'!$H$4:$H$100=Complete))&lt;SUMPRODUCT(--('Section 13 &amp; 14 Files'!$A$4:$A$100=$B329)),Substance_error,substance_complete_s1314)))))</f>
        <v/>
      </c>
      <c r="H329" s="25"/>
    </row>
    <row r="330" spans="1:8" ht="59.5" customHeight="1" x14ac:dyDescent="0.35">
      <c r="A330" s="25"/>
      <c r="B330" s="2" t="str">
        <f>IF('Section 11'!C317="", "", 'Section 11'!C317)</f>
        <v/>
      </c>
      <c r="C330" s="10" t="str">
        <f>IF(B330="","",
IF(AND('Section 8'!$L$4=No,B330&lt;&gt;""),Tab_NotReq,
IF('Section 11'!Y317=Complete,Substance_complete,IF('Section 11'!Y317&lt;&gt;Complete,Substance_error,""))))</f>
        <v/>
      </c>
      <c r="D330" s="10" t="str" cm="1">
        <f t="array" ref="D330">IF('File Status'!$B330="","",
IF(AND('Section 8'!$L$4=No,SUMPRODUCT(--('Section 12'!$A$4:$A$1004=$B330))=0),"",
IF(AND('Section 8'!$L$4=No,SUMPRODUCT(--('Section 12'!$A$4:$A$1004=$B330))&gt;0),Tab_NotReq,
IF(SUMPRODUCT(--('Section 12'!$A$4:$A$1004=$B330))=0,Missing_substance,
IF(SUMPRODUCT(--('Section 12'!$A$4:$A$1004=$B330),--('Section 12'!$Z$4:$Z$1004=Complete))&lt;SUMPRODUCT(--('Section 12'!$A$4:$A$1004=$B330)),Substance_error,Substance_complete)))))</f>
        <v/>
      </c>
      <c r="E330" s="10" t="str" cm="1">
        <f t="array" ref="E330">IF('File Status'!$B330="","",
IF(AND('Section 8'!$L$4=No,SUMPRODUCT(--('Section 13(a)(b)(c)'!$A$4:$A$100=$B330))=0),"",
IF(AND('Section 8'!$L$4=No,SUMPRODUCT(--('Section 13(a)(b)(c)'!$A$4:$A$100=$B330))&gt;0),Tab_NotReq,
IF(ISERROR(VLOOKUP($B330,List_Section_1314,1,FALSE))=TRUE, "",
IF(SUMPRODUCT(--('Section 13(a)(b)(c)'!$A$4:$A$100=$B330))=0,Missing_substance,
IF(SUMPRODUCT(--('Section 13(a)(b)(c)'!$A$4:$A$100=$B330),--('Section 13(a)(b)(c)'!$O$4:$O$100=Complete))&lt;SUMPRODUCT(--('Section 13(a)(b)(c)'!$A$4:$A$100=$B330)),Substance_error,Substance_complete))))))</f>
        <v/>
      </c>
      <c r="F330" s="93" t="str" cm="1">
        <f t="array" ref="F330">IF('File Status'!$B330="","",
IF(AND('Section 8'!$L$4=No,SUMPRODUCT(--('Section 13(d)(e)'!$A$4:$A$300=$B330))=0),"",
IF(AND('Section 8'!$L$4=No,SUMPRODUCT(--('Section 13(d)(e)'!$A$4:$A$300=$B330))&gt;0),Tab_NotReq,
IF(ISERROR(VLOOKUP($B330,List_Section_1314,1,FALSE))=TRUE, "",
IF(SUMPRODUCT(--('Section 13(d)(e)'!$A$4:$A$300=$B330))=0,Missing_substance,
IF(SUMPRODUCT(--('Section 13(d)(e)'!$A$4:$A$300=$B330),--('Section 13(d)(e)'!$L$4:$L$300=Complete))&lt;SUMPRODUCT(--('Section 13(d)(e)'!$A$4:$A$300=$B330)),Substance_error,Substance_complete))))))</f>
        <v/>
      </c>
      <c r="G330" s="94" t="str" cm="1">
        <f t="array" ref="G330">IF('File Status'!$B330="","",
IF(AND('Section 8'!$L$4=No,SUMPRODUCT(--('Section 13 &amp; 14 Files'!$A$4:$A$100=$B330))=0),"",
IF(AND('Section 8'!$L$4=No,SUMPRODUCT(--('Section 13 &amp; 14 Files'!$A$4:$A$100=$B330))&gt;0),Tab_NotReq,
IF(ISERROR(VLOOKUP($B330,List_Section_1314,1,FALSE))=TRUE, "",
IF(SUMPRODUCT(--('Section 13 &amp; 14 Files'!$A$4:$A$100=$B330),--('Section 13 &amp; 14 Files'!$H$4:$H$100=Complete))&lt;SUMPRODUCT(--('Section 13 &amp; 14 Files'!$A$4:$A$100=$B330)),Substance_error,substance_complete_s1314)))))</f>
        <v/>
      </c>
      <c r="H330" s="25"/>
    </row>
    <row r="331" spans="1:8" ht="59.5" customHeight="1" x14ac:dyDescent="0.35">
      <c r="A331" s="25"/>
      <c r="B331" s="2" t="str">
        <f>IF('Section 11'!C318="", "", 'Section 11'!C318)</f>
        <v/>
      </c>
      <c r="C331" s="10" t="str">
        <f>IF(B331="","",
IF(AND('Section 8'!$L$4=No,B331&lt;&gt;""),Tab_NotReq,
IF('Section 11'!Y318=Complete,Substance_complete,IF('Section 11'!Y318&lt;&gt;Complete,Substance_error,""))))</f>
        <v/>
      </c>
      <c r="D331" s="10" t="str" cm="1">
        <f t="array" ref="D331">IF('File Status'!$B331="","",
IF(AND('Section 8'!$L$4=No,SUMPRODUCT(--('Section 12'!$A$4:$A$1004=$B331))=0),"",
IF(AND('Section 8'!$L$4=No,SUMPRODUCT(--('Section 12'!$A$4:$A$1004=$B331))&gt;0),Tab_NotReq,
IF(SUMPRODUCT(--('Section 12'!$A$4:$A$1004=$B331))=0,Missing_substance,
IF(SUMPRODUCT(--('Section 12'!$A$4:$A$1004=$B331),--('Section 12'!$Z$4:$Z$1004=Complete))&lt;SUMPRODUCT(--('Section 12'!$A$4:$A$1004=$B331)),Substance_error,Substance_complete)))))</f>
        <v/>
      </c>
      <c r="E331" s="10" t="str" cm="1">
        <f t="array" ref="E331">IF('File Status'!$B331="","",
IF(AND('Section 8'!$L$4=No,SUMPRODUCT(--('Section 13(a)(b)(c)'!$A$4:$A$100=$B331))=0),"",
IF(AND('Section 8'!$L$4=No,SUMPRODUCT(--('Section 13(a)(b)(c)'!$A$4:$A$100=$B331))&gt;0),Tab_NotReq,
IF(ISERROR(VLOOKUP($B331,List_Section_1314,1,FALSE))=TRUE, "",
IF(SUMPRODUCT(--('Section 13(a)(b)(c)'!$A$4:$A$100=$B331))=0,Missing_substance,
IF(SUMPRODUCT(--('Section 13(a)(b)(c)'!$A$4:$A$100=$B331),--('Section 13(a)(b)(c)'!$O$4:$O$100=Complete))&lt;SUMPRODUCT(--('Section 13(a)(b)(c)'!$A$4:$A$100=$B331)),Substance_error,Substance_complete))))))</f>
        <v/>
      </c>
      <c r="F331" s="93" t="str" cm="1">
        <f t="array" ref="F331">IF('File Status'!$B331="","",
IF(AND('Section 8'!$L$4=No,SUMPRODUCT(--('Section 13(d)(e)'!$A$4:$A$300=$B331))=0),"",
IF(AND('Section 8'!$L$4=No,SUMPRODUCT(--('Section 13(d)(e)'!$A$4:$A$300=$B331))&gt;0),Tab_NotReq,
IF(ISERROR(VLOOKUP($B331,List_Section_1314,1,FALSE))=TRUE, "",
IF(SUMPRODUCT(--('Section 13(d)(e)'!$A$4:$A$300=$B331))=0,Missing_substance,
IF(SUMPRODUCT(--('Section 13(d)(e)'!$A$4:$A$300=$B331),--('Section 13(d)(e)'!$L$4:$L$300=Complete))&lt;SUMPRODUCT(--('Section 13(d)(e)'!$A$4:$A$300=$B331)),Substance_error,Substance_complete))))))</f>
        <v/>
      </c>
      <c r="G331" s="94" t="str" cm="1">
        <f t="array" ref="G331">IF('File Status'!$B331="","",
IF(AND('Section 8'!$L$4=No,SUMPRODUCT(--('Section 13 &amp; 14 Files'!$A$4:$A$100=$B331))=0),"",
IF(AND('Section 8'!$L$4=No,SUMPRODUCT(--('Section 13 &amp; 14 Files'!$A$4:$A$100=$B331))&gt;0),Tab_NotReq,
IF(ISERROR(VLOOKUP($B331,List_Section_1314,1,FALSE))=TRUE, "",
IF(SUMPRODUCT(--('Section 13 &amp; 14 Files'!$A$4:$A$100=$B331),--('Section 13 &amp; 14 Files'!$H$4:$H$100=Complete))&lt;SUMPRODUCT(--('Section 13 &amp; 14 Files'!$A$4:$A$100=$B331)),Substance_error,substance_complete_s1314)))))</f>
        <v/>
      </c>
      <c r="H331" s="25"/>
    </row>
    <row r="332" spans="1:8" ht="59.5" customHeight="1" x14ac:dyDescent="0.35">
      <c r="A332" s="25"/>
      <c r="B332" s="2" t="str">
        <f>IF('Section 11'!C319="", "", 'Section 11'!C319)</f>
        <v/>
      </c>
      <c r="C332" s="10" t="str">
        <f>IF(B332="","",
IF(AND('Section 8'!$L$4=No,B332&lt;&gt;""),Tab_NotReq,
IF('Section 11'!Y319=Complete,Substance_complete,IF('Section 11'!Y319&lt;&gt;Complete,Substance_error,""))))</f>
        <v/>
      </c>
      <c r="D332" s="10" t="str" cm="1">
        <f t="array" ref="D332">IF('File Status'!$B332="","",
IF(AND('Section 8'!$L$4=No,SUMPRODUCT(--('Section 12'!$A$4:$A$1004=$B332))=0),"",
IF(AND('Section 8'!$L$4=No,SUMPRODUCT(--('Section 12'!$A$4:$A$1004=$B332))&gt;0),Tab_NotReq,
IF(SUMPRODUCT(--('Section 12'!$A$4:$A$1004=$B332))=0,Missing_substance,
IF(SUMPRODUCT(--('Section 12'!$A$4:$A$1004=$B332),--('Section 12'!$Z$4:$Z$1004=Complete))&lt;SUMPRODUCT(--('Section 12'!$A$4:$A$1004=$B332)),Substance_error,Substance_complete)))))</f>
        <v/>
      </c>
      <c r="E332" s="10" t="str" cm="1">
        <f t="array" ref="E332">IF('File Status'!$B332="","",
IF(AND('Section 8'!$L$4=No,SUMPRODUCT(--('Section 13(a)(b)(c)'!$A$4:$A$100=$B332))=0),"",
IF(AND('Section 8'!$L$4=No,SUMPRODUCT(--('Section 13(a)(b)(c)'!$A$4:$A$100=$B332))&gt;0),Tab_NotReq,
IF(ISERROR(VLOOKUP($B332,List_Section_1314,1,FALSE))=TRUE, "",
IF(SUMPRODUCT(--('Section 13(a)(b)(c)'!$A$4:$A$100=$B332))=0,Missing_substance,
IF(SUMPRODUCT(--('Section 13(a)(b)(c)'!$A$4:$A$100=$B332),--('Section 13(a)(b)(c)'!$O$4:$O$100=Complete))&lt;SUMPRODUCT(--('Section 13(a)(b)(c)'!$A$4:$A$100=$B332)),Substance_error,Substance_complete))))))</f>
        <v/>
      </c>
      <c r="F332" s="93" t="str" cm="1">
        <f t="array" ref="F332">IF('File Status'!$B332="","",
IF(AND('Section 8'!$L$4=No,SUMPRODUCT(--('Section 13(d)(e)'!$A$4:$A$300=$B332))=0),"",
IF(AND('Section 8'!$L$4=No,SUMPRODUCT(--('Section 13(d)(e)'!$A$4:$A$300=$B332))&gt;0),Tab_NotReq,
IF(ISERROR(VLOOKUP($B332,List_Section_1314,1,FALSE))=TRUE, "",
IF(SUMPRODUCT(--('Section 13(d)(e)'!$A$4:$A$300=$B332))=0,Missing_substance,
IF(SUMPRODUCT(--('Section 13(d)(e)'!$A$4:$A$300=$B332),--('Section 13(d)(e)'!$L$4:$L$300=Complete))&lt;SUMPRODUCT(--('Section 13(d)(e)'!$A$4:$A$300=$B332)),Substance_error,Substance_complete))))))</f>
        <v/>
      </c>
      <c r="G332" s="94" t="str" cm="1">
        <f t="array" ref="G332">IF('File Status'!$B332="","",
IF(AND('Section 8'!$L$4=No,SUMPRODUCT(--('Section 13 &amp; 14 Files'!$A$4:$A$100=$B332))=0),"",
IF(AND('Section 8'!$L$4=No,SUMPRODUCT(--('Section 13 &amp; 14 Files'!$A$4:$A$100=$B332))&gt;0),Tab_NotReq,
IF(ISERROR(VLOOKUP($B332,List_Section_1314,1,FALSE))=TRUE, "",
IF(SUMPRODUCT(--('Section 13 &amp; 14 Files'!$A$4:$A$100=$B332),--('Section 13 &amp; 14 Files'!$H$4:$H$100=Complete))&lt;SUMPRODUCT(--('Section 13 &amp; 14 Files'!$A$4:$A$100=$B332)),Substance_error,substance_complete_s1314)))))</f>
        <v/>
      </c>
      <c r="H332" s="25"/>
    </row>
    <row r="333" spans="1:8" ht="59.5" customHeight="1" x14ac:dyDescent="0.35">
      <c r="A333" s="25"/>
      <c r="B333" s="2" t="str">
        <f>IF('Section 11'!C320="", "", 'Section 11'!C320)</f>
        <v/>
      </c>
      <c r="C333" s="10" t="str">
        <f>IF(B333="","",
IF(AND('Section 8'!$L$4=No,B333&lt;&gt;""),Tab_NotReq,
IF('Section 11'!Y320=Complete,Substance_complete,IF('Section 11'!Y320&lt;&gt;Complete,Substance_error,""))))</f>
        <v/>
      </c>
      <c r="D333" s="10" t="str" cm="1">
        <f t="array" ref="D333">IF('File Status'!$B333="","",
IF(AND('Section 8'!$L$4=No,SUMPRODUCT(--('Section 12'!$A$4:$A$1004=$B333))=0),"",
IF(AND('Section 8'!$L$4=No,SUMPRODUCT(--('Section 12'!$A$4:$A$1004=$B333))&gt;0),Tab_NotReq,
IF(SUMPRODUCT(--('Section 12'!$A$4:$A$1004=$B333))=0,Missing_substance,
IF(SUMPRODUCT(--('Section 12'!$A$4:$A$1004=$B333),--('Section 12'!$Z$4:$Z$1004=Complete))&lt;SUMPRODUCT(--('Section 12'!$A$4:$A$1004=$B333)),Substance_error,Substance_complete)))))</f>
        <v/>
      </c>
      <c r="E333" s="10" t="str" cm="1">
        <f t="array" ref="E333">IF('File Status'!$B333="","",
IF(AND('Section 8'!$L$4=No,SUMPRODUCT(--('Section 13(a)(b)(c)'!$A$4:$A$100=$B333))=0),"",
IF(AND('Section 8'!$L$4=No,SUMPRODUCT(--('Section 13(a)(b)(c)'!$A$4:$A$100=$B333))&gt;0),Tab_NotReq,
IF(ISERROR(VLOOKUP($B333,List_Section_1314,1,FALSE))=TRUE, "",
IF(SUMPRODUCT(--('Section 13(a)(b)(c)'!$A$4:$A$100=$B333))=0,Missing_substance,
IF(SUMPRODUCT(--('Section 13(a)(b)(c)'!$A$4:$A$100=$B333),--('Section 13(a)(b)(c)'!$O$4:$O$100=Complete))&lt;SUMPRODUCT(--('Section 13(a)(b)(c)'!$A$4:$A$100=$B333)),Substance_error,Substance_complete))))))</f>
        <v/>
      </c>
      <c r="F333" s="93" t="str" cm="1">
        <f t="array" ref="F333">IF('File Status'!$B333="","",
IF(AND('Section 8'!$L$4=No,SUMPRODUCT(--('Section 13(d)(e)'!$A$4:$A$300=$B333))=0),"",
IF(AND('Section 8'!$L$4=No,SUMPRODUCT(--('Section 13(d)(e)'!$A$4:$A$300=$B333))&gt;0),Tab_NotReq,
IF(ISERROR(VLOOKUP($B333,List_Section_1314,1,FALSE))=TRUE, "",
IF(SUMPRODUCT(--('Section 13(d)(e)'!$A$4:$A$300=$B333))=0,Missing_substance,
IF(SUMPRODUCT(--('Section 13(d)(e)'!$A$4:$A$300=$B333),--('Section 13(d)(e)'!$L$4:$L$300=Complete))&lt;SUMPRODUCT(--('Section 13(d)(e)'!$A$4:$A$300=$B333)),Substance_error,Substance_complete))))))</f>
        <v/>
      </c>
      <c r="G333" s="94" t="str" cm="1">
        <f t="array" ref="G333">IF('File Status'!$B333="","",
IF(AND('Section 8'!$L$4=No,SUMPRODUCT(--('Section 13 &amp; 14 Files'!$A$4:$A$100=$B333))=0),"",
IF(AND('Section 8'!$L$4=No,SUMPRODUCT(--('Section 13 &amp; 14 Files'!$A$4:$A$100=$B333))&gt;0),Tab_NotReq,
IF(ISERROR(VLOOKUP($B333,List_Section_1314,1,FALSE))=TRUE, "",
IF(SUMPRODUCT(--('Section 13 &amp; 14 Files'!$A$4:$A$100=$B333),--('Section 13 &amp; 14 Files'!$H$4:$H$100=Complete))&lt;SUMPRODUCT(--('Section 13 &amp; 14 Files'!$A$4:$A$100=$B333)),Substance_error,substance_complete_s1314)))))</f>
        <v/>
      </c>
      <c r="H333" s="25"/>
    </row>
    <row r="334" spans="1:8" ht="59.5" customHeight="1" x14ac:dyDescent="0.35">
      <c r="A334" s="25"/>
      <c r="B334" s="2" t="str">
        <f>IF('Section 11'!C321="", "", 'Section 11'!C321)</f>
        <v/>
      </c>
      <c r="C334" s="10" t="str">
        <f>IF(B334="","",
IF(AND('Section 8'!$L$4=No,B334&lt;&gt;""),Tab_NotReq,
IF('Section 11'!Y321=Complete,Substance_complete,IF('Section 11'!Y321&lt;&gt;Complete,Substance_error,""))))</f>
        <v/>
      </c>
      <c r="D334" s="10" t="str" cm="1">
        <f t="array" ref="D334">IF('File Status'!$B334="","",
IF(AND('Section 8'!$L$4=No,SUMPRODUCT(--('Section 12'!$A$4:$A$1004=$B334))=0),"",
IF(AND('Section 8'!$L$4=No,SUMPRODUCT(--('Section 12'!$A$4:$A$1004=$B334))&gt;0),Tab_NotReq,
IF(SUMPRODUCT(--('Section 12'!$A$4:$A$1004=$B334))=0,Missing_substance,
IF(SUMPRODUCT(--('Section 12'!$A$4:$A$1004=$B334),--('Section 12'!$Z$4:$Z$1004=Complete))&lt;SUMPRODUCT(--('Section 12'!$A$4:$A$1004=$B334)),Substance_error,Substance_complete)))))</f>
        <v/>
      </c>
      <c r="E334" s="10" t="str" cm="1">
        <f t="array" ref="E334">IF('File Status'!$B334="","",
IF(AND('Section 8'!$L$4=No,SUMPRODUCT(--('Section 13(a)(b)(c)'!$A$4:$A$100=$B334))=0),"",
IF(AND('Section 8'!$L$4=No,SUMPRODUCT(--('Section 13(a)(b)(c)'!$A$4:$A$100=$B334))&gt;0),Tab_NotReq,
IF(ISERROR(VLOOKUP($B334,List_Section_1314,1,FALSE))=TRUE, "",
IF(SUMPRODUCT(--('Section 13(a)(b)(c)'!$A$4:$A$100=$B334))=0,Missing_substance,
IF(SUMPRODUCT(--('Section 13(a)(b)(c)'!$A$4:$A$100=$B334),--('Section 13(a)(b)(c)'!$O$4:$O$100=Complete))&lt;SUMPRODUCT(--('Section 13(a)(b)(c)'!$A$4:$A$100=$B334)),Substance_error,Substance_complete))))))</f>
        <v/>
      </c>
      <c r="F334" s="93" t="str" cm="1">
        <f t="array" ref="F334">IF('File Status'!$B334="","",
IF(AND('Section 8'!$L$4=No,SUMPRODUCT(--('Section 13(d)(e)'!$A$4:$A$300=$B334))=0),"",
IF(AND('Section 8'!$L$4=No,SUMPRODUCT(--('Section 13(d)(e)'!$A$4:$A$300=$B334))&gt;0),Tab_NotReq,
IF(ISERROR(VLOOKUP($B334,List_Section_1314,1,FALSE))=TRUE, "",
IF(SUMPRODUCT(--('Section 13(d)(e)'!$A$4:$A$300=$B334))=0,Missing_substance,
IF(SUMPRODUCT(--('Section 13(d)(e)'!$A$4:$A$300=$B334),--('Section 13(d)(e)'!$L$4:$L$300=Complete))&lt;SUMPRODUCT(--('Section 13(d)(e)'!$A$4:$A$300=$B334)),Substance_error,Substance_complete))))))</f>
        <v/>
      </c>
      <c r="G334" s="94" t="str" cm="1">
        <f t="array" ref="G334">IF('File Status'!$B334="","",
IF(AND('Section 8'!$L$4=No,SUMPRODUCT(--('Section 13 &amp; 14 Files'!$A$4:$A$100=$B334))=0),"",
IF(AND('Section 8'!$L$4=No,SUMPRODUCT(--('Section 13 &amp; 14 Files'!$A$4:$A$100=$B334))&gt;0),Tab_NotReq,
IF(ISERROR(VLOOKUP($B334,List_Section_1314,1,FALSE))=TRUE, "",
IF(SUMPRODUCT(--('Section 13 &amp; 14 Files'!$A$4:$A$100=$B334),--('Section 13 &amp; 14 Files'!$H$4:$H$100=Complete))&lt;SUMPRODUCT(--('Section 13 &amp; 14 Files'!$A$4:$A$100=$B334)),Substance_error,substance_complete_s1314)))))</f>
        <v/>
      </c>
      <c r="H334" s="25"/>
    </row>
    <row r="335" spans="1:8" ht="59.5" customHeight="1" x14ac:dyDescent="0.35">
      <c r="A335" s="25"/>
      <c r="B335" s="2" t="str">
        <f>IF('Section 11'!C322="", "", 'Section 11'!C322)</f>
        <v/>
      </c>
      <c r="C335" s="10" t="str">
        <f>IF(B335="","",
IF(AND('Section 8'!$L$4=No,B335&lt;&gt;""),Tab_NotReq,
IF('Section 11'!Y322=Complete,Substance_complete,IF('Section 11'!Y322&lt;&gt;Complete,Substance_error,""))))</f>
        <v/>
      </c>
      <c r="D335" s="10" t="str" cm="1">
        <f t="array" ref="D335">IF('File Status'!$B335="","",
IF(AND('Section 8'!$L$4=No,SUMPRODUCT(--('Section 12'!$A$4:$A$1004=$B335))=0),"",
IF(AND('Section 8'!$L$4=No,SUMPRODUCT(--('Section 12'!$A$4:$A$1004=$B335))&gt;0),Tab_NotReq,
IF(SUMPRODUCT(--('Section 12'!$A$4:$A$1004=$B335))=0,Missing_substance,
IF(SUMPRODUCT(--('Section 12'!$A$4:$A$1004=$B335),--('Section 12'!$Z$4:$Z$1004=Complete))&lt;SUMPRODUCT(--('Section 12'!$A$4:$A$1004=$B335)),Substance_error,Substance_complete)))))</f>
        <v/>
      </c>
      <c r="E335" s="10" t="str" cm="1">
        <f t="array" ref="E335">IF('File Status'!$B335="","",
IF(AND('Section 8'!$L$4=No,SUMPRODUCT(--('Section 13(a)(b)(c)'!$A$4:$A$100=$B335))=0),"",
IF(AND('Section 8'!$L$4=No,SUMPRODUCT(--('Section 13(a)(b)(c)'!$A$4:$A$100=$B335))&gt;0),Tab_NotReq,
IF(ISERROR(VLOOKUP($B335,List_Section_1314,1,FALSE))=TRUE, "",
IF(SUMPRODUCT(--('Section 13(a)(b)(c)'!$A$4:$A$100=$B335))=0,Missing_substance,
IF(SUMPRODUCT(--('Section 13(a)(b)(c)'!$A$4:$A$100=$B335),--('Section 13(a)(b)(c)'!$O$4:$O$100=Complete))&lt;SUMPRODUCT(--('Section 13(a)(b)(c)'!$A$4:$A$100=$B335)),Substance_error,Substance_complete))))))</f>
        <v/>
      </c>
      <c r="F335" s="93" t="str" cm="1">
        <f t="array" ref="F335">IF('File Status'!$B335="","",
IF(AND('Section 8'!$L$4=No,SUMPRODUCT(--('Section 13(d)(e)'!$A$4:$A$300=$B335))=0),"",
IF(AND('Section 8'!$L$4=No,SUMPRODUCT(--('Section 13(d)(e)'!$A$4:$A$300=$B335))&gt;0),Tab_NotReq,
IF(ISERROR(VLOOKUP($B335,List_Section_1314,1,FALSE))=TRUE, "",
IF(SUMPRODUCT(--('Section 13(d)(e)'!$A$4:$A$300=$B335))=0,Missing_substance,
IF(SUMPRODUCT(--('Section 13(d)(e)'!$A$4:$A$300=$B335),--('Section 13(d)(e)'!$L$4:$L$300=Complete))&lt;SUMPRODUCT(--('Section 13(d)(e)'!$A$4:$A$300=$B335)),Substance_error,Substance_complete))))))</f>
        <v/>
      </c>
      <c r="G335" s="94" t="str" cm="1">
        <f t="array" ref="G335">IF('File Status'!$B335="","",
IF(AND('Section 8'!$L$4=No,SUMPRODUCT(--('Section 13 &amp; 14 Files'!$A$4:$A$100=$B335))=0),"",
IF(AND('Section 8'!$L$4=No,SUMPRODUCT(--('Section 13 &amp; 14 Files'!$A$4:$A$100=$B335))&gt;0),Tab_NotReq,
IF(ISERROR(VLOOKUP($B335,List_Section_1314,1,FALSE))=TRUE, "",
IF(SUMPRODUCT(--('Section 13 &amp; 14 Files'!$A$4:$A$100=$B335),--('Section 13 &amp; 14 Files'!$H$4:$H$100=Complete))&lt;SUMPRODUCT(--('Section 13 &amp; 14 Files'!$A$4:$A$100=$B335)),Substance_error,substance_complete_s1314)))))</f>
        <v/>
      </c>
      <c r="H335" s="25"/>
    </row>
    <row r="336" spans="1:8" ht="59.5" customHeight="1" x14ac:dyDescent="0.35">
      <c r="A336" s="25"/>
      <c r="B336" s="2" t="str">
        <f>IF('Section 11'!C323="", "", 'Section 11'!C323)</f>
        <v/>
      </c>
      <c r="C336" s="10" t="str">
        <f>IF(B336="","",
IF(AND('Section 8'!$L$4=No,B336&lt;&gt;""),Tab_NotReq,
IF('Section 11'!Y323=Complete,Substance_complete,IF('Section 11'!Y323&lt;&gt;Complete,Substance_error,""))))</f>
        <v/>
      </c>
      <c r="D336" s="10" t="str" cm="1">
        <f t="array" ref="D336">IF('File Status'!$B336="","",
IF(AND('Section 8'!$L$4=No,SUMPRODUCT(--('Section 12'!$A$4:$A$1004=$B336))=0),"",
IF(AND('Section 8'!$L$4=No,SUMPRODUCT(--('Section 12'!$A$4:$A$1004=$B336))&gt;0),Tab_NotReq,
IF(SUMPRODUCT(--('Section 12'!$A$4:$A$1004=$B336))=0,Missing_substance,
IF(SUMPRODUCT(--('Section 12'!$A$4:$A$1004=$B336),--('Section 12'!$Z$4:$Z$1004=Complete))&lt;SUMPRODUCT(--('Section 12'!$A$4:$A$1004=$B336)),Substance_error,Substance_complete)))))</f>
        <v/>
      </c>
      <c r="E336" s="10" t="str" cm="1">
        <f t="array" ref="E336">IF('File Status'!$B336="","",
IF(AND('Section 8'!$L$4=No,SUMPRODUCT(--('Section 13(a)(b)(c)'!$A$4:$A$100=$B336))=0),"",
IF(AND('Section 8'!$L$4=No,SUMPRODUCT(--('Section 13(a)(b)(c)'!$A$4:$A$100=$B336))&gt;0),Tab_NotReq,
IF(ISERROR(VLOOKUP($B336,List_Section_1314,1,FALSE))=TRUE, "",
IF(SUMPRODUCT(--('Section 13(a)(b)(c)'!$A$4:$A$100=$B336))=0,Missing_substance,
IF(SUMPRODUCT(--('Section 13(a)(b)(c)'!$A$4:$A$100=$B336),--('Section 13(a)(b)(c)'!$O$4:$O$100=Complete))&lt;SUMPRODUCT(--('Section 13(a)(b)(c)'!$A$4:$A$100=$B336)),Substance_error,Substance_complete))))))</f>
        <v/>
      </c>
      <c r="F336" s="93" t="str" cm="1">
        <f t="array" ref="F336">IF('File Status'!$B336="","",
IF(AND('Section 8'!$L$4=No,SUMPRODUCT(--('Section 13(d)(e)'!$A$4:$A$300=$B336))=0),"",
IF(AND('Section 8'!$L$4=No,SUMPRODUCT(--('Section 13(d)(e)'!$A$4:$A$300=$B336))&gt;0),Tab_NotReq,
IF(ISERROR(VLOOKUP($B336,List_Section_1314,1,FALSE))=TRUE, "",
IF(SUMPRODUCT(--('Section 13(d)(e)'!$A$4:$A$300=$B336))=0,Missing_substance,
IF(SUMPRODUCT(--('Section 13(d)(e)'!$A$4:$A$300=$B336),--('Section 13(d)(e)'!$L$4:$L$300=Complete))&lt;SUMPRODUCT(--('Section 13(d)(e)'!$A$4:$A$300=$B336)),Substance_error,Substance_complete))))))</f>
        <v/>
      </c>
      <c r="G336" s="94" t="str" cm="1">
        <f t="array" ref="G336">IF('File Status'!$B336="","",
IF(AND('Section 8'!$L$4=No,SUMPRODUCT(--('Section 13 &amp; 14 Files'!$A$4:$A$100=$B336))=0),"",
IF(AND('Section 8'!$L$4=No,SUMPRODUCT(--('Section 13 &amp; 14 Files'!$A$4:$A$100=$B336))&gt;0),Tab_NotReq,
IF(ISERROR(VLOOKUP($B336,List_Section_1314,1,FALSE))=TRUE, "",
IF(SUMPRODUCT(--('Section 13 &amp; 14 Files'!$A$4:$A$100=$B336),--('Section 13 &amp; 14 Files'!$H$4:$H$100=Complete))&lt;SUMPRODUCT(--('Section 13 &amp; 14 Files'!$A$4:$A$100=$B336)),Substance_error,substance_complete_s1314)))))</f>
        <v/>
      </c>
      <c r="H336" s="25"/>
    </row>
    <row r="337" spans="1:8" ht="59.5" customHeight="1" x14ac:dyDescent="0.35">
      <c r="A337" s="25"/>
      <c r="B337" s="2" t="str">
        <f>IF('Section 11'!C324="", "", 'Section 11'!C324)</f>
        <v/>
      </c>
      <c r="C337" s="10" t="str">
        <f>IF(B337="","",
IF(AND('Section 8'!$L$4=No,B337&lt;&gt;""),Tab_NotReq,
IF('Section 11'!Y324=Complete,Substance_complete,IF('Section 11'!Y324&lt;&gt;Complete,Substance_error,""))))</f>
        <v/>
      </c>
      <c r="D337" s="10" t="str" cm="1">
        <f t="array" ref="D337">IF('File Status'!$B337="","",
IF(AND('Section 8'!$L$4=No,SUMPRODUCT(--('Section 12'!$A$4:$A$1004=$B337))=0),"",
IF(AND('Section 8'!$L$4=No,SUMPRODUCT(--('Section 12'!$A$4:$A$1004=$B337))&gt;0),Tab_NotReq,
IF(SUMPRODUCT(--('Section 12'!$A$4:$A$1004=$B337))=0,Missing_substance,
IF(SUMPRODUCT(--('Section 12'!$A$4:$A$1004=$B337),--('Section 12'!$Z$4:$Z$1004=Complete))&lt;SUMPRODUCT(--('Section 12'!$A$4:$A$1004=$B337)),Substance_error,Substance_complete)))))</f>
        <v/>
      </c>
      <c r="E337" s="10" t="str" cm="1">
        <f t="array" ref="E337">IF('File Status'!$B337="","",
IF(AND('Section 8'!$L$4=No,SUMPRODUCT(--('Section 13(a)(b)(c)'!$A$4:$A$100=$B337))=0),"",
IF(AND('Section 8'!$L$4=No,SUMPRODUCT(--('Section 13(a)(b)(c)'!$A$4:$A$100=$B337))&gt;0),Tab_NotReq,
IF(ISERROR(VLOOKUP($B337,List_Section_1314,1,FALSE))=TRUE, "",
IF(SUMPRODUCT(--('Section 13(a)(b)(c)'!$A$4:$A$100=$B337))=0,Missing_substance,
IF(SUMPRODUCT(--('Section 13(a)(b)(c)'!$A$4:$A$100=$B337),--('Section 13(a)(b)(c)'!$O$4:$O$100=Complete))&lt;SUMPRODUCT(--('Section 13(a)(b)(c)'!$A$4:$A$100=$B337)),Substance_error,Substance_complete))))))</f>
        <v/>
      </c>
      <c r="F337" s="93" t="str" cm="1">
        <f t="array" ref="F337">IF('File Status'!$B337="","",
IF(AND('Section 8'!$L$4=No,SUMPRODUCT(--('Section 13(d)(e)'!$A$4:$A$300=$B337))=0),"",
IF(AND('Section 8'!$L$4=No,SUMPRODUCT(--('Section 13(d)(e)'!$A$4:$A$300=$B337))&gt;0),Tab_NotReq,
IF(ISERROR(VLOOKUP($B337,List_Section_1314,1,FALSE))=TRUE, "",
IF(SUMPRODUCT(--('Section 13(d)(e)'!$A$4:$A$300=$B337))=0,Missing_substance,
IF(SUMPRODUCT(--('Section 13(d)(e)'!$A$4:$A$300=$B337),--('Section 13(d)(e)'!$L$4:$L$300=Complete))&lt;SUMPRODUCT(--('Section 13(d)(e)'!$A$4:$A$300=$B337)),Substance_error,Substance_complete))))))</f>
        <v/>
      </c>
      <c r="G337" s="94" t="str" cm="1">
        <f t="array" ref="G337">IF('File Status'!$B337="","",
IF(AND('Section 8'!$L$4=No,SUMPRODUCT(--('Section 13 &amp; 14 Files'!$A$4:$A$100=$B337))=0),"",
IF(AND('Section 8'!$L$4=No,SUMPRODUCT(--('Section 13 &amp; 14 Files'!$A$4:$A$100=$B337))&gt;0),Tab_NotReq,
IF(ISERROR(VLOOKUP($B337,List_Section_1314,1,FALSE))=TRUE, "",
IF(SUMPRODUCT(--('Section 13 &amp; 14 Files'!$A$4:$A$100=$B337),--('Section 13 &amp; 14 Files'!$H$4:$H$100=Complete))&lt;SUMPRODUCT(--('Section 13 &amp; 14 Files'!$A$4:$A$100=$B337)),Substance_error,substance_complete_s1314)))))</f>
        <v/>
      </c>
      <c r="H337" s="25"/>
    </row>
    <row r="338" spans="1:8" ht="59.5" customHeight="1" x14ac:dyDescent="0.35">
      <c r="A338" s="25"/>
      <c r="B338" s="2" t="str">
        <f>IF('Section 11'!C325="", "", 'Section 11'!C325)</f>
        <v/>
      </c>
      <c r="C338" s="10" t="str">
        <f>IF(B338="","",
IF(AND('Section 8'!$L$4=No,B338&lt;&gt;""),Tab_NotReq,
IF('Section 11'!Y325=Complete,Substance_complete,IF('Section 11'!Y325&lt;&gt;Complete,Substance_error,""))))</f>
        <v/>
      </c>
      <c r="D338" s="10" t="str" cm="1">
        <f t="array" ref="D338">IF('File Status'!$B338="","",
IF(AND('Section 8'!$L$4=No,SUMPRODUCT(--('Section 12'!$A$4:$A$1004=$B338))=0),"",
IF(AND('Section 8'!$L$4=No,SUMPRODUCT(--('Section 12'!$A$4:$A$1004=$B338))&gt;0),Tab_NotReq,
IF(SUMPRODUCT(--('Section 12'!$A$4:$A$1004=$B338))=0,Missing_substance,
IF(SUMPRODUCT(--('Section 12'!$A$4:$A$1004=$B338),--('Section 12'!$Z$4:$Z$1004=Complete))&lt;SUMPRODUCT(--('Section 12'!$A$4:$A$1004=$B338)),Substance_error,Substance_complete)))))</f>
        <v/>
      </c>
      <c r="E338" s="10" t="str" cm="1">
        <f t="array" ref="E338">IF('File Status'!$B338="","",
IF(AND('Section 8'!$L$4=No,SUMPRODUCT(--('Section 13(a)(b)(c)'!$A$4:$A$100=$B338))=0),"",
IF(AND('Section 8'!$L$4=No,SUMPRODUCT(--('Section 13(a)(b)(c)'!$A$4:$A$100=$B338))&gt;0),Tab_NotReq,
IF(ISERROR(VLOOKUP($B338,List_Section_1314,1,FALSE))=TRUE, "",
IF(SUMPRODUCT(--('Section 13(a)(b)(c)'!$A$4:$A$100=$B338))=0,Missing_substance,
IF(SUMPRODUCT(--('Section 13(a)(b)(c)'!$A$4:$A$100=$B338),--('Section 13(a)(b)(c)'!$O$4:$O$100=Complete))&lt;SUMPRODUCT(--('Section 13(a)(b)(c)'!$A$4:$A$100=$B338)),Substance_error,Substance_complete))))))</f>
        <v/>
      </c>
      <c r="F338" s="93" t="str" cm="1">
        <f t="array" ref="F338">IF('File Status'!$B338="","",
IF(AND('Section 8'!$L$4=No,SUMPRODUCT(--('Section 13(d)(e)'!$A$4:$A$300=$B338))=0),"",
IF(AND('Section 8'!$L$4=No,SUMPRODUCT(--('Section 13(d)(e)'!$A$4:$A$300=$B338))&gt;0),Tab_NotReq,
IF(ISERROR(VLOOKUP($B338,List_Section_1314,1,FALSE))=TRUE, "",
IF(SUMPRODUCT(--('Section 13(d)(e)'!$A$4:$A$300=$B338))=0,Missing_substance,
IF(SUMPRODUCT(--('Section 13(d)(e)'!$A$4:$A$300=$B338),--('Section 13(d)(e)'!$L$4:$L$300=Complete))&lt;SUMPRODUCT(--('Section 13(d)(e)'!$A$4:$A$300=$B338)),Substance_error,Substance_complete))))))</f>
        <v/>
      </c>
      <c r="G338" s="94" t="str" cm="1">
        <f t="array" ref="G338">IF('File Status'!$B338="","",
IF(AND('Section 8'!$L$4=No,SUMPRODUCT(--('Section 13 &amp; 14 Files'!$A$4:$A$100=$B338))=0),"",
IF(AND('Section 8'!$L$4=No,SUMPRODUCT(--('Section 13 &amp; 14 Files'!$A$4:$A$100=$B338))&gt;0),Tab_NotReq,
IF(ISERROR(VLOOKUP($B338,List_Section_1314,1,FALSE))=TRUE, "",
IF(SUMPRODUCT(--('Section 13 &amp; 14 Files'!$A$4:$A$100=$B338),--('Section 13 &amp; 14 Files'!$H$4:$H$100=Complete))&lt;SUMPRODUCT(--('Section 13 &amp; 14 Files'!$A$4:$A$100=$B338)),Substance_error,substance_complete_s1314)))))</f>
        <v/>
      </c>
      <c r="H338" s="25"/>
    </row>
    <row r="339" spans="1:8" ht="59.5" customHeight="1" x14ac:dyDescent="0.35">
      <c r="A339" s="25"/>
      <c r="B339" s="2" t="str">
        <f>IF('Section 11'!C326="", "", 'Section 11'!C326)</f>
        <v/>
      </c>
      <c r="C339" s="10" t="str">
        <f>IF(B339="","",
IF(AND('Section 8'!$L$4=No,B339&lt;&gt;""),Tab_NotReq,
IF('Section 11'!Y326=Complete,Substance_complete,IF('Section 11'!Y326&lt;&gt;Complete,Substance_error,""))))</f>
        <v/>
      </c>
      <c r="D339" s="10" t="str" cm="1">
        <f t="array" ref="D339">IF('File Status'!$B339="","",
IF(AND('Section 8'!$L$4=No,SUMPRODUCT(--('Section 12'!$A$4:$A$1004=$B339))=0),"",
IF(AND('Section 8'!$L$4=No,SUMPRODUCT(--('Section 12'!$A$4:$A$1004=$B339))&gt;0),Tab_NotReq,
IF(SUMPRODUCT(--('Section 12'!$A$4:$A$1004=$B339))=0,Missing_substance,
IF(SUMPRODUCT(--('Section 12'!$A$4:$A$1004=$B339),--('Section 12'!$Z$4:$Z$1004=Complete))&lt;SUMPRODUCT(--('Section 12'!$A$4:$A$1004=$B339)),Substance_error,Substance_complete)))))</f>
        <v/>
      </c>
      <c r="E339" s="10" t="str" cm="1">
        <f t="array" ref="E339">IF('File Status'!$B339="","",
IF(AND('Section 8'!$L$4=No,SUMPRODUCT(--('Section 13(a)(b)(c)'!$A$4:$A$100=$B339))=0),"",
IF(AND('Section 8'!$L$4=No,SUMPRODUCT(--('Section 13(a)(b)(c)'!$A$4:$A$100=$B339))&gt;0),Tab_NotReq,
IF(ISERROR(VLOOKUP($B339,List_Section_1314,1,FALSE))=TRUE, "",
IF(SUMPRODUCT(--('Section 13(a)(b)(c)'!$A$4:$A$100=$B339))=0,Missing_substance,
IF(SUMPRODUCT(--('Section 13(a)(b)(c)'!$A$4:$A$100=$B339),--('Section 13(a)(b)(c)'!$O$4:$O$100=Complete))&lt;SUMPRODUCT(--('Section 13(a)(b)(c)'!$A$4:$A$100=$B339)),Substance_error,Substance_complete))))))</f>
        <v/>
      </c>
      <c r="F339" s="93" t="str" cm="1">
        <f t="array" ref="F339">IF('File Status'!$B339="","",
IF(AND('Section 8'!$L$4=No,SUMPRODUCT(--('Section 13(d)(e)'!$A$4:$A$300=$B339))=0),"",
IF(AND('Section 8'!$L$4=No,SUMPRODUCT(--('Section 13(d)(e)'!$A$4:$A$300=$B339))&gt;0),Tab_NotReq,
IF(ISERROR(VLOOKUP($B339,List_Section_1314,1,FALSE))=TRUE, "",
IF(SUMPRODUCT(--('Section 13(d)(e)'!$A$4:$A$300=$B339))=0,Missing_substance,
IF(SUMPRODUCT(--('Section 13(d)(e)'!$A$4:$A$300=$B339),--('Section 13(d)(e)'!$L$4:$L$300=Complete))&lt;SUMPRODUCT(--('Section 13(d)(e)'!$A$4:$A$300=$B339)),Substance_error,Substance_complete))))))</f>
        <v/>
      </c>
      <c r="G339" s="94" t="str" cm="1">
        <f t="array" ref="G339">IF('File Status'!$B339="","",
IF(AND('Section 8'!$L$4=No,SUMPRODUCT(--('Section 13 &amp; 14 Files'!$A$4:$A$100=$B339))=0),"",
IF(AND('Section 8'!$L$4=No,SUMPRODUCT(--('Section 13 &amp; 14 Files'!$A$4:$A$100=$B339))&gt;0),Tab_NotReq,
IF(ISERROR(VLOOKUP($B339,List_Section_1314,1,FALSE))=TRUE, "",
IF(SUMPRODUCT(--('Section 13 &amp; 14 Files'!$A$4:$A$100=$B339),--('Section 13 &amp; 14 Files'!$H$4:$H$100=Complete))&lt;SUMPRODUCT(--('Section 13 &amp; 14 Files'!$A$4:$A$100=$B339)),Substance_error,substance_complete_s1314)))))</f>
        <v/>
      </c>
      <c r="H339" s="25"/>
    </row>
    <row r="340" spans="1:8" ht="59.5" customHeight="1" x14ac:dyDescent="0.35">
      <c r="A340" s="25"/>
      <c r="B340" s="2" t="str">
        <f>IF('Section 11'!C327="", "", 'Section 11'!C327)</f>
        <v/>
      </c>
      <c r="C340" s="10" t="str">
        <f>IF(B340="","",
IF(AND('Section 8'!$L$4=No,B340&lt;&gt;""),Tab_NotReq,
IF('Section 11'!Y327=Complete,Substance_complete,IF('Section 11'!Y327&lt;&gt;Complete,Substance_error,""))))</f>
        <v/>
      </c>
      <c r="D340" s="10" t="str" cm="1">
        <f t="array" ref="D340">IF('File Status'!$B340="","",
IF(AND('Section 8'!$L$4=No,SUMPRODUCT(--('Section 12'!$A$4:$A$1004=$B340))=0),"",
IF(AND('Section 8'!$L$4=No,SUMPRODUCT(--('Section 12'!$A$4:$A$1004=$B340))&gt;0),Tab_NotReq,
IF(SUMPRODUCT(--('Section 12'!$A$4:$A$1004=$B340))=0,Missing_substance,
IF(SUMPRODUCT(--('Section 12'!$A$4:$A$1004=$B340),--('Section 12'!$Z$4:$Z$1004=Complete))&lt;SUMPRODUCT(--('Section 12'!$A$4:$A$1004=$B340)),Substance_error,Substance_complete)))))</f>
        <v/>
      </c>
      <c r="E340" s="10" t="str" cm="1">
        <f t="array" ref="E340">IF('File Status'!$B340="","",
IF(AND('Section 8'!$L$4=No,SUMPRODUCT(--('Section 13(a)(b)(c)'!$A$4:$A$100=$B340))=0),"",
IF(AND('Section 8'!$L$4=No,SUMPRODUCT(--('Section 13(a)(b)(c)'!$A$4:$A$100=$B340))&gt;0),Tab_NotReq,
IF(ISERROR(VLOOKUP($B340,List_Section_1314,1,FALSE))=TRUE, "",
IF(SUMPRODUCT(--('Section 13(a)(b)(c)'!$A$4:$A$100=$B340))=0,Missing_substance,
IF(SUMPRODUCT(--('Section 13(a)(b)(c)'!$A$4:$A$100=$B340),--('Section 13(a)(b)(c)'!$O$4:$O$100=Complete))&lt;SUMPRODUCT(--('Section 13(a)(b)(c)'!$A$4:$A$100=$B340)),Substance_error,Substance_complete))))))</f>
        <v/>
      </c>
      <c r="F340" s="93" t="str" cm="1">
        <f t="array" ref="F340">IF('File Status'!$B340="","",
IF(AND('Section 8'!$L$4=No,SUMPRODUCT(--('Section 13(d)(e)'!$A$4:$A$300=$B340))=0),"",
IF(AND('Section 8'!$L$4=No,SUMPRODUCT(--('Section 13(d)(e)'!$A$4:$A$300=$B340))&gt;0),Tab_NotReq,
IF(ISERROR(VLOOKUP($B340,List_Section_1314,1,FALSE))=TRUE, "",
IF(SUMPRODUCT(--('Section 13(d)(e)'!$A$4:$A$300=$B340))=0,Missing_substance,
IF(SUMPRODUCT(--('Section 13(d)(e)'!$A$4:$A$300=$B340),--('Section 13(d)(e)'!$L$4:$L$300=Complete))&lt;SUMPRODUCT(--('Section 13(d)(e)'!$A$4:$A$300=$B340)),Substance_error,Substance_complete))))))</f>
        <v/>
      </c>
      <c r="G340" s="94" t="str" cm="1">
        <f t="array" ref="G340">IF('File Status'!$B340="","",
IF(AND('Section 8'!$L$4=No,SUMPRODUCT(--('Section 13 &amp; 14 Files'!$A$4:$A$100=$B340))=0),"",
IF(AND('Section 8'!$L$4=No,SUMPRODUCT(--('Section 13 &amp; 14 Files'!$A$4:$A$100=$B340))&gt;0),Tab_NotReq,
IF(ISERROR(VLOOKUP($B340,List_Section_1314,1,FALSE))=TRUE, "",
IF(SUMPRODUCT(--('Section 13 &amp; 14 Files'!$A$4:$A$100=$B340),--('Section 13 &amp; 14 Files'!$H$4:$H$100=Complete))&lt;SUMPRODUCT(--('Section 13 &amp; 14 Files'!$A$4:$A$100=$B340)),Substance_error,substance_complete_s1314)))))</f>
        <v/>
      </c>
      <c r="H340" s="25"/>
    </row>
    <row r="341" spans="1:8" ht="59.5" customHeight="1" x14ac:dyDescent="0.35">
      <c r="A341" s="25"/>
      <c r="B341" s="2" t="str">
        <f>IF('Section 11'!C328="", "", 'Section 11'!C328)</f>
        <v/>
      </c>
      <c r="C341" s="10" t="str">
        <f>IF(B341="","",
IF(AND('Section 8'!$L$4=No,B341&lt;&gt;""),Tab_NotReq,
IF('Section 11'!Y328=Complete,Substance_complete,IF('Section 11'!Y328&lt;&gt;Complete,Substance_error,""))))</f>
        <v/>
      </c>
      <c r="D341" s="10" t="str" cm="1">
        <f t="array" ref="D341">IF('File Status'!$B341="","",
IF(AND('Section 8'!$L$4=No,SUMPRODUCT(--('Section 12'!$A$4:$A$1004=$B341))=0),"",
IF(AND('Section 8'!$L$4=No,SUMPRODUCT(--('Section 12'!$A$4:$A$1004=$B341))&gt;0),Tab_NotReq,
IF(SUMPRODUCT(--('Section 12'!$A$4:$A$1004=$B341))=0,Missing_substance,
IF(SUMPRODUCT(--('Section 12'!$A$4:$A$1004=$B341),--('Section 12'!$Z$4:$Z$1004=Complete))&lt;SUMPRODUCT(--('Section 12'!$A$4:$A$1004=$B341)),Substance_error,Substance_complete)))))</f>
        <v/>
      </c>
      <c r="E341" s="10" t="str" cm="1">
        <f t="array" ref="E341">IF('File Status'!$B341="","",
IF(AND('Section 8'!$L$4=No,SUMPRODUCT(--('Section 13(a)(b)(c)'!$A$4:$A$100=$B341))=0),"",
IF(AND('Section 8'!$L$4=No,SUMPRODUCT(--('Section 13(a)(b)(c)'!$A$4:$A$100=$B341))&gt;0),Tab_NotReq,
IF(ISERROR(VLOOKUP($B341,List_Section_1314,1,FALSE))=TRUE, "",
IF(SUMPRODUCT(--('Section 13(a)(b)(c)'!$A$4:$A$100=$B341))=0,Missing_substance,
IF(SUMPRODUCT(--('Section 13(a)(b)(c)'!$A$4:$A$100=$B341),--('Section 13(a)(b)(c)'!$O$4:$O$100=Complete))&lt;SUMPRODUCT(--('Section 13(a)(b)(c)'!$A$4:$A$100=$B341)),Substance_error,Substance_complete))))))</f>
        <v/>
      </c>
      <c r="F341" s="93" t="str" cm="1">
        <f t="array" ref="F341">IF('File Status'!$B341="","",
IF(AND('Section 8'!$L$4=No,SUMPRODUCT(--('Section 13(d)(e)'!$A$4:$A$300=$B341))=0),"",
IF(AND('Section 8'!$L$4=No,SUMPRODUCT(--('Section 13(d)(e)'!$A$4:$A$300=$B341))&gt;0),Tab_NotReq,
IF(ISERROR(VLOOKUP($B341,List_Section_1314,1,FALSE))=TRUE, "",
IF(SUMPRODUCT(--('Section 13(d)(e)'!$A$4:$A$300=$B341))=0,Missing_substance,
IF(SUMPRODUCT(--('Section 13(d)(e)'!$A$4:$A$300=$B341),--('Section 13(d)(e)'!$L$4:$L$300=Complete))&lt;SUMPRODUCT(--('Section 13(d)(e)'!$A$4:$A$300=$B341)),Substance_error,Substance_complete))))))</f>
        <v/>
      </c>
      <c r="G341" s="94" t="str" cm="1">
        <f t="array" ref="G341">IF('File Status'!$B341="","",
IF(AND('Section 8'!$L$4=No,SUMPRODUCT(--('Section 13 &amp; 14 Files'!$A$4:$A$100=$B341))=0),"",
IF(AND('Section 8'!$L$4=No,SUMPRODUCT(--('Section 13 &amp; 14 Files'!$A$4:$A$100=$B341))&gt;0),Tab_NotReq,
IF(ISERROR(VLOOKUP($B341,List_Section_1314,1,FALSE))=TRUE, "",
IF(SUMPRODUCT(--('Section 13 &amp; 14 Files'!$A$4:$A$100=$B341),--('Section 13 &amp; 14 Files'!$H$4:$H$100=Complete))&lt;SUMPRODUCT(--('Section 13 &amp; 14 Files'!$A$4:$A$100=$B341)),Substance_error,substance_complete_s1314)))))</f>
        <v/>
      </c>
      <c r="H341" s="25"/>
    </row>
    <row r="342" spans="1:8" ht="59.5" customHeight="1" x14ac:dyDescent="0.35">
      <c r="A342" s="25"/>
      <c r="B342" s="2" t="str">
        <f>IF('Section 11'!C329="", "", 'Section 11'!C329)</f>
        <v/>
      </c>
      <c r="C342" s="10" t="str">
        <f>IF(B342="","",
IF(AND('Section 8'!$L$4=No,B342&lt;&gt;""),Tab_NotReq,
IF('Section 11'!Y329=Complete,Substance_complete,IF('Section 11'!Y329&lt;&gt;Complete,Substance_error,""))))</f>
        <v/>
      </c>
      <c r="D342" s="10" t="str" cm="1">
        <f t="array" ref="D342">IF('File Status'!$B342="","",
IF(AND('Section 8'!$L$4=No,SUMPRODUCT(--('Section 12'!$A$4:$A$1004=$B342))=0),"",
IF(AND('Section 8'!$L$4=No,SUMPRODUCT(--('Section 12'!$A$4:$A$1004=$B342))&gt;0),Tab_NotReq,
IF(SUMPRODUCT(--('Section 12'!$A$4:$A$1004=$B342))=0,Missing_substance,
IF(SUMPRODUCT(--('Section 12'!$A$4:$A$1004=$B342),--('Section 12'!$Z$4:$Z$1004=Complete))&lt;SUMPRODUCT(--('Section 12'!$A$4:$A$1004=$B342)),Substance_error,Substance_complete)))))</f>
        <v/>
      </c>
      <c r="E342" s="10" t="str" cm="1">
        <f t="array" ref="E342">IF('File Status'!$B342="","",
IF(AND('Section 8'!$L$4=No,SUMPRODUCT(--('Section 13(a)(b)(c)'!$A$4:$A$100=$B342))=0),"",
IF(AND('Section 8'!$L$4=No,SUMPRODUCT(--('Section 13(a)(b)(c)'!$A$4:$A$100=$B342))&gt;0),Tab_NotReq,
IF(ISERROR(VLOOKUP($B342,List_Section_1314,1,FALSE))=TRUE, "",
IF(SUMPRODUCT(--('Section 13(a)(b)(c)'!$A$4:$A$100=$B342))=0,Missing_substance,
IF(SUMPRODUCT(--('Section 13(a)(b)(c)'!$A$4:$A$100=$B342),--('Section 13(a)(b)(c)'!$O$4:$O$100=Complete))&lt;SUMPRODUCT(--('Section 13(a)(b)(c)'!$A$4:$A$100=$B342)),Substance_error,Substance_complete))))))</f>
        <v/>
      </c>
      <c r="F342" s="93" t="str" cm="1">
        <f t="array" ref="F342">IF('File Status'!$B342="","",
IF(AND('Section 8'!$L$4=No,SUMPRODUCT(--('Section 13(d)(e)'!$A$4:$A$300=$B342))=0),"",
IF(AND('Section 8'!$L$4=No,SUMPRODUCT(--('Section 13(d)(e)'!$A$4:$A$300=$B342))&gt;0),Tab_NotReq,
IF(ISERROR(VLOOKUP($B342,List_Section_1314,1,FALSE))=TRUE, "",
IF(SUMPRODUCT(--('Section 13(d)(e)'!$A$4:$A$300=$B342))=0,Missing_substance,
IF(SUMPRODUCT(--('Section 13(d)(e)'!$A$4:$A$300=$B342),--('Section 13(d)(e)'!$L$4:$L$300=Complete))&lt;SUMPRODUCT(--('Section 13(d)(e)'!$A$4:$A$300=$B342)),Substance_error,Substance_complete))))))</f>
        <v/>
      </c>
      <c r="G342" s="94" t="str" cm="1">
        <f t="array" ref="G342">IF('File Status'!$B342="","",
IF(AND('Section 8'!$L$4=No,SUMPRODUCT(--('Section 13 &amp; 14 Files'!$A$4:$A$100=$B342))=0),"",
IF(AND('Section 8'!$L$4=No,SUMPRODUCT(--('Section 13 &amp; 14 Files'!$A$4:$A$100=$B342))&gt;0),Tab_NotReq,
IF(ISERROR(VLOOKUP($B342,List_Section_1314,1,FALSE))=TRUE, "",
IF(SUMPRODUCT(--('Section 13 &amp; 14 Files'!$A$4:$A$100=$B342),--('Section 13 &amp; 14 Files'!$H$4:$H$100=Complete))&lt;SUMPRODUCT(--('Section 13 &amp; 14 Files'!$A$4:$A$100=$B342)),Substance_error,substance_complete_s1314)))))</f>
        <v/>
      </c>
      <c r="H342" s="25"/>
    </row>
    <row r="343" spans="1:8" ht="59.5" customHeight="1" x14ac:dyDescent="0.35">
      <c r="A343" s="25"/>
      <c r="B343" s="2" t="str">
        <f>IF('Section 11'!C330="", "", 'Section 11'!C330)</f>
        <v/>
      </c>
      <c r="C343" s="10" t="str">
        <f>IF(B343="","",
IF(AND('Section 8'!$L$4=No,B343&lt;&gt;""),Tab_NotReq,
IF('Section 11'!Y330=Complete,Substance_complete,IF('Section 11'!Y330&lt;&gt;Complete,Substance_error,""))))</f>
        <v/>
      </c>
      <c r="D343" s="10" t="str" cm="1">
        <f t="array" ref="D343">IF('File Status'!$B343="","",
IF(AND('Section 8'!$L$4=No,SUMPRODUCT(--('Section 12'!$A$4:$A$1004=$B343))=0),"",
IF(AND('Section 8'!$L$4=No,SUMPRODUCT(--('Section 12'!$A$4:$A$1004=$B343))&gt;0),Tab_NotReq,
IF(SUMPRODUCT(--('Section 12'!$A$4:$A$1004=$B343))=0,Missing_substance,
IF(SUMPRODUCT(--('Section 12'!$A$4:$A$1004=$B343),--('Section 12'!$Z$4:$Z$1004=Complete))&lt;SUMPRODUCT(--('Section 12'!$A$4:$A$1004=$B343)),Substance_error,Substance_complete)))))</f>
        <v/>
      </c>
      <c r="E343" s="10" t="str" cm="1">
        <f t="array" ref="E343">IF('File Status'!$B343="","",
IF(AND('Section 8'!$L$4=No,SUMPRODUCT(--('Section 13(a)(b)(c)'!$A$4:$A$100=$B343))=0),"",
IF(AND('Section 8'!$L$4=No,SUMPRODUCT(--('Section 13(a)(b)(c)'!$A$4:$A$100=$B343))&gt;0),Tab_NotReq,
IF(ISERROR(VLOOKUP($B343,List_Section_1314,1,FALSE))=TRUE, "",
IF(SUMPRODUCT(--('Section 13(a)(b)(c)'!$A$4:$A$100=$B343))=0,Missing_substance,
IF(SUMPRODUCT(--('Section 13(a)(b)(c)'!$A$4:$A$100=$B343),--('Section 13(a)(b)(c)'!$O$4:$O$100=Complete))&lt;SUMPRODUCT(--('Section 13(a)(b)(c)'!$A$4:$A$100=$B343)),Substance_error,Substance_complete))))))</f>
        <v/>
      </c>
      <c r="F343" s="93" t="str" cm="1">
        <f t="array" ref="F343">IF('File Status'!$B343="","",
IF(AND('Section 8'!$L$4=No,SUMPRODUCT(--('Section 13(d)(e)'!$A$4:$A$300=$B343))=0),"",
IF(AND('Section 8'!$L$4=No,SUMPRODUCT(--('Section 13(d)(e)'!$A$4:$A$300=$B343))&gt;0),Tab_NotReq,
IF(ISERROR(VLOOKUP($B343,List_Section_1314,1,FALSE))=TRUE, "",
IF(SUMPRODUCT(--('Section 13(d)(e)'!$A$4:$A$300=$B343))=0,Missing_substance,
IF(SUMPRODUCT(--('Section 13(d)(e)'!$A$4:$A$300=$B343),--('Section 13(d)(e)'!$L$4:$L$300=Complete))&lt;SUMPRODUCT(--('Section 13(d)(e)'!$A$4:$A$300=$B343)),Substance_error,Substance_complete))))))</f>
        <v/>
      </c>
      <c r="G343" s="94" t="str" cm="1">
        <f t="array" ref="G343">IF('File Status'!$B343="","",
IF(AND('Section 8'!$L$4=No,SUMPRODUCT(--('Section 13 &amp; 14 Files'!$A$4:$A$100=$B343))=0),"",
IF(AND('Section 8'!$L$4=No,SUMPRODUCT(--('Section 13 &amp; 14 Files'!$A$4:$A$100=$B343))&gt;0),Tab_NotReq,
IF(ISERROR(VLOOKUP($B343,List_Section_1314,1,FALSE))=TRUE, "",
IF(SUMPRODUCT(--('Section 13 &amp; 14 Files'!$A$4:$A$100=$B343),--('Section 13 &amp; 14 Files'!$H$4:$H$100=Complete))&lt;SUMPRODUCT(--('Section 13 &amp; 14 Files'!$A$4:$A$100=$B343)),Substance_error,substance_complete_s1314)))))</f>
        <v/>
      </c>
      <c r="H343" s="25"/>
    </row>
    <row r="344" spans="1:8" ht="59.5" customHeight="1" x14ac:dyDescent="0.35">
      <c r="A344" s="25"/>
      <c r="B344" s="2" t="str">
        <f>IF('Section 11'!C331="", "", 'Section 11'!C331)</f>
        <v/>
      </c>
      <c r="C344" s="10" t="str">
        <f>IF(B344="","",
IF(AND('Section 8'!$L$4=No,B344&lt;&gt;""),Tab_NotReq,
IF('Section 11'!Y331=Complete,Substance_complete,IF('Section 11'!Y331&lt;&gt;Complete,Substance_error,""))))</f>
        <v/>
      </c>
      <c r="D344" s="10" t="str" cm="1">
        <f t="array" ref="D344">IF('File Status'!$B344="","",
IF(AND('Section 8'!$L$4=No,SUMPRODUCT(--('Section 12'!$A$4:$A$1004=$B344))=0),"",
IF(AND('Section 8'!$L$4=No,SUMPRODUCT(--('Section 12'!$A$4:$A$1004=$B344))&gt;0),Tab_NotReq,
IF(SUMPRODUCT(--('Section 12'!$A$4:$A$1004=$B344))=0,Missing_substance,
IF(SUMPRODUCT(--('Section 12'!$A$4:$A$1004=$B344),--('Section 12'!$Z$4:$Z$1004=Complete))&lt;SUMPRODUCT(--('Section 12'!$A$4:$A$1004=$B344)),Substance_error,Substance_complete)))))</f>
        <v/>
      </c>
      <c r="E344" s="10" t="str" cm="1">
        <f t="array" ref="E344">IF('File Status'!$B344="","",
IF(AND('Section 8'!$L$4=No,SUMPRODUCT(--('Section 13(a)(b)(c)'!$A$4:$A$100=$B344))=0),"",
IF(AND('Section 8'!$L$4=No,SUMPRODUCT(--('Section 13(a)(b)(c)'!$A$4:$A$100=$B344))&gt;0),Tab_NotReq,
IF(ISERROR(VLOOKUP($B344,List_Section_1314,1,FALSE))=TRUE, "",
IF(SUMPRODUCT(--('Section 13(a)(b)(c)'!$A$4:$A$100=$B344))=0,Missing_substance,
IF(SUMPRODUCT(--('Section 13(a)(b)(c)'!$A$4:$A$100=$B344),--('Section 13(a)(b)(c)'!$O$4:$O$100=Complete))&lt;SUMPRODUCT(--('Section 13(a)(b)(c)'!$A$4:$A$100=$B344)),Substance_error,Substance_complete))))))</f>
        <v/>
      </c>
      <c r="F344" s="93" t="str" cm="1">
        <f t="array" ref="F344">IF('File Status'!$B344="","",
IF(AND('Section 8'!$L$4=No,SUMPRODUCT(--('Section 13(d)(e)'!$A$4:$A$300=$B344))=0),"",
IF(AND('Section 8'!$L$4=No,SUMPRODUCT(--('Section 13(d)(e)'!$A$4:$A$300=$B344))&gt;0),Tab_NotReq,
IF(ISERROR(VLOOKUP($B344,List_Section_1314,1,FALSE))=TRUE, "",
IF(SUMPRODUCT(--('Section 13(d)(e)'!$A$4:$A$300=$B344))=0,Missing_substance,
IF(SUMPRODUCT(--('Section 13(d)(e)'!$A$4:$A$300=$B344),--('Section 13(d)(e)'!$L$4:$L$300=Complete))&lt;SUMPRODUCT(--('Section 13(d)(e)'!$A$4:$A$300=$B344)),Substance_error,Substance_complete))))))</f>
        <v/>
      </c>
      <c r="G344" s="94" t="str" cm="1">
        <f t="array" ref="G344">IF('File Status'!$B344="","",
IF(AND('Section 8'!$L$4=No,SUMPRODUCT(--('Section 13 &amp; 14 Files'!$A$4:$A$100=$B344))=0),"",
IF(AND('Section 8'!$L$4=No,SUMPRODUCT(--('Section 13 &amp; 14 Files'!$A$4:$A$100=$B344))&gt;0),Tab_NotReq,
IF(ISERROR(VLOOKUP($B344,List_Section_1314,1,FALSE))=TRUE, "",
IF(SUMPRODUCT(--('Section 13 &amp; 14 Files'!$A$4:$A$100=$B344),--('Section 13 &amp; 14 Files'!$H$4:$H$100=Complete))&lt;SUMPRODUCT(--('Section 13 &amp; 14 Files'!$A$4:$A$100=$B344)),Substance_error,substance_complete_s1314)))))</f>
        <v/>
      </c>
      <c r="H344" s="25"/>
    </row>
    <row r="345" spans="1:8" ht="59.5" customHeight="1" x14ac:dyDescent="0.35">
      <c r="A345" s="25"/>
      <c r="B345" s="2" t="str">
        <f>IF('Section 11'!C332="", "", 'Section 11'!C332)</f>
        <v/>
      </c>
      <c r="C345" s="10" t="str">
        <f>IF(B345="","",
IF(AND('Section 8'!$L$4=No,B345&lt;&gt;""),Tab_NotReq,
IF('Section 11'!Y332=Complete,Substance_complete,IF('Section 11'!Y332&lt;&gt;Complete,Substance_error,""))))</f>
        <v/>
      </c>
      <c r="D345" s="10" t="str" cm="1">
        <f t="array" ref="D345">IF('File Status'!$B345="","",
IF(AND('Section 8'!$L$4=No,SUMPRODUCT(--('Section 12'!$A$4:$A$1004=$B345))=0),"",
IF(AND('Section 8'!$L$4=No,SUMPRODUCT(--('Section 12'!$A$4:$A$1004=$B345))&gt;0),Tab_NotReq,
IF(SUMPRODUCT(--('Section 12'!$A$4:$A$1004=$B345))=0,Missing_substance,
IF(SUMPRODUCT(--('Section 12'!$A$4:$A$1004=$B345),--('Section 12'!$Z$4:$Z$1004=Complete))&lt;SUMPRODUCT(--('Section 12'!$A$4:$A$1004=$B345)),Substance_error,Substance_complete)))))</f>
        <v/>
      </c>
      <c r="E345" s="10" t="str" cm="1">
        <f t="array" ref="E345">IF('File Status'!$B345="","",
IF(AND('Section 8'!$L$4=No,SUMPRODUCT(--('Section 13(a)(b)(c)'!$A$4:$A$100=$B345))=0),"",
IF(AND('Section 8'!$L$4=No,SUMPRODUCT(--('Section 13(a)(b)(c)'!$A$4:$A$100=$B345))&gt;0),Tab_NotReq,
IF(ISERROR(VLOOKUP($B345,List_Section_1314,1,FALSE))=TRUE, "",
IF(SUMPRODUCT(--('Section 13(a)(b)(c)'!$A$4:$A$100=$B345))=0,Missing_substance,
IF(SUMPRODUCT(--('Section 13(a)(b)(c)'!$A$4:$A$100=$B345),--('Section 13(a)(b)(c)'!$O$4:$O$100=Complete))&lt;SUMPRODUCT(--('Section 13(a)(b)(c)'!$A$4:$A$100=$B345)),Substance_error,Substance_complete))))))</f>
        <v/>
      </c>
      <c r="F345" s="93" t="str" cm="1">
        <f t="array" ref="F345">IF('File Status'!$B345="","",
IF(AND('Section 8'!$L$4=No,SUMPRODUCT(--('Section 13(d)(e)'!$A$4:$A$300=$B345))=0),"",
IF(AND('Section 8'!$L$4=No,SUMPRODUCT(--('Section 13(d)(e)'!$A$4:$A$300=$B345))&gt;0),Tab_NotReq,
IF(ISERROR(VLOOKUP($B345,List_Section_1314,1,FALSE))=TRUE, "",
IF(SUMPRODUCT(--('Section 13(d)(e)'!$A$4:$A$300=$B345))=0,Missing_substance,
IF(SUMPRODUCT(--('Section 13(d)(e)'!$A$4:$A$300=$B345),--('Section 13(d)(e)'!$L$4:$L$300=Complete))&lt;SUMPRODUCT(--('Section 13(d)(e)'!$A$4:$A$300=$B345)),Substance_error,Substance_complete))))))</f>
        <v/>
      </c>
      <c r="G345" s="94" t="str" cm="1">
        <f t="array" ref="G345">IF('File Status'!$B345="","",
IF(AND('Section 8'!$L$4=No,SUMPRODUCT(--('Section 13 &amp; 14 Files'!$A$4:$A$100=$B345))=0),"",
IF(AND('Section 8'!$L$4=No,SUMPRODUCT(--('Section 13 &amp; 14 Files'!$A$4:$A$100=$B345))&gt;0),Tab_NotReq,
IF(ISERROR(VLOOKUP($B345,List_Section_1314,1,FALSE))=TRUE, "",
IF(SUMPRODUCT(--('Section 13 &amp; 14 Files'!$A$4:$A$100=$B345),--('Section 13 &amp; 14 Files'!$H$4:$H$100=Complete))&lt;SUMPRODUCT(--('Section 13 &amp; 14 Files'!$A$4:$A$100=$B345)),Substance_error,substance_complete_s1314)))))</f>
        <v/>
      </c>
      <c r="H345" s="25"/>
    </row>
    <row r="346" spans="1:8" ht="59.5" customHeight="1" x14ac:dyDescent="0.35">
      <c r="A346" s="25"/>
      <c r="B346" s="2" t="str">
        <f>IF('Section 11'!C333="", "", 'Section 11'!C333)</f>
        <v/>
      </c>
      <c r="C346" s="10" t="str">
        <f>IF(B346="","",
IF(AND('Section 8'!$L$4=No,B346&lt;&gt;""),Tab_NotReq,
IF('Section 11'!Y333=Complete,Substance_complete,IF('Section 11'!Y333&lt;&gt;Complete,Substance_error,""))))</f>
        <v/>
      </c>
      <c r="D346" s="10" t="str" cm="1">
        <f t="array" ref="D346">IF('File Status'!$B346="","",
IF(AND('Section 8'!$L$4=No,SUMPRODUCT(--('Section 12'!$A$4:$A$1004=$B346))=0),"",
IF(AND('Section 8'!$L$4=No,SUMPRODUCT(--('Section 12'!$A$4:$A$1004=$B346))&gt;0),Tab_NotReq,
IF(SUMPRODUCT(--('Section 12'!$A$4:$A$1004=$B346))=0,Missing_substance,
IF(SUMPRODUCT(--('Section 12'!$A$4:$A$1004=$B346),--('Section 12'!$Z$4:$Z$1004=Complete))&lt;SUMPRODUCT(--('Section 12'!$A$4:$A$1004=$B346)),Substance_error,Substance_complete)))))</f>
        <v/>
      </c>
      <c r="E346" s="10" t="str" cm="1">
        <f t="array" ref="E346">IF('File Status'!$B346="","",
IF(AND('Section 8'!$L$4=No,SUMPRODUCT(--('Section 13(a)(b)(c)'!$A$4:$A$100=$B346))=0),"",
IF(AND('Section 8'!$L$4=No,SUMPRODUCT(--('Section 13(a)(b)(c)'!$A$4:$A$100=$B346))&gt;0),Tab_NotReq,
IF(ISERROR(VLOOKUP($B346,List_Section_1314,1,FALSE))=TRUE, "",
IF(SUMPRODUCT(--('Section 13(a)(b)(c)'!$A$4:$A$100=$B346))=0,Missing_substance,
IF(SUMPRODUCT(--('Section 13(a)(b)(c)'!$A$4:$A$100=$B346),--('Section 13(a)(b)(c)'!$O$4:$O$100=Complete))&lt;SUMPRODUCT(--('Section 13(a)(b)(c)'!$A$4:$A$100=$B346)),Substance_error,Substance_complete))))))</f>
        <v/>
      </c>
      <c r="F346" s="93" t="str" cm="1">
        <f t="array" ref="F346">IF('File Status'!$B346="","",
IF(AND('Section 8'!$L$4=No,SUMPRODUCT(--('Section 13(d)(e)'!$A$4:$A$300=$B346))=0),"",
IF(AND('Section 8'!$L$4=No,SUMPRODUCT(--('Section 13(d)(e)'!$A$4:$A$300=$B346))&gt;0),Tab_NotReq,
IF(ISERROR(VLOOKUP($B346,List_Section_1314,1,FALSE))=TRUE, "",
IF(SUMPRODUCT(--('Section 13(d)(e)'!$A$4:$A$300=$B346))=0,Missing_substance,
IF(SUMPRODUCT(--('Section 13(d)(e)'!$A$4:$A$300=$B346),--('Section 13(d)(e)'!$L$4:$L$300=Complete))&lt;SUMPRODUCT(--('Section 13(d)(e)'!$A$4:$A$300=$B346)),Substance_error,Substance_complete))))))</f>
        <v/>
      </c>
      <c r="G346" s="94" t="str" cm="1">
        <f t="array" ref="G346">IF('File Status'!$B346="","",
IF(AND('Section 8'!$L$4=No,SUMPRODUCT(--('Section 13 &amp; 14 Files'!$A$4:$A$100=$B346))=0),"",
IF(AND('Section 8'!$L$4=No,SUMPRODUCT(--('Section 13 &amp; 14 Files'!$A$4:$A$100=$B346))&gt;0),Tab_NotReq,
IF(ISERROR(VLOOKUP($B346,List_Section_1314,1,FALSE))=TRUE, "",
IF(SUMPRODUCT(--('Section 13 &amp; 14 Files'!$A$4:$A$100=$B346),--('Section 13 &amp; 14 Files'!$H$4:$H$100=Complete))&lt;SUMPRODUCT(--('Section 13 &amp; 14 Files'!$A$4:$A$100=$B346)),Substance_error,substance_complete_s1314)))))</f>
        <v/>
      </c>
      <c r="H346" s="25"/>
    </row>
    <row r="347" spans="1:8" ht="59.5" customHeight="1" x14ac:dyDescent="0.35">
      <c r="A347" s="25"/>
      <c r="B347" s="2" t="str">
        <f>IF('Section 11'!C334="", "", 'Section 11'!C334)</f>
        <v/>
      </c>
      <c r="C347" s="10" t="str">
        <f>IF(B347="","",
IF(AND('Section 8'!$L$4=No,B347&lt;&gt;""),Tab_NotReq,
IF('Section 11'!Y334=Complete,Substance_complete,IF('Section 11'!Y334&lt;&gt;Complete,Substance_error,""))))</f>
        <v/>
      </c>
      <c r="D347" s="10" t="str" cm="1">
        <f t="array" ref="D347">IF('File Status'!$B347="","",
IF(AND('Section 8'!$L$4=No,SUMPRODUCT(--('Section 12'!$A$4:$A$1004=$B347))=0),"",
IF(AND('Section 8'!$L$4=No,SUMPRODUCT(--('Section 12'!$A$4:$A$1004=$B347))&gt;0),Tab_NotReq,
IF(SUMPRODUCT(--('Section 12'!$A$4:$A$1004=$B347))=0,Missing_substance,
IF(SUMPRODUCT(--('Section 12'!$A$4:$A$1004=$B347),--('Section 12'!$Z$4:$Z$1004=Complete))&lt;SUMPRODUCT(--('Section 12'!$A$4:$A$1004=$B347)),Substance_error,Substance_complete)))))</f>
        <v/>
      </c>
      <c r="E347" s="10" t="str" cm="1">
        <f t="array" ref="E347">IF('File Status'!$B347="","",
IF(AND('Section 8'!$L$4=No,SUMPRODUCT(--('Section 13(a)(b)(c)'!$A$4:$A$100=$B347))=0),"",
IF(AND('Section 8'!$L$4=No,SUMPRODUCT(--('Section 13(a)(b)(c)'!$A$4:$A$100=$B347))&gt;0),Tab_NotReq,
IF(ISERROR(VLOOKUP($B347,List_Section_1314,1,FALSE))=TRUE, "",
IF(SUMPRODUCT(--('Section 13(a)(b)(c)'!$A$4:$A$100=$B347))=0,Missing_substance,
IF(SUMPRODUCT(--('Section 13(a)(b)(c)'!$A$4:$A$100=$B347),--('Section 13(a)(b)(c)'!$O$4:$O$100=Complete))&lt;SUMPRODUCT(--('Section 13(a)(b)(c)'!$A$4:$A$100=$B347)),Substance_error,Substance_complete))))))</f>
        <v/>
      </c>
      <c r="F347" s="93" t="str" cm="1">
        <f t="array" ref="F347">IF('File Status'!$B347="","",
IF(AND('Section 8'!$L$4=No,SUMPRODUCT(--('Section 13(d)(e)'!$A$4:$A$300=$B347))=0),"",
IF(AND('Section 8'!$L$4=No,SUMPRODUCT(--('Section 13(d)(e)'!$A$4:$A$300=$B347))&gt;0),Tab_NotReq,
IF(ISERROR(VLOOKUP($B347,List_Section_1314,1,FALSE))=TRUE, "",
IF(SUMPRODUCT(--('Section 13(d)(e)'!$A$4:$A$300=$B347))=0,Missing_substance,
IF(SUMPRODUCT(--('Section 13(d)(e)'!$A$4:$A$300=$B347),--('Section 13(d)(e)'!$L$4:$L$300=Complete))&lt;SUMPRODUCT(--('Section 13(d)(e)'!$A$4:$A$300=$B347)),Substance_error,Substance_complete))))))</f>
        <v/>
      </c>
      <c r="G347" s="94" t="str" cm="1">
        <f t="array" ref="G347">IF('File Status'!$B347="","",
IF(AND('Section 8'!$L$4=No,SUMPRODUCT(--('Section 13 &amp; 14 Files'!$A$4:$A$100=$B347))=0),"",
IF(AND('Section 8'!$L$4=No,SUMPRODUCT(--('Section 13 &amp; 14 Files'!$A$4:$A$100=$B347))&gt;0),Tab_NotReq,
IF(ISERROR(VLOOKUP($B347,List_Section_1314,1,FALSE))=TRUE, "",
IF(SUMPRODUCT(--('Section 13 &amp; 14 Files'!$A$4:$A$100=$B347),--('Section 13 &amp; 14 Files'!$H$4:$H$100=Complete))&lt;SUMPRODUCT(--('Section 13 &amp; 14 Files'!$A$4:$A$100=$B347)),Substance_error,substance_complete_s1314)))))</f>
        <v/>
      </c>
      <c r="H347" s="25"/>
    </row>
    <row r="348" spans="1:8" ht="59.5" customHeight="1" x14ac:dyDescent="0.35">
      <c r="A348" s="25"/>
      <c r="B348" s="2" t="str">
        <f>IF('Section 11'!C335="", "", 'Section 11'!C335)</f>
        <v/>
      </c>
      <c r="C348" s="10" t="str">
        <f>IF(B348="","",
IF(AND('Section 8'!$L$4=No,B348&lt;&gt;""),Tab_NotReq,
IF('Section 11'!Y335=Complete,Substance_complete,IF('Section 11'!Y335&lt;&gt;Complete,Substance_error,""))))</f>
        <v/>
      </c>
      <c r="D348" s="10" t="str" cm="1">
        <f t="array" ref="D348">IF('File Status'!$B348="","",
IF(AND('Section 8'!$L$4=No,SUMPRODUCT(--('Section 12'!$A$4:$A$1004=$B348))=0),"",
IF(AND('Section 8'!$L$4=No,SUMPRODUCT(--('Section 12'!$A$4:$A$1004=$B348))&gt;0),Tab_NotReq,
IF(SUMPRODUCT(--('Section 12'!$A$4:$A$1004=$B348))=0,Missing_substance,
IF(SUMPRODUCT(--('Section 12'!$A$4:$A$1004=$B348),--('Section 12'!$Z$4:$Z$1004=Complete))&lt;SUMPRODUCT(--('Section 12'!$A$4:$A$1004=$B348)),Substance_error,Substance_complete)))))</f>
        <v/>
      </c>
      <c r="E348" s="10" t="str" cm="1">
        <f t="array" ref="E348">IF('File Status'!$B348="","",
IF(AND('Section 8'!$L$4=No,SUMPRODUCT(--('Section 13(a)(b)(c)'!$A$4:$A$100=$B348))=0),"",
IF(AND('Section 8'!$L$4=No,SUMPRODUCT(--('Section 13(a)(b)(c)'!$A$4:$A$100=$B348))&gt;0),Tab_NotReq,
IF(ISERROR(VLOOKUP($B348,List_Section_1314,1,FALSE))=TRUE, "",
IF(SUMPRODUCT(--('Section 13(a)(b)(c)'!$A$4:$A$100=$B348))=0,Missing_substance,
IF(SUMPRODUCT(--('Section 13(a)(b)(c)'!$A$4:$A$100=$B348),--('Section 13(a)(b)(c)'!$O$4:$O$100=Complete))&lt;SUMPRODUCT(--('Section 13(a)(b)(c)'!$A$4:$A$100=$B348)),Substance_error,Substance_complete))))))</f>
        <v/>
      </c>
      <c r="F348" s="93" t="str" cm="1">
        <f t="array" ref="F348">IF('File Status'!$B348="","",
IF(AND('Section 8'!$L$4=No,SUMPRODUCT(--('Section 13(d)(e)'!$A$4:$A$300=$B348))=0),"",
IF(AND('Section 8'!$L$4=No,SUMPRODUCT(--('Section 13(d)(e)'!$A$4:$A$300=$B348))&gt;0),Tab_NotReq,
IF(ISERROR(VLOOKUP($B348,List_Section_1314,1,FALSE))=TRUE, "",
IF(SUMPRODUCT(--('Section 13(d)(e)'!$A$4:$A$300=$B348))=0,Missing_substance,
IF(SUMPRODUCT(--('Section 13(d)(e)'!$A$4:$A$300=$B348),--('Section 13(d)(e)'!$L$4:$L$300=Complete))&lt;SUMPRODUCT(--('Section 13(d)(e)'!$A$4:$A$300=$B348)),Substance_error,Substance_complete))))))</f>
        <v/>
      </c>
      <c r="G348" s="94" t="str" cm="1">
        <f t="array" ref="G348">IF('File Status'!$B348="","",
IF(AND('Section 8'!$L$4=No,SUMPRODUCT(--('Section 13 &amp; 14 Files'!$A$4:$A$100=$B348))=0),"",
IF(AND('Section 8'!$L$4=No,SUMPRODUCT(--('Section 13 &amp; 14 Files'!$A$4:$A$100=$B348))&gt;0),Tab_NotReq,
IF(ISERROR(VLOOKUP($B348,List_Section_1314,1,FALSE))=TRUE, "",
IF(SUMPRODUCT(--('Section 13 &amp; 14 Files'!$A$4:$A$100=$B348),--('Section 13 &amp; 14 Files'!$H$4:$H$100=Complete))&lt;SUMPRODUCT(--('Section 13 &amp; 14 Files'!$A$4:$A$100=$B348)),Substance_error,substance_complete_s1314)))))</f>
        <v/>
      </c>
      <c r="H348" s="25"/>
    </row>
    <row r="349" spans="1:8" ht="59.5" customHeight="1" thickBot="1" x14ac:dyDescent="0.4">
      <c r="A349" s="25"/>
      <c r="B349" s="109" t="str">
        <f>IF('Section 11'!C336="", "", 'Section 11'!C336)</f>
        <v/>
      </c>
      <c r="C349" s="110" t="str">
        <f>IF(B349="","",
IF(AND('Section 8'!$L$4=No,B349&lt;&gt;""),Tab_NotReq,
IF('Section 11'!Y336=Complete,Substance_complete,IF('Section 11'!Y336&lt;&gt;Complete,Substance_error,""))))</f>
        <v/>
      </c>
      <c r="D349" s="110" t="str" cm="1">
        <f t="array" ref="D349">IF('File Status'!$B349="","",
IF(AND('Section 8'!$L$4=No,SUMPRODUCT(--('Section 12'!$A$4:$A$1004=$B349))=0),"",
IF(AND('Section 8'!$L$4=No,SUMPRODUCT(--('Section 12'!$A$4:$A$1004=$B349))&gt;0),Tab_NotReq,
IF(SUMPRODUCT(--('Section 12'!$A$4:$A$1004=$B349))=0,Missing_substance,
IF(SUMPRODUCT(--('Section 12'!$A$4:$A$1004=$B349),--('Section 12'!$Z$4:$Z$1004=Complete))&lt;SUMPRODUCT(--('Section 12'!$A$4:$A$1004=$B349)),Substance_error,Substance_complete)))))</f>
        <v/>
      </c>
      <c r="E349" s="110" t="str" cm="1">
        <f t="array" ref="E349">IF('File Status'!$B349="","",
IF(AND('Section 8'!$L$4=No,SUMPRODUCT(--('Section 13(a)(b)(c)'!$A$4:$A$100=$B349))=0),"",
IF(AND('Section 8'!$L$4=No,SUMPRODUCT(--('Section 13(a)(b)(c)'!$A$4:$A$100=$B349))&gt;0),Tab_NotReq,
IF(ISERROR(VLOOKUP($B349,List_Section_1314,1,FALSE))=TRUE, "",
IF(SUMPRODUCT(--('Section 13(a)(b)(c)'!$A$4:$A$100=$B349))=0,Missing_substance,
IF(SUMPRODUCT(--('Section 13(a)(b)(c)'!$A$4:$A$100=$B349),--('Section 13(a)(b)(c)'!$O$4:$O$100=Complete))&lt;SUMPRODUCT(--('Section 13(a)(b)(c)'!$A$4:$A$100=$B349)),Substance_error,Substance_complete))))))</f>
        <v/>
      </c>
      <c r="F349" s="93" t="str" cm="1">
        <f t="array" ref="F349">IF('File Status'!$B349="","",
IF(AND('Section 8'!$L$4=No,SUMPRODUCT(--('Section 13(d)(e)'!$A$4:$A$300=$B349))=0),"",
IF(AND('Section 8'!$L$4=No,SUMPRODUCT(--('Section 13(d)(e)'!$A$4:$A$300=$B349))&gt;0),Tab_NotReq,
IF(ISERROR(VLOOKUP($B349,List_Section_1314,1,FALSE))=TRUE, "",
IF(SUMPRODUCT(--('Section 13(d)(e)'!$A$4:$A$300=$B349))=0,Missing_substance,
IF(SUMPRODUCT(--('Section 13(d)(e)'!$A$4:$A$300=$B349),--('Section 13(d)(e)'!$L$4:$L$300=Complete))&lt;SUMPRODUCT(--('Section 13(d)(e)'!$A$4:$A$300=$B349)),Substance_error,Substance_complete))))))</f>
        <v/>
      </c>
      <c r="G349" s="94" t="str" cm="1">
        <f t="array" ref="G349">IF('File Status'!$B349="","",
IF(AND('Section 8'!$L$4=No,SUMPRODUCT(--('Section 13 &amp; 14 Files'!$A$4:$A$100=$B349))=0),"",
IF(AND('Section 8'!$L$4=No,SUMPRODUCT(--('Section 13 &amp; 14 Files'!$A$4:$A$100=$B349))&gt;0),Tab_NotReq,
IF(ISERROR(VLOOKUP($B349,List_Section_1314,1,FALSE))=TRUE, "",
IF(SUMPRODUCT(--('Section 13 &amp; 14 Files'!$A$4:$A$100=$B349),--('Section 13 &amp; 14 Files'!$H$4:$H$100=Complete))&lt;SUMPRODUCT(--('Section 13 &amp; 14 Files'!$A$4:$A$100=$B349)),Substance_error,substance_complete_s1314)))))</f>
        <v/>
      </c>
      <c r="H349" s="25"/>
    </row>
    <row r="350" spans="1:8" s="25" customFormat="1" x14ac:dyDescent="0.35"/>
  </sheetData>
  <sheetProtection algorithmName="SHA-512" hashValue="KHKSB14dJxiA9yA4553qq7LuPtI5MZAf72/KR6IE0z3mwt4w63o7H7RpYSmuwcDas7uJc3lmt0iSkNCmlysARA==" saltValue="hZ5bPgjzSlxXFAnB3P7m9A==" spinCount="100000" sheet="1" objects="1" scenarios="1"/>
  <mergeCells count="12">
    <mergeCell ref="B1:G1"/>
    <mergeCell ref="B4:G4"/>
    <mergeCell ref="B14:G14"/>
    <mergeCell ref="C5:G5"/>
    <mergeCell ref="C2:G2"/>
    <mergeCell ref="C6:G6"/>
    <mergeCell ref="C7:G7"/>
    <mergeCell ref="C8:G8"/>
    <mergeCell ref="C9:G9"/>
    <mergeCell ref="C10:G10"/>
    <mergeCell ref="C11:G11"/>
    <mergeCell ref="C12:G12"/>
  </mergeCells>
  <conditionalFormatting sqref="C2">
    <cfRule type="cellIs" dxfId="16" priority="6" operator="equal">
      <formula>Form_NotReq</formula>
    </cfRule>
    <cfRule type="cellIs" dxfId="15" priority="35" stopIfTrue="1" operator="equal">
      <formula>Incomplete</formula>
    </cfRule>
    <cfRule type="cellIs" dxfId="14" priority="36" stopIfTrue="1" operator="equal">
      <formula>Complete</formula>
    </cfRule>
  </conditionalFormatting>
  <conditionalFormatting sqref="C5:C12">
    <cfRule type="expression" dxfId="13" priority="1" stopIfTrue="1">
      <formula>OR(C5=Tab_error, C5=Min_Facilities, C5=Tab_NotReq, C5=Tab_Missing)</formula>
    </cfRule>
    <cfRule type="cellIs" dxfId="12" priority="18" stopIfTrue="1" operator="equal">
      <formula>Tab_error</formula>
    </cfRule>
    <cfRule type="cellIs" dxfId="11" priority="19" stopIfTrue="1" operator="equal">
      <formula>Tab_complete</formula>
    </cfRule>
  </conditionalFormatting>
  <conditionalFormatting sqref="C10:G10">
    <cfRule type="expression" dxfId="8" priority="9" stopIfTrue="1">
      <formula>AND(SUMPRODUCT(--($B$17:$B$349&lt;&gt;""))&gt;0, SUMPRODUCT(--($E$17:$G349&lt;&gt;""))=0)</formula>
    </cfRule>
  </conditionalFormatting>
  <conditionalFormatting sqref="C11:G11">
    <cfRule type="expression" dxfId="7" priority="3" stopIfTrue="1">
      <formula>AND(SUMPRODUCT(--($B$17:$B$349&lt;&gt;""))&gt;0, SUMPRODUCT(--($E$17:$G349&lt;&gt;""))=0)</formula>
    </cfRule>
  </conditionalFormatting>
  <conditionalFormatting sqref="C12:G12">
    <cfRule type="expression" dxfId="6" priority="2" stopIfTrue="1">
      <formula>AND(SUMPRODUCT(--($B$17:$B$349&lt;&gt;""))&gt;0, SUMPRODUCT(--($E$17:$G349&lt;&gt;""))=0)</formula>
    </cfRule>
  </conditionalFormatting>
  <conditionalFormatting sqref="C17:G349">
    <cfRule type="expression" dxfId="5" priority="4" stopIfTrue="1">
      <formula>OR(C17=Substance_error,C17=Tab_NotReq)</formula>
    </cfRule>
    <cfRule type="cellIs" dxfId="4" priority="15" stopIfTrue="1" operator="equal">
      <formula>Missing_substance</formula>
    </cfRule>
    <cfRule type="cellIs" dxfId="3" priority="16" stopIfTrue="1" operator="equal">
      <formula>Substance_complete</formula>
    </cfRule>
  </conditionalFormatting>
  <conditionalFormatting sqref="D17:G349">
    <cfRule type="cellIs" dxfId="2" priority="24" stopIfTrue="1" operator="equal">
      <formula>"Incomplete or multiple errors"</formula>
    </cfRule>
  </conditionalFormatting>
  <conditionalFormatting sqref="G17:G349">
    <cfRule type="cellIs" dxfId="0" priority="5" operator="equal">
      <formula>substance_complete_s1314</formula>
    </cfRule>
  </conditionalFormatting>
  <dataValidations count="1">
    <dataValidation allowBlank="1" showInputMessage="1" showErrorMessage="1" errorTitle="Error" error="This CAS RN is not subject of this Notice. Please choose a CAS RN from the list." sqref="B17:B349" xr:uid="{00000000-0002-0000-0500-000000000000}"/>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stopIfTrue="1" id="{22FA8CFB-D1AD-4FBF-B214-AF929BBE2487}">
            <xm:f>'Section 8'!$L$4=No</xm:f>
            <x14:dxf>
              <fill>
                <patternFill>
                  <bgColor theme="0" tint="-0.24994659260841701"/>
                </patternFill>
              </fill>
            </x14:dxf>
          </x14:cfRule>
          <xm:sqref>B17:G349</xm:sqref>
        </x14:conditionalFormatting>
        <x14:conditionalFormatting xmlns:xm="http://schemas.microsoft.com/office/excel/2006/main">
          <x14:cfRule type="expression" priority="17" stopIfTrue="1" id="{F2729287-4CF7-41E7-B18F-9E0E8A3F05AE}">
            <xm:f>'Section 8'!$M$4=No</xm:f>
            <x14:dxf>
              <fill>
                <patternFill>
                  <bgColor theme="0" tint="-0.24994659260841701"/>
                </patternFill>
              </fill>
            </x14:dxf>
          </x14:cfRule>
          <xm:sqref>C6</xm:sqref>
        </x14:conditionalFormatting>
        <x14:conditionalFormatting xmlns:xm="http://schemas.microsoft.com/office/excel/2006/main">
          <x14:cfRule type="expression" priority="268" id="{B286554B-6AF4-479C-9A5F-661B00CD3EDB}">
            <xm:f>'Section 8'!$L$4=No</xm:f>
            <x14:dxf>
              <fill>
                <patternFill>
                  <bgColor theme="0" tint="-0.24994659260841701"/>
                </patternFill>
              </fill>
            </x14:dxf>
          </x14:cfRule>
          <xm:sqref>C7:C12</xm:sqref>
        </x14:conditionalFormatting>
        <x14:conditionalFormatting xmlns:xm="http://schemas.microsoft.com/office/excel/2006/main">
          <x14:cfRule type="expression" priority="14" stopIfTrue="1" id="{9510E75D-D37E-4B33-81B6-32FF28796674}">
            <xm:f>COUNTIF('Section App'!$I$4:$I$336, $B17)=0</xm:f>
            <x14:dxf>
              <fill>
                <patternFill>
                  <bgColor theme="0" tint="-0.24994659260841701"/>
                </patternFill>
              </fill>
            </x14:dxf>
          </x14:cfRule>
          <xm:sqref>E17:G349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4" tint="0.39997558519241921"/>
  </sheetPr>
  <dimension ref="A1:Q277"/>
  <sheetViews>
    <sheetView zoomScaleNormal="100" workbookViewId="0">
      <pane ySplit="3" topLeftCell="A4" activePane="bottomLeft" state="frozenSplit"/>
      <selection activeCell="A5" sqref="A5:B35"/>
      <selection pane="bottomLeft" activeCell="B1" sqref="B1:C1"/>
    </sheetView>
  </sheetViews>
  <sheetFormatPr defaultColWidth="9.1796875" defaultRowHeight="14.5" zeroHeight="1" x14ac:dyDescent="0.35"/>
  <cols>
    <col min="1" max="1" width="2.1796875" style="16" customWidth="1"/>
    <col min="2" max="2" width="15.81640625" style="16" bestFit="1" customWidth="1"/>
    <col min="3" max="3" width="67.1796875" style="16" customWidth="1"/>
    <col min="4" max="4" width="2.1796875" style="16" customWidth="1"/>
    <col min="5" max="5" width="15.81640625" style="16" bestFit="1" customWidth="1"/>
    <col min="6" max="6" width="67.1796875" style="16" customWidth="1"/>
    <col min="7" max="7" width="2.1796875" style="16" customWidth="1"/>
    <col min="8" max="8" width="15.81640625" style="16" customWidth="1"/>
    <col min="9" max="9" width="67.1796875" style="16" customWidth="1"/>
    <col min="10" max="10" width="2.1796875" style="16" customWidth="1"/>
    <col min="11" max="11" width="12.1796875" style="16" customWidth="1"/>
    <col min="12" max="12" width="21" style="16" customWidth="1"/>
    <col min="13" max="13" width="53.26953125" style="16" customWidth="1"/>
    <col min="14" max="14" width="2.1796875" style="16" customWidth="1"/>
    <col min="15" max="15" width="12.1796875" style="16" customWidth="1"/>
    <col min="16" max="16" width="21" style="16" customWidth="1"/>
    <col min="17" max="17" width="53.26953125" style="16" customWidth="1"/>
    <col min="18" max="16384" width="9.1796875" style="16"/>
  </cols>
  <sheetData>
    <row r="1" spans="1:17" ht="15" customHeight="1" x14ac:dyDescent="0.35">
      <c r="A1" s="25"/>
      <c r="B1" s="124" t="s">
        <v>22</v>
      </c>
      <c r="C1" s="124"/>
      <c r="D1" s="25"/>
      <c r="E1" s="124" t="s">
        <v>22</v>
      </c>
      <c r="F1" s="124"/>
      <c r="G1" s="25"/>
      <c r="H1" s="124" t="s">
        <v>22</v>
      </c>
      <c r="I1" s="124"/>
      <c r="J1" s="25"/>
      <c r="K1" s="124" t="s">
        <v>23</v>
      </c>
      <c r="L1" s="124"/>
      <c r="M1" s="124"/>
      <c r="N1" s="25"/>
      <c r="O1" s="124" t="s">
        <v>125</v>
      </c>
      <c r="P1" s="124"/>
      <c r="Q1" s="124"/>
    </row>
    <row r="2" spans="1:17" ht="15" customHeight="1" x14ac:dyDescent="0.35">
      <c r="A2" s="25"/>
      <c r="B2" s="125" t="s">
        <v>450</v>
      </c>
      <c r="C2" s="125"/>
      <c r="D2" s="25"/>
      <c r="E2" s="125" t="s">
        <v>451</v>
      </c>
      <c r="F2" s="125"/>
      <c r="G2" s="25"/>
      <c r="H2" s="119" t="s">
        <v>808</v>
      </c>
      <c r="I2" s="121"/>
      <c r="J2" s="25"/>
      <c r="K2" s="119" t="s">
        <v>126</v>
      </c>
      <c r="L2" s="120"/>
      <c r="M2" s="121"/>
      <c r="N2" s="25"/>
      <c r="O2" s="125" t="s">
        <v>21</v>
      </c>
      <c r="P2" s="125"/>
      <c r="Q2" s="125"/>
    </row>
    <row r="3" spans="1:17" ht="43.5" x14ac:dyDescent="0.35">
      <c r="A3" s="25"/>
      <c r="B3" s="11" t="s">
        <v>671</v>
      </c>
      <c r="C3" s="11" t="s">
        <v>672</v>
      </c>
      <c r="D3" s="25"/>
      <c r="E3" s="11" t="s">
        <v>671</v>
      </c>
      <c r="F3" s="11" t="s">
        <v>672</v>
      </c>
      <c r="G3" s="25"/>
      <c r="H3" s="11" t="s">
        <v>671</v>
      </c>
      <c r="I3" s="11" t="s">
        <v>672</v>
      </c>
      <c r="J3" s="25"/>
      <c r="K3" s="11" t="s">
        <v>127</v>
      </c>
      <c r="L3" s="11" t="s">
        <v>25</v>
      </c>
      <c r="M3" s="11" t="s">
        <v>26</v>
      </c>
      <c r="N3" s="25"/>
      <c r="O3" s="11" t="s">
        <v>24</v>
      </c>
      <c r="P3" s="11" t="s">
        <v>25</v>
      </c>
      <c r="Q3" s="11" t="s">
        <v>26</v>
      </c>
    </row>
    <row r="4" spans="1:17" ht="58" x14ac:dyDescent="0.35">
      <c r="A4" s="25"/>
      <c r="B4" s="10" t="s">
        <v>907</v>
      </c>
      <c r="C4" s="10" t="s">
        <v>1156</v>
      </c>
      <c r="D4" s="25"/>
      <c r="E4" s="10" t="s">
        <v>491</v>
      </c>
      <c r="F4" s="10" t="s">
        <v>1037</v>
      </c>
      <c r="G4" s="25"/>
      <c r="H4" s="10" t="s">
        <v>714</v>
      </c>
      <c r="I4" s="10" t="s">
        <v>1057</v>
      </c>
      <c r="J4" s="25"/>
      <c r="K4" s="17" t="s">
        <v>13</v>
      </c>
      <c r="L4" s="17" t="s">
        <v>715</v>
      </c>
      <c r="M4" s="17" t="s">
        <v>251</v>
      </c>
      <c r="N4" s="25"/>
      <c r="O4" s="17" t="s">
        <v>9</v>
      </c>
      <c r="P4" s="17" t="s">
        <v>27</v>
      </c>
      <c r="Q4" s="17" t="s">
        <v>10</v>
      </c>
    </row>
    <row r="5" spans="1:17" ht="43.5" x14ac:dyDescent="0.35">
      <c r="A5" s="25"/>
      <c r="B5" s="10" t="s">
        <v>504</v>
      </c>
      <c r="C5" s="10" t="s">
        <v>908</v>
      </c>
      <c r="D5" s="25"/>
      <c r="E5" s="10" t="s">
        <v>394</v>
      </c>
      <c r="F5" s="10" t="s">
        <v>1038</v>
      </c>
      <c r="G5" s="25"/>
      <c r="H5" s="10" t="s">
        <v>515</v>
      </c>
      <c r="I5" s="10" t="s">
        <v>516</v>
      </c>
      <c r="J5" s="25"/>
      <c r="K5" s="17" t="s">
        <v>16</v>
      </c>
      <c r="L5" s="17" t="s">
        <v>716</v>
      </c>
      <c r="M5" s="17" t="s">
        <v>17</v>
      </c>
      <c r="N5" s="25"/>
      <c r="O5" s="17" t="s">
        <v>14</v>
      </c>
      <c r="P5" s="17" t="s">
        <v>28</v>
      </c>
      <c r="Q5" s="17" t="s">
        <v>742</v>
      </c>
    </row>
    <row r="6" spans="1:17" ht="58" x14ac:dyDescent="0.35">
      <c r="A6" s="25"/>
      <c r="B6" s="10" t="s">
        <v>505</v>
      </c>
      <c r="C6" s="10" t="s">
        <v>909</v>
      </c>
      <c r="D6" s="25"/>
      <c r="E6" s="10" t="s">
        <v>492</v>
      </c>
      <c r="F6" s="10" t="s">
        <v>1039</v>
      </c>
      <c r="G6" s="25"/>
      <c r="H6" s="10" t="s">
        <v>520</v>
      </c>
      <c r="I6" s="10" t="s">
        <v>1240</v>
      </c>
      <c r="J6" s="25"/>
      <c r="K6" s="17" t="s">
        <v>128</v>
      </c>
      <c r="L6" s="17" t="s">
        <v>717</v>
      </c>
      <c r="M6" s="17" t="s">
        <v>129</v>
      </c>
      <c r="N6" s="25"/>
      <c r="O6" s="17" t="s">
        <v>29</v>
      </c>
      <c r="P6" s="17" t="s">
        <v>30</v>
      </c>
      <c r="Q6" s="17" t="s">
        <v>743</v>
      </c>
    </row>
    <row r="7" spans="1:17" ht="58" x14ac:dyDescent="0.35">
      <c r="A7" s="25"/>
      <c r="B7" s="10" t="s">
        <v>910</v>
      </c>
      <c r="C7" s="10" t="s">
        <v>911</v>
      </c>
      <c r="D7" s="25"/>
      <c r="E7" s="10" t="s">
        <v>659</v>
      </c>
      <c r="F7" s="10" t="s">
        <v>1040</v>
      </c>
      <c r="G7" s="25"/>
      <c r="H7" s="10" t="s">
        <v>521</v>
      </c>
      <c r="I7" s="10" t="s">
        <v>522</v>
      </c>
      <c r="J7" s="25"/>
      <c r="K7" s="17" t="s">
        <v>130</v>
      </c>
      <c r="L7" s="17" t="s">
        <v>131</v>
      </c>
      <c r="M7" s="17" t="s">
        <v>132</v>
      </c>
      <c r="N7" s="25"/>
      <c r="O7" s="17" t="s">
        <v>31</v>
      </c>
      <c r="P7" s="17" t="s">
        <v>32</v>
      </c>
      <c r="Q7" s="17" t="s">
        <v>744</v>
      </c>
    </row>
    <row r="8" spans="1:17" ht="72.5" x14ac:dyDescent="0.35">
      <c r="A8" s="25"/>
      <c r="B8" s="10" t="s">
        <v>506</v>
      </c>
      <c r="C8" s="10" t="s">
        <v>912</v>
      </c>
      <c r="D8" s="25"/>
      <c r="E8" s="10" t="s">
        <v>490</v>
      </c>
      <c r="F8" s="10" t="s">
        <v>1041</v>
      </c>
      <c r="G8" s="25"/>
      <c r="H8" s="10" t="s">
        <v>878</v>
      </c>
      <c r="I8" s="10" t="s">
        <v>880</v>
      </c>
      <c r="J8" s="25"/>
      <c r="K8" s="17" t="s">
        <v>133</v>
      </c>
      <c r="L8" s="17" t="s">
        <v>718</v>
      </c>
      <c r="M8" s="17" t="s">
        <v>719</v>
      </c>
      <c r="N8" s="25"/>
      <c r="O8" s="17" t="s">
        <v>33</v>
      </c>
      <c r="P8" s="17" t="s">
        <v>34</v>
      </c>
      <c r="Q8" s="17" t="s">
        <v>745</v>
      </c>
    </row>
    <row r="9" spans="1:17" ht="43.5" x14ac:dyDescent="0.35">
      <c r="A9" s="25"/>
      <c r="B9" s="10" t="s">
        <v>507</v>
      </c>
      <c r="C9" s="10" t="s">
        <v>913</v>
      </c>
      <c r="D9" s="25"/>
      <c r="E9" s="10" t="s">
        <v>493</v>
      </c>
      <c r="F9" s="10" t="s">
        <v>1042</v>
      </c>
      <c r="G9" s="25"/>
      <c r="H9" s="10" t="s">
        <v>879</v>
      </c>
      <c r="I9" s="10" t="s">
        <v>1060</v>
      </c>
      <c r="J9" s="25"/>
      <c r="K9" s="17" t="s">
        <v>134</v>
      </c>
      <c r="L9" s="17" t="s">
        <v>720</v>
      </c>
      <c r="M9" s="17" t="s">
        <v>135</v>
      </c>
      <c r="N9" s="25"/>
      <c r="O9" s="17" t="s">
        <v>35</v>
      </c>
      <c r="P9" s="17" t="s">
        <v>36</v>
      </c>
      <c r="Q9" s="17" t="s">
        <v>37</v>
      </c>
    </row>
    <row r="10" spans="1:17" ht="87" x14ac:dyDescent="0.35">
      <c r="A10" s="25"/>
      <c r="B10" s="10" t="s">
        <v>508</v>
      </c>
      <c r="C10" s="10" t="s">
        <v>1127</v>
      </c>
      <c r="D10" s="25"/>
      <c r="E10" s="10" t="s">
        <v>309</v>
      </c>
      <c r="F10" s="10" t="s">
        <v>1043</v>
      </c>
      <c r="G10" s="25"/>
      <c r="H10" s="10" t="s">
        <v>539</v>
      </c>
      <c r="I10" s="10" t="s">
        <v>1241</v>
      </c>
      <c r="J10" s="25"/>
      <c r="K10" s="17" t="s">
        <v>136</v>
      </c>
      <c r="L10" s="17" t="s">
        <v>137</v>
      </c>
      <c r="M10" s="17" t="s">
        <v>252</v>
      </c>
      <c r="N10" s="25"/>
      <c r="O10" s="17" t="s">
        <v>38</v>
      </c>
      <c r="P10" s="17" t="s">
        <v>39</v>
      </c>
      <c r="Q10" s="17" t="s">
        <v>40</v>
      </c>
    </row>
    <row r="11" spans="1:17" ht="43.5" x14ac:dyDescent="0.35">
      <c r="A11" s="25"/>
      <c r="B11" s="10" t="s">
        <v>509</v>
      </c>
      <c r="C11" s="10" t="s">
        <v>1128</v>
      </c>
      <c r="D11" s="25"/>
      <c r="E11" s="10" t="s">
        <v>494</v>
      </c>
      <c r="F11" s="10" t="s">
        <v>1044</v>
      </c>
      <c r="G11" s="25"/>
      <c r="H11" s="10" t="s">
        <v>621</v>
      </c>
      <c r="I11" s="10" t="s">
        <v>1242</v>
      </c>
      <c r="J11" s="25"/>
      <c r="K11" s="17" t="s">
        <v>138</v>
      </c>
      <c r="L11" s="17" t="s">
        <v>721</v>
      </c>
      <c r="M11" s="17" t="s">
        <v>722</v>
      </c>
      <c r="N11" s="25"/>
      <c r="O11" s="17" t="s">
        <v>41</v>
      </c>
      <c r="P11" s="17" t="s">
        <v>42</v>
      </c>
      <c r="Q11" s="17" t="s">
        <v>43</v>
      </c>
    </row>
    <row r="12" spans="1:17" ht="43.5" x14ac:dyDescent="0.35">
      <c r="A12" s="25"/>
      <c r="B12" s="10" t="s">
        <v>510</v>
      </c>
      <c r="C12" s="10" t="s">
        <v>511</v>
      </c>
      <c r="D12" s="25"/>
      <c r="E12" s="10" t="s">
        <v>310</v>
      </c>
      <c r="F12" s="10" t="s">
        <v>1045</v>
      </c>
      <c r="G12" s="25"/>
      <c r="H12" s="10" t="s">
        <v>390</v>
      </c>
      <c r="I12" s="10" t="s">
        <v>391</v>
      </c>
      <c r="J12" s="25"/>
      <c r="K12" s="17" t="s">
        <v>139</v>
      </c>
      <c r="L12" s="17" t="s">
        <v>723</v>
      </c>
      <c r="M12" s="17" t="s">
        <v>140</v>
      </c>
      <c r="N12" s="25"/>
      <c r="O12" s="17" t="s">
        <v>44</v>
      </c>
      <c r="P12" s="17" t="s">
        <v>45</v>
      </c>
      <c r="Q12" s="17" t="s">
        <v>46</v>
      </c>
    </row>
    <row r="13" spans="1:17" ht="43.5" x14ac:dyDescent="0.35">
      <c r="A13" s="25"/>
      <c r="B13" s="10" t="s">
        <v>707</v>
      </c>
      <c r="C13" s="10" t="s">
        <v>938</v>
      </c>
      <c r="D13" s="25"/>
      <c r="E13" s="10" t="s">
        <v>311</v>
      </c>
      <c r="F13" s="10" t="s">
        <v>1046</v>
      </c>
      <c r="G13" s="25"/>
      <c r="H13" s="10" t="s">
        <v>883</v>
      </c>
      <c r="I13" s="10" t="s">
        <v>1243</v>
      </c>
      <c r="J13" s="25"/>
      <c r="K13" s="17" t="s">
        <v>141</v>
      </c>
      <c r="L13" s="17" t="s">
        <v>724</v>
      </c>
      <c r="M13" s="17" t="s">
        <v>142</v>
      </c>
      <c r="N13" s="25"/>
      <c r="O13" s="17" t="s">
        <v>47</v>
      </c>
      <c r="P13" s="17" t="s">
        <v>48</v>
      </c>
      <c r="Q13" s="17" t="s">
        <v>746</v>
      </c>
    </row>
    <row r="14" spans="1:17" ht="58" x14ac:dyDescent="0.35">
      <c r="A14" s="25"/>
      <c r="B14" s="10" t="s">
        <v>512</v>
      </c>
      <c r="C14" s="10" t="s">
        <v>939</v>
      </c>
      <c r="D14" s="25"/>
      <c r="E14" s="10" t="s">
        <v>312</v>
      </c>
      <c r="F14" s="10" t="s">
        <v>1047</v>
      </c>
      <c r="G14" s="25"/>
      <c r="H14" s="10" t="s">
        <v>291</v>
      </c>
      <c r="I14" s="10" t="s">
        <v>292</v>
      </c>
      <c r="J14" s="25"/>
      <c r="K14" s="17" t="s">
        <v>143</v>
      </c>
      <c r="L14" s="17" t="s">
        <v>725</v>
      </c>
      <c r="M14" s="17" t="s">
        <v>144</v>
      </c>
      <c r="N14" s="25"/>
      <c r="O14" s="17" t="s">
        <v>49</v>
      </c>
      <c r="P14" s="17" t="s">
        <v>50</v>
      </c>
      <c r="Q14" s="17" t="s">
        <v>51</v>
      </c>
    </row>
    <row r="15" spans="1:17" ht="87" x14ac:dyDescent="0.35">
      <c r="A15" s="25"/>
      <c r="B15" s="10" t="s">
        <v>513</v>
      </c>
      <c r="C15" s="10" t="s">
        <v>940</v>
      </c>
      <c r="D15" s="25"/>
      <c r="E15" s="10" t="s">
        <v>313</v>
      </c>
      <c r="F15" s="10" t="s">
        <v>1048</v>
      </c>
      <c r="G15" s="25"/>
      <c r="H15" s="10" t="s">
        <v>295</v>
      </c>
      <c r="I15" s="10" t="s">
        <v>296</v>
      </c>
      <c r="J15" s="25"/>
      <c r="K15" s="17" t="s">
        <v>145</v>
      </c>
      <c r="L15" s="17" t="s">
        <v>146</v>
      </c>
      <c r="M15" s="17" t="s">
        <v>147</v>
      </c>
      <c r="N15" s="25"/>
      <c r="O15" s="17" t="s">
        <v>52</v>
      </c>
      <c r="P15" s="17" t="s">
        <v>53</v>
      </c>
      <c r="Q15" s="17" t="s">
        <v>54</v>
      </c>
    </row>
    <row r="16" spans="1:17" ht="43.5" x14ac:dyDescent="0.35">
      <c r="A16" s="25"/>
      <c r="B16" s="10" t="s">
        <v>514</v>
      </c>
      <c r="C16" s="10" t="s">
        <v>1129</v>
      </c>
      <c r="D16" s="25"/>
      <c r="E16" s="10" t="s">
        <v>321</v>
      </c>
      <c r="F16" s="10" t="s">
        <v>495</v>
      </c>
      <c r="G16" s="25"/>
      <c r="H16" s="10" t="s">
        <v>1058</v>
      </c>
      <c r="I16" s="10" t="s">
        <v>1059</v>
      </c>
      <c r="J16" s="25"/>
      <c r="K16" s="17" t="s">
        <v>148</v>
      </c>
      <c r="L16" s="17" t="s">
        <v>149</v>
      </c>
      <c r="M16" s="17" t="s">
        <v>150</v>
      </c>
      <c r="N16" s="25"/>
      <c r="O16" s="17" t="s">
        <v>55</v>
      </c>
      <c r="P16" s="17" t="s">
        <v>56</v>
      </c>
      <c r="Q16" s="17" t="s">
        <v>57</v>
      </c>
    </row>
    <row r="17" spans="1:17" ht="29" x14ac:dyDescent="0.35">
      <c r="A17" s="25"/>
      <c r="B17" s="10" t="s">
        <v>517</v>
      </c>
      <c r="C17" s="10" t="s">
        <v>941</v>
      </c>
      <c r="D17" s="25"/>
      <c r="E17" s="10" t="s">
        <v>325</v>
      </c>
      <c r="F17" s="10" t="s">
        <v>1049</v>
      </c>
      <c r="G17" s="25"/>
      <c r="H17" s="25"/>
      <c r="I17" s="25"/>
      <c r="J17" s="25"/>
      <c r="K17" s="17" t="s">
        <v>151</v>
      </c>
      <c r="L17" s="17" t="s">
        <v>152</v>
      </c>
      <c r="M17" s="17" t="s">
        <v>153</v>
      </c>
      <c r="N17" s="25"/>
      <c r="O17" s="17" t="s">
        <v>58</v>
      </c>
      <c r="P17" s="17" t="s">
        <v>59</v>
      </c>
      <c r="Q17" s="17" t="s">
        <v>60</v>
      </c>
    </row>
    <row r="18" spans="1:17" ht="43.5" x14ac:dyDescent="0.35">
      <c r="A18" s="25"/>
      <c r="B18" s="10" t="s">
        <v>518</v>
      </c>
      <c r="C18" s="10" t="s">
        <v>942</v>
      </c>
      <c r="D18" s="25"/>
      <c r="E18" s="10" t="s">
        <v>330</v>
      </c>
      <c r="F18" s="10" t="s">
        <v>1050</v>
      </c>
      <c r="G18" s="25"/>
      <c r="H18" s="25"/>
      <c r="I18" s="25"/>
      <c r="J18" s="25"/>
      <c r="K18" s="17" t="s">
        <v>154</v>
      </c>
      <c r="L18" s="17" t="s">
        <v>1061</v>
      </c>
      <c r="M18" s="17" t="s">
        <v>726</v>
      </c>
      <c r="N18" s="25"/>
      <c r="O18" s="17" t="s">
        <v>61</v>
      </c>
      <c r="P18" s="17" t="s">
        <v>62</v>
      </c>
      <c r="Q18" s="17" t="s">
        <v>1120</v>
      </c>
    </row>
    <row r="19" spans="1:17" ht="43.5" x14ac:dyDescent="0.35">
      <c r="A19" s="25"/>
      <c r="B19" s="10" t="s">
        <v>519</v>
      </c>
      <c r="C19" s="10" t="s">
        <v>1130</v>
      </c>
      <c r="D19" s="25"/>
      <c r="E19" s="10" t="s">
        <v>346</v>
      </c>
      <c r="F19" s="10" t="s">
        <v>1051</v>
      </c>
      <c r="G19" s="25"/>
      <c r="H19" s="25"/>
      <c r="I19" s="25"/>
      <c r="J19" s="25"/>
      <c r="K19" s="17" t="s">
        <v>155</v>
      </c>
      <c r="L19" s="17" t="s">
        <v>156</v>
      </c>
      <c r="M19" s="17" t="s">
        <v>157</v>
      </c>
      <c r="N19" s="25"/>
      <c r="O19" s="17" t="s">
        <v>63</v>
      </c>
      <c r="P19" s="17" t="s">
        <v>64</v>
      </c>
      <c r="Q19" s="17" t="s">
        <v>65</v>
      </c>
    </row>
    <row r="20" spans="1:17" ht="43.5" x14ac:dyDescent="0.35">
      <c r="A20" s="25"/>
      <c r="B20" s="10" t="s">
        <v>329</v>
      </c>
      <c r="C20" s="10" t="s">
        <v>943</v>
      </c>
      <c r="D20" s="25"/>
      <c r="E20" s="10" t="s">
        <v>347</v>
      </c>
      <c r="F20" s="10" t="s">
        <v>1052</v>
      </c>
      <c r="G20" s="25"/>
      <c r="H20" s="25"/>
      <c r="I20" s="25"/>
      <c r="J20" s="25"/>
      <c r="K20" s="17" t="s">
        <v>158</v>
      </c>
      <c r="L20" s="17" t="s">
        <v>727</v>
      </c>
      <c r="M20" s="17" t="s">
        <v>159</v>
      </c>
      <c r="N20" s="25"/>
      <c r="O20" s="17" t="s">
        <v>66</v>
      </c>
      <c r="P20" s="17" t="s">
        <v>67</v>
      </c>
      <c r="Q20" s="17" t="s">
        <v>68</v>
      </c>
    </row>
    <row r="21" spans="1:17" ht="43.5" x14ac:dyDescent="0.35">
      <c r="A21" s="25"/>
      <c r="B21" s="10" t="s">
        <v>382</v>
      </c>
      <c r="C21" s="10" t="s">
        <v>383</v>
      </c>
      <c r="D21" s="25"/>
      <c r="E21" s="10" t="s">
        <v>380</v>
      </c>
      <c r="F21" s="10" t="s">
        <v>1053</v>
      </c>
      <c r="G21" s="25"/>
      <c r="H21" s="25"/>
      <c r="I21" s="25"/>
      <c r="J21" s="25"/>
      <c r="K21" s="17" t="s">
        <v>160</v>
      </c>
      <c r="L21" s="17" t="s">
        <v>161</v>
      </c>
      <c r="M21" s="17" t="s">
        <v>162</v>
      </c>
      <c r="N21" s="25"/>
      <c r="O21" s="17" t="s">
        <v>69</v>
      </c>
      <c r="P21" s="17" t="s">
        <v>70</v>
      </c>
      <c r="Q21" s="17" t="s">
        <v>71</v>
      </c>
    </row>
    <row r="22" spans="1:17" ht="43.5" x14ac:dyDescent="0.35">
      <c r="A22" s="25"/>
      <c r="B22" s="10" t="s">
        <v>523</v>
      </c>
      <c r="C22" s="10" t="s">
        <v>944</v>
      </c>
      <c r="D22" s="25"/>
      <c r="E22" s="10" t="s">
        <v>381</v>
      </c>
      <c r="F22" s="10" t="s">
        <v>1054</v>
      </c>
      <c r="G22" s="25"/>
      <c r="H22" s="25"/>
      <c r="I22" s="25"/>
      <c r="J22" s="25"/>
      <c r="K22" s="17" t="s">
        <v>163</v>
      </c>
      <c r="L22" s="17" t="s">
        <v>164</v>
      </c>
      <c r="M22" s="17" t="s">
        <v>165</v>
      </c>
      <c r="N22" s="25"/>
      <c r="O22" s="17" t="s">
        <v>72</v>
      </c>
      <c r="P22" s="17" t="s">
        <v>73</v>
      </c>
      <c r="Q22" s="17" t="s">
        <v>747</v>
      </c>
    </row>
    <row r="23" spans="1:17" ht="58" x14ac:dyDescent="0.35">
      <c r="A23" s="25"/>
      <c r="B23" s="10" t="s">
        <v>524</v>
      </c>
      <c r="C23" s="10" t="s">
        <v>945</v>
      </c>
      <c r="D23" s="25"/>
      <c r="E23" s="10" t="s">
        <v>873</v>
      </c>
      <c r="F23" s="10" t="s">
        <v>874</v>
      </c>
      <c r="G23" s="25"/>
      <c r="H23" s="25"/>
      <c r="I23" s="25"/>
      <c r="J23" s="25"/>
      <c r="K23" s="17" t="s">
        <v>166</v>
      </c>
      <c r="L23" s="17" t="s">
        <v>728</v>
      </c>
      <c r="M23" s="17" t="s">
        <v>167</v>
      </c>
      <c r="N23" s="25"/>
      <c r="O23" s="17" t="s">
        <v>74</v>
      </c>
      <c r="P23" s="17" t="s">
        <v>75</v>
      </c>
      <c r="Q23" s="17" t="s">
        <v>748</v>
      </c>
    </row>
    <row r="24" spans="1:17" ht="43.5" x14ac:dyDescent="0.35">
      <c r="A24" s="25"/>
      <c r="B24" s="10" t="s">
        <v>525</v>
      </c>
      <c r="C24" s="10" t="s">
        <v>1131</v>
      </c>
      <c r="D24" s="25"/>
      <c r="E24" s="10" t="s">
        <v>385</v>
      </c>
      <c r="F24" s="10" t="s">
        <v>496</v>
      </c>
      <c r="G24" s="25"/>
      <c r="H24" s="25"/>
      <c r="I24" s="25"/>
      <c r="J24" s="25"/>
      <c r="K24" s="17" t="s">
        <v>168</v>
      </c>
      <c r="L24" s="17" t="s">
        <v>729</v>
      </c>
      <c r="M24" s="17" t="s">
        <v>169</v>
      </c>
      <c r="N24" s="25"/>
      <c r="O24" s="17" t="s">
        <v>76</v>
      </c>
      <c r="P24" s="17" t="s">
        <v>77</v>
      </c>
      <c r="Q24" s="17" t="s">
        <v>749</v>
      </c>
    </row>
    <row r="25" spans="1:17" ht="43.5" x14ac:dyDescent="0.35">
      <c r="A25" s="25"/>
      <c r="B25" s="10" t="s">
        <v>875</v>
      </c>
      <c r="C25" s="10" t="s">
        <v>876</v>
      </c>
      <c r="D25" s="25"/>
      <c r="E25" s="10" t="s">
        <v>284</v>
      </c>
      <c r="F25" s="10" t="s">
        <v>1055</v>
      </c>
      <c r="G25" s="25"/>
      <c r="H25" s="25"/>
      <c r="I25" s="25"/>
      <c r="J25" s="25"/>
      <c r="K25" s="17" t="s">
        <v>170</v>
      </c>
      <c r="L25" s="17" t="s">
        <v>171</v>
      </c>
      <c r="M25" s="17" t="s">
        <v>172</v>
      </c>
      <c r="N25" s="25"/>
      <c r="O25" s="17" t="s">
        <v>78</v>
      </c>
      <c r="P25" s="17" t="s">
        <v>79</v>
      </c>
      <c r="Q25" s="17" t="s">
        <v>80</v>
      </c>
    </row>
    <row r="26" spans="1:17" ht="43.5" x14ac:dyDescent="0.35">
      <c r="A26" s="25"/>
      <c r="B26" s="10" t="s">
        <v>302</v>
      </c>
      <c r="C26" s="10" t="s">
        <v>946</v>
      </c>
      <c r="D26" s="25"/>
      <c r="E26" s="10" t="s">
        <v>301</v>
      </c>
      <c r="F26" s="10" t="s">
        <v>628</v>
      </c>
      <c r="G26" s="25"/>
      <c r="H26" s="25"/>
      <c r="I26" s="25"/>
      <c r="J26" s="25"/>
      <c r="K26" s="17" t="s">
        <v>173</v>
      </c>
      <c r="L26" s="17" t="s">
        <v>174</v>
      </c>
      <c r="M26" s="17" t="s">
        <v>175</v>
      </c>
      <c r="N26" s="25"/>
      <c r="O26" s="17" t="s">
        <v>81</v>
      </c>
      <c r="P26" s="17" t="s">
        <v>82</v>
      </c>
      <c r="Q26" s="17" t="s">
        <v>83</v>
      </c>
    </row>
    <row r="27" spans="1:17" ht="58" x14ac:dyDescent="0.35">
      <c r="A27" s="25"/>
      <c r="B27" s="10" t="s">
        <v>305</v>
      </c>
      <c r="C27" s="10" t="s">
        <v>947</v>
      </c>
      <c r="D27" s="25"/>
      <c r="E27" s="10" t="s">
        <v>489</v>
      </c>
      <c r="F27" s="10" t="s">
        <v>1056</v>
      </c>
      <c r="G27" s="25"/>
      <c r="H27" s="25"/>
      <c r="I27" s="25"/>
      <c r="J27" s="25"/>
      <c r="K27" s="17" t="s">
        <v>176</v>
      </c>
      <c r="L27" s="17" t="s">
        <v>730</v>
      </c>
      <c r="M27" s="17" t="s">
        <v>731</v>
      </c>
      <c r="N27" s="25"/>
      <c r="O27" s="17" t="s">
        <v>84</v>
      </c>
      <c r="P27" s="17" t="s">
        <v>85</v>
      </c>
      <c r="Q27" s="17" t="s">
        <v>1121</v>
      </c>
    </row>
    <row r="28" spans="1:17" ht="87" x14ac:dyDescent="0.35">
      <c r="A28" s="25"/>
      <c r="B28" s="10" t="s">
        <v>306</v>
      </c>
      <c r="C28" s="10" t="s">
        <v>948</v>
      </c>
      <c r="D28" s="25"/>
      <c r="E28" s="10" t="s">
        <v>316</v>
      </c>
      <c r="F28" s="10" t="s">
        <v>630</v>
      </c>
      <c r="G28" s="25"/>
      <c r="H28" s="25"/>
      <c r="I28" s="25"/>
      <c r="J28" s="25"/>
      <c r="K28" s="17" t="s">
        <v>177</v>
      </c>
      <c r="L28" s="17" t="s">
        <v>178</v>
      </c>
      <c r="M28" s="17" t="s">
        <v>179</v>
      </c>
      <c r="N28" s="25"/>
      <c r="O28" s="17" t="s">
        <v>86</v>
      </c>
      <c r="P28" s="17" t="s">
        <v>87</v>
      </c>
      <c r="Q28" s="17" t="s">
        <v>88</v>
      </c>
    </row>
    <row r="29" spans="1:17" ht="58" x14ac:dyDescent="0.35">
      <c r="A29" s="25"/>
      <c r="B29" s="10" t="s">
        <v>526</v>
      </c>
      <c r="C29" s="10" t="s">
        <v>1132</v>
      </c>
      <c r="D29" s="25"/>
      <c r="E29" s="10" t="s">
        <v>826</v>
      </c>
      <c r="F29" s="10" t="s">
        <v>827</v>
      </c>
      <c r="G29" s="25"/>
      <c r="H29" s="25"/>
      <c r="I29" s="25"/>
      <c r="J29" s="25"/>
      <c r="K29" s="17" t="s">
        <v>180</v>
      </c>
      <c r="L29" s="17" t="s">
        <v>732</v>
      </c>
      <c r="M29" s="17" t="s">
        <v>181</v>
      </c>
      <c r="N29" s="25"/>
      <c r="O29" s="17" t="s">
        <v>89</v>
      </c>
      <c r="P29" s="17" t="s">
        <v>750</v>
      </c>
      <c r="Q29" s="17" t="s">
        <v>751</v>
      </c>
    </row>
    <row r="30" spans="1:17" ht="58" x14ac:dyDescent="0.35">
      <c r="A30" s="25"/>
      <c r="B30" s="10" t="s">
        <v>527</v>
      </c>
      <c r="C30" s="10" t="s">
        <v>949</v>
      </c>
      <c r="D30" s="25"/>
      <c r="E30" s="25"/>
      <c r="F30" s="25"/>
      <c r="G30" s="25"/>
      <c r="H30" s="25"/>
      <c r="I30" s="25"/>
      <c r="J30" s="25"/>
      <c r="K30" s="17" t="s">
        <v>182</v>
      </c>
      <c r="L30" s="17" t="s">
        <v>1062</v>
      </c>
      <c r="M30" s="17" t="s">
        <v>183</v>
      </c>
      <c r="N30" s="25"/>
      <c r="O30" s="17" t="s">
        <v>90</v>
      </c>
      <c r="P30" s="17" t="s">
        <v>91</v>
      </c>
      <c r="Q30" s="17" t="s">
        <v>752</v>
      </c>
    </row>
    <row r="31" spans="1:17" ht="58" x14ac:dyDescent="0.35">
      <c r="A31" s="25"/>
      <c r="B31" s="10" t="s">
        <v>877</v>
      </c>
      <c r="C31" s="10" t="s">
        <v>1133</v>
      </c>
      <c r="D31" s="25"/>
      <c r="E31" s="25"/>
      <c r="F31" s="25"/>
      <c r="G31" s="25"/>
      <c r="H31" s="25"/>
      <c r="I31" s="25"/>
      <c r="J31" s="25"/>
      <c r="K31" s="17" t="s">
        <v>184</v>
      </c>
      <c r="L31" s="17" t="s">
        <v>733</v>
      </c>
      <c r="M31" s="17" t="s">
        <v>185</v>
      </c>
      <c r="N31" s="25"/>
      <c r="O31" s="17" t="s">
        <v>92</v>
      </c>
      <c r="P31" s="17" t="s">
        <v>93</v>
      </c>
      <c r="Q31" s="17" t="s">
        <v>94</v>
      </c>
    </row>
    <row r="32" spans="1:17" ht="43.5" x14ac:dyDescent="0.35">
      <c r="A32" s="25"/>
      <c r="B32" s="10" t="s">
        <v>528</v>
      </c>
      <c r="C32" s="10" t="s">
        <v>1134</v>
      </c>
      <c r="D32" s="25"/>
      <c r="E32" s="25"/>
      <c r="F32" s="25"/>
      <c r="G32" s="25"/>
      <c r="H32" s="25"/>
      <c r="I32" s="25"/>
      <c r="J32" s="25"/>
      <c r="K32" s="17" t="s">
        <v>186</v>
      </c>
      <c r="L32" s="17" t="s">
        <v>187</v>
      </c>
      <c r="M32" s="17" t="s">
        <v>188</v>
      </c>
      <c r="N32" s="25"/>
      <c r="O32" s="17" t="s">
        <v>95</v>
      </c>
      <c r="P32" s="17" t="s">
        <v>96</v>
      </c>
      <c r="Q32" s="17" t="s">
        <v>97</v>
      </c>
    </row>
    <row r="33" spans="1:17" ht="43.5" x14ac:dyDescent="0.35">
      <c r="A33" s="25"/>
      <c r="B33" s="10" t="s">
        <v>529</v>
      </c>
      <c r="C33" s="10" t="s">
        <v>530</v>
      </c>
      <c r="D33" s="25"/>
      <c r="E33" s="25"/>
      <c r="F33" s="25"/>
      <c r="G33" s="25"/>
      <c r="H33" s="25"/>
      <c r="I33" s="25"/>
      <c r="J33" s="25"/>
      <c r="K33" s="17" t="s">
        <v>189</v>
      </c>
      <c r="L33" s="17" t="s">
        <v>1063</v>
      </c>
      <c r="M33" s="17" t="s">
        <v>190</v>
      </c>
      <c r="N33" s="25"/>
      <c r="O33" s="17" t="s">
        <v>98</v>
      </c>
      <c r="P33" s="17" t="s">
        <v>99</v>
      </c>
      <c r="Q33" s="17" t="s">
        <v>753</v>
      </c>
    </row>
    <row r="34" spans="1:17" ht="58" x14ac:dyDescent="0.35">
      <c r="A34" s="25"/>
      <c r="B34" s="10" t="s">
        <v>315</v>
      </c>
      <c r="C34" s="10" t="s">
        <v>950</v>
      </c>
      <c r="D34" s="25"/>
      <c r="E34" s="25"/>
      <c r="F34" s="25"/>
      <c r="G34" s="25"/>
      <c r="H34" s="25"/>
      <c r="I34" s="25"/>
      <c r="J34" s="25"/>
      <c r="K34" s="17" t="s">
        <v>191</v>
      </c>
      <c r="L34" s="17" t="s">
        <v>192</v>
      </c>
      <c r="M34" s="17" t="s">
        <v>193</v>
      </c>
      <c r="N34" s="25"/>
      <c r="O34" s="17" t="s">
        <v>100</v>
      </c>
      <c r="P34" s="17" t="s">
        <v>101</v>
      </c>
      <c r="Q34" s="17" t="s">
        <v>102</v>
      </c>
    </row>
    <row r="35" spans="1:17" ht="43.5" x14ac:dyDescent="0.35">
      <c r="A35" s="25"/>
      <c r="B35" s="10" t="s">
        <v>531</v>
      </c>
      <c r="C35" s="10" t="s">
        <v>1135</v>
      </c>
      <c r="D35" s="25"/>
      <c r="E35" s="25"/>
      <c r="F35" s="25"/>
      <c r="G35" s="25"/>
      <c r="H35" s="63"/>
      <c r="I35" s="63"/>
      <c r="J35" s="25"/>
      <c r="K35" s="17" t="s">
        <v>194</v>
      </c>
      <c r="L35" s="17" t="s">
        <v>195</v>
      </c>
      <c r="M35" s="17" t="s">
        <v>196</v>
      </c>
      <c r="N35" s="25"/>
      <c r="O35" s="17" t="s">
        <v>103</v>
      </c>
      <c r="P35" s="17" t="s">
        <v>104</v>
      </c>
      <c r="Q35" s="17" t="s">
        <v>754</v>
      </c>
    </row>
    <row r="36" spans="1:17" ht="101.5" x14ac:dyDescent="0.35">
      <c r="A36" s="25"/>
      <c r="B36" s="10" t="s">
        <v>322</v>
      </c>
      <c r="C36" s="10" t="s">
        <v>951</v>
      </c>
      <c r="D36" s="25"/>
      <c r="E36" s="25"/>
      <c r="F36" s="25"/>
      <c r="G36" s="25"/>
      <c r="H36" s="63"/>
      <c r="I36" s="63"/>
      <c r="J36" s="25"/>
      <c r="K36" s="17" t="s">
        <v>197</v>
      </c>
      <c r="L36" s="17" t="s">
        <v>198</v>
      </c>
      <c r="M36" s="17" t="s">
        <v>1119</v>
      </c>
      <c r="N36" s="25"/>
      <c r="O36" s="17" t="s">
        <v>105</v>
      </c>
      <c r="P36" s="17" t="s">
        <v>755</v>
      </c>
      <c r="Q36" s="17" t="s">
        <v>106</v>
      </c>
    </row>
    <row r="37" spans="1:17" ht="58" x14ac:dyDescent="0.35">
      <c r="A37" s="25"/>
      <c r="B37" s="10" t="s">
        <v>532</v>
      </c>
      <c r="C37" s="10" t="s">
        <v>1136</v>
      </c>
      <c r="D37" s="25"/>
      <c r="E37" s="25"/>
      <c r="F37" s="25"/>
      <c r="G37" s="25"/>
      <c r="H37" s="63"/>
      <c r="I37" s="63"/>
      <c r="J37" s="25"/>
      <c r="K37" s="17" t="s">
        <v>199</v>
      </c>
      <c r="L37" s="17" t="s">
        <v>734</v>
      </c>
      <c r="M37" s="17" t="s">
        <v>253</v>
      </c>
      <c r="N37" s="25"/>
      <c r="O37" s="17" t="s">
        <v>107</v>
      </c>
      <c r="P37" s="17" t="s">
        <v>108</v>
      </c>
      <c r="Q37" s="17" t="s">
        <v>756</v>
      </c>
    </row>
    <row r="38" spans="1:17" ht="58" x14ac:dyDescent="0.35">
      <c r="A38" s="25"/>
      <c r="B38" s="10" t="s">
        <v>328</v>
      </c>
      <c r="C38" s="10" t="s">
        <v>952</v>
      </c>
      <c r="D38" s="25"/>
      <c r="E38" s="25"/>
      <c r="F38" s="25"/>
      <c r="G38" s="25"/>
      <c r="H38" s="63"/>
      <c r="I38" s="63"/>
      <c r="J38" s="25"/>
      <c r="K38" s="17" t="s">
        <v>200</v>
      </c>
      <c r="L38" s="17" t="s">
        <v>735</v>
      </c>
      <c r="M38" s="17" t="s">
        <v>201</v>
      </c>
      <c r="N38" s="25"/>
      <c r="O38" s="17" t="s">
        <v>109</v>
      </c>
      <c r="P38" s="17" t="s">
        <v>757</v>
      </c>
      <c r="Q38" s="17" t="s">
        <v>758</v>
      </c>
    </row>
    <row r="39" spans="1:17" ht="43.5" x14ac:dyDescent="0.35">
      <c r="A39" s="25"/>
      <c r="B39" s="10" t="s">
        <v>533</v>
      </c>
      <c r="C39" s="10" t="s">
        <v>1137</v>
      </c>
      <c r="D39" s="25"/>
      <c r="E39" s="25"/>
      <c r="F39" s="25"/>
      <c r="G39" s="25"/>
      <c r="H39" s="63"/>
      <c r="I39" s="63"/>
      <c r="J39" s="25"/>
      <c r="K39" s="17" t="s">
        <v>202</v>
      </c>
      <c r="L39" s="17" t="s">
        <v>203</v>
      </c>
      <c r="M39" s="17" t="s">
        <v>204</v>
      </c>
      <c r="N39" s="25"/>
      <c r="O39" s="17" t="s">
        <v>110</v>
      </c>
      <c r="P39" s="17" t="s">
        <v>111</v>
      </c>
      <c r="Q39" s="17" t="s">
        <v>112</v>
      </c>
    </row>
    <row r="40" spans="1:17" ht="43.5" x14ac:dyDescent="0.35">
      <c r="A40" s="25"/>
      <c r="B40" s="10" t="s">
        <v>534</v>
      </c>
      <c r="C40" s="10" t="s">
        <v>1138</v>
      </c>
      <c r="D40" s="25"/>
      <c r="E40" s="25"/>
      <c r="F40" s="25"/>
      <c r="G40" s="25"/>
      <c r="H40" s="63"/>
      <c r="I40" s="63"/>
      <c r="J40" s="25"/>
      <c r="K40" s="17" t="s">
        <v>205</v>
      </c>
      <c r="L40" s="17" t="s">
        <v>206</v>
      </c>
      <c r="M40" s="17" t="s">
        <v>736</v>
      </c>
      <c r="N40" s="25"/>
      <c r="O40" s="17" t="s">
        <v>113</v>
      </c>
      <c r="P40" s="17" t="s">
        <v>114</v>
      </c>
      <c r="Q40" s="17" t="s">
        <v>115</v>
      </c>
    </row>
    <row r="41" spans="1:17" ht="58" x14ac:dyDescent="0.35">
      <c r="A41" s="25"/>
      <c r="B41" s="10" t="s">
        <v>535</v>
      </c>
      <c r="C41" s="10" t="s">
        <v>1139</v>
      </c>
      <c r="D41" s="25"/>
      <c r="E41" s="25"/>
      <c r="F41" s="25"/>
      <c r="G41" s="25"/>
      <c r="H41" s="63"/>
      <c r="I41" s="63"/>
      <c r="J41" s="25"/>
      <c r="K41" s="17" t="s">
        <v>207</v>
      </c>
      <c r="L41" s="17" t="s">
        <v>737</v>
      </c>
      <c r="M41" s="17" t="s">
        <v>208</v>
      </c>
      <c r="N41" s="25"/>
      <c r="O41" s="17" t="s">
        <v>116</v>
      </c>
      <c r="P41" s="17" t="s">
        <v>117</v>
      </c>
      <c r="Q41" s="17" t="s">
        <v>759</v>
      </c>
    </row>
    <row r="42" spans="1:17" ht="72.5" x14ac:dyDescent="0.35">
      <c r="A42" s="25"/>
      <c r="B42" s="10" t="s">
        <v>299</v>
      </c>
      <c r="C42" s="10" t="s">
        <v>953</v>
      </c>
      <c r="D42" s="25"/>
      <c r="E42" s="25"/>
      <c r="F42" s="25"/>
      <c r="G42" s="25"/>
      <c r="H42" s="63"/>
      <c r="I42" s="63"/>
      <c r="J42" s="25"/>
      <c r="K42" s="17" t="s">
        <v>209</v>
      </c>
      <c r="L42" s="17" t="s">
        <v>210</v>
      </c>
      <c r="M42" s="17" t="s">
        <v>211</v>
      </c>
      <c r="N42" s="25"/>
      <c r="O42" s="17" t="s">
        <v>118</v>
      </c>
      <c r="P42" s="17" t="s">
        <v>119</v>
      </c>
      <c r="Q42" s="17" t="s">
        <v>120</v>
      </c>
    </row>
    <row r="43" spans="1:17" ht="43.5" x14ac:dyDescent="0.35">
      <c r="A43" s="25"/>
      <c r="B43" s="10" t="s">
        <v>300</v>
      </c>
      <c r="C43" s="10" t="s">
        <v>954</v>
      </c>
      <c r="D43" s="25"/>
      <c r="E43" s="25"/>
      <c r="F43" s="25"/>
      <c r="G43" s="25"/>
      <c r="H43" s="63"/>
      <c r="I43" s="63"/>
      <c r="J43" s="25"/>
      <c r="K43" s="17" t="s">
        <v>212</v>
      </c>
      <c r="L43" s="17" t="s">
        <v>738</v>
      </c>
      <c r="M43" s="17" t="s">
        <v>213</v>
      </c>
      <c r="N43" s="25"/>
      <c r="O43" s="17" t="s">
        <v>121</v>
      </c>
      <c r="P43" s="17" t="s">
        <v>122</v>
      </c>
      <c r="Q43" s="17" t="s">
        <v>123</v>
      </c>
    </row>
    <row r="44" spans="1:17" ht="72.5" x14ac:dyDescent="0.35">
      <c r="A44" s="25"/>
      <c r="B44" s="10" t="s">
        <v>536</v>
      </c>
      <c r="C44" s="10" t="s">
        <v>1140</v>
      </c>
      <c r="D44" s="25"/>
      <c r="E44" s="25"/>
      <c r="F44" s="25"/>
      <c r="G44" s="25"/>
      <c r="H44" s="63"/>
      <c r="I44" s="63"/>
      <c r="J44" s="25"/>
      <c r="K44" s="17" t="s">
        <v>214</v>
      </c>
      <c r="L44" s="17" t="s">
        <v>739</v>
      </c>
      <c r="M44" s="17" t="s">
        <v>215</v>
      </c>
      <c r="N44" s="25"/>
      <c r="O44" s="17" t="s">
        <v>760</v>
      </c>
      <c r="P44" s="17" t="s">
        <v>761</v>
      </c>
      <c r="Q44" s="17" t="s">
        <v>762</v>
      </c>
    </row>
    <row r="45" spans="1:17" ht="43.5" x14ac:dyDescent="0.35">
      <c r="A45" s="25"/>
      <c r="B45" s="10" t="s">
        <v>307</v>
      </c>
      <c r="C45" s="10" t="s">
        <v>955</v>
      </c>
      <c r="D45" s="25"/>
      <c r="E45" s="25"/>
      <c r="F45" s="25"/>
      <c r="G45" s="25"/>
      <c r="H45" s="63"/>
      <c r="I45" s="63"/>
      <c r="J45" s="25"/>
      <c r="K45" s="17" t="s">
        <v>216</v>
      </c>
      <c r="L45" s="17" t="s">
        <v>217</v>
      </c>
      <c r="M45" s="17" t="s">
        <v>218</v>
      </c>
      <c r="N45" s="25"/>
      <c r="O45" s="95" t="s">
        <v>11</v>
      </c>
      <c r="P45" s="95" t="s">
        <v>124</v>
      </c>
      <c r="Q45" s="95" t="s">
        <v>12</v>
      </c>
    </row>
    <row r="46" spans="1:17" ht="43.5" x14ac:dyDescent="0.35">
      <c r="A46" s="25"/>
      <c r="B46" s="10" t="s">
        <v>537</v>
      </c>
      <c r="C46" s="10" t="s">
        <v>538</v>
      </c>
      <c r="D46" s="25"/>
      <c r="E46" s="25"/>
      <c r="F46" s="25"/>
      <c r="G46" s="25"/>
      <c r="H46" s="63"/>
      <c r="I46" s="63"/>
      <c r="J46" s="25"/>
      <c r="K46" s="17" t="s">
        <v>15</v>
      </c>
      <c r="L46" s="17" t="s">
        <v>740</v>
      </c>
      <c r="M46" s="17" t="s">
        <v>741</v>
      </c>
      <c r="N46" s="25"/>
      <c r="O46" s="25"/>
      <c r="P46" s="25"/>
      <c r="Q46" s="25"/>
    </row>
    <row r="47" spans="1:17" x14ac:dyDescent="0.35">
      <c r="A47" s="25"/>
      <c r="B47" s="10" t="s">
        <v>308</v>
      </c>
      <c r="C47" s="10" t="s">
        <v>634</v>
      </c>
      <c r="D47" s="25"/>
      <c r="E47" s="25"/>
      <c r="F47" s="25"/>
      <c r="G47" s="25"/>
      <c r="H47" s="63"/>
      <c r="I47" s="63"/>
      <c r="J47" s="25"/>
      <c r="K47" s="25"/>
      <c r="L47" s="25"/>
      <c r="M47" s="25"/>
      <c r="N47" s="25"/>
      <c r="O47" s="25"/>
      <c r="P47" s="25"/>
      <c r="Q47" s="25"/>
    </row>
    <row r="48" spans="1:17" x14ac:dyDescent="0.35">
      <c r="A48" s="25"/>
      <c r="B48" s="10" t="s">
        <v>314</v>
      </c>
      <c r="C48" s="10" t="s">
        <v>956</v>
      </c>
      <c r="D48" s="25"/>
      <c r="E48" s="25"/>
      <c r="F48" s="25"/>
      <c r="G48" s="25"/>
      <c r="H48" s="63"/>
      <c r="I48" s="63"/>
      <c r="J48" s="25"/>
      <c r="K48" s="25"/>
      <c r="L48" s="25"/>
      <c r="M48" s="25"/>
      <c r="N48" s="25"/>
      <c r="O48" s="25"/>
      <c r="P48" s="25"/>
      <c r="Q48" s="25"/>
    </row>
    <row r="49" spans="1:17" ht="29" x14ac:dyDescent="0.35">
      <c r="A49" s="25"/>
      <c r="B49" s="10" t="s">
        <v>957</v>
      </c>
      <c r="C49" s="10" t="s">
        <v>1141</v>
      </c>
      <c r="D49" s="25"/>
      <c r="E49" s="25"/>
      <c r="F49" s="25"/>
      <c r="G49" s="25"/>
      <c r="H49" s="63"/>
      <c r="I49" s="63"/>
      <c r="J49" s="25"/>
      <c r="K49" s="25"/>
      <c r="L49" s="25"/>
      <c r="M49" s="25"/>
      <c r="N49" s="25"/>
      <c r="O49" s="25"/>
      <c r="P49" s="25"/>
      <c r="Q49" s="25"/>
    </row>
    <row r="50" spans="1:17" ht="29" x14ac:dyDescent="0.35">
      <c r="A50" s="25"/>
      <c r="B50" s="10" t="s">
        <v>540</v>
      </c>
      <c r="C50" s="10" t="s">
        <v>635</v>
      </c>
      <c r="D50" s="25"/>
      <c r="E50" s="25"/>
      <c r="F50" s="25"/>
      <c r="G50" s="25"/>
      <c r="H50" s="63"/>
      <c r="I50" s="63"/>
      <c r="J50" s="25"/>
      <c r="K50" s="25"/>
      <c r="L50" s="25"/>
      <c r="M50" s="25"/>
      <c r="N50" s="25"/>
      <c r="O50" s="25"/>
      <c r="P50" s="25"/>
      <c r="Q50" s="25"/>
    </row>
    <row r="51" spans="1:17" x14ac:dyDescent="0.35">
      <c r="A51" s="25"/>
      <c r="B51" s="10" t="s">
        <v>541</v>
      </c>
      <c r="C51" s="10" t="s">
        <v>958</v>
      </c>
      <c r="D51" s="25"/>
      <c r="E51" s="25"/>
      <c r="F51" s="25"/>
      <c r="G51" s="25"/>
      <c r="H51" s="63"/>
      <c r="I51" s="63"/>
      <c r="J51" s="25"/>
      <c r="K51" s="25"/>
      <c r="L51" s="25"/>
      <c r="M51" s="25"/>
      <c r="N51" s="25"/>
      <c r="O51" s="25"/>
      <c r="P51" s="25"/>
      <c r="Q51" s="25"/>
    </row>
    <row r="52" spans="1:17" x14ac:dyDescent="0.35">
      <c r="A52" s="25"/>
      <c r="B52" s="10" t="s">
        <v>318</v>
      </c>
      <c r="C52" s="10" t="s">
        <v>1142</v>
      </c>
      <c r="D52" s="25"/>
      <c r="E52" s="25"/>
      <c r="F52" s="25"/>
      <c r="G52" s="25"/>
      <c r="H52" s="63"/>
      <c r="I52" s="63"/>
      <c r="J52" s="25"/>
      <c r="K52" s="25"/>
      <c r="L52" s="25"/>
      <c r="M52" s="25"/>
      <c r="N52" s="25"/>
      <c r="O52" s="25"/>
      <c r="P52" s="25"/>
      <c r="Q52" s="25"/>
    </row>
    <row r="53" spans="1:17" ht="29" x14ac:dyDescent="0.35">
      <c r="A53" s="25"/>
      <c r="B53" s="10" t="s">
        <v>319</v>
      </c>
      <c r="C53" s="10" t="s">
        <v>1143</v>
      </c>
      <c r="D53" s="25"/>
      <c r="E53" s="25"/>
      <c r="F53" s="25"/>
      <c r="G53" s="25"/>
      <c r="H53" s="63"/>
      <c r="I53" s="63"/>
      <c r="J53" s="25"/>
      <c r="K53" s="25"/>
      <c r="L53" s="25"/>
      <c r="M53" s="25"/>
      <c r="N53" s="25"/>
      <c r="O53" s="25"/>
      <c r="P53" s="25"/>
      <c r="Q53" s="25"/>
    </row>
    <row r="54" spans="1:17" ht="43.5" x14ac:dyDescent="0.35">
      <c r="A54" s="25"/>
      <c r="B54" s="10" t="s">
        <v>320</v>
      </c>
      <c r="C54" s="10" t="s">
        <v>1144</v>
      </c>
      <c r="D54" s="25"/>
      <c r="E54" s="25"/>
      <c r="F54" s="25"/>
      <c r="G54" s="25"/>
      <c r="H54" s="63"/>
      <c r="I54" s="63"/>
      <c r="J54" s="25"/>
      <c r="K54" s="25"/>
      <c r="L54" s="25"/>
      <c r="M54" s="25"/>
      <c r="N54" s="25"/>
      <c r="O54" s="25"/>
      <c r="P54" s="25"/>
      <c r="Q54" s="25"/>
    </row>
    <row r="55" spans="1:17" x14ac:dyDescent="0.35">
      <c r="A55" s="25"/>
      <c r="B55" s="10" t="s">
        <v>542</v>
      </c>
      <c r="C55" s="10" t="s">
        <v>543</v>
      </c>
      <c r="D55" s="25"/>
      <c r="E55" s="25"/>
      <c r="F55" s="25"/>
      <c r="G55" s="25"/>
      <c r="H55" s="63"/>
      <c r="I55" s="63"/>
      <c r="J55" s="25"/>
      <c r="K55" s="25"/>
      <c r="L55" s="25"/>
      <c r="M55" s="25"/>
      <c r="N55" s="25"/>
      <c r="O55" s="25"/>
      <c r="P55" s="25"/>
      <c r="Q55" s="25"/>
    </row>
    <row r="56" spans="1:17" x14ac:dyDescent="0.35">
      <c r="A56" s="25"/>
      <c r="B56" s="10" t="s">
        <v>544</v>
      </c>
      <c r="C56" s="10" t="s">
        <v>1145</v>
      </c>
      <c r="D56" s="25"/>
      <c r="E56" s="25"/>
      <c r="F56" s="25"/>
      <c r="G56" s="25"/>
      <c r="H56" s="63"/>
      <c r="I56" s="63"/>
      <c r="J56" s="25"/>
      <c r="K56" s="25"/>
      <c r="L56" s="25"/>
      <c r="M56" s="25"/>
      <c r="N56" s="25"/>
      <c r="O56" s="25"/>
      <c r="P56" s="25"/>
      <c r="Q56" s="25"/>
    </row>
    <row r="57" spans="1:17" ht="29" x14ac:dyDescent="0.35">
      <c r="A57" s="25"/>
      <c r="B57" s="10" t="s">
        <v>959</v>
      </c>
      <c r="C57" s="10" t="s">
        <v>960</v>
      </c>
      <c r="D57" s="25"/>
      <c r="E57" s="25"/>
      <c r="F57" s="25"/>
      <c r="G57" s="25"/>
      <c r="H57" s="63"/>
      <c r="I57" s="63"/>
      <c r="J57" s="25"/>
      <c r="K57" s="25"/>
      <c r="L57" s="25"/>
      <c r="M57" s="25"/>
      <c r="N57" s="25"/>
      <c r="O57" s="25"/>
      <c r="P57" s="25"/>
      <c r="Q57" s="25"/>
    </row>
    <row r="58" spans="1:17" x14ac:dyDescent="0.35">
      <c r="A58" s="25"/>
      <c r="B58" s="10" t="s">
        <v>545</v>
      </c>
      <c r="C58" s="10" t="s">
        <v>961</v>
      </c>
      <c r="D58" s="25"/>
      <c r="E58" s="25"/>
      <c r="F58" s="25"/>
      <c r="G58" s="25"/>
      <c r="H58" s="63"/>
      <c r="I58" s="63"/>
      <c r="J58" s="25"/>
      <c r="K58" s="25"/>
      <c r="L58" s="25"/>
      <c r="M58" s="25"/>
      <c r="N58" s="25"/>
      <c r="O58" s="25"/>
      <c r="P58" s="25"/>
      <c r="Q58" s="25"/>
    </row>
    <row r="59" spans="1:17" x14ac:dyDescent="0.35">
      <c r="A59" s="25"/>
      <c r="B59" s="10" t="s">
        <v>546</v>
      </c>
      <c r="C59" s="10" t="s">
        <v>1146</v>
      </c>
      <c r="D59" s="25"/>
      <c r="E59" s="25"/>
      <c r="F59" s="25"/>
      <c r="G59" s="25"/>
      <c r="H59" s="63"/>
      <c r="I59" s="63"/>
      <c r="J59" s="25"/>
      <c r="K59" s="25"/>
      <c r="L59" s="25"/>
      <c r="M59" s="25"/>
      <c r="N59" s="25"/>
      <c r="O59" s="25"/>
      <c r="P59" s="25"/>
      <c r="Q59" s="25"/>
    </row>
    <row r="60" spans="1:17" x14ac:dyDescent="0.35">
      <c r="A60" s="25"/>
      <c r="B60" s="10" t="s">
        <v>962</v>
      </c>
      <c r="C60" s="10" t="s">
        <v>1157</v>
      </c>
      <c r="D60" s="25"/>
      <c r="E60" s="25"/>
      <c r="F60" s="25"/>
      <c r="G60" s="25"/>
      <c r="H60" s="63"/>
      <c r="I60" s="63"/>
      <c r="J60" s="25"/>
      <c r="K60" s="25"/>
      <c r="L60" s="25"/>
      <c r="M60" s="25"/>
      <c r="N60" s="25"/>
      <c r="O60" s="25"/>
      <c r="P60" s="25"/>
      <c r="Q60" s="25"/>
    </row>
    <row r="61" spans="1:17" x14ac:dyDescent="0.35">
      <c r="A61" s="25"/>
      <c r="B61" s="10" t="s">
        <v>708</v>
      </c>
      <c r="C61" s="10" t="s">
        <v>709</v>
      </c>
      <c r="D61" s="25"/>
      <c r="E61" s="25"/>
      <c r="F61" s="25"/>
      <c r="G61" s="25"/>
      <c r="H61" s="63"/>
      <c r="I61" s="63"/>
      <c r="J61" s="25"/>
      <c r="K61" s="25"/>
      <c r="L61" s="25"/>
      <c r="M61" s="25"/>
      <c r="N61" s="25"/>
      <c r="O61" s="25"/>
      <c r="P61" s="25"/>
      <c r="Q61" s="25"/>
    </row>
    <row r="62" spans="1:17" ht="29" x14ac:dyDescent="0.35">
      <c r="A62" s="25"/>
      <c r="B62" s="10" t="s">
        <v>547</v>
      </c>
      <c r="C62" s="10" t="s">
        <v>1155</v>
      </c>
      <c r="D62" s="25"/>
      <c r="E62" s="25"/>
      <c r="F62" s="25"/>
      <c r="G62" s="25"/>
      <c r="H62" s="63"/>
      <c r="I62" s="63"/>
      <c r="J62" s="25"/>
      <c r="K62" s="25"/>
      <c r="L62" s="25"/>
      <c r="M62" s="25"/>
      <c r="N62" s="25"/>
      <c r="O62" s="25"/>
      <c r="P62" s="25"/>
      <c r="Q62" s="25"/>
    </row>
    <row r="63" spans="1:17" x14ac:dyDescent="0.35">
      <c r="A63" s="25"/>
      <c r="B63" s="10" t="s">
        <v>323</v>
      </c>
      <c r="C63" s="10" t="s">
        <v>963</v>
      </c>
      <c r="D63" s="25"/>
      <c r="E63" s="25"/>
      <c r="F63" s="25"/>
      <c r="G63" s="25"/>
      <c r="H63" s="63"/>
      <c r="I63" s="63"/>
      <c r="J63" s="25"/>
      <c r="K63" s="25"/>
      <c r="L63" s="25"/>
      <c r="M63" s="25"/>
      <c r="N63" s="25"/>
      <c r="O63" s="25"/>
      <c r="P63" s="25"/>
      <c r="Q63" s="25"/>
    </row>
    <row r="64" spans="1:17" ht="29" x14ac:dyDescent="0.35">
      <c r="A64" s="25"/>
      <c r="B64" s="10" t="s">
        <v>964</v>
      </c>
      <c r="C64" s="10" t="s">
        <v>1158</v>
      </c>
      <c r="D64" s="25"/>
      <c r="E64" s="25"/>
      <c r="F64" s="25"/>
      <c r="G64" s="25"/>
      <c r="H64" s="63"/>
      <c r="I64" s="63"/>
      <c r="J64" s="25"/>
      <c r="K64" s="25"/>
      <c r="L64" s="25"/>
      <c r="M64" s="25"/>
      <c r="N64" s="25"/>
      <c r="O64" s="25"/>
      <c r="P64" s="25"/>
      <c r="Q64" s="25"/>
    </row>
    <row r="65" spans="1:17" ht="29" x14ac:dyDescent="0.35">
      <c r="A65" s="25"/>
      <c r="B65" s="10" t="s">
        <v>324</v>
      </c>
      <c r="C65" s="10" t="s">
        <v>1147</v>
      </c>
      <c r="D65" s="25"/>
      <c r="E65" s="25"/>
      <c r="F65" s="25"/>
      <c r="G65" s="25"/>
      <c r="H65" s="63"/>
      <c r="I65" s="63"/>
      <c r="J65" s="25"/>
      <c r="K65" s="25"/>
      <c r="L65" s="25"/>
      <c r="M65" s="25"/>
      <c r="N65" s="25"/>
      <c r="O65" s="25"/>
      <c r="P65" s="25"/>
      <c r="Q65" s="25"/>
    </row>
    <row r="66" spans="1:17" x14ac:dyDescent="0.35">
      <c r="A66" s="25"/>
      <c r="B66" s="10" t="s">
        <v>548</v>
      </c>
      <c r="C66" s="10" t="s">
        <v>1148</v>
      </c>
      <c r="D66" s="25"/>
      <c r="E66" s="25"/>
      <c r="F66" s="25"/>
      <c r="G66" s="25"/>
      <c r="H66" s="63"/>
      <c r="I66" s="63"/>
      <c r="J66" s="25"/>
      <c r="K66" s="25"/>
      <c r="L66" s="25"/>
      <c r="M66" s="25"/>
      <c r="N66" s="25"/>
      <c r="O66" s="25"/>
      <c r="P66" s="25"/>
      <c r="Q66" s="25"/>
    </row>
    <row r="67" spans="1:17" x14ac:dyDescent="0.35">
      <c r="A67" s="25"/>
      <c r="B67" s="10" t="s">
        <v>549</v>
      </c>
      <c r="C67" s="10" t="s">
        <v>1149</v>
      </c>
      <c r="D67" s="25"/>
      <c r="E67" s="25"/>
      <c r="F67" s="25"/>
      <c r="G67" s="25"/>
      <c r="H67" s="63"/>
      <c r="I67" s="63"/>
      <c r="J67" s="25"/>
      <c r="K67" s="25"/>
      <c r="L67" s="25"/>
      <c r="M67" s="25"/>
      <c r="N67" s="25"/>
      <c r="O67" s="25"/>
      <c r="P67" s="25"/>
      <c r="Q67" s="25"/>
    </row>
    <row r="68" spans="1:17" ht="29" x14ac:dyDescent="0.35">
      <c r="A68" s="25"/>
      <c r="B68" s="10" t="s">
        <v>550</v>
      </c>
      <c r="C68" s="10" t="s">
        <v>1150</v>
      </c>
      <c r="D68" s="25"/>
      <c r="E68" s="25"/>
      <c r="F68" s="25"/>
      <c r="G68" s="25"/>
      <c r="H68" s="63"/>
      <c r="I68" s="63"/>
      <c r="J68" s="25"/>
      <c r="K68" s="25"/>
      <c r="L68" s="25"/>
      <c r="M68" s="25"/>
      <c r="N68" s="25"/>
      <c r="O68" s="25"/>
      <c r="P68" s="25"/>
      <c r="Q68" s="25"/>
    </row>
    <row r="69" spans="1:17" x14ac:dyDescent="0.35">
      <c r="A69" s="25"/>
      <c r="B69" s="10" t="s">
        <v>965</v>
      </c>
      <c r="C69" s="10" t="s">
        <v>1160</v>
      </c>
      <c r="D69" s="25"/>
      <c r="E69" s="25"/>
      <c r="F69" s="25"/>
      <c r="G69" s="25"/>
      <c r="H69" s="63"/>
      <c r="I69" s="63"/>
      <c r="J69" s="25"/>
      <c r="K69" s="25"/>
      <c r="L69" s="25"/>
      <c r="M69" s="25"/>
      <c r="N69" s="25"/>
      <c r="O69" s="25"/>
      <c r="P69" s="25"/>
      <c r="Q69" s="25"/>
    </row>
    <row r="70" spans="1:17" ht="43.5" x14ac:dyDescent="0.35">
      <c r="A70" s="25"/>
      <c r="B70" s="10" t="s">
        <v>966</v>
      </c>
      <c r="C70" s="10" t="s">
        <v>1159</v>
      </c>
      <c r="D70" s="25"/>
      <c r="E70" s="25"/>
      <c r="F70" s="25"/>
      <c r="G70" s="25"/>
      <c r="H70" s="63"/>
      <c r="I70" s="63"/>
      <c r="J70" s="25"/>
      <c r="K70" s="25"/>
      <c r="L70" s="25"/>
      <c r="M70" s="25"/>
      <c r="N70" s="25"/>
      <c r="O70" s="25"/>
      <c r="P70" s="25"/>
      <c r="Q70" s="25"/>
    </row>
    <row r="71" spans="1:17" ht="29" x14ac:dyDescent="0.35">
      <c r="A71" s="25"/>
      <c r="B71" s="10" t="s">
        <v>967</v>
      </c>
      <c r="C71" s="10" t="s">
        <v>1161</v>
      </c>
      <c r="D71" s="25"/>
      <c r="E71" s="25"/>
      <c r="F71" s="25"/>
      <c r="G71" s="25"/>
      <c r="H71" s="63"/>
      <c r="I71" s="63"/>
      <c r="J71" s="25"/>
      <c r="K71" s="25"/>
      <c r="L71" s="25"/>
      <c r="M71" s="25"/>
      <c r="N71" s="25"/>
      <c r="O71" s="25"/>
      <c r="P71" s="25"/>
      <c r="Q71" s="25"/>
    </row>
    <row r="72" spans="1:17" ht="29" x14ac:dyDescent="0.35">
      <c r="A72" s="25"/>
      <c r="B72" s="10" t="s">
        <v>551</v>
      </c>
      <c r="C72" s="10" t="s">
        <v>968</v>
      </c>
      <c r="D72" s="25"/>
      <c r="E72" s="25"/>
      <c r="F72" s="25"/>
      <c r="G72" s="25"/>
      <c r="H72" s="63"/>
      <c r="I72" s="63"/>
      <c r="J72" s="25"/>
      <c r="K72" s="25"/>
      <c r="L72" s="25"/>
      <c r="M72" s="25"/>
      <c r="N72" s="25"/>
      <c r="O72" s="25"/>
      <c r="P72" s="25"/>
      <c r="Q72" s="25"/>
    </row>
    <row r="73" spans="1:17" ht="29" x14ac:dyDescent="0.35">
      <c r="A73" s="25"/>
      <c r="B73" s="10" t="s">
        <v>326</v>
      </c>
      <c r="C73" s="10" t="s">
        <v>969</v>
      </c>
      <c r="D73" s="25"/>
      <c r="E73" s="25"/>
      <c r="F73" s="25"/>
      <c r="G73" s="25"/>
      <c r="H73" s="63"/>
      <c r="I73" s="63"/>
      <c r="J73" s="25"/>
      <c r="K73" s="25"/>
      <c r="L73" s="25"/>
      <c r="M73" s="25"/>
      <c r="N73" s="25"/>
      <c r="O73" s="25"/>
      <c r="P73" s="25"/>
      <c r="Q73" s="25"/>
    </row>
    <row r="74" spans="1:17" ht="29" x14ac:dyDescent="0.35">
      <c r="A74" s="25"/>
      <c r="B74" s="10" t="s">
        <v>327</v>
      </c>
      <c r="C74" s="10" t="s">
        <v>970</v>
      </c>
      <c r="D74" s="25"/>
      <c r="E74" s="25"/>
      <c r="F74" s="25"/>
      <c r="G74" s="25"/>
      <c r="H74" s="63"/>
      <c r="I74" s="63"/>
      <c r="J74" s="25"/>
      <c r="K74" s="25"/>
      <c r="L74" s="25"/>
      <c r="M74" s="25"/>
      <c r="N74" s="25"/>
      <c r="O74" s="25"/>
      <c r="P74" s="25"/>
      <c r="Q74" s="25"/>
    </row>
    <row r="75" spans="1:17" ht="29" x14ac:dyDescent="0.35">
      <c r="A75" s="25"/>
      <c r="B75" s="10" t="s">
        <v>971</v>
      </c>
      <c r="C75" s="10" t="s">
        <v>1151</v>
      </c>
      <c r="D75" s="25"/>
      <c r="E75" s="25"/>
      <c r="F75" s="25"/>
      <c r="G75" s="25"/>
      <c r="H75" s="63"/>
      <c r="I75" s="63"/>
      <c r="J75" s="25"/>
      <c r="K75" s="25"/>
      <c r="L75" s="25"/>
      <c r="M75" s="25"/>
      <c r="N75" s="25"/>
      <c r="O75" s="25"/>
      <c r="P75" s="25"/>
      <c r="Q75" s="25"/>
    </row>
    <row r="76" spans="1:17" x14ac:dyDescent="0.35">
      <c r="A76" s="25"/>
      <c r="B76" s="10" t="s">
        <v>552</v>
      </c>
      <c r="C76" s="10" t="s">
        <v>1152</v>
      </c>
      <c r="D76" s="25"/>
      <c r="E76" s="25"/>
      <c r="F76" s="25"/>
      <c r="G76" s="25"/>
      <c r="H76" s="63"/>
      <c r="I76" s="63"/>
      <c r="J76" s="25"/>
      <c r="K76" s="25"/>
      <c r="L76" s="25"/>
      <c r="M76" s="25"/>
      <c r="N76" s="25"/>
      <c r="O76" s="25"/>
      <c r="P76" s="25"/>
      <c r="Q76" s="25"/>
    </row>
    <row r="77" spans="1:17" x14ac:dyDescent="0.35">
      <c r="A77" s="25"/>
      <c r="B77" s="10" t="s">
        <v>972</v>
      </c>
      <c r="C77" s="10" t="s">
        <v>973</v>
      </c>
      <c r="D77" s="25"/>
      <c r="E77" s="25"/>
      <c r="F77" s="25"/>
      <c r="G77" s="25"/>
      <c r="H77" s="63"/>
      <c r="I77" s="63"/>
      <c r="J77" s="25"/>
      <c r="K77" s="25"/>
      <c r="L77" s="25"/>
      <c r="M77" s="25"/>
      <c r="N77" s="25"/>
      <c r="O77" s="25"/>
      <c r="P77" s="25"/>
      <c r="Q77" s="25"/>
    </row>
    <row r="78" spans="1:17" x14ac:dyDescent="0.35">
      <c r="A78" s="25"/>
      <c r="B78" s="10" t="s">
        <v>710</v>
      </c>
      <c r="C78" s="10" t="s">
        <v>1153</v>
      </c>
      <c r="D78" s="25"/>
      <c r="E78" s="25"/>
      <c r="F78" s="25"/>
      <c r="G78" s="25"/>
      <c r="H78" s="63"/>
      <c r="I78" s="63"/>
      <c r="J78" s="25"/>
      <c r="K78" s="25"/>
      <c r="L78" s="25"/>
      <c r="M78" s="25"/>
      <c r="N78" s="25"/>
      <c r="O78" s="25"/>
      <c r="P78" s="25"/>
      <c r="Q78" s="25"/>
    </row>
    <row r="79" spans="1:17" ht="29" x14ac:dyDescent="0.35">
      <c r="A79" s="25"/>
      <c r="B79" s="10" t="s">
        <v>553</v>
      </c>
      <c r="C79" s="10" t="s">
        <v>974</v>
      </c>
      <c r="D79" s="25"/>
      <c r="E79" s="25"/>
      <c r="F79" s="25"/>
      <c r="G79" s="25"/>
      <c r="H79" s="63"/>
      <c r="I79" s="63"/>
      <c r="J79" s="25"/>
      <c r="K79" s="25"/>
      <c r="L79" s="25"/>
      <c r="M79" s="25"/>
      <c r="N79" s="25"/>
      <c r="O79" s="25"/>
      <c r="P79" s="25"/>
      <c r="Q79" s="25"/>
    </row>
    <row r="80" spans="1:17" ht="43.5" x14ac:dyDescent="0.35">
      <c r="A80" s="25"/>
      <c r="B80" s="10" t="s">
        <v>331</v>
      </c>
      <c r="C80" s="10" t="s">
        <v>975</v>
      </c>
      <c r="D80" s="25"/>
      <c r="E80" s="25"/>
      <c r="F80" s="25"/>
      <c r="G80" s="25"/>
      <c r="H80" s="63"/>
      <c r="I80" s="63"/>
      <c r="J80" s="25"/>
      <c r="K80" s="25"/>
      <c r="L80" s="25"/>
      <c r="M80" s="25"/>
      <c r="N80" s="25"/>
      <c r="O80" s="25"/>
      <c r="P80" s="25"/>
      <c r="Q80" s="25"/>
    </row>
    <row r="81" spans="1:17" ht="29" x14ac:dyDescent="0.35">
      <c r="A81" s="25"/>
      <c r="B81" s="10" t="s">
        <v>554</v>
      </c>
      <c r="C81" s="10" t="s">
        <v>976</v>
      </c>
      <c r="D81" s="25"/>
      <c r="E81" s="25"/>
      <c r="F81" s="25"/>
      <c r="G81" s="25"/>
      <c r="H81" s="63"/>
      <c r="I81" s="63"/>
      <c r="J81" s="25"/>
      <c r="K81" s="25"/>
      <c r="L81" s="25"/>
      <c r="M81" s="25"/>
      <c r="N81" s="25"/>
      <c r="O81" s="25"/>
      <c r="P81" s="25"/>
      <c r="Q81" s="25"/>
    </row>
    <row r="82" spans="1:17" x14ac:dyDescent="0.35">
      <c r="A82" s="25"/>
      <c r="B82" s="10" t="s">
        <v>555</v>
      </c>
      <c r="C82" s="10" t="s">
        <v>556</v>
      </c>
      <c r="D82" s="25"/>
      <c r="E82" s="25"/>
      <c r="F82" s="25"/>
      <c r="G82" s="25"/>
      <c r="H82" s="63"/>
      <c r="I82" s="63"/>
      <c r="J82" s="25"/>
      <c r="K82" s="25"/>
      <c r="L82" s="25"/>
      <c r="M82" s="25"/>
      <c r="N82" s="25"/>
      <c r="O82" s="25"/>
      <c r="P82" s="25"/>
      <c r="Q82" s="25"/>
    </row>
    <row r="83" spans="1:17" ht="29" x14ac:dyDescent="0.35">
      <c r="A83" s="25"/>
      <c r="B83" s="10" t="s">
        <v>557</v>
      </c>
      <c r="C83" s="10" t="s">
        <v>977</v>
      </c>
      <c r="D83" s="25"/>
      <c r="E83" s="25"/>
      <c r="F83" s="25"/>
      <c r="G83" s="25"/>
      <c r="H83" s="63"/>
      <c r="I83" s="63"/>
      <c r="J83" s="25"/>
      <c r="K83" s="25"/>
      <c r="L83" s="25"/>
      <c r="M83" s="25"/>
      <c r="N83" s="25"/>
      <c r="O83" s="25"/>
      <c r="P83" s="25"/>
      <c r="Q83" s="25"/>
    </row>
    <row r="84" spans="1:17" ht="29" x14ac:dyDescent="0.35">
      <c r="A84" s="25"/>
      <c r="B84" s="10" t="s">
        <v>558</v>
      </c>
      <c r="C84" s="10" t="s">
        <v>978</v>
      </c>
      <c r="D84" s="25"/>
      <c r="E84" s="25"/>
      <c r="F84" s="25"/>
      <c r="G84" s="25"/>
      <c r="H84" s="63"/>
      <c r="I84" s="63"/>
      <c r="J84" s="25"/>
      <c r="K84" s="25"/>
      <c r="L84" s="25"/>
      <c r="M84" s="25"/>
      <c r="N84" s="25"/>
      <c r="O84" s="25"/>
      <c r="P84" s="25"/>
      <c r="Q84" s="25"/>
    </row>
    <row r="85" spans="1:17" ht="29" x14ac:dyDescent="0.35">
      <c r="A85" s="25"/>
      <c r="B85" s="10" t="s">
        <v>559</v>
      </c>
      <c r="C85" s="10" t="s">
        <v>560</v>
      </c>
      <c r="D85" s="25"/>
      <c r="E85" s="25"/>
      <c r="F85" s="25"/>
      <c r="G85" s="25"/>
      <c r="H85" s="63"/>
      <c r="I85" s="63"/>
      <c r="J85" s="25"/>
      <c r="K85" s="25"/>
      <c r="L85" s="25"/>
      <c r="M85" s="25"/>
      <c r="N85" s="25"/>
      <c r="O85" s="25"/>
      <c r="P85" s="25"/>
      <c r="Q85" s="25"/>
    </row>
    <row r="86" spans="1:17" ht="29" x14ac:dyDescent="0.35">
      <c r="A86" s="25"/>
      <c r="B86" s="10" t="s">
        <v>561</v>
      </c>
      <c r="C86" s="10" t="s">
        <v>979</v>
      </c>
      <c r="D86" s="25"/>
      <c r="E86" s="25"/>
      <c r="F86" s="25"/>
      <c r="G86" s="25"/>
      <c r="H86" s="63"/>
      <c r="I86" s="63"/>
      <c r="J86" s="25"/>
      <c r="K86" s="25"/>
      <c r="L86" s="25"/>
      <c r="M86" s="25"/>
      <c r="N86" s="25"/>
      <c r="O86" s="25"/>
      <c r="P86" s="25"/>
      <c r="Q86" s="25"/>
    </row>
    <row r="87" spans="1:17" ht="29" x14ac:dyDescent="0.35">
      <c r="A87" s="25"/>
      <c r="B87" s="10" t="s">
        <v>562</v>
      </c>
      <c r="C87" s="10" t="s">
        <v>980</v>
      </c>
      <c r="D87" s="25"/>
      <c r="E87" s="25"/>
      <c r="F87" s="25"/>
      <c r="G87" s="25"/>
      <c r="H87" s="63"/>
      <c r="I87" s="63"/>
      <c r="J87" s="25"/>
      <c r="K87" s="25"/>
      <c r="L87" s="25"/>
      <c r="M87" s="25"/>
      <c r="N87" s="25"/>
      <c r="O87" s="25"/>
      <c r="P87" s="25"/>
      <c r="Q87" s="25"/>
    </row>
    <row r="88" spans="1:17" ht="29" x14ac:dyDescent="0.35">
      <c r="A88" s="25"/>
      <c r="B88" s="10" t="s">
        <v>563</v>
      </c>
      <c r="C88" s="10" t="s">
        <v>981</v>
      </c>
      <c r="D88" s="25"/>
      <c r="E88" s="25"/>
      <c r="F88" s="25"/>
      <c r="G88" s="25"/>
      <c r="H88" s="63"/>
      <c r="I88" s="63"/>
      <c r="J88" s="25"/>
      <c r="K88" s="25"/>
      <c r="L88" s="25"/>
      <c r="M88" s="25"/>
      <c r="N88" s="25"/>
      <c r="O88" s="25"/>
      <c r="P88" s="25"/>
      <c r="Q88" s="25"/>
    </row>
    <row r="89" spans="1:17" ht="29" x14ac:dyDescent="0.35">
      <c r="A89" s="25"/>
      <c r="B89" s="10" t="s">
        <v>564</v>
      </c>
      <c r="C89" s="10" t="s">
        <v>982</v>
      </c>
      <c r="D89" s="25"/>
      <c r="E89" s="25"/>
      <c r="F89" s="25"/>
      <c r="G89" s="25"/>
      <c r="H89" s="63"/>
      <c r="I89" s="63"/>
      <c r="J89" s="25"/>
      <c r="K89" s="25"/>
      <c r="L89" s="25"/>
      <c r="M89" s="25"/>
      <c r="N89" s="25"/>
      <c r="O89" s="25"/>
      <c r="P89" s="25"/>
      <c r="Q89" s="25"/>
    </row>
    <row r="90" spans="1:17" ht="29" x14ac:dyDescent="0.35">
      <c r="A90" s="25"/>
      <c r="B90" s="10" t="s">
        <v>565</v>
      </c>
      <c r="C90" s="10" t="s">
        <v>983</v>
      </c>
      <c r="D90" s="25"/>
      <c r="E90" s="25"/>
      <c r="F90" s="25"/>
      <c r="G90" s="25"/>
      <c r="H90" s="63"/>
      <c r="I90" s="63"/>
      <c r="J90" s="25"/>
      <c r="K90" s="25"/>
      <c r="L90" s="25"/>
      <c r="M90" s="25"/>
      <c r="N90" s="25"/>
      <c r="O90" s="25"/>
      <c r="P90" s="25"/>
      <c r="Q90" s="25"/>
    </row>
    <row r="91" spans="1:17" ht="29" x14ac:dyDescent="0.35">
      <c r="A91" s="25"/>
      <c r="B91" s="10" t="s">
        <v>566</v>
      </c>
      <c r="C91" s="10" t="s">
        <v>984</v>
      </c>
      <c r="D91" s="25"/>
      <c r="E91" s="25"/>
      <c r="F91" s="25"/>
      <c r="G91" s="25"/>
      <c r="H91" s="63"/>
      <c r="I91" s="63"/>
      <c r="J91" s="25"/>
      <c r="K91" s="25"/>
      <c r="L91" s="25"/>
      <c r="M91" s="25"/>
      <c r="N91" s="25"/>
      <c r="O91" s="25"/>
      <c r="P91" s="25"/>
      <c r="Q91" s="25"/>
    </row>
    <row r="92" spans="1:17" x14ac:dyDescent="0.35">
      <c r="A92" s="25"/>
      <c r="B92" s="10" t="s">
        <v>567</v>
      </c>
      <c r="C92" s="10" t="s">
        <v>985</v>
      </c>
      <c r="D92" s="25"/>
      <c r="E92" s="25"/>
      <c r="F92" s="25"/>
      <c r="G92" s="25"/>
      <c r="H92" s="63"/>
      <c r="I92" s="63"/>
      <c r="J92" s="25"/>
      <c r="K92" s="25"/>
      <c r="L92" s="25"/>
      <c r="M92" s="25"/>
      <c r="N92" s="25"/>
      <c r="O92" s="25"/>
      <c r="P92" s="25"/>
      <c r="Q92" s="25"/>
    </row>
    <row r="93" spans="1:17" x14ac:dyDescent="0.35">
      <c r="A93" s="25"/>
      <c r="B93" s="10" t="s">
        <v>332</v>
      </c>
      <c r="C93" s="10" t="s">
        <v>986</v>
      </c>
      <c r="D93" s="25"/>
      <c r="E93" s="25"/>
      <c r="F93" s="25"/>
      <c r="G93" s="25"/>
      <c r="H93" s="63"/>
      <c r="I93" s="63"/>
      <c r="J93" s="25"/>
      <c r="K93" s="25"/>
      <c r="L93" s="25"/>
      <c r="M93" s="25"/>
      <c r="N93" s="25"/>
      <c r="O93" s="25"/>
      <c r="P93" s="25"/>
      <c r="Q93" s="25"/>
    </row>
    <row r="94" spans="1:17" ht="29" x14ac:dyDescent="0.35">
      <c r="A94" s="25"/>
      <c r="B94" s="10" t="s">
        <v>568</v>
      </c>
      <c r="C94" s="10" t="s">
        <v>987</v>
      </c>
      <c r="D94" s="25"/>
      <c r="E94" s="25"/>
      <c r="F94" s="25"/>
      <c r="G94" s="25"/>
      <c r="H94" s="63"/>
      <c r="I94" s="63"/>
      <c r="J94" s="25"/>
      <c r="K94" s="25"/>
      <c r="L94" s="25"/>
      <c r="M94" s="25"/>
      <c r="N94" s="25"/>
      <c r="O94" s="25"/>
      <c r="P94" s="25"/>
      <c r="Q94" s="25"/>
    </row>
    <row r="95" spans="1:17" ht="29" x14ac:dyDescent="0.35">
      <c r="A95" s="25"/>
      <c r="B95" s="10" t="s">
        <v>569</v>
      </c>
      <c r="C95" s="10" t="s">
        <v>988</v>
      </c>
      <c r="D95" s="25"/>
      <c r="E95" s="25"/>
      <c r="F95" s="25"/>
      <c r="G95" s="25"/>
      <c r="H95" s="63"/>
      <c r="I95" s="63"/>
      <c r="J95" s="25"/>
      <c r="K95" s="25"/>
      <c r="L95" s="25"/>
      <c r="M95" s="25"/>
      <c r="N95" s="25"/>
      <c r="O95" s="25"/>
      <c r="P95" s="25"/>
      <c r="Q95" s="25"/>
    </row>
    <row r="96" spans="1:17" ht="29" x14ac:dyDescent="0.35">
      <c r="A96" s="25"/>
      <c r="B96" s="10" t="s">
        <v>570</v>
      </c>
      <c r="C96" s="10" t="s">
        <v>989</v>
      </c>
      <c r="D96" s="25"/>
      <c r="E96" s="25"/>
      <c r="F96" s="25"/>
      <c r="G96" s="25"/>
      <c r="H96" s="63"/>
      <c r="I96" s="63"/>
      <c r="J96" s="25"/>
      <c r="K96" s="25"/>
      <c r="L96" s="25"/>
      <c r="M96" s="25"/>
      <c r="N96" s="25"/>
      <c r="O96" s="25"/>
      <c r="P96" s="25"/>
      <c r="Q96" s="25"/>
    </row>
    <row r="97" spans="1:17" ht="29" x14ac:dyDescent="0.35">
      <c r="A97" s="25"/>
      <c r="B97" s="10" t="s">
        <v>571</v>
      </c>
      <c r="C97" s="10" t="s">
        <v>636</v>
      </c>
      <c r="D97" s="25"/>
      <c r="E97" s="25"/>
      <c r="F97" s="25"/>
      <c r="G97" s="25"/>
      <c r="H97" s="63"/>
      <c r="I97" s="63"/>
      <c r="J97" s="25"/>
      <c r="K97" s="25"/>
      <c r="L97" s="25"/>
      <c r="M97" s="25"/>
      <c r="N97" s="25"/>
      <c r="O97" s="25"/>
      <c r="P97" s="25"/>
      <c r="Q97" s="25"/>
    </row>
    <row r="98" spans="1:17" x14ac:dyDescent="0.35">
      <c r="A98" s="25"/>
      <c r="B98" s="10" t="s">
        <v>572</v>
      </c>
      <c r="C98" s="10" t="s">
        <v>990</v>
      </c>
      <c r="D98" s="25"/>
      <c r="E98" s="25"/>
      <c r="F98" s="25"/>
      <c r="G98" s="25"/>
      <c r="H98" s="63"/>
      <c r="I98" s="63"/>
      <c r="J98" s="25"/>
      <c r="K98" s="25"/>
      <c r="L98" s="25"/>
      <c r="M98" s="25"/>
      <c r="N98" s="25"/>
      <c r="O98" s="25"/>
      <c r="P98" s="25"/>
      <c r="Q98" s="25"/>
    </row>
    <row r="99" spans="1:17" ht="58" x14ac:dyDescent="0.35">
      <c r="A99" s="25"/>
      <c r="B99" s="10" t="s">
        <v>573</v>
      </c>
      <c r="C99" s="10" t="s">
        <v>1154</v>
      </c>
      <c r="D99" s="25"/>
      <c r="E99" s="25"/>
      <c r="F99" s="25"/>
      <c r="G99" s="25"/>
      <c r="H99" s="63"/>
      <c r="I99" s="63"/>
      <c r="J99" s="25"/>
      <c r="K99" s="25"/>
      <c r="L99" s="25"/>
      <c r="M99" s="25"/>
      <c r="N99" s="25"/>
      <c r="O99" s="25"/>
      <c r="P99" s="25"/>
      <c r="Q99" s="25"/>
    </row>
    <row r="100" spans="1:17" x14ac:dyDescent="0.35">
      <c r="A100" s="25"/>
      <c r="B100" s="10" t="s">
        <v>333</v>
      </c>
      <c r="C100" s="10" t="s">
        <v>991</v>
      </c>
      <c r="D100" s="25"/>
      <c r="E100" s="25"/>
      <c r="F100" s="25"/>
      <c r="G100" s="25"/>
      <c r="H100" s="63"/>
      <c r="I100" s="63"/>
      <c r="J100" s="25"/>
      <c r="K100" s="25"/>
      <c r="L100" s="25"/>
      <c r="M100" s="25"/>
      <c r="N100" s="25"/>
      <c r="O100" s="25"/>
      <c r="P100" s="25"/>
      <c r="Q100" s="25"/>
    </row>
    <row r="101" spans="1:17" x14ac:dyDescent="0.35">
      <c r="A101" s="25"/>
      <c r="B101" s="10" t="s">
        <v>334</v>
      </c>
      <c r="C101" s="10" t="s">
        <v>1162</v>
      </c>
      <c r="D101" s="25"/>
      <c r="E101" s="63"/>
      <c r="F101" s="63"/>
      <c r="G101" s="25"/>
      <c r="H101" s="63"/>
      <c r="I101" s="63"/>
      <c r="J101" s="25"/>
      <c r="K101" s="25"/>
      <c r="L101" s="25"/>
      <c r="M101" s="25"/>
      <c r="N101" s="25"/>
      <c r="O101" s="25"/>
      <c r="P101" s="25"/>
      <c r="Q101" s="25"/>
    </row>
    <row r="102" spans="1:17" x14ac:dyDescent="0.35">
      <c r="A102" s="25"/>
      <c r="B102" s="10" t="s">
        <v>335</v>
      </c>
      <c r="C102" s="10" t="s">
        <v>1163</v>
      </c>
      <c r="D102" s="25"/>
      <c r="E102" s="63"/>
      <c r="F102" s="63"/>
      <c r="G102" s="25"/>
      <c r="H102" s="63"/>
      <c r="I102" s="63"/>
      <c r="J102" s="25"/>
      <c r="K102" s="25"/>
      <c r="L102" s="25"/>
      <c r="M102" s="25"/>
      <c r="N102" s="25"/>
      <c r="O102" s="25"/>
      <c r="P102" s="25"/>
      <c r="Q102" s="25"/>
    </row>
    <row r="103" spans="1:17" ht="29" x14ac:dyDescent="0.35">
      <c r="A103" s="25"/>
      <c r="B103" s="10" t="s">
        <v>336</v>
      </c>
      <c r="C103" s="10" t="s">
        <v>1164</v>
      </c>
      <c r="D103" s="25"/>
      <c r="E103" s="63"/>
      <c r="F103" s="63"/>
      <c r="G103" s="25"/>
      <c r="H103" s="63"/>
      <c r="I103" s="63"/>
      <c r="J103" s="25"/>
      <c r="K103" s="25"/>
      <c r="L103" s="25"/>
      <c r="M103" s="25"/>
      <c r="N103" s="25"/>
      <c r="O103" s="25"/>
      <c r="P103" s="25"/>
      <c r="Q103" s="25"/>
    </row>
    <row r="104" spans="1:17" x14ac:dyDescent="0.35">
      <c r="A104" s="25"/>
      <c r="B104" s="10" t="s">
        <v>337</v>
      </c>
      <c r="C104" s="10" t="s">
        <v>1165</v>
      </c>
      <c r="D104" s="25"/>
      <c r="E104" s="63"/>
      <c r="F104" s="63"/>
      <c r="G104" s="25"/>
      <c r="H104" s="63"/>
      <c r="I104" s="63"/>
      <c r="J104" s="25"/>
      <c r="K104" s="25"/>
      <c r="L104" s="25"/>
      <c r="M104" s="25"/>
      <c r="N104" s="25"/>
      <c r="O104" s="25"/>
      <c r="P104" s="25"/>
      <c r="Q104" s="25"/>
    </row>
    <row r="105" spans="1:17" ht="29" x14ac:dyDescent="0.35">
      <c r="A105" s="25"/>
      <c r="B105" s="10" t="s">
        <v>574</v>
      </c>
      <c r="C105" s="10" t="s">
        <v>992</v>
      </c>
      <c r="D105" s="25"/>
      <c r="E105" s="63"/>
      <c r="F105" s="63"/>
      <c r="G105" s="25"/>
      <c r="H105" s="63"/>
      <c r="I105" s="63"/>
      <c r="J105" s="25"/>
      <c r="K105" s="25"/>
      <c r="L105" s="25"/>
      <c r="M105" s="25"/>
      <c r="N105" s="25"/>
      <c r="O105" s="25"/>
      <c r="P105" s="25"/>
      <c r="Q105" s="25"/>
    </row>
    <row r="106" spans="1:17" ht="29" x14ac:dyDescent="0.35">
      <c r="A106" s="25"/>
      <c r="B106" s="10" t="s">
        <v>338</v>
      </c>
      <c r="C106" s="10" t="s">
        <v>993</v>
      </c>
      <c r="D106" s="25"/>
      <c r="E106" s="63"/>
      <c r="F106" s="63"/>
      <c r="G106" s="25"/>
      <c r="H106" s="63"/>
      <c r="I106" s="63"/>
      <c r="J106" s="25"/>
      <c r="K106" s="25"/>
      <c r="L106" s="25"/>
      <c r="M106" s="25"/>
      <c r="N106" s="25"/>
      <c r="O106" s="25"/>
      <c r="P106" s="25"/>
      <c r="Q106" s="25"/>
    </row>
    <row r="107" spans="1:17" ht="29" x14ac:dyDescent="0.35">
      <c r="A107" s="25"/>
      <c r="B107" s="10" t="s">
        <v>339</v>
      </c>
      <c r="C107" s="10" t="s">
        <v>1168</v>
      </c>
      <c r="D107" s="25"/>
      <c r="E107" s="63"/>
      <c r="F107" s="63"/>
      <c r="G107" s="25"/>
      <c r="H107" s="63"/>
      <c r="I107" s="63"/>
      <c r="J107" s="25"/>
      <c r="K107" s="25"/>
      <c r="L107" s="25"/>
      <c r="M107" s="25"/>
      <c r="N107" s="25"/>
      <c r="O107" s="25"/>
      <c r="P107" s="25"/>
      <c r="Q107" s="25"/>
    </row>
    <row r="108" spans="1:17" ht="29" x14ac:dyDescent="0.35">
      <c r="A108" s="25"/>
      <c r="B108" s="10" t="s">
        <v>340</v>
      </c>
      <c r="C108" s="10" t="s">
        <v>1166</v>
      </c>
      <c r="D108" s="25"/>
      <c r="E108" s="63"/>
      <c r="F108" s="63"/>
      <c r="G108" s="25"/>
      <c r="H108" s="63"/>
      <c r="I108" s="63"/>
      <c r="J108" s="25"/>
      <c r="K108" s="25"/>
      <c r="L108" s="25"/>
      <c r="M108" s="25"/>
      <c r="N108" s="25"/>
      <c r="O108" s="25"/>
      <c r="P108" s="25"/>
      <c r="Q108" s="25"/>
    </row>
    <row r="109" spans="1:17" ht="29" x14ac:dyDescent="0.35">
      <c r="A109" s="25"/>
      <c r="B109" s="10" t="s">
        <v>341</v>
      </c>
      <c r="C109" s="10" t="s">
        <v>1167</v>
      </c>
      <c r="D109" s="25"/>
      <c r="E109" s="63"/>
      <c r="F109" s="63"/>
      <c r="G109" s="25"/>
      <c r="H109" s="63"/>
      <c r="I109" s="63"/>
      <c r="J109" s="25"/>
      <c r="K109" s="25"/>
      <c r="L109" s="25"/>
      <c r="M109" s="25"/>
      <c r="N109" s="25"/>
      <c r="O109" s="25"/>
      <c r="P109" s="25"/>
      <c r="Q109" s="25"/>
    </row>
    <row r="110" spans="1:17" ht="29" x14ac:dyDescent="0.35">
      <c r="A110" s="25"/>
      <c r="B110" s="10" t="s">
        <v>342</v>
      </c>
      <c r="C110" s="10" t="s">
        <v>1169</v>
      </c>
      <c r="D110" s="25"/>
      <c r="E110" s="63"/>
      <c r="F110" s="63"/>
      <c r="G110" s="25"/>
      <c r="H110" s="63"/>
      <c r="I110" s="63"/>
      <c r="J110" s="25"/>
      <c r="K110" s="25"/>
      <c r="L110" s="25"/>
      <c r="M110" s="25"/>
      <c r="N110" s="25"/>
      <c r="O110" s="25"/>
      <c r="P110" s="25"/>
      <c r="Q110" s="25"/>
    </row>
    <row r="111" spans="1:17" ht="29" x14ac:dyDescent="0.35">
      <c r="A111" s="25"/>
      <c r="B111" s="10" t="s">
        <v>343</v>
      </c>
      <c r="C111" s="10" t="s">
        <v>1170</v>
      </c>
      <c r="D111" s="25"/>
      <c r="E111" s="25"/>
      <c r="F111" s="25"/>
      <c r="G111" s="25"/>
      <c r="H111" s="25"/>
      <c r="I111" s="25"/>
      <c r="J111" s="25"/>
      <c r="K111" s="25"/>
      <c r="L111" s="25"/>
      <c r="M111" s="25"/>
      <c r="N111" s="25"/>
      <c r="O111" s="25"/>
      <c r="P111" s="25"/>
      <c r="Q111" s="25"/>
    </row>
    <row r="112" spans="1:17" ht="29" x14ac:dyDescent="0.35">
      <c r="A112" s="25"/>
      <c r="B112" s="10" t="s">
        <v>575</v>
      </c>
      <c r="C112" s="10" t="s">
        <v>1171</v>
      </c>
      <c r="D112" s="71"/>
      <c r="E112" s="71"/>
      <c r="F112" s="71"/>
      <c r="G112" s="25"/>
      <c r="H112" s="71"/>
      <c r="I112" s="71"/>
      <c r="J112" s="71"/>
      <c r="K112" s="71"/>
      <c r="L112" s="71"/>
      <c r="M112" s="71"/>
      <c r="N112" s="71"/>
      <c r="O112" s="71"/>
      <c r="P112" s="71"/>
      <c r="Q112" s="71"/>
    </row>
    <row r="113" spans="1:17" ht="29" x14ac:dyDescent="0.35">
      <c r="A113" s="25"/>
      <c r="B113" s="10" t="s">
        <v>576</v>
      </c>
      <c r="C113" s="10" t="s">
        <v>577</v>
      </c>
      <c r="D113" s="71"/>
      <c r="E113" s="71"/>
      <c r="F113" s="71"/>
      <c r="G113" s="25"/>
      <c r="H113" s="71"/>
      <c r="I113" s="71"/>
      <c r="J113" s="71"/>
      <c r="K113" s="71"/>
      <c r="L113" s="71"/>
      <c r="M113" s="71"/>
      <c r="N113" s="71"/>
      <c r="O113" s="71"/>
      <c r="P113" s="71"/>
      <c r="Q113" s="71"/>
    </row>
    <row r="114" spans="1:17" ht="29" x14ac:dyDescent="0.35">
      <c r="A114" s="25"/>
      <c r="B114" s="10" t="s">
        <v>578</v>
      </c>
      <c r="C114" s="10" t="s">
        <v>1172</v>
      </c>
      <c r="D114" s="71"/>
      <c r="E114" s="71"/>
      <c r="F114" s="71"/>
      <c r="G114" s="25"/>
      <c r="H114" s="71"/>
      <c r="I114" s="71"/>
      <c r="J114" s="71"/>
      <c r="K114" s="71"/>
      <c r="L114" s="71"/>
      <c r="M114" s="71"/>
      <c r="N114" s="71"/>
      <c r="O114" s="71"/>
      <c r="P114" s="71"/>
      <c r="Q114" s="71"/>
    </row>
    <row r="115" spans="1:17" x14ac:dyDescent="0.35">
      <c r="A115" s="25"/>
      <c r="B115" s="10" t="s">
        <v>344</v>
      </c>
      <c r="C115" s="10" t="s">
        <v>994</v>
      </c>
      <c r="D115" s="71"/>
      <c r="E115" s="71"/>
      <c r="F115" s="71"/>
      <c r="G115" s="25"/>
      <c r="H115" s="71"/>
      <c r="I115" s="71"/>
      <c r="J115" s="71"/>
      <c r="K115" s="71"/>
      <c r="L115" s="71"/>
      <c r="M115" s="71"/>
      <c r="N115" s="71"/>
      <c r="O115" s="71"/>
      <c r="P115" s="71"/>
      <c r="Q115" s="71"/>
    </row>
    <row r="116" spans="1:17" x14ac:dyDescent="0.35">
      <c r="A116" s="25"/>
      <c r="B116" s="10" t="s">
        <v>345</v>
      </c>
      <c r="C116" s="10" t="s">
        <v>995</v>
      </c>
      <c r="D116" s="71"/>
      <c r="E116" s="71"/>
      <c r="F116" s="71"/>
      <c r="G116" s="25"/>
      <c r="H116" s="71"/>
      <c r="I116" s="71"/>
      <c r="J116" s="71"/>
      <c r="K116" s="71"/>
      <c r="L116" s="71"/>
      <c r="M116" s="71"/>
      <c r="N116" s="71"/>
      <c r="O116" s="71"/>
      <c r="P116" s="71"/>
      <c r="Q116" s="71"/>
    </row>
    <row r="117" spans="1:17" ht="29" x14ac:dyDescent="0.35">
      <c r="A117" s="25"/>
      <c r="B117" s="10" t="s">
        <v>579</v>
      </c>
      <c r="C117" s="10" t="s">
        <v>996</v>
      </c>
      <c r="D117" s="71"/>
      <c r="E117" s="71"/>
      <c r="F117" s="71"/>
      <c r="G117" s="25"/>
      <c r="H117" s="71"/>
      <c r="I117" s="71"/>
      <c r="J117" s="71"/>
      <c r="K117" s="71"/>
      <c r="L117" s="71"/>
      <c r="M117" s="71"/>
      <c r="N117" s="71"/>
      <c r="O117" s="71"/>
      <c r="P117" s="71"/>
      <c r="Q117" s="71"/>
    </row>
    <row r="118" spans="1:17" x14ac:dyDescent="0.35">
      <c r="A118" s="25"/>
      <c r="B118" s="10" t="s">
        <v>580</v>
      </c>
      <c r="C118" s="10" t="s">
        <v>997</v>
      </c>
      <c r="D118" s="71"/>
      <c r="E118" s="71"/>
      <c r="F118" s="71"/>
      <c r="G118" s="25"/>
      <c r="H118" s="71"/>
      <c r="I118" s="71"/>
      <c r="J118" s="71"/>
      <c r="K118" s="71"/>
      <c r="L118" s="71"/>
      <c r="M118" s="71"/>
      <c r="N118" s="71"/>
      <c r="O118" s="71"/>
      <c r="P118" s="71"/>
      <c r="Q118" s="71"/>
    </row>
    <row r="119" spans="1:17" ht="29" x14ac:dyDescent="0.35">
      <c r="A119" s="25"/>
      <c r="B119" s="10" t="s">
        <v>581</v>
      </c>
      <c r="C119" s="10" t="s">
        <v>998</v>
      </c>
      <c r="D119" s="71"/>
      <c r="E119" s="71"/>
      <c r="F119" s="71"/>
      <c r="G119" s="25"/>
      <c r="H119" s="71"/>
      <c r="I119" s="71"/>
      <c r="J119" s="71"/>
      <c r="K119" s="71"/>
      <c r="L119" s="71"/>
      <c r="M119" s="71"/>
      <c r="N119" s="71"/>
      <c r="O119" s="71"/>
      <c r="P119" s="71"/>
      <c r="Q119" s="71"/>
    </row>
    <row r="120" spans="1:17" ht="43.5" x14ac:dyDescent="0.35">
      <c r="A120" s="25"/>
      <c r="B120" s="10" t="s">
        <v>582</v>
      </c>
      <c r="C120" s="10" t="s">
        <v>1173</v>
      </c>
      <c r="D120" s="71"/>
      <c r="E120" s="71"/>
      <c r="F120" s="71"/>
      <c r="G120" s="25"/>
      <c r="H120" s="71"/>
      <c r="I120" s="71"/>
      <c r="J120" s="71"/>
      <c r="K120" s="71"/>
      <c r="L120" s="71"/>
      <c r="M120" s="71"/>
      <c r="N120" s="71"/>
      <c r="O120" s="71"/>
      <c r="P120" s="71"/>
      <c r="Q120" s="71"/>
    </row>
    <row r="121" spans="1:17" ht="29" x14ac:dyDescent="0.35">
      <c r="A121" s="25"/>
      <c r="B121" s="10" t="s">
        <v>348</v>
      </c>
      <c r="C121" s="10" t="s">
        <v>999</v>
      </c>
      <c r="D121" s="71"/>
      <c r="E121" s="71"/>
      <c r="F121" s="71"/>
      <c r="G121" s="25"/>
      <c r="H121" s="71"/>
      <c r="I121" s="71"/>
      <c r="J121" s="71"/>
      <c r="K121" s="71"/>
      <c r="L121" s="71"/>
      <c r="M121" s="71"/>
      <c r="N121" s="71"/>
      <c r="O121" s="71"/>
      <c r="P121" s="71"/>
      <c r="Q121" s="71"/>
    </row>
    <row r="122" spans="1:17" x14ac:dyDescent="0.35">
      <c r="A122" s="25"/>
      <c r="B122" s="10" t="s">
        <v>349</v>
      </c>
      <c r="C122" s="10" t="s">
        <v>1000</v>
      </c>
      <c r="D122" s="71"/>
      <c r="E122" s="71"/>
      <c r="F122" s="71"/>
      <c r="G122" s="25"/>
      <c r="H122" s="71"/>
      <c r="I122" s="71"/>
      <c r="J122" s="71"/>
      <c r="K122" s="71"/>
      <c r="L122" s="71"/>
      <c r="M122" s="71"/>
      <c r="N122" s="71"/>
      <c r="O122" s="71"/>
      <c r="P122" s="71"/>
      <c r="Q122" s="71"/>
    </row>
    <row r="123" spans="1:17" x14ac:dyDescent="0.35">
      <c r="A123" s="25"/>
      <c r="B123" s="10" t="s">
        <v>350</v>
      </c>
      <c r="C123" s="10" t="s">
        <v>1001</v>
      </c>
      <c r="D123" s="71"/>
      <c r="E123" s="71"/>
      <c r="F123" s="71"/>
      <c r="G123" s="25"/>
      <c r="H123" s="71"/>
      <c r="I123" s="71"/>
      <c r="J123" s="71"/>
      <c r="K123" s="71"/>
      <c r="L123" s="71"/>
      <c r="M123" s="71"/>
      <c r="N123" s="71"/>
      <c r="O123" s="71"/>
      <c r="P123" s="71"/>
      <c r="Q123" s="71"/>
    </row>
    <row r="124" spans="1:17" x14ac:dyDescent="0.35">
      <c r="A124" s="25"/>
      <c r="B124" s="10" t="s">
        <v>351</v>
      </c>
      <c r="C124" s="10" t="s">
        <v>1002</v>
      </c>
      <c r="D124" s="71"/>
      <c r="E124" s="71"/>
      <c r="F124" s="71"/>
      <c r="G124" s="25"/>
      <c r="H124" s="71"/>
      <c r="I124" s="71"/>
      <c r="J124" s="71"/>
      <c r="K124" s="71"/>
      <c r="L124" s="71"/>
      <c r="M124" s="71"/>
      <c r="N124" s="71"/>
      <c r="O124" s="71"/>
      <c r="P124" s="71"/>
      <c r="Q124" s="71"/>
    </row>
    <row r="125" spans="1:17" x14ac:dyDescent="0.35">
      <c r="A125" s="25"/>
      <c r="B125" s="10" t="s">
        <v>352</v>
      </c>
      <c r="C125" s="10" t="s">
        <v>1174</v>
      </c>
      <c r="D125" s="71"/>
      <c r="E125" s="71"/>
      <c r="F125" s="71"/>
      <c r="G125" s="25"/>
      <c r="H125" s="71"/>
      <c r="I125" s="71"/>
      <c r="J125" s="71"/>
      <c r="K125" s="71"/>
      <c r="L125" s="71"/>
      <c r="M125" s="71"/>
      <c r="N125" s="71"/>
      <c r="O125" s="71"/>
      <c r="P125" s="71"/>
      <c r="Q125" s="71"/>
    </row>
    <row r="126" spans="1:17" x14ac:dyDescent="0.35">
      <c r="A126" s="25"/>
      <c r="B126" s="10" t="s">
        <v>353</v>
      </c>
      <c r="C126" s="10" t="s">
        <v>1175</v>
      </c>
      <c r="D126" s="71"/>
      <c r="E126" s="71"/>
      <c r="F126" s="71"/>
      <c r="G126" s="25"/>
      <c r="H126" s="71"/>
      <c r="I126" s="71"/>
      <c r="J126" s="71"/>
      <c r="K126" s="71"/>
      <c r="L126" s="71"/>
      <c r="M126" s="71"/>
      <c r="N126" s="71"/>
      <c r="O126" s="71"/>
      <c r="P126" s="71"/>
      <c r="Q126" s="71"/>
    </row>
    <row r="127" spans="1:17" x14ac:dyDescent="0.35">
      <c r="A127" s="25"/>
      <c r="B127" s="10" t="s">
        <v>354</v>
      </c>
      <c r="C127" s="10" t="s">
        <v>1176</v>
      </c>
      <c r="D127" s="71"/>
      <c r="E127" s="71"/>
      <c r="F127" s="71"/>
      <c r="G127" s="25"/>
      <c r="H127" s="71"/>
      <c r="I127" s="71"/>
      <c r="J127" s="71"/>
      <c r="K127" s="71"/>
      <c r="L127" s="71"/>
      <c r="M127" s="71"/>
      <c r="N127" s="71"/>
      <c r="O127" s="71"/>
      <c r="P127" s="71"/>
      <c r="Q127" s="71"/>
    </row>
    <row r="128" spans="1:17" ht="58" x14ac:dyDescent="0.35">
      <c r="A128" s="25"/>
      <c r="B128" s="10" t="s">
        <v>867</v>
      </c>
      <c r="C128" s="10" t="s">
        <v>868</v>
      </c>
      <c r="D128" s="71"/>
      <c r="E128" s="71"/>
      <c r="F128" s="71"/>
      <c r="G128" s="25"/>
      <c r="H128" s="71"/>
      <c r="I128" s="71"/>
      <c r="J128" s="71"/>
      <c r="K128" s="71"/>
      <c r="L128" s="71"/>
      <c r="M128" s="71"/>
      <c r="N128" s="71"/>
      <c r="O128" s="71"/>
      <c r="P128" s="71"/>
      <c r="Q128" s="71"/>
    </row>
    <row r="129" spans="1:17" ht="261" x14ac:dyDescent="0.35">
      <c r="A129" s="25"/>
      <c r="B129" s="10" t="s">
        <v>583</v>
      </c>
      <c r="C129" s="10" t="s">
        <v>584</v>
      </c>
      <c r="D129" s="71"/>
      <c r="E129" s="71"/>
      <c r="F129" s="71"/>
      <c r="G129" s="25"/>
      <c r="H129" s="71"/>
      <c r="I129" s="71"/>
      <c r="J129" s="71"/>
      <c r="K129" s="71"/>
      <c r="L129" s="71"/>
      <c r="M129" s="71"/>
      <c r="N129" s="71"/>
      <c r="O129" s="71"/>
      <c r="P129" s="71"/>
      <c r="Q129" s="71"/>
    </row>
    <row r="130" spans="1:17" ht="29" x14ac:dyDescent="0.35">
      <c r="A130" s="25"/>
      <c r="B130" s="10" t="s">
        <v>355</v>
      </c>
      <c r="C130" s="10" t="s">
        <v>1003</v>
      </c>
      <c r="D130" s="71"/>
      <c r="E130" s="71"/>
      <c r="F130" s="71"/>
      <c r="G130" s="25"/>
      <c r="H130" s="71"/>
      <c r="I130" s="71"/>
      <c r="J130" s="71"/>
      <c r="K130" s="71"/>
      <c r="L130" s="71"/>
      <c r="M130" s="71"/>
      <c r="N130" s="71"/>
      <c r="O130" s="71"/>
      <c r="P130" s="71"/>
      <c r="Q130" s="71"/>
    </row>
    <row r="131" spans="1:17" ht="29" x14ac:dyDescent="0.35">
      <c r="A131" s="25"/>
      <c r="B131" s="10" t="s">
        <v>356</v>
      </c>
      <c r="C131" s="10" t="s">
        <v>1004</v>
      </c>
      <c r="D131" s="71"/>
      <c r="E131" s="71"/>
      <c r="F131" s="71"/>
      <c r="G131" s="25"/>
      <c r="H131" s="71"/>
      <c r="I131" s="71"/>
      <c r="J131" s="71"/>
      <c r="K131" s="71"/>
      <c r="L131" s="71"/>
      <c r="M131" s="71"/>
      <c r="N131" s="71"/>
      <c r="O131" s="71"/>
      <c r="P131" s="71"/>
      <c r="Q131" s="71"/>
    </row>
    <row r="132" spans="1:17" ht="29" x14ac:dyDescent="0.35">
      <c r="A132" s="25"/>
      <c r="B132" s="10" t="s">
        <v>357</v>
      </c>
      <c r="C132" s="10" t="s">
        <v>1005</v>
      </c>
      <c r="D132" s="71"/>
      <c r="E132" s="71"/>
      <c r="F132" s="71"/>
      <c r="G132" s="25"/>
      <c r="H132" s="71"/>
      <c r="I132" s="71"/>
      <c r="J132" s="71"/>
      <c r="K132" s="71"/>
      <c r="L132" s="71"/>
      <c r="M132" s="71"/>
      <c r="N132" s="71"/>
      <c r="O132" s="71"/>
      <c r="P132" s="71"/>
      <c r="Q132" s="71"/>
    </row>
    <row r="133" spans="1:17" ht="101.5" x14ac:dyDescent="0.35">
      <c r="A133" s="25"/>
      <c r="B133" s="10" t="s">
        <v>585</v>
      </c>
      <c r="C133" s="10" t="s">
        <v>586</v>
      </c>
      <c r="D133" s="71"/>
      <c r="E133" s="71"/>
      <c r="F133" s="71"/>
      <c r="G133" s="25"/>
      <c r="H133" s="71"/>
      <c r="I133" s="71"/>
      <c r="J133" s="71"/>
      <c r="K133" s="71"/>
      <c r="L133" s="71"/>
      <c r="M133" s="71"/>
      <c r="N133" s="71"/>
      <c r="O133" s="71"/>
      <c r="P133" s="71"/>
      <c r="Q133" s="71"/>
    </row>
    <row r="134" spans="1:17" x14ac:dyDescent="0.35">
      <c r="A134" s="25"/>
      <c r="B134" s="10" t="s">
        <v>587</v>
      </c>
      <c r="C134" s="10" t="s">
        <v>1006</v>
      </c>
      <c r="D134" s="71"/>
      <c r="E134" s="71"/>
      <c r="F134" s="71"/>
      <c r="G134" s="25"/>
      <c r="H134" s="71"/>
      <c r="I134" s="71"/>
      <c r="J134" s="71"/>
      <c r="K134" s="71"/>
      <c r="L134" s="71"/>
      <c r="M134" s="71"/>
      <c r="N134" s="71"/>
      <c r="O134" s="71"/>
      <c r="P134" s="71"/>
      <c r="Q134" s="71"/>
    </row>
    <row r="135" spans="1:17" ht="29" x14ac:dyDescent="0.35">
      <c r="A135" s="25"/>
      <c r="B135" s="10" t="s">
        <v>588</v>
      </c>
      <c r="C135" s="10" t="s">
        <v>1177</v>
      </c>
      <c r="D135" s="71"/>
      <c r="E135" s="71"/>
      <c r="F135" s="71"/>
      <c r="G135" s="25"/>
      <c r="H135" s="71"/>
      <c r="I135" s="71"/>
      <c r="J135" s="71"/>
      <c r="K135" s="71"/>
      <c r="L135" s="71"/>
      <c r="M135" s="71"/>
      <c r="N135" s="71"/>
      <c r="O135" s="71"/>
      <c r="P135" s="71"/>
      <c r="Q135" s="71"/>
    </row>
    <row r="136" spans="1:17" x14ac:dyDescent="0.35">
      <c r="A136" s="25"/>
      <c r="B136" s="10" t="s">
        <v>589</v>
      </c>
      <c r="C136" s="10" t="s">
        <v>1007</v>
      </c>
      <c r="D136" s="71"/>
      <c r="E136" s="71"/>
      <c r="F136" s="71"/>
      <c r="G136" s="25"/>
      <c r="H136" s="71"/>
      <c r="I136" s="71"/>
      <c r="J136" s="71"/>
      <c r="K136" s="71"/>
      <c r="L136" s="71"/>
      <c r="M136" s="71"/>
      <c r="N136" s="71"/>
      <c r="O136" s="71"/>
      <c r="P136" s="71"/>
      <c r="Q136" s="71"/>
    </row>
    <row r="137" spans="1:17" x14ac:dyDescent="0.35">
      <c r="A137" s="25"/>
      <c r="B137" s="10" t="s">
        <v>590</v>
      </c>
      <c r="C137" s="10" t="s">
        <v>1008</v>
      </c>
      <c r="D137" s="71"/>
      <c r="E137" s="71"/>
      <c r="F137" s="71"/>
      <c r="G137" s="25"/>
      <c r="H137" s="71"/>
      <c r="I137" s="71"/>
      <c r="J137" s="71"/>
      <c r="K137" s="71"/>
      <c r="L137" s="71"/>
      <c r="M137" s="71"/>
      <c r="N137" s="71"/>
      <c r="O137" s="71"/>
      <c r="P137" s="71"/>
      <c r="Q137" s="71"/>
    </row>
    <row r="138" spans="1:17" ht="43.5" x14ac:dyDescent="0.35">
      <c r="A138" s="25"/>
      <c r="B138" s="10" t="s">
        <v>358</v>
      </c>
      <c r="C138" s="10" t="s">
        <v>1009</v>
      </c>
      <c r="D138" s="71"/>
      <c r="E138" s="71"/>
      <c r="F138" s="71"/>
      <c r="G138" s="25"/>
      <c r="H138" s="71"/>
      <c r="I138" s="71"/>
      <c r="J138" s="71"/>
      <c r="K138" s="71"/>
      <c r="L138" s="71"/>
      <c r="M138" s="71"/>
      <c r="N138" s="71"/>
      <c r="O138" s="71"/>
      <c r="P138" s="71"/>
      <c r="Q138" s="71"/>
    </row>
    <row r="139" spans="1:17" ht="43.5" x14ac:dyDescent="0.35">
      <c r="A139" s="25"/>
      <c r="B139" s="10" t="s">
        <v>359</v>
      </c>
      <c r="C139" s="10" t="s">
        <v>1010</v>
      </c>
      <c r="D139" s="71"/>
      <c r="E139" s="71"/>
      <c r="F139" s="71"/>
      <c r="G139" s="25"/>
      <c r="H139" s="71"/>
      <c r="I139" s="71"/>
      <c r="J139" s="71"/>
      <c r="K139" s="71"/>
      <c r="L139" s="71"/>
      <c r="M139" s="71"/>
      <c r="N139" s="71"/>
      <c r="O139" s="71"/>
      <c r="P139" s="71"/>
      <c r="Q139" s="71"/>
    </row>
    <row r="140" spans="1:17" ht="29" x14ac:dyDescent="0.35">
      <c r="A140" s="25"/>
      <c r="B140" s="10" t="s">
        <v>360</v>
      </c>
      <c r="C140" s="10" t="s">
        <v>1178</v>
      </c>
      <c r="D140" s="71"/>
      <c r="E140" s="71"/>
      <c r="F140" s="71"/>
      <c r="G140" s="25"/>
      <c r="H140" s="71"/>
      <c r="I140" s="71"/>
      <c r="J140" s="71"/>
      <c r="K140" s="71"/>
      <c r="L140" s="71"/>
      <c r="M140" s="71"/>
      <c r="N140" s="71"/>
      <c r="O140" s="71"/>
      <c r="P140" s="71"/>
      <c r="Q140" s="71"/>
    </row>
    <row r="141" spans="1:17" ht="29" x14ac:dyDescent="0.35">
      <c r="A141" s="25"/>
      <c r="B141" s="10" t="s">
        <v>361</v>
      </c>
      <c r="C141" s="10" t="s">
        <v>1179</v>
      </c>
      <c r="D141" s="71"/>
      <c r="E141" s="71"/>
      <c r="F141" s="71"/>
      <c r="G141" s="25"/>
      <c r="H141" s="71"/>
      <c r="I141" s="71"/>
      <c r="J141" s="71"/>
      <c r="K141" s="71"/>
      <c r="L141" s="71"/>
      <c r="M141" s="71"/>
      <c r="N141" s="71"/>
      <c r="O141" s="71"/>
      <c r="P141" s="71"/>
      <c r="Q141" s="71"/>
    </row>
    <row r="142" spans="1:17" ht="29" x14ac:dyDescent="0.35">
      <c r="A142" s="25"/>
      <c r="B142" s="10" t="s">
        <v>362</v>
      </c>
      <c r="C142" s="10" t="s">
        <v>1180</v>
      </c>
      <c r="D142" s="71"/>
      <c r="E142" s="71"/>
      <c r="F142" s="71"/>
      <c r="G142" s="25"/>
      <c r="H142" s="71"/>
      <c r="I142" s="71"/>
      <c r="J142" s="71"/>
      <c r="K142" s="71"/>
      <c r="L142" s="71"/>
      <c r="M142" s="71"/>
      <c r="N142" s="71"/>
      <c r="O142" s="71"/>
      <c r="P142" s="71"/>
      <c r="Q142" s="71"/>
    </row>
    <row r="143" spans="1:17" ht="29" x14ac:dyDescent="0.35">
      <c r="A143" s="25"/>
      <c r="B143" s="10" t="s">
        <v>363</v>
      </c>
      <c r="C143" s="10" t="s">
        <v>1181</v>
      </c>
      <c r="D143" s="71"/>
      <c r="E143" s="71"/>
      <c r="F143" s="71"/>
      <c r="G143" s="25"/>
      <c r="H143" s="71"/>
      <c r="I143" s="71"/>
      <c r="J143" s="71"/>
      <c r="K143" s="71"/>
      <c r="L143" s="71"/>
      <c r="M143" s="71"/>
      <c r="N143" s="71"/>
      <c r="O143" s="71"/>
      <c r="P143" s="71"/>
      <c r="Q143" s="71"/>
    </row>
    <row r="144" spans="1:17" ht="29" x14ac:dyDescent="0.35">
      <c r="A144" s="25"/>
      <c r="B144" s="10" t="s">
        <v>364</v>
      </c>
      <c r="C144" s="10" t="s">
        <v>1182</v>
      </c>
      <c r="D144" s="71"/>
      <c r="E144" s="71"/>
      <c r="F144" s="71"/>
      <c r="G144" s="25"/>
      <c r="H144" s="71"/>
      <c r="I144" s="71"/>
      <c r="J144" s="71"/>
      <c r="K144" s="71"/>
      <c r="L144" s="71"/>
      <c r="M144" s="71"/>
      <c r="N144" s="71"/>
      <c r="O144" s="71"/>
      <c r="P144" s="71"/>
      <c r="Q144" s="71"/>
    </row>
    <row r="145" spans="1:17" ht="87" x14ac:dyDescent="0.35">
      <c r="A145" s="25"/>
      <c r="B145" s="10" t="s">
        <v>591</v>
      </c>
      <c r="C145" s="10" t="s">
        <v>592</v>
      </c>
      <c r="D145" s="71"/>
      <c r="E145" s="71"/>
      <c r="F145" s="71"/>
      <c r="G145" s="25"/>
      <c r="H145" s="71"/>
      <c r="I145" s="71"/>
      <c r="J145" s="71"/>
      <c r="K145" s="71"/>
      <c r="L145" s="71"/>
      <c r="M145" s="71"/>
      <c r="N145" s="71"/>
      <c r="O145" s="71"/>
      <c r="P145" s="71"/>
      <c r="Q145" s="71"/>
    </row>
    <row r="146" spans="1:17" ht="101.5" x14ac:dyDescent="0.35">
      <c r="A146" s="25"/>
      <c r="B146" s="10" t="s">
        <v>869</v>
      </c>
      <c r="C146" s="10" t="s">
        <v>870</v>
      </c>
      <c r="D146" s="71"/>
      <c r="E146" s="71"/>
      <c r="F146" s="71"/>
      <c r="G146" s="25"/>
      <c r="H146" s="71"/>
      <c r="I146" s="71"/>
      <c r="J146" s="71"/>
      <c r="K146" s="71"/>
      <c r="L146" s="71"/>
      <c r="M146" s="71"/>
      <c r="N146" s="71"/>
      <c r="O146" s="71"/>
      <c r="P146" s="71"/>
      <c r="Q146" s="71"/>
    </row>
    <row r="147" spans="1:17" ht="101.5" x14ac:dyDescent="0.35">
      <c r="A147" s="25"/>
      <c r="B147" s="10" t="s">
        <v>871</v>
      </c>
      <c r="C147" s="10" t="s">
        <v>872</v>
      </c>
      <c r="D147" s="71"/>
      <c r="E147" s="71"/>
      <c r="F147" s="71"/>
      <c r="G147" s="25"/>
      <c r="H147" s="71"/>
      <c r="I147" s="71"/>
      <c r="J147" s="71"/>
      <c r="K147" s="71"/>
      <c r="L147" s="71"/>
      <c r="M147" s="71"/>
      <c r="N147" s="71"/>
      <c r="O147" s="71"/>
      <c r="P147" s="71"/>
      <c r="Q147" s="71"/>
    </row>
    <row r="148" spans="1:17" ht="43.5" x14ac:dyDescent="0.35">
      <c r="A148" s="25"/>
      <c r="B148" s="10" t="s">
        <v>365</v>
      </c>
      <c r="C148" s="10" t="s">
        <v>1011</v>
      </c>
      <c r="D148" s="71"/>
      <c r="E148" s="71"/>
      <c r="F148" s="71"/>
      <c r="G148" s="25"/>
      <c r="H148" s="71"/>
      <c r="I148" s="71"/>
      <c r="J148" s="71"/>
      <c r="K148" s="71"/>
      <c r="L148" s="71"/>
      <c r="M148" s="71"/>
      <c r="N148" s="71"/>
      <c r="O148" s="71"/>
      <c r="P148" s="71"/>
      <c r="Q148" s="71"/>
    </row>
    <row r="149" spans="1:17" ht="116" x14ac:dyDescent="0.35">
      <c r="A149" s="25"/>
      <c r="B149" s="10" t="s">
        <v>593</v>
      </c>
      <c r="C149" s="10" t="s">
        <v>594</v>
      </c>
      <c r="D149" s="71"/>
      <c r="E149" s="71"/>
      <c r="F149" s="71"/>
      <c r="G149" s="25"/>
      <c r="H149" s="71"/>
      <c r="I149" s="71"/>
      <c r="J149" s="71"/>
      <c r="K149" s="71"/>
      <c r="L149" s="71"/>
      <c r="M149" s="71"/>
      <c r="N149" s="71"/>
      <c r="O149" s="71"/>
      <c r="P149" s="71"/>
      <c r="Q149" s="71"/>
    </row>
    <row r="150" spans="1:17" ht="29" x14ac:dyDescent="0.35">
      <c r="A150" s="25"/>
      <c r="B150" s="10" t="s">
        <v>595</v>
      </c>
      <c r="C150" s="10" t="s">
        <v>1012</v>
      </c>
      <c r="D150" s="71"/>
      <c r="E150" s="71"/>
      <c r="F150" s="71"/>
      <c r="G150" s="25"/>
      <c r="H150" s="71"/>
      <c r="I150" s="71"/>
      <c r="J150" s="71"/>
      <c r="K150" s="71"/>
      <c r="L150" s="71"/>
      <c r="M150" s="71"/>
      <c r="N150" s="71"/>
      <c r="O150" s="71"/>
      <c r="P150" s="71"/>
      <c r="Q150" s="71"/>
    </row>
    <row r="151" spans="1:17" x14ac:dyDescent="0.35">
      <c r="A151" s="25"/>
      <c r="B151" s="10" t="s">
        <v>596</v>
      </c>
      <c r="C151" s="10" t="s">
        <v>1183</v>
      </c>
      <c r="D151" s="71"/>
      <c r="E151" s="71"/>
      <c r="F151" s="71"/>
      <c r="G151" s="25"/>
      <c r="H151" s="71"/>
      <c r="I151" s="71"/>
      <c r="J151" s="71"/>
      <c r="K151" s="71"/>
      <c r="L151" s="71"/>
      <c r="M151" s="71"/>
      <c r="N151" s="71"/>
      <c r="O151" s="71"/>
      <c r="P151" s="71"/>
      <c r="Q151" s="71"/>
    </row>
    <row r="152" spans="1:17" ht="29" x14ac:dyDescent="0.35">
      <c r="A152" s="25"/>
      <c r="B152" s="10" t="s">
        <v>597</v>
      </c>
      <c r="C152" s="10" t="s">
        <v>1184</v>
      </c>
      <c r="D152" s="71"/>
      <c r="E152" s="71"/>
      <c r="F152" s="71"/>
      <c r="G152" s="25"/>
      <c r="H152" s="71"/>
      <c r="I152" s="71"/>
      <c r="J152" s="71"/>
      <c r="K152" s="71"/>
      <c r="L152" s="71"/>
      <c r="M152" s="71"/>
      <c r="N152" s="71"/>
      <c r="O152" s="71"/>
      <c r="P152" s="71"/>
      <c r="Q152" s="71"/>
    </row>
    <row r="153" spans="1:17" ht="116" x14ac:dyDescent="0.35">
      <c r="A153" s="25"/>
      <c r="B153" s="10" t="s">
        <v>598</v>
      </c>
      <c r="C153" s="10" t="s">
        <v>1185</v>
      </c>
      <c r="D153" s="71"/>
      <c r="E153" s="71"/>
      <c r="F153" s="71"/>
      <c r="G153" s="25"/>
      <c r="H153" s="71"/>
      <c r="I153" s="71"/>
      <c r="J153" s="71"/>
      <c r="K153" s="71"/>
      <c r="L153" s="71"/>
      <c r="M153" s="71"/>
      <c r="N153" s="71"/>
      <c r="O153" s="71"/>
      <c r="P153" s="71"/>
      <c r="Q153" s="71"/>
    </row>
    <row r="154" spans="1:17" ht="101.5" x14ac:dyDescent="0.35">
      <c r="A154" s="25"/>
      <c r="B154" s="10" t="s">
        <v>599</v>
      </c>
      <c r="C154" s="10" t="s">
        <v>1013</v>
      </c>
      <c r="D154" s="71"/>
      <c r="E154" s="71"/>
      <c r="F154" s="71"/>
      <c r="G154" s="25"/>
      <c r="H154" s="71"/>
      <c r="I154" s="71"/>
      <c r="J154" s="71"/>
      <c r="K154" s="71"/>
      <c r="L154" s="71"/>
      <c r="M154" s="71"/>
      <c r="N154" s="71"/>
      <c r="O154" s="71"/>
      <c r="P154" s="71"/>
      <c r="Q154" s="71"/>
    </row>
    <row r="155" spans="1:17" ht="101.5" x14ac:dyDescent="0.35">
      <c r="A155" s="25"/>
      <c r="B155" s="10" t="s">
        <v>600</v>
      </c>
      <c r="C155" s="10" t="s">
        <v>637</v>
      </c>
      <c r="D155" s="71"/>
      <c r="E155" s="71"/>
      <c r="F155" s="71"/>
      <c r="G155" s="25"/>
      <c r="H155" s="71"/>
      <c r="I155" s="71"/>
      <c r="J155" s="71"/>
      <c r="K155" s="71"/>
      <c r="L155" s="71"/>
      <c r="M155" s="71"/>
      <c r="N155" s="71"/>
      <c r="O155" s="71"/>
      <c r="P155" s="71"/>
      <c r="Q155" s="71"/>
    </row>
    <row r="156" spans="1:17" ht="29" x14ac:dyDescent="0.35">
      <c r="A156" s="25"/>
      <c r="B156" s="10" t="s">
        <v>601</v>
      </c>
      <c r="C156" s="10" t="s">
        <v>638</v>
      </c>
      <c r="D156" s="71"/>
      <c r="E156" s="71"/>
      <c r="F156" s="71"/>
      <c r="G156" s="25"/>
      <c r="H156" s="71"/>
      <c r="I156" s="71"/>
      <c r="J156" s="71"/>
      <c r="K156" s="71"/>
      <c r="L156" s="71"/>
      <c r="M156" s="71"/>
      <c r="N156" s="71"/>
      <c r="O156" s="71"/>
      <c r="P156" s="71"/>
      <c r="Q156" s="71"/>
    </row>
    <row r="157" spans="1:17" ht="29" x14ac:dyDescent="0.35">
      <c r="A157" s="25"/>
      <c r="B157" s="10" t="s">
        <v>366</v>
      </c>
      <c r="C157" s="10" t="s">
        <v>1186</v>
      </c>
      <c r="D157" s="71"/>
      <c r="E157" s="71"/>
      <c r="F157" s="71"/>
      <c r="G157" s="25"/>
      <c r="H157" s="71"/>
      <c r="I157" s="71"/>
      <c r="J157" s="71"/>
      <c r="K157" s="71"/>
      <c r="L157" s="71"/>
      <c r="M157" s="71"/>
      <c r="N157" s="71"/>
      <c r="O157" s="71"/>
      <c r="P157" s="71"/>
      <c r="Q157" s="71"/>
    </row>
    <row r="158" spans="1:17" ht="29" x14ac:dyDescent="0.35">
      <c r="A158" s="25"/>
      <c r="B158" s="10" t="s">
        <v>367</v>
      </c>
      <c r="C158" s="10" t="s">
        <v>1187</v>
      </c>
      <c r="D158" s="71"/>
      <c r="E158" s="71"/>
      <c r="F158" s="71"/>
      <c r="G158" s="25"/>
      <c r="H158" s="71"/>
      <c r="I158" s="71"/>
      <c r="J158" s="71"/>
      <c r="K158" s="71"/>
      <c r="L158" s="71"/>
      <c r="M158" s="71"/>
      <c r="N158" s="71"/>
      <c r="O158" s="71"/>
      <c r="P158" s="71"/>
      <c r="Q158" s="71"/>
    </row>
    <row r="159" spans="1:17" ht="29" x14ac:dyDescent="0.35">
      <c r="A159" s="25"/>
      <c r="B159" s="10" t="s">
        <v>368</v>
      </c>
      <c r="C159" s="10" t="s">
        <v>1188</v>
      </c>
      <c r="D159" s="71"/>
      <c r="E159" s="71"/>
      <c r="F159" s="71"/>
      <c r="G159" s="25"/>
      <c r="H159" s="71"/>
      <c r="I159" s="71"/>
      <c r="J159" s="71"/>
      <c r="K159" s="71"/>
      <c r="L159" s="71"/>
      <c r="M159" s="71"/>
      <c r="N159" s="71"/>
      <c r="O159" s="71"/>
      <c r="P159" s="71"/>
      <c r="Q159" s="71"/>
    </row>
    <row r="160" spans="1:17" ht="29" x14ac:dyDescent="0.35">
      <c r="A160" s="25"/>
      <c r="B160" s="10" t="s">
        <v>602</v>
      </c>
      <c r="C160" s="10" t="s">
        <v>1189</v>
      </c>
      <c r="D160" s="71"/>
      <c r="E160" s="71"/>
      <c r="F160" s="71"/>
      <c r="G160" s="25"/>
      <c r="H160" s="71"/>
      <c r="I160" s="71"/>
      <c r="J160" s="71"/>
      <c r="K160" s="71"/>
      <c r="L160" s="71"/>
      <c r="M160" s="71"/>
      <c r="N160" s="71"/>
      <c r="O160" s="71"/>
      <c r="P160" s="71"/>
      <c r="Q160" s="71"/>
    </row>
    <row r="161" spans="1:17" ht="29" x14ac:dyDescent="0.35">
      <c r="A161" s="25"/>
      <c r="B161" s="10" t="s">
        <v>369</v>
      </c>
      <c r="C161" s="10" t="s">
        <v>1190</v>
      </c>
      <c r="D161" s="71"/>
      <c r="E161" s="71"/>
      <c r="F161" s="71"/>
      <c r="G161" s="25"/>
      <c r="H161" s="71"/>
      <c r="I161" s="71"/>
      <c r="J161" s="71"/>
      <c r="K161" s="71"/>
      <c r="L161" s="71"/>
      <c r="M161" s="71"/>
      <c r="N161" s="71"/>
      <c r="O161" s="71"/>
      <c r="P161" s="71"/>
      <c r="Q161" s="71"/>
    </row>
    <row r="162" spans="1:17" ht="29" x14ac:dyDescent="0.35">
      <c r="A162" s="25"/>
      <c r="B162" s="10" t="s">
        <v>370</v>
      </c>
      <c r="C162" s="10" t="s">
        <v>1191</v>
      </c>
      <c r="D162" s="71"/>
      <c r="E162" s="71"/>
      <c r="F162" s="71"/>
      <c r="G162" s="25"/>
      <c r="H162" s="71"/>
      <c r="I162" s="71"/>
      <c r="J162" s="71"/>
      <c r="K162" s="71"/>
      <c r="L162" s="71"/>
      <c r="M162" s="71"/>
      <c r="N162" s="71"/>
      <c r="O162" s="71"/>
      <c r="P162" s="71"/>
      <c r="Q162" s="71"/>
    </row>
    <row r="163" spans="1:17" ht="29" x14ac:dyDescent="0.35">
      <c r="A163" s="25"/>
      <c r="B163" s="10" t="s">
        <v>371</v>
      </c>
      <c r="C163" s="10" t="s">
        <v>1192</v>
      </c>
      <c r="D163" s="71"/>
      <c r="E163" s="71"/>
      <c r="F163" s="71"/>
      <c r="G163" s="25"/>
      <c r="H163" s="71"/>
      <c r="I163" s="71"/>
      <c r="J163" s="71"/>
      <c r="K163" s="71"/>
      <c r="L163" s="71"/>
      <c r="M163" s="71"/>
      <c r="N163" s="71"/>
      <c r="O163" s="71"/>
      <c r="P163" s="71"/>
      <c r="Q163" s="71"/>
    </row>
    <row r="164" spans="1:17" ht="29" x14ac:dyDescent="0.35">
      <c r="A164" s="25"/>
      <c r="B164" s="10" t="s">
        <v>372</v>
      </c>
      <c r="C164" s="10" t="s">
        <v>1244</v>
      </c>
      <c r="D164" s="71"/>
      <c r="E164" s="71"/>
      <c r="F164" s="71"/>
      <c r="G164" s="25"/>
      <c r="H164" s="71"/>
      <c r="I164" s="71"/>
      <c r="J164" s="71"/>
      <c r="K164" s="71"/>
      <c r="L164" s="71"/>
      <c r="M164" s="71"/>
      <c r="N164" s="71"/>
      <c r="O164" s="71"/>
      <c r="P164" s="71"/>
      <c r="Q164" s="71"/>
    </row>
    <row r="165" spans="1:17" x14ac:dyDescent="0.35">
      <c r="A165" s="25"/>
      <c r="B165" s="10" t="s">
        <v>373</v>
      </c>
      <c r="C165" s="10" t="s">
        <v>1193</v>
      </c>
      <c r="D165" s="71"/>
      <c r="E165" s="71"/>
      <c r="F165" s="71"/>
      <c r="G165" s="25"/>
      <c r="H165" s="71"/>
      <c r="I165" s="71"/>
      <c r="J165" s="71"/>
      <c r="K165" s="71"/>
      <c r="L165" s="71"/>
      <c r="M165" s="71"/>
      <c r="N165" s="71"/>
      <c r="O165" s="71"/>
      <c r="P165" s="71"/>
      <c r="Q165" s="71"/>
    </row>
    <row r="166" spans="1:17" ht="29" x14ac:dyDescent="0.35">
      <c r="A166" s="25"/>
      <c r="B166" s="10" t="s">
        <v>374</v>
      </c>
      <c r="C166" s="10" t="s">
        <v>1014</v>
      </c>
      <c r="D166" s="71"/>
      <c r="E166" s="71"/>
      <c r="F166" s="71"/>
      <c r="G166" s="25"/>
      <c r="H166" s="71"/>
      <c r="I166" s="71"/>
      <c r="J166" s="71"/>
      <c r="K166" s="71"/>
      <c r="L166" s="71"/>
      <c r="M166" s="71"/>
      <c r="N166" s="71"/>
      <c r="O166" s="71"/>
      <c r="P166" s="71"/>
      <c r="Q166" s="71"/>
    </row>
    <row r="167" spans="1:17" ht="29" x14ac:dyDescent="0.35">
      <c r="A167" s="25"/>
      <c r="B167" s="10" t="s">
        <v>603</v>
      </c>
      <c r="C167" s="10" t="s">
        <v>639</v>
      </c>
      <c r="D167" s="71"/>
      <c r="E167" s="71"/>
      <c r="F167" s="71"/>
      <c r="G167" s="25"/>
      <c r="H167" s="71"/>
      <c r="I167" s="71"/>
      <c r="J167" s="71"/>
      <c r="K167" s="71"/>
      <c r="L167" s="71"/>
      <c r="M167" s="71"/>
      <c r="N167" s="71"/>
      <c r="O167" s="71"/>
      <c r="P167" s="71"/>
      <c r="Q167" s="71"/>
    </row>
    <row r="168" spans="1:17" x14ac:dyDescent="0.35">
      <c r="A168" s="25"/>
      <c r="B168" s="10" t="s">
        <v>375</v>
      </c>
      <c r="C168" s="10" t="s">
        <v>604</v>
      </c>
      <c r="D168" s="71"/>
      <c r="E168" s="71"/>
      <c r="F168" s="71"/>
      <c r="G168" s="25"/>
      <c r="H168" s="71"/>
      <c r="I168" s="71"/>
      <c r="J168" s="71"/>
      <c r="K168" s="71"/>
      <c r="L168" s="71"/>
      <c r="M168" s="71"/>
      <c r="N168" s="71"/>
      <c r="O168" s="71"/>
      <c r="P168" s="71"/>
      <c r="Q168" s="71"/>
    </row>
    <row r="169" spans="1:17" x14ac:dyDescent="0.35">
      <c r="A169" s="25"/>
      <c r="B169" s="10" t="s">
        <v>376</v>
      </c>
      <c r="C169" s="10" t="s">
        <v>1015</v>
      </c>
      <c r="D169" s="71"/>
      <c r="E169" s="71"/>
      <c r="F169" s="71"/>
      <c r="G169" s="25"/>
      <c r="H169" s="71"/>
      <c r="I169" s="71"/>
      <c r="J169" s="71"/>
      <c r="K169" s="71"/>
      <c r="L169" s="71"/>
      <c r="M169" s="71"/>
      <c r="N169" s="71"/>
      <c r="O169" s="71"/>
      <c r="P169" s="71"/>
      <c r="Q169" s="71"/>
    </row>
    <row r="170" spans="1:17" ht="29" x14ac:dyDescent="0.35">
      <c r="A170" s="25"/>
      <c r="B170" s="10" t="s">
        <v>377</v>
      </c>
      <c r="C170" s="10" t="s">
        <v>1016</v>
      </c>
      <c r="D170" s="71"/>
      <c r="E170" s="71"/>
      <c r="F170" s="71"/>
      <c r="G170" s="25"/>
      <c r="H170" s="71"/>
      <c r="I170" s="71"/>
      <c r="J170" s="71"/>
      <c r="K170" s="71"/>
      <c r="L170" s="71"/>
      <c r="M170" s="71"/>
      <c r="N170" s="71"/>
      <c r="O170" s="71"/>
      <c r="P170" s="71"/>
      <c r="Q170" s="71"/>
    </row>
    <row r="171" spans="1:17" ht="29" x14ac:dyDescent="0.35">
      <c r="A171" s="25"/>
      <c r="B171" s="10" t="s">
        <v>378</v>
      </c>
      <c r="C171" s="10" t="s">
        <v>1017</v>
      </c>
      <c r="D171" s="71"/>
      <c r="E171" s="71"/>
      <c r="F171" s="71"/>
      <c r="G171" s="25"/>
      <c r="H171" s="71"/>
      <c r="I171" s="71"/>
      <c r="J171" s="71"/>
      <c r="K171" s="71"/>
      <c r="L171" s="71"/>
      <c r="M171" s="71"/>
      <c r="N171" s="71"/>
      <c r="O171" s="71"/>
      <c r="P171" s="71"/>
      <c r="Q171" s="71"/>
    </row>
    <row r="172" spans="1:17" ht="29" x14ac:dyDescent="0.35">
      <c r="A172" s="25"/>
      <c r="B172" s="10" t="s">
        <v>379</v>
      </c>
      <c r="C172" s="10" t="s">
        <v>1018</v>
      </c>
      <c r="D172" s="71"/>
      <c r="E172" s="71"/>
      <c r="F172" s="71"/>
      <c r="G172" s="25"/>
      <c r="H172" s="71"/>
      <c r="I172" s="71"/>
      <c r="J172" s="71"/>
      <c r="K172" s="71"/>
      <c r="L172" s="71"/>
      <c r="M172" s="71"/>
      <c r="N172" s="71"/>
      <c r="O172" s="71"/>
      <c r="P172" s="71"/>
      <c r="Q172" s="71"/>
    </row>
    <row r="173" spans="1:17" ht="101.5" x14ac:dyDescent="0.35">
      <c r="A173" s="25"/>
      <c r="B173" s="10" t="s">
        <v>605</v>
      </c>
      <c r="C173" s="10" t="s">
        <v>1194</v>
      </c>
      <c r="D173" s="71"/>
      <c r="E173" s="71"/>
      <c r="F173" s="71"/>
      <c r="G173" s="25"/>
      <c r="H173" s="71"/>
      <c r="I173" s="71"/>
      <c r="J173" s="71"/>
      <c r="K173" s="71"/>
      <c r="L173" s="71"/>
      <c r="M173" s="71"/>
      <c r="N173" s="71"/>
      <c r="O173" s="71"/>
      <c r="P173" s="71"/>
      <c r="Q173" s="71"/>
    </row>
    <row r="174" spans="1:17" x14ac:dyDescent="0.35">
      <c r="A174" s="25"/>
      <c r="B174" s="10" t="s">
        <v>606</v>
      </c>
      <c r="C174" s="10" t="s">
        <v>1019</v>
      </c>
      <c r="D174" s="71"/>
      <c r="E174" s="71"/>
      <c r="F174" s="71"/>
      <c r="G174" s="25"/>
      <c r="H174" s="71"/>
      <c r="I174" s="71"/>
      <c r="J174" s="71"/>
      <c r="K174" s="71"/>
      <c r="L174" s="71"/>
      <c r="M174" s="71"/>
      <c r="N174" s="71"/>
      <c r="O174" s="71"/>
      <c r="P174" s="71"/>
      <c r="Q174" s="71"/>
    </row>
    <row r="175" spans="1:17" ht="29" x14ac:dyDescent="0.35">
      <c r="A175" s="25"/>
      <c r="B175" s="10" t="s">
        <v>607</v>
      </c>
      <c r="C175" s="10" t="s">
        <v>1020</v>
      </c>
      <c r="D175" s="71"/>
      <c r="E175" s="71"/>
      <c r="F175" s="71"/>
      <c r="G175" s="25"/>
      <c r="H175" s="71"/>
      <c r="I175" s="71"/>
      <c r="J175" s="71"/>
      <c r="K175" s="71"/>
      <c r="L175" s="71"/>
      <c r="M175" s="71"/>
      <c r="N175" s="71"/>
      <c r="O175" s="71"/>
      <c r="P175" s="71"/>
      <c r="Q175" s="71"/>
    </row>
    <row r="176" spans="1:17" ht="101.5" x14ac:dyDescent="0.35">
      <c r="A176" s="25"/>
      <c r="B176" s="10" t="s">
        <v>608</v>
      </c>
      <c r="C176" s="10" t="s">
        <v>640</v>
      </c>
      <c r="D176" s="71"/>
      <c r="E176" s="71"/>
      <c r="F176" s="71"/>
      <c r="G176" s="25"/>
      <c r="H176" s="71"/>
      <c r="I176" s="71"/>
      <c r="J176" s="71"/>
      <c r="K176" s="71"/>
      <c r="L176" s="71"/>
      <c r="M176" s="71"/>
      <c r="N176" s="71"/>
      <c r="O176" s="71"/>
      <c r="P176" s="71"/>
      <c r="Q176" s="71"/>
    </row>
    <row r="177" spans="1:17" ht="29" x14ac:dyDescent="0.35">
      <c r="A177" s="25"/>
      <c r="B177" s="10" t="s">
        <v>609</v>
      </c>
      <c r="C177" s="10" t="s">
        <v>1021</v>
      </c>
      <c r="D177" s="71"/>
      <c r="E177" s="71"/>
      <c r="F177" s="71"/>
      <c r="G177" s="25"/>
      <c r="H177" s="71"/>
      <c r="I177" s="71"/>
      <c r="J177" s="71"/>
      <c r="K177" s="71"/>
      <c r="L177" s="71"/>
      <c r="M177" s="71"/>
      <c r="N177" s="71"/>
      <c r="O177" s="71"/>
      <c r="P177" s="71"/>
      <c r="Q177" s="71"/>
    </row>
    <row r="178" spans="1:17" x14ac:dyDescent="0.35">
      <c r="A178" s="25"/>
      <c r="B178" s="10" t="s">
        <v>1022</v>
      </c>
      <c r="C178" s="10" t="s">
        <v>1195</v>
      </c>
      <c r="D178" s="71"/>
      <c r="E178" s="71"/>
      <c r="F178" s="71"/>
      <c r="G178" s="25"/>
      <c r="H178" s="71"/>
      <c r="I178" s="71"/>
      <c r="J178" s="71"/>
      <c r="K178" s="71"/>
      <c r="L178" s="71"/>
      <c r="M178" s="71"/>
      <c r="N178" s="71"/>
      <c r="O178" s="71"/>
      <c r="P178" s="71"/>
      <c r="Q178" s="71"/>
    </row>
    <row r="179" spans="1:17" ht="29" x14ac:dyDescent="0.35">
      <c r="A179" s="25"/>
      <c r="B179" s="10" t="s">
        <v>610</v>
      </c>
      <c r="C179" s="10" t="s">
        <v>1023</v>
      </c>
      <c r="D179" s="71"/>
      <c r="E179" s="71"/>
      <c r="F179" s="71"/>
      <c r="G179" s="25"/>
      <c r="H179" s="71"/>
      <c r="I179" s="71"/>
      <c r="J179" s="71"/>
      <c r="K179" s="71"/>
      <c r="L179" s="71"/>
      <c r="M179" s="71"/>
      <c r="N179" s="71"/>
      <c r="O179" s="71"/>
      <c r="P179" s="71"/>
      <c r="Q179" s="71"/>
    </row>
    <row r="180" spans="1:17" ht="29" x14ac:dyDescent="0.35">
      <c r="A180" s="25"/>
      <c r="B180" s="10" t="s">
        <v>611</v>
      </c>
      <c r="C180" s="10" t="s">
        <v>1024</v>
      </c>
      <c r="D180" s="71"/>
      <c r="E180" s="71"/>
      <c r="F180" s="71"/>
      <c r="G180" s="25"/>
      <c r="H180" s="71"/>
      <c r="I180" s="71"/>
      <c r="J180" s="71"/>
      <c r="K180" s="71"/>
      <c r="L180" s="71"/>
      <c r="M180" s="71"/>
      <c r="N180" s="71"/>
      <c r="O180" s="71"/>
      <c r="P180" s="71"/>
      <c r="Q180" s="71"/>
    </row>
    <row r="181" spans="1:17" x14ac:dyDescent="0.35">
      <c r="A181" s="25"/>
      <c r="B181" s="10" t="s">
        <v>384</v>
      </c>
      <c r="C181" s="10" t="s">
        <v>1025</v>
      </c>
      <c r="D181" s="71"/>
      <c r="E181" s="71"/>
      <c r="F181" s="71"/>
      <c r="G181" s="25"/>
      <c r="H181" s="71"/>
      <c r="I181" s="71"/>
      <c r="J181" s="71"/>
      <c r="K181" s="71"/>
      <c r="L181" s="71"/>
      <c r="M181" s="71"/>
      <c r="N181" s="71"/>
      <c r="O181" s="71"/>
      <c r="P181" s="71"/>
      <c r="Q181" s="71"/>
    </row>
    <row r="182" spans="1:17" ht="43.5" x14ac:dyDescent="0.35">
      <c r="A182" s="25"/>
      <c r="B182" s="10" t="s">
        <v>612</v>
      </c>
      <c r="C182" s="10" t="s">
        <v>1196</v>
      </c>
      <c r="D182" s="71"/>
      <c r="E182" s="71"/>
      <c r="F182" s="71"/>
      <c r="G182" s="25"/>
      <c r="H182" s="71"/>
      <c r="I182" s="71"/>
      <c r="J182" s="71"/>
      <c r="K182" s="71"/>
      <c r="L182" s="71"/>
      <c r="M182" s="71"/>
      <c r="N182" s="71"/>
      <c r="O182" s="71"/>
      <c r="P182" s="71"/>
      <c r="Q182" s="71"/>
    </row>
    <row r="183" spans="1:17" ht="29" x14ac:dyDescent="0.35">
      <c r="A183" s="25"/>
      <c r="B183" s="10" t="s">
        <v>613</v>
      </c>
      <c r="C183" s="10" t="s">
        <v>1197</v>
      </c>
      <c r="D183" s="71"/>
      <c r="E183" s="71"/>
      <c r="F183" s="71"/>
      <c r="G183" s="25"/>
      <c r="H183" s="71"/>
      <c r="I183" s="71"/>
      <c r="J183" s="71"/>
      <c r="K183" s="71"/>
      <c r="L183" s="71"/>
      <c r="M183" s="71"/>
      <c r="N183" s="71"/>
      <c r="O183" s="71"/>
      <c r="P183" s="71"/>
      <c r="Q183" s="71"/>
    </row>
    <row r="184" spans="1:17" ht="29" x14ac:dyDescent="0.35">
      <c r="A184" s="25"/>
      <c r="B184" s="10" t="s">
        <v>614</v>
      </c>
      <c r="C184" s="10" t="s">
        <v>1198</v>
      </c>
      <c r="D184" s="71"/>
      <c r="E184" s="71"/>
      <c r="F184" s="71"/>
      <c r="G184" s="25"/>
      <c r="H184" s="71"/>
      <c r="I184" s="71"/>
      <c r="J184" s="71"/>
      <c r="K184" s="71"/>
      <c r="L184" s="71"/>
      <c r="M184" s="71"/>
      <c r="N184" s="71"/>
      <c r="O184" s="71"/>
      <c r="P184" s="71"/>
      <c r="Q184" s="71"/>
    </row>
    <row r="185" spans="1:17" x14ac:dyDescent="0.35">
      <c r="A185" s="25"/>
      <c r="B185" s="10" t="s">
        <v>615</v>
      </c>
      <c r="C185" s="10" t="s">
        <v>616</v>
      </c>
      <c r="D185" s="71"/>
      <c r="E185" s="71"/>
      <c r="F185" s="71"/>
      <c r="G185" s="25"/>
      <c r="H185" s="71"/>
      <c r="I185" s="71"/>
      <c r="J185" s="71"/>
      <c r="K185" s="71"/>
      <c r="L185" s="71"/>
      <c r="M185" s="71"/>
      <c r="N185" s="71"/>
      <c r="O185" s="71"/>
      <c r="P185" s="71"/>
      <c r="Q185" s="71"/>
    </row>
    <row r="186" spans="1:17" x14ac:dyDescent="0.35">
      <c r="A186" s="25"/>
      <c r="B186" s="10" t="s">
        <v>617</v>
      </c>
      <c r="C186" s="10" t="s">
        <v>1026</v>
      </c>
      <c r="D186" s="71"/>
      <c r="E186" s="71"/>
      <c r="F186" s="71"/>
      <c r="G186" s="25"/>
      <c r="H186" s="71"/>
      <c r="I186" s="71"/>
      <c r="J186" s="71"/>
      <c r="K186" s="71"/>
      <c r="L186" s="71"/>
      <c r="M186" s="71"/>
      <c r="N186" s="71"/>
      <c r="O186" s="71"/>
      <c r="P186" s="71"/>
      <c r="Q186" s="71"/>
    </row>
    <row r="187" spans="1:17" x14ac:dyDescent="0.35">
      <c r="A187" s="25"/>
      <c r="B187" s="10" t="s">
        <v>618</v>
      </c>
      <c r="C187" s="10" t="s">
        <v>1027</v>
      </c>
      <c r="D187" s="71"/>
      <c r="E187" s="71"/>
      <c r="F187" s="71"/>
      <c r="G187" s="25"/>
      <c r="H187" s="71"/>
      <c r="I187" s="71"/>
      <c r="J187" s="71"/>
      <c r="K187" s="71"/>
      <c r="L187" s="71"/>
      <c r="M187" s="71"/>
      <c r="N187" s="71"/>
      <c r="O187" s="71"/>
      <c r="P187" s="71"/>
      <c r="Q187" s="71"/>
    </row>
    <row r="188" spans="1:17" ht="29" x14ac:dyDescent="0.35">
      <c r="A188" s="25"/>
      <c r="B188" s="10" t="s">
        <v>392</v>
      </c>
      <c r="C188" s="10" t="s">
        <v>1199</v>
      </c>
      <c r="D188" s="71"/>
      <c r="E188" s="71"/>
      <c r="F188" s="71"/>
      <c r="G188" s="25"/>
      <c r="H188" s="71"/>
      <c r="I188" s="71"/>
      <c r="J188" s="71"/>
      <c r="K188" s="71"/>
      <c r="L188" s="71"/>
      <c r="M188" s="71"/>
      <c r="N188" s="71"/>
      <c r="O188" s="71"/>
      <c r="P188" s="71"/>
      <c r="Q188" s="71"/>
    </row>
    <row r="189" spans="1:17" ht="29" x14ac:dyDescent="0.35">
      <c r="A189" s="25"/>
      <c r="B189" s="10" t="s">
        <v>1028</v>
      </c>
      <c r="C189" s="10" t="s">
        <v>1200</v>
      </c>
      <c r="D189" s="71"/>
      <c r="E189" s="71"/>
      <c r="F189" s="71"/>
      <c r="G189" s="25"/>
      <c r="H189" s="71"/>
      <c r="I189" s="71"/>
      <c r="J189" s="71"/>
      <c r="K189" s="71"/>
      <c r="L189" s="71"/>
      <c r="M189" s="71"/>
      <c r="N189" s="71"/>
      <c r="O189" s="71"/>
      <c r="P189" s="71"/>
      <c r="Q189" s="71"/>
    </row>
    <row r="190" spans="1:17" x14ac:dyDescent="0.35">
      <c r="A190" s="25"/>
      <c r="B190" s="10" t="s">
        <v>1029</v>
      </c>
      <c r="C190" s="10" t="s">
        <v>1030</v>
      </c>
      <c r="D190" s="71"/>
      <c r="E190" s="71"/>
      <c r="F190" s="71"/>
      <c r="G190" s="25"/>
      <c r="H190" s="71"/>
      <c r="I190" s="71"/>
      <c r="J190" s="71"/>
      <c r="K190" s="71"/>
      <c r="L190" s="71"/>
      <c r="M190" s="71"/>
      <c r="N190" s="71"/>
      <c r="O190" s="71"/>
      <c r="P190" s="71"/>
      <c r="Q190" s="71"/>
    </row>
    <row r="191" spans="1:17" ht="29" x14ac:dyDescent="0.35">
      <c r="A191" s="25"/>
      <c r="B191" s="10" t="s">
        <v>619</v>
      </c>
      <c r="C191" s="10" t="s">
        <v>1031</v>
      </c>
      <c r="D191" s="71"/>
      <c r="E191" s="71"/>
      <c r="F191" s="71"/>
      <c r="G191" s="25"/>
      <c r="H191" s="71"/>
      <c r="I191" s="71"/>
      <c r="J191" s="71"/>
      <c r="K191" s="71"/>
      <c r="L191" s="71"/>
      <c r="M191" s="71"/>
      <c r="N191" s="71"/>
      <c r="O191" s="71"/>
      <c r="P191" s="71"/>
      <c r="Q191" s="71"/>
    </row>
    <row r="192" spans="1:17" ht="58" x14ac:dyDescent="0.35">
      <c r="A192" s="25"/>
      <c r="B192" s="10" t="s">
        <v>620</v>
      </c>
      <c r="C192" s="10" t="s">
        <v>1201</v>
      </c>
      <c r="D192" s="71"/>
      <c r="E192" s="71"/>
      <c r="F192" s="71"/>
      <c r="G192" s="25"/>
      <c r="H192" s="71"/>
      <c r="I192" s="71"/>
      <c r="J192" s="71"/>
      <c r="K192" s="71"/>
      <c r="L192" s="71"/>
      <c r="M192" s="71"/>
      <c r="N192" s="71"/>
      <c r="O192" s="71"/>
      <c r="P192" s="71"/>
      <c r="Q192" s="71"/>
    </row>
    <row r="193" spans="1:17" s="71" customFormat="1" x14ac:dyDescent="0.35">
      <c r="A193" s="25"/>
      <c r="B193" s="10" t="s">
        <v>1032</v>
      </c>
      <c r="C193" s="10" t="s">
        <v>1202</v>
      </c>
      <c r="G193" s="25"/>
    </row>
    <row r="194" spans="1:17" s="71" customFormat="1" ht="29" x14ac:dyDescent="0.35">
      <c r="A194" s="25"/>
      <c r="B194" s="10" t="s">
        <v>881</v>
      </c>
      <c r="C194" s="10" t="s">
        <v>1203</v>
      </c>
      <c r="G194" s="25"/>
    </row>
    <row r="195" spans="1:17" s="71" customFormat="1" ht="43.5" x14ac:dyDescent="0.35">
      <c r="A195" s="25"/>
      <c r="B195" s="10" t="s">
        <v>622</v>
      </c>
      <c r="C195" s="10" t="s">
        <v>1204</v>
      </c>
      <c r="G195" s="25"/>
    </row>
    <row r="196" spans="1:17" s="71" customFormat="1" ht="101.5" x14ac:dyDescent="0.35">
      <c r="A196" s="25"/>
      <c r="B196" s="10" t="s">
        <v>623</v>
      </c>
      <c r="C196" s="10" t="s">
        <v>1205</v>
      </c>
      <c r="G196" s="25"/>
    </row>
    <row r="197" spans="1:17" s="71" customFormat="1" x14ac:dyDescent="0.35">
      <c r="A197" s="25"/>
      <c r="B197" s="10" t="s">
        <v>624</v>
      </c>
      <c r="C197" s="10" t="s">
        <v>1033</v>
      </c>
      <c r="G197" s="25"/>
    </row>
    <row r="198" spans="1:17" x14ac:dyDescent="0.35">
      <c r="A198" s="25"/>
      <c r="B198" s="10" t="s">
        <v>882</v>
      </c>
      <c r="C198" s="10" t="s">
        <v>884</v>
      </c>
      <c r="D198" s="25"/>
      <c r="E198" s="25"/>
      <c r="F198" s="25"/>
      <c r="G198" s="25"/>
      <c r="H198" s="25"/>
      <c r="I198" s="25"/>
      <c r="J198" s="25"/>
      <c r="K198" s="25"/>
      <c r="L198" s="25"/>
      <c r="M198" s="25"/>
      <c r="N198" s="25"/>
      <c r="O198" s="25"/>
      <c r="P198" s="25"/>
      <c r="Q198" s="25"/>
    </row>
    <row r="199" spans="1:17" ht="29" x14ac:dyDescent="0.35">
      <c r="A199" s="25"/>
      <c r="B199" s="10" t="s">
        <v>625</v>
      </c>
      <c r="C199" s="10" t="s">
        <v>1034</v>
      </c>
      <c r="D199" s="25"/>
      <c r="E199" s="25"/>
      <c r="F199" s="25"/>
      <c r="G199" s="25"/>
      <c r="H199" s="25"/>
      <c r="I199" s="25"/>
      <c r="J199" s="25"/>
      <c r="K199" s="25"/>
      <c r="L199" s="25"/>
      <c r="M199" s="25"/>
      <c r="N199" s="25"/>
      <c r="O199" s="25"/>
      <c r="P199" s="25"/>
      <c r="Q199" s="25"/>
    </row>
    <row r="200" spans="1:17" ht="29" x14ac:dyDescent="0.35">
      <c r="A200" s="25"/>
      <c r="B200" s="10" t="s">
        <v>885</v>
      </c>
      <c r="C200" s="10" t="s">
        <v>1206</v>
      </c>
      <c r="D200" s="25"/>
      <c r="E200" s="25"/>
      <c r="F200" s="25"/>
      <c r="G200" s="25"/>
      <c r="H200" s="25"/>
      <c r="I200" s="25"/>
      <c r="J200" s="25"/>
      <c r="K200" s="25"/>
      <c r="L200" s="25"/>
      <c r="M200" s="25"/>
      <c r="N200" s="25"/>
      <c r="O200" s="25"/>
      <c r="P200" s="25"/>
      <c r="Q200" s="25"/>
    </row>
    <row r="201" spans="1:17" ht="29" x14ac:dyDescent="0.35">
      <c r="A201" s="25"/>
      <c r="B201" s="10" t="s">
        <v>626</v>
      </c>
      <c r="C201" s="10" t="s">
        <v>641</v>
      </c>
      <c r="D201" s="25"/>
      <c r="E201" s="25"/>
      <c r="F201" s="25"/>
      <c r="G201" s="25"/>
      <c r="H201" s="25"/>
      <c r="I201" s="25"/>
      <c r="J201" s="25"/>
      <c r="K201" s="25"/>
      <c r="L201" s="25"/>
      <c r="M201" s="25"/>
      <c r="N201" s="25"/>
      <c r="O201" s="25"/>
      <c r="P201" s="25"/>
      <c r="Q201" s="25"/>
    </row>
    <row r="202" spans="1:17" ht="29" x14ac:dyDescent="0.35">
      <c r="A202" s="25"/>
      <c r="B202" s="10" t="s">
        <v>627</v>
      </c>
      <c r="C202" s="10" t="s">
        <v>699</v>
      </c>
      <c r="D202" s="25"/>
      <c r="E202" s="25"/>
      <c r="F202" s="25"/>
      <c r="G202" s="25"/>
      <c r="H202" s="25"/>
      <c r="I202" s="25"/>
      <c r="J202" s="25"/>
      <c r="K202" s="25"/>
      <c r="L202" s="25"/>
      <c r="M202" s="25"/>
      <c r="N202" s="25"/>
      <c r="O202" s="25"/>
      <c r="P202" s="25"/>
      <c r="Q202" s="25"/>
    </row>
    <row r="203" spans="1:17" ht="29" x14ac:dyDescent="0.35">
      <c r="A203" s="25"/>
      <c r="B203" s="10" t="s">
        <v>886</v>
      </c>
      <c r="C203" s="10" t="s">
        <v>1207</v>
      </c>
      <c r="D203" s="25"/>
      <c r="E203" s="25"/>
      <c r="F203" s="25"/>
      <c r="G203" s="25"/>
      <c r="H203" s="25"/>
      <c r="I203" s="25"/>
      <c r="J203" s="25"/>
      <c r="K203" s="25"/>
      <c r="L203" s="25"/>
      <c r="M203" s="25"/>
      <c r="N203" s="25"/>
      <c r="O203" s="25"/>
      <c r="P203" s="25"/>
      <c r="Q203" s="25"/>
    </row>
    <row r="204" spans="1:17" ht="29" x14ac:dyDescent="0.35">
      <c r="A204" s="25"/>
      <c r="B204" s="10" t="s">
        <v>388</v>
      </c>
      <c r="C204" s="10" t="s">
        <v>389</v>
      </c>
      <c r="D204" s="25"/>
      <c r="E204" s="25"/>
      <c r="F204" s="25"/>
      <c r="G204" s="25"/>
      <c r="H204" s="25"/>
      <c r="I204" s="25"/>
      <c r="J204" s="25"/>
      <c r="K204" s="25"/>
      <c r="L204" s="25"/>
      <c r="M204" s="25"/>
      <c r="N204" s="25"/>
      <c r="O204" s="25"/>
      <c r="P204" s="25"/>
      <c r="Q204" s="25"/>
    </row>
    <row r="205" spans="1:17" x14ac:dyDescent="0.35">
      <c r="A205" s="25"/>
      <c r="B205" s="10" t="s">
        <v>293</v>
      </c>
      <c r="C205" s="10" t="s">
        <v>294</v>
      </c>
      <c r="D205" s="25"/>
      <c r="E205" s="25"/>
      <c r="F205" s="25"/>
      <c r="G205" s="25"/>
      <c r="H205" s="25"/>
      <c r="I205" s="25"/>
      <c r="J205" s="25"/>
      <c r="K205" s="25"/>
      <c r="L205" s="25"/>
      <c r="M205" s="25"/>
      <c r="N205" s="25"/>
      <c r="O205" s="25"/>
      <c r="P205" s="25"/>
      <c r="Q205" s="25"/>
    </row>
    <row r="206" spans="1:17" x14ac:dyDescent="0.35">
      <c r="A206" s="25"/>
      <c r="B206" s="10" t="s">
        <v>297</v>
      </c>
      <c r="C206" s="10" t="s">
        <v>298</v>
      </c>
      <c r="D206" s="25"/>
      <c r="E206" s="25"/>
      <c r="F206" s="25"/>
      <c r="G206" s="25"/>
      <c r="H206" s="25"/>
      <c r="I206" s="25"/>
      <c r="J206" s="25"/>
      <c r="K206" s="25"/>
      <c r="L206" s="25"/>
      <c r="M206" s="25"/>
      <c r="N206" s="25"/>
      <c r="O206" s="25"/>
      <c r="P206" s="25"/>
      <c r="Q206" s="25"/>
    </row>
    <row r="207" spans="1:17" ht="43.5" x14ac:dyDescent="0.35">
      <c r="A207" s="25"/>
      <c r="B207" s="10" t="s">
        <v>887</v>
      </c>
      <c r="C207" s="10" t="s">
        <v>1208</v>
      </c>
      <c r="D207" s="25"/>
      <c r="E207" s="25"/>
      <c r="F207" s="25"/>
      <c r="G207" s="25"/>
      <c r="H207" s="25"/>
      <c r="I207" s="25"/>
      <c r="J207" s="25"/>
      <c r="K207" s="25"/>
      <c r="L207" s="25"/>
      <c r="M207" s="25"/>
      <c r="N207" s="25"/>
      <c r="O207" s="25"/>
      <c r="P207" s="25"/>
      <c r="Q207" s="25"/>
    </row>
    <row r="208" spans="1:17" ht="29" x14ac:dyDescent="0.35">
      <c r="A208" s="25"/>
      <c r="B208" s="10" t="s">
        <v>888</v>
      </c>
      <c r="C208" s="10" t="s">
        <v>1209</v>
      </c>
      <c r="D208" s="25"/>
      <c r="E208" s="25"/>
      <c r="F208" s="25"/>
      <c r="G208" s="25"/>
      <c r="H208" s="25"/>
      <c r="I208" s="25"/>
      <c r="J208" s="25"/>
      <c r="K208" s="25"/>
      <c r="L208" s="25"/>
      <c r="M208" s="25"/>
      <c r="N208" s="25"/>
      <c r="O208" s="25"/>
      <c r="P208" s="25"/>
      <c r="Q208" s="25"/>
    </row>
    <row r="209" spans="1:17" ht="29" x14ac:dyDescent="0.35">
      <c r="A209" s="25"/>
      <c r="B209" s="10" t="s">
        <v>629</v>
      </c>
      <c r="C209" s="10" t="s">
        <v>700</v>
      </c>
      <c r="D209" s="25"/>
      <c r="E209" s="25"/>
      <c r="F209" s="25"/>
      <c r="G209" s="25"/>
      <c r="H209" s="25"/>
      <c r="I209" s="25"/>
      <c r="J209" s="25"/>
      <c r="K209" s="25"/>
      <c r="L209" s="25"/>
      <c r="M209" s="25"/>
      <c r="N209" s="25"/>
      <c r="O209" s="25"/>
      <c r="P209" s="25"/>
      <c r="Q209" s="25"/>
    </row>
    <row r="210" spans="1:17" ht="29" x14ac:dyDescent="0.35">
      <c r="A210" s="25"/>
      <c r="B210" s="10" t="s">
        <v>303</v>
      </c>
      <c r="C210" s="10" t="s">
        <v>304</v>
      </c>
      <c r="D210" s="25"/>
      <c r="E210" s="25"/>
      <c r="F210" s="25"/>
      <c r="G210" s="25"/>
      <c r="H210" s="25"/>
      <c r="I210" s="25"/>
      <c r="J210" s="25"/>
      <c r="K210" s="25"/>
      <c r="L210" s="25"/>
      <c r="M210" s="25"/>
      <c r="N210" s="25"/>
      <c r="O210" s="25"/>
      <c r="P210" s="25"/>
      <c r="Q210" s="25"/>
    </row>
    <row r="211" spans="1:17" ht="58" x14ac:dyDescent="0.35">
      <c r="A211" s="25"/>
      <c r="B211" s="10" t="s">
        <v>317</v>
      </c>
      <c r="C211" s="10" t="s">
        <v>701</v>
      </c>
      <c r="D211" s="25"/>
      <c r="E211" s="25"/>
      <c r="F211" s="25"/>
      <c r="G211" s="25"/>
      <c r="H211" s="25"/>
      <c r="I211" s="25"/>
      <c r="J211" s="25"/>
      <c r="K211" s="25"/>
      <c r="L211" s="25"/>
      <c r="M211" s="25"/>
      <c r="N211" s="25"/>
      <c r="O211" s="25"/>
      <c r="P211" s="25"/>
      <c r="Q211" s="25"/>
    </row>
    <row r="212" spans="1:17" ht="29" x14ac:dyDescent="0.35">
      <c r="A212" s="25"/>
      <c r="B212" s="10" t="s">
        <v>1035</v>
      </c>
      <c r="C212" s="156" t="s">
        <v>1210</v>
      </c>
      <c r="D212" s="25"/>
      <c r="E212" s="25"/>
      <c r="F212" s="25"/>
      <c r="G212" s="25"/>
      <c r="H212" s="25"/>
      <c r="I212" s="25"/>
      <c r="J212" s="25"/>
      <c r="K212" s="25"/>
      <c r="L212" s="25"/>
      <c r="M212" s="25"/>
      <c r="N212" s="25"/>
      <c r="O212" s="25"/>
      <c r="P212" s="25"/>
      <c r="Q212" s="25"/>
    </row>
    <row r="213" spans="1:17" ht="43.5" x14ac:dyDescent="0.35">
      <c r="A213" s="25"/>
      <c r="B213" s="10" t="s">
        <v>393</v>
      </c>
      <c r="C213" s="10" t="s">
        <v>1211</v>
      </c>
      <c r="D213" s="25"/>
      <c r="E213" s="25"/>
      <c r="F213" s="25"/>
      <c r="G213" s="25"/>
      <c r="H213" s="25"/>
      <c r="I213" s="25"/>
      <c r="J213" s="25"/>
      <c r="K213" s="25"/>
      <c r="L213" s="25"/>
      <c r="M213" s="25"/>
      <c r="N213" s="25"/>
      <c r="O213" s="25"/>
      <c r="P213" s="25"/>
      <c r="Q213" s="25"/>
    </row>
    <row r="214" spans="1:17" x14ac:dyDescent="0.35">
      <c r="A214" s="25"/>
      <c r="B214" s="10" t="s">
        <v>711</v>
      </c>
      <c r="C214" s="10" t="s">
        <v>712</v>
      </c>
      <c r="D214" s="25"/>
      <c r="E214" s="25"/>
      <c r="F214" s="25"/>
      <c r="G214" s="25"/>
      <c r="H214" s="25"/>
      <c r="I214" s="25"/>
      <c r="J214" s="25"/>
      <c r="K214" s="25"/>
      <c r="L214" s="25"/>
      <c r="M214" s="25"/>
      <c r="N214" s="25"/>
      <c r="O214" s="25"/>
      <c r="P214" s="25"/>
      <c r="Q214" s="25"/>
    </row>
    <row r="215" spans="1:17" ht="29" x14ac:dyDescent="0.35">
      <c r="A215" s="25"/>
      <c r="B215" s="10" t="s">
        <v>1036</v>
      </c>
      <c r="C215" s="10" t="s">
        <v>1212</v>
      </c>
      <c r="D215" s="25"/>
      <c r="E215" s="25"/>
      <c r="F215" s="25"/>
      <c r="G215" s="25"/>
      <c r="H215" s="25"/>
      <c r="I215" s="25"/>
      <c r="J215" s="25"/>
      <c r="K215" s="25"/>
      <c r="L215" s="25"/>
      <c r="M215" s="25"/>
      <c r="N215" s="25"/>
      <c r="O215" s="25"/>
      <c r="P215" s="25"/>
      <c r="Q215" s="25"/>
    </row>
    <row r="216" spans="1:17" ht="29" x14ac:dyDescent="0.35">
      <c r="A216" s="25"/>
      <c r="B216" s="10" t="s">
        <v>713</v>
      </c>
      <c r="C216" s="10" t="s">
        <v>1213</v>
      </c>
      <c r="D216" s="25"/>
      <c r="E216" s="25"/>
      <c r="F216" s="25"/>
      <c r="G216" s="25"/>
      <c r="H216" s="25"/>
      <c r="I216" s="25"/>
      <c r="J216" s="25"/>
      <c r="K216" s="25"/>
      <c r="L216" s="25"/>
      <c r="M216" s="25"/>
      <c r="N216" s="25"/>
      <c r="O216" s="25"/>
      <c r="P216" s="25"/>
      <c r="Q216" s="25"/>
    </row>
    <row r="217" spans="1:17" ht="58" x14ac:dyDescent="0.35">
      <c r="A217" s="25"/>
      <c r="B217" s="10" t="s">
        <v>283</v>
      </c>
      <c r="C217" s="10" t="s">
        <v>702</v>
      </c>
      <c r="D217" s="25"/>
      <c r="E217" s="25"/>
      <c r="F217" s="25"/>
      <c r="G217" s="25"/>
      <c r="H217" s="25"/>
      <c r="I217" s="25"/>
      <c r="J217" s="25"/>
      <c r="K217" s="25"/>
      <c r="L217" s="25"/>
      <c r="M217" s="25"/>
      <c r="N217" s="25"/>
      <c r="O217" s="25"/>
      <c r="P217" s="25"/>
      <c r="Q217" s="25"/>
    </row>
    <row r="218" spans="1:17" ht="43.5" x14ac:dyDescent="0.35">
      <c r="A218" s="25"/>
      <c r="B218" s="10" t="s">
        <v>285</v>
      </c>
      <c r="C218" s="10" t="s">
        <v>631</v>
      </c>
      <c r="D218" s="25"/>
      <c r="E218" s="25"/>
      <c r="F218" s="25"/>
      <c r="G218" s="25"/>
      <c r="H218" s="25"/>
      <c r="I218" s="25"/>
      <c r="J218" s="25"/>
      <c r="K218" s="25"/>
      <c r="L218" s="25"/>
      <c r="M218" s="25"/>
      <c r="N218" s="25"/>
      <c r="O218" s="25"/>
      <c r="P218" s="25"/>
      <c r="Q218" s="25"/>
    </row>
    <row r="219" spans="1:17" ht="43.5" x14ac:dyDescent="0.35">
      <c r="A219" s="25"/>
      <c r="B219" s="10" t="s">
        <v>286</v>
      </c>
      <c r="C219" s="10" t="s">
        <v>287</v>
      </c>
      <c r="D219" s="25"/>
      <c r="E219" s="25"/>
      <c r="F219" s="25"/>
      <c r="G219" s="25"/>
      <c r="H219" s="25"/>
      <c r="I219" s="25"/>
      <c r="J219" s="25"/>
      <c r="K219" s="25"/>
      <c r="L219" s="25"/>
      <c r="M219" s="25"/>
      <c r="N219" s="25"/>
      <c r="O219" s="25"/>
      <c r="P219" s="25"/>
      <c r="Q219" s="25"/>
    </row>
    <row r="220" spans="1:17" ht="29" x14ac:dyDescent="0.35">
      <c r="A220" s="25"/>
      <c r="B220" s="10" t="s">
        <v>288</v>
      </c>
      <c r="C220" s="10" t="s">
        <v>289</v>
      </c>
      <c r="D220" s="25"/>
      <c r="E220" s="25"/>
      <c r="F220" s="25"/>
      <c r="G220" s="25"/>
      <c r="H220" s="25"/>
      <c r="I220" s="25"/>
      <c r="J220" s="25"/>
      <c r="K220" s="25"/>
      <c r="L220" s="25"/>
      <c r="M220" s="25"/>
      <c r="N220" s="25"/>
      <c r="O220" s="25"/>
      <c r="P220" s="25"/>
      <c r="Q220" s="25"/>
    </row>
    <row r="221" spans="1:17" ht="58" x14ac:dyDescent="0.35">
      <c r="A221" s="25"/>
      <c r="B221" s="10" t="s">
        <v>290</v>
      </c>
      <c r="C221" s="10" t="s">
        <v>1214</v>
      </c>
      <c r="D221" s="25"/>
      <c r="E221" s="25"/>
      <c r="F221" s="25"/>
      <c r="G221" s="25"/>
      <c r="H221" s="25"/>
      <c r="I221" s="25"/>
      <c r="J221" s="25"/>
      <c r="K221" s="25"/>
      <c r="L221" s="25"/>
      <c r="M221" s="25"/>
      <c r="N221" s="25"/>
      <c r="O221" s="25"/>
      <c r="P221" s="25"/>
      <c r="Q221" s="25"/>
    </row>
    <row r="222" spans="1:17" ht="43.5" x14ac:dyDescent="0.35">
      <c r="A222" s="25"/>
      <c r="B222" s="10" t="s">
        <v>386</v>
      </c>
      <c r="C222" s="10" t="s">
        <v>387</v>
      </c>
      <c r="D222" s="25"/>
      <c r="E222" s="25"/>
      <c r="F222" s="25"/>
      <c r="G222" s="25"/>
      <c r="H222" s="25"/>
      <c r="I222" s="25"/>
      <c r="J222" s="25"/>
      <c r="K222" s="25"/>
      <c r="L222" s="25"/>
      <c r="M222" s="25"/>
      <c r="N222" s="25"/>
      <c r="O222" s="25"/>
      <c r="P222" s="25"/>
      <c r="Q222" s="25"/>
    </row>
    <row r="223" spans="1:17" x14ac:dyDescent="0.35">
      <c r="A223" s="25"/>
      <c r="B223" s="10" t="s">
        <v>889</v>
      </c>
      <c r="C223" s="10" t="s">
        <v>1215</v>
      </c>
      <c r="D223" s="25"/>
      <c r="E223" s="25"/>
      <c r="F223" s="25"/>
      <c r="G223" s="25"/>
      <c r="H223" s="25"/>
      <c r="I223" s="25"/>
      <c r="J223" s="25"/>
      <c r="K223" s="25"/>
      <c r="L223" s="25"/>
      <c r="M223" s="25"/>
      <c r="N223" s="25"/>
      <c r="O223" s="25"/>
      <c r="P223" s="25"/>
      <c r="Q223" s="25"/>
    </row>
    <row r="224" spans="1:17" ht="43.5" x14ac:dyDescent="0.35">
      <c r="A224" s="25"/>
      <c r="B224" s="10" t="s">
        <v>914</v>
      </c>
      <c r="C224" s="10" t="s">
        <v>915</v>
      </c>
      <c r="D224" s="25"/>
      <c r="E224" s="25"/>
      <c r="F224" s="25"/>
      <c r="G224" s="25"/>
      <c r="H224" s="25"/>
      <c r="I224" s="25"/>
      <c r="J224" s="25"/>
      <c r="K224" s="25"/>
      <c r="L224" s="25"/>
      <c r="M224" s="25"/>
      <c r="N224" s="25"/>
      <c r="O224" s="25"/>
      <c r="P224" s="25"/>
      <c r="Q224" s="25"/>
    </row>
    <row r="225" spans="1:17" ht="29" x14ac:dyDescent="0.35">
      <c r="A225" s="25"/>
      <c r="B225" s="10" t="s">
        <v>916</v>
      </c>
      <c r="C225" s="10" t="s">
        <v>1216</v>
      </c>
      <c r="D225" s="25"/>
      <c r="E225" s="25"/>
      <c r="F225" s="25"/>
      <c r="G225" s="25"/>
      <c r="H225" s="25"/>
      <c r="I225" s="25"/>
      <c r="J225" s="25"/>
      <c r="K225" s="25"/>
      <c r="L225" s="25"/>
      <c r="M225" s="25"/>
      <c r="N225" s="25"/>
      <c r="O225" s="25"/>
      <c r="P225" s="25"/>
      <c r="Q225" s="25"/>
    </row>
    <row r="226" spans="1:17" ht="43.5" x14ac:dyDescent="0.35">
      <c r="A226" s="25"/>
      <c r="B226" s="10" t="s">
        <v>809</v>
      </c>
      <c r="C226" s="10" t="s">
        <v>1217</v>
      </c>
      <c r="D226" s="25"/>
      <c r="E226" s="25"/>
      <c r="F226" s="25"/>
      <c r="G226" s="25"/>
      <c r="H226" s="25"/>
      <c r="I226" s="25"/>
      <c r="J226" s="25"/>
      <c r="K226" s="25"/>
      <c r="L226" s="25"/>
      <c r="M226" s="25"/>
      <c r="N226" s="25"/>
      <c r="O226" s="25"/>
      <c r="P226" s="25"/>
      <c r="Q226" s="25"/>
    </row>
    <row r="227" spans="1:17" ht="58" x14ac:dyDescent="0.35">
      <c r="A227" s="25"/>
      <c r="B227" s="10" t="s">
        <v>810</v>
      </c>
      <c r="C227" s="10" t="s">
        <v>811</v>
      </c>
      <c r="D227" s="25"/>
      <c r="E227" s="25"/>
      <c r="F227" s="25"/>
      <c r="G227" s="25"/>
      <c r="H227" s="25"/>
      <c r="I227" s="25"/>
      <c r="J227" s="25"/>
      <c r="K227" s="25"/>
      <c r="L227" s="25"/>
      <c r="M227" s="25"/>
      <c r="N227" s="25"/>
      <c r="O227" s="25"/>
      <c r="P227" s="25"/>
      <c r="Q227" s="25"/>
    </row>
    <row r="228" spans="1:17" ht="43.5" x14ac:dyDescent="0.35">
      <c r="A228" s="25"/>
      <c r="B228" s="10" t="s">
        <v>812</v>
      </c>
      <c r="C228" s="10" t="s">
        <v>813</v>
      </c>
      <c r="D228" s="25"/>
      <c r="E228" s="25"/>
      <c r="F228" s="25"/>
      <c r="G228" s="25"/>
      <c r="H228" s="25"/>
      <c r="I228" s="25"/>
      <c r="J228" s="25"/>
      <c r="K228" s="25"/>
      <c r="L228" s="25"/>
      <c r="M228" s="25"/>
      <c r="N228" s="25"/>
      <c r="O228" s="25"/>
      <c r="P228" s="25"/>
      <c r="Q228" s="25"/>
    </row>
    <row r="229" spans="1:17" ht="43.5" x14ac:dyDescent="0.35">
      <c r="A229" s="25"/>
      <c r="B229" s="10" t="s">
        <v>814</v>
      </c>
      <c r="C229" s="10" t="s">
        <v>1218</v>
      </c>
      <c r="D229" s="25"/>
      <c r="E229" s="25"/>
      <c r="F229" s="25"/>
      <c r="G229" s="25"/>
      <c r="H229" s="25"/>
      <c r="I229" s="25"/>
      <c r="J229" s="25"/>
      <c r="K229" s="25"/>
      <c r="L229" s="25"/>
      <c r="M229" s="25"/>
      <c r="N229" s="25"/>
      <c r="O229" s="25"/>
      <c r="P229" s="25"/>
      <c r="Q229" s="25"/>
    </row>
    <row r="230" spans="1:17" ht="43.5" x14ac:dyDescent="0.35">
      <c r="A230" s="25"/>
      <c r="B230" s="10" t="s">
        <v>815</v>
      </c>
      <c r="C230" s="10" t="s">
        <v>1245</v>
      </c>
      <c r="D230" s="25"/>
      <c r="E230" s="25"/>
      <c r="F230" s="25"/>
      <c r="G230" s="25"/>
      <c r="H230" s="25"/>
      <c r="I230" s="25"/>
      <c r="J230" s="25"/>
      <c r="K230" s="25"/>
      <c r="L230" s="25"/>
      <c r="M230" s="25"/>
      <c r="N230" s="25"/>
      <c r="O230" s="25"/>
      <c r="P230" s="25"/>
      <c r="Q230" s="25"/>
    </row>
    <row r="231" spans="1:17" ht="43.5" x14ac:dyDescent="0.35">
      <c r="A231" s="25"/>
      <c r="B231" s="10" t="s">
        <v>917</v>
      </c>
      <c r="C231" s="10" t="s">
        <v>1219</v>
      </c>
      <c r="D231" s="25"/>
      <c r="E231" s="25"/>
      <c r="F231" s="25"/>
      <c r="G231" s="25"/>
      <c r="H231" s="25"/>
      <c r="I231" s="25"/>
      <c r="J231" s="25"/>
      <c r="K231" s="25"/>
      <c r="L231" s="25"/>
      <c r="M231" s="25"/>
      <c r="N231" s="25"/>
      <c r="O231" s="25"/>
      <c r="P231" s="25"/>
      <c r="Q231" s="25"/>
    </row>
    <row r="232" spans="1:17" ht="58" x14ac:dyDescent="0.35">
      <c r="A232" s="25"/>
      <c r="B232" s="10" t="s">
        <v>816</v>
      </c>
      <c r="C232" s="10" t="s">
        <v>1220</v>
      </c>
      <c r="D232" s="25"/>
      <c r="E232" s="25"/>
      <c r="F232" s="25"/>
      <c r="G232" s="25"/>
      <c r="H232" s="25"/>
      <c r="I232" s="25"/>
      <c r="J232" s="25"/>
      <c r="K232" s="25"/>
      <c r="L232" s="25"/>
      <c r="M232" s="25"/>
      <c r="N232" s="25"/>
      <c r="O232" s="25"/>
      <c r="P232" s="25"/>
      <c r="Q232" s="25"/>
    </row>
    <row r="233" spans="1:17" ht="58" x14ac:dyDescent="0.35">
      <c r="A233" s="25"/>
      <c r="B233" s="10" t="s">
        <v>817</v>
      </c>
      <c r="C233" s="10" t="s">
        <v>818</v>
      </c>
      <c r="D233" s="25"/>
      <c r="E233" s="25"/>
      <c r="F233" s="25"/>
      <c r="G233" s="25"/>
      <c r="H233" s="25"/>
      <c r="I233" s="25"/>
      <c r="J233" s="25"/>
      <c r="K233" s="25"/>
      <c r="L233" s="25"/>
      <c r="M233" s="25"/>
      <c r="N233" s="25"/>
      <c r="O233" s="25"/>
      <c r="P233" s="25"/>
      <c r="Q233" s="25"/>
    </row>
    <row r="234" spans="1:17" ht="29" x14ac:dyDescent="0.35">
      <c r="A234" s="25"/>
      <c r="B234" s="10" t="s">
        <v>918</v>
      </c>
      <c r="C234" s="10" t="s">
        <v>1221</v>
      </c>
      <c r="D234" s="25"/>
      <c r="E234" s="25"/>
      <c r="F234" s="25"/>
      <c r="G234" s="25"/>
      <c r="H234" s="25"/>
      <c r="I234" s="25"/>
      <c r="J234" s="25"/>
      <c r="K234" s="25"/>
      <c r="L234" s="25"/>
      <c r="M234" s="25"/>
      <c r="N234" s="25"/>
      <c r="O234" s="25"/>
      <c r="P234" s="25"/>
      <c r="Q234" s="25"/>
    </row>
    <row r="235" spans="1:17" ht="29" x14ac:dyDescent="0.35">
      <c r="A235" s="25"/>
      <c r="B235" s="10" t="s">
        <v>919</v>
      </c>
      <c r="C235" s="10" t="s">
        <v>1222</v>
      </c>
      <c r="D235" s="25"/>
      <c r="E235" s="25"/>
      <c r="F235" s="25"/>
      <c r="G235" s="25"/>
      <c r="H235" s="25"/>
      <c r="I235" s="25"/>
      <c r="J235" s="25"/>
      <c r="K235" s="25"/>
      <c r="L235" s="25"/>
      <c r="M235" s="25"/>
      <c r="N235" s="25"/>
      <c r="O235" s="25"/>
      <c r="P235" s="25"/>
      <c r="Q235" s="25"/>
    </row>
    <row r="236" spans="1:17" x14ac:dyDescent="0.35">
      <c r="A236" s="25"/>
      <c r="B236" s="10" t="s">
        <v>920</v>
      </c>
      <c r="C236" s="10" t="s">
        <v>1223</v>
      </c>
      <c r="D236" s="25"/>
      <c r="E236" s="25"/>
      <c r="F236" s="25"/>
      <c r="G236" s="25"/>
      <c r="H236" s="25"/>
      <c r="I236" s="25"/>
      <c r="J236" s="25"/>
      <c r="K236" s="25"/>
      <c r="L236" s="25"/>
      <c r="M236" s="25"/>
      <c r="N236" s="25"/>
      <c r="O236" s="25"/>
      <c r="P236" s="25"/>
      <c r="Q236" s="25"/>
    </row>
    <row r="237" spans="1:17" ht="43.5" x14ac:dyDescent="0.35">
      <c r="A237" s="25"/>
      <c r="B237" s="10" t="s">
        <v>921</v>
      </c>
      <c r="C237" s="10" t="s">
        <v>1224</v>
      </c>
      <c r="D237" s="25"/>
      <c r="E237" s="25"/>
      <c r="F237" s="25"/>
      <c r="G237" s="25"/>
      <c r="H237" s="25"/>
      <c r="I237" s="25"/>
      <c r="J237" s="25"/>
      <c r="K237" s="25"/>
      <c r="L237" s="25"/>
      <c r="M237" s="25"/>
      <c r="N237" s="25"/>
      <c r="O237" s="25"/>
      <c r="P237" s="25"/>
      <c r="Q237" s="25"/>
    </row>
    <row r="238" spans="1:17" ht="43.5" x14ac:dyDescent="0.35">
      <c r="A238" s="25"/>
      <c r="B238" s="10" t="s">
        <v>922</v>
      </c>
      <c r="C238" s="10" t="s">
        <v>1225</v>
      </c>
      <c r="D238" s="25"/>
      <c r="E238" s="25"/>
      <c r="F238" s="25"/>
      <c r="G238" s="25"/>
      <c r="H238" s="25"/>
      <c r="I238" s="25"/>
      <c r="J238" s="25"/>
      <c r="K238" s="25"/>
      <c r="L238" s="25"/>
      <c r="M238" s="25"/>
      <c r="N238" s="25"/>
      <c r="O238" s="25"/>
      <c r="P238" s="25"/>
      <c r="Q238" s="25"/>
    </row>
    <row r="239" spans="1:17" ht="58" x14ac:dyDescent="0.35">
      <c r="A239" s="25"/>
      <c r="B239" s="10" t="s">
        <v>819</v>
      </c>
      <c r="C239" s="10" t="s">
        <v>820</v>
      </c>
      <c r="D239" s="25"/>
      <c r="E239" s="25"/>
      <c r="F239" s="25"/>
      <c r="G239" s="25"/>
      <c r="H239" s="25"/>
      <c r="I239" s="25"/>
      <c r="J239" s="25"/>
      <c r="K239" s="25"/>
      <c r="L239" s="25"/>
      <c r="M239" s="25"/>
      <c r="N239" s="25"/>
      <c r="O239" s="25"/>
      <c r="P239" s="25"/>
      <c r="Q239" s="25"/>
    </row>
    <row r="240" spans="1:17" ht="58" x14ac:dyDescent="0.35">
      <c r="A240" s="25"/>
      <c r="B240" s="10" t="s">
        <v>923</v>
      </c>
      <c r="C240" s="10" t="s">
        <v>1226</v>
      </c>
      <c r="D240" s="25"/>
      <c r="E240" s="25"/>
      <c r="F240" s="25"/>
      <c r="G240" s="25"/>
      <c r="H240" s="25"/>
      <c r="I240" s="25"/>
      <c r="J240" s="25"/>
      <c r="K240" s="25"/>
      <c r="L240" s="25"/>
      <c r="M240" s="25"/>
      <c r="N240" s="25"/>
      <c r="O240" s="25"/>
      <c r="P240" s="25"/>
      <c r="Q240" s="25"/>
    </row>
    <row r="241" spans="1:17" ht="43.5" x14ac:dyDescent="0.35">
      <c r="A241" s="25"/>
      <c r="B241" s="10" t="s">
        <v>924</v>
      </c>
      <c r="C241" s="10" t="s">
        <v>925</v>
      </c>
      <c r="D241" s="25"/>
      <c r="E241" s="25"/>
      <c r="F241" s="25"/>
      <c r="G241" s="25"/>
      <c r="H241" s="25"/>
      <c r="I241" s="25"/>
      <c r="J241" s="25"/>
      <c r="K241" s="25"/>
      <c r="L241" s="25"/>
      <c r="M241" s="25"/>
      <c r="N241" s="25"/>
      <c r="O241" s="25"/>
      <c r="P241" s="25"/>
      <c r="Q241" s="25"/>
    </row>
    <row r="242" spans="1:17" ht="72.5" x14ac:dyDescent="0.35">
      <c r="A242" s="25"/>
      <c r="B242" s="10" t="s">
        <v>821</v>
      </c>
      <c r="C242" s="10" t="s">
        <v>1227</v>
      </c>
      <c r="D242" s="25"/>
      <c r="E242" s="25"/>
      <c r="F242" s="25"/>
      <c r="G242" s="25"/>
      <c r="H242" s="25"/>
      <c r="I242" s="25"/>
      <c r="J242" s="25"/>
      <c r="K242" s="25"/>
      <c r="L242" s="25"/>
      <c r="M242" s="25"/>
      <c r="N242" s="25"/>
      <c r="O242" s="25"/>
      <c r="P242" s="25"/>
      <c r="Q242" s="25"/>
    </row>
    <row r="243" spans="1:17" ht="29" x14ac:dyDescent="0.35">
      <c r="A243" s="25"/>
      <c r="B243" s="10" t="s">
        <v>822</v>
      </c>
      <c r="C243" s="10" t="s">
        <v>823</v>
      </c>
      <c r="D243" s="25"/>
      <c r="E243" s="25"/>
      <c r="F243" s="25"/>
      <c r="G243" s="25"/>
      <c r="H243" s="25"/>
      <c r="I243" s="25"/>
      <c r="J243" s="25"/>
      <c r="K243" s="25"/>
      <c r="L243" s="25"/>
      <c r="M243" s="25"/>
      <c r="N243" s="25"/>
      <c r="O243" s="25"/>
      <c r="P243" s="25"/>
      <c r="Q243" s="25"/>
    </row>
    <row r="244" spans="1:17" ht="43.5" x14ac:dyDescent="0.35">
      <c r="A244" s="25"/>
      <c r="B244" s="10" t="s">
        <v>926</v>
      </c>
      <c r="C244" s="10" t="s">
        <v>927</v>
      </c>
      <c r="D244" s="25"/>
      <c r="E244" s="25"/>
      <c r="F244" s="25"/>
      <c r="G244" s="25"/>
      <c r="H244" s="25"/>
      <c r="I244" s="25"/>
      <c r="J244" s="25"/>
      <c r="K244" s="25"/>
      <c r="L244" s="25"/>
      <c r="M244" s="25"/>
      <c r="N244" s="25"/>
      <c r="O244" s="25"/>
      <c r="P244" s="25"/>
      <c r="Q244" s="25"/>
    </row>
    <row r="245" spans="1:17" ht="101.5" x14ac:dyDescent="0.35">
      <c r="A245" s="25"/>
      <c r="B245" s="10" t="s">
        <v>824</v>
      </c>
      <c r="C245" s="10" t="s">
        <v>1228</v>
      </c>
      <c r="D245" s="25"/>
      <c r="E245" s="25"/>
      <c r="F245" s="25"/>
      <c r="G245" s="25"/>
      <c r="H245" s="25"/>
      <c r="I245" s="25"/>
      <c r="J245" s="25"/>
      <c r="K245" s="25"/>
      <c r="L245" s="25"/>
      <c r="M245" s="25"/>
      <c r="N245" s="25"/>
      <c r="O245" s="25"/>
      <c r="P245" s="25"/>
      <c r="Q245" s="25"/>
    </row>
    <row r="246" spans="1:17" ht="58" x14ac:dyDescent="0.35">
      <c r="A246" s="25"/>
      <c r="B246" s="10" t="s">
        <v>825</v>
      </c>
      <c r="C246" s="10" t="s">
        <v>1229</v>
      </c>
      <c r="D246" s="25"/>
      <c r="E246" s="25"/>
      <c r="F246" s="25"/>
      <c r="G246" s="25"/>
      <c r="H246" s="25"/>
      <c r="I246" s="25"/>
      <c r="J246" s="25"/>
      <c r="K246" s="25"/>
      <c r="L246" s="25"/>
      <c r="M246" s="25"/>
      <c r="N246" s="25"/>
      <c r="O246" s="25"/>
      <c r="P246" s="25"/>
      <c r="Q246" s="25"/>
    </row>
    <row r="247" spans="1:17" ht="29" x14ac:dyDescent="0.35">
      <c r="A247" s="25"/>
      <c r="B247" s="10" t="s">
        <v>828</v>
      </c>
      <c r="C247" s="10" t="s">
        <v>1230</v>
      </c>
      <c r="D247" s="25"/>
      <c r="E247" s="25"/>
      <c r="F247" s="25"/>
      <c r="G247" s="25"/>
      <c r="H247" s="25"/>
      <c r="I247" s="25"/>
      <c r="J247" s="25"/>
      <c r="K247" s="25"/>
      <c r="L247" s="25"/>
      <c r="M247" s="25"/>
      <c r="N247" s="25"/>
      <c r="O247" s="25"/>
      <c r="P247" s="25"/>
      <c r="Q247" s="25"/>
    </row>
    <row r="248" spans="1:17" ht="43.5" x14ac:dyDescent="0.35">
      <c r="A248" s="25"/>
      <c r="B248" s="10" t="s">
        <v>829</v>
      </c>
      <c r="C248" s="10" t="s">
        <v>1231</v>
      </c>
      <c r="D248" s="25"/>
      <c r="E248" s="25"/>
      <c r="F248" s="25"/>
      <c r="G248" s="25"/>
      <c r="H248" s="25"/>
      <c r="I248" s="25"/>
      <c r="J248" s="25"/>
      <c r="K248" s="25"/>
      <c r="L248" s="25"/>
      <c r="M248" s="25"/>
      <c r="N248" s="25"/>
      <c r="O248" s="25"/>
      <c r="P248" s="25"/>
      <c r="Q248" s="25"/>
    </row>
    <row r="249" spans="1:17" ht="43.5" x14ac:dyDescent="0.35">
      <c r="A249" s="25"/>
      <c r="B249" s="10" t="s">
        <v>830</v>
      </c>
      <c r="C249" s="10" t="s">
        <v>831</v>
      </c>
      <c r="D249" s="25"/>
      <c r="E249" s="25"/>
      <c r="F249" s="25"/>
      <c r="G249" s="25"/>
      <c r="H249" s="25"/>
      <c r="I249" s="25"/>
      <c r="J249" s="25"/>
      <c r="K249" s="25"/>
      <c r="L249" s="25"/>
      <c r="M249" s="25"/>
      <c r="N249" s="25"/>
      <c r="O249" s="25"/>
      <c r="P249" s="25"/>
      <c r="Q249" s="25"/>
    </row>
    <row r="250" spans="1:17" ht="29" x14ac:dyDescent="0.35">
      <c r="A250" s="25"/>
      <c r="B250" s="10" t="s">
        <v>832</v>
      </c>
      <c r="C250" s="10" t="s">
        <v>1246</v>
      </c>
      <c r="D250" s="25"/>
      <c r="E250" s="25"/>
      <c r="F250" s="25"/>
      <c r="G250" s="25"/>
      <c r="H250" s="25"/>
      <c r="I250" s="25"/>
      <c r="J250" s="25"/>
      <c r="K250" s="25"/>
      <c r="L250" s="25"/>
      <c r="M250" s="25"/>
      <c r="N250" s="25"/>
      <c r="O250" s="25"/>
      <c r="P250" s="25"/>
      <c r="Q250" s="25"/>
    </row>
    <row r="251" spans="1:17" ht="29" x14ac:dyDescent="0.35">
      <c r="A251" s="25"/>
      <c r="B251" s="10" t="s">
        <v>833</v>
      </c>
      <c r="C251" s="10" t="s">
        <v>834</v>
      </c>
      <c r="D251" s="25"/>
      <c r="E251" s="25"/>
      <c r="F251" s="25"/>
      <c r="G251" s="25"/>
      <c r="H251" s="25"/>
      <c r="I251" s="25"/>
      <c r="J251" s="25"/>
      <c r="K251" s="25"/>
      <c r="L251" s="25"/>
      <c r="M251" s="25"/>
      <c r="N251" s="25"/>
      <c r="O251" s="25"/>
      <c r="P251" s="25"/>
      <c r="Q251" s="25"/>
    </row>
    <row r="252" spans="1:17" x14ac:dyDescent="0.35">
      <c r="A252" s="25"/>
      <c r="B252" s="10" t="s">
        <v>835</v>
      </c>
      <c r="C252" s="10" t="s">
        <v>836</v>
      </c>
      <c r="D252" s="25"/>
      <c r="E252" s="25"/>
      <c r="F252" s="25"/>
      <c r="G252" s="25"/>
      <c r="H252" s="25"/>
      <c r="I252" s="25"/>
      <c r="J252" s="25"/>
      <c r="K252" s="25"/>
      <c r="L252" s="25"/>
      <c r="M252" s="25"/>
      <c r="N252" s="25"/>
      <c r="O252" s="25"/>
      <c r="P252" s="25"/>
      <c r="Q252" s="25"/>
    </row>
    <row r="253" spans="1:17" ht="29" x14ac:dyDescent="0.35">
      <c r="A253" s="25"/>
      <c r="B253" s="10" t="s">
        <v>837</v>
      </c>
      <c r="C253" s="10" t="s">
        <v>1232</v>
      </c>
      <c r="D253" s="25"/>
      <c r="E253" s="25"/>
      <c r="F253" s="25"/>
      <c r="G253" s="25"/>
      <c r="H253" s="25"/>
      <c r="I253" s="25"/>
      <c r="J253" s="25"/>
      <c r="K253" s="25"/>
      <c r="L253" s="25"/>
      <c r="M253" s="25"/>
      <c r="N253" s="25"/>
      <c r="O253" s="25"/>
      <c r="P253" s="25"/>
      <c r="Q253" s="25"/>
    </row>
    <row r="254" spans="1:17" ht="29" x14ac:dyDescent="0.35">
      <c r="A254" s="25"/>
      <c r="B254" s="10" t="s">
        <v>838</v>
      </c>
      <c r="C254" s="10" t="s">
        <v>839</v>
      </c>
      <c r="D254" s="25"/>
      <c r="E254" s="25"/>
      <c r="F254" s="25"/>
      <c r="G254" s="25"/>
      <c r="H254" s="25"/>
      <c r="I254" s="25"/>
      <c r="J254" s="25"/>
      <c r="K254" s="25"/>
      <c r="L254" s="25"/>
      <c r="M254" s="25"/>
      <c r="N254" s="25"/>
      <c r="O254" s="25"/>
      <c r="P254" s="25"/>
      <c r="Q254" s="25"/>
    </row>
    <row r="255" spans="1:17" ht="43.5" x14ac:dyDescent="0.35">
      <c r="A255" s="25"/>
      <c r="B255" s="10" t="s">
        <v>840</v>
      </c>
      <c r="C255" s="10" t="s">
        <v>841</v>
      </c>
      <c r="D255" s="25"/>
      <c r="E255" s="25"/>
      <c r="F255" s="25"/>
      <c r="G255" s="25"/>
      <c r="H255" s="25"/>
      <c r="I255" s="25"/>
      <c r="J255" s="25"/>
      <c r="K255" s="25"/>
      <c r="L255" s="25"/>
      <c r="M255" s="25"/>
      <c r="N255" s="25"/>
      <c r="O255" s="25"/>
      <c r="P255" s="25"/>
      <c r="Q255" s="25"/>
    </row>
    <row r="256" spans="1:17" x14ac:dyDescent="0.35">
      <c r="A256" s="25"/>
      <c r="B256" s="10" t="s">
        <v>842</v>
      </c>
      <c r="C256" s="10" t="s">
        <v>843</v>
      </c>
      <c r="D256" s="25"/>
      <c r="E256" s="25"/>
      <c r="F256" s="25"/>
      <c r="G256" s="25"/>
      <c r="H256" s="25"/>
      <c r="I256" s="25"/>
      <c r="J256" s="25"/>
      <c r="K256" s="25"/>
      <c r="L256" s="25"/>
      <c r="M256" s="25"/>
      <c r="N256" s="25"/>
      <c r="O256" s="25"/>
      <c r="P256" s="25"/>
      <c r="Q256" s="25"/>
    </row>
    <row r="257" spans="1:17" ht="43.5" x14ac:dyDescent="0.35">
      <c r="A257" s="25"/>
      <c r="B257" s="10" t="s">
        <v>844</v>
      </c>
      <c r="C257" s="10" t="s">
        <v>845</v>
      </c>
      <c r="D257" s="25"/>
      <c r="E257" s="25"/>
      <c r="F257" s="25"/>
      <c r="G257" s="25"/>
      <c r="H257" s="25"/>
      <c r="I257" s="25"/>
      <c r="J257" s="25"/>
      <c r="K257" s="25"/>
      <c r="L257" s="25"/>
      <c r="M257" s="25"/>
      <c r="N257" s="25"/>
      <c r="O257" s="25"/>
      <c r="P257" s="25"/>
      <c r="Q257" s="25"/>
    </row>
    <row r="258" spans="1:17" ht="29" x14ac:dyDescent="0.35">
      <c r="A258" s="25"/>
      <c r="B258" s="10" t="s">
        <v>846</v>
      </c>
      <c r="C258" s="10" t="s">
        <v>847</v>
      </c>
      <c r="D258" s="25"/>
      <c r="E258" s="25"/>
      <c r="F258" s="25"/>
      <c r="G258" s="25"/>
      <c r="H258" s="25"/>
      <c r="I258" s="25"/>
      <c r="J258" s="25"/>
      <c r="K258" s="25"/>
      <c r="L258" s="25"/>
      <c r="M258" s="25"/>
      <c r="N258" s="25"/>
      <c r="O258" s="25"/>
      <c r="P258" s="25"/>
      <c r="Q258" s="25"/>
    </row>
    <row r="259" spans="1:17" ht="43.5" x14ac:dyDescent="0.35">
      <c r="A259" s="25"/>
      <c r="B259" s="10" t="s">
        <v>848</v>
      </c>
      <c r="C259" s="10" t="s">
        <v>849</v>
      </c>
      <c r="D259" s="25"/>
      <c r="E259" s="25"/>
      <c r="F259" s="25"/>
      <c r="G259" s="25"/>
      <c r="H259" s="25"/>
      <c r="I259" s="25"/>
      <c r="J259" s="25"/>
      <c r="K259" s="25"/>
      <c r="L259" s="25"/>
      <c r="M259" s="25"/>
      <c r="N259" s="25"/>
      <c r="O259" s="25"/>
      <c r="P259" s="25"/>
      <c r="Q259" s="25"/>
    </row>
    <row r="260" spans="1:17" ht="29" x14ac:dyDescent="0.35">
      <c r="A260" s="25"/>
      <c r="B260" s="10" t="s">
        <v>928</v>
      </c>
      <c r="C260" s="10" t="s">
        <v>929</v>
      </c>
      <c r="D260" s="25"/>
      <c r="E260" s="25"/>
      <c r="F260" s="25"/>
      <c r="G260" s="25"/>
      <c r="H260" s="25"/>
      <c r="I260" s="25"/>
      <c r="J260" s="25"/>
      <c r="K260" s="25"/>
      <c r="L260" s="25"/>
      <c r="M260" s="25"/>
      <c r="N260" s="25"/>
      <c r="O260" s="25"/>
      <c r="P260" s="25"/>
      <c r="Q260" s="25"/>
    </row>
    <row r="261" spans="1:17" ht="29" x14ac:dyDescent="0.35">
      <c r="A261" s="25"/>
      <c r="B261" s="10" t="s">
        <v>850</v>
      </c>
      <c r="C261" s="10" t="s">
        <v>851</v>
      </c>
      <c r="D261" s="25"/>
      <c r="E261" s="25"/>
      <c r="F261" s="25"/>
      <c r="G261" s="25"/>
      <c r="H261" s="25"/>
      <c r="I261" s="25"/>
      <c r="J261" s="25"/>
      <c r="K261" s="25"/>
      <c r="L261" s="25"/>
      <c r="M261" s="25"/>
      <c r="N261" s="25"/>
      <c r="O261" s="25"/>
      <c r="P261" s="25"/>
      <c r="Q261" s="25"/>
    </row>
    <row r="262" spans="1:17" ht="29" x14ac:dyDescent="0.35">
      <c r="A262" s="25"/>
      <c r="B262" s="10" t="s">
        <v>852</v>
      </c>
      <c r="C262" s="10" t="s">
        <v>1233</v>
      </c>
      <c r="D262" s="25"/>
      <c r="E262" s="25"/>
      <c r="F262" s="25"/>
      <c r="G262" s="25"/>
      <c r="H262" s="25"/>
      <c r="I262" s="25"/>
      <c r="J262" s="25"/>
      <c r="K262" s="25"/>
      <c r="L262" s="25"/>
      <c r="M262" s="25"/>
      <c r="N262" s="25"/>
      <c r="O262" s="25"/>
      <c r="P262" s="25"/>
      <c r="Q262" s="25"/>
    </row>
    <row r="263" spans="1:17" x14ac:dyDescent="0.35">
      <c r="A263" s="25"/>
      <c r="B263" s="10" t="s">
        <v>930</v>
      </c>
      <c r="C263" s="156" t="s">
        <v>1234</v>
      </c>
      <c r="D263" s="25"/>
      <c r="E263" s="25"/>
      <c r="F263" s="25"/>
      <c r="G263" s="25"/>
      <c r="H263" s="25"/>
      <c r="I263" s="25"/>
      <c r="J263" s="25"/>
      <c r="K263" s="25"/>
      <c r="L263" s="25"/>
      <c r="M263" s="25"/>
      <c r="N263" s="25"/>
      <c r="O263" s="25"/>
      <c r="P263" s="25"/>
      <c r="Q263" s="25"/>
    </row>
    <row r="264" spans="1:17" ht="29" x14ac:dyDescent="0.35">
      <c r="A264" s="25"/>
      <c r="B264" s="10" t="s">
        <v>931</v>
      </c>
      <c r="C264" s="10" t="s">
        <v>932</v>
      </c>
      <c r="D264" s="25"/>
      <c r="E264" s="25"/>
      <c r="F264" s="25"/>
      <c r="G264" s="25"/>
      <c r="H264" s="25"/>
      <c r="I264" s="25"/>
      <c r="J264" s="25"/>
      <c r="K264" s="25"/>
      <c r="L264" s="25"/>
      <c r="M264" s="25"/>
      <c r="N264" s="25"/>
      <c r="O264" s="25"/>
      <c r="P264" s="25"/>
      <c r="Q264" s="25"/>
    </row>
    <row r="265" spans="1:17" ht="58" x14ac:dyDescent="0.35">
      <c r="A265" s="25"/>
      <c r="B265" s="10" t="s">
        <v>853</v>
      </c>
      <c r="C265" s="10" t="s">
        <v>854</v>
      </c>
      <c r="D265" s="25"/>
      <c r="E265" s="25"/>
      <c r="F265" s="25"/>
      <c r="G265" s="25"/>
      <c r="H265" s="25"/>
      <c r="I265" s="25"/>
      <c r="J265" s="25"/>
      <c r="K265" s="25"/>
      <c r="L265" s="25"/>
      <c r="M265" s="25"/>
      <c r="N265" s="25"/>
      <c r="O265" s="25"/>
      <c r="P265" s="25"/>
      <c r="Q265" s="25"/>
    </row>
    <row r="266" spans="1:17" ht="29" x14ac:dyDescent="0.35">
      <c r="A266" s="25"/>
      <c r="B266" s="10" t="s">
        <v>855</v>
      </c>
      <c r="C266" s="10" t="s">
        <v>856</v>
      </c>
      <c r="D266" s="25"/>
      <c r="E266" s="25"/>
      <c r="F266" s="25"/>
      <c r="G266" s="25"/>
      <c r="H266" s="25"/>
      <c r="I266" s="25"/>
      <c r="J266" s="25"/>
      <c r="K266" s="25"/>
      <c r="L266" s="25"/>
      <c r="M266" s="25"/>
      <c r="N266" s="25"/>
      <c r="O266" s="25"/>
      <c r="P266" s="25"/>
      <c r="Q266" s="25"/>
    </row>
    <row r="267" spans="1:17" ht="43.5" x14ac:dyDescent="0.35">
      <c r="A267" s="25"/>
      <c r="B267" s="10" t="s">
        <v>857</v>
      </c>
      <c r="C267" s="156" t="s">
        <v>1236</v>
      </c>
      <c r="D267" s="25"/>
      <c r="E267" s="25"/>
      <c r="F267" s="25"/>
      <c r="G267" s="25"/>
      <c r="H267" s="25"/>
      <c r="I267" s="25"/>
      <c r="J267" s="25"/>
      <c r="K267" s="25"/>
      <c r="L267" s="25"/>
      <c r="M267" s="25"/>
      <c r="N267" s="25"/>
      <c r="O267" s="25"/>
      <c r="P267" s="25"/>
      <c r="Q267" s="25"/>
    </row>
    <row r="268" spans="1:17" ht="29" x14ac:dyDescent="0.35">
      <c r="A268" s="25"/>
      <c r="B268" s="10" t="s">
        <v>858</v>
      </c>
      <c r="C268" s="156" t="s">
        <v>1237</v>
      </c>
      <c r="D268" s="25"/>
      <c r="E268" s="25"/>
      <c r="F268" s="25"/>
      <c r="G268" s="25"/>
      <c r="H268" s="25"/>
      <c r="I268" s="25"/>
      <c r="J268" s="25"/>
      <c r="K268" s="25"/>
      <c r="L268" s="25"/>
      <c r="M268" s="25"/>
      <c r="N268" s="25"/>
      <c r="O268" s="25"/>
      <c r="P268" s="25"/>
      <c r="Q268" s="25"/>
    </row>
    <row r="269" spans="1:17" ht="58" x14ac:dyDescent="0.35">
      <c r="A269" s="25"/>
      <c r="B269" s="10" t="s">
        <v>859</v>
      </c>
      <c r="C269" s="10" t="s">
        <v>1238</v>
      </c>
      <c r="D269" s="25"/>
      <c r="E269" s="25"/>
      <c r="F269" s="25"/>
      <c r="G269" s="25"/>
      <c r="H269" s="25"/>
      <c r="I269" s="25"/>
      <c r="J269" s="25"/>
      <c r="K269" s="25"/>
      <c r="L269" s="25"/>
      <c r="M269" s="25"/>
      <c r="N269" s="25"/>
      <c r="O269" s="25"/>
      <c r="P269" s="25"/>
      <c r="Q269" s="25"/>
    </row>
    <row r="270" spans="1:17" ht="43.5" x14ac:dyDescent="0.35">
      <c r="A270" s="25"/>
      <c r="B270" s="10" t="s">
        <v>860</v>
      </c>
      <c r="C270" s="10" t="s">
        <v>861</v>
      </c>
      <c r="D270" s="25"/>
      <c r="E270" s="25"/>
      <c r="F270" s="25"/>
      <c r="G270" s="25"/>
      <c r="H270" s="25"/>
      <c r="I270" s="25"/>
      <c r="J270" s="25"/>
      <c r="K270" s="25"/>
      <c r="L270" s="25"/>
      <c r="M270" s="25"/>
      <c r="N270" s="25"/>
      <c r="O270" s="25"/>
      <c r="P270" s="25"/>
      <c r="Q270" s="25"/>
    </row>
    <row r="271" spans="1:17" ht="29" x14ac:dyDescent="0.35">
      <c r="A271" s="25"/>
      <c r="B271" s="10" t="s">
        <v>862</v>
      </c>
      <c r="C271" s="10" t="s">
        <v>863</v>
      </c>
      <c r="D271" s="25"/>
      <c r="E271" s="25"/>
      <c r="F271" s="25"/>
      <c r="G271" s="25"/>
      <c r="H271" s="25"/>
      <c r="I271" s="25"/>
      <c r="J271" s="25"/>
      <c r="K271" s="25"/>
      <c r="L271" s="25"/>
      <c r="M271" s="25"/>
      <c r="N271" s="25"/>
      <c r="O271" s="25"/>
      <c r="P271" s="25"/>
      <c r="Q271" s="25"/>
    </row>
    <row r="272" spans="1:17" ht="43.5" x14ac:dyDescent="0.35">
      <c r="A272" s="25"/>
      <c r="B272" s="10" t="s">
        <v>864</v>
      </c>
      <c r="C272" s="10" t="s">
        <v>865</v>
      </c>
      <c r="D272" s="25"/>
      <c r="E272" s="25"/>
      <c r="F272" s="25"/>
      <c r="G272" s="25"/>
      <c r="H272" s="25"/>
      <c r="I272" s="25"/>
      <c r="J272" s="25"/>
      <c r="K272" s="25"/>
      <c r="L272" s="25"/>
      <c r="M272" s="25"/>
      <c r="N272" s="25"/>
      <c r="O272" s="25"/>
      <c r="P272" s="25"/>
      <c r="Q272" s="25"/>
    </row>
    <row r="273" spans="1:17" ht="29" x14ac:dyDescent="0.35">
      <c r="A273" s="25"/>
      <c r="B273" s="10" t="s">
        <v>933</v>
      </c>
      <c r="C273" s="10" t="s">
        <v>1239</v>
      </c>
      <c r="D273" s="25"/>
      <c r="E273" s="25"/>
      <c r="F273" s="25"/>
      <c r="G273" s="25"/>
      <c r="H273" s="25"/>
      <c r="I273" s="25"/>
      <c r="J273" s="25"/>
      <c r="K273" s="25"/>
      <c r="L273" s="25"/>
      <c r="M273" s="25"/>
      <c r="N273" s="25"/>
      <c r="O273" s="25"/>
      <c r="P273" s="25"/>
      <c r="Q273" s="25"/>
    </row>
    <row r="274" spans="1:17" ht="72.5" x14ac:dyDescent="0.35">
      <c r="A274" s="25"/>
      <c r="B274" s="10" t="s">
        <v>866</v>
      </c>
      <c r="C274" s="156" t="s">
        <v>1235</v>
      </c>
      <c r="D274" s="25"/>
      <c r="E274" s="25"/>
      <c r="F274" s="25"/>
      <c r="G274" s="25"/>
      <c r="H274" s="25"/>
      <c r="I274" s="25"/>
      <c r="J274" s="25"/>
      <c r="K274" s="25"/>
      <c r="L274" s="25"/>
      <c r="M274" s="25"/>
      <c r="N274" s="25"/>
      <c r="O274" s="25"/>
      <c r="P274" s="25"/>
      <c r="Q274" s="25"/>
    </row>
    <row r="275" spans="1:17" ht="29" x14ac:dyDescent="0.35">
      <c r="A275" s="25"/>
      <c r="B275" s="10" t="s">
        <v>934</v>
      </c>
      <c r="C275" s="10" t="s">
        <v>935</v>
      </c>
      <c r="D275" s="25"/>
      <c r="E275" s="25"/>
      <c r="F275" s="25"/>
      <c r="G275" s="25"/>
      <c r="H275" s="25"/>
      <c r="I275" s="25"/>
      <c r="J275" s="25"/>
      <c r="K275" s="25"/>
      <c r="L275" s="25"/>
      <c r="M275" s="25"/>
      <c r="N275" s="25"/>
      <c r="O275" s="25"/>
      <c r="P275" s="25"/>
      <c r="Q275" s="25"/>
    </row>
    <row r="276" spans="1:17" x14ac:dyDescent="0.35">
      <c r="A276" s="25"/>
      <c r="B276" s="10" t="s">
        <v>936</v>
      </c>
      <c r="C276" s="10" t="s">
        <v>937</v>
      </c>
      <c r="D276" s="25"/>
      <c r="E276" s="25"/>
      <c r="F276" s="25"/>
      <c r="G276" s="25"/>
      <c r="H276" s="25"/>
      <c r="I276" s="25"/>
      <c r="J276" s="25"/>
      <c r="K276" s="25"/>
      <c r="L276" s="25"/>
      <c r="M276" s="25"/>
      <c r="N276" s="25"/>
      <c r="O276" s="25"/>
      <c r="P276" s="25"/>
      <c r="Q276" s="25"/>
    </row>
    <row r="277" spans="1:17" x14ac:dyDescent="0.35">
      <c r="A277" s="25"/>
      <c r="B277" s="25"/>
      <c r="C277" s="25"/>
      <c r="D277" s="25"/>
      <c r="E277" s="25"/>
      <c r="F277" s="25"/>
      <c r="G277" s="25"/>
      <c r="H277" s="25"/>
      <c r="I277" s="25"/>
      <c r="J277" s="25"/>
      <c r="K277" s="25"/>
      <c r="L277" s="25"/>
      <c r="M277" s="25"/>
      <c r="N277" s="25"/>
      <c r="O277" s="25"/>
      <c r="P277" s="25"/>
      <c r="Q277" s="25"/>
    </row>
  </sheetData>
  <sheetProtection algorithmName="SHA-512" hashValue="P2upjfY3mzJ5PibIeQ7ClrHBj4YTRTAxsfy6htcKfEiEo5AzEuIzFpjyLo7YAYYT3ZP/7dROn8lH0J+D/H1Hqg==" saltValue="CXW17FEx1u6VN36m7rgUXw==" spinCount="100000" sheet="1" objects="1" scenarios="1"/>
  <mergeCells count="10">
    <mergeCell ref="K1:M1"/>
    <mergeCell ref="K2:M2"/>
    <mergeCell ref="O1:Q1"/>
    <mergeCell ref="O2:Q2"/>
    <mergeCell ref="B1:C1"/>
    <mergeCell ref="B2:C2"/>
    <mergeCell ref="E1:F1"/>
    <mergeCell ref="E2:F2"/>
    <mergeCell ref="H1:I1"/>
    <mergeCell ref="H2:I2"/>
  </mergeCells>
  <pageMargins left="0.7" right="0.7" top="0.75" bottom="0.75" header="0.3" footer="0.3"/>
  <pageSetup orientation="portrait" r:id="rId1"/>
  <ignoredErrors>
    <ignoredError sqref="B6"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14E2D-4651-4812-AFEC-CFC73088804E}">
  <sheetPr>
    <tabColor theme="7" tint="0.39997558519241921"/>
  </sheetPr>
  <dimension ref="A1:H728"/>
  <sheetViews>
    <sheetView topLeftCell="B1" zoomScaleNormal="100" workbookViewId="0">
      <selection activeCell="B1" sqref="B1:C1"/>
    </sheetView>
  </sheetViews>
  <sheetFormatPr defaultColWidth="9.1796875" defaultRowHeight="14.5" x14ac:dyDescent="0.35"/>
  <cols>
    <col min="1" max="1" width="4" style="66" bestFit="1" customWidth="1"/>
    <col min="2" max="2" width="12.453125" style="66" bestFit="1" customWidth="1"/>
    <col min="3" max="3" width="1.81640625" style="66" customWidth="1"/>
    <col min="4" max="4" width="12.453125" style="66" bestFit="1" customWidth="1"/>
    <col min="5" max="5" width="53.1796875" style="66" customWidth="1"/>
    <col min="6" max="6" width="1.81640625" style="66" customWidth="1"/>
    <col min="7" max="7" width="13" style="66" customWidth="1"/>
    <col min="8" max="8" width="69.1796875" style="66" customWidth="1"/>
    <col min="9" max="16384" width="9.1796875" style="66"/>
  </cols>
  <sheetData>
    <row r="1" spans="1:8" x14ac:dyDescent="0.35">
      <c r="A1" s="69"/>
      <c r="B1" s="69" t="s">
        <v>416</v>
      </c>
      <c r="D1" s="152" t="s">
        <v>416</v>
      </c>
      <c r="E1" s="153"/>
      <c r="G1" s="152" t="s">
        <v>416</v>
      </c>
      <c r="H1" s="153"/>
    </row>
    <row r="2" spans="1:8" x14ac:dyDescent="0.35">
      <c r="A2" s="70"/>
      <c r="B2" s="70" t="s">
        <v>20</v>
      </c>
      <c r="D2" s="154" t="s">
        <v>20</v>
      </c>
      <c r="E2" s="155"/>
      <c r="G2" s="154" t="s">
        <v>20</v>
      </c>
      <c r="H2" s="155"/>
    </row>
    <row r="3" spans="1:8" x14ac:dyDescent="0.35">
      <c r="A3" s="72"/>
      <c r="B3" s="72" t="s">
        <v>1</v>
      </c>
      <c r="D3" s="72" t="s">
        <v>1</v>
      </c>
      <c r="E3" s="73" t="s">
        <v>266</v>
      </c>
      <c r="G3" s="72" t="s">
        <v>1</v>
      </c>
      <c r="H3" s="73" t="s">
        <v>266</v>
      </c>
    </row>
    <row r="4" spans="1:8" x14ac:dyDescent="0.35">
      <c r="A4" s="45">
        <f>IF(B4="","",MAX(A$3:A3)+1)</f>
        <v>1</v>
      </c>
      <c r="B4" s="45" t="str">
        <f t="shared" ref="B4:B67" si="0">IF(AND(SearchSubstanceIdentifier="",SearchKeyword1=""),D4,
IF(AND(SearchSubstanceIdentifier&lt;&gt;"",SearchKeyword1="",ISERR(FIND(SearchSubstanceIdentifier,D4,1))=FALSE),D4,
IF(AND(SearchSubstanceIdentifier="",SearchKeyword1&lt;&gt;"",ISERR(FIND(SearchKeyword1,E4,1))=FALSE)=TRUE,D4,
IF(AND(SearchSubstanceIdentifier&lt;&gt;"",SearchKeyword1&lt;&gt;"",ISERR(FIND(SearchSubstanceIdentifier,D4,1))=FALSE,ISERR(FIND(SearchKeyword1,E4,1))=FALSE),D4,""))))</f>
        <v>70-00-8</v>
      </c>
      <c r="D4" s="74" t="str">
        <f>'Substances &amp; Codes'!B4</f>
        <v>70-00-8</v>
      </c>
      <c r="E4" s="74" t="str">
        <f>'Substances &amp; Codes'!C4</f>
        <v>Thymidine, α,α,α-trifluoro-</v>
      </c>
      <c r="G4" s="46" t="str">
        <f>IF(ISERROR(INDEX($B$4:$B$728, MATCH(ROW()-ROW($B$3), $A$4:$A$728,0))), "", INDEX($B$4:$B$728, MATCH(ROW()-ROW($B$3), $A$4:$A$728,0)))</f>
        <v>70-00-8</v>
      </c>
      <c r="H4" s="45" t="str">
        <f>IF($G4="","",IF(VLOOKUP($G4,$D$4:$E$728,COLUMN(H$3)-COLUMN($G$3)+1,FALSE)=0,"",VLOOKUP($G4,$D$4:$E$728,COLUMN(H$3)-COLUMN($G$3)+1,FALSE)))</f>
        <v>Thymidine, α,α,α-trifluoro-</v>
      </c>
    </row>
    <row r="5" spans="1:8" x14ac:dyDescent="0.35">
      <c r="A5" s="45">
        <f>IF(B5="","",MAX(A$3:A4)+1)</f>
        <v>2</v>
      </c>
      <c r="B5" s="45" t="str">
        <f t="shared" si="0"/>
        <v>75-89-8</v>
      </c>
      <c r="D5" s="74" t="str">
        <f>'Substances &amp; Codes'!B5</f>
        <v>75-89-8</v>
      </c>
      <c r="E5" s="74" t="str">
        <f>'Substances &amp; Codes'!C5</f>
        <v>Ethanol, 2,2,2-trifluoro-</v>
      </c>
      <c r="G5" s="46" t="str">
        <f t="shared" ref="G5:G68" si="1">IF(ISERROR(INDEX($B$4:$B$728, MATCH(ROW()-ROW($B$3), $A$4:$A$728,0))), "", INDEX($B$4:$B$728, MATCH(ROW()-ROW($B$3), $A$4:$A$728,0)))</f>
        <v>75-89-8</v>
      </c>
      <c r="H5" s="45" t="str">
        <f t="shared" ref="H5:H68" si="2">IF($G5="","",IF(VLOOKUP($G5,$D$4:$E$728,COLUMN(H$3)-COLUMN($G$3)+1,FALSE)=0,"",VLOOKUP($G5,$D$4:$E$728,COLUMN(H$3)-COLUMN($G$3)+1,FALSE)))</f>
        <v>Ethanol, 2,2,2-trifluoro-</v>
      </c>
    </row>
    <row r="6" spans="1:8" x14ac:dyDescent="0.35">
      <c r="A6" s="45">
        <f>IF(B6="","",MAX(A$3:A5)+1)</f>
        <v>3</v>
      </c>
      <c r="B6" s="45" t="str">
        <f t="shared" si="0"/>
        <v>76-05-1</v>
      </c>
      <c r="D6" s="74" t="str">
        <f>'Substances &amp; Codes'!B6</f>
        <v>76-05-1</v>
      </c>
      <c r="E6" s="74" t="str">
        <f>'Substances &amp; Codes'!C6</f>
        <v>Acetic acid, trifluoro-</v>
      </c>
      <c r="G6" s="46" t="str">
        <f t="shared" si="1"/>
        <v>76-05-1</v>
      </c>
      <c r="H6" s="45" t="str">
        <f t="shared" si="2"/>
        <v>Acetic acid, trifluoro-</v>
      </c>
    </row>
    <row r="7" spans="1:8" x14ac:dyDescent="0.35">
      <c r="A7" s="45">
        <f>IF(B7="","",MAX(A$3:A6)+1)</f>
        <v>4</v>
      </c>
      <c r="B7" s="45" t="str">
        <f t="shared" si="0"/>
        <v>76-38-0</v>
      </c>
      <c r="D7" s="74" t="str">
        <f>'Substances &amp; Codes'!B7</f>
        <v>76-38-0</v>
      </c>
      <c r="E7" s="74" t="str">
        <f>'Substances &amp; Codes'!C7</f>
        <v>Ethane, 2,2-dichloro-1,1-difluoro-1-methoxy-</v>
      </c>
      <c r="G7" s="46" t="str">
        <f t="shared" si="1"/>
        <v>76-38-0</v>
      </c>
      <c r="H7" s="45" t="str">
        <f t="shared" si="2"/>
        <v>Ethane, 2,2-dichloro-1,1-difluoro-1-methoxy-</v>
      </c>
    </row>
    <row r="8" spans="1:8" x14ac:dyDescent="0.35">
      <c r="A8" s="45">
        <f>IF(B8="","",MAX(A$3:A7)+1)</f>
        <v>5</v>
      </c>
      <c r="B8" s="45" t="str">
        <f t="shared" si="0"/>
        <v>88-30-2</v>
      </c>
      <c r="D8" s="74" t="str">
        <f>'Substances &amp; Codes'!B8</f>
        <v>88-30-2</v>
      </c>
      <c r="E8" s="74" t="str">
        <f>'Substances &amp; Codes'!C8</f>
        <v>Phenol, 4-nitro-3-(trifluoromethyl)-</v>
      </c>
      <c r="G8" s="46" t="str">
        <f t="shared" si="1"/>
        <v>88-30-2</v>
      </c>
      <c r="H8" s="45" t="str">
        <f t="shared" si="2"/>
        <v>Phenol, 4-nitro-3-(trifluoromethyl)-</v>
      </c>
    </row>
    <row r="9" spans="1:8" x14ac:dyDescent="0.35">
      <c r="A9" s="45">
        <f>IF(B9="","",MAX(A$3:A8)+1)</f>
        <v>6</v>
      </c>
      <c r="B9" s="45" t="str">
        <f t="shared" si="0"/>
        <v>98-56-6</v>
      </c>
      <c r="D9" s="74" t="str">
        <f>'Substances &amp; Codes'!B9</f>
        <v>98-56-6</v>
      </c>
      <c r="E9" s="74" t="str">
        <f>'Substances &amp; Codes'!C9</f>
        <v>Benzene, 1-chloro-4-(trifluoromethyl)-</v>
      </c>
      <c r="G9" s="46" t="str">
        <f t="shared" si="1"/>
        <v>98-56-6</v>
      </c>
      <c r="H9" s="45" t="str">
        <f t="shared" si="2"/>
        <v>Benzene, 1-chloro-4-(trifluoromethyl)-</v>
      </c>
    </row>
    <row r="10" spans="1:8" ht="29" x14ac:dyDescent="0.35">
      <c r="A10" s="45">
        <f>IF(B10="","",MAX(A$3:A9)+1)</f>
        <v>7</v>
      </c>
      <c r="B10" s="45" t="str">
        <f t="shared" si="0"/>
        <v>117-89-5</v>
      </c>
      <c r="D10" s="74" t="str">
        <f>'Substances &amp; Codes'!B10</f>
        <v>117-89-5</v>
      </c>
      <c r="E10" s="74" t="str">
        <f>'Substances &amp; Codes'!C10</f>
        <v>10H-Phenothiazine, 10-[3-(4-methyl-1-piperazinyl)propyl]-2-(trifluoromethyl)-</v>
      </c>
      <c r="G10" s="46" t="str">
        <f t="shared" si="1"/>
        <v>117-89-5</v>
      </c>
      <c r="H10" s="45" t="str">
        <f t="shared" si="2"/>
        <v>10H-Phenothiazine, 10-[3-(4-methyl-1-piperazinyl)propyl]-2-(trifluoromethyl)-</v>
      </c>
    </row>
    <row r="11" spans="1:8" ht="29" x14ac:dyDescent="0.35">
      <c r="A11" s="45">
        <f>IF(B11="","",MAX(A$3:A10)+1)</f>
        <v>8</v>
      </c>
      <c r="B11" s="45" t="str">
        <f t="shared" si="0"/>
        <v>146-56-5</v>
      </c>
      <c r="D11" s="74" t="str">
        <f>'Substances &amp; Codes'!B11</f>
        <v>146-56-5</v>
      </c>
      <c r="E11" s="74" t="str">
        <f>'Substances &amp; Codes'!C11</f>
        <v>1-Piperazineethanol, 4-[3[2-(trifluoromethyl)-10H-phenothiazin-10-yl]propyl]-, dihydrochloride</v>
      </c>
      <c r="G11" s="46" t="str">
        <f t="shared" si="1"/>
        <v>146-56-5</v>
      </c>
      <c r="H11" s="45" t="str">
        <f t="shared" si="2"/>
        <v>1-Piperazineethanol, 4-[3[2-(trifluoromethyl)-10H-phenothiazin-10-yl]propyl]-, dihydrochloride</v>
      </c>
    </row>
    <row r="12" spans="1:8" x14ac:dyDescent="0.35">
      <c r="A12" s="45">
        <f>IF(B12="","",MAX(A$3:A11)+1)</f>
        <v>9</v>
      </c>
      <c r="B12" s="45" t="str">
        <f t="shared" si="0"/>
        <v>151-67-7</v>
      </c>
      <c r="D12" s="74" t="str">
        <f>'Substances &amp; Codes'!B12</f>
        <v>151-67-7</v>
      </c>
      <c r="E12" s="74" t="str">
        <f>'Substances &amp; Codes'!C12</f>
        <v>Ethane, 2-bromo-2-chloro-1,1,1-trifluoro-</v>
      </c>
      <c r="G12" s="46" t="str">
        <f t="shared" si="1"/>
        <v>151-67-7</v>
      </c>
      <c r="H12" s="45" t="str">
        <f t="shared" si="2"/>
        <v>Ethane, 2-bromo-2-chloro-1,1,1-trifluoro-</v>
      </c>
    </row>
    <row r="13" spans="1:8" ht="29" x14ac:dyDescent="0.35">
      <c r="A13" s="45">
        <f>IF(B13="","",MAX(A$3:A12)+1)</f>
        <v>10</v>
      </c>
      <c r="B13" s="45" t="str">
        <f t="shared" si="0"/>
        <v>306-94-5</v>
      </c>
      <c r="D13" s="74" t="str">
        <f>'Substances &amp; Codes'!B13</f>
        <v>306-94-5</v>
      </c>
      <c r="E13" s="74" t="str">
        <f>'Substances &amp; Codes'!C13</f>
        <v>Naphthalene, 1,1,2,2,3,3,4,4,4a,5,5,6,6,7,7,8,8,8a-octadecafluorodecahydro-</v>
      </c>
      <c r="G13" s="46" t="str">
        <f t="shared" si="1"/>
        <v>306-94-5</v>
      </c>
      <c r="H13" s="45" t="str">
        <f t="shared" si="2"/>
        <v>Naphthalene, 1,1,2,2,3,3,4,4,4a,5,5,6,6,7,7,8,8,8a-octadecafluorodecahydro-</v>
      </c>
    </row>
    <row r="14" spans="1:8" x14ac:dyDescent="0.35">
      <c r="A14" s="45">
        <f>IF(B14="","",MAX(A$3:A13)+1)</f>
        <v>11</v>
      </c>
      <c r="B14" s="45" t="str">
        <f t="shared" si="0"/>
        <v>326-91-0</v>
      </c>
      <c r="D14" s="74" t="str">
        <f>'Substances &amp; Codes'!B14</f>
        <v>326-91-0</v>
      </c>
      <c r="E14" s="74" t="str">
        <f>'Substances &amp; Codes'!C14</f>
        <v>1,3-Butanedione, 4,4,4-trifluoro-1-(2-thienyl)-</v>
      </c>
      <c r="G14" s="46" t="str">
        <f t="shared" si="1"/>
        <v>326-91-0</v>
      </c>
      <c r="H14" s="45" t="str">
        <f t="shared" si="2"/>
        <v>1,3-Butanedione, 4,4,4-trifluoro-1-(2-thienyl)-</v>
      </c>
    </row>
    <row r="15" spans="1:8" x14ac:dyDescent="0.35">
      <c r="A15" s="45">
        <f>IF(B15="","",MAX(A$3:A14)+1)</f>
        <v>12</v>
      </c>
      <c r="B15" s="45" t="str">
        <f t="shared" si="0"/>
        <v>349-76-8</v>
      </c>
      <c r="D15" s="74" t="str">
        <f>'Substances &amp; Codes'!B15</f>
        <v>349-76-8</v>
      </c>
      <c r="E15" s="74" t="str">
        <f>'Substances &amp; Codes'!C15</f>
        <v>Ethanone, 1-[3-(trifluoromethyl)phenyl]-</v>
      </c>
      <c r="G15" s="46" t="str">
        <f t="shared" si="1"/>
        <v>349-76-8</v>
      </c>
      <c r="H15" s="45" t="str">
        <f t="shared" si="2"/>
        <v>Ethanone, 1-[3-(trifluoromethyl)phenyl]-</v>
      </c>
    </row>
    <row r="16" spans="1:8" x14ac:dyDescent="0.35">
      <c r="A16" s="45">
        <f>IF(B16="","",MAX(A$3:A15)+1)</f>
        <v>13</v>
      </c>
      <c r="B16" s="45" t="str">
        <f t="shared" si="0"/>
        <v>383-64-2</v>
      </c>
      <c r="D16" s="74" t="str">
        <f>'Substances &amp; Codes'!B16</f>
        <v>383-64-2</v>
      </c>
      <c r="E16" s="74" t="str">
        <f>'Substances &amp; Codes'!C16</f>
        <v>Ethanethioic acid, trifluoro-, S-ethyl ester</v>
      </c>
      <c r="G16" s="46" t="str">
        <f t="shared" si="1"/>
        <v>383-64-2</v>
      </c>
      <c r="H16" s="45" t="str">
        <f t="shared" si="2"/>
        <v>Ethanethioic acid, trifluoro-, S-ethyl ester</v>
      </c>
    </row>
    <row r="17" spans="1:8" x14ac:dyDescent="0.35">
      <c r="A17" s="45">
        <f>IF(B17="","",MAX(A$3:A16)+1)</f>
        <v>14</v>
      </c>
      <c r="B17" s="45" t="str">
        <f t="shared" si="0"/>
        <v>407-25-0</v>
      </c>
      <c r="D17" s="74" t="str">
        <f>'Substances &amp; Codes'!B17</f>
        <v>407-25-0</v>
      </c>
      <c r="E17" s="74" t="str">
        <f>'Substances &amp; Codes'!C17</f>
        <v>Acetic acid, trifluoro-, anhydride</v>
      </c>
      <c r="G17" s="46" t="str">
        <f t="shared" si="1"/>
        <v>407-25-0</v>
      </c>
      <c r="H17" s="45" t="str">
        <f t="shared" si="2"/>
        <v>Acetic acid, trifluoro-, anhydride</v>
      </c>
    </row>
    <row r="18" spans="1:8" x14ac:dyDescent="0.35">
      <c r="A18" s="45">
        <f>IF(B18="","",MAX(A$3:A17)+1)</f>
        <v>15</v>
      </c>
      <c r="B18" s="45" t="str">
        <f t="shared" si="0"/>
        <v>429-60-7</v>
      </c>
      <c r="D18" s="74" t="str">
        <f>'Substances &amp; Codes'!B18</f>
        <v>429-60-7</v>
      </c>
      <c r="E18" s="74" t="str">
        <f>'Substances &amp; Codes'!C18</f>
        <v>Silane, trimethoxy(3,3,3-trifluoropropyl)-</v>
      </c>
      <c r="G18" s="46" t="str">
        <f t="shared" si="1"/>
        <v>429-60-7</v>
      </c>
      <c r="H18" s="45" t="str">
        <f t="shared" si="2"/>
        <v>Silane, trimethoxy(3,3,3-trifluoropropyl)-</v>
      </c>
    </row>
    <row r="19" spans="1:8" ht="29" x14ac:dyDescent="0.35">
      <c r="A19" s="45">
        <f>IF(B19="","",MAX(A$3:A18)+1)</f>
        <v>16</v>
      </c>
      <c r="B19" s="45" t="str">
        <f t="shared" si="0"/>
        <v>440-17-5</v>
      </c>
      <c r="D19" s="74" t="str">
        <f>'Substances &amp; Codes'!B19</f>
        <v>440-17-5</v>
      </c>
      <c r="E19" s="74" t="str">
        <f>'Substances &amp; Codes'!C19</f>
        <v>10H-Phenothiazine, 10-[3-(4-methyl-1-piperazinyl)propyl]-2-(trifluoromethyl)-, hydrochloride (1:2)</v>
      </c>
      <c r="G19" s="46" t="str">
        <f t="shared" si="1"/>
        <v>440-17-5</v>
      </c>
      <c r="H19" s="45" t="str">
        <f t="shared" si="2"/>
        <v>10H-Phenothiazine, 10-[3-(4-methyl-1-piperazinyl)propyl]-2-(trifluoromethyl)-, hydrochloride (1:2)</v>
      </c>
    </row>
    <row r="20" spans="1:8" x14ac:dyDescent="0.35">
      <c r="A20" s="45">
        <f>IF(B20="","",MAX(A$3:A19)+1)</f>
        <v>17</v>
      </c>
      <c r="B20" s="45" t="str">
        <f t="shared" si="0"/>
        <v>647-42-7</v>
      </c>
      <c r="D20" s="74" t="str">
        <f>'Substances &amp; Codes'!B20</f>
        <v>647-42-7</v>
      </c>
      <c r="E20" s="74" t="str">
        <f>'Substances &amp; Codes'!C20</f>
        <v>1-Octanol, 3,3,4,4,5,5,6,6,7,7,8,8,8-tridecafluoro-</v>
      </c>
      <c r="G20" s="46" t="str">
        <f t="shared" si="1"/>
        <v>647-42-7</v>
      </c>
      <c r="H20" s="45" t="str">
        <f t="shared" si="2"/>
        <v>1-Octanol, 3,3,4,4,5,5,6,6,7,7,8,8,8-tridecafluoro-</v>
      </c>
    </row>
    <row r="21" spans="1:8" x14ac:dyDescent="0.35">
      <c r="A21" s="45">
        <f>IF(B21="","",MAX(A$3:A20)+1)</f>
        <v>18</v>
      </c>
      <c r="B21" s="45" t="str">
        <f t="shared" si="0"/>
        <v>756-13-8</v>
      </c>
      <c r="D21" s="74" t="str">
        <f>'Substances &amp; Codes'!B21</f>
        <v>756-13-8</v>
      </c>
      <c r="E21" s="74" t="str">
        <f>'Substances &amp; Codes'!C21</f>
        <v>3-Pentanone, 1,1,1,2,2,4,5,5,5-nonafluoro-4-(trifluoromethyl)-</v>
      </c>
      <c r="G21" s="46" t="str">
        <f t="shared" si="1"/>
        <v>756-13-8</v>
      </c>
      <c r="H21" s="45" t="str">
        <f t="shared" si="2"/>
        <v>3-Pentanone, 1,1,1,2,2,4,5,5,5-nonafluoro-4-(trifluoromethyl)-</v>
      </c>
    </row>
    <row r="22" spans="1:8" x14ac:dyDescent="0.35">
      <c r="A22" s="45">
        <f>IF(B22="","",MAX(A$3:A21)+1)</f>
        <v>19</v>
      </c>
      <c r="B22" s="45" t="str">
        <f t="shared" si="0"/>
        <v>920-66-1</v>
      </c>
      <c r="D22" s="74" t="str">
        <f>'Substances &amp; Codes'!B22</f>
        <v>920-66-1</v>
      </c>
      <c r="E22" s="74" t="str">
        <f>'Substances &amp; Codes'!C22</f>
        <v>2-Propanol, 1,1,1,3,3,3-hexafluoro-</v>
      </c>
      <c r="G22" s="46" t="str">
        <f t="shared" si="1"/>
        <v>920-66-1</v>
      </c>
      <c r="H22" s="45" t="str">
        <f t="shared" si="2"/>
        <v>2-Propanol, 1,1,1,3,3,3-hexafluoro-</v>
      </c>
    </row>
    <row r="23" spans="1:8" x14ac:dyDescent="0.35">
      <c r="A23" s="45">
        <f>IF(B23="","",MAX(A$3:A22)+1)</f>
        <v>20</v>
      </c>
      <c r="B23" s="45" t="str">
        <f t="shared" si="0"/>
        <v>1493-13-6</v>
      </c>
      <c r="D23" s="74" t="str">
        <f>'Substances &amp; Codes'!B23</f>
        <v>1493-13-6</v>
      </c>
      <c r="E23" s="74" t="str">
        <f>'Substances &amp; Codes'!C23</f>
        <v>Methanesulfonic acid, trifluoro-</v>
      </c>
      <c r="G23" s="46" t="str">
        <f t="shared" si="1"/>
        <v>1493-13-6</v>
      </c>
      <c r="H23" s="45" t="str">
        <f t="shared" si="2"/>
        <v>Methanesulfonic acid, trifluoro-</v>
      </c>
    </row>
    <row r="24" spans="1:8" x14ac:dyDescent="0.35">
      <c r="A24" s="45">
        <f>IF(B24="","",MAX(A$3:A23)+1)</f>
        <v>21</v>
      </c>
      <c r="B24" s="45" t="str">
        <f t="shared" si="0"/>
        <v>1582-09-8</v>
      </c>
      <c r="D24" s="74" t="str">
        <f>'Substances &amp; Codes'!B24</f>
        <v>1582-09-8</v>
      </c>
      <c r="E24" s="74" t="str">
        <f>'Substances &amp; Codes'!C24</f>
        <v>Benzenamine, 2,6-dinitro-N,N-dipropyl-4-(trifluoromethyl)-</v>
      </c>
      <c r="G24" s="46" t="str">
        <f t="shared" si="1"/>
        <v>1582-09-8</v>
      </c>
      <c r="H24" s="45" t="str">
        <f t="shared" si="2"/>
        <v>Benzenamine, 2,6-dinitro-N,N-dipropyl-4-(trifluoromethyl)-</v>
      </c>
    </row>
    <row r="25" spans="1:8" x14ac:dyDescent="0.35">
      <c r="A25" s="45">
        <f>IF(B25="","",MAX(A$3:A24)+1)</f>
        <v>22</v>
      </c>
      <c r="B25" s="45" t="str">
        <f t="shared" si="0"/>
        <v>1744-22-5</v>
      </c>
      <c r="D25" s="74" t="str">
        <f>'Substances &amp; Codes'!B25</f>
        <v>1744-22-5</v>
      </c>
      <c r="E25" s="74" t="str">
        <f>'Substances &amp; Codes'!C25</f>
        <v>2-Benzothiazolamine, 6-(trifluoromethoxy)-</v>
      </c>
      <c r="G25" s="46" t="str">
        <f t="shared" si="1"/>
        <v>1744-22-5</v>
      </c>
      <c r="H25" s="45" t="str">
        <f t="shared" si="2"/>
        <v>2-Benzothiazolamine, 6-(trifluoromethoxy)-</v>
      </c>
    </row>
    <row r="26" spans="1:8" ht="29" x14ac:dyDescent="0.35">
      <c r="A26" s="45">
        <f>IF(B26="","",MAX(A$3:A25)+1)</f>
        <v>23</v>
      </c>
      <c r="B26" s="45" t="str">
        <f t="shared" si="0"/>
        <v>1799-84-4</v>
      </c>
      <c r="D26" s="74" t="str">
        <f>'Substances &amp; Codes'!B26</f>
        <v>1799-84-4</v>
      </c>
      <c r="E26" s="74" t="str">
        <f>'Substances &amp; Codes'!C26</f>
        <v>2-Propenoic acid, 2-methyl-, 3,3,4,4,5,5,6,6,6-nonafluorohexyl ester</v>
      </c>
      <c r="G26" s="46" t="str">
        <f t="shared" si="1"/>
        <v>1799-84-4</v>
      </c>
      <c r="H26" s="45" t="str">
        <f t="shared" si="2"/>
        <v>2-Propenoic acid, 2-methyl-, 3,3,4,4,5,5,6,6,6-nonafluorohexyl ester</v>
      </c>
    </row>
    <row r="27" spans="1:8" x14ac:dyDescent="0.35">
      <c r="A27" s="45">
        <f>IF(B27="","",MAX(A$3:A26)+1)</f>
        <v>24</v>
      </c>
      <c r="B27" s="45" t="str">
        <f t="shared" si="0"/>
        <v>2043-47-2</v>
      </c>
      <c r="D27" s="74" t="str">
        <f>'Substances &amp; Codes'!B27</f>
        <v>2043-47-2</v>
      </c>
      <c r="E27" s="74" t="str">
        <f>'Substances &amp; Codes'!C27</f>
        <v>1-Hexanol, 3,3,4,4,5,5,6,6,6-nonafluoro-</v>
      </c>
      <c r="G27" s="46" t="str">
        <f t="shared" si="1"/>
        <v>2043-47-2</v>
      </c>
      <c r="H27" s="45" t="str">
        <f t="shared" si="2"/>
        <v>1-Hexanol, 3,3,4,4,5,5,6,6,6-nonafluoro-</v>
      </c>
    </row>
    <row r="28" spans="1:8" ht="29" x14ac:dyDescent="0.35">
      <c r="A28" s="45">
        <f>IF(B28="","",MAX(A$3:A27)+1)</f>
        <v>25</v>
      </c>
      <c r="B28" s="45" t="str">
        <f t="shared" si="0"/>
        <v>2144-53-8</v>
      </c>
      <c r="D28" s="74" t="str">
        <f>'Substances &amp; Codes'!B28</f>
        <v>2144-53-8</v>
      </c>
      <c r="E28" s="74" t="str">
        <f>'Substances &amp; Codes'!C28</f>
        <v>2-Propenoic acid, 2-methyl-, 3,3,4,4,5,5,6,6,7,7,8,8,8-tridecafluorooctyl ester</v>
      </c>
      <c r="G28" s="46" t="str">
        <f t="shared" si="1"/>
        <v>2144-53-8</v>
      </c>
      <c r="H28" s="45" t="str">
        <f t="shared" si="2"/>
        <v>2-Propenoic acid, 2-methyl-, 3,3,4,4,5,5,6,6,7,7,8,8,8-tridecafluorooctyl ester</v>
      </c>
    </row>
    <row r="29" spans="1:8" x14ac:dyDescent="0.35">
      <c r="A29" s="45">
        <f>IF(B29="","",MAX(A$3:A28)+1)</f>
        <v>26</v>
      </c>
      <c r="B29" s="45" t="str">
        <f t="shared" si="0"/>
        <v>2164-17-2</v>
      </c>
      <c r="D29" s="74" t="str">
        <f>'Substances &amp; Codes'!B29</f>
        <v>2164-17-2</v>
      </c>
      <c r="E29" s="74" t="str">
        <f>'Substances &amp; Codes'!C29</f>
        <v>Urea, N,N-dimethyl-N'-[3-(trifluoromethyl)phenyl]-</v>
      </c>
      <c r="G29" s="46" t="str">
        <f t="shared" si="1"/>
        <v>2164-17-2</v>
      </c>
      <c r="H29" s="45" t="str">
        <f t="shared" si="2"/>
        <v>Urea, N,N-dimethyl-N'-[3-(trifluoromethyl)phenyl]-</v>
      </c>
    </row>
    <row r="30" spans="1:8" ht="29" x14ac:dyDescent="0.35">
      <c r="A30" s="45">
        <f>IF(B30="","",MAX(A$3:A29)+1)</f>
        <v>27</v>
      </c>
      <c r="B30" s="45" t="str">
        <f t="shared" si="0"/>
        <v>2374-14-3</v>
      </c>
      <c r="D30" s="74" t="str">
        <f>'Substances &amp; Codes'!B30</f>
        <v>2374-14-3</v>
      </c>
      <c r="E30" s="74" t="str">
        <f>'Substances &amp; Codes'!C30</f>
        <v>Cyclotrisiloxane, 2,4,6-trimethyl-2,4,6-tris(3,3,3-trifluoropropyl)-</v>
      </c>
      <c r="G30" s="46" t="str">
        <f t="shared" si="1"/>
        <v>2374-14-3</v>
      </c>
      <c r="H30" s="45" t="str">
        <f t="shared" si="2"/>
        <v>Cyclotrisiloxane, 2,4,6-trimethyl-2,4,6-tris(3,3,3-trifluoropropyl)-</v>
      </c>
    </row>
    <row r="31" spans="1:8" ht="29" x14ac:dyDescent="0.35">
      <c r="A31" s="45">
        <f>IF(B31="","",MAX(A$3:A30)+1)</f>
        <v>28</v>
      </c>
      <c r="B31" s="45" t="str">
        <f t="shared" si="0"/>
        <v>2709-56-0</v>
      </c>
      <c r="D31" s="74" t="str">
        <f>'Substances &amp; Codes'!B31</f>
        <v>2709-56-0</v>
      </c>
      <c r="E31" s="74" t="str">
        <f>'Substances &amp; Codes'!C31</f>
        <v>1-Piperazineethanol, 4-[3-[2-(trifluoromethyl)-9H-thioxanthen-9-ylidene]propyl]-</v>
      </c>
      <c r="G31" s="46" t="str">
        <f t="shared" si="1"/>
        <v>2709-56-0</v>
      </c>
      <c r="H31" s="45" t="str">
        <f t="shared" si="2"/>
        <v>1-Piperazineethanol, 4-[3-[2-(trifluoromethyl)-9H-thioxanthen-9-ylidene]propyl]-</v>
      </c>
    </row>
    <row r="32" spans="1:8" ht="29" x14ac:dyDescent="0.35">
      <c r="A32" s="45">
        <f>IF(B32="","",MAX(A$3:A31)+1)</f>
        <v>29</v>
      </c>
      <c r="B32" s="45" t="str">
        <f t="shared" si="0"/>
        <v>2746-81-8</v>
      </c>
      <c r="D32" s="74" t="str">
        <f>'Substances &amp; Codes'!B32</f>
        <v>2746-81-8</v>
      </c>
      <c r="E32" s="74" t="str">
        <f>'Substances &amp; Codes'!C32</f>
        <v>Heptanoic acid, 2-[4-[3-[2-(trifluoromethyl)-10H-phenothiazin-10-yl]propyl]-1-piperazinyl]ethyl ester</v>
      </c>
      <c r="G32" s="46" t="str">
        <f t="shared" si="1"/>
        <v>2746-81-8</v>
      </c>
      <c r="H32" s="45" t="str">
        <f t="shared" si="2"/>
        <v>Heptanoic acid, 2-[4-[3-[2-(trifluoromethyl)-10H-phenothiazin-10-yl]propyl]-1-piperazinyl]ethyl ester</v>
      </c>
    </row>
    <row r="33" spans="1:8" x14ac:dyDescent="0.35">
      <c r="A33" s="45">
        <f>IF(B33="","",MAX(A$3:A32)+1)</f>
        <v>30</v>
      </c>
      <c r="B33" s="45" t="str">
        <f t="shared" si="0"/>
        <v>2966-50-9</v>
      </c>
      <c r="D33" s="74" t="str">
        <f>'Substances &amp; Codes'!B33</f>
        <v>2966-50-9</v>
      </c>
      <c r="E33" s="74" t="str">
        <f>'Substances &amp; Codes'!C33</f>
        <v>Acetic acid, trifluoro-, silver(1+) salt</v>
      </c>
      <c r="G33" s="46" t="str">
        <f t="shared" si="1"/>
        <v>2966-50-9</v>
      </c>
      <c r="H33" s="45" t="str">
        <f t="shared" si="2"/>
        <v>Acetic acid, trifluoro-, silver(1+) salt</v>
      </c>
    </row>
    <row r="34" spans="1:8" x14ac:dyDescent="0.35">
      <c r="A34" s="45">
        <f>IF(B34="","",MAX(A$3:A33)+1)</f>
        <v>31</v>
      </c>
      <c r="B34" s="45" t="str">
        <f t="shared" si="0"/>
        <v>3107-18-4</v>
      </c>
      <c r="D34" s="74" t="str">
        <f>'Substances &amp; Codes'!B34</f>
        <v>3107-18-4</v>
      </c>
      <c r="E34" s="74" t="str">
        <f>'Substances &amp; Codes'!C34</f>
        <v>Cyclohexanesulfonic acid, undecafluoro-, potassium salt</v>
      </c>
      <c r="G34" s="46" t="str">
        <f t="shared" si="1"/>
        <v>3107-18-4</v>
      </c>
      <c r="H34" s="45" t="str">
        <f t="shared" si="2"/>
        <v>Cyclohexanesulfonic acid, undecafluoro-, potassium salt</v>
      </c>
    </row>
    <row r="35" spans="1:8" ht="29" x14ac:dyDescent="0.35">
      <c r="A35" s="45">
        <f>IF(B35="","",MAX(A$3:A34)+1)</f>
        <v>32</v>
      </c>
      <c r="B35" s="45" t="str">
        <f t="shared" si="0"/>
        <v>3709-71-5</v>
      </c>
      <c r="D35" s="74" t="str">
        <f>'Substances &amp; Codes'!B35</f>
        <v>3709-71-5</v>
      </c>
      <c r="E35" s="74" t="str">
        <f>'Substances &amp; Codes'!C35</f>
        <v>2-Pentene, 1,1,1,2,3,4,5,5,5-nonafluoro-4-(trifluoromethyl)-, (2E)-</v>
      </c>
      <c r="G35" s="46" t="str">
        <f t="shared" si="1"/>
        <v>3709-71-5</v>
      </c>
      <c r="H35" s="45" t="str">
        <f t="shared" si="2"/>
        <v>2-Pentene, 1,1,1,2,3,4,5,5,5-nonafluoro-4-(trifluoromethyl)-, (2E)-</v>
      </c>
    </row>
    <row r="36" spans="1:8" ht="29" x14ac:dyDescent="0.35">
      <c r="A36" s="45">
        <f>IF(B36="","",MAX(A$3:A35)+1)</f>
        <v>33</v>
      </c>
      <c r="B36" s="45" t="str">
        <f t="shared" si="0"/>
        <v>3872-25-1</v>
      </c>
      <c r="D36" s="74" t="str">
        <f>'Substances &amp; Codes'!B36</f>
        <v>3872-25-1</v>
      </c>
      <c r="E36" s="74" t="str">
        <f>'Substances &amp; Codes'!C36</f>
        <v>1-Pentanesulfonic acid, 1,1,2,2,3,3,4,4,5,5,5-undecafluoro-, potassium salt</v>
      </c>
      <c r="G36" s="46" t="str">
        <f t="shared" si="1"/>
        <v>3872-25-1</v>
      </c>
      <c r="H36" s="45" t="str">
        <f t="shared" si="2"/>
        <v>1-Pentanesulfonic acid, 1,1,2,2,3,3,4,4,5,5,5-undecafluoro-, potassium salt</v>
      </c>
    </row>
    <row r="37" spans="1:8" ht="29" x14ac:dyDescent="0.35">
      <c r="A37" s="45">
        <f>IF(B37="","",MAX(A$3:A36)+1)</f>
        <v>34</v>
      </c>
      <c r="B37" s="45" t="str">
        <f t="shared" si="0"/>
        <v>5002-47-1</v>
      </c>
      <c r="D37" s="74" t="str">
        <f>'Substances &amp; Codes'!B37</f>
        <v>5002-47-1</v>
      </c>
      <c r="E37" s="74" t="str">
        <f>'Substances &amp; Codes'!C37</f>
        <v>Decanoic acid, 2-[4-[3-[2-(trifluoromethyl)-10H-phenothiazin-10-yl]propyl]-1-piperazinyl]ethyl ester</v>
      </c>
      <c r="G37" s="46" t="str">
        <f t="shared" si="1"/>
        <v>5002-47-1</v>
      </c>
      <c r="H37" s="45" t="str">
        <f t="shared" si="2"/>
        <v>Decanoic acid, 2-[4-[3-[2-(trifluoromethyl)-10H-phenothiazin-10-yl]propyl]-1-piperazinyl]ethyl ester</v>
      </c>
    </row>
    <row r="38" spans="1:8" x14ac:dyDescent="0.35">
      <c r="A38" s="45">
        <f>IF(B38="","",MAX(A$3:A37)+1)</f>
        <v>35</v>
      </c>
      <c r="B38" s="45" t="str">
        <f t="shared" si="0"/>
        <v>6130-43-4</v>
      </c>
      <c r="D38" s="74" t="str">
        <f>'Substances &amp; Codes'!B38</f>
        <v>6130-43-4</v>
      </c>
      <c r="E38" s="74" t="str">
        <f>'Substances &amp; Codes'!C38</f>
        <v>Heptanoic acid, tridecafluoro-, ammonium salt</v>
      </c>
      <c r="G38" s="46" t="str">
        <f t="shared" si="1"/>
        <v>6130-43-4</v>
      </c>
      <c r="H38" s="45" t="str">
        <f t="shared" si="2"/>
        <v>Heptanoic acid, tridecafluoro-, ammonium salt</v>
      </c>
    </row>
    <row r="39" spans="1:8" x14ac:dyDescent="0.35">
      <c r="A39" s="45">
        <f>IF(B39="","",MAX(A$3:A38)+1)</f>
        <v>36</v>
      </c>
      <c r="B39" s="45" t="str">
        <f t="shared" si="0"/>
        <v>13311-84-7</v>
      </c>
      <c r="D39" s="74" t="str">
        <f>'Substances &amp; Codes'!B39</f>
        <v>13311-84-7</v>
      </c>
      <c r="E39" s="74" t="str">
        <f>'Substances &amp; Codes'!C39</f>
        <v>Propanamide, 2-methyl-N-[4-nitro-3-(trifluoromethyl)phenyl]-</v>
      </c>
      <c r="G39" s="46" t="str">
        <f t="shared" si="1"/>
        <v>13311-84-7</v>
      </c>
      <c r="H39" s="45" t="str">
        <f t="shared" si="2"/>
        <v>Propanamide, 2-methyl-N-[4-nitro-3-(trifluoromethyl)phenyl]-</v>
      </c>
    </row>
    <row r="40" spans="1:8" ht="29" x14ac:dyDescent="0.35">
      <c r="A40" s="45">
        <f>IF(B40="","",MAX(A$3:A39)+1)</f>
        <v>37</v>
      </c>
      <c r="B40" s="45" t="str">
        <f t="shared" si="0"/>
        <v>14054-87-6</v>
      </c>
      <c r="D40" s="74" t="str">
        <f>'Substances &amp; Codes'!B40</f>
        <v>14054-87-6</v>
      </c>
      <c r="E40" s="74" t="str">
        <f>'Substances &amp; Codes'!C40</f>
        <v>Europium, tris[4,4,4-trifluoro-1-(2-thienyl)-1,3-butanedionato-O,O']-</v>
      </c>
      <c r="G40" s="46" t="str">
        <f t="shared" si="1"/>
        <v>14054-87-6</v>
      </c>
      <c r="H40" s="45" t="str">
        <f t="shared" si="2"/>
        <v>Europium, tris[4,4,4-trifluoro-1-(2-thienyl)-1,3-butanedionato-O,O']-</v>
      </c>
    </row>
    <row r="41" spans="1:8" ht="29" x14ac:dyDescent="0.35">
      <c r="A41" s="45">
        <f>IF(B41="","",MAX(A$3:A40)+1)</f>
        <v>38</v>
      </c>
      <c r="B41" s="45" t="str">
        <f t="shared" si="0"/>
        <v>14552-19-3</v>
      </c>
      <c r="D41" s="74" t="str">
        <f>'Substances &amp; Codes'!B41</f>
        <v>14552-19-3</v>
      </c>
      <c r="E41" s="74" t="str">
        <f>'Substances &amp; Codes'!C41</f>
        <v>Europium, tris(4,4,4-trifluoro-1-phenyl-1,3-butanedionato-O,O')-</v>
      </c>
      <c r="G41" s="46" t="str">
        <f t="shared" si="1"/>
        <v>14552-19-3</v>
      </c>
      <c r="H41" s="45" t="str">
        <f t="shared" si="2"/>
        <v>Europium, tris(4,4,4-trifluoro-1-phenyl-1,3-butanedionato-O,O')-</v>
      </c>
    </row>
    <row r="42" spans="1:8" ht="29" x14ac:dyDescent="0.35">
      <c r="A42" s="45">
        <f>IF(B42="","",MAX(A$3:A41)+1)</f>
        <v>39</v>
      </c>
      <c r="B42" s="45" t="str">
        <f t="shared" si="0"/>
        <v>17202-41-4</v>
      </c>
      <c r="D42" s="74" t="str">
        <f>'Substances &amp; Codes'!B42</f>
        <v>17202-41-4</v>
      </c>
      <c r="E42" s="74" t="str">
        <f>'Substances &amp; Codes'!C42</f>
        <v>1-Nonanesulfonic acid, 1,1,2,2,3,3,4,4,5,5,6,6,7,7,8,8,9,9,9-nonadecafluoro-, ammonium salt</v>
      </c>
      <c r="G42" s="46" t="str">
        <f t="shared" si="1"/>
        <v>17202-41-4</v>
      </c>
      <c r="H42" s="45" t="str">
        <f t="shared" si="2"/>
        <v>1-Nonanesulfonic acid, 1,1,2,2,3,3,4,4,5,5,6,6,7,7,8,8,9,9,9-nonadecafluoro-, ammonium salt</v>
      </c>
    </row>
    <row r="43" spans="1:8" ht="29" x14ac:dyDescent="0.35">
      <c r="A43" s="45">
        <f>IF(B43="","",MAX(A$3:A42)+1)</f>
        <v>40</v>
      </c>
      <c r="B43" s="45" t="str">
        <f t="shared" si="0"/>
        <v>17527-29-6</v>
      </c>
      <c r="D43" s="74" t="str">
        <f>'Substances &amp; Codes'!B43</f>
        <v>17527-29-6</v>
      </c>
      <c r="E43" s="74" t="str">
        <f>'Substances &amp; Codes'!C43</f>
        <v>2-Propenoic acid, 3,3,4,4,5,5,6,6,7,7,8,8,8-tridecafluorooctyl ester</v>
      </c>
      <c r="G43" s="46" t="str">
        <f t="shared" si="1"/>
        <v>17527-29-6</v>
      </c>
      <c r="H43" s="45" t="str">
        <f t="shared" si="2"/>
        <v>2-Propenoic acid, 3,3,4,4,5,5,6,6,7,7,8,8,8-tridecafluorooctyl ester</v>
      </c>
    </row>
    <row r="44" spans="1:8" ht="43.5" x14ac:dyDescent="0.35">
      <c r="A44" s="45">
        <f>IF(B44="","",MAX(A$3:A43)+1)</f>
        <v>41</v>
      </c>
      <c r="B44" s="45" t="str">
        <f t="shared" si="0"/>
        <v>20981-12-8</v>
      </c>
      <c r="D44" s="74" t="str">
        <f>'Substances &amp; Codes'!B44</f>
        <v>20981-12-8</v>
      </c>
      <c r="E44" s="74" t="str">
        <f>'Substances &amp; Codes'!C44</f>
        <v>2-Naphthalenecarboxamide, N-[4-(benzoylamino)phenyl]-3-hydroxy-4-[[2-methoxy-5-[[[3-(trifluoromethyl)phenyl]amino]carbonyl]phenyl]azo]-</v>
      </c>
      <c r="G44" s="46" t="str">
        <f t="shared" si="1"/>
        <v>20981-12-8</v>
      </c>
      <c r="H44" s="45" t="str">
        <f t="shared" si="2"/>
        <v>2-Naphthalenecarboxamide, N-[4-(benzoylamino)phenyl]-3-hydroxy-4-[[2-methoxy-5-[[[3-(trifluoromethyl)phenyl]amino]carbonyl]phenyl]azo]-</v>
      </c>
    </row>
    <row r="45" spans="1:8" x14ac:dyDescent="0.35">
      <c r="A45" s="45">
        <f>IF(B45="","",MAX(A$3:A44)+1)</f>
        <v>42</v>
      </c>
      <c r="B45" s="45" t="str">
        <f t="shared" si="0"/>
        <v>21615-47-4</v>
      </c>
      <c r="D45" s="74" t="str">
        <f>'Substances &amp; Codes'!B45</f>
        <v>21615-47-4</v>
      </c>
      <c r="E45" s="74" t="str">
        <f>'Substances &amp; Codes'!C45</f>
        <v>Hexanoic acid, undecafluoro-, ammonium salt</v>
      </c>
      <c r="G45" s="46" t="str">
        <f t="shared" si="1"/>
        <v>21615-47-4</v>
      </c>
      <c r="H45" s="45" t="str">
        <f t="shared" si="2"/>
        <v>Hexanoic acid, undecafluoro-, ammonium salt</v>
      </c>
    </row>
    <row r="46" spans="1:8" ht="29" x14ac:dyDescent="0.35">
      <c r="A46" s="45">
        <f>IF(B46="","",MAX(A$3:A45)+1)</f>
        <v>43</v>
      </c>
      <c r="B46" s="45" t="str">
        <f t="shared" si="0"/>
        <v>23779-99-9</v>
      </c>
      <c r="D46" s="74" t="str">
        <f>'Substances &amp; Codes'!B46</f>
        <v>23779-99-9</v>
      </c>
      <c r="E46" s="74" t="str">
        <f>'Substances &amp; Codes'!C46</f>
        <v>Benzoic acid, 2-[[8-(trifluoromethyl)-4-quinolinyl]amino]-, 2,3-dihydroxypropyl ester</v>
      </c>
      <c r="G46" s="46" t="str">
        <f t="shared" si="1"/>
        <v>23779-99-9</v>
      </c>
      <c r="H46" s="45" t="str">
        <f t="shared" si="2"/>
        <v>Benzoic acid, 2-[[8-(trifluoromethyl)-4-quinolinyl]amino]-, 2,3-dihydroxypropyl ester</v>
      </c>
    </row>
    <row r="47" spans="1:8" x14ac:dyDescent="0.35">
      <c r="A47" s="45">
        <f>IF(B47="","",MAX(A$3:A46)+1)</f>
        <v>44</v>
      </c>
      <c r="B47" s="45" t="str">
        <f t="shared" si="0"/>
        <v>25038-02-2</v>
      </c>
      <c r="D47" s="74" t="str">
        <f>'Substances &amp; Codes'!B47</f>
        <v>25038-02-2</v>
      </c>
      <c r="E47" s="74" t="str">
        <f>'Substances &amp; Codes'!C47</f>
        <v>Oxirane, trifluoro(trifluoromethyl)-, homopolymer</v>
      </c>
      <c r="G47" s="46" t="str">
        <f t="shared" si="1"/>
        <v>25038-02-2</v>
      </c>
      <c r="H47" s="45" t="str">
        <f t="shared" si="2"/>
        <v>Oxirane, trifluoro(trifluoromethyl)-, homopolymer</v>
      </c>
    </row>
    <row r="48" spans="1:8" ht="29" x14ac:dyDescent="0.35">
      <c r="A48" s="45">
        <f>IF(B48="","",MAX(A$3:A47)+1)</f>
        <v>45</v>
      </c>
      <c r="B48" s="45" t="str">
        <f t="shared" si="0"/>
        <v>29420-49-3</v>
      </c>
      <c r="D48" s="74" t="str">
        <f>'Substances &amp; Codes'!B48</f>
        <v>29420-49-3</v>
      </c>
      <c r="E48" s="74" t="str">
        <f>'Substances &amp; Codes'!C48</f>
        <v>1-Butanesulfonic acid, 1,1,2,2,3,3,4,4,4-nonafluoro-, potassium salt</v>
      </c>
      <c r="G48" s="46" t="str">
        <f t="shared" si="1"/>
        <v>29420-49-3</v>
      </c>
      <c r="H48" s="45" t="str">
        <f t="shared" si="2"/>
        <v>1-Butanesulfonic acid, 1,1,2,2,3,3,4,4,4-nonafluoro-, potassium salt</v>
      </c>
    </row>
    <row r="49" spans="1:8" ht="29" x14ac:dyDescent="0.35">
      <c r="A49" s="45">
        <f>IF(B49="","",MAX(A$3:A48)+1)</f>
        <v>46</v>
      </c>
      <c r="B49" s="45" t="str">
        <f t="shared" si="0"/>
        <v>30909-51-4</v>
      </c>
      <c r="D49" s="74" t="str">
        <f>'Substances &amp; Codes'!B49</f>
        <v>30909-51-4</v>
      </c>
      <c r="E49" s="74" t="str">
        <f>'Substances &amp; Codes'!C49</f>
        <v>Decanoic acid, 2-[4-[3-[2-(trifluoromethyl)-9H-thioxanthen-9-ylidene]propyl]-1-piperazinyl]ethyl ester</v>
      </c>
      <c r="G49" s="46" t="str">
        <f t="shared" si="1"/>
        <v>30909-51-4</v>
      </c>
      <c r="H49" s="45" t="str">
        <f t="shared" si="2"/>
        <v>Decanoic acid, 2-[4-[3-[2-(trifluoromethyl)-9H-thioxanthen-9-ylidene]propyl]-1-piperazinyl]ethyl ester</v>
      </c>
    </row>
    <row r="50" spans="1:8" ht="43.5" x14ac:dyDescent="0.35">
      <c r="A50" s="45">
        <f>IF(B50="","",MAX(A$3:A49)+1)</f>
        <v>47</v>
      </c>
      <c r="B50" s="45" t="str">
        <f t="shared" si="0"/>
        <v>32240-73-6</v>
      </c>
      <c r="D50" s="74" t="str">
        <f>'Substances &amp; Codes'!B50</f>
        <v>32240-73-6</v>
      </c>
      <c r="E50" s="74" t="str">
        <f>'Substances &amp; Codes'!C50</f>
        <v>1,3-Isobenzofurandione, 5,5'-[2,2,2-trifluoro-1-(trifluoromethyl)ethylidene]bis-, polymer with 4,4'-oxybis[benzenamine]</v>
      </c>
      <c r="G50" s="46" t="str">
        <f t="shared" si="1"/>
        <v>32240-73-6</v>
      </c>
      <c r="H50" s="45" t="str">
        <f t="shared" si="2"/>
        <v>1,3-Isobenzofurandione, 5,5'-[2,2,2-trifluoro-1-(trifluoromethyl)ethylidene]bis-, polymer with 4,4'-oxybis[benzenamine]</v>
      </c>
    </row>
    <row r="51" spans="1:8" x14ac:dyDescent="0.35">
      <c r="A51" s="45">
        <f>IF(B51="","",MAX(A$3:A50)+1)</f>
        <v>48</v>
      </c>
      <c r="B51" s="45" t="str">
        <f t="shared" si="0"/>
        <v>33454-82-9</v>
      </c>
      <c r="D51" s="74" t="str">
        <f>'Substances &amp; Codes'!B51</f>
        <v>33454-82-9</v>
      </c>
      <c r="E51" s="74" t="str">
        <f>'Substances &amp; Codes'!C51</f>
        <v>Methanesulfonic acid, trifluoro-, lithium salt</v>
      </c>
      <c r="G51" s="46" t="str">
        <f t="shared" si="1"/>
        <v>33454-82-9</v>
      </c>
      <c r="H51" s="45" t="str">
        <f t="shared" si="2"/>
        <v>Methanesulfonic acid, trifluoro-, lithium salt</v>
      </c>
    </row>
    <row r="52" spans="1:8" ht="29" x14ac:dyDescent="0.35">
      <c r="A52" s="45">
        <f>IF(B52="","",MAX(A$3:A51)+1)</f>
        <v>49</v>
      </c>
      <c r="B52" s="45" t="str">
        <f t="shared" si="0"/>
        <v>34449-89-3</v>
      </c>
      <c r="D52" s="74" t="str">
        <f>'Substances &amp; Codes'!B52</f>
        <v>34449-89-3</v>
      </c>
      <c r="E52" s="74" t="str">
        <f>'Substances &amp; Codes'!C52</f>
        <v>1-Butanesulfonamide, N-ethyl-1,1,2,2,3,3,4,4,4-nonafluoro-N-(2-hydroxyethyl)-</v>
      </c>
      <c r="G52" s="46" t="str">
        <f t="shared" si="1"/>
        <v>34449-89-3</v>
      </c>
      <c r="H52" s="45" t="str">
        <f t="shared" si="2"/>
        <v>1-Butanesulfonamide, N-ethyl-1,1,2,2,3,3,4,4,4-nonafluoro-N-(2-hydroxyethyl)-</v>
      </c>
    </row>
    <row r="53" spans="1:8" ht="29" x14ac:dyDescent="0.35">
      <c r="A53" s="45">
        <f>IF(B53="","",MAX(A$3:A52)+1)</f>
        <v>50</v>
      </c>
      <c r="B53" s="45" t="str">
        <f t="shared" si="0"/>
        <v>34454-97-2</v>
      </c>
      <c r="D53" s="74" t="str">
        <f>'Substances &amp; Codes'!B53</f>
        <v>34454-97-2</v>
      </c>
      <c r="E53" s="74" t="str">
        <f>'Substances &amp; Codes'!C53</f>
        <v>1-Butanesulfonamide, 1,1,2,2,3,3,4,4,4-nonafluoro-N-(2-hydroxyethyl)-N-methyl-</v>
      </c>
      <c r="G53" s="46" t="str">
        <f t="shared" si="1"/>
        <v>34454-97-2</v>
      </c>
      <c r="H53" s="45" t="str">
        <f t="shared" si="2"/>
        <v>1-Butanesulfonamide, 1,1,2,2,3,3,4,4,4-nonafluoro-N-(2-hydroxyethyl)-N-methyl-</v>
      </c>
    </row>
    <row r="54" spans="1:8" ht="43.5" x14ac:dyDescent="0.35">
      <c r="A54" s="45">
        <f>IF(B54="","",MAX(A$3:A53)+1)</f>
        <v>51</v>
      </c>
      <c r="B54" s="45" t="str">
        <f t="shared" si="0"/>
        <v>34455-29-3</v>
      </c>
      <c r="D54" s="74" t="str">
        <f>'Substances &amp; Codes'!B54</f>
        <v>34455-29-3</v>
      </c>
      <c r="E54" s="74" t="str">
        <f>'Substances &amp; Codes'!C54</f>
        <v>1-Propanaminium, N-(carboxymethyl)-N,N-dimethyl-3-[[(3,3,4,4,5,5,6,6,7,7,8,8,8-tridecafluorooctyl)sulfonyl]amino]-, hydroxide, inner salt</v>
      </c>
      <c r="G54" s="46" t="str">
        <f t="shared" si="1"/>
        <v>34455-29-3</v>
      </c>
      <c r="H54" s="45" t="str">
        <f t="shared" si="2"/>
        <v>1-Propanaminium, N-(carboxymethyl)-N,N-dimethyl-3-[[(3,3,4,4,5,5,6,6,7,7,8,8,8-tridecafluorooctyl)sulfonyl]amino]-, hydroxide, inner salt</v>
      </c>
    </row>
    <row r="55" spans="1:8" ht="29" x14ac:dyDescent="0.35">
      <c r="A55" s="45">
        <f>IF(B55="","",MAX(A$3:A54)+1)</f>
        <v>52</v>
      </c>
      <c r="B55" s="45" t="str">
        <f t="shared" si="0"/>
        <v>38677-85-9</v>
      </c>
      <c r="D55" s="74" t="str">
        <f>'Substances &amp; Codes'!B55</f>
        <v>38677-85-9</v>
      </c>
      <c r="E55" s="74" t="str">
        <f>'Substances &amp; Codes'!C55</f>
        <v>3-Pyridinecarboxylic acid, 2-[[2-methyl-3-(trifluoromethyl)phenyl]amino]-</v>
      </c>
      <c r="G55" s="46" t="str">
        <f t="shared" si="1"/>
        <v>38677-85-9</v>
      </c>
      <c r="H55" s="45" t="str">
        <f t="shared" si="2"/>
        <v>3-Pyridinecarboxylic acid, 2-[[2-methyl-3-(trifluoromethyl)phenyl]amino]-</v>
      </c>
    </row>
    <row r="56" spans="1:8" ht="29" x14ac:dyDescent="0.35">
      <c r="A56" s="45">
        <f>IF(B56="","",MAX(A$3:A55)+1)</f>
        <v>53</v>
      </c>
      <c r="B56" s="45" t="str">
        <f t="shared" si="0"/>
        <v>42267-27-6</v>
      </c>
      <c r="D56" s="74" t="str">
        <f>'Substances &amp; Codes'!B56</f>
        <v>42267-27-6</v>
      </c>
      <c r="E56" s="74" t="str">
        <f>'Substances &amp; Codes'!C56</f>
        <v>Acetamide, N-[4-(2,5-dioxo-4-oxazolidinyl)butyl]-2,2,2-trifluoro-, (S)-</v>
      </c>
      <c r="G56" s="46" t="str">
        <f t="shared" si="1"/>
        <v>42267-27-6</v>
      </c>
      <c r="H56" s="45" t="str">
        <f t="shared" si="2"/>
        <v>Acetamide, N-[4-(2,5-dioxo-4-oxazolidinyl)butyl]-2,2,2-trifluoro-, (S)-</v>
      </c>
    </row>
    <row r="57" spans="1:8" ht="29" x14ac:dyDescent="0.35">
      <c r="A57" s="45">
        <f>IF(B57="","",MAX(A$3:A56)+1)</f>
        <v>54</v>
      </c>
      <c r="B57" s="45" t="str">
        <f t="shared" si="0"/>
        <v>42461-84-7</v>
      </c>
      <c r="D57" s="74" t="str">
        <f>'Substances &amp; Codes'!B57</f>
        <v>42461-84-7</v>
      </c>
      <c r="E57" s="74" t="str">
        <f>'Substances &amp; Codes'!C57</f>
        <v>D-​Glucitol, 1-​deoxy-​1-​(methylamino)​-​, 2-​[[2-​methyl-​3-​(trifluoromethyl)​phenyl]​amino]​-​3-​pyridinecarboxylate (1:1)</v>
      </c>
      <c r="G57" s="46" t="str">
        <f t="shared" si="1"/>
        <v>42461-84-7</v>
      </c>
      <c r="H57" s="45" t="str">
        <f t="shared" si="2"/>
        <v>D-​Glucitol, 1-​deoxy-​1-​(methylamino)​-​, 2-​[[2-​methyl-​3-​(trifluoromethyl)​phenyl]​amino]​-​3-​pyridinecarboxylate (1:1)</v>
      </c>
    </row>
    <row r="58" spans="1:8" x14ac:dyDescent="0.35">
      <c r="A58" s="45">
        <f>IF(B58="","",MAX(A$3:A57)+1)</f>
        <v>55</v>
      </c>
      <c r="B58" s="45" t="str">
        <f t="shared" si="0"/>
        <v>50594-66-6</v>
      </c>
      <c r="D58" s="74" t="str">
        <f>'Substances &amp; Codes'!B58</f>
        <v>50594-66-6</v>
      </c>
      <c r="E58" s="74" t="str">
        <f>'Substances &amp; Codes'!C58</f>
        <v>Benzoic acid, 5-[2-chloro-4-(trifluoromethyl)phenoxy]-2-nitro-</v>
      </c>
      <c r="G58" s="46" t="str">
        <f t="shared" si="1"/>
        <v>50594-66-6</v>
      </c>
      <c r="H58" s="45" t="str">
        <f t="shared" si="2"/>
        <v>Benzoic acid, 5-[2-chloro-4-(trifluoromethyl)phenoxy]-2-nitro-</v>
      </c>
    </row>
    <row r="59" spans="1:8" x14ac:dyDescent="0.35">
      <c r="A59" s="45">
        <f>IF(B59="","",MAX(A$3:A58)+1)</f>
        <v>56</v>
      </c>
      <c r="B59" s="45" t="str">
        <f t="shared" si="0"/>
        <v>51230-18-3</v>
      </c>
      <c r="D59" s="74" t="str">
        <f>'Substances &amp; Codes'!B59</f>
        <v>51230-18-3</v>
      </c>
      <c r="E59" s="74" t="str">
        <f>'Substances &amp; Codes'!C59</f>
        <v>Ethane, 2-bromo-2-chloro-1,1,1-trifluoro-, (2S)-</v>
      </c>
      <c r="G59" s="46" t="str">
        <f t="shared" si="1"/>
        <v>51230-18-3</v>
      </c>
      <c r="H59" s="45" t="str">
        <f t="shared" si="2"/>
        <v>Ethane, 2-bromo-2-chloro-1,1,1-trifluoro-, (2S)-</v>
      </c>
    </row>
    <row r="60" spans="1:8" ht="29" x14ac:dyDescent="0.35">
      <c r="A60" s="45">
        <f>IF(B60="","",MAX(A$3:A59)+1)</f>
        <v>57</v>
      </c>
      <c r="B60" s="45" t="str">
        <f t="shared" si="0"/>
        <v>51742-87-1</v>
      </c>
      <c r="D60" s="74" t="str">
        <f>'Substances &amp; Codes'!B60</f>
        <v>51742-87-1</v>
      </c>
      <c r="E60" s="74" t="str">
        <f>'Substances &amp; Codes'!C60</f>
        <v>4-Quinolinemethanol, α-(2R)-2-piperidinyl-2,8-bis(trifluoromethyl)-, (αS)-</v>
      </c>
      <c r="G60" s="46" t="str">
        <f t="shared" si="1"/>
        <v>51742-87-1</v>
      </c>
      <c r="H60" s="45" t="str">
        <f t="shared" si="2"/>
        <v>4-Quinolinemethanol, α-(2R)-2-piperidinyl-2,8-bis(trifluoromethyl)-, (αS)-</v>
      </c>
    </row>
    <row r="61" spans="1:8" x14ac:dyDescent="0.35">
      <c r="A61" s="45">
        <f>IF(B61="","",MAX(A$3:A60)+1)</f>
        <v>58</v>
      </c>
      <c r="B61" s="45" t="str">
        <f t="shared" si="0"/>
        <v>51851-37-7</v>
      </c>
      <c r="D61" s="74" t="str">
        <f>'Substances &amp; Codes'!B61</f>
        <v>51851-37-7</v>
      </c>
      <c r="E61" s="74" t="str">
        <f>'Substances &amp; Codes'!C61</f>
        <v>Silane, triethoxy(3,3,4,4,5,5,6,6,7,7,8,8,8-tridecafluorooctyl)-</v>
      </c>
      <c r="G61" s="46" t="str">
        <f t="shared" si="1"/>
        <v>51851-37-7</v>
      </c>
      <c r="H61" s="45" t="str">
        <f t="shared" si="2"/>
        <v>Silane, triethoxy(3,3,4,4,5,5,6,6,7,7,8,8,8-tridecafluorooctyl)-</v>
      </c>
    </row>
    <row r="62" spans="1:8" ht="43.5" x14ac:dyDescent="0.35">
      <c r="A62" s="45">
        <f>IF(B62="","",MAX(A$3:A61)+1)</f>
        <v>59</v>
      </c>
      <c r="B62" s="45" t="str">
        <f t="shared" si="0"/>
        <v>52238-92-3</v>
      </c>
      <c r="D62" s="74" t="str">
        <f>'Substances &amp; Codes'!B62</f>
        <v>52238-92-3</v>
      </c>
      <c r="E62" s="74" t="str">
        <f>'Substances &amp; Codes'!C62</f>
        <v>2-Naphthalenecarboxamide, N,N'-(2,5-dichloro-1,4-phenylene)bis[4-[[2-chloro-5-(trifluoromethyl)phenyl]azo]-3-hydroxy-</v>
      </c>
      <c r="G62" s="46" t="str">
        <f t="shared" si="1"/>
        <v>52238-92-3</v>
      </c>
      <c r="H62" s="45" t="str">
        <f t="shared" si="2"/>
        <v>2-Naphthalenecarboxamide, N,N'-(2,5-dichloro-1,4-phenylene)bis[4-[[2-chloro-5-(trifluoromethyl)phenyl]azo]-3-hydroxy-</v>
      </c>
    </row>
    <row r="63" spans="1:8" x14ac:dyDescent="0.35">
      <c r="A63" s="45">
        <f>IF(B63="","",MAX(A$3:A62)+1)</f>
        <v>60</v>
      </c>
      <c r="B63" s="45" t="str">
        <f t="shared" si="0"/>
        <v>52591-27-2</v>
      </c>
      <c r="D63" s="74" t="str">
        <f>'Substances &amp; Codes'!B63</f>
        <v>52591-27-2</v>
      </c>
      <c r="E63" s="74" t="str">
        <f>'Substances &amp; Codes'!C63</f>
        <v>2-Propenoic acid, 3,3,4,4,5,5,6,6,6-nonafluorohexyl ester</v>
      </c>
      <c r="G63" s="46" t="str">
        <f t="shared" si="1"/>
        <v>52591-27-2</v>
      </c>
      <c r="H63" s="45" t="str">
        <f t="shared" si="2"/>
        <v>2-Propenoic acid, 3,3,4,4,5,5,6,6,6-nonafluorohexyl ester</v>
      </c>
    </row>
    <row r="64" spans="1:8" ht="29" x14ac:dyDescent="0.35">
      <c r="A64" s="45">
        <f>IF(B64="","",MAX(A$3:A63)+1)</f>
        <v>61</v>
      </c>
      <c r="B64" s="45" t="str">
        <f t="shared" si="0"/>
        <v>53230-10-7</v>
      </c>
      <c r="D64" s="74" t="str">
        <f>'Substances &amp; Codes'!B64</f>
        <v>53230-10-7</v>
      </c>
      <c r="E64" s="74" t="str">
        <f>'Substances &amp; Codes'!C64</f>
        <v>4-Quinolinemethanol, α-(2R)-2-piperidinyl-2,8-bis(trifluoromethyl)-, (αS)-rel-</v>
      </c>
      <c r="G64" s="46" t="str">
        <f t="shared" si="1"/>
        <v>53230-10-7</v>
      </c>
      <c r="H64" s="45" t="str">
        <f t="shared" si="2"/>
        <v>4-Quinolinemethanol, α-(2R)-2-piperidinyl-2,8-bis(trifluoromethyl)-, (αS)-rel-</v>
      </c>
    </row>
    <row r="65" spans="1:8" ht="29" x14ac:dyDescent="0.35">
      <c r="A65" s="45">
        <f>IF(B65="","",MAX(A$3:A64)+1)</f>
        <v>62</v>
      </c>
      <c r="B65" s="45" t="str">
        <f t="shared" si="0"/>
        <v>53518-00-6</v>
      </c>
      <c r="D65" s="74" t="str">
        <f>'Substances &amp; Codes'!B65</f>
        <v>53518-00-6</v>
      </c>
      <c r="E65" s="74" t="str">
        <f>'Substances &amp; Codes'!C65</f>
        <v>1-Propanaminium, N,N,N-trimethyl-3-[[(nonafluorobutyl)sulfonyl]amino]-, chloride</v>
      </c>
      <c r="G65" s="46" t="str">
        <f t="shared" si="1"/>
        <v>53518-00-6</v>
      </c>
      <c r="H65" s="45" t="str">
        <f t="shared" si="2"/>
        <v>1-Propanaminium, N,N,N-trimethyl-3-[[(nonafluorobutyl)sulfonyl]amino]-, chloride</v>
      </c>
    </row>
    <row r="66" spans="1:8" ht="29" x14ac:dyDescent="0.35">
      <c r="A66" s="45">
        <f>IF(B66="","",MAX(A$3:A65)+1)</f>
        <v>63</v>
      </c>
      <c r="B66" s="45" t="str">
        <f t="shared" si="0"/>
        <v>53518-14-2</v>
      </c>
      <c r="D66" s="74" t="str">
        <f>'Substances &amp; Codes'!B66</f>
        <v>53518-14-2</v>
      </c>
      <c r="E66" s="74" t="str">
        <f>'Substances &amp; Codes'!C66</f>
        <v>2H-1-Benzopyran-2-one, 7-(dimethylamino)-4-(trifluoromethyl)-</v>
      </c>
      <c r="G66" s="46" t="str">
        <f t="shared" si="1"/>
        <v>53518-14-2</v>
      </c>
      <c r="H66" s="45" t="str">
        <f t="shared" si="2"/>
        <v>2H-1-Benzopyran-2-one, 7-(dimethylamino)-4-(trifluoromethyl)-</v>
      </c>
    </row>
    <row r="67" spans="1:8" ht="29" x14ac:dyDescent="0.35">
      <c r="A67" s="45">
        <f>IF(B67="","",MAX(A$3:A66)+1)</f>
        <v>64</v>
      </c>
      <c r="B67" s="45" t="str">
        <f t="shared" si="0"/>
        <v>53518-16-4</v>
      </c>
      <c r="D67" s="74" t="str">
        <f>'Substances &amp; Codes'!B67</f>
        <v>53518-16-4</v>
      </c>
      <c r="E67" s="74" t="str">
        <f>'Substances &amp; Codes'!C67</f>
        <v>2H-Pyrano[3,2-g]quinolin-2-one, 6,7,8,9-tetrahydro-4-(trifluoromethyl)-</v>
      </c>
      <c r="G67" s="46" t="str">
        <f t="shared" si="1"/>
        <v>53518-16-4</v>
      </c>
      <c r="H67" s="45" t="str">
        <f t="shared" si="2"/>
        <v>2H-Pyrano[3,2-g]quinolin-2-one, 6,7,8,9-tetrahydro-4-(trifluoromethyl)-</v>
      </c>
    </row>
    <row r="68" spans="1:8" ht="29" x14ac:dyDescent="0.35">
      <c r="A68" s="45">
        <f>IF(B68="","",MAX(A$3:A67)+1)</f>
        <v>65</v>
      </c>
      <c r="B68" s="45" t="str">
        <f t="shared" ref="B68:B131" si="3">IF(AND(SearchSubstanceIdentifier="",SearchKeyword1=""),D68,
IF(AND(SearchSubstanceIdentifier&lt;&gt;"",SearchKeyword1="",ISERR(FIND(SearchSubstanceIdentifier,D68,1))=FALSE),D68,
IF(AND(SearchSubstanceIdentifier="",SearchKeyword1&lt;&gt;"",ISERR(FIND(SearchKeyword1,E68,1))=FALSE)=TRUE,D68,
IF(AND(SearchSubstanceIdentifier&lt;&gt;"",SearchKeyword1&lt;&gt;"",ISERR(FIND(SearchSubstanceIdentifier,D68,1))=FALSE,ISERR(FIND(SearchKeyword1,E68,1))=FALSE),D68,""))))</f>
        <v>54143-56-5</v>
      </c>
      <c r="D68" s="74" t="str">
        <f>'Substances &amp; Codes'!B68</f>
        <v>54143-56-5</v>
      </c>
      <c r="E68" s="74" t="str">
        <f>'Substances &amp; Codes'!C68</f>
        <v>Benzamide, N-(2-piperidinylmethyl)-2,5-bis(2,2,2-trifluoroethoxy)-, monoacetate</v>
      </c>
      <c r="G68" s="46" t="str">
        <f t="shared" si="1"/>
        <v>54143-56-5</v>
      </c>
      <c r="H68" s="45" t="str">
        <f t="shared" si="2"/>
        <v>Benzamide, N-(2-piperidinylmethyl)-2,5-bis(2,2,2-trifluoroethoxy)-, monoacetate</v>
      </c>
    </row>
    <row r="69" spans="1:8" ht="29" x14ac:dyDescent="0.35">
      <c r="A69" s="45">
        <f>IF(B69="","",MAX(A$3:A68)+1)</f>
        <v>66</v>
      </c>
      <c r="B69" s="45" t="str">
        <f t="shared" si="3"/>
        <v>54910-89-3</v>
      </c>
      <c r="D69" s="74" t="str">
        <f>'Substances &amp; Codes'!B69</f>
        <v>54910-89-3</v>
      </c>
      <c r="E69" s="74" t="str">
        <f>'Substances &amp; Codes'!C69</f>
        <v>Benzenepropanamine, N-methyl-γ-[4-(trifluoromethyl)phenoxy]-</v>
      </c>
      <c r="G69" s="46" t="str">
        <f t="shared" ref="G69:G132" si="4">IF(ISERROR(INDEX($B$4:$B$728, MATCH(ROW()-ROW($B$3), $A$4:$A$728,0))), "", INDEX($B$4:$B$728, MATCH(ROW()-ROW($B$3), $A$4:$A$728,0)))</f>
        <v>54910-89-3</v>
      </c>
      <c r="H69" s="45" t="str">
        <f t="shared" ref="H69:H132" si="5">IF($G69="","",IF(VLOOKUP($G69,$D$4:$E$728,COLUMN(H$3)-COLUMN($G$3)+1,FALSE)=0,"",VLOOKUP($G69,$D$4:$E$728,COLUMN(H$3)-COLUMN($G$3)+1,FALSE)))</f>
        <v>Benzenepropanamine, N-methyl-γ-[4-(trifluoromethyl)phenoxy]-</v>
      </c>
    </row>
    <row r="70" spans="1:8" ht="58" x14ac:dyDescent="0.35">
      <c r="A70" s="45">
        <f>IF(B70="","",MAX(A$3:A69)+1)</f>
        <v>67</v>
      </c>
      <c r="B70" s="45" t="str">
        <f t="shared" si="3"/>
        <v>56124-62-0</v>
      </c>
      <c r="D70" s="74" t="str">
        <f>'Substances &amp; Codes'!B70</f>
        <v>56124-62-0</v>
      </c>
      <c r="E70" s="74" t="str">
        <f>'Substances &amp; Codes'!C70</f>
        <v>Pentanoic acid, 2-[(2S,4S)-1,2,3,4,6,11-hexahydro-2,5,12-trihydroxy-7-methoxy-6,11-dioxo-4-[[2,3,6-trideoxy-3-[(2,2,2-trifluoroacetyl)amino]-α-L-lyxo-hexopyranosyl]oxy]-2-naphthacenyl]-2-oxoethyl ester</v>
      </c>
      <c r="G70" s="46" t="str">
        <f t="shared" si="4"/>
        <v>56124-62-0</v>
      </c>
      <c r="H70" s="45" t="str">
        <f t="shared" si="5"/>
        <v>Pentanoic acid, 2-[(2S,4S)-1,2,3,4,6,11-hexahydro-2,5,12-trihydroxy-7-methoxy-6,11-dioxo-4-[[2,3,6-trideoxy-3-[(2,2,2-trifluoroacetyl)amino]-α-L-lyxo-hexopyranosyl]oxy]-2-naphthacenyl]-2-oxoethyl ester</v>
      </c>
    </row>
    <row r="71" spans="1:8" ht="29" x14ac:dyDescent="0.35">
      <c r="A71" s="45">
        <f>IF(B71="","",MAX(A$3:A70)+1)</f>
        <v>68</v>
      </c>
      <c r="B71" s="45" t="str">
        <f t="shared" si="3"/>
        <v>56296-78-7</v>
      </c>
      <c r="D71" s="74" t="str">
        <f>'Substances &amp; Codes'!B71</f>
        <v>56296-78-7</v>
      </c>
      <c r="E71" s="74" t="str">
        <f>'Substances &amp; Codes'!C71</f>
        <v>Benzenepropanamine, N-methyl-γ-[4-(trifluoromethyl)phenoxy]-, hydrochloride (1:1)</v>
      </c>
      <c r="G71" s="46" t="str">
        <f t="shared" si="4"/>
        <v>56296-78-7</v>
      </c>
      <c r="H71" s="45" t="str">
        <f t="shared" si="5"/>
        <v>Benzenepropanamine, N-methyl-γ-[4-(trifluoromethyl)phenoxy]-, hydrochloride (1:1)</v>
      </c>
    </row>
    <row r="72" spans="1:8" ht="29" x14ac:dyDescent="0.35">
      <c r="A72" s="45">
        <f>IF(B72="","",MAX(A$3:A71)+1)</f>
        <v>69</v>
      </c>
      <c r="B72" s="45" t="str">
        <f t="shared" si="3"/>
        <v>57741-47-6</v>
      </c>
      <c r="D72" s="74" t="str">
        <f>'Substances &amp; Codes'!B72</f>
        <v>57741-47-6</v>
      </c>
      <c r="E72" s="74" t="str">
        <f>'Substances &amp; Codes'!C72</f>
        <v>2-Naphthalenesulfonic acid, 6-amino-5-[[4-chloro-2-(trifluoromethyl)phenyl]azo]-4-hydroxy-, monosodium salt</v>
      </c>
      <c r="G72" s="46" t="str">
        <f t="shared" si="4"/>
        <v>57741-47-6</v>
      </c>
      <c r="H72" s="45" t="str">
        <f t="shared" si="5"/>
        <v>2-Naphthalenesulfonic acid, 6-amino-5-[[4-chloro-2-(trifluoromethyl)phenyl]azo]-4-hydroxy-, monosodium salt</v>
      </c>
    </row>
    <row r="73" spans="1:8" ht="29" x14ac:dyDescent="0.35">
      <c r="A73" s="45">
        <f>IF(B73="","",MAX(A$3:A72)+1)</f>
        <v>70</v>
      </c>
      <c r="B73" s="45" t="str">
        <f t="shared" si="3"/>
        <v>60164-51-4</v>
      </c>
      <c r="D73" s="74" t="str">
        <f>'Substances &amp; Codes'!B73</f>
        <v>60164-51-4</v>
      </c>
      <c r="E73" s="74" t="str">
        <f>'Substances &amp; Codes'!C73</f>
        <v>Poly[oxy[trifluoro(trifluoromethyl)-1,2-ethanediyl]], α-(pentafluoroethyl)-ω-[tetrafluoro(trifluoromethyl)ethoxy]-</v>
      </c>
      <c r="G73" s="46" t="str">
        <f t="shared" si="4"/>
        <v>60164-51-4</v>
      </c>
      <c r="H73" s="45" t="str">
        <f t="shared" si="5"/>
        <v>Poly[oxy[trifluoro(trifluoromethyl)-1,2-ethanediyl]], α-(pentafluoroethyl)-ω-[tetrafluoro(trifluoromethyl)ethoxy]-</v>
      </c>
    </row>
    <row r="74" spans="1:8" ht="29" x14ac:dyDescent="0.35">
      <c r="A74" s="45">
        <f>IF(B74="","",MAX(A$3:A73)+1)</f>
        <v>71</v>
      </c>
      <c r="B74" s="45" t="str">
        <f t="shared" si="3"/>
        <v>60270-55-5</v>
      </c>
      <c r="D74" s="74" t="str">
        <f>'Substances &amp; Codes'!B74</f>
        <v>60270-55-5</v>
      </c>
      <c r="E74" s="74" t="str">
        <f>'Substances &amp; Codes'!C74</f>
        <v>1-Heptanesulfonic acid, 1,1,2,2,3,3,4,4,5,5,6,6,7,7,7-pentadecafluoro-, potassium salt</v>
      </c>
      <c r="G74" s="46" t="str">
        <f t="shared" si="4"/>
        <v>60270-55-5</v>
      </c>
      <c r="H74" s="45" t="str">
        <f t="shared" si="5"/>
        <v>1-Heptanesulfonic acid, 1,1,2,2,3,3,4,4,5,5,6,6,7,7,7-pentadecafluoro-, potassium salt</v>
      </c>
    </row>
    <row r="75" spans="1:8" ht="29" x14ac:dyDescent="0.35">
      <c r="A75" s="45">
        <f>IF(B75="","",MAX(A$3:A74)+1)</f>
        <v>72</v>
      </c>
      <c r="B75" s="45" t="str">
        <f t="shared" si="3"/>
        <v>61718-82-9</v>
      </c>
      <c r="D75" s="74" t="str">
        <f>'Substances &amp; Codes'!B75</f>
        <v>61718-82-9</v>
      </c>
      <c r="E75" s="74" t="str">
        <f>'Substances &amp; Codes'!C75</f>
        <v>1-Pentanone, 5-methoxy-1-[4-(trifluoromethyl)phenyl]-, O-(2-aminoethyl)oxime, (1E)-, (2Z)-2-butenedioate (1:1)</v>
      </c>
      <c r="G75" s="46" t="str">
        <f t="shared" si="4"/>
        <v>61718-82-9</v>
      </c>
      <c r="H75" s="45" t="str">
        <f t="shared" si="5"/>
        <v>1-Pentanone, 5-methoxy-1-[4-(trifluoromethyl)phenyl]-, O-(2-aminoethyl)oxime, (1E)-, (2Z)-2-butenedioate (1:1)</v>
      </c>
    </row>
    <row r="76" spans="1:8" x14ac:dyDescent="0.35">
      <c r="A76" s="45">
        <f>IF(B76="","",MAX(A$3:A75)+1)</f>
        <v>73</v>
      </c>
      <c r="B76" s="45" t="str">
        <f t="shared" si="3"/>
        <v>63148-56-1</v>
      </c>
      <c r="D76" s="74" t="str">
        <f>'Substances &amp; Codes'!B76</f>
        <v>63148-56-1</v>
      </c>
      <c r="E76" s="74" t="str">
        <f>'Substances &amp; Codes'!C76</f>
        <v>Siloxanes and silicones, Me 3,3,3-trifluoropropyl</v>
      </c>
      <c r="G76" s="46" t="str">
        <f t="shared" si="4"/>
        <v>63148-56-1</v>
      </c>
      <c r="H76" s="45" t="str">
        <f t="shared" si="5"/>
        <v>Siloxanes and silicones, Me 3,3,3-trifluoropropyl</v>
      </c>
    </row>
    <row r="77" spans="1:8" ht="29" x14ac:dyDescent="0.35">
      <c r="A77" s="45">
        <f>IF(B77="","",MAX(A$3:A76)+1)</f>
        <v>74</v>
      </c>
      <c r="B77" s="45" t="str">
        <f t="shared" si="3"/>
        <v>63612-50-0</v>
      </c>
      <c r="D77" s="74" t="str">
        <f>'Substances &amp; Codes'!B77</f>
        <v>63612-50-0</v>
      </c>
      <c r="E77" s="74" t="str">
        <f>'Substances &amp; Codes'!C77</f>
        <v>2,4-Imidazolidinedione, 5,5-dimethyl-3-[4-nitro-3-(trifluoromethyl)phenyl]-</v>
      </c>
      <c r="G77" s="46" t="str">
        <f t="shared" si="4"/>
        <v>63612-50-0</v>
      </c>
      <c r="H77" s="45" t="str">
        <f t="shared" si="5"/>
        <v>2,4-Imidazolidinedione, 5,5-dimethyl-3-[4-nitro-3-(trifluoromethyl)phenyl]-</v>
      </c>
    </row>
    <row r="78" spans="1:8" x14ac:dyDescent="0.35">
      <c r="A78" s="45">
        <f>IF(B78="","",MAX(A$3:A77)+1)</f>
        <v>75</v>
      </c>
      <c r="B78" s="45" t="str">
        <f t="shared" si="3"/>
        <v>64577-63-5</v>
      </c>
      <c r="D78" s="74" t="str">
        <f>'Substances &amp; Codes'!B78</f>
        <v>64577-63-5</v>
      </c>
      <c r="E78" s="74" t="str">
        <f>'Substances &amp; Codes'!C78</f>
        <v>L-Valine, N-(2,2,2-trifluoroacetyl)-L-valyl-L-tyrosyl-</v>
      </c>
      <c r="G78" s="46" t="str">
        <f t="shared" si="4"/>
        <v>64577-63-5</v>
      </c>
      <c r="H78" s="45" t="str">
        <f t="shared" si="5"/>
        <v>L-Valine, N-(2,2,2-trifluoroacetyl)-L-valyl-L-tyrosyl-</v>
      </c>
    </row>
    <row r="79" spans="1:8" ht="29" x14ac:dyDescent="0.35">
      <c r="A79" s="45">
        <f>IF(B79="","",MAX(A$3:A78)+1)</f>
        <v>76</v>
      </c>
      <c r="B79" s="45" t="str">
        <f t="shared" si="3"/>
        <v>65530-57-6</v>
      </c>
      <c r="D79" s="74" t="str">
        <f>'Substances &amp; Codes'!B79</f>
        <v>65530-57-6</v>
      </c>
      <c r="E79" s="74" t="str">
        <f>'Substances &amp; Codes'!C79</f>
        <v>Poly(difluoromethylene), α-fluoro-ω-[2-[[2-(trimethylammonio)ethyl]thio]ethyl]-, methyl sulfate</v>
      </c>
      <c r="G79" s="46" t="str">
        <f t="shared" si="4"/>
        <v>65530-57-6</v>
      </c>
      <c r="H79" s="45" t="str">
        <f t="shared" si="5"/>
        <v>Poly(difluoromethylene), α-fluoro-ω-[2-[[2-(trimethylammonio)ethyl]thio]ethyl]-, methyl sulfate</v>
      </c>
    </row>
    <row r="80" spans="1:8" ht="43.5" x14ac:dyDescent="0.35">
      <c r="A80" s="45">
        <f>IF(B80="","",MAX(A$3:A79)+1)</f>
        <v>77</v>
      </c>
      <c r="B80" s="45" t="str">
        <f t="shared" si="3"/>
        <v>65530-58-7</v>
      </c>
      <c r="D80" s="74" t="str">
        <f>'Substances &amp; Codes'!B80</f>
        <v>65530-58-7</v>
      </c>
      <c r="E80" s="74" t="str">
        <f>'Substances &amp; Codes'!C80</f>
        <v>Poly(difluoromethylene), α-fluoro-ω-(2-hydroxyethyl)-, ester with 2,15-bis(carboxymethyl)-4,13-dioxo-3,14-dioxa-5,12-diazahexadecane-1,2,15,16-tetracarboxylic acid (6:1)</v>
      </c>
      <c r="G80" s="46" t="str">
        <f t="shared" si="4"/>
        <v>65530-58-7</v>
      </c>
      <c r="H80" s="45" t="str">
        <f t="shared" si="5"/>
        <v>Poly(difluoromethylene), α-fluoro-ω-(2-hydroxyethyl)-, ester with 2,15-bis(carboxymethyl)-4,13-dioxo-3,14-dioxa-5,12-diazahexadecane-1,2,15,16-tetracarboxylic acid (6:1)</v>
      </c>
    </row>
    <row r="81" spans="1:8" ht="29" x14ac:dyDescent="0.35">
      <c r="A81" s="45">
        <f>IF(B81="","",MAX(A$3:A80)+1)</f>
        <v>78</v>
      </c>
      <c r="B81" s="45" t="str">
        <f t="shared" si="3"/>
        <v>65530-59-8</v>
      </c>
      <c r="D81" s="74" t="str">
        <f>'Substances &amp; Codes'!B81</f>
        <v>65530-59-8</v>
      </c>
      <c r="E81" s="74" t="str">
        <f>'Substances &amp; Codes'!C81</f>
        <v>Poly(difluoromethylene), α-fluoro-ω-(2-hydroxyethyl)-, 2-hydroxy-1,2,3-propanetricarboxylate (3:1)</v>
      </c>
      <c r="G81" s="46" t="str">
        <f t="shared" si="4"/>
        <v>65530-59-8</v>
      </c>
      <c r="H81" s="45" t="str">
        <f t="shared" si="5"/>
        <v>Poly(difluoromethylene), α-fluoro-ω-(2-hydroxyethyl)-, 2-hydroxy-1,2,3-propanetricarboxylate (3:1)</v>
      </c>
    </row>
    <row r="82" spans="1:8" x14ac:dyDescent="0.35">
      <c r="A82" s="45">
        <f>IF(B82="","",MAX(A$3:A81)+1)</f>
        <v>79</v>
      </c>
      <c r="B82" s="45" t="str">
        <f t="shared" si="3"/>
        <v>65530-61-2</v>
      </c>
      <c r="D82" s="74" t="str">
        <f>'Substances &amp; Codes'!B82</f>
        <v>65530-61-2</v>
      </c>
      <c r="E82" s="74" t="str">
        <f>'Substances &amp; Codes'!C82</f>
        <v>Poly(difluoromethylene), α-fluoro-ω-[2-(phosphonooxy)ethyl]-</v>
      </c>
      <c r="G82" s="46" t="str">
        <f t="shared" si="4"/>
        <v>65530-61-2</v>
      </c>
      <c r="H82" s="45" t="str">
        <f t="shared" si="5"/>
        <v>Poly(difluoromethylene), α-fluoro-ω-[2-(phosphonooxy)ethyl]-</v>
      </c>
    </row>
    <row r="83" spans="1:8" ht="29" x14ac:dyDescent="0.35">
      <c r="A83" s="45">
        <f>IF(B83="","",MAX(A$3:A82)+1)</f>
        <v>80</v>
      </c>
      <c r="B83" s="45" t="str">
        <f t="shared" si="3"/>
        <v>65530-62-3</v>
      </c>
      <c r="D83" s="74" t="str">
        <f>'Substances &amp; Codes'!B83</f>
        <v>65530-62-3</v>
      </c>
      <c r="E83" s="74" t="str">
        <f>'Substances &amp; Codes'!C83</f>
        <v>Poly(difluoromethylene), α,α'-[phosphinicobis(oxy-2,1-ethanediyl)]bis[ω-fluoro-</v>
      </c>
      <c r="G83" s="46" t="str">
        <f t="shared" si="4"/>
        <v>65530-62-3</v>
      </c>
      <c r="H83" s="45" t="str">
        <f t="shared" si="5"/>
        <v>Poly(difluoromethylene), α,α'-[phosphinicobis(oxy-2,1-ethanediyl)]bis[ω-fluoro-</v>
      </c>
    </row>
    <row r="84" spans="1:8" ht="29" x14ac:dyDescent="0.35">
      <c r="A84" s="45">
        <f>IF(B84="","",MAX(A$3:A83)+1)</f>
        <v>81</v>
      </c>
      <c r="B84" s="45" t="str">
        <f t="shared" si="3"/>
        <v>65530-63-4</v>
      </c>
      <c r="D84" s="74" t="str">
        <f>'Substances &amp; Codes'!B84</f>
        <v>65530-63-4</v>
      </c>
      <c r="E84" s="74" t="str">
        <f>'Substances &amp; Codes'!C84</f>
        <v>Ethanol, 2,2'-iminobis-, compd. with α-fluoro-ω-[2-(phosphonooxy)ethyl]poly(difluoromethylene) (2:1)</v>
      </c>
      <c r="G84" s="46" t="str">
        <f t="shared" si="4"/>
        <v>65530-63-4</v>
      </c>
      <c r="H84" s="45" t="str">
        <f t="shared" si="5"/>
        <v>Ethanol, 2,2'-iminobis-, compd. with α-fluoro-ω-[2-(phosphonooxy)ethyl]poly(difluoromethylene) (2:1)</v>
      </c>
    </row>
    <row r="85" spans="1:8" ht="29" x14ac:dyDescent="0.35">
      <c r="A85" s="45">
        <f>IF(B85="","",MAX(A$3:A84)+1)</f>
        <v>82</v>
      </c>
      <c r="B85" s="45" t="str">
        <f t="shared" si="3"/>
        <v>65530-64-5</v>
      </c>
      <c r="D85" s="74" t="str">
        <f>'Substances &amp; Codes'!B85</f>
        <v>65530-64-5</v>
      </c>
      <c r="E85" s="74" t="str">
        <f>'Substances &amp; Codes'!C85</f>
        <v>Ethanol, 2,2'-iminobis-, compd. with α,α'-[phosphinicobis(oxy-2,1-ethanediyl)]bis[ω-fluoropoly(difluoromethylene)] (1:1)</v>
      </c>
      <c r="G85" s="46" t="str">
        <f t="shared" si="4"/>
        <v>65530-64-5</v>
      </c>
      <c r="H85" s="45" t="str">
        <f t="shared" si="5"/>
        <v>Ethanol, 2,2'-iminobis-, compd. with α,α'-[phosphinicobis(oxy-2,1-ethanediyl)]bis[ω-fluoropoly(difluoromethylene)] (1:1)</v>
      </c>
    </row>
    <row r="86" spans="1:8" ht="29" x14ac:dyDescent="0.35">
      <c r="A86" s="45">
        <f>IF(B86="","",MAX(A$3:A85)+1)</f>
        <v>83</v>
      </c>
      <c r="B86" s="45" t="str">
        <f t="shared" si="3"/>
        <v>65530-66-7</v>
      </c>
      <c r="D86" s="74" t="str">
        <f>'Substances &amp; Codes'!B86</f>
        <v>65530-66-7</v>
      </c>
      <c r="E86" s="74" t="str">
        <f>'Substances &amp; Codes'!C86</f>
        <v>Poly(difluoromethylene), α-fluoro-ω-[2-[(2-methyl-1-oxo-2-propenyl)oxy]ethyl]-</v>
      </c>
      <c r="G86" s="46" t="str">
        <f t="shared" si="4"/>
        <v>65530-66-7</v>
      </c>
      <c r="H86" s="45" t="str">
        <f t="shared" si="5"/>
        <v>Poly(difluoromethylene), α-fluoro-ω-[2-[(2-methyl-1-oxo-2-propenyl)oxy]ethyl]-</v>
      </c>
    </row>
    <row r="87" spans="1:8" ht="29" x14ac:dyDescent="0.35">
      <c r="A87" s="45">
        <f>IF(B87="","",MAX(A$3:A86)+1)</f>
        <v>84</v>
      </c>
      <c r="B87" s="45" t="str">
        <f t="shared" si="3"/>
        <v>65530-69-0</v>
      </c>
      <c r="D87" s="74" t="str">
        <f>'Substances &amp; Codes'!B87</f>
        <v>65530-69-0</v>
      </c>
      <c r="E87" s="74" t="str">
        <f>'Substances &amp; Codes'!C87</f>
        <v>Poly(difluoromethylene), α-[2-[(2-carboxyethyl)thio]ethyl]-ω-fluoro-, lithium salt</v>
      </c>
      <c r="G87" s="46" t="str">
        <f t="shared" si="4"/>
        <v>65530-69-0</v>
      </c>
      <c r="H87" s="45" t="str">
        <f t="shared" si="5"/>
        <v>Poly(difluoromethylene), α-[2-[(2-carboxyethyl)thio]ethyl]-ω-fluoro-, lithium salt</v>
      </c>
    </row>
    <row r="88" spans="1:8" ht="29" x14ac:dyDescent="0.35">
      <c r="A88" s="45">
        <f>IF(B88="","",MAX(A$3:A87)+1)</f>
        <v>85</v>
      </c>
      <c r="B88" s="45" t="str">
        <f t="shared" si="3"/>
        <v>65530-70-3</v>
      </c>
      <c r="D88" s="74" t="str">
        <f>'Substances &amp; Codes'!B88</f>
        <v>65530-70-3</v>
      </c>
      <c r="E88" s="74" t="str">
        <f>'Substances &amp; Codes'!C88</f>
        <v>Poly(difluoromethylene), α,α'-[phosphinicobis(oxy-2,1-ethanediyl)]bis[ω-fluoro-, ammonium salt</v>
      </c>
      <c r="G88" s="46" t="str">
        <f t="shared" si="4"/>
        <v>65530-70-3</v>
      </c>
      <c r="H88" s="45" t="str">
        <f t="shared" si="5"/>
        <v>Poly(difluoromethylene), α,α'-[phosphinicobis(oxy-2,1-ethanediyl)]bis[ω-fluoro-, ammonium salt</v>
      </c>
    </row>
    <row r="89" spans="1:8" ht="29" x14ac:dyDescent="0.35">
      <c r="A89" s="45">
        <f>IF(B89="","",MAX(A$3:A88)+1)</f>
        <v>86</v>
      </c>
      <c r="B89" s="45" t="str">
        <f t="shared" si="3"/>
        <v>65530-71-4</v>
      </c>
      <c r="D89" s="74" t="str">
        <f>'Substances &amp; Codes'!B89</f>
        <v>65530-71-4</v>
      </c>
      <c r="E89" s="74" t="str">
        <f>'Substances &amp; Codes'!C89</f>
        <v>Poly(difluoromethylene), α-fluoro-ω-[2-(phosphonooxy)ethyl]-, monoammonium salt</v>
      </c>
      <c r="G89" s="46" t="str">
        <f t="shared" si="4"/>
        <v>65530-71-4</v>
      </c>
      <c r="H89" s="45" t="str">
        <f t="shared" si="5"/>
        <v>Poly(difluoromethylene), α-fluoro-ω-[2-(phosphonooxy)ethyl]-, monoammonium salt</v>
      </c>
    </row>
    <row r="90" spans="1:8" ht="29" x14ac:dyDescent="0.35">
      <c r="A90" s="45">
        <f>IF(B90="","",MAX(A$3:A89)+1)</f>
        <v>87</v>
      </c>
      <c r="B90" s="45" t="str">
        <f t="shared" si="3"/>
        <v>65530-72-5</v>
      </c>
      <c r="D90" s="74" t="str">
        <f>'Substances &amp; Codes'!B90</f>
        <v>65530-72-5</v>
      </c>
      <c r="E90" s="74" t="str">
        <f>'Substances &amp; Codes'!C90</f>
        <v>Poly(difluoromethylene), α-fluoro-ω-[2-(phosphonooxy)ethyl]-, diammonium salt</v>
      </c>
      <c r="G90" s="46" t="str">
        <f t="shared" si="4"/>
        <v>65530-72-5</v>
      </c>
      <c r="H90" s="45" t="str">
        <f t="shared" si="5"/>
        <v>Poly(difluoromethylene), α-fluoro-ω-[2-(phosphonooxy)ethyl]-, diammonium salt</v>
      </c>
    </row>
    <row r="91" spans="1:8" ht="29" x14ac:dyDescent="0.35">
      <c r="A91" s="45">
        <f>IF(B91="","",MAX(A$3:A90)+1)</f>
        <v>88</v>
      </c>
      <c r="B91" s="45" t="str">
        <f t="shared" si="3"/>
        <v>65530-74-7</v>
      </c>
      <c r="D91" s="74" t="str">
        <f>'Substances &amp; Codes'!B91</f>
        <v>65530-74-7</v>
      </c>
      <c r="E91" s="74" t="str">
        <f>'Substances &amp; Codes'!C91</f>
        <v>Ethanol, 2,2'-iminobis-, compd. with α-fluoro-ω-[2-(phosphonooxy)ethyl]poly(difluoromethylene) (1:1)</v>
      </c>
      <c r="G91" s="46" t="str">
        <f t="shared" si="4"/>
        <v>65530-74-7</v>
      </c>
      <c r="H91" s="45" t="str">
        <f t="shared" si="5"/>
        <v>Ethanol, 2,2'-iminobis-, compd. with α-fluoro-ω-[2-(phosphonooxy)ethyl]poly(difluoromethylene) (1:1)</v>
      </c>
    </row>
    <row r="92" spans="1:8" ht="29" x14ac:dyDescent="0.35">
      <c r="A92" s="45">
        <f>IF(B92="","",MAX(A$3:A91)+1)</f>
        <v>89</v>
      </c>
      <c r="B92" s="45" t="str">
        <f t="shared" si="3"/>
        <v>65530-83-8</v>
      </c>
      <c r="D92" s="74" t="str">
        <f>'Substances &amp; Codes'!B92</f>
        <v>65530-83-8</v>
      </c>
      <c r="E92" s="74" t="str">
        <f>'Substances &amp; Codes'!C92</f>
        <v>Poly(difluoromethylene), α-[2-[(2-carboxyethyl)thio]ethyl]-ω-fluoro-</v>
      </c>
      <c r="G92" s="46" t="str">
        <f t="shared" si="4"/>
        <v>65530-83-8</v>
      </c>
      <c r="H92" s="45" t="str">
        <f t="shared" si="5"/>
        <v>Poly(difluoromethylene), α-[2-[(2-carboxyethyl)thio]ethyl]-ω-fluoro-</v>
      </c>
    </row>
    <row r="93" spans="1:8" x14ac:dyDescent="0.35">
      <c r="A93" s="45">
        <f>IF(B93="","",MAX(A$3:A92)+1)</f>
        <v>90</v>
      </c>
      <c r="B93" s="45" t="str">
        <f t="shared" si="3"/>
        <v>65530-85-0</v>
      </c>
      <c r="D93" s="74" t="str">
        <f>'Substances &amp; Codes'!B93</f>
        <v>65530-85-0</v>
      </c>
      <c r="E93" s="74" t="str">
        <f>'Substances &amp; Codes'!C93</f>
        <v>Poly(difluoromethylene), α-(cyclohexylmethyl)-ω-hydro-</v>
      </c>
      <c r="G93" s="46" t="str">
        <f t="shared" si="4"/>
        <v>65530-85-0</v>
      </c>
      <c r="H93" s="45" t="str">
        <f t="shared" si="5"/>
        <v>Poly(difluoromethylene), α-(cyclohexylmethyl)-ω-hydro-</v>
      </c>
    </row>
    <row r="94" spans="1:8" ht="29" x14ac:dyDescent="0.35">
      <c r="A94" s="45">
        <f>IF(B94="","",MAX(A$3:A93)+1)</f>
        <v>91</v>
      </c>
      <c r="B94" s="45" t="str">
        <f t="shared" si="3"/>
        <v>65545-80-4</v>
      </c>
      <c r="D94" s="74" t="str">
        <f>'Substances &amp; Codes'!B94</f>
        <v>65545-80-4</v>
      </c>
      <c r="E94" s="74" t="str">
        <f>'Substances &amp; Codes'!C94</f>
        <v>Poly(oxy-1,2-ethanediyl), α-hydro-ω-hydroxy-, ether with α-fluoro-ω-(2-hydroxyethyl)poly(difluoromethylene) (1:1)</v>
      </c>
      <c r="G94" s="46" t="str">
        <f t="shared" si="4"/>
        <v>65545-80-4</v>
      </c>
      <c r="H94" s="45" t="str">
        <f t="shared" si="5"/>
        <v>Poly(oxy-1,2-ethanediyl), α-hydro-ω-hydroxy-, ether with α-fluoro-ω-(2-hydroxyethyl)poly(difluoromethylene) (1:1)</v>
      </c>
    </row>
    <row r="95" spans="1:8" ht="29" x14ac:dyDescent="0.35">
      <c r="A95" s="45">
        <f>IF(B95="","",MAX(A$3:A94)+1)</f>
        <v>92</v>
      </c>
      <c r="B95" s="45" t="str">
        <f t="shared" si="3"/>
        <v>65605-56-3</v>
      </c>
      <c r="D95" s="74" t="str">
        <f>'Substances &amp; Codes'!B95</f>
        <v>65605-56-3</v>
      </c>
      <c r="E95" s="74" t="str">
        <f>'Substances &amp; Codes'!C95</f>
        <v>Poly(difluoromethylene), α-fluoro-ω-(2-hydroxyethyl)-, dihydrogen 2-hydroxy-1,2,3-propanetricarboxylate</v>
      </c>
      <c r="G95" s="46" t="str">
        <f t="shared" si="4"/>
        <v>65605-56-3</v>
      </c>
      <c r="H95" s="45" t="str">
        <f t="shared" si="5"/>
        <v>Poly(difluoromethylene), α-fluoro-ω-(2-hydroxyethyl)-, dihydrogen 2-hydroxy-1,2,3-propanetricarboxylate</v>
      </c>
    </row>
    <row r="96" spans="1:8" ht="29" x14ac:dyDescent="0.35">
      <c r="A96" s="45">
        <f>IF(B96="","",MAX(A$3:A95)+1)</f>
        <v>93</v>
      </c>
      <c r="B96" s="45" t="str">
        <f t="shared" si="3"/>
        <v>65605-57-4</v>
      </c>
      <c r="D96" s="74" t="str">
        <f>'Substances &amp; Codes'!B96</f>
        <v>65605-57-4</v>
      </c>
      <c r="E96" s="74" t="str">
        <f>'Substances &amp; Codes'!C96</f>
        <v>Poly(difluoromethylene), α-fluoro-ω-(2-hydroxyethyl)-, hydrogen 2-hydroxy-1,2,3-propanetricarboxylate</v>
      </c>
      <c r="G96" s="46" t="str">
        <f t="shared" si="4"/>
        <v>65605-57-4</v>
      </c>
      <c r="H96" s="45" t="str">
        <f t="shared" si="5"/>
        <v>Poly(difluoromethylene), α-fluoro-ω-(2-hydroxyethyl)-, hydrogen 2-hydroxy-1,2,3-propanetricarboxylate</v>
      </c>
    </row>
    <row r="97" spans="1:8" ht="43.5" x14ac:dyDescent="0.35">
      <c r="A97" s="45">
        <f>IF(B97="","",MAX(A$3:A96)+1)</f>
        <v>94</v>
      </c>
      <c r="B97" s="45" t="str">
        <f t="shared" si="3"/>
        <v>65605-58-5</v>
      </c>
      <c r="D97" s="74" t="str">
        <f>'Substances &amp; Codes'!B97</f>
        <v>65605-58-5</v>
      </c>
      <c r="E97" s="74" t="str">
        <f>'Substances &amp; Codes'!C97</f>
        <v>2-Propenoic acid, 2-methyl-, dodecyl ester, polymer with α-fluoro-ω-[2-[(2-methyl-1-oxo-2-propenyl)oxy]ethyl]poly(difluoromethylene)</v>
      </c>
      <c r="G97" s="46" t="str">
        <f t="shared" si="4"/>
        <v>65605-58-5</v>
      </c>
      <c r="H97" s="45" t="str">
        <f t="shared" si="5"/>
        <v>2-Propenoic acid, 2-methyl-, dodecyl ester, polymer with α-fluoro-ω-[2-[(2-methyl-1-oxo-2-propenyl)oxy]ethyl]poly(difluoromethylene)</v>
      </c>
    </row>
    <row r="98" spans="1:8" ht="29" x14ac:dyDescent="0.35">
      <c r="A98" s="45">
        <f>IF(B98="","",MAX(A$3:A97)+1)</f>
        <v>95</v>
      </c>
      <c r="B98" s="45" t="str">
        <f t="shared" si="3"/>
        <v>65605-70-1</v>
      </c>
      <c r="D98" s="74" t="str">
        <f>'Substances &amp; Codes'!B98</f>
        <v>65605-70-1</v>
      </c>
      <c r="E98" s="74" t="str">
        <f>'Substances &amp; Codes'!C98</f>
        <v>Poly(difluoromethylene), α-fluoro-ω-[2-[(1-oxo-2-propenyl)oxy]ethyl]-</v>
      </c>
      <c r="G98" s="46" t="str">
        <f t="shared" si="4"/>
        <v>65605-70-1</v>
      </c>
      <c r="H98" s="45" t="str">
        <f t="shared" si="5"/>
        <v>Poly(difluoromethylene), α-fluoro-ω-[2-[(1-oxo-2-propenyl)oxy]ethyl]-</v>
      </c>
    </row>
    <row r="99" spans="1:8" ht="72.5" x14ac:dyDescent="0.35">
      <c r="A99" s="45">
        <f>IF(B99="","",MAX(A$3:A98)+1)</f>
        <v>96</v>
      </c>
      <c r="B99" s="45" t="str">
        <f t="shared" si="3"/>
        <v>65636-35-3</v>
      </c>
      <c r="D99" s="74" t="str">
        <f>'Substances &amp; Codes'!B99</f>
        <v>65636-35-3</v>
      </c>
      <c r="E99" s="74" t="str">
        <f>'Substances &amp; Codes'!C99</f>
        <v>Ethanaminium, N,N-diethyl-N-methyl-2-[(2-methyl-1-oxo-2-propenyl)oxy]-, methyl sulfate, polymer with 2-ethylhexyl 2-methyl-2-propenoate, α-fluoro-ω-[2-[(2-methyl-1-oxo-2-propenyl)oxy]ethyl]poly(difluoromethylene), 2-hydroxyethyl 2-methyl-2-propenoate and N-(hydroxymethyl)-2-propenamide</v>
      </c>
      <c r="G99" s="46" t="str">
        <f t="shared" si="4"/>
        <v>65636-35-3</v>
      </c>
      <c r="H99" s="45" t="str">
        <f t="shared" si="5"/>
        <v>Ethanaminium, N,N-diethyl-N-methyl-2-[(2-methyl-1-oxo-2-propenyl)oxy]-, methyl sulfate, polymer with 2-ethylhexyl 2-methyl-2-propenoate, α-fluoro-ω-[2-[(2-methyl-1-oxo-2-propenyl)oxy]ethyl]poly(difluoromethylene), 2-hydroxyethyl 2-methyl-2-propenoate and N-(hydroxymethyl)-2-propenamide</v>
      </c>
    </row>
    <row r="100" spans="1:8" ht="29" x14ac:dyDescent="0.35">
      <c r="A100" s="45">
        <f>IF(B100="","",MAX(A$3:A99)+1)</f>
        <v>97</v>
      </c>
      <c r="B100" s="45" t="str">
        <f t="shared" si="3"/>
        <v>67584-42-3</v>
      </c>
      <c r="D100" s="74" t="str">
        <f>'Substances &amp; Codes'!B100</f>
        <v>67584-42-3</v>
      </c>
      <c r="E100" s="74" t="str">
        <f>'Substances &amp; Codes'!C100</f>
        <v>Cyclohexanesulfonic acid, decafluoro(pentafluoroethyl)-, potassium salt</v>
      </c>
      <c r="G100" s="46" t="str">
        <f t="shared" si="4"/>
        <v>67584-42-3</v>
      </c>
      <c r="H100" s="45" t="str">
        <f t="shared" si="5"/>
        <v>Cyclohexanesulfonic acid, decafluoro(pentafluoroethyl)-, potassium salt</v>
      </c>
    </row>
    <row r="101" spans="1:8" ht="29" x14ac:dyDescent="0.35">
      <c r="A101" s="45">
        <f>IF(B101="","",MAX(A$3:A100)+1)</f>
        <v>98</v>
      </c>
      <c r="B101" s="45" t="str">
        <f t="shared" si="3"/>
        <v>67584-51-4</v>
      </c>
      <c r="D101" s="74" t="str">
        <f>'Substances &amp; Codes'!B101</f>
        <v>67584-51-4</v>
      </c>
      <c r="E101" s="74" t="str">
        <f>'Substances &amp; Codes'!C101</f>
        <v>Glycine, N-ethyl-N-[(nonafluorobutyl)sulfonyl]-, potassium salt</v>
      </c>
      <c r="G101" s="46" t="str">
        <f t="shared" si="4"/>
        <v>67584-51-4</v>
      </c>
      <c r="H101" s="45" t="str">
        <f t="shared" si="5"/>
        <v>Glycine, N-ethyl-N-[(nonafluorobutyl)sulfonyl]-, potassium salt</v>
      </c>
    </row>
    <row r="102" spans="1:8" ht="29" x14ac:dyDescent="0.35">
      <c r="A102" s="45">
        <f>IF(B102="","",MAX(A$3:A101)+1)</f>
        <v>99</v>
      </c>
      <c r="B102" s="45" t="str">
        <f t="shared" si="3"/>
        <v>67584-52-5</v>
      </c>
      <c r="D102" s="74" t="str">
        <f>'Substances &amp; Codes'!B102</f>
        <v>67584-52-5</v>
      </c>
      <c r="E102" s="74" t="str">
        <f>'Substances &amp; Codes'!C102</f>
        <v>Glycine, N-ethyl-N-[(undecafluoropentyl)sulfonyl]-, potassium salt</v>
      </c>
      <c r="G102" s="46" t="str">
        <f t="shared" si="4"/>
        <v>67584-52-5</v>
      </c>
      <c r="H102" s="45" t="str">
        <f t="shared" si="5"/>
        <v>Glycine, N-ethyl-N-[(undecafluoropentyl)sulfonyl]-, potassium salt</v>
      </c>
    </row>
    <row r="103" spans="1:8" ht="29" x14ac:dyDescent="0.35">
      <c r="A103" s="45">
        <f>IF(B103="","",MAX(A$3:A102)+1)</f>
        <v>100</v>
      </c>
      <c r="B103" s="45" t="str">
        <f t="shared" si="3"/>
        <v>67584-58-1</v>
      </c>
      <c r="D103" s="74" t="str">
        <f>'Substances &amp; Codes'!B103</f>
        <v>67584-58-1</v>
      </c>
      <c r="E103" s="74" t="str">
        <f>'Substances &amp; Codes'!C103</f>
        <v>1-Propanaminium, N,N,N-trimethyl-3-[[(pentadecafluoroheptyl)sulfonyl]amino]-, iodide</v>
      </c>
      <c r="G103" s="46" t="str">
        <f t="shared" si="4"/>
        <v>67584-58-1</v>
      </c>
      <c r="H103" s="45" t="str">
        <f t="shared" si="5"/>
        <v>1-Propanaminium, N,N,N-trimethyl-3-[[(pentadecafluoroheptyl)sulfonyl]amino]-, iodide</v>
      </c>
    </row>
    <row r="104" spans="1:8" ht="29" x14ac:dyDescent="0.35">
      <c r="A104" s="45">
        <f>IF(B104="","",MAX(A$3:A103)+1)</f>
        <v>101</v>
      </c>
      <c r="B104" s="45" t="str">
        <f t="shared" si="3"/>
        <v>67584-62-7</v>
      </c>
      <c r="D104" s="74" t="str">
        <f>'Substances &amp; Codes'!B104</f>
        <v>67584-62-7</v>
      </c>
      <c r="E104" s="74" t="str">
        <f>'Substances &amp; Codes'!C104</f>
        <v>Glycine, N-ethyl-N-[(pentadecafluoroheptyl)sulfonyl]-, potassium salt</v>
      </c>
      <c r="G104" s="46" t="str">
        <f t="shared" si="4"/>
        <v>67584-62-7</v>
      </c>
      <c r="H104" s="45" t="str">
        <f t="shared" si="5"/>
        <v>Glycine, N-ethyl-N-[(pentadecafluoroheptyl)sulfonyl]-, potassium salt</v>
      </c>
    </row>
    <row r="105" spans="1:8" ht="29" x14ac:dyDescent="0.35">
      <c r="A105" s="45">
        <f>IF(B105="","",MAX(A$3:A104)+1)</f>
        <v>102</v>
      </c>
      <c r="B105" s="45" t="str">
        <f t="shared" si="3"/>
        <v>67786-14-5</v>
      </c>
      <c r="D105" s="74" t="str">
        <f>'Substances &amp; Codes'!B105</f>
        <v>67786-14-5</v>
      </c>
      <c r="E105" s="74" t="str">
        <f>'Substances &amp; Codes'!C105</f>
        <v>2-Naphthalenesulfonic acid, 6-amino-4-hydroxy-5-[[2-(trifluoromethyl)phenyl]azo]-, monosodium salt</v>
      </c>
      <c r="G105" s="46" t="str">
        <f t="shared" si="4"/>
        <v>67786-14-5</v>
      </c>
      <c r="H105" s="45" t="str">
        <f t="shared" si="5"/>
        <v>2-Naphthalenesulfonic acid, 6-amino-4-hydroxy-5-[[2-(trifluoromethyl)phenyl]azo]-, monosodium salt</v>
      </c>
    </row>
    <row r="106" spans="1:8" ht="43.5" x14ac:dyDescent="0.35">
      <c r="A106" s="45">
        <f>IF(B106="","",MAX(A$3:A105)+1)</f>
        <v>103</v>
      </c>
      <c r="B106" s="45" t="str">
        <f t="shared" si="3"/>
        <v>67906-42-7</v>
      </c>
      <c r="D106" s="74" t="str">
        <f>'Substances &amp; Codes'!B106</f>
        <v>67906-42-7</v>
      </c>
      <c r="E106" s="74" t="str">
        <f>'Substances &amp; Codes'!C106</f>
        <v>1-Decanesulfonic acid, 1,1,2,2,3,3,4,4,5,5,6,6,7,7,8,8,9,9,10,10,10-heneicosafluoro-, ammonium salt</v>
      </c>
      <c r="G106" s="46" t="str">
        <f t="shared" si="4"/>
        <v>67906-42-7</v>
      </c>
      <c r="H106" s="45" t="str">
        <f t="shared" si="5"/>
        <v>1-Decanesulfonic acid, 1,1,2,2,3,3,4,4,5,5,6,6,7,7,8,8,9,9,10,10,10-heneicosafluoro-, ammonium salt</v>
      </c>
    </row>
    <row r="107" spans="1:8" ht="43.5" x14ac:dyDescent="0.35">
      <c r="A107" s="45">
        <f>IF(B107="","",MAX(A$3:A106)+1)</f>
        <v>104</v>
      </c>
      <c r="B107" s="45" t="str">
        <f t="shared" si="3"/>
        <v>67939-94-0</v>
      </c>
      <c r="D107" s="74" t="str">
        <f>'Substances &amp; Codes'!B107</f>
        <v>67939-94-0</v>
      </c>
      <c r="E107" s="74" t="str">
        <f>'Substances &amp; Codes'!C107</f>
        <v>1-Heptanesulfonamide, N,N',N''-[phosphinylidynetris(oxy-2,1-ethanediyl)]tris[N-ethyl-1,1,2,2,3,3,4,4,5,5,6,6,7,7,7-pentadecafluoro-</v>
      </c>
      <c r="G107" s="46" t="str">
        <f t="shared" si="4"/>
        <v>67939-94-0</v>
      </c>
      <c r="H107" s="45" t="str">
        <f t="shared" si="5"/>
        <v>1-Heptanesulfonamide, N,N',N''-[phosphinylidynetris(oxy-2,1-ethanediyl)]tris[N-ethyl-1,1,2,2,3,3,4,4,5,5,6,6,7,7,7-pentadecafluoro-</v>
      </c>
    </row>
    <row r="108" spans="1:8" ht="29" x14ac:dyDescent="0.35">
      <c r="A108" s="45">
        <f>IF(B108="","",MAX(A$3:A107)+1)</f>
        <v>105</v>
      </c>
      <c r="B108" s="45" t="str">
        <f t="shared" si="3"/>
        <v>67939-95-1</v>
      </c>
      <c r="D108" s="74" t="str">
        <f>'Substances &amp; Codes'!B108</f>
        <v>67939-95-1</v>
      </c>
      <c r="E108" s="74" t="str">
        <f>'Substances &amp; Codes'!C108</f>
        <v>1-Propanaminium, N,N,N-trimethyl-3-[[(nonafluorobutyl)sulfonyl]amino]-, iodide</v>
      </c>
      <c r="G108" s="46" t="str">
        <f t="shared" si="4"/>
        <v>67939-95-1</v>
      </c>
      <c r="H108" s="45" t="str">
        <f t="shared" si="5"/>
        <v>1-Propanaminium, N,N,N-trimethyl-3-[[(nonafluorobutyl)sulfonyl]amino]-, iodide</v>
      </c>
    </row>
    <row r="109" spans="1:8" ht="43.5" x14ac:dyDescent="0.35">
      <c r="A109" s="45">
        <f>IF(B109="","",MAX(A$3:A108)+1)</f>
        <v>106</v>
      </c>
      <c r="B109" s="45" t="str">
        <f t="shared" si="3"/>
        <v>67939-97-3</v>
      </c>
      <c r="D109" s="74" t="str">
        <f>'Substances &amp; Codes'!B109</f>
        <v>67939-97-3</v>
      </c>
      <c r="E109" s="74" t="str">
        <f>'Substances &amp; Codes'!C109</f>
        <v>1-Heptanesulfonamide, N,N'-[phosphinicobis(oxy-2,1-ethanediyl)]bis[N-ethyl-1,1,2,2,3,3,4,4,5,5,6,6,7,7,7-pentadecafluoro-, ammonium salt</v>
      </c>
      <c r="G109" s="46" t="str">
        <f t="shared" si="4"/>
        <v>67939-97-3</v>
      </c>
      <c r="H109" s="45" t="str">
        <f t="shared" si="5"/>
        <v>1-Heptanesulfonamide, N,N'-[phosphinicobis(oxy-2,1-ethanediyl)]bis[N-ethyl-1,1,2,2,3,3,4,4,5,5,6,6,7,7,7-pentadecafluoro-, ammonium salt</v>
      </c>
    </row>
    <row r="110" spans="1:8" ht="43.5" x14ac:dyDescent="0.35">
      <c r="A110" s="47">
        <f>IF(B110="","",MAX(A$3:A109)+1)</f>
        <v>107</v>
      </c>
      <c r="B110" s="45" t="str">
        <f t="shared" si="3"/>
        <v>67939-98-4</v>
      </c>
      <c r="D110" s="74" t="str">
        <f>'Substances &amp; Codes'!B110</f>
        <v>67939-98-4</v>
      </c>
      <c r="E110" s="74" t="str">
        <f>'Substances &amp; Codes'!C110</f>
        <v>1-Heptanesulfonamide, N-ethyl-1,1,2,2,3,3,4,4,5,5,6,6,7,7,7-pentadecafluoro-N-[2-(phosphonooxy)ethyl]-, diammonium salt</v>
      </c>
      <c r="G110" s="48" t="str">
        <f t="shared" si="4"/>
        <v>67939-98-4</v>
      </c>
      <c r="H110" s="47" t="str">
        <f t="shared" si="5"/>
        <v>1-Heptanesulfonamide, N-ethyl-1,1,2,2,3,3,4,4,5,5,6,6,7,7,7-pentadecafluoro-N-[2-(phosphonooxy)ethyl]-, diammonium salt</v>
      </c>
    </row>
    <row r="111" spans="1:8" ht="43.5" x14ac:dyDescent="0.35">
      <c r="A111" s="47">
        <f>IF(B111="","",MAX(A$3:A110)+1)</f>
        <v>108</v>
      </c>
      <c r="B111" s="45" t="str">
        <f t="shared" si="3"/>
        <v>67940-02-7</v>
      </c>
      <c r="D111" s="74" t="str">
        <f>'Substances &amp; Codes'!B111</f>
        <v>67940-02-7</v>
      </c>
      <c r="E111" s="74" t="str">
        <f>'Substances &amp; Codes'!C111</f>
        <v>1-Heptanesulfonamide, N-[3-(dimethylamino)propyl]-1,1,2,2,3,3,4,4,5,5,6,6,7,7,7-pentadecafluoro-, monohydrochloride</v>
      </c>
      <c r="G111" s="48" t="str">
        <f t="shared" si="4"/>
        <v>67940-02-7</v>
      </c>
      <c r="H111" s="47" t="str">
        <f t="shared" si="5"/>
        <v>1-Heptanesulfonamide, N-[3-(dimethylamino)propyl]-1,1,2,2,3,3,4,4,5,5,6,6,7,7,7-pentadecafluoro-, monohydrochloride</v>
      </c>
    </row>
    <row r="112" spans="1:8" ht="29" x14ac:dyDescent="0.35">
      <c r="A112" s="47">
        <f>IF(B112="","",MAX(A$3:A111)+1)</f>
        <v>109</v>
      </c>
      <c r="B112" s="45" t="str">
        <f t="shared" si="3"/>
        <v>68037-88-7</v>
      </c>
      <c r="D112" s="74" t="str">
        <f>'Substances &amp; Codes'!B112</f>
        <v>68037-88-7</v>
      </c>
      <c r="E112" s="74" t="str">
        <f>'Substances &amp; Codes'!C112</f>
        <v>Siloxanes and silicones, Me 3,3,3-trifluoropropyl, [(ethenyldimethylsilyl)oxy]-terminated</v>
      </c>
      <c r="G112" s="48" t="str">
        <f t="shared" si="4"/>
        <v>68037-88-7</v>
      </c>
      <c r="H112" s="47" t="str">
        <f t="shared" si="5"/>
        <v>Siloxanes and silicones, Me 3,3,3-trifluoropropyl, [(ethenyldimethylsilyl)oxy]-terminated</v>
      </c>
    </row>
    <row r="113" spans="1:8" ht="29" x14ac:dyDescent="0.35">
      <c r="A113" s="47">
        <f>IF(B113="","",MAX(A$3:A112)+1)</f>
        <v>110</v>
      </c>
      <c r="B113" s="45" t="str">
        <f t="shared" si="3"/>
        <v>68081-83-4</v>
      </c>
      <c r="D113" s="74" t="str">
        <f>'Substances &amp; Codes'!B113</f>
        <v>68081-83-4</v>
      </c>
      <c r="E113" s="74" t="str">
        <f>'Substances &amp; Codes'!C113</f>
        <v>Carbamic acid, (4-methyl-1,3-phenylene)bis-, bis[2-[ethyl[(perfluoro-C4-8-alkyl)sulfonyl]amino]ethyl] ester</v>
      </c>
      <c r="G113" s="48" t="str">
        <f t="shared" si="4"/>
        <v>68081-83-4</v>
      </c>
      <c r="H113" s="47" t="str">
        <f t="shared" si="5"/>
        <v>Carbamic acid, (4-methyl-1,3-phenylene)bis-, bis[2-[ethyl[(perfluoro-C4-8-alkyl)sulfonyl]amino]ethyl] ester</v>
      </c>
    </row>
    <row r="114" spans="1:8" ht="29" x14ac:dyDescent="0.35">
      <c r="A114" s="47">
        <f>IF(B114="","",MAX(A$3:A113)+1)</f>
        <v>111</v>
      </c>
      <c r="B114" s="45" t="str">
        <f t="shared" si="3"/>
        <v>68134-22-5</v>
      </c>
      <c r="D114" s="74" t="str">
        <f>'Substances &amp; Codes'!B114</f>
        <v>68134-22-5</v>
      </c>
      <c r="E114" s="74" t="str">
        <f>'Substances &amp; Codes'!C114</f>
        <v>Butanamide, N-(2,3-dihydro-2-oxo-1H-benzimidazol-5-yl)-3-oxo-2-[[2-(trifluoromethyl)phenyl]azo]-</v>
      </c>
      <c r="G114" s="48" t="str">
        <f t="shared" si="4"/>
        <v>68134-22-5</v>
      </c>
      <c r="H114" s="47" t="str">
        <f t="shared" si="5"/>
        <v>Butanamide, N-(2,3-dihydro-2-oxo-1H-benzimidazol-5-yl)-3-oxo-2-[[2-(trifluoromethyl)phenyl]azo]-</v>
      </c>
    </row>
    <row r="115" spans="1:8" ht="29" x14ac:dyDescent="0.35">
      <c r="A115" s="47">
        <f>IF(B115="","",MAX(A$3:A114)+1)</f>
        <v>112</v>
      </c>
      <c r="B115" s="45" t="str">
        <f t="shared" si="3"/>
        <v>68156-01-4</v>
      </c>
      <c r="D115" s="74" t="str">
        <f>'Substances &amp; Codes'!B115</f>
        <v>68156-01-4</v>
      </c>
      <c r="E115" s="74" t="str">
        <f>'Substances &amp; Codes'!C115</f>
        <v>Cyclohexanesulfonic acid, nonafluorobis(trifluoromethyl)-, potassium salt</v>
      </c>
      <c r="G115" s="48" t="str">
        <f t="shared" si="4"/>
        <v>68156-01-4</v>
      </c>
      <c r="H115" s="47" t="str">
        <f t="shared" si="5"/>
        <v>Cyclohexanesulfonic acid, nonafluorobis(trifluoromethyl)-, potassium salt</v>
      </c>
    </row>
    <row r="116" spans="1:8" ht="29" x14ac:dyDescent="0.35">
      <c r="A116" s="47">
        <f>IF(B116="","",MAX(A$3:A115)+1)</f>
        <v>113</v>
      </c>
      <c r="B116" s="45" t="str">
        <f t="shared" si="3"/>
        <v>68156-07-0</v>
      </c>
      <c r="D116" s="74" t="str">
        <f>'Substances &amp; Codes'!B116</f>
        <v>68156-07-0</v>
      </c>
      <c r="E116" s="74" t="str">
        <f>'Substances &amp; Codes'!C116</f>
        <v>Cyclohexanesulfonic acid, decafluoro(trifluoromethyl)-, potassium salt</v>
      </c>
      <c r="G116" s="48" t="str">
        <f t="shared" si="4"/>
        <v>68156-07-0</v>
      </c>
      <c r="H116" s="47" t="str">
        <f t="shared" si="5"/>
        <v>Cyclohexanesulfonic acid, decafluoro(trifluoromethyl)-, potassium salt</v>
      </c>
    </row>
    <row r="117" spans="1:8" ht="29" x14ac:dyDescent="0.35">
      <c r="A117" s="47">
        <f>IF(B117="","",MAX(A$3:A116)+1)</f>
        <v>114</v>
      </c>
      <c r="B117" s="45" t="str">
        <f t="shared" si="3"/>
        <v>68187-25-7</v>
      </c>
      <c r="D117" s="74" t="str">
        <f>'Substances &amp; Codes'!B117</f>
        <v>68187-25-7</v>
      </c>
      <c r="E117" s="74" t="str">
        <f>'Substances &amp; Codes'!C117</f>
        <v>Butanoic acid, 4-[[3-(dimethylamino)propyl]amino]-4-oxo-, 2(or 3)-[(γ-ω-perfluoro-C6-20-alkyl)thio] derivs.</v>
      </c>
      <c r="G117" s="48" t="str">
        <f t="shared" si="4"/>
        <v>68187-25-7</v>
      </c>
      <c r="H117" s="47" t="str">
        <f t="shared" si="5"/>
        <v>Butanoic acid, 4-[[3-(dimethylamino)propyl]amino]-4-oxo-, 2(or 3)-[(γ-ω-perfluoro-C6-20-alkyl)thio] derivs.</v>
      </c>
    </row>
    <row r="118" spans="1:8" x14ac:dyDescent="0.35">
      <c r="A118" s="47">
        <f>IF(B118="","",MAX(A$3:A117)+1)</f>
        <v>115</v>
      </c>
      <c r="B118" s="45" t="str">
        <f t="shared" si="3"/>
        <v>68187-42-8</v>
      </c>
      <c r="D118" s="74" t="str">
        <f>'Substances &amp; Codes'!B118</f>
        <v>68187-42-8</v>
      </c>
      <c r="E118" s="74" t="str">
        <f>'Substances &amp; Codes'!C118</f>
        <v>Propanamide, 3-[(γ-ω-perfluoro-C4-10-alkyl)thio] derivs.</v>
      </c>
      <c r="G118" s="48" t="str">
        <f t="shared" si="4"/>
        <v>68187-42-8</v>
      </c>
      <c r="H118" s="47" t="str">
        <f t="shared" si="5"/>
        <v>Propanamide, 3-[(γ-ω-perfluoro-C4-10-alkyl)thio] derivs.</v>
      </c>
    </row>
    <row r="119" spans="1:8" ht="29" x14ac:dyDescent="0.35">
      <c r="A119" s="47">
        <f>IF(B119="","",MAX(A$3:A118)+1)</f>
        <v>116</v>
      </c>
      <c r="B119" s="45" t="str">
        <f t="shared" si="3"/>
        <v>68187-47-3</v>
      </c>
      <c r="D119" s="74" t="str">
        <f>'Substances &amp; Codes'!B119</f>
        <v>68187-47-3</v>
      </c>
      <c r="E119" s="74" t="str">
        <f>'Substances &amp; Codes'!C119</f>
        <v>1-Propanesulfonic acid, 2-methyl-, 2-[[1-oxo-3-[(γ-ω-perfluoro-C4-16-alkyl)thio]propyl]amino] derivs., sodium salts</v>
      </c>
      <c r="G119" s="48" t="str">
        <f t="shared" si="4"/>
        <v>68187-47-3</v>
      </c>
      <c r="H119" s="47" t="str">
        <f t="shared" si="5"/>
        <v>1-Propanesulfonic acid, 2-methyl-, 2-[[1-oxo-3-[(γ-ω-perfluoro-C4-16-alkyl)thio]propyl]amino] derivs., sodium salts</v>
      </c>
    </row>
    <row r="120" spans="1:8" ht="58" x14ac:dyDescent="0.35">
      <c r="A120" s="47">
        <f>IF(B120="","",MAX(A$3:A119)+1)</f>
        <v>117</v>
      </c>
      <c r="B120" s="45" t="str">
        <f t="shared" si="3"/>
        <v>68239-43-0</v>
      </c>
      <c r="D120" s="74" t="str">
        <f>'Substances &amp; Codes'!B120</f>
        <v>68239-43-0</v>
      </c>
      <c r="E120" s="74" t="str">
        <f>'Substances &amp; Codes'!C120</f>
        <v>2-Propenoic acid, 2-methyl-, 2-ethylhexyl ester, polymer with α-fluoro-ω-[2-[(2-methyl-1-oxo-2-propenyl)oxy]ethyl]poly(difluoromethylene), 2-hydroxyethyl 2-methyl-2-propenoate and N-(hydroxymethyl)-2-propenamide</v>
      </c>
      <c r="G120" s="48" t="str">
        <f t="shared" si="4"/>
        <v>68239-43-0</v>
      </c>
      <c r="H120" s="47" t="str">
        <f t="shared" si="5"/>
        <v>2-Propenoic acid, 2-methyl-, 2-ethylhexyl ester, polymer with α-fluoro-ω-[2-[(2-methyl-1-oxo-2-propenyl)oxy]ethyl]poly(difluoromethylene), 2-hydroxyethyl 2-methyl-2-propenoate and N-(hydroxymethyl)-2-propenamide</v>
      </c>
    </row>
    <row r="121" spans="1:8" ht="29" x14ac:dyDescent="0.35">
      <c r="A121" s="47">
        <f>IF(B121="","",MAX(A$3:A120)+1)</f>
        <v>118</v>
      </c>
      <c r="B121" s="45" t="str">
        <f t="shared" si="3"/>
        <v>68259-07-4</v>
      </c>
      <c r="D121" s="74" t="str">
        <f>'Substances &amp; Codes'!B121</f>
        <v>68259-07-4</v>
      </c>
      <c r="E121" s="74" t="str">
        <f>'Substances &amp; Codes'!C121</f>
        <v>1-Heptanesulfonic acid, 1,1,2,2,3,3,4,4,5,5,6,6,7,7,7-pentadecafluoro-, ammonium salt</v>
      </c>
      <c r="G121" s="48" t="str">
        <f t="shared" si="4"/>
        <v>68259-07-4</v>
      </c>
      <c r="H121" s="47" t="str">
        <f t="shared" si="5"/>
        <v>1-Heptanesulfonic acid, 1,1,2,2,3,3,4,4,5,5,6,6,7,7,7-pentadecafluoro-, ammonium salt</v>
      </c>
    </row>
    <row r="122" spans="1:8" ht="29" x14ac:dyDescent="0.35">
      <c r="A122" s="47">
        <f>IF(B122="","",MAX(A$3:A121)+1)</f>
        <v>119</v>
      </c>
      <c r="B122" s="45" t="str">
        <f t="shared" si="3"/>
        <v>68259-09-6</v>
      </c>
      <c r="D122" s="74" t="str">
        <f>'Substances &amp; Codes'!B122</f>
        <v>68259-09-6</v>
      </c>
      <c r="E122" s="74" t="str">
        <f>'Substances &amp; Codes'!C122</f>
        <v>1-Pentanesulfonic acid, 1,1,2,2,3,3,4,4,5,5,5-undecafluoro-, ammonium salt</v>
      </c>
      <c r="G122" s="48" t="str">
        <f t="shared" si="4"/>
        <v>68259-09-6</v>
      </c>
      <c r="H122" s="47" t="str">
        <f t="shared" si="5"/>
        <v>1-Pentanesulfonic acid, 1,1,2,2,3,3,4,4,5,5,5-undecafluoro-, ammonium salt</v>
      </c>
    </row>
    <row r="123" spans="1:8" ht="29" x14ac:dyDescent="0.35">
      <c r="A123" s="47">
        <f>IF(B123="","",MAX(A$3:A122)+1)</f>
        <v>120</v>
      </c>
      <c r="B123" s="45" t="str">
        <f t="shared" si="3"/>
        <v>68259-10-9</v>
      </c>
      <c r="D123" s="74" t="str">
        <f>'Substances &amp; Codes'!B123</f>
        <v>68259-10-9</v>
      </c>
      <c r="E123" s="74" t="str">
        <f>'Substances &amp; Codes'!C123</f>
        <v>1-Butanesulfonic acid, 1,1,2,2,3,3,4,4,4-nonafluoro-, ammonium salt</v>
      </c>
      <c r="G123" s="48" t="str">
        <f t="shared" si="4"/>
        <v>68259-10-9</v>
      </c>
      <c r="H123" s="47" t="str">
        <f t="shared" si="5"/>
        <v>1-Butanesulfonic acid, 1,1,2,2,3,3,4,4,4-nonafluoro-, ammonium salt</v>
      </c>
    </row>
    <row r="124" spans="1:8" x14ac:dyDescent="0.35">
      <c r="A124" s="47">
        <f>IF(B124="","",MAX(A$3:A123)+1)</f>
        <v>121</v>
      </c>
      <c r="B124" s="45" t="str">
        <f t="shared" si="3"/>
        <v>68259-11-0</v>
      </c>
      <c r="D124" s="74" t="str">
        <f>'Substances &amp; Codes'!B124</f>
        <v>68259-11-0</v>
      </c>
      <c r="E124" s="74" t="str">
        <f>'Substances &amp; Codes'!C124</f>
        <v>Pentanoic acid, nonafluoro-, ammonium salt</v>
      </c>
      <c r="G124" s="48" t="str">
        <f t="shared" si="4"/>
        <v>68259-11-0</v>
      </c>
      <c r="H124" s="47" t="str">
        <f t="shared" si="5"/>
        <v>Pentanoic acid, nonafluoro-, ammonium salt</v>
      </c>
    </row>
    <row r="125" spans="1:8" ht="29" x14ac:dyDescent="0.35">
      <c r="A125" s="47">
        <f>IF(B125="","",MAX(A$3:A124)+1)</f>
        <v>122</v>
      </c>
      <c r="B125" s="45" t="str">
        <f t="shared" si="3"/>
        <v>68259-14-3</v>
      </c>
      <c r="D125" s="74" t="str">
        <f>'Substances &amp; Codes'!B125</f>
        <v>68259-14-3</v>
      </c>
      <c r="E125" s="74" t="str">
        <f>'Substances &amp; Codes'!C125</f>
        <v>1-Heptanesulfonamide, 1,1,2,2,3,3,4,4,5,5,6,6,7,7,7-pentadecafluoro-N-methyl-</v>
      </c>
      <c r="G125" s="48" t="str">
        <f t="shared" si="4"/>
        <v>68259-14-3</v>
      </c>
      <c r="H125" s="47" t="str">
        <f t="shared" si="5"/>
        <v>1-Heptanesulfonamide, 1,1,2,2,3,3,4,4,5,5,6,6,7,7,7-pentadecafluoro-N-methyl-</v>
      </c>
    </row>
    <row r="126" spans="1:8" x14ac:dyDescent="0.35">
      <c r="A126" s="47">
        <f>IF(B126="","",MAX(A$3:A125)+1)</f>
        <v>123</v>
      </c>
      <c r="B126" s="45" t="str">
        <f t="shared" si="3"/>
        <v>68298-12-4</v>
      </c>
      <c r="D126" s="74" t="str">
        <f>'Substances &amp; Codes'!B126</f>
        <v>68298-12-4</v>
      </c>
      <c r="E126" s="74" t="str">
        <f>'Substances &amp; Codes'!C126</f>
        <v>1-Butanesulfonamide, 1,1,2,2,3,3,4,4,4-nonafluoro-N-methyl-</v>
      </c>
      <c r="G126" s="48" t="str">
        <f t="shared" si="4"/>
        <v>68298-12-4</v>
      </c>
      <c r="H126" s="47" t="str">
        <f t="shared" si="5"/>
        <v>1-Butanesulfonamide, 1,1,2,2,3,3,4,4,4-nonafluoro-N-methyl-</v>
      </c>
    </row>
    <row r="127" spans="1:8" ht="29" x14ac:dyDescent="0.35">
      <c r="A127" s="47">
        <f>IF(B127="","",MAX(A$3:A126)+1)</f>
        <v>124</v>
      </c>
      <c r="B127" s="45" t="str">
        <f t="shared" si="3"/>
        <v>68298-13-5</v>
      </c>
      <c r="D127" s="74" t="str">
        <f>'Substances &amp; Codes'!B127</f>
        <v>68298-13-5</v>
      </c>
      <c r="E127" s="74" t="str">
        <f>'Substances &amp; Codes'!C127</f>
        <v>1-Pentanesulfonamide, 1,1,2,2,3,3,4,4,5,5,5-undecafluoro-N-methyl-</v>
      </c>
      <c r="G127" s="48" t="str">
        <f t="shared" si="4"/>
        <v>68298-13-5</v>
      </c>
      <c r="H127" s="47" t="str">
        <f t="shared" si="5"/>
        <v>1-Pentanesulfonamide, 1,1,2,2,3,3,4,4,5,5,5-undecafluoro-N-methyl-</v>
      </c>
    </row>
    <row r="128" spans="1:8" ht="101.5" x14ac:dyDescent="0.35">
      <c r="A128" s="47">
        <f>IF(B128="","",MAX(A$3:A127)+1)</f>
        <v>125</v>
      </c>
      <c r="B128" s="45" t="str">
        <f t="shared" si="3"/>
        <v>68298-62-4</v>
      </c>
      <c r="D128" s="74" t="str">
        <f>'Substances &amp; Codes'!B128</f>
        <v>68298-62-4</v>
      </c>
      <c r="E128" s="74" t="str">
        <f>'Substances &amp; Codes'!C128</f>
        <v>2-Propenoic acid, 2-[butyl[(heptadecafluorooctyl)sulfonyl]amino]ethyl ester, telomer with 2-[butyl[(pentadecafluoroheptyl)sulfonyl]amino]ethyl 2-propenoate, methyloxirane polymer with oxirane di-2-propenoate, methyloxirane polymer with oxirane mono-2-propenoate and 1-octanethiol</v>
      </c>
      <c r="G128" s="48" t="str">
        <f t="shared" si="4"/>
        <v>68298-62-4</v>
      </c>
      <c r="H128" s="47" t="str">
        <f t="shared" si="5"/>
        <v>2-Propenoic acid, 2-[butyl[(heptadecafluorooctyl)sulfonyl]amino]ethyl ester, telomer with 2-[butyl[(pentadecafluoroheptyl)sulfonyl]amino]ethyl 2-propenoate, methyloxirane polymer with oxirane di-2-propenoate, methyloxirane polymer with oxirane mono-2-propenoate and 1-octanethiol</v>
      </c>
    </row>
    <row r="129" spans="1:8" ht="362.5" x14ac:dyDescent="0.35">
      <c r="A129" s="47">
        <f>IF(B129="","",MAX(A$3:A128)+1)</f>
        <v>126</v>
      </c>
      <c r="B129" s="45" t="str">
        <f t="shared" si="3"/>
        <v>68298-78-2</v>
      </c>
      <c r="D129" s="74" t="str">
        <f>'Substances &amp; Codes'!B129</f>
        <v>68298-78-2</v>
      </c>
      <c r="E129" s="74" t="str">
        <f>'Substances &amp; Codes'!C129</f>
        <v>2-Propenoic acid, 2-methyl-, 2-[[[[5-[[[2-[ethyl[(heptadecafluorooctyl)sulfonyl]amino]ethoxy]carbonyl]amino]-2-methylphenyl]amino]carbonyl]oxy]propyl ester, telomer with butyl 2-propenoate, 2-[[[[5-[[[2-[ethyl[(nonafluorobutyl)sulfonyl]amino]ethoxy]carbonyl]amino]-2-methylphenyl]amino]carbonyl]oxy]propyl 2-methyl-2-propenoate, 2-[[[[5-[[[2-[ethyl[(pentadecafluoroheptyl)sulfonyl]amino]ethoxy]carbonyl]amino]-2-methylphenyl]amino]carbonyl]oxy]propyl 2-methyl-2-propenoate, 2-[[[[5-[[[2-[ethyl[(tridecafluorohexyl)sulfonyl]amino]ethoxy]carbonyl]amino]-2-methylphenyl]amino]carbonyl]oxy]propyl 2-methyl-2-propenoate, 2-[[[[5-[[[2-[ethyl[(undecafluoropentyl)sulfonyl]amino]ethoxy]carbonyl]amino]-2-methylphenyl]amino]carbonyl]oxy]propyl 2-methyl-2-propenoate,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1-octanethiol</v>
      </c>
      <c r="G129" s="48" t="str">
        <f t="shared" si="4"/>
        <v>68298-78-2</v>
      </c>
      <c r="H129" s="47" t="str">
        <f t="shared" si="5"/>
        <v>2-Propenoic acid, 2-methyl-, 2-[[[[5-[[[2-[ethyl[(heptadecafluorooctyl)sulfonyl]amino]ethoxy]carbonyl]amino]-2-methylphenyl]amino]carbonyl]oxy]propyl ester, telomer with butyl 2-propenoate, 2-[[[[5-[[[2-[ethyl[(nonafluorobutyl)sulfonyl]amino]ethoxy]carbonyl]amino]-2-methylphenyl]amino]carbonyl]oxy]propyl 2-methyl-2-propenoate, 2-[[[[5-[[[2-[ethyl[(pentadecafluoroheptyl)sulfonyl]amino]ethoxy]carbonyl]amino]-2-methylphenyl]amino]carbonyl]oxy]propyl 2-methyl-2-propenoate, 2-[[[[5-[[[2-[ethyl[(tridecafluorohexyl)sulfonyl]amino]ethoxy]carbonyl]amino]-2-methylphenyl]amino]carbonyl]oxy]propyl 2-methyl-2-propenoate, 2-[[[[5-[[[2-[ethyl[(undecafluoropentyl)sulfonyl]amino]ethoxy]carbonyl]amino]-2-methylphenyl]amino]carbonyl]oxy]propyl 2-methyl-2-propenoate,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1-octanethiol</v>
      </c>
    </row>
    <row r="130" spans="1:8" ht="29" x14ac:dyDescent="0.35">
      <c r="A130" s="47">
        <f>IF(B130="","",MAX(A$3:A129)+1)</f>
        <v>127</v>
      </c>
      <c r="B130" s="45" t="str">
        <f t="shared" si="3"/>
        <v>68298-79-3</v>
      </c>
      <c r="D130" s="74" t="str">
        <f>'Substances &amp; Codes'!B130</f>
        <v>68298-79-3</v>
      </c>
      <c r="E130" s="74" t="str">
        <f>'Substances &amp; Codes'!C130</f>
        <v>Poly(oxy-1,2-ethanediyl), α-[2-[ethyl[(nonafluorobutyl)sulfonyl]amino]ethyl]-ω-hydroxy-</v>
      </c>
      <c r="G130" s="48" t="str">
        <f t="shared" si="4"/>
        <v>68298-79-3</v>
      </c>
      <c r="H130" s="47" t="str">
        <f t="shared" si="5"/>
        <v>Poly(oxy-1,2-ethanediyl), α-[2-[ethyl[(nonafluorobutyl)sulfonyl]amino]ethyl]-ω-hydroxy-</v>
      </c>
    </row>
    <row r="131" spans="1:8" ht="29" x14ac:dyDescent="0.35">
      <c r="A131" s="47">
        <f>IF(B131="","",MAX(A$3:A130)+1)</f>
        <v>128</v>
      </c>
      <c r="B131" s="45" t="str">
        <f t="shared" si="3"/>
        <v>68298-80-6</v>
      </c>
      <c r="D131" s="74" t="str">
        <f>'Substances &amp; Codes'!B131</f>
        <v>68298-80-6</v>
      </c>
      <c r="E131" s="74" t="str">
        <f>'Substances &amp; Codes'!C131</f>
        <v>Poly(oxy-1,2-ethanediyl), α-[2-[ethyl[(undecafluoropentyl)sulfonyl]amino]ethyl]-ω-hydroxy-</v>
      </c>
      <c r="G131" s="48" t="str">
        <f t="shared" si="4"/>
        <v>68298-80-6</v>
      </c>
      <c r="H131" s="47" t="str">
        <f t="shared" si="5"/>
        <v>Poly(oxy-1,2-ethanediyl), α-[2-[ethyl[(undecafluoropentyl)sulfonyl]amino]ethyl]-ω-hydroxy-</v>
      </c>
    </row>
    <row r="132" spans="1:8" ht="43.5" x14ac:dyDescent="0.35">
      <c r="A132" s="47">
        <f>IF(B132="","",MAX(A$3:A131)+1)</f>
        <v>129</v>
      </c>
      <c r="B132" s="45" t="str">
        <f t="shared" ref="B132:B195" si="6">IF(AND(SearchSubstanceIdentifier="",SearchKeyword1=""),D132,
IF(AND(SearchSubstanceIdentifier&lt;&gt;"",SearchKeyword1="",ISERR(FIND(SearchSubstanceIdentifier,D132,1))=FALSE),D132,
IF(AND(SearchSubstanceIdentifier="",SearchKeyword1&lt;&gt;"",ISERR(FIND(SearchKeyword1,E132,1))=FALSE)=TRUE,D132,
IF(AND(SearchSubstanceIdentifier&lt;&gt;"",SearchKeyword1&lt;&gt;"",ISERR(FIND(SearchSubstanceIdentifier,D132,1))=FALSE,ISERR(FIND(SearchKeyword1,E132,1))=FALSE),D132,""))))</f>
        <v>68298-81-7</v>
      </c>
      <c r="D132" s="74" t="str">
        <f>'Substances &amp; Codes'!B132</f>
        <v>68298-81-7</v>
      </c>
      <c r="E132" s="74" t="str">
        <f>'Substances &amp; Codes'!C132</f>
        <v>Poly(oxy-1,2-ethanediyl), α-[2-[ethyl[(pentadecafluoroheptyl)sulfonyl]amino]ethyl]-ω-hydroxy-</v>
      </c>
      <c r="G132" s="48" t="str">
        <f t="shared" si="4"/>
        <v>68298-81-7</v>
      </c>
      <c r="H132" s="47" t="str">
        <f t="shared" si="5"/>
        <v>Poly(oxy-1,2-ethanediyl), α-[2-[ethyl[(pentadecafluoroheptyl)sulfonyl]amino]ethyl]-ω-hydroxy-</v>
      </c>
    </row>
    <row r="133" spans="1:8" ht="145" x14ac:dyDescent="0.35">
      <c r="A133" s="47">
        <f>IF(B133="","",MAX(A$3:A132)+1)</f>
        <v>130</v>
      </c>
      <c r="B133" s="45" t="str">
        <f t="shared" si="6"/>
        <v>68329-56-6</v>
      </c>
      <c r="D133" s="74" t="str">
        <f>'Substances &amp; Codes'!B133</f>
        <v>68329-56-6</v>
      </c>
      <c r="E133" s="74" t="str">
        <f>'Substances &amp; Codes'!C133</f>
        <v>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v>
      </c>
      <c r="G133" s="48" t="str">
        <f t="shared" ref="G133:G196" si="7">IF(ISERROR(INDEX($B$4:$B$728, MATCH(ROW()-ROW($B$3), $A$4:$A$728,0))), "", INDEX($B$4:$B$728, MATCH(ROW()-ROW($B$3), $A$4:$A$728,0)))</f>
        <v>68329-56-6</v>
      </c>
      <c r="H133" s="47" t="str">
        <f t="shared" ref="H133:H196" si="8">IF($G133="","",IF(VLOOKUP($G133,$D$4:$E$728,COLUMN(H$3)-COLUMN($G$3)+1,FALSE)=0,"",VLOOKUP($G133,$D$4:$E$728,COLUMN(H$3)-COLUMN($G$3)+1,FALSE)))</f>
        <v>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v>
      </c>
    </row>
    <row r="134" spans="1:8" x14ac:dyDescent="0.35">
      <c r="A134" s="47">
        <f>IF(B134="","",MAX(A$3:A133)+1)</f>
        <v>131</v>
      </c>
      <c r="B134" s="45" t="str">
        <f t="shared" si="6"/>
        <v>68391-08-2</v>
      </c>
      <c r="D134" s="74" t="str">
        <f>'Substances &amp; Codes'!B134</f>
        <v>68391-08-2</v>
      </c>
      <c r="E134" s="74" t="str">
        <f>'Substances &amp; Codes'!C134</f>
        <v>Alcohols, C8-14, γ-ω-perfluoro</v>
      </c>
      <c r="G134" s="48" t="str">
        <f t="shared" si="7"/>
        <v>68391-08-2</v>
      </c>
      <c r="H134" s="47" t="str">
        <f t="shared" si="8"/>
        <v>Alcohols, C8-14, γ-ω-perfluoro</v>
      </c>
    </row>
    <row r="135" spans="1:8" ht="29" x14ac:dyDescent="0.35">
      <c r="A135" s="47">
        <f>IF(B135="","",MAX(A$3:A134)+1)</f>
        <v>132</v>
      </c>
      <c r="B135" s="45" t="str">
        <f t="shared" si="6"/>
        <v>68399-99-5</v>
      </c>
      <c r="D135" s="74" t="str">
        <f>'Substances &amp; Codes'!B135</f>
        <v>68399-99-5</v>
      </c>
      <c r="E135" s="74" t="str">
        <f>'Substances &amp; Codes'!C135</f>
        <v>Butanamide, 2-[[2-chloro-5-(trifluoromethyl)phenyl]azo]-N-(2,3-dihydro-2-oxo-1H-benzimidazol-5-yl)-3-oxo-</v>
      </c>
      <c r="G135" s="48" t="str">
        <f t="shared" si="7"/>
        <v>68399-99-5</v>
      </c>
      <c r="H135" s="47" t="str">
        <f t="shared" si="8"/>
        <v>Butanamide, 2-[[2-chloro-5-(trifluoromethyl)phenyl]azo]-N-(2,3-dihydro-2-oxo-1H-benzimidazol-5-yl)-3-oxo-</v>
      </c>
    </row>
    <row r="136" spans="1:8" x14ac:dyDescent="0.35">
      <c r="A136" s="47">
        <f>IF(B136="","",MAX(A$3:A135)+1)</f>
        <v>133</v>
      </c>
      <c r="B136" s="45" t="str">
        <f t="shared" si="6"/>
        <v>68412-68-0</v>
      </c>
      <c r="D136" s="74" t="str">
        <f>'Substances &amp; Codes'!B136</f>
        <v>68412-68-0</v>
      </c>
      <c r="E136" s="74" t="str">
        <f>'Substances &amp; Codes'!C136</f>
        <v>Phosphonic acid, perfluoro-C6-12-alkyl derivs.</v>
      </c>
      <c r="G136" s="48" t="str">
        <f t="shared" si="7"/>
        <v>68412-68-0</v>
      </c>
      <c r="H136" s="47" t="str">
        <f t="shared" si="8"/>
        <v>Phosphonic acid, perfluoro-C6-12-alkyl derivs.</v>
      </c>
    </row>
    <row r="137" spans="1:8" x14ac:dyDescent="0.35">
      <c r="A137" s="47">
        <f>IF(B137="","",MAX(A$3:A136)+1)</f>
        <v>134</v>
      </c>
      <c r="B137" s="45" t="str">
        <f t="shared" si="6"/>
        <v>68412-69-1</v>
      </c>
      <c r="D137" s="74" t="str">
        <f>'Substances &amp; Codes'!B137</f>
        <v>68412-69-1</v>
      </c>
      <c r="E137" s="74" t="str">
        <f>'Substances &amp; Codes'!C137</f>
        <v>Phosphinic acid, bis(perfluoro-C6-12-alkyl) derivs.</v>
      </c>
      <c r="G137" s="48" t="str">
        <f t="shared" si="7"/>
        <v>68412-69-1</v>
      </c>
      <c r="H137" s="47" t="str">
        <f t="shared" si="8"/>
        <v>Phosphinic acid, bis(perfluoro-C6-12-alkyl) derivs.</v>
      </c>
    </row>
    <row r="138" spans="1:8" ht="43.5" x14ac:dyDescent="0.35">
      <c r="A138" s="47">
        <f>IF(B138="","",MAX(A$3:A137)+1)</f>
        <v>135</v>
      </c>
      <c r="B138" s="45" t="str">
        <f t="shared" si="6"/>
        <v>68541-01-5</v>
      </c>
      <c r="D138" s="74" t="str">
        <f>'Substances &amp; Codes'!B138</f>
        <v>68541-01-5</v>
      </c>
      <c r="E138" s="74" t="str">
        <f>'Substances &amp; Codes'!C138</f>
        <v>Benzoic acid, 2,3,4,5-tetrachloro-6-[[[3-[[(pentadecafluoroheptyl)sulfonyl]oxy]phenyl]amino]carbonyl]-, monopotassium salt</v>
      </c>
      <c r="G138" s="48" t="str">
        <f t="shared" si="7"/>
        <v>68541-01-5</v>
      </c>
      <c r="H138" s="47" t="str">
        <f t="shared" si="8"/>
        <v>Benzoic acid, 2,3,4,5-tetrachloro-6-[[[3-[[(pentadecafluoroheptyl)sulfonyl]oxy]phenyl]amino]carbonyl]-, monopotassium salt</v>
      </c>
    </row>
    <row r="139" spans="1:8" ht="43.5" x14ac:dyDescent="0.35">
      <c r="A139" s="47">
        <f>IF(B139="","",MAX(A$3:A138)+1)</f>
        <v>136</v>
      </c>
      <c r="B139" s="45" t="str">
        <f t="shared" si="6"/>
        <v>68541-02-6</v>
      </c>
      <c r="D139" s="74" t="str">
        <f>'Substances &amp; Codes'!B139</f>
        <v>68541-02-6</v>
      </c>
      <c r="E139" s="74" t="str">
        <f>'Substances &amp; Codes'!C139</f>
        <v>Benzoic acid, 2,3,4,5-tetrachloro-6-[[[3-[[(undecafluoropentyl)sulfonyl]oxy]phenyl]amino]carbonyl]-, monopotassium salt</v>
      </c>
      <c r="G139" s="48" t="str">
        <f t="shared" si="7"/>
        <v>68541-02-6</v>
      </c>
      <c r="H139" s="47" t="str">
        <f t="shared" si="8"/>
        <v>Benzoic acid, 2,3,4,5-tetrachloro-6-[[[3-[[(undecafluoropentyl)sulfonyl]oxy]phenyl]amino]carbonyl]-, monopotassium salt</v>
      </c>
    </row>
    <row r="140" spans="1:8" ht="29" x14ac:dyDescent="0.35">
      <c r="A140" s="47">
        <f>IF(B140="","",MAX(A$3:A139)+1)</f>
        <v>137</v>
      </c>
      <c r="B140" s="45" t="str">
        <f t="shared" si="6"/>
        <v>68555-72-6</v>
      </c>
      <c r="D140" s="74" t="str">
        <f>'Substances &amp; Codes'!B140</f>
        <v>68555-72-6</v>
      </c>
      <c r="E140" s="74" t="str">
        <f>'Substances &amp; Codes'!C140</f>
        <v>1-Pentanesulfonamide, N-ethyl-1,1,2,2,3,3,4,4,5,5,5-undecafluoro-N-(2-hydroxyethyl)-</v>
      </c>
      <c r="G140" s="48" t="str">
        <f t="shared" si="7"/>
        <v>68555-72-6</v>
      </c>
      <c r="H140" s="47" t="str">
        <f t="shared" si="8"/>
        <v>1-Pentanesulfonamide, N-ethyl-1,1,2,2,3,3,4,4,5,5,5-undecafluoro-N-(2-hydroxyethyl)-</v>
      </c>
    </row>
    <row r="141" spans="1:8" ht="29" x14ac:dyDescent="0.35">
      <c r="A141" s="47">
        <f>IF(B141="","",MAX(A$3:A140)+1)</f>
        <v>138</v>
      </c>
      <c r="B141" s="45" t="str">
        <f t="shared" si="6"/>
        <v>68555-73-7</v>
      </c>
      <c r="D141" s="74" t="str">
        <f>'Substances &amp; Codes'!B141</f>
        <v>68555-73-7</v>
      </c>
      <c r="E141" s="74" t="str">
        <f>'Substances &amp; Codes'!C141</f>
        <v>1-Heptanesulfonamide, N-ethyl-1,1,2,2,3,3,4,4,5,5,6,6,7,7,7-pentadecafluoro-N-(2-hydroxyethyl)-</v>
      </c>
      <c r="G141" s="48" t="str">
        <f t="shared" si="7"/>
        <v>68555-73-7</v>
      </c>
      <c r="H141" s="47" t="str">
        <f t="shared" si="8"/>
        <v>1-Heptanesulfonamide, N-ethyl-1,1,2,2,3,3,4,4,5,5,6,6,7,7,7-pentadecafluoro-N-(2-hydroxyethyl)-</v>
      </c>
    </row>
    <row r="142" spans="1:8" ht="29" x14ac:dyDescent="0.35">
      <c r="A142" s="47">
        <f>IF(B142="","",MAX(A$3:A141)+1)</f>
        <v>139</v>
      </c>
      <c r="B142" s="45" t="str">
        <f t="shared" si="6"/>
        <v>68555-74-8</v>
      </c>
      <c r="D142" s="74" t="str">
        <f>'Substances &amp; Codes'!B142</f>
        <v>68555-74-8</v>
      </c>
      <c r="E142" s="74" t="str">
        <f>'Substances &amp; Codes'!C142</f>
        <v>1-Pentanesulfonamide, 1,1,2,2,3,3,4,4,5,5,5-undecafluoro-N-(2-hydroxyethyl)-N-methyl-</v>
      </c>
      <c r="G142" s="48" t="str">
        <f t="shared" si="7"/>
        <v>68555-74-8</v>
      </c>
      <c r="H142" s="47" t="str">
        <f t="shared" si="8"/>
        <v>1-Pentanesulfonamide, 1,1,2,2,3,3,4,4,5,5,5-undecafluoro-N-(2-hydroxyethyl)-N-methyl-</v>
      </c>
    </row>
    <row r="143" spans="1:8" ht="29" x14ac:dyDescent="0.35">
      <c r="A143" s="47">
        <f>IF(B143="","",MAX(A$3:A142)+1)</f>
        <v>140</v>
      </c>
      <c r="B143" s="45" t="str">
        <f t="shared" si="6"/>
        <v>68555-76-0</v>
      </c>
      <c r="D143" s="74" t="str">
        <f>'Substances &amp; Codes'!B143</f>
        <v>68555-76-0</v>
      </c>
      <c r="E143" s="74" t="str">
        <f>'Substances &amp; Codes'!C143</f>
        <v>1-Heptanesulfonamide, 1,1,2,2,3,3,4,4,5,5,6,6,7,7,7-pentadecafluoro-N-(2-hydroxyethyl)-N-methyl-</v>
      </c>
      <c r="G143" s="48" t="str">
        <f t="shared" si="7"/>
        <v>68555-76-0</v>
      </c>
      <c r="H143" s="47" t="str">
        <f t="shared" si="8"/>
        <v>1-Heptanesulfonamide, 1,1,2,2,3,3,4,4,5,5,6,6,7,7,7-pentadecafluoro-N-(2-hydroxyethyl)-N-methyl-</v>
      </c>
    </row>
    <row r="144" spans="1:8" ht="29" x14ac:dyDescent="0.35">
      <c r="A144" s="47">
        <f>IF(B144="","",MAX(A$3:A143)+1)</f>
        <v>141</v>
      </c>
      <c r="B144" s="45" t="str">
        <f t="shared" si="6"/>
        <v>68555-81-7</v>
      </c>
      <c r="D144" s="74" t="str">
        <f>'Substances &amp; Codes'!B144</f>
        <v>68555-81-7</v>
      </c>
      <c r="E144" s="74" t="str">
        <f>'Substances &amp; Codes'!C144</f>
        <v>1-Propanaminium, N,N,N-trimethyl-3-[[(pentadecafluoroheptyl)sulfonyl]amino]-, chloride</v>
      </c>
      <c r="G144" s="48" t="str">
        <f t="shared" si="7"/>
        <v>68555-81-7</v>
      </c>
      <c r="H144" s="47" t="str">
        <f t="shared" si="8"/>
        <v>1-Propanaminium, N,N,N-trimethyl-3-[[(pentadecafluoroheptyl)sulfonyl]amino]-, chloride</v>
      </c>
    </row>
    <row r="145" spans="1:8" ht="145" x14ac:dyDescent="0.35">
      <c r="A145" s="47">
        <f>IF(B145="","",MAX(A$3:A144)+1)</f>
        <v>142</v>
      </c>
      <c r="B145" s="45" t="str">
        <f t="shared" si="6"/>
        <v>68555-90-8</v>
      </c>
      <c r="D145" s="74" t="str">
        <f>'Substances &amp; Codes'!B145</f>
        <v>68555-90-8</v>
      </c>
      <c r="E145" s="74" t="str">
        <f>'Substances &amp; Codes'!C145</f>
        <v>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v>
      </c>
      <c r="G145" s="48" t="str">
        <f t="shared" si="7"/>
        <v>68555-90-8</v>
      </c>
      <c r="H145" s="47" t="str">
        <f t="shared" si="8"/>
        <v>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v>
      </c>
    </row>
    <row r="146" spans="1:8" ht="145" x14ac:dyDescent="0.35">
      <c r="A146" s="47">
        <f>IF(B146="","",MAX(A$3:A145)+1)</f>
        <v>143</v>
      </c>
      <c r="B146" s="45" t="str">
        <f t="shared" si="6"/>
        <v>68555-91-9</v>
      </c>
      <c r="D146" s="74" t="str">
        <f>'Substances &amp; Codes'!B146</f>
        <v>68555-91-9</v>
      </c>
      <c r="E146" s="74" t="str">
        <f>'Substances &amp; Codes'!C146</f>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v>
      </c>
      <c r="G146" s="48" t="str">
        <f t="shared" si="7"/>
        <v>68555-91-9</v>
      </c>
      <c r="H146" s="47" t="str">
        <f t="shared" si="8"/>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v>
      </c>
    </row>
    <row r="147" spans="1:8" ht="159.5" x14ac:dyDescent="0.35">
      <c r="A147" s="47">
        <f>IF(B147="","",MAX(A$3:A146)+1)</f>
        <v>144</v>
      </c>
      <c r="B147" s="45" t="str">
        <f t="shared" si="6"/>
        <v>68555-92-0</v>
      </c>
      <c r="D147" s="74" t="str">
        <f>'Substances &amp; Codes'!B147</f>
        <v>68555-92-0</v>
      </c>
      <c r="E147" s="74" t="str">
        <f>'Substances &amp; Codes'!C147</f>
        <v>2-Propenoic acid, 2-methyl-, 2-[[(heptadecafluorooctyl)sulfonyl]methylamino]ethyl ester, polymer with 2-[methyl[(nonafluorobutyl)sulfonyl]amino]ethyl 2-methyl-2-propenoate, 2-[methyl[(pentadecafluoroheptyl)sulfonyl]amino]ethyl 2-methyl-2-propenoate, 2-[methyl[(tridecafluorohexyl)sulfonyl]amino]ethyl 2-methyl-2-propenoate, 2-[methyl[(undecafluoropentyl)sulfonyl]amino]ethyl 2-methyl-2-propenoate and octadecyl 2-methyl-2-propenoate</v>
      </c>
      <c r="G147" s="48" t="str">
        <f t="shared" si="7"/>
        <v>68555-92-0</v>
      </c>
      <c r="H147" s="47" t="str">
        <f t="shared" si="8"/>
        <v>2-Propenoic acid, 2-methyl-, 2-[[(heptadecafluorooctyl)sulfonyl]methylamino]ethyl ester, polymer with 2-[methyl[(nonafluorobutyl)sulfonyl]amino]ethyl 2-methyl-2-propenoate, 2-[methyl[(pentadecafluoroheptyl)sulfonyl]amino]ethyl 2-methyl-2-propenoate, 2-[methyl[(tridecafluorohexyl)sulfonyl]amino]ethyl 2-methyl-2-propenoate, 2-[methyl[(undecafluoropentyl)sulfonyl]amino]ethyl 2-methyl-2-propenoate and octadecyl 2-methyl-2-propenoate</v>
      </c>
    </row>
    <row r="148" spans="1:8" ht="43.5" x14ac:dyDescent="0.35">
      <c r="A148" s="47">
        <f>IF(B148="","",MAX(A$3:A147)+1)</f>
        <v>145</v>
      </c>
      <c r="B148" s="45" t="str">
        <f t="shared" si="6"/>
        <v>68568-54-7</v>
      </c>
      <c r="D148" s="74" t="str">
        <f>'Substances &amp; Codes'!B148</f>
        <v>68568-54-7</v>
      </c>
      <c r="E148" s="74" t="str">
        <f>'Substances &amp; Codes'!C148</f>
        <v>Benzoic acid, 2,3,4,5-tetrachloro-6-[[[3-[[(nonafluorobutyl)sulfonyl]oxy]phenyl]amino]carbonyl]-, monopotassium salt</v>
      </c>
      <c r="G148" s="48" t="str">
        <f t="shared" si="7"/>
        <v>68568-54-7</v>
      </c>
      <c r="H148" s="47" t="str">
        <f t="shared" si="8"/>
        <v>Benzoic acid, 2,3,4,5-tetrachloro-6-[[[3-[[(nonafluorobutyl)sulfonyl]oxy]phenyl]amino]carbonyl]-, monopotassium salt</v>
      </c>
    </row>
    <row r="149" spans="1:8" ht="188.5" x14ac:dyDescent="0.35">
      <c r="A149" s="47">
        <f>IF(B149="","",MAX(A$3:A148)+1)</f>
        <v>146</v>
      </c>
      <c r="B149" s="45" t="str">
        <f t="shared" si="6"/>
        <v>68586-14-1</v>
      </c>
      <c r="D149" s="74" t="str">
        <f>'Substances &amp; Codes'!B149</f>
        <v>68586-14-1</v>
      </c>
      <c r="E149" s="74" t="str">
        <f>'Substances &amp; Codes'!C149</f>
        <v>2-Propenoic acid, 2-[[(heptadecafluorooctyl)sulfonyl]methylamino]ethyl ester, telomer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2-[methyl[(undecafluoropentyl)sulfonyl]amino]ethyl 2-propenoate and 1-octanethiol</v>
      </c>
      <c r="G149" s="48" t="str">
        <f t="shared" si="7"/>
        <v>68586-14-1</v>
      </c>
      <c r="H149" s="47" t="str">
        <f t="shared" si="8"/>
        <v>2-Propenoic acid, 2-[[(heptadecafluorooctyl)sulfonyl]methylamino]ethyl ester, telomer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2-[methyl[(undecafluoropentyl)sulfonyl]amino]ethyl 2-propenoate and 1-octanethiol</v>
      </c>
    </row>
    <row r="150" spans="1:8" ht="29" x14ac:dyDescent="0.35">
      <c r="A150" s="47">
        <f>IF(B150="","",MAX(A$3:A149)+1)</f>
        <v>147</v>
      </c>
      <c r="B150" s="45" t="str">
        <f t="shared" si="6"/>
        <v>68594-62-7</v>
      </c>
      <c r="D150" s="74" t="str">
        <f>'Substances &amp; Codes'!B150</f>
        <v>68594-62-7</v>
      </c>
      <c r="E150" s="74" t="str">
        <f>'Substances &amp; Codes'!C150</f>
        <v>2-Naphthalenesulfonic acid, 5-[[4-(acetylamino)-2-(trifluoromethyl)phenyl]azo]-6-amino-4-hydroxy-</v>
      </c>
      <c r="G150" s="48" t="str">
        <f t="shared" si="7"/>
        <v>68594-62-7</v>
      </c>
      <c r="H150" s="47" t="str">
        <f t="shared" si="8"/>
        <v>2-Naphthalenesulfonic acid, 5-[[4-(acetylamino)-2-(trifluoromethyl)phenyl]azo]-6-amino-4-hydroxy-</v>
      </c>
    </row>
    <row r="151" spans="1:8" ht="29" x14ac:dyDescent="0.35">
      <c r="A151" s="47">
        <f>IF(B151="","",MAX(A$3:A150)+1)</f>
        <v>148</v>
      </c>
      <c r="B151" s="45" t="str">
        <f t="shared" si="6"/>
        <v>68607-77-2</v>
      </c>
      <c r="D151" s="74" t="str">
        <f>'Substances &amp; Codes'!B151</f>
        <v>68607-77-2</v>
      </c>
      <c r="E151" s="74" t="str">
        <f>'Substances &amp; Codes'!C151</f>
        <v>Siloxanes and silicones, Me 3,3,3-trifluoropropyl, hydroxy-terminated</v>
      </c>
      <c r="G151" s="48" t="str">
        <f t="shared" si="7"/>
        <v>68607-77-2</v>
      </c>
      <c r="H151" s="47" t="str">
        <f t="shared" si="8"/>
        <v>Siloxanes and silicones, Me 3,3,3-trifluoropropyl, hydroxy-terminated</v>
      </c>
    </row>
    <row r="152" spans="1:8" ht="43.5" x14ac:dyDescent="0.35">
      <c r="A152" s="47">
        <f>IF(B152="","",MAX(A$3:A151)+1)</f>
        <v>149</v>
      </c>
      <c r="B152" s="45" t="str">
        <f t="shared" si="6"/>
        <v>68608-14-0</v>
      </c>
      <c r="D152" s="74" t="str">
        <f>'Substances &amp; Codes'!B152</f>
        <v>68608-14-0</v>
      </c>
      <c r="E152" s="74" t="str">
        <f>'Substances &amp; Codes'!C152</f>
        <v>Sulfonamides, C4-8-alkane, perfluoro, N-ethyl-N-(hydroxyethyl), reaction products with 1,1'-methylenebis[4-isocyanatobenzene]</v>
      </c>
      <c r="G152" s="48" t="str">
        <f t="shared" si="7"/>
        <v>68608-14-0</v>
      </c>
      <c r="H152" s="47" t="str">
        <f t="shared" si="8"/>
        <v>Sulfonamides, C4-8-alkane, perfluoro, N-ethyl-N-(hydroxyethyl), reaction products with 1,1'-methylenebis[4-isocyanatobenzene]</v>
      </c>
    </row>
    <row r="153" spans="1:8" ht="145" x14ac:dyDescent="0.35">
      <c r="A153" s="47">
        <f>IF(B153="","",MAX(A$3:A152)+1)</f>
        <v>150</v>
      </c>
      <c r="B153" s="45" t="str">
        <f t="shared" si="6"/>
        <v>68649-26-3</v>
      </c>
      <c r="D153" s="74" t="str">
        <f>'Substances &amp; Codes'!B153</f>
        <v>68649-26-3</v>
      </c>
      <c r="E153" s="74" t="str">
        <f>'Substances &amp; Codes'!C153</f>
        <v>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v>
      </c>
      <c r="G153" s="48" t="str">
        <f t="shared" si="7"/>
        <v>68649-26-3</v>
      </c>
      <c r="H153" s="47" t="str">
        <f t="shared" si="8"/>
        <v>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v>
      </c>
    </row>
    <row r="154" spans="1:8" ht="159.5" x14ac:dyDescent="0.35">
      <c r="A154" s="47">
        <f>IF(B154="","",MAX(A$3:A153)+1)</f>
        <v>151</v>
      </c>
      <c r="B154" s="45" t="str">
        <f t="shared" si="6"/>
        <v>68867-62-9</v>
      </c>
      <c r="D154" s="74" t="str">
        <f>'Substances &amp; Codes'!B154</f>
        <v>68867-62-9</v>
      </c>
      <c r="E154" s="74" t="str">
        <f>'Substances &amp; Codes'!C154</f>
        <v>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α-(1-oxo-2-propenyl)-ω-methoxypoly(oxy-1,2-ethanediyl)</v>
      </c>
      <c r="G154" s="48" t="str">
        <f t="shared" si="7"/>
        <v>68867-62-9</v>
      </c>
      <c r="H154" s="47" t="str">
        <f t="shared" si="8"/>
        <v>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α-(1-oxo-2-propenyl)-ω-methoxypoly(oxy-1,2-ethanediyl)</v>
      </c>
    </row>
    <row r="155" spans="1:8" ht="145" x14ac:dyDescent="0.35">
      <c r="A155" s="47">
        <f>IF(B155="","",MAX(A$3:A154)+1)</f>
        <v>152</v>
      </c>
      <c r="B155" s="45" t="str">
        <f t="shared" si="6"/>
        <v>68877-32-7</v>
      </c>
      <c r="D155" s="74" t="str">
        <f>'Substances &amp; Codes'!B155</f>
        <v>68877-32-7</v>
      </c>
      <c r="E155" s="74" t="str">
        <f>'Substances &amp; Codes'!C155</f>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2-methyl-1,3-butadiene</v>
      </c>
      <c r="G155" s="48" t="str">
        <f t="shared" si="7"/>
        <v>68877-32-7</v>
      </c>
      <c r="H155" s="47" t="str">
        <f t="shared" si="8"/>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2-methyl-1,3-butadiene</v>
      </c>
    </row>
    <row r="156" spans="1:8" ht="43.5" x14ac:dyDescent="0.35">
      <c r="A156" s="47">
        <f>IF(B156="","",MAX(A$3:A155)+1)</f>
        <v>153</v>
      </c>
      <c r="B156" s="45" t="str">
        <f t="shared" si="6"/>
        <v>68891-05-4</v>
      </c>
      <c r="D156" s="74" t="str">
        <f>'Substances &amp; Codes'!B156</f>
        <v>68891-05-4</v>
      </c>
      <c r="E156" s="74" t="str">
        <f>'Substances &amp; Codes'!C156</f>
        <v>Ethene, tetrafluoro-, homopolymer, α-fluoro-ω-(2-hydroxyethyl)-, citrate, reaction products with 1,6-diisocyanatohexane</v>
      </c>
      <c r="G156" s="48" t="str">
        <f t="shared" si="7"/>
        <v>68891-05-4</v>
      </c>
      <c r="H156" s="47" t="str">
        <f t="shared" si="8"/>
        <v>Ethene, tetrafluoro-, homopolymer, α-fluoro-ω-(2-hydroxyethyl)-, citrate, reaction products with 1,6-diisocyanatohexane</v>
      </c>
    </row>
    <row r="157" spans="1:8" ht="43.5" x14ac:dyDescent="0.35">
      <c r="A157" s="47">
        <f>IF(B157="","",MAX(A$3:A156)+1)</f>
        <v>154</v>
      </c>
      <c r="B157" s="45" t="str">
        <f t="shared" si="6"/>
        <v>68891-97-4</v>
      </c>
      <c r="D157" s="74" t="str">
        <f>'Substances &amp; Codes'!B157</f>
        <v>68891-97-4</v>
      </c>
      <c r="E157" s="74" t="str">
        <f>'Substances &amp; Codes'!C157</f>
        <v>Chromium, diaquatetrachloro[µ-[N-ethyl-N-[(pentadecafluoroheptyl)sulfonyl]glycinato-O¹:O¹']]-µ-hydroxybis(2-propanol)-</v>
      </c>
      <c r="G157" s="48" t="str">
        <f t="shared" si="7"/>
        <v>68891-97-4</v>
      </c>
      <c r="H157" s="47" t="str">
        <f t="shared" si="8"/>
        <v>Chromium, diaquatetrachloro[µ-[N-ethyl-N-[(pentadecafluoroheptyl)sulfonyl]glycinato-O¹:O¹']]-µ-hydroxybis(2-propanol)-</v>
      </c>
    </row>
    <row r="158" spans="1:8" ht="43.5" x14ac:dyDescent="0.35">
      <c r="A158" s="47">
        <f>IF(B158="","",MAX(A$3:A157)+1)</f>
        <v>155</v>
      </c>
      <c r="B158" s="45" t="str">
        <f t="shared" si="6"/>
        <v>68891-99-6</v>
      </c>
      <c r="D158" s="74" t="str">
        <f>'Substances &amp; Codes'!B158</f>
        <v>68891-99-6</v>
      </c>
      <c r="E158" s="74" t="str">
        <f>'Substances &amp; Codes'!C158</f>
        <v>Chromium, diaquatetrachloro[µ-[N-ethyl-N-[(undecafluoropentyl)sulfonyl]glycinato-O¹:O¹']]-µ-hydroxybis(2-propanol)di-</v>
      </c>
      <c r="G158" s="48" t="str">
        <f t="shared" si="7"/>
        <v>68891-99-6</v>
      </c>
      <c r="H158" s="47" t="str">
        <f t="shared" si="8"/>
        <v>Chromium, diaquatetrachloro[µ-[N-ethyl-N-[(undecafluoropentyl)sulfonyl]glycinato-O¹:O¹']]-µ-hydroxybis(2-propanol)di-</v>
      </c>
    </row>
    <row r="159" spans="1:8" ht="43.5" x14ac:dyDescent="0.35">
      <c r="A159" s="47">
        <f>IF(B159="","",MAX(A$3:A158)+1)</f>
        <v>156</v>
      </c>
      <c r="B159" s="45" t="str">
        <f t="shared" si="6"/>
        <v>68900-97-0</v>
      </c>
      <c r="D159" s="74" t="str">
        <f>'Substances &amp; Codes'!B159</f>
        <v>68900-97-0</v>
      </c>
      <c r="E159" s="74" t="str">
        <f>'Substances &amp; Codes'!C159</f>
        <v>Chromium, diaquatetrachloro[µ-[N-ethyl-N-[(nonafluorobutyl)sulfonyl]glycinato-O¹:O¹']]-µ-hydroxybis(2-propanol)di-</v>
      </c>
      <c r="G159" s="48" t="str">
        <f t="shared" si="7"/>
        <v>68900-97-0</v>
      </c>
      <c r="H159" s="47" t="str">
        <f t="shared" si="8"/>
        <v>Chromium, diaquatetrachloro[µ-[N-ethyl-N-[(nonafluorobutyl)sulfonyl]glycinato-O¹:O¹']]-µ-hydroxybis(2-propanol)di-</v>
      </c>
    </row>
    <row r="160" spans="1:8" ht="29" x14ac:dyDescent="0.35">
      <c r="A160" s="47">
        <f>IF(B160="","",MAX(A$3:A159)+1)</f>
        <v>157</v>
      </c>
      <c r="B160" s="45" t="str">
        <f t="shared" si="6"/>
        <v>68952-02-3</v>
      </c>
      <c r="D160" s="74" t="str">
        <f>'Substances &amp; Codes'!B160</f>
        <v>68952-02-3</v>
      </c>
      <c r="E160" s="74" t="str">
        <f>'Substances &amp; Codes'!C160</f>
        <v>Siloxanes and silicones, Me 3,3,3-trifluoropropyl, Me vinyl, hydroxy-terminated</v>
      </c>
      <c r="G160" s="48" t="str">
        <f t="shared" si="7"/>
        <v>68952-02-3</v>
      </c>
      <c r="H160" s="47" t="str">
        <f t="shared" si="8"/>
        <v>Siloxanes and silicones, Me 3,3,3-trifluoropropyl, Me vinyl, hydroxy-terminated</v>
      </c>
    </row>
    <row r="161" spans="1:8" ht="29" x14ac:dyDescent="0.35">
      <c r="A161" s="47">
        <f>IF(B161="","",MAX(A$3:A160)+1)</f>
        <v>158</v>
      </c>
      <c r="B161" s="45" t="str">
        <f t="shared" si="6"/>
        <v>68957-55-1</v>
      </c>
      <c r="D161" s="74" t="str">
        <f>'Substances &amp; Codes'!B161</f>
        <v>68957-55-1</v>
      </c>
      <c r="E161" s="74" t="str">
        <f>'Substances &amp; Codes'!C161</f>
        <v>1-Propanaminium, N,N,N-trimethyl-3-[[(undecafluoropentyl)sulfonyl]amino]-, chloride</v>
      </c>
      <c r="G161" s="48" t="str">
        <f t="shared" si="7"/>
        <v>68957-55-1</v>
      </c>
      <c r="H161" s="47" t="str">
        <f t="shared" si="8"/>
        <v>1-Propanaminium, N,N,N-trimethyl-3-[[(undecafluoropentyl)sulfonyl]amino]-, chloride</v>
      </c>
    </row>
    <row r="162" spans="1:8" ht="29" x14ac:dyDescent="0.35">
      <c r="A162" s="47">
        <f>IF(B162="","",MAX(A$3:A161)+1)</f>
        <v>159</v>
      </c>
      <c r="B162" s="45" t="str">
        <f t="shared" si="6"/>
        <v>68957-57-3</v>
      </c>
      <c r="D162" s="74" t="str">
        <f>'Substances &amp; Codes'!B162</f>
        <v>68957-57-3</v>
      </c>
      <c r="E162" s="74" t="str">
        <f>'Substances &amp; Codes'!C162</f>
        <v>1-Propanaminium, N,N,N-trimethyl-3-[[(undecafluoropentyl)sulfonyl]amino]-, iodide</v>
      </c>
      <c r="G162" s="48" t="str">
        <f t="shared" si="7"/>
        <v>68957-57-3</v>
      </c>
      <c r="H162" s="47" t="str">
        <f t="shared" si="8"/>
        <v>1-Propanaminium, N,N,N-trimethyl-3-[[(undecafluoropentyl)sulfonyl]amino]-, iodide</v>
      </c>
    </row>
    <row r="163" spans="1:8" ht="29" x14ac:dyDescent="0.35">
      <c r="A163" s="47">
        <f>IF(B163="","",MAX(A$3:A162)+1)</f>
        <v>160</v>
      </c>
      <c r="B163" s="45" t="str">
        <f t="shared" si="6"/>
        <v>68957-59-5</v>
      </c>
      <c r="D163" s="74" t="str">
        <f>'Substances &amp; Codes'!B163</f>
        <v>68957-59-5</v>
      </c>
      <c r="E163" s="74" t="str">
        <f>'Substances &amp; Codes'!C163</f>
        <v>1-Butanesulfonamide, N-[3-(dimethylamino)propyl]-1,1,2,2,3,3,4,4,4-nonafluoro-, monohydrochloride</v>
      </c>
      <c r="G163" s="48" t="str">
        <f t="shared" si="7"/>
        <v>68957-59-5</v>
      </c>
      <c r="H163" s="47" t="str">
        <f t="shared" si="8"/>
        <v>1-Butanesulfonamide, N-[3-(dimethylamino)propyl]-1,1,2,2,3,3,4,4,4-nonafluoro-, monohydrochloride</v>
      </c>
    </row>
    <row r="164" spans="1:8" ht="29" x14ac:dyDescent="0.35">
      <c r="A164" s="47">
        <f>IF(B164="","",MAX(A$3:A163)+1)</f>
        <v>161</v>
      </c>
      <c r="B164" s="45" t="str">
        <f t="shared" si="6"/>
        <v>68957-60-8</v>
      </c>
      <c r="D164" s="74" t="str">
        <f>'Substances &amp; Codes'!B164</f>
        <v>68957-60-8</v>
      </c>
      <c r="E164" s="74" t="str">
        <f>'Substances &amp; Codes'!C164</f>
        <v>1-Pentanesulfonamide, N-[3-(dimethylamino)propyl]-1,1,2,2,3,3,4,4,5,5,5-undecafluoro-, monohydrochloride</v>
      </c>
      <c r="G164" s="48" t="str">
        <f t="shared" si="7"/>
        <v>68957-60-8</v>
      </c>
      <c r="H164" s="47" t="str">
        <f t="shared" si="8"/>
        <v>1-Pentanesulfonamide, N-[3-(dimethylamino)propyl]-1,1,2,2,3,3,4,4,5,5,5-undecafluoro-, monohydrochloride</v>
      </c>
    </row>
    <row r="165" spans="1:8" ht="29" x14ac:dyDescent="0.35">
      <c r="A165" s="47">
        <f>IF(B165="","",MAX(A$3:A164)+1)</f>
        <v>162</v>
      </c>
      <c r="B165" s="45" t="str">
        <f t="shared" si="6"/>
        <v>68957-62-0</v>
      </c>
      <c r="D165" s="74" t="str">
        <f>'Substances &amp; Codes'!B165</f>
        <v>68957-62-0</v>
      </c>
      <c r="E165" s="74" t="str">
        <f>'Substances &amp; Codes'!C165</f>
        <v>1-Heptanesulfonamide, N-ethyl-1,1,2,2,3,3,4,4,5,5,6,6,7,7,7-pentadecafluoro-</v>
      </c>
      <c r="G165" s="48" t="str">
        <f t="shared" si="7"/>
        <v>68957-62-0</v>
      </c>
      <c r="H165" s="47" t="str">
        <f t="shared" si="8"/>
        <v>1-Heptanesulfonamide, N-ethyl-1,1,2,2,3,3,4,4,5,5,6,6,7,7,7-pentadecafluoro-</v>
      </c>
    </row>
    <row r="166" spans="1:8" ht="43.5" x14ac:dyDescent="0.35">
      <c r="A166" s="47">
        <f>IF(B166="","",MAX(A$3:A165)+1)</f>
        <v>163</v>
      </c>
      <c r="B166" s="45" t="str">
        <f t="shared" si="6"/>
        <v>68958-60-1</v>
      </c>
      <c r="D166" s="74" t="str">
        <f>'Substances &amp; Codes'!B166</f>
        <v>68958-60-1</v>
      </c>
      <c r="E166" s="74" t="str">
        <f>'Substances &amp; Codes'!C166</f>
        <v>Poly(oxy-1,2-ethanediyl), α-[2-[ethyl[(pentadecafluoroheptyl)sulfonyl]amino]ethyl]-ω-methoxy-</v>
      </c>
      <c r="G166" s="48" t="str">
        <f t="shared" si="7"/>
        <v>68958-60-1</v>
      </c>
      <c r="H166" s="47" t="str">
        <f t="shared" si="8"/>
        <v>Poly(oxy-1,2-ethanediyl), α-[2-[ethyl[(pentadecafluoroheptyl)sulfonyl]amino]ethyl]-ω-methoxy-</v>
      </c>
    </row>
    <row r="167" spans="1:8" ht="43.5" x14ac:dyDescent="0.35">
      <c r="A167" s="47">
        <f>IF(B167="","",MAX(A$3:A166)+1)</f>
        <v>164</v>
      </c>
      <c r="B167" s="45" t="str">
        <f t="shared" si="6"/>
        <v>69430-43-9</v>
      </c>
      <c r="D167" s="74" t="str">
        <f>'Substances &amp; Codes'!B167</f>
        <v>69430-43-9</v>
      </c>
      <c r="E167" s="74" t="str">
        <f>'Substances &amp; Codes'!C167</f>
        <v>Siloxanes and silicones, di-Me, polymers with hexamethylcyclotrisiloxane and 2,4,6-trimethyl-2,4,6-tris(3,3,3-trifluoropropyl)cyclotrisiloxane</v>
      </c>
      <c r="G167" s="48" t="str">
        <f t="shared" si="7"/>
        <v>69430-43-9</v>
      </c>
      <c r="H167" s="47" t="str">
        <f t="shared" si="8"/>
        <v>Siloxanes and silicones, di-Me, polymers with hexamethylcyclotrisiloxane and 2,4,6-trimethyl-2,4,6-tris(3,3,3-trifluoropropyl)cyclotrisiloxane</v>
      </c>
    </row>
    <row r="168" spans="1:8" x14ac:dyDescent="0.35">
      <c r="A168" s="47">
        <f>IF(B168="","",MAX(A$3:A167)+1)</f>
        <v>165</v>
      </c>
      <c r="B168" s="45" t="str">
        <f t="shared" si="6"/>
        <v>69991-62-4</v>
      </c>
      <c r="D168" s="74" t="str">
        <f>'Substances &amp; Codes'!B168</f>
        <v>69991-62-4</v>
      </c>
      <c r="E168" s="74" t="str">
        <f>'Substances &amp; Codes'!C168</f>
        <v>Ethene, tetrafluoro-, oxidized, polymd., reduced</v>
      </c>
      <c r="G168" s="48" t="str">
        <f t="shared" si="7"/>
        <v>69991-62-4</v>
      </c>
      <c r="H168" s="47" t="str">
        <f t="shared" si="8"/>
        <v>Ethene, tetrafluoro-, oxidized, polymd., reduced</v>
      </c>
    </row>
    <row r="169" spans="1:8" x14ac:dyDescent="0.35">
      <c r="A169" s="47">
        <f>IF(B169="","",MAX(A$3:A168)+1)</f>
        <v>166</v>
      </c>
      <c r="B169" s="45" t="str">
        <f t="shared" si="6"/>
        <v>69991-67-9</v>
      </c>
      <c r="D169" s="74" t="str">
        <f>'Substances &amp; Codes'!B169</f>
        <v>69991-67-9</v>
      </c>
      <c r="E169" s="74" t="str">
        <f>'Substances &amp; Codes'!C169</f>
        <v>1-Propene, 1,1,2,3,3,3-hexafluoro-, oxidized, polymd.</v>
      </c>
      <c r="G169" s="48" t="str">
        <f t="shared" si="7"/>
        <v>69991-67-9</v>
      </c>
      <c r="H169" s="47" t="str">
        <f t="shared" si="8"/>
        <v>1-Propene, 1,1,2,3,3,3-hexafluoro-, oxidized, polymd.</v>
      </c>
    </row>
    <row r="170" spans="1:8" ht="29" x14ac:dyDescent="0.35">
      <c r="A170" s="47">
        <f>IF(B170="","",MAX(A$3:A169)+1)</f>
        <v>167</v>
      </c>
      <c r="B170" s="45" t="str">
        <f t="shared" si="6"/>
        <v>70225-15-9</v>
      </c>
      <c r="D170" s="74" t="str">
        <f>'Substances &amp; Codes'!B170</f>
        <v>70225-15-9</v>
      </c>
      <c r="E170" s="74" t="str">
        <f>'Substances &amp; Codes'!C170</f>
        <v>1-Heptanesulfonic acid, 1,1,2,2,3,3,4,4,5,5,6,6,7,7,7-pentadecafluoro-, compd. with 2,2'-iminobis[ethanol] (1:1)</v>
      </c>
      <c r="G170" s="48" t="str">
        <f t="shared" si="7"/>
        <v>70225-15-9</v>
      </c>
      <c r="H170" s="47" t="str">
        <f t="shared" si="8"/>
        <v>1-Heptanesulfonic acid, 1,1,2,2,3,3,4,4,5,5,6,6,7,7,7-pentadecafluoro-, compd. with 2,2'-iminobis[ethanol] (1:1)</v>
      </c>
    </row>
    <row r="171" spans="1:8" ht="29" x14ac:dyDescent="0.35">
      <c r="A171" s="47">
        <f>IF(B171="","",MAX(A$3:A170)+1)</f>
        <v>168</v>
      </c>
      <c r="B171" s="45" t="str">
        <f t="shared" si="6"/>
        <v>70225-17-1</v>
      </c>
      <c r="D171" s="74" t="str">
        <f>'Substances &amp; Codes'!B171</f>
        <v>70225-17-1</v>
      </c>
      <c r="E171" s="74" t="str">
        <f>'Substances &amp; Codes'!C171</f>
        <v>1-Pentanesulfonic acid, 1,1,2,2,3,3,4,4,5,5,5-undecafluoro-, compd. with 2,2'-iminobis[ethanol] (1:1)</v>
      </c>
      <c r="G171" s="48" t="str">
        <f t="shared" si="7"/>
        <v>70225-17-1</v>
      </c>
      <c r="H171" s="47" t="str">
        <f t="shared" si="8"/>
        <v>1-Pentanesulfonic acid, 1,1,2,2,3,3,4,4,5,5,5-undecafluoro-, compd. with 2,2'-iminobis[ethanol] (1:1)</v>
      </c>
    </row>
    <row r="172" spans="1:8" ht="29" x14ac:dyDescent="0.35">
      <c r="A172" s="47">
        <f>IF(B172="","",MAX(A$3:A171)+1)</f>
        <v>169</v>
      </c>
      <c r="B172" s="45" t="str">
        <f t="shared" si="6"/>
        <v>70225-18-2</v>
      </c>
      <c r="D172" s="74" t="str">
        <f>'Substances &amp; Codes'!B172</f>
        <v>70225-18-2</v>
      </c>
      <c r="E172" s="74" t="str">
        <f>'Substances &amp; Codes'!C172</f>
        <v>1-Butanesulfonic acid, 1,1,2,2,3,3,4,4,4-nonafluoro-, compd. with 2,2'-iminobis[ethanol] (1:1)</v>
      </c>
      <c r="G172" s="48" t="str">
        <f t="shared" si="7"/>
        <v>70225-18-2</v>
      </c>
      <c r="H172" s="47" t="str">
        <f t="shared" si="8"/>
        <v>1-Butanesulfonic acid, 1,1,2,2,3,3,4,4,4-nonafluoro-, compd. with 2,2'-iminobis[ethanol] (1:1)</v>
      </c>
    </row>
    <row r="173" spans="1:8" ht="159.5" x14ac:dyDescent="0.35">
      <c r="A173" s="47">
        <f>IF(B173="","",MAX(A$3:A172)+1)</f>
        <v>170</v>
      </c>
      <c r="B173" s="45" t="str">
        <f t="shared" si="6"/>
        <v>70776-36-2</v>
      </c>
      <c r="D173" s="74" t="str">
        <f>'Substances &amp; Codes'!B173</f>
        <v>70776-36-2</v>
      </c>
      <c r="E173" s="74" t="str">
        <f>'Substances &amp; Codes'!C173</f>
        <v>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v>
      </c>
      <c r="G173" s="48" t="str">
        <f t="shared" si="7"/>
        <v>70776-36-2</v>
      </c>
      <c r="H173" s="47" t="str">
        <f t="shared" si="8"/>
        <v>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v>
      </c>
    </row>
    <row r="174" spans="1:8" x14ac:dyDescent="0.35">
      <c r="A174" s="47">
        <f>IF(B174="","",MAX(A$3:A173)+1)</f>
        <v>171</v>
      </c>
      <c r="B174" s="45" t="str">
        <f t="shared" si="6"/>
        <v>70969-47-0</v>
      </c>
      <c r="D174" s="74" t="str">
        <f>'Substances &amp; Codes'!B174</f>
        <v>70969-47-0</v>
      </c>
      <c r="E174" s="74" t="str">
        <f>'Substances &amp; Codes'!C174</f>
        <v>Thiols, C8-20, γ-ω-perfluoro, telomers with acrylamide</v>
      </c>
      <c r="G174" s="48" t="str">
        <f t="shared" si="7"/>
        <v>70969-47-0</v>
      </c>
      <c r="H174" s="47" t="str">
        <f t="shared" si="8"/>
        <v>Thiols, C8-20, γ-ω-perfluoro, telomers with acrylamide</v>
      </c>
    </row>
    <row r="175" spans="1:8" ht="43.5" x14ac:dyDescent="0.35">
      <c r="A175" s="47">
        <f>IF(B175="","",MAX(A$3:A174)+1)</f>
        <v>172</v>
      </c>
      <c r="B175" s="45" t="str">
        <f t="shared" si="6"/>
        <v>71002-41-0</v>
      </c>
      <c r="D175" s="74" t="str">
        <f>'Substances &amp; Codes'!B175</f>
        <v>71002-41-0</v>
      </c>
      <c r="E175" s="74" t="str">
        <f>'Substances &amp; Codes'!C175</f>
        <v>Poly(difluoromethylene), α-[2-(acetyloxy)-2-[(carboxymethyl)dimethylammonio]ethyl]-ω-fluoro-, hydroxide, inner salt</v>
      </c>
      <c r="G175" s="48" t="str">
        <f t="shared" si="7"/>
        <v>71002-41-0</v>
      </c>
      <c r="H175" s="47" t="str">
        <f t="shared" si="8"/>
        <v>Poly(difluoromethylene), α-[2-(acetyloxy)-2-[(carboxymethyl)dimethylammonio]ethyl]-ω-fluoro-, hydroxide, inner salt</v>
      </c>
    </row>
    <row r="176" spans="1:8" ht="159.5" x14ac:dyDescent="0.35">
      <c r="A176" s="47">
        <f>IF(B176="","",MAX(A$3:A175)+1)</f>
        <v>173</v>
      </c>
      <c r="B176" s="45" t="str">
        <f t="shared" si="6"/>
        <v>71487-20-2</v>
      </c>
      <c r="D176" s="74" t="str">
        <f>'Substances &amp; Codes'!B176</f>
        <v>71487-20-2</v>
      </c>
      <c r="E176" s="74" t="str">
        <f>'Substances &amp; Codes'!C176</f>
        <v>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v>
      </c>
      <c r="G176" s="48" t="str">
        <f t="shared" si="7"/>
        <v>71487-20-2</v>
      </c>
      <c r="H176" s="47" t="str">
        <f t="shared" si="8"/>
        <v>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v>
      </c>
    </row>
    <row r="177" spans="1:8" ht="43.5" x14ac:dyDescent="0.35">
      <c r="A177" s="47">
        <f>IF(B177="","",MAX(A$3:A176)+1)</f>
        <v>174</v>
      </c>
      <c r="B177" s="45" t="str">
        <f t="shared" si="6"/>
        <v>75198-93-5</v>
      </c>
      <c r="D177" s="74" t="str">
        <f>'Substances &amp; Codes'!B177</f>
        <v>75198-93-5</v>
      </c>
      <c r="E177" s="74" t="str">
        <f>'Substances &amp; Codes'!C177</f>
        <v>2-Naphthalenesulfonic acid, 5-[[4-(acetylamino)-2-(trifluoromethyl)phenyl]azo]-6-amino-4-hydroxy-, monosodium salt</v>
      </c>
      <c r="G177" s="48" t="str">
        <f t="shared" si="7"/>
        <v>75198-93-5</v>
      </c>
      <c r="H177" s="47" t="str">
        <f t="shared" si="8"/>
        <v>2-Naphthalenesulfonic acid, 5-[[4-(acetylamino)-2-(trifluoromethyl)phenyl]azo]-6-amino-4-hydroxy-, monosodium salt</v>
      </c>
    </row>
    <row r="178" spans="1:8" ht="29" x14ac:dyDescent="0.35">
      <c r="A178" s="47">
        <f>IF(B178="","",MAX(A$3:A177)+1)</f>
        <v>175</v>
      </c>
      <c r="B178" s="45" t="str">
        <f t="shared" si="6"/>
        <v>75706-12-6</v>
      </c>
      <c r="D178" s="74" t="str">
        <f>'Substances &amp; Codes'!B178</f>
        <v>75706-12-6</v>
      </c>
      <c r="E178" s="74" t="str">
        <f>'Substances &amp; Codes'!C178</f>
        <v>4-Isoxazolecarboxamide, 5-methyl-N-[4-(trifluoromethyl)phenyl]-</v>
      </c>
      <c r="G178" s="48" t="str">
        <f t="shared" si="7"/>
        <v>75706-12-6</v>
      </c>
      <c r="H178" s="47" t="str">
        <f t="shared" si="8"/>
        <v>4-Isoxazolecarboxamide, 5-methyl-N-[4-(trifluoromethyl)phenyl]-</v>
      </c>
    </row>
    <row r="179" spans="1:8" ht="29" x14ac:dyDescent="0.35">
      <c r="A179" s="47">
        <f>IF(B179="","",MAX(A$3:A178)+1)</f>
        <v>176</v>
      </c>
      <c r="B179" s="45" t="str">
        <f t="shared" si="6"/>
        <v>75768-65-9</v>
      </c>
      <c r="D179" s="74" t="str">
        <f>'Substances &amp; Codes'!B179</f>
        <v>75768-65-9</v>
      </c>
      <c r="E179" s="74" t="str">
        <f>'Substances &amp; Codes'!C179</f>
        <v>Phosphonium, triphenyl(phenylmethyl)-, salt with 4,4'-[2,2,2-trifluoro-1-(trifluoromethyl)ethylidene]bis[phenol] (1:1)</v>
      </c>
      <c r="G179" s="48" t="str">
        <f t="shared" si="7"/>
        <v>75768-65-9</v>
      </c>
      <c r="H179" s="47" t="str">
        <f t="shared" si="8"/>
        <v>Phosphonium, triphenyl(phenylmethyl)-, salt with 4,4'-[2,2,2-trifluoro-1-(trifluoromethyl)ethylidene]bis[phenol] (1:1)</v>
      </c>
    </row>
    <row r="180" spans="1:8" ht="29" x14ac:dyDescent="0.35">
      <c r="A180" s="47">
        <f>IF(B180="","",MAX(A$3:A179)+1)</f>
        <v>177</v>
      </c>
      <c r="B180" s="45" t="str">
        <f t="shared" si="6"/>
        <v>77847-21-3</v>
      </c>
      <c r="D180" s="74" t="str">
        <f>'Substances &amp; Codes'!B180</f>
        <v>77847-21-3</v>
      </c>
      <c r="E180" s="74" t="str">
        <f>'Substances &amp; Codes'!C180</f>
        <v>2-Naphthalenesulfonic acid, 6-amino-4-hydroxy-5-[[2-(trifluoromethyl)phenyl]azo]-, monopotassium salt</v>
      </c>
      <c r="G180" s="48" t="str">
        <f t="shared" si="7"/>
        <v>77847-21-3</v>
      </c>
      <c r="H180" s="47" t="str">
        <f t="shared" si="8"/>
        <v>2-Naphthalenesulfonic acid, 6-amino-4-hydroxy-5-[[2-(trifluoromethyl)phenyl]azo]-, monopotassium salt</v>
      </c>
    </row>
    <row r="181" spans="1:8" ht="29" x14ac:dyDescent="0.35">
      <c r="A181" s="47">
        <f>IF(B181="","",MAX(A$3:A180)+1)</f>
        <v>178</v>
      </c>
      <c r="B181" s="45" t="str">
        <f t="shared" si="6"/>
        <v>79070-11-4</v>
      </c>
      <c r="D181" s="74" t="str">
        <f>'Substances &amp; Codes'!B181</f>
        <v>79070-11-4</v>
      </c>
      <c r="E181" s="74" t="str">
        <f>'Substances &amp; Codes'!C181</f>
        <v>Poly(difluoromethylene), α-chloro-ω-(2,2-dichloro-1,1,2-trifluoroethyl)-</v>
      </c>
      <c r="G181" s="48" t="str">
        <f t="shared" si="7"/>
        <v>79070-11-4</v>
      </c>
      <c r="H181" s="47" t="str">
        <f t="shared" si="8"/>
        <v>Poly(difluoromethylene), α-chloro-ω-(2,2-dichloro-1,1,2-trifluoroethyl)-</v>
      </c>
    </row>
    <row r="182" spans="1:8" ht="43.5" x14ac:dyDescent="0.35">
      <c r="A182" s="47">
        <f>IF(B182="","",MAX(A$3:A181)+1)</f>
        <v>179</v>
      </c>
      <c r="B182" s="45" t="str">
        <f t="shared" si="6"/>
        <v>79953-85-8</v>
      </c>
      <c r="D182" s="74" t="str">
        <f>'Substances &amp; Codes'!B182</f>
        <v>79953-85-8</v>
      </c>
      <c r="E182" s="74" t="str">
        <f>'Substances &amp; Codes'!C182</f>
        <v>Benzamide, 3,3'-[(2-chloro-5-methyl-1,4-phenylene)bis[imino(1-acetyl-2-oxo-2,1-ethanediyl)azo]]bis[4-chloro-N-[2-(4-chlorophenoxy)-5-(trifluoromethyl)phenyl]-</v>
      </c>
      <c r="G182" s="48" t="str">
        <f t="shared" si="7"/>
        <v>79953-85-8</v>
      </c>
      <c r="H182" s="47" t="str">
        <f t="shared" si="8"/>
        <v>Benzamide, 3,3'-[(2-chloro-5-methyl-1,4-phenylene)bis[imino(1-acetyl-2-oxo-2,1-ethanediyl)azo]]bis[4-chloro-N-[2-(4-chlorophenoxy)-5-(trifluoromethyl)phenyl]-</v>
      </c>
    </row>
    <row r="183" spans="1:8" ht="43.5" x14ac:dyDescent="0.35">
      <c r="A183" s="47">
        <f>IF(B183="","",MAX(A$3:A182)+1)</f>
        <v>180</v>
      </c>
      <c r="B183" s="45" t="str">
        <f t="shared" si="6"/>
        <v>82199-07-3</v>
      </c>
      <c r="D183" s="74" t="str">
        <f>'Substances &amp; Codes'!B183</f>
        <v>82199-07-3</v>
      </c>
      <c r="E183" s="74" t="str">
        <f>'Substances &amp; Codes'!C183</f>
        <v>Carbamic acid, N-[2-(sulfothio)ethyl]-, C-(3,3,4,4,5,5,6,6,7,7,8,8,8-tridecafluorooctyl) ester, sodium salt (1:1)</v>
      </c>
      <c r="G183" s="48" t="str">
        <f t="shared" si="7"/>
        <v>82199-07-3</v>
      </c>
      <c r="H183" s="47" t="str">
        <f t="shared" si="8"/>
        <v>Carbamic acid, N-[2-(sulfothio)ethyl]-, C-(3,3,4,4,5,5,6,6,7,7,8,8,8-tridecafluorooctyl) ester, sodium salt (1:1)</v>
      </c>
    </row>
    <row r="184" spans="1:8" ht="29" x14ac:dyDescent="0.35">
      <c r="A184" s="47">
        <f>IF(B184="","",MAX(A$3:A183)+1)</f>
        <v>181</v>
      </c>
      <c r="B184" s="45" t="str">
        <f t="shared" si="6"/>
        <v>82964-04-3</v>
      </c>
      <c r="D184" s="74" t="str">
        <f>'Substances &amp; Codes'!B184</f>
        <v>82964-04-3</v>
      </c>
      <c r="E184" s="74" t="str">
        <f>'Substances &amp; Codes'!C184</f>
        <v>Glycine, N-[[6-methoxy-5-(trifluoromethyl)-1-naphthalenyl]thioxomethyl]-N-methyl-</v>
      </c>
      <c r="G184" s="48" t="str">
        <f t="shared" si="7"/>
        <v>82964-04-3</v>
      </c>
      <c r="H184" s="47" t="str">
        <f t="shared" si="8"/>
        <v>Glycine, N-[[6-methoxy-5-(trifluoromethyl)-1-naphthalenyl]thioxomethyl]-N-methyl-</v>
      </c>
    </row>
    <row r="185" spans="1:8" x14ac:dyDescent="0.35">
      <c r="A185" s="47">
        <f>IF(B185="","",MAX(A$3:A184)+1)</f>
        <v>182</v>
      </c>
      <c r="B185" s="45" t="str">
        <f t="shared" si="6"/>
        <v>84532-72-9</v>
      </c>
      <c r="D185" s="74" t="str">
        <f>'Substances &amp; Codes'!B185</f>
        <v>84532-72-9</v>
      </c>
      <c r="E185" s="74" t="str">
        <f>'Substances &amp; Codes'!C185</f>
        <v>1-Naphthalenecarboxylic acid, 6-methoxy-5-(trifluoromethyl)-</v>
      </c>
      <c r="G185" s="48" t="str">
        <f t="shared" si="7"/>
        <v>84532-72-9</v>
      </c>
      <c r="H185" s="47" t="str">
        <f t="shared" si="8"/>
        <v>1-Naphthalenecarboxylic acid, 6-methoxy-5-(trifluoromethyl)-</v>
      </c>
    </row>
    <row r="186" spans="1:8" x14ac:dyDescent="0.35">
      <c r="A186" s="47">
        <f>IF(B186="","",MAX(A$3:A185)+1)</f>
        <v>183</v>
      </c>
      <c r="B186" s="45" t="str">
        <f t="shared" si="6"/>
        <v>85631-54-5</v>
      </c>
      <c r="D186" s="74" t="str">
        <f>'Substances &amp; Codes'!B186</f>
        <v>85631-54-5</v>
      </c>
      <c r="E186" s="74" t="str">
        <f>'Substances &amp; Codes'!C186</f>
        <v>2-Propenoic acid, γ-ω-perfluoro-C8-14-alkyl esters</v>
      </c>
      <c r="G186" s="48" t="str">
        <f t="shared" si="7"/>
        <v>85631-54-5</v>
      </c>
      <c r="H186" s="47" t="str">
        <f t="shared" si="8"/>
        <v>2-Propenoic acid, γ-ω-perfluoro-C8-14-alkyl esters</v>
      </c>
    </row>
    <row r="187" spans="1:8" x14ac:dyDescent="0.35">
      <c r="A187" s="47">
        <f>IF(B187="","",MAX(A$3:A186)+1)</f>
        <v>184</v>
      </c>
      <c r="B187" s="45" t="str">
        <f t="shared" si="6"/>
        <v>86508-42-1</v>
      </c>
      <c r="D187" s="74" t="str">
        <f>'Substances &amp; Codes'!B187</f>
        <v>86508-42-1</v>
      </c>
      <c r="E187" s="74" t="str">
        <f>'Substances &amp; Codes'!C187</f>
        <v>Perfluoro compounds, C5-18</v>
      </c>
      <c r="G187" s="48" t="str">
        <f t="shared" si="7"/>
        <v>86508-42-1</v>
      </c>
      <c r="H187" s="47" t="str">
        <f t="shared" si="8"/>
        <v>Perfluoro compounds, C5-18</v>
      </c>
    </row>
    <row r="188" spans="1:8" ht="29" x14ac:dyDescent="0.35">
      <c r="A188" s="47">
        <f>IF(B188="","",MAX(A$3:A187)+1)</f>
        <v>185</v>
      </c>
      <c r="B188" s="45" t="str">
        <f t="shared" si="6"/>
        <v>90076-65-6</v>
      </c>
      <c r="D188" s="74" t="str">
        <f>'Substances &amp; Codes'!B188</f>
        <v>90076-65-6</v>
      </c>
      <c r="E188" s="74" t="str">
        <f>'Substances &amp; Codes'!C188</f>
        <v>Methanesulfonamide, 1,1,1-trifluoro-N-[(trifluoromethyl)sulfonyl]-, lithium salt</v>
      </c>
      <c r="G188" s="48" t="str">
        <f t="shared" si="7"/>
        <v>90076-65-6</v>
      </c>
      <c r="H188" s="47" t="str">
        <f t="shared" si="8"/>
        <v>Methanesulfonamide, 1,1,1-trifluoro-N-[(trifluoromethyl)sulfonyl]-, lithium salt</v>
      </c>
    </row>
    <row r="189" spans="1:8" ht="29" x14ac:dyDescent="0.35">
      <c r="A189" s="47">
        <f>IF(B189="","",MAX(A$3:A188)+1)</f>
        <v>186</v>
      </c>
      <c r="B189" s="45" t="str">
        <f t="shared" si="6"/>
        <v>90357-06-5</v>
      </c>
      <c r="D189" s="74" t="str">
        <f>'Substances &amp; Codes'!B189</f>
        <v>90357-06-5</v>
      </c>
      <c r="E189" s="74" t="str">
        <f>'Substances &amp; Codes'!C189</f>
        <v>Propanamide, N-[4-cyano-3-(trifluoromethyl)phenyl]-3-[(4-fluorophenyl)sulfonyl]-2-hydroxy-2-methyl-</v>
      </c>
      <c r="G189" s="48" t="str">
        <f t="shared" si="7"/>
        <v>90357-06-5</v>
      </c>
      <c r="H189" s="47" t="str">
        <f t="shared" si="8"/>
        <v>Propanamide, N-[4-cyano-3-(trifluoromethyl)phenyl]-3-[(4-fluorophenyl)sulfonyl]-2-hydroxy-2-methyl-</v>
      </c>
    </row>
    <row r="190" spans="1:8" x14ac:dyDescent="0.35">
      <c r="A190" s="47">
        <f>IF(B190="","",MAX(A$3:A189)+1)</f>
        <v>187</v>
      </c>
      <c r="B190" s="45" t="str">
        <f t="shared" si="6"/>
        <v>95058-81-4</v>
      </c>
      <c r="D190" s="74" t="str">
        <f>'Substances &amp; Codes'!B190</f>
        <v>95058-81-4</v>
      </c>
      <c r="E190" s="74" t="str">
        <f>'Substances &amp; Codes'!C190</f>
        <v>Cytidine, 2'-deoxy-2',2'-difluoro-</v>
      </c>
      <c r="G190" s="48" t="str">
        <f t="shared" si="7"/>
        <v>95058-81-4</v>
      </c>
      <c r="H190" s="47" t="str">
        <f t="shared" si="8"/>
        <v>Cytidine, 2'-deoxy-2',2'-difluoro-</v>
      </c>
    </row>
    <row r="191" spans="1:8" ht="29" x14ac:dyDescent="0.35">
      <c r="A191" s="47">
        <f>IF(B191="","",MAX(A$3:A190)+1)</f>
        <v>188</v>
      </c>
      <c r="B191" s="45" t="str">
        <f t="shared" si="6"/>
        <v>95370-51-7</v>
      </c>
      <c r="D191" s="74" t="str">
        <f>'Substances &amp; Codes'!B191</f>
        <v>95370-51-7</v>
      </c>
      <c r="E191" s="74" t="str">
        <f>'Substances &amp; Codes'!C191</f>
        <v>Carbamic acid, [2-(sulfothio)ethyl]-, C-(γ-ω-perfluoro-C6-9-alkyl) esters, monosodium salts</v>
      </c>
      <c r="G191" s="48" t="str">
        <f t="shared" si="7"/>
        <v>95370-51-7</v>
      </c>
      <c r="H191" s="47" t="str">
        <f t="shared" si="8"/>
        <v>Carbamic acid, [2-(sulfothio)ethyl]-, C-(γ-ω-perfluoro-C6-9-alkyl) esters, monosodium salts</v>
      </c>
    </row>
    <row r="192" spans="1:8" ht="58" x14ac:dyDescent="0.35">
      <c r="A192" s="47">
        <f>IF(B192="","",MAX(A$3:A191)+1)</f>
        <v>189</v>
      </c>
      <c r="B192" s="45" t="str">
        <f t="shared" si="6"/>
        <v>98999-57-6</v>
      </c>
      <c r="D192" s="74" t="str">
        <f>'Substances &amp; Codes'!B192</f>
        <v>98999-57-6</v>
      </c>
      <c r="E192" s="74" t="str">
        <f>'Substances &amp; Codes'!C192</f>
        <v>Sulfonamides, C7-8-alkane, perfluoro, N-methyl-N-[2-[(1-oxo-2-propen-1-yl)oxy]ethyl], polymers with 2-ethoxyethyl acrylate, glycidyl methacrylate and N,N,N-trimethyl-2-[(2-methyl-1-oxo-2-propen-1-yl)oxy]ethanaminium chloride (1:1)</v>
      </c>
      <c r="G192" s="48" t="str">
        <f t="shared" si="7"/>
        <v>98999-57-6</v>
      </c>
      <c r="H192" s="47" t="str">
        <f t="shared" si="8"/>
        <v>Sulfonamides, C7-8-alkane, perfluoro, N-methyl-N-[2-[(1-oxo-2-propen-1-yl)oxy]ethyl], polymers with 2-ethoxyethyl acrylate, glycidyl methacrylate and N,N,N-trimethyl-2-[(2-methyl-1-oxo-2-propen-1-yl)oxy]ethanaminium chloride (1:1)</v>
      </c>
    </row>
    <row r="193" spans="1:8" ht="29" x14ac:dyDescent="0.35">
      <c r="A193" s="47">
        <f>IF(B193="","",MAX(A$3:A192)+1)</f>
        <v>190</v>
      </c>
      <c r="B193" s="45" t="str">
        <f t="shared" si="6"/>
        <v>100568-02-3</v>
      </c>
      <c r="D193" s="74" t="str">
        <f>'Substances &amp; Codes'!B193</f>
        <v>100568-02-3</v>
      </c>
      <c r="E193" s="74" t="str">
        <f>'Substances &amp; Codes'!C193</f>
        <v>Benzenepropanamine, N-methyl-γ-[4-(trifluoromethyl)phenoxy]-, (γS)-</v>
      </c>
      <c r="G193" s="48" t="str">
        <f t="shared" si="7"/>
        <v>100568-02-3</v>
      </c>
      <c r="H193" s="47" t="str">
        <f t="shared" si="8"/>
        <v>Benzenepropanamine, N-methyl-γ-[4-(trifluoromethyl)phenoxy]-, (γS)-</v>
      </c>
    </row>
    <row r="194" spans="1:8" ht="29" x14ac:dyDescent="0.35">
      <c r="A194" s="47">
        <f>IF(B194="","",MAX(A$3:A193)+1)</f>
        <v>191</v>
      </c>
      <c r="B194" s="45" t="str">
        <f t="shared" si="6"/>
        <v>103577-45-3</v>
      </c>
      <c r="D194" s="74" t="str">
        <f>'Substances &amp; Codes'!B194</f>
        <v>103577-45-3</v>
      </c>
      <c r="E194" s="74" t="str">
        <f>'Substances &amp; Codes'!C194</f>
        <v>1H-Benzimidazole, 2-[[[3-methyl-4-(2,2,2-trifluoroethoxy)-2-pyridinyl]methyl]sulfinyl]-</v>
      </c>
      <c r="G194" s="48" t="str">
        <f t="shared" si="7"/>
        <v>103577-45-3</v>
      </c>
      <c r="H194" s="47" t="str">
        <f t="shared" si="8"/>
        <v>1H-Benzimidazole, 2-[[[3-methyl-4-(2,2,2-trifluoroethoxy)-2-pyridinyl]methyl]sulfinyl]-</v>
      </c>
    </row>
    <row r="195" spans="1:8" ht="43.5" x14ac:dyDescent="0.35">
      <c r="A195" s="47">
        <f>IF(B195="","",MAX(A$3:A194)+1)</f>
        <v>192</v>
      </c>
      <c r="B195" s="45" t="str">
        <f t="shared" si="6"/>
        <v>110053-43-5</v>
      </c>
      <c r="D195" s="74" t="str">
        <f>'Substances &amp; Codes'!B195</f>
        <v>110053-43-5</v>
      </c>
      <c r="E195" s="74" t="str">
        <f>'Substances &amp; Codes'!C195</f>
        <v>Imidodicarbonic diamide, N,N',2-tris(6-isocyanatohexyl)-, reaction products with 3-chloro-1,2-propanediol and α-fluoro-ω-(2-hydroxyethyl)poly(difluoromethylene)</v>
      </c>
      <c r="G195" s="48" t="str">
        <f t="shared" si="7"/>
        <v>110053-43-5</v>
      </c>
      <c r="H195" s="47" t="str">
        <f t="shared" si="8"/>
        <v>Imidodicarbonic diamide, N,N',2-tris(6-isocyanatohexyl)-, reaction products with 3-chloro-1,2-propanediol and α-fluoro-ω-(2-hydroxyethyl)poly(difluoromethylene)</v>
      </c>
    </row>
    <row r="196" spans="1:8" ht="130.5" x14ac:dyDescent="0.35">
      <c r="A196" s="47">
        <f>IF(B196="","",MAX(A$3:A195)+1)</f>
        <v>193</v>
      </c>
      <c r="B196" s="45" t="str">
        <f t="shared" ref="B196:B197" si="9">IF(AND(SearchSubstanceIdentifier="",SearchKeyword1=""),D196,
IF(AND(SearchSubstanceIdentifier&lt;&gt;"",SearchKeyword1="",ISERR(FIND(SearchSubstanceIdentifier,D196,1))=FALSE),D196,
IF(AND(SearchSubstanceIdentifier="",SearchKeyword1&lt;&gt;"",ISERR(FIND(SearchKeyword1,E196,1))=FALSE)=TRUE,D196,
IF(AND(SearchSubstanceIdentifier&lt;&gt;"",SearchKeyword1&lt;&gt;"",ISERR(FIND(SearchSubstanceIdentifier,D196,1))=FALSE,ISERR(FIND(SearchKeyword1,E196,1))=FALSE),D196,""))))</f>
        <v>115592-83-1</v>
      </c>
      <c r="D196" s="74" t="str">
        <f>'Substances &amp; Codes'!B196</f>
        <v>115592-83-1</v>
      </c>
      <c r="E196" s="74" t="str">
        <f>'Substances &amp; Codes'!C196</f>
        <v>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v>
      </c>
      <c r="G196" s="48" t="str">
        <f t="shared" si="7"/>
        <v>115592-83-1</v>
      </c>
      <c r="H196" s="47" t="str">
        <f t="shared" si="8"/>
        <v>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v>
      </c>
    </row>
    <row r="197" spans="1:8" ht="29" x14ac:dyDescent="0.35">
      <c r="A197" s="47">
        <f>IF(B197="","",MAX(A$3:A196)+1)</f>
        <v>194</v>
      </c>
      <c r="B197" s="45" t="str">
        <f t="shared" si="9"/>
        <v>119275-52-4</v>
      </c>
      <c r="D197" s="74" t="str">
        <f>'Substances &amp; Codes'!B197</f>
        <v>119275-52-4</v>
      </c>
      <c r="E197" s="74" t="str">
        <f>'Substances &amp; Codes'!C197</f>
        <v>Siloxanes and silicones, di-Me, Me trifluoropropyl, hydroxy-terminated</v>
      </c>
      <c r="G197" s="48" t="str">
        <f t="shared" ref="G197:G260" si="10">IF(ISERROR(INDEX($B$4:$B$728, MATCH(ROW()-ROW($B$3), $A$4:$A$728,0))), "", INDEX($B$4:$B$728, MATCH(ROW()-ROW($B$3), $A$4:$A$728,0)))</f>
        <v>119275-52-4</v>
      </c>
      <c r="H197" s="47" t="str">
        <f t="shared" ref="H197:H260" si="11">IF($G197="","",IF(VLOOKUP($G197,$D$4:$E$728,COLUMN(H$3)-COLUMN($G$3)+1,FALSE)=0,"",VLOOKUP($G197,$D$4:$E$728,COLUMN(H$3)-COLUMN($G$3)+1,FALSE)))</f>
        <v>Siloxanes and silicones, di-Me, Me trifluoropropyl, hydroxy-terminated</v>
      </c>
    </row>
    <row r="198" spans="1:8" x14ac:dyDescent="0.35">
      <c r="A198" s="47">
        <f>IF(B198="","",MAX(A$3:A197)+1)</f>
        <v>195</v>
      </c>
      <c r="B198" s="45" t="str">
        <f t="shared" ref="B198:B221" si="12">IF(AND(SearchSubstanceIdentifier="",SearchKeyword1=""),D198,
IF(AND(SearchSubstanceIdentifier&lt;&gt;"",SearchKeyword1="",ISERR(FIND(SearchSubstanceIdentifier,D198,1))=FALSE),D198,
IF(AND(SearchSubstanceIdentifier="",SearchKeyword1&lt;&gt;"",ISERR(FIND(SearchKeyword1,E198,1))=FALSE)=TRUE,D198,
IF(AND(SearchSubstanceIdentifier&lt;&gt;"",SearchKeyword1&lt;&gt;"",ISERR(FIND(SearchSubstanceIdentifier,D198,1))=FALSE,ISERR(FIND(SearchKeyword1,E198,1))=FALSE),D198,""))))</f>
        <v>122111-03-9</v>
      </c>
      <c r="D198" s="74" t="str">
        <f>'Substances &amp; Codes'!B198</f>
        <v>122111-03-9</v>
      </c>
      <c r="E198" s="74" t="str">
        <f>'Substances &amp; Codes'!C198</f>
        <v>Cytidine, 2'-deoxy-2',2'-difluoro-, hydrochloride (1:1)</v>
      </c>
      <c r="G198" s="48" t="str">
        <f t="shared" si="10"/>
        <v>122111-03-9</v>
      </c>
      <c r="H198" s="47" t="str">
        <f t="shared" si="11"/>
        <v>Cytidine, 2'-deoxy-2',2'-difluoro-, hydrochloride (1:1)</v>
      </c>
    </row>
    <row r="199" spans="1:8" ht="43.5" x14ac:dyDescent="0.35">
      <c r="A199" s="47">
        <f>IF(B199="","",MAX(A$3:A198)+1)</f>
        <v>196</v>
      </c>
      <c r="B199" s="45" t="str">
        <f t="shared" si="12"/>
        <v>123171-68-6</v>
      </c>
      <c r="D199" s="74" t="str">
        <f>'Substances &amp; Codes'!B199</f>
        <v>123171-68-6</v>
      </c>
      <c r="E199" s="74" t="str">
        <f>'Substances &amp; Codes'!C199</f>
        <v>Poly(difluoromethylene), α-[2-(acetyloxy)-3-[(carboxymethyl)dimethylammonio]propyl]-ω-fluoro-, hydroxide, inner salt</v>
      </c>
      <c r="G199" s="48" t="str">
        <f t="shared" si="10"/>
        <v>123171-68-6</v>
      </c>
      <c r="H199" s="47" t="str">
        <f t="shared" si="11"/>
        <v>Poly(difluoromethylene), α-[2-(acetyloxy)-3-[(carboxymethyl)dimethylammonio]propyl]-ω-fluoro-, hydroxide, inner salt</v>
      </c>
    </row>
    <row r="200" spans="1:8" ht="29" x14ac:dyDescent="0.35">
      <c r="A200" s="47">
        <f>IF(B200="","",MAX(A$3:A199)+1)</f>
        <v>197</v>
      </c>
      <c r="B200" s="45" t="str">
        <f t="shared" si="12"/>
        <v>138530-95-7</v>
      </c>
      <c r="D200" s="74" t="str">
        <f>'Substances &amp; Codes'!B200</f>
        <v>138530-95-7</v>
      </c>
      <c r="E200" s="74" t="str">
        <f>'Substances &amp; Codes'!C200</f>
        <v>1H-Benzimidazole, 2-[(S)-[[3-methyl-4-(2,2,2-trifluoroethoxy)-2-pyridinyl]methyl]sulfinyl]-</v>
      </c>
      <c r="G200" s="48" t="str">
        <f t="shared" si="10"/>
        <v>138530-95-7</v>
      </c>
      <c r="H200" s="47" t="str">
        <f t="shared" si="11"/>
        <v>1H-Benzimidazole, 2-[(S)-[[3-methyl-4-(2,2,2-trifluoroethoxy)-2-pyridinyl]methyl]sulfinyl]-</v>
      </c>
    </row>
    <row r="201" spans="1:8" ht="29" x14ac:dyDescent="0.35">
      <c r="A201" s="47">
        <f>IF(B201="","",MAX(A$3:A200)+1)</f>
        <v>198</v>
      </c>
      <c r="B201" s="45" t="str">
        <f t="shared" si="12"/>
        <v>144031-01-6</v>
      </c>
      <c r="D201" s="74" t="str">
        <f>'Substances &amp; Codes'!B201</f>
        <v>144031-01-6</v>
      </c>
      <c r="E201" s="74" t="str">
        <f>'Substances &amp; Codes'!C201</f>
        <v>2-Propenoic acid, dodecyl ester, polymers with Bu (1-oxo-2-propenyl)carbamate and γ-ω-perfluoro-C8-14-alkyl acrylate</v>
      </c>
      <c r="G201" s="48" t="str">
        <f t="shared" si="10"/>
        <v>144031-01-6</v>
      </c>
      <c r="H201" s="47" t="str">
        <f t="shared" si="11"/>
        <v>2-Propenoic acid, dodecyl ester, polymers with Bu (1-oxo-2-propenyl)carbamate and γ-ω-perfluoro-C8-14-alkyl acrylate</v>
      </c>
    </row>
    <row r="202" spans="1:8" ht="58" x14ac:dyDescent="0.35">
      <c r="A202" s="47">
        <f>IF(B202="","",MAX(A$3:A201)+1)</f>
        <v>199</v>
      </c>
      <c r="B202" s="45" t="str">
        <f t="shared" si="12"/>
        <v>148878-17-5</v>
      </c>
      <c r="D202" s="74" t="str">
        <f>'Substances &amp; Codes'!B202</f>
        <v>148878-17-5</v>
      </c>
      <c r="E202" s="74" t="str">
        <f>'Substances &amp; Codes'!C202</f>
        <v>2-Propenoic acid, 2-methyl-, C2-18-alkyl esters, polymers with α-fluoro-ω-[2-[(1-oxo-2-propenyl)oxy]ethyl]poly(difluoromethylene) and vinylidene chloride</v>
      </c>
      <c r="G202" s="48" t="str">
        <f t="shared" si="10"/>
        <v>148878-17-5</v>
      </c>
      <c r="H202" s="47" t="str">
        <f t="shared" si="11"/>
        <v>2-Propenoic acid, 2-methyl-, C2-18-alkyl esters, polymers with α-fluoro-ω-[2-[(1-oxo-2-propenyl)oxy]ethyl]poly(difluoromethylene) and vinylidene chloride</v>
      </c>
    </row>
    <row r="203" spans="1:8" ht="29" x14ac:dyDescent="0.35">
      <c r="A203" s="47">
        <f>IF(B203="","",MAX(A$3:A202)+1)</f>
        <v>200</v>
      </c>
      <c r="B203" s="45" t="str">
        <f t="shared" si="12"/>
        <v>154598-52-4</v>
      </c>
      <c r="D203" s="74" t="str">
        <f>'Substances &amp; Codes'!B203</f>
        <v>154598-52-4</v>
      </c>
      <c r="E203" s="74" t="str">
        <f>'Substances &amp; Codes'!C203</f>
        <v>2H-3,1-Benzoxazin-2-one, 6-chloro-4-(2-cyclopropylethynyl)-1,4-dihydro-4-(trifluoromethyl)-, (4S)-</v>
      </c>
      <c r="G203" s="48" t="str">
        <f t="shared" si="10"/>
        <v>154598-52-4</v>
      </c>
      <c r="H203" s="47" t="str">
        <f t="shared" si="11"/>
        <v>2H-3,1-Benzoxazin-2-one, 6-chloro-4-(2-cyclopropylethynyl)-1,4-dihydro-4-(trifluoromethyl)-, (4S)-</v>
      </c>
    </row>
    <row r="204" spans="1:8" ht="29" x14ac:dyDescent="0.35">
      <c r="A204" s="47">
        <f>IF(B204="","",MAX(A$3:A203)+1)</f>
        <v>201</v>
      </c>
      <c r="B204" s="45" t="str">
        <f t="shared" si="12"/>
        <v>162492-15-1</v>
      </c>
      <c r="D204" s="74" t="str">
        <f>'Substances &amp; Codes'!B204</f>
        <v>162492-15-1</v>
      </c>
      <c r="E204" s="74" t="str">
        <f>'Substances &amp; Codes'!C204</f>
        <v>Ethene, tetrafluoro-, oxidized, polymd., reduced, Me esters, reduced, ethoxylated</v>
      </c>
      <c r="G204" s="48" t="str">
        <f t="shared" si="10"/>
        <v>162492-15-1</v>
      </c>
      <c r="H204" s="47" t="str">
        <f t="shared" si="11"/>
        <v>Ethene, tetrafluoro-, oxidized, polymd., reduced, Me esters, reduced, ethoxylated</v>
      </c>
    </row>
    <row r="205" spans="1:8" x14ac:dyDescent="0.35">
      <c r="A205" s="47">
        <f>IF(B205="","",MAX(A$3:A204)+1)</f>
        <v>202</v>
      </c>
      <c r="B205" s="45" t="str">
        <f t="shared" si="12"/>
        <v>163702-06-5</v>
      </c>
      <c r="D205" s="74" t="str">
        <f>'Substances &amp; Codes'!B205</f>
        <v>163702-06-5</v>
      </c>
      <c r="E205" s="74" t="str">
        <f>'Substances &amp; Codes'!C205</f>
        <v>Propane, 2-(ethoxydifluoromethyl)-1,1,1,2,3,3,3-heptafluoro-</v>
      </c>
      <c r="G205" s="48" t="str">
        <f t="shared" si="10"/>
        <v>163702-06-5</v>
      </c>
      <c r="H205" s="47" t="str">
        <f t="shared" si="11"/>
        <v>Propane, 2-(ethoxydifluoromethyl)-1,1,1,2,3,3,3-heptafluoro-</v>
      </c>
    </row>
    <row r="206" spans="1:8" x14ac:dyDescent="0.35">
      <c r="A206" s="47">
        <f>IF(B206="","",MAX(A$3:A205)+1)</f>
        <v>203</v>
      </c>
      <c r="B206" s="45" t="str">
        <f t="shared" si="12"/>
        <v>163702-08-7</v>
      </c>
      <c r="D206" s="74" t="str">
        <f>'Substances &amp; Codes'!B206</f>
        <v>163702-08-7</v>
      </c>
      <c r="E206" s="74" t="str">
        <f>'Substances &amp; Codes'!C206</f>
        <v>Propane, 2-(difluoromethoxymethyl)-1,1,1,2,3,3,3-heptafluoro-</v>
      </c>
      <c r="G206" s="48" t="str">
        <f t="shared" si="10"/>
        <v>163702-08-7</v>
      </c>
      <c r="H206" s="47" t="str">
        <f t="shared" si="11"/>
        <v>Propane, 2-(difluoromethoxymethyl)-1,1,1,2,3,3,3-heptafluoro-</v>
      </c>
    </row>
    <row r="207" spans="1:8" ht="58" x14ac:dyDescent="0.35">
      <c r="A207" s="47">
        <f>IF(B207="","",MAX(A$3:A206)+1)</f>
        <v>204</v>
      </c>
      <c r="B207" s="45" t="str">
        <f t="shared" si="12"/>
        <v>164656-23-9</v>
      </c>
      <c r="D207" s="74" t="str">
        <f>'Substances &amp; Codes'!B207</f>
        <v>164656-23-9</v>
      </c>
      <c r="E207" s="74" t="str">
        <f>'Substances &amp; Codes'!C207</f>
        <v>1H-Indeno[5,4-f]quinoline-7-carboxamide, N-[2,5-bis(trifluoromethyl)phenyl]-2,4a,4b,5,6,6a,7,8,9,9a,9b,10,11,11a-tetradecahydro-4a,6a-dimethyl-2-oxo-, (4aR,4bS,6aS,7S,9aS,9bS,11aR)-</v>
      </c>
      <c r="G207" s="48" t="str">
        <f t="shared" si="10"/>
        <v>164656-23-9</v>
      </c>
      <c r="H207" s="47" t="str">
        <f t="shared" si="11"/>
        <v>1H-Indeno[5,4-f]quinoline-7-carboxamide, N-[2,5-bis(trifluoromethyl)phenyl]-2,4a,4b,5,6,6a,7,8,9,9a,9b,10,11,11a-tetradecahydro-4a,6a-dimethyl-2-oxo-, (4aR,4bS,6aS,7S,9aS,9bS,11aR)-</v>
      </c>
    </row>
    <row r="208" spans="1:8" ht="29" x14ac:dyDescent="0.35">
      <c r="A208" s="47">
        <f>IF(B208="","",MAX(A$3:A207)+1)</f>
        <v>205</v>
      </c>
      <c r="B208" s="45" t="str">
        <f t="shared" si="12"/>
        <v>169590-42-5</v>
      </c>
      <c r="D208" s="74" t="str">
        <f>'Substances &amp; Codes'!B208</f>
        <v>169590-42-5</v>
      </c>
      <c r="E208" s="74" t="str">
        <f>'Substances &amp; Codes'!C208</f>
        <v>Benzenesulfonamide, 4-[5-(4-methylphenyl)-3-(trifluoromethyl)-1H-pyrazol-1-yl]-</v>
      </c>
      <c r="G208" s="48" t="str">
        <f t="shared" si="10"/>
        <v>169590-42-5</v>
      </c>
      <c r="H208" s="47" t="str">
        <f t="shared" si="11"/>
        <v>Benzenesulfonamide, 4-[5-(4-methylphenyl)-3-(trifluoromethyl)-1H-pyrazol-1-yl]-</v>
      </c>
    </row>
    <row r="209" spans="1:8" ht="29" x14ac:dyDescent="0.35">
      <c r="A209" s="47">
        <f>IF(B209="","",MAX(A$3:A208)+1)</f>
        <v>206</v>
      </c>
      <c r="B209" s="45" t="str">
        <f t="shared" si="12"/>
        <v>178233-67-5</v>
      </c>
      <c r="D209" s="74" t="str">
        <f>'Substances &amp; Codes'!B209</f>
        <v>178233-67-5</v>
      </c>
      <c r="E209" s="74" t="str">
        <f>'Substances &amp; Codes'!C209</f>
        <v>2-Propenoic acid, C12-14-alkyl esters, polymers with Bu (1-oxo-2-propenyl)carbamate and δ-ω-perfluoro-C6-12-alkyl acrylate</v>
      </c>
      <c r="G209" s="48" t="str">
        <f t="shared" si="10"/>
        <v>178233-67-5</v>
      </c>
      <c r="H209" s="47" t="str">
        <f t="shared" si="11"/>
        <v>2-Propenoic acid, C12-14-alkyl esters, polymers with Bu (1-oxo-2-propenyl)carbamate and δ-ω-perfluoro-C6-12-alkyl acrylate</v>
      </c>
    </row>
    <row r="210" spans="1:8" ht="29" x14ac:dyDescent="0.35">
      <c r="A210" s="47">
        <f>IF(B210="","",MAX(A$3:A209)+1)</f>
        <v>207</v>
      </c>
      <c r="B210" s="45" t="str">
        <f t="shared" si="12"/>
        <v>200013-65-6</v>
      </c>
      <c r="D210" s="74" t="str">
        <f>'Substances &amp; Codes'!B210</f>
        <v>200013-65-6</v>
      </c>
      <c r="E210" s="74" t="str">
        <f>'Substances &amp; Codes'!C210</f>
        <v>Diphosphoric acid, polymers with ethoxylated reduced Me esters of reduced polymd. oxidized tetrafluoroethylene</v>
      </c>
      <c r="G210" s="48" t="str">
        <f t="shared" si="10"/>
        <v>200013-65-6</v>
      </c>
      <c r="H210" s="47" t="str">
        <f t="shared" si="11"/>
        <v>Diphosphoric acid, polymers with ethoxylated reduced Me esters of reduced polymd. oxidized tetrafluoroethylene</v>
      </c>
    </row>
    <row r="211" spans="1:8" ht="72.5" x14ac:dyDescent="0.35">
      <c r="A211" s="47">
        <f>IF(B211="","",MAX(A$3:A210)+1)</f>
        <v>208</v>
      </c>
      <c r="B211" s="45" t="str">
        <f t="shared" si="12"/>
        <v>328389-91-9</v>
      </c>
      <c r="D211" s="74" t="str">
        <f>'Substances &amp; Codes'!B211</f>
        <v>328389-91-9</v>
      </c>
      <c r="E211" s="74" t="str">
        <f>'Substances &amp; Codes'!C211</f>
        <v>Propanoic acid, 3-hydroxy-2-(hydroxymethyl)-2-methyl-, polymers with 5-isocyanato-1-(isocyanatomethyl)-1,3,3-trimethylcyclohexane and reduced Me esters of reduced polymd. oxidized tetrafluoroethylene, compds. with triethylamine</v>
      </c>
      <c r="G211" s="48" t="str">
        <f t="shared" si="10"/>
        <v>328389-91-9</v>
      </c>
      <c r="H211" s="47" t="str">
        <f t="shared" si="11"/>
        <v>Propanoic acid, 3-hydroxy-2-(hydroxymethyl)-2-methyl-, polymers with 5-isocyanato-1-(isocyanatomethyl)-1,3,3-trimethylcyclohexane and reduced Me esters of reduced polymd. oxidized tetrafluoroethylene, compds. with triethylamine</v>
      </c>
    </row>
    <row r="212" spans="1:8" ht="29" x14ac:dyDescent="0.35">
      <c r="A212" s="47">
        <f>IF(B212="","",MAX(A$3:A211)+1)</f>
        <v>209</v>
      </c>
      <c r="B212" s="45" t="str">
        <f t="shared" si="12"/>
        <v>364782-34-3</v>
      </c>
      <c r="D212" s="74" t="str">
        <f>'Substances &amp; Codes'!B212</f>
        <v>364782-34-3</v>
      </c>
      <c r="E212" s="74" t="str">
        <f>'Substances &amp; Codes'!C212</f>
        <v>1-Naphthalenemethanamine, α-methyl-N-[3-[3-(trifluoromethyl)phenyl]propyl]-, hydrochloride, (1:1) (αR)</v>
      </c>
      <c r="G212" s="48" t="str">
        <f t="shared" si="10"/>
        <v>364782-34-3</v>
      </c>
      <c r="H212" s="47" t="str">
        <f t="shared" si="11"/>
        <v>1-Naphthalenemethanamine, α-methyl-N-[3-[3-(trifluoromethyl)phenyl]propyl]-, hydrochloride, (1:1) (αR)</v>
      </c>
    </row>
    <row r="213" spans="1:8" ht="43.5" x14ac:dyDescent="0.35">
      <c r="A213" s="47">
        <f>IF(B213="","",MAX(A$3:A212)+1)</f>
        <v>210</v>
      </c>
      <c r="B213" s="45" t="str">
        <f t="shared" si="12"/>
        <v>753501-43-8</v>
      </c>
      <c r="D213" s="74" t="str">
        <f>'Substances &amp; Codes'!B213</f>
        <v>753501-43-8</v>
      </c>
      <c r="E213" s="74" t="str">
        <f>'Substances &amp; Codes'!C213</f>
        <v>Boron, trifluoro(tetrahydrofuran)-, (T-4)-, polymer with α-hydro-ω-hydroxypoly(oxy-1,2-ethanediyl) and 3-methyl-3-[(2,2,3,3,3-pentafluoropropoxy)methyl]oxetane</v>
      </c>
      <c r="G213" s="48" t="str">
        <f t="shared" si="10"/>
        <v>753501-43-8</v>
      </c>
      <c r="H213" s="47" t="str">
        <f t="shared" si="11"/>
        <v>Boron, trifluoro(tetrahydrofuran)-, (T-4)-, polymer with α-hydro-ω-hydroxypoly(oxy-1,2-ethanediyl) and 3-methyl-3-[(2,2,3,3,3-pentafluoropropoxy)methyl]oxetane</v>
      </c>
    </row>
    <row r="214" spans="1:8" ht="29" x14ac:dyDescent="0.35">
      <c r="A214" s="47">
        <f>IF(B214="","",MAX(A$3:A213)+1)</f>
        <v>211</v>
      </c>
      <c r="B214" s="45" t="str">
        <f t="shared" si="12"/>
        <v>882878-48-0</v>
      </c>
      <c r="D214" s="74" t="str">
        <f>'Substances &amp; Codes'!B214</f>
        <v>882878-48-0</v>
      </c>
      <c r="E214" s="74" t="str">
        <f>'Substances &amp; Codes'!C214</f>
        <v>Siloxanes and silicones, dimethyl, methyl-3,3,4,4,5,5,6,6,6-nonafluorohexyl</v>
      </c>
      <c r="G214" s="48" t="str">
        <f t="shared" si="10"/>
        <v>882878-48-0</v>
      </c>
      <c r="H214" s="47" t="str">
        <f t="shared" si="11"/>
        <v>Siloxanes and silicones, dimethyl, methyl-3,3,4,4,5,5,6,6,6-nonafluorohexyl</v>
      </c>
    </row>
    <row r="215" spans="1:8" ht="29" x14ac:dyDescent="0.35">
      <c r="A215" s="47">
        <f>IF(B215="","",MAX(A$3:A214)+1)</f>
        <v>212</v>
      </c>
      <c r="B215" s="45" t="str">
        <f t="shared" si="12"/>
        <v>915223-67-5</v>
      </c>
      <c r="D215" s="74" t="str">
        <f>'Substances &amp; Codes'!B215</f>
        <v>915223-67-5</v>
      </c>
      <c r="E215" s="74" t="str">
        <f>'Substances &amp; Codes'!C215</f>
        <v>Siloxanes and silicones, di-Me, Me 3,3,4,4,5,5,6,6,6-nonafluorohexyl, Me stearyl</v>
      </c>
      <c r="G215" s="48" t="str">
        <f t="shared" si="10"/>
        <v>915223-67-5</v>
      </c>
      <c r="H215" s="47" t="str">
        <f t="shared" si="11"/>
        <v>Siloxanes and silicones, di-Me, Me 3,3,4,4,5,5,6,6,6-nonafluorohexyl, Me stearyl</v>
      </c>
    </row>
    <row r="216" spans="1:8" ht="43.5" x14ac:dyDescent="0.35">
      <c r="A216" s="47">
        <f>IF(B216="","",MAX(A$3:A215)+1)</f>
        <v>213</v>
      </c>
      <c r="B216" s="45" t="str">
        <f t="shared" si="12"/>
        <v>934368-60-2</v>
      </c>
      <c r="D216" s="74" t="str">
        <f>'Substances &amp; Codes'!B216</f>
        <v>934368-60-2</v>
      </c>
      <c r="E216" s="74" t="str">
        <f>'Substances &amp; Codes'!C216</f>
        <v>3,6,9,11-Tetraazapentacosanoic acid, 2,8-bis(2-aminoethyl)-5-(1-methylethyl)-4,7,10-trioxo-, (2S,5S,8S)-, 2,2,2-trifluoroacetate (1:2)</v>
      </c>
      <c r="G216" s="48" t="str">
        <f t="shared" si="10"/>
        <v>934368-60-2</v>
      </c>
      <c r="H216" s="47" t="str">
        <f t="shared" si="11"/>
        <v>3,6,9,11-Tetraazapentacosanoic acid, 2,8-bis(2-aminoethyl)-5-(1-methylethyl)-4,7,10-trioxo-, (2S,5S,8S)-, 2,2,2-trifluoroacetate (1:2)</v>
      </c>
    </row>
    <row r="217" spans="1:8" ht="72.5" x14ac:dyDescent="0.35">
      <c r="A217" s="47">
        <f>IF(B217="","",MAX(A$3:A216)+1)</f>
        <v>214</v>
      </c>
      <c r="B217" s="45" t="str">
        <f t="shared" si="12"/>
        <v>1012783-71-9</v>
      </c>
      <c r="D217" s="74" t="str">
        <f>'Substances &amp; Codes'!B217</f>
        <v>1012783-71-9</v>
      </c>
      <c r="E217" s="74" t="str">
        <f>'Substances &amp; Codes'!C217</f>
        <v>2-Propenoic acid, 2-hydroxyethyl ester, telomer with 2-mercaptoethanol, α-(1-oxo-2-propen-1-yl)-ω-hydroxypoly(oxy-1,2-ethanediyl), α-(1-oxo-2-propen-1-yl)-ω-[(1-oxo-2-propen-1-yl)oxy]poly(oxy-1,2-ethanediyl) and 3,3,4,4,5,5,6,6,7,7,8,8,8-tridecafluorooctyl 2-propenoate</v>
      </c>
      <c r="G217" s="48" t="str">
        <f t="shared" si="10"/>
        <v>1012783-71-9</v>
      </c>
      <c r="H217" s="47" t="str">
        <f t="shared" si="11"/>
        <v>2-Propenoic acid, 2-hydroxyethyl ester, telomer with 2-mercaptoethanol, α-(1-oxo-2-propen-1-yl)-ω-hydroxypoly(oxy-1,2-ethanediyl), α-(1-oxo-2-propen-1-yl)-ω-[(1-oxo-2-propen-1-yl)oxy]poly(oxy-1,2-ethanediyl) and 3,3,4,4,5,5,6,6,7,7,8,8,8-tridecafluorooctyl 2-propenoate</v>
      </c>
    </row>
    <row r="218" spans="1:8" ht="58" x14ac:dyDescent="0.35">
      <c r="A218" s="47">
        <f>IF(B218="","",MAX(A$3:A217)+1)</f>
        <v>215</v>
      </c>
      <c r="B218" s="45" t="str">
        <f t="shared" si="12"/>
        <v>1158951-86-0</v>
      </c>
      <c r="D218" s="74" t="str">
        <f>'Substances &amp; Codes'!B218</f>
        <v>1158951-86-0</v>
      </c>
      <c r="E218" s="74" t="str">
        <f>'Substances &amp; Codes'!C218</f>
        <v>2-Propenoic acid, 2-methyl-, polymer with 2-hydroxyethyl 2-methyl-2-propenoate, α-(1-oxo-2-propen-1-yl)-ω-hydroxypoly (oxy-1,2-ethanediyl) and 3,3,4,4,5,5,6,6,7,7,8,8,8-tridecafluorooctyl 2-propenoate, sodium salt</v>
      </c>
      <c r="G218" s="48" t="str">
        <f t="shared" si="10"/>
        <v>1158951-86-0</v>
      </c>
      <c r="H218" s="47" t="str">
        <f t="shared" si="11"/>
        <v>2-Propenoic acid, 2-methyl-, polymer with 2-hydroxyethyl 2-methyl-2-propenoate, α-(1-oxo-2-propen-1-yl)-ω-hydroxypoly (oxy-1,2-ethanediyl) and 3,3,4,4,5,5,6,6,7,7,8,8,8-tridecafluorooctyl 2-propenoate, sodium salt</v>
      </c>
    </row>
    <row r="219" spans="1:8" ht="58" x14ac:dyDescent="0.35">
      <c r="A219" s="47">
        <f>IF(B219="","",MAX(A$3:A218)+1)</f>
        <v>216</v>
      </c>
      <c r="B219" s="45" t="str">
        <f t="shared" si="12"/>
        <v>1206450-10-3</v>
      </c>
      <c r="D219" s="74" t="str">
        <f>'Substances &amp; Codes'!B219</f>
        <v>1206450-10-3</v>
      </c>
      <c r="E219" s="74" t="str">
        <f>'Substances &amp; Codes'!C219</f>
        <v>2-Propenoic acid, 2-methyl-, 2-hydroxyethyl ester, polymer with 1-ethenyl-2-pyrrolidinone, 2-propenoic acid and 3,3,4,4,5,5,6,6,7,7,8,8,8-tridecafluorooctyl 2-propenoate, sodium salt</v>
      </c>
      <c r="G219" s="48" t="str">
        <f t="shared" si="10"/>
        <v>1206450-10-3</v>
      </c>
      <c r="H219" s="47" t="str">
        <f t="shared" si="11"/>
        <v>2-Propenoic acid, 2-methyl-, 2-hydroxyethyl ester, polymer with 1-ethenyl-2-pyrrolidinone, 2-propenoic acid and 3,3,4,4,5,5,6,6,7,7,8,8,8-tridecafluorooctyl 2-propenoate, sodium salt</v>
      </c>
    </row>
    <row r="220" spans="1:8" ht="43.5" x14ac:dyDescent="0.35">
      <c r="A220" s="47">
        <f>IF(B220="","",MAX(A$3:A219)+1)</f>
        <v>217</v>
      </c>
      <c r="B220" s="45" t="str">
        <f t="shared" si="12"/>
        <v>1224429-82-6</v>
      </c>
      <c r="D220" s="74" t="str">
        <f>'Substances &amp; Codes'!B220</f>
        <v>1224429-82-6</v>
      </c>
      <c r="E220" s="74" t="str">
        <f>'Substances &amp; Codes'!C220</f>
        <v>Phosphoric acid, mixed esters with polyethylene glycol and 3,3,4,4,5,5,6,6,7,7,8,8,8-tridecafluoro-1-octanol, ammonium salts</v>
      </c>
      <c r="G220" s="48" t="str">
        <f t="shared" si="10"/>
        <v>1224429-82-6</v>
      </c>
      <c r="H220" s="47" t="str">
        <f t="shared" si="11"/>
        <v>Phosphoric acid, mixed esters with polyethylene glycol and 3,3,4,4,5,5,6,6,7,7,8,8,8-tridecafluoro-1-octanol, ammonium salts</v>
      </c>
    </row>
    <row r="221" spans="1:8" ht="72.5" x14ac:dyDescent="0.35">
      <c r="A221" s="47">
        <f>IF(B221="","",MAX(A$3:A220)+1)</f>
        <v>218</v>
      </c>
      <c r="B221" s="45" t="str">
        <f t="shared" si="12"/>
        <v>1407491-30-8</v>
      </c>
      <c r="D221" s="74" t="str">
        <f>'Substances &amp; Codes'!B221</f>
        <v>1407491-30-8</v>
      </c>
      <c r="E221" s="74" t="str">
        <f>'Substances &amp; Codes'!C221</f>
        <v>Siloxanes and silicones, 3-aminopropyl Me, di-Me, Me 3-mercaptopropyl, polymers with stearyl acrylate, 3,3,4,4,5,5,6,6,7,7,8,8,8-tridecafluorooctyl methacrylate, rel-(1R,2R,4R)-1,7,7-trimethylbicyclo[2.2.1] hept-2-yl methacrylate and vinyl chloride</v>
      </c>
      <c r="G221" s="48" t="str">
        <f t="shared" si="10"/>
        <v>1407491-30-8</v>
      </c>
      <c r="H221" s="47" t="str">
        <f t="shared" si="11"/>
        <v>Siloxanes and silicones, 3-aminopropyl Me, di-Me, Me 3-mercaptopropyl, polymers with stearyl acrylate, 3,3,4,4,5,5,6,6,7,7,8,8,8-tridecafluorooctyl methacrylate, rel-(1R,2R,4R)-1,7,7-trimethylbicyclo[2.2.1] hept-2-yl methacrylate and vinyl chloride</v>
      </c>
    </row>
    <row r="222" spans="1:8" ht="43.5" x14ac:dyDescent="0.35">
      <c r="A222" s="47">
        <f>IF(B222="","",MAX(A$3:A221)+1)</f>
        <v>219</v>
      </c>
      <c r="B222" s="45" t="str">
        <f t="shared" ref="B222:B227" si="13">IF(AND(SearchSubstanceIdentifier="",SearchKeyword1=""),D222,
IF(AND(SearchSubstanceIdentifier&lt;&gt;"",SearchKeyword1="",ISERR(FIND(SearchSubstanceIdentifier,D222,1))=FALSE),D222,
IF(AND(SearchSubstanceIdentifier="",SearchKeyword1&lt;&gt;"",ISERR(FIND(SearchKeyword1,E222,1))=FALSE)=TRUE,D222,
IF(AND(SearchSubstanceIdentifier&lt;&gt;"",SearchKeyword1&lt;&gt;"",ISERR(FIND(SearchSubstanceIdentifier,D222,1))=FALSE,ISERR(FIND(SearchKeyword1,E222,1))=FALSE),D222,""))))</f>
        <v>1878204-24-0</v>
      </c>
      <c r="D222" s="74" t="str">
        <f>'Substances &amp; Codes'!B222</f>
        <v>1878204-24-0</v>
      </c>
      <c r="E222" s="74" t="str">
        <f>'Substances &amp; Codes'!C222</f>
        <v>2-Propenoic acid, 2-methyl-, 2-hydroxyethyl ester, polymer with 2-propenoic acid and 3,3,4,4,5,5,6,6,7,7,8,8,8-trideca-fluorooctyl 2-methyl-2-propenoate, sodium salt</v>
      </c>
      <c r="G222" s="48" t="str">
        <f t="shared" si="10"/>
        <v>1878204-24-0</v>
      </c>
      <c r="H222" s="47" t="str">
        <f t="shared" si="11"/>
        <v>2-Propenoic acid, 2-methyl-, 2-hydroxyethyl ester, polymer with 2-propenoic acid and 3,3,4,4,5,5,6,6,7,7,8,8,8-trideca-fluorooctyl 2-methyl-2-propenoate, sodium salt</v>
      </c>
    </row>
    <row r="223" spans="1:8" ht="29" x14ac:dyDescent="0.35">
      <c r="A223" s="47">
        <f>IF(B223="","",MAX(A$3:A222)+1)</f>
        <v>220</v>
      </c>
      <c r="B223" s="45" t="str">
        <f t="shared" si="13"/>
        <v>2785399-60-0</v>
      </c>
      <c r="D223" s="74" t="str">
        <f>'Substances &amp; Codes'!B223</f>
        <v>2785399-60-0</v>
      </c>
      <c r="E223" s="74" t="str">
        <f>'Substances &amp; Codes'!C223</f>
        <v>Siloxanes and silicones, di-Me, 3-hydroxypropyl Me, Me 3,3,3-trifluoropropyl</v>
      </c>
      <c r="G223" s="48" t="str">
        <f t="shared" si="10"/>
        <v>2785399-60-0</v>
      </c>
      <c r="H223" s="47" t="str">
        <f t="shared" si="11"/>
        <v>Siloxanes and silicones, di-Me, 3-hydroxypropyl Me, Me 3,3,3-trifluoropropyl</v>
      </c>
    </row>
    <row r="224" spans="1:8" ht="43.5" x14ac:dyDescent="0.35">
      <c r="A224" s="47">
        <f>IF(B224="","",MAX(A$3:A223)+1)</f>
        <v>221</v>
      </c>
      <c r="B224" s="45" t="str">
        <f t="shared" si="13"/>
        <v>11023-7</v>
      </c>
      <c r="D224" s="74" t="str">
        <f>'Substances &amp; Codes'!B224</f>
        <v>11023-7</v>
      </c>
      <c r="E224" s="74" t="str">
        <f>'Substances &amp; Codes'!C224</f>
        <v>Azo dyes from coupling diazotized 4-amino-3-methoxy-6-methyl-3-trifluoromethylazobenzene to alkyl derivatives of 2-(dodecylanalino)naphthalene</v>
      </c>
      <c r="G224" s="48" t="str">
        <f t="shared" si="10"/>
        <v>11023-7</v>
      </c>
      <c r="H224" s="47" t="str">
        <f t="shared" si="11"/>
        <v>Azo dyes from coupling diazotized 4-amino-3-methoxy-6-methyl-3-trifluoromethylazobenzene to alkyl derivatives of 2-(dodecylanalino)naphthalene</v>
      </c>
    </row>
    <row r="225" spans="1:8" ht="29" x14ac:dyDescent="0.35">
      <c r="A225" s="47">
        <f>IF(B225="","",MAX(A$3:A224)+1)</f>
        <v>222</v>
      </c>
      <c r="B225" s="45" t="str">
        <f t="shared" si="13"/>
        <v>11035-1</v>
      </c>
      <c r="D225" s="74" t="str">
        <f>'Substances &amp; Codes'!B225</f>
        <v>11035-1</v>
      </c>
      <c r="E225" s="74" t="str">
        <f>'Substances &amp; Codes'!C225</f>
        <v>Diethanolamine salts of mono-and bis(1H,1H,2H,2H-perfluoroalkyl)phosphates</v>
      </c>
      <c r="G225" s="48" t="str">
        <f t="shared" si="10"/>
        <v>11035-1</v>
      </c>
      <c r="H225" s="47" t="str">
        <f t="shared" si="11"/>
        <v>Diethanolamine salts of mono-and bis(1H,1H,2H,2H-perfluoroalkyl)phosphates</v>
      </c>
    </row>
    <row r="226" spans="1:8" ht="58" x14ac:dyDescent="0.35">
      <c r="A226" s="47">
        <f>IF(B226="","",MAX(A$3:A225)+1)</f>
        <v>223</v>
      </c>
      <c r="B226" s="45" t="str">
        <f t="shared" si="13"/>
        <v>11036-2</v>
      </c>
      <c r="D226" s="74" t="str">
        <f>'Substances &amp; Codes'!B226</f>
        <v>11036-2</v>
      </c>
      <c r="E226" s="74" t="str">
        <f>'Substances &amp; Codes'!C226</f>
        <v>α-Fluoro-ω-[2-[(1-oxo-2-propenyl)oxy]ethyl]-poly(difluoromethylene), polymer with chloroethene, (Z)-2-butenedioic acid bis(2-ethylhexyl)ester and N-(substituted methyl)-2-propenamide</v>
      </c>
      <c r="G226" s="48" t="str">
        <f t="shared" si="10"/>
        <v>11036-2</v>
      </c>
      <c r="H226" s="47" t="str">
        <f t="shared" si="11"/>
        <v>α-Fluoro-ω-[2-[(1-oxo-2-propenyl)oxy]ethyl]-poly(difluoromethylene), polymer with chloroethene, (Z)-2-butenedioic acid bis(2-ethylhexyl)ester and N-(substituted methyl)-2-propenamide</v>
      </c>
    </row>
    <row r="227" spans="1:8" ht="72.5" x14ac:dyDescent="0.35">
      <c r="A227" s="47">
        <f>IF(B227="","",MAX(A$3:A226)+1)</f>
        <v>224</v>
      </c>
      <c r="B227" s="45" t="str">
        <f t="shared" si="13"/>
        <v>11037-3</v>
      </c>
      <c r="D227" s="74" t="str">
        <f>'Substances &amp; Codes'!B227</f>
        <v>11037-3</v>
      </c>
      <c r="E227" s="74" t="str">
        <f>'Substances &amp; Codes'!C227</f>
        <v>α-Fluoro-ω-[2-[(1-oxo-2-propenyl)oxy]ethyl]-poly(difluoromethylene), polymer with 2-propenitrile, 2-methyl-2-propenoic acid 3,6,9,12,15,18,21,24,27-nonaoxaoctacos-1-yl ester and α-(2-methyl-1-oxo-2-propenyl)-ω-[(2-methyl-1-oxo-2-propenyl)oxy]-poly(oxyalkylene)</v>
      </c>
      <c r="G227" s="48" t="str">
        <f t="shared" si="10"/>
        <v>11037-3</v>
      </c>
      <c r="H227" s="47" t="str">
        <f t="shared" si="11"/>
        <v>α-Fluoro-ω-[2-[(1-oxo-2-propenyl)oxy]ethyl]-poly(difluoromethylene), polymer with 2-propenitrile, 2-methyl-2-propenoic acid 3,6,9,12,15,18,21,24,27-nonaoxaoctacos-1-yl ester and α-(2-methyl-1-oxo-2-propenyl)-ω-[(2-methyl-1-oxo-2-propenyl)oxy]-poly(oxyalkylene)</v>
      </c>
    </row>
    <row r="228" spans="1:8" ht="58" x14ac:dyDescent="0.35">
      <c r="A228" s="47">
        <f>IF(B228="","",MAX(A$3:A227)+1)</f>
        <v>225</v>
      </c>
      <c r="B228" s="45" t="str">
        <f t="shared" ref="B228:B291" si="14">IF(AND(SearchSubstanceIdentifier="",SearchKeyword1=""),D228,
IF(AND(SearchSubstanceIdentifier&lt;&gt;"",SearchKeyword1="",ISERR(FIND(SearchSubstanceIdentifier,D228,1))=FALSE),D228,
IF(AND(SearchSubstanceIdentifier="",SearchKeyword1&lt;&gt;"",ISERR(FIND(SearchKeyword1,E228,1))=FALSE)=TRUE,D228,
IF(AND(SearchSubstanceIdentifier&lt;&gt;"",SearchKeyword1&lt;&gt;"",ISERR(FIND(SearchSubstanceIdentifier,D228,1))=FALSE,ISERR(FIND(SearchKeyword1,E228,1))=FALSE),D228,""))))</f>
        <v>11038-4</v>
      </c>
      <c r="D228" s="74" t="str">
        <f>'Substances &amp; Codes'!B228</f>
        <v>11038-4</v>
      </c>
      <c r="E228" s="74" t="str">
        <f>'Substances &amp; Codes'!C228</f>
        <v>α-Fluoro-ω-[2-[(1-oxo-2-propenyl)oxy]ethyl]-poly(difluoromethylene), polymer with 2-propenoic acid octadecyl ester, 2-propenoic acid 2-hydroxyethyl ester and poly(oxyalkylene)-mono(2-methyl-2-propenoate)</v>
      </c>
      <c r="G228" s="48" t="str">
        <f t="shared" si="10"/>
        <v>11038-4</v>
      </c>
      <c r="H228" s="47" t="str">
        <f t="shared" si="11"/>
        <v>α-Fluoro-ω-[2-[(1-oxo-2-propenyl)oxy]ethyl]-poly(difluoromethylene), polymer with 2-propenoic acid octadecyl ester, 2-propenoic acid 2-hydroxyethyl ester and poly(oxyalkylene)-mono(2-methyl-2-propenoate)</v>
      </c>
    </row>
    <row r="229" spans="1:8" ht="58" x14ac:dyDescent="0.35">
      <c r="A229" s="47">
        <f>IF(B229="","",MAX(A$3:A228)+1)</f>
        <v>226</v>
      </c>
      <c r="B229" s="45" t="str">
        <f t="shared" si="14"/>
        <v>11039-5</v>
      </c>
      <c r="D229" s="74" t="str">
        <f>'Substances &amp; Codes'!B229</f>
        <v>11039-5</v>
      </c>
      <c r="E229" s="74" t="str">
        <f>'Substances &amp; Codes'!C229</f>
        <v>α-Fluoro-ω-[2-[(1-oxo-2-propenyl)oxy]ethyl]-poly(difluoromethylene), polymer with 2-hydroxy-N-substituted-3-[(2-methyl-1-oxo-2-propenyl)oxy]-1-propenammonium chloride</v>
      </c>
      <c r="G229" s="48" t="str">
        <f t="shared" si="10"/>
        <v>11039-5</v>
      </c>
      <c r="H229" s="47" t="str">
        <f t="shared" si="11"/>
        <v>α-Fluoro-ω-[2-[(1-oxo-2-propenyl)oxy]ethyl]-poly(difluoromethylene), polymer with 2-hydroxy-N-substituted-3-[(2-methyl-1-oxo-2-propenyl)oxy]-1-propenammonium chloride</v>
      </c>
    </row>
    <row r="230" spans="1:8" ht="58" x14ac:dyDescent="0.35">
      <c r="A230" s="47">
        <f>IF(B230="","",MAX(A$3:A229)+1)</f>
        <v>227</v>
      </c>
      <c r="B230" s="45" t="str">
        <f t="shared" si="14"/>
        <v>11044-1</v>
      </c>
      <c r="D230" s="74" t="str">
        <f>'Substances &amp; Codes'!B230</f>
        <v>11044-1</v>
      </c>
      <c r="E230" s="74" t="str">
        <f>'Substances &amp; Codes'!C230</f>
        <v>α-Fluoro-ω-[2-[(1-oxo-2-propenyl)oxy]ethyl]poly(difluoromethylene), polymer with chloroethene, (Z)-2-butenedioic acid bis(2-ethylhexyl) ester and N-(substituted methyl)-2-propenamide</v>
      </c>
      <c r="G230" s="48" t="str">
        <f t="shared" si="10"/>
        <v>11044-1</v>
      </c>
      <c r="H230" s="47" t="str">
        <f t="shared" si="11"/>
        <v>α-Fluoro-ω-[2-[(1-oxo-2-propenyl)oxy]ethyl]poly(difluoromethylene), polymer with chloroethene, (Z)-2-butenedioic acid bis(2-ethylhexyl) ester and N-(substituted methyl)-2-propenamide</v>
      </c>
    </row>
    <row r="231" spans="1:8" ht="43.5" x14ac:dyDescent="0.35">
      <c r="A231" s="47">
        <f>IF(B231="","",MAX(A$3:A230)+1)</f>
        <v>228</v>
      </c>
      <c r="B231" s="45" t="str">
        <f t="shared" si="14"/>
        <v>11496-3</v>
      </c>
      <c r="D231" s="74" t="str">
        <f>'Substances &amp; Codes'!B231</f>
        <v>11496-3</v>
      </c>
      <c r="E231" s="74" t="str">
        <f>'Substances &amp; Codes'!C231</f>
        <v>N,N' 2-Tris(6-isocyanatohexyl)imidodicarbonic diamide, α-fluoro-ω-(2-hydroxyethyl)poly(difluoromethylene), heteromonocycle-methanol and 1-octadecanol adduct</v>
      </c>
      <c r="G231" s="48" t="str">
        <f t="shared" si="10"/>
        <v>11496-3</v>
      </c>
      <c r="H231" s="47" t="str">
        <f t="shared" si="11"/>
        <v>N,N' 2-Tris(6-isocyanatohexyl)imidodicarbonic diamide, α-fluoro-ω-(2-hydroxyethyl)poly(difluoromethylene), heteromonocycle-methanol and 1-octadecanol adduct</v>
      </c>
    </row>
    <row r="232" spans="1:8" ht="72.5" x14ac:dyDescent="0.35">
      <c r="A232" s="47">
        <f>IF(B232="","",MAX(A$3:A231)+1)</f>
        <v>229</v>
      </c>
      <c r="B232" s="45" t="str">
        <f t="shared" si="14"/>
        <v>11497-4</v>
      </c>
      <c r="D232" s="74" t="str">
        <f>'Substances &amp; Codes'!B232</f>
        <v>11497-4</v>
      </c>
      <c r="E232" s="74" t="str">
        <f>'Substances &amp; Codes'!C232</f>
        <v>α-Fluoro-ω-[2-[(1-oxo-2-propenyl)oxy]ethyl]poly(difluoromethylene), polymer with 2-methyl-2-propenoic acid phenylmethyl ester, (Z)-2-butenedioic acid bis(2-ethylhexyl) ester and 2-methyl-2-propenoic acid 2-(heteromonocycle)ethyl ester</v>
      </c>
      <c r="G232" s="48" t="str">
        <f t="shared" si="10"/>
        <v>11497-4</v>
      </c>
      <c r="H232" s="47" t="str">
        <f t="shared" si="11"/>
        <v>α-Fluoro-ω-[2-[(1-oxo-2-propenyl)oxy]ethyl]poly(difluoromethylene), polymer with 2-methyl-2-propenoic acid phenylmethyl ester, (Z)-2-butenedioic acid bis(2-ethylhexyl) ester and 2-methyl-2-propenoic acid 2-(heteromonocycle)ethyl ester</v>
      </c>
    </row>
    <row r="233" spans="1:8" ht="58" x14ac:dyDescent="0.35">
      <c r="A233" s="47">
        <f>IF(B233="","",MAX(A$3:A232)+1)</f>
        <v>230</v>
      </c>
      <c r="B233" s="45" t="str">
        <f t="shared" si="14"/>
        <v>11498-5</v>
      </c>
      <c r="D233" s="74" t="str">
        <f>'Substances &amp; Codes'!B233</f>
        <v>11498-5</v>
      </c>
      <c r="E233" s="74" t="str">
        <f>'Substances &amp; Codes'!C233</f>
        <v>α-Fluoro-ω-[2-[(2-methyl-1-oxo-2-propenyl)oxy]ethyl]poly(difluoromethylene), polymer with 2-methyl-2-propenoic acid octadecyl ester and 2-methyl-2-propenoic acid 2-(heteromonocycle)ethyl ester</v>
      </c>
      <c r="G233" s="48" t="str">
        <f t="shared" si="10"/>
        <v>11498-5</v>
      </c>
      <c r="H233" s="47" t="str">
        <f t="shared" si="11"/>
        <v>α-Fluoro-ω-[2-[(2-methyl-1-oxo-2-propenyl)oxy]ethyl]poly(difluoromethylene), polymer with 2-methyl-2-propenoic acid octadecyl ester and 2-methyl-2-propenoic acid 2-(heteromonocycle)ethyl ester</v>
      </c>
    </row>
    <row r="234" spans="1:8" ht="43.5" x14ac:dyDescent="0.35">
      <c r="A234" s="47">
        <f>IF(B234="","",MAX(A$3:A233)+1)</f>
        <v>231</v>
      </c>
      <c r="B234" s="45" t="str">
        <f t="shared" si="14"/>
        <v>11499-6</v>
      </c>
      <c r="D234" s="74" t="str">
        <f>'Substances &amp; Codes'!B234</f>
        <v>11499-6</v>
      </c>
      <c r="E234" s="74" t="str">
        <f>'Substances &amp; Codes'!C234</f>
        <v>2-Methyl-2-propenoic acid methyl ester, polymer with 2-methyl-2-propenoic acid butyl ester and N-(substituted methyl)-2-propenamide</v>
      </c>
      <c r="G234" s="48" t="str">
        <f t="shared" si="10"/>
        <v>11499-6</v>
      </c>
      <c r="H234" s="47" t="str">
        <f t="shared" si="11"/>
        <v>2-Methyl-2-propenoic acid methyl ester, polymer with 2-methyl-2-propenoic acid butyl ester and N-(substituted methyl)-2-propenamide</v>
      </c>
    </row>
    <row r="235" spans="1:8" ht="29" x14ac:dyDescent="0.35">
      <c r="A235" s="47">
        <f>IF(B235="","",MAX(A$3:A234)+1)</f>
        <v>232</v>
      </c>
      <c r="B235" s="45" t="str">
        <f t="shared" si="14"/>
        <v>11500-7</v>
      </c>
      <c r="D235" s="74" t="str">
        <f>'Substances &amp; Codes'!B235</f>
        <v>11500-7</v>
      </c>
      <c r="E235" s="74" t="str">
        <f>'Substances &amp; Codes'!C235</f>
        <v>1-Methyl, N-methoxycarbonyl, N'-[2-(perfluoroalkyl)ethoxy]carbonyl-2,4-diaminobenzene</v>
      </c>
      <c r="G235" s="48" t="str">
        <f t="shared" si="10"/>
        <v>11500-7</v>
      </c>
      <c r="H235" s="47" t="str">
        <f t="shared" si="11"/>
        <v>1-Methyl, N-methoxycarbonyl, N'-[2-(perfluoroalkyl)ethoxy]carbonyl-2,4-diaminobenzene</v>
      </c>
    </row>
    <row r="236" spans="1:8" ht="29" x14ac:dyDescent="0.35">
      <c r="A236" s="47">
        <f>IF(B236="","",MAX(A$3:A235)+1)</f>
        <v>233</v>
      </c>
      <c r="B236" s="45" t="str">
        <f t="shared" si="14"/>
        <v>11501-8</v>
      </c>
      <c r="D236" s="74" t="str">
        <f>'Substances &amp; Codes'!B236</f>
        <v>11501-8</v>
      </c>
      <c r="E236" s="74" t="str">
        <f>'Substances &amp; Codes'!C236</f>
        <v>1-Methyl, N,N'-bis[2-(perfluoroalkyl)ethoxy]carbonyl-2,4-diaminobenzene</v>
      </c>
      <c r="G236" s="48" t="str">
        <f t="shared" si="10"/>
        <v>11501-8</v>
      </c>
      <c r="H236" s="47" t="str">
        <f t="shared" si="11"/>
        <v>1-Methyl, N,N'-bis[2-(perfluoroalkyl)ethoxy]carbonyl-2,4-diaminobenzene</v>
      </c>
    </row>
    <row r="237" spans="1:8" ht="58" x14ac:dyDescent="0.35">
      <c r="A237" s="47">
        <f>IF(B237="","",MAX(A$3:A236)+1)</f>
        <v>234</v>
      </c>
      <c r="B237" s="45" t="str">
        <f t="shared" si="14"/>
        <v>11502-0</v>
      </c>
      <c r="D237" s="74" t="str">
        <f>'Substances &amp; Codes'!B237</f>
        <v>11502-0</v>
      </c>
      <c r="E237" s="74" t="str">
        <f>'Substances &amp; Codes'!C237</f>
        <v>1-Methyl, N-methoxycarbonyl, N'-[2-(perfluoroalkyl)ethoxy]carbonyl, N'-[[4-methyl, 3-(methoxycarbonylamino)phenyl]aminocarbonyl]-2,4-diaminobenzene</v>
      </c>
      <c r="G237" s="48" t="str">
        <f t="shared" si="10"/>
        <v>11502-0</v>
      </c>
      <c r="H237" s="47" t="str">
        <f t="shared" si="11"/>
        <v>1-Methyl, N-methoxycarbonyl, N'-[2-(perfluoroalkyl)ethoxy]carbonyl, N'-[[4-methyl, 3-(methoxycarbonylamino)phenyl]aminocarbonyl]-2,4-diaminobenzene</v>
      </c>
    </row>
    <row r="238" spans="1:8" ht="58" x14ac:dyDescent="0.35">
      <c r="A238" s="47">
        <f>IF(B238="","",MAX(A$3:A237)+1)</f>
        <v>235</v>
      </c>
      <c r="B238" s="45" t="str">
        <f t="shared" si="14"/>
        <v>11503-1</v>
      </c>
      <c r="D238" s="74" t="str">
        <f>'Substances &amp; Codes'!B238</f>
        <v>11503-1</v>
      </c>
      <c r="E238" s="74" t="str">
        <f>'Substances &amp; Codes'!C238</f>
        <v>1-Methyl, N-methoxycarbonyl, N'-[2-(perfluoroalkyl)ethoxy]carbonyl, N'-[[[4-methyl, 3-[2-(perfluoroalkyl)ethoxy]carbonylamino]phenyl]aminocarbonyl]-2,4-diaminobenzene</v>
      </c>
      <c r="G238" s="48" t="str">
        <f t="shared" si="10"/>
        <v>11503-1</v>
      </c>
      <c r="H238" s="47" t="str">
        <f t="shared" si="11"/>
        <v>1-Methyl, N-methoxycarbonyl, N'-[2-(perfluoroalkyl)ethoxy]carbonyl, N'-[[[4-methyl, 3-[2-(perfluoroalkyl)ethoxy]carbonylamino]phenyl]aminocarbonyl]-2,4-diaminobenzene</v>
      </c>
    </row>
    <row r="239" spans="1:8" ht="58" x14ac:dyDescent="0.35">
      <c r="A239" s="47">
        <f>IF(B239="","",MAX(A$3:A238)+1)</f>
        <v>236</v>
      </c>
      <c r="B239" s="45" t="str">
        <f t="shared" si="14"/>
        <v>11504-2</v>
      </c>
      <c r="D239" s="74" t="str">
        <f>'Substances &amp; Codes'!B239</f>
        <v>11504-2</v>
      </c>
      <c r="E239" s="74" t="str">
        <f>'Substances &amp; Codes'!C239</f>
        <v>α-Fluoro-ω-[2-[(2-methyl-1-oxo-2-propenyl)oxy]ethyl]poly(difluoromethylene), polymer with 2-methyl-2-propenoic acid 1,1-dimethylethyl ester and 2-methyl-2-propenoic acid 2-(heteromonocycle)ethyl ester</v>
      </c>
      <c r="G239" s="48" t="str">
        <f t="shared" si="10"/>
        <v>11504-2</v>
      </c>
      <c r="H239" s="47" t="str">
        <f t="shared" si="11"/>
        <v>α-Fluoro-ω-[2-[(2-methyl-1-oxo-2-propenyl)oxy]ethyl]poly(difluoromethylene), polymer with 2-methyl-2-propenoic acid 1,1-dimethylethyl ester and 2-methyl-2-propenoic acid 2-(heteromonocycle)ethyl ester</v>
      </c>
    </row>
    <row r="240" spans="1:8" ht="72.5" x14ac:dyDescent="0.35">
      <c r="A240" s="47">
        <f>IF(B240="","",MAX(A$3:A239)+1)</f>
        <v>237</v>
      </c>
      <c r="B240" s="45" t="str">
        <f t="shared" si="14"/>
        <v>11863-1</v>
      </c>
      <c r="D240" s="74" t="str">
        <f>'Substances &amp; Codes'!B240</f>
        <v>11863-1</v>
      </c>
      <c r="E240" s="74" t="str">
        <f>'Substances &amp; Codes'!C240</f>
        <v>Poly(alkyl acrylate)-co-2-(perfluoro[alkyl(C=6,8,10,12,14)])ethyl acrylate-co-hydroxymethylcarbamoylethylene-co-(3-chloro-2-hydroxypropyl methacrylate)-co-(2,3-epoxypropyl methacrylate)-co-(2-ethylhexyl methacrylate)</v>
      </c>
      <c r="G240" s="48" t="str">
        <f t="shared" si="10"/>
        <v>11863-1</v>
      </c>
      <c r="H240" s="47" t="str">
        <f t="shared" si="11"/>
        <v>Poly(alkyl acrylate)-co-2-(perfluoro[alkyl(C=6,8,10,12,14)])ethyl acrylate-co-hydroxymethylcarbamoylethylene-co-(3-chloro-2-hydroxypropyl methacrylate)-co-(2,3-epoxypropyl methacrylate)-co-(2-ethylhexyl methacrylate)</v>
      </c>
    </row>
    <row r="241" spans="1:8" ht="43.5" x14ac:dyDescent="0.35">
      <c r="A241" s="47">
        <f>IF(B241="","",MAX(A$3:A240)+1)</f>
        <v>238</v>
      </c>
      <c r="B241" s="45" t="str">
        <f t="shared" si="14"/>
        <v>11864-2</v>
      </c>
      <c r="D241" s="74" t="str">
        <f>'Substances &amp; Codes'!B241</f>
        <v>11864-2</v>
      </c>
      <c r="E241" s="74" t="str">
        <f>'Substances &amp; Codes'!C241</f>
        <v>Poly(alkyl acrylate)-co-2-[perfluoro[alkyl(C=6,8,10,12,14)]] ethyl acrylate-co-hydroxymethylcarbamoylethylene-co-(3-chloro-2-hydroxypropyl methacrylate)</v>
      </c>
      <c r="G241" s="48" t="str">
        <f t="shared" si="10"/>
        <v>11864-2</v>
      </c>
      <c r="H241" s="47" t="str">
        <f t="shared" si="11"/>
        <v>Poly(alkyl acrylate)-co-2-[perfluoro[alkyl(C=6,8,10,12,14)]] ethyl acrylate-co-hydroxymethylcarbamoylethylene-co-(3-chloro-2-hydroxypropyl methacrylate)</v>
      </c>
    </row>
    <row r="242" spans="1:8" ht="87" x14ac:dyDescent="0.35">
      <c r="A242" s="47">
        <f>IF(B242="","",MAX(A$3:A241)+1)</f>
        <v>239</v>
      </c>
      <c r="B242" s="45" t="str">
        <f t="shared" si="14"/>
        <v>13216-4</v>
      </c>
      <c r="D242" s="74" t="str">
        <f>'Substances &amp; Codes'!B242</f>
        <v>13216-4</v>
      </c>
      <c r="E242" s="74" t="str">
        <f>'Substances &amp; Codes'!C242</f>
        <v>2-Propenoic acid, hexadecyl ester, polymer with α-fluoro-ω-[2-[(1-oxo-2-propenyl)oxy]ethyl]poly(difluoromethylene), 2-propenoic acid, alkyl ester, 1,1-dichloroethane, 2-methyl-2-propenoic acid, 2-hydroxyethyl ester, N-(hydroxymethyl)-2-propenamide and α-(2-methyl-1-oxo-2-propenyl)-ω-hydroxypoly(oxy-1,2-ethanediyl)</v>
      </c>
      <c r="G242" s="48" t="str">
        <f t="shared" si="10"/>
        <v>13216-4</v>
      </c>
      <c r="H242" s="47" t="str">
        <f t="shared" si="11"/>
        <v>2-Propenoic acid, hexadecyl ester, polymer with α-fluoro-ω-[2-[(1-oxo-2-propenyl)oxy]ethyl]poly(difluoromethylene), 2-propenoic acid, alkyl ester, 1,1-dichloroethane, 2-methyl-2-propenoic acid, 2-hydroxyethyl ester, N-(hydroxymethyl)-2-propenamide and α-(2-methyl-1-oxo-2-propenyl)-ω-hydroxypoly(oxy-1,2-ethanediyl)</v>
      </c>
    </row>
    <row r="243" spans="1:8" ht="29" x14ac:dyDescent="0.35">
      <c r="A243" s="47">
        <f>IF(B243="","",MAX(A$3:A242)+1)</f>
        <v>240</v>
      </c>
      <c r="B243" s="45" t="str">
        <f t="shared" si="14"/>
        <v>13248-0</v>
      </c>
      <c r="D243" s="74" t="str">
        <f>'Substances &amp; Codes'!B243</f>
        <v>13248-0</v>
      </c>
      <c r="E243" s="74" t="str">
        <f>'Substances &amp; Codes'!C243</f>
        <v>Hexane, 1,6-diisocyanato-, homopolymer, reaction products with α-fluoro-ω-(substituted alkyl)poly(difluoromethylene)</v>
      </c>
      <c r="G243" s="48" t="str">
        <f t="shared" si="10"/>
        <v>13248-0</v>
      </c>
      <c r="H243" s="47" t="str">
        <f t="shared" si="11"/>
        <v>Hexane, 1,6-diisocyanato-, homopolymer, reaction products with α-fluoro-ω-(substituted alkyl)poly(difluoromethylene)</v>
      </c>
    </row>
    <row r="244" spans="1:8" ht="43.5" x14ac:dyDescent="0.35">
      <c r="A244" s="47">
        <f>IF(B244="","",MAX(A$3:A243)+1)</f>
        <v>241</v>
      </c>
      <c r="B244" s="45" t="str">
        <f t="shared" si="14"/>
        <v>14064-6</v>
      </c>
      <c r="D244" s="74" t="str">
        <f>'Substances &amp; Codes'!B244</f>
        <v>14064-6</v>
      </c>
      <c r="E244" s="74" t="str">
        <f>'Substances &amp; Codes'!C244</f>
        <v>Poly(alkyl acrylate)-co-2-[perfluoro[alkyl(c=6,8,10,12,14)]]ethyl acrylate-co-hydroxymethylcarbamoylethylene-co-(3-chloro-2-hydroxypropyl methacrylate)-co-vinylchloride</v>
      </c>
      <c r="G244" s="48" t="str">
        <f t="shared" si="10"/>
        <v>14064-6</v>
      </c>
      <c r="H244" s="47" t="str">
        <f t="shared" si="11"/>
        <v>Poly(alkyl acrylate)-co-2-[perfluoro[alkyl(c=6,8,10,12,14)]]ethyl acrylate-co-hydroxymethylcarbamoylethylene-co-(3-chloro-2-hydroxypropyl methacrylate)-co-vinylchloride</v>
      </c>
    </row>
    <row r="245" spans="1:8" ht="116" x14ac:dyDescent="0.35">
      <c r="A245" s="47">
        <f>IF(B245="","",MAX(A$3:A244)+1)</f>
        <v>242</v>
      </c>
      <c r="B245" s="45" t="str">
        <f t="shared" si="14"/>
        <v>14745-3</v>
      </c>
      <c r="D245" s="74" t="str">
        <f>'Substances &amp; Codes'!B245</f>
        <v>14745-3</v>
      </c>
      <c r="E245" s="74" t="str">
        <f>'Substances &amp; Codes'!C245</f>
        <v>Poly(oxy-1,2-ethanediyl), α-hydro-ω-hydroxy-, polymer with 1,6-diisocyanatohexane, homopolymer, polymer with polyfluoro-N-(2-hydroxyethyl)-N-methyl-1-butanesulfonamide, polyfluoro-N-(2-hydroxyethyl)-N-methyl-1-pentanesulfonamide, polyfluoro-N-(2-hydroxyethyl)-N-methyl-1-hexanesulfonamide, polyfluoro-N-(2-hydroxyethyl)-N-methyl-1-heptanesulfonami de and polyfluoro-N-(2-hydroxyethyl)-N-methyl-1-octanesulfonamide</v>
      </c>
      <c r="G245" s="48" t="str">
        <f t="shared" si="10"/>
        <v>14745-3</v>
      </c>
      <c r="H245" s="47" t="str">
        <f t="shared" si="11"/>
        <v>Poly(oxy-1,2-ethanediyl), α-hydro-ω-hydroxy-, polymer with 1,6-diisocyanatohexane, homopolymer, polymer with polyfluoro-N-(2-hydroxyethyl)-N-methyl-1-butanesulfonamide, polyfluoro-N-(2-hydroxyethyl)-N-methyl-1-pentanesulfonamide, polyfluoro-N-(2-hydroxyethyl)-N-methyl-1-hexanesulfonamide, polyfluoro-N-(2-hydroxyethyl)-N-methyl-1-heptanesulfonami de and polyfluoro-N-(2-hydroxyethyl)-N-methyl-1-octanesulfonamide</v>
      </c>
    </row>
    <row r="246" spans="1:8" ht="58" x14ac:dyDescent="0.35">
      <c r="A246" s="47">
        <f>IF(B246="","",MAX(A$3:A245)+1)</f>
        <v>243</v>
      </c>
      <c r="B246" s="45" t="str">
        <f t="shared" si="14"/>
        <v>15202-1</v>
      </c>
      <c r="D246" s="74" t="str">
        <f>'Substances &amp; Codes'!B246</f>
        <v>15202-1</v>
      </c>
      <c r="E246" s="74" t="str">
        <f>'Substances &amp; Codes'!C246</f>
        <v>Graft polymer of alkyl methacrylate-maleic anhydride-2-{[[(mercaptoethyl)oxy]carbonyl]amino}ethyl methacrylate copolymer and octadecyl methacrylate-2-{perfluoro[alkyl(C=6,8,10,12,14)]} ethyl acrylate copolymer</v>
      </c>
      <c r="G246" s="48" t="str">
        <f t="shared" si="10"/>
        <v>15202-1</v>
      </c>
      <c r="H246" s="47" t="str">
        <f t="shared" si="11"/>
        <v>Graft polymer of alkyl methacrylate-maleic anhydride-2-{[[(mercaptoethyl)oxy]carbonyl]amino}ethyl methacrylate copolymer and octadecyl methacrylate-2-{perfluoro[alkyl(C=6,8,10,12,14)]} ethyl acrylate copolymer</v>
      </c>
    </row>
    <row r="247" spans="1:8" ht="43.5" x14ac:dyDescent="0.35">
      <c r="A247" s="47">
        <f>IF(B247="","",MAX(A$3:A246)+1)</f>
        <v>244</v>
      </c>
      <c r="B247" s="45" t="str">
        <f t="shared" si="14"/>
        <v>15692-5</v>
      </c>
      <c r="D247" s="74" t="str">
        <f>'Substances &amp; Codes'!B247</f>
        <v>15692-5</v>
      </c>
      <c r="E247" s="74" t="str">
        <f>'Substances &amp; Codes'!C247</f>
        <v>2-Propenoic acid, γ-ω-perfluoro-alkyl esters, polymers with 2-ethylhexyl acrylate, octadecyl acrylate and N-(hydroxymethyl)methacrylamide</v>
      </c>
      <c r="G247" s="48" t="str">
        <f t="shared" si="10"/>
        <v>15692-5</v>
      </c>
      <c r="H247" s="47" t="str">
        <f t="shared" si="11"/>
        <v>2-Propenoic acid, γ-ω-perfluoro-alkyl esters, polymers with 2-ethylhexyl acrylate, octadecyl acrylate and N-(hydroxymethyl)methacrylamide</v>
      </c>
    </row>
    <row r="248" spans="1:8" ht="58" x14ac:dyDescent="0.35">
      <c r="A248" s="47">
        <f>IF(B248="","",MAX(A$3:A247)+1)</f>
        <v>245</v>
      </c>
      <c r="B248" s="45" t="str">
        <f t="shared" si="14"/>
        <v>15736-4</v>
      </c>
      <c r="D248" s="74" t="str">
        <f>'Substances &amp; Codes'!B248</f>
        <v>15736-4</v>
      </c>
      <c r="E248" s="74" t="str">
        <f>'Substances &amp; Codes'!C248</f>
        <v>2-Propenoic acid, γ-ω-perfluoro-C8-C14-alkyl ester, polymer with perfluoro alkyl ethyl methacrylate, stearylacrylate, N-methylolmethacrylamide, glycidylmethacrylate and vinylidene chloride</v>
      </c>
      <c r="G248" s="48" t="str">
        <f t="shared" si="10"/>
        <v>15736-4</v>
      </c>
      <c r="H248" s="47" t="str">
        <f t="shared" si="11"/>
        <v>2-Propenoic acid, γ-ω-perfluoro-C8-C14-alkyl ester, polymer with perfluoro alkyl ethyl methacrylate, stearylacrylate, N-methylolmethacrylamide, glycidylmethacrylate and vinylidene chloride</v>
      </c>
    </row>
    <row r="249" spans="1:8" ht="58" x14ac:dyDescent="0.35">
      <c r="A249" s="47">
        <f>IF(B249="","",MAX(A$3:A248)+1)</f>
        <v>246</v>
      </c>
      <c r="B249" s="45" t="str">
        <f t="shared" si="14"/>
        <v>16203-3</v>
      </c>
      <c r="D249" s="74" t="str">
        <f>'Substances &amp; Codes'!B249</f>
        <v>16203-3</v>
      </c>
      <c r="E249" s="74" t="str">
        <f>'Substances &amp; Codes'!C249</f>
        <v>2-Propenoic acid, butyl ester, polymer with 2-ethylhexyl 2-propenoate, 2-hydroxyethyl 2-propenoate and polyfluoroalkyl 2-propenoate, 4,4'-azobis[4-cyanopentanoic acid]-initiated</v>
      </c>
      <c r="G249" s="48" t="str">
        <f t="shared" si="10"/>
        <v>16203-3</v>
      </c>
      <c r="H249" s="47" t="str">
        <f t="shared" si="11"/>
        <v>2-Propenoic acid, butyl ester, polymer with 2-ethylhexyl 2-propenoate, 2-hydroxyethyl 2-propenoate and polyfluoroalkyl 2-propenoate, 4,4'-azobis[4-cyanopentanoic acid]-initiated</v>
      </c>
    </row>
    <row r="250" spans="1:8" ht="29" x14ac:dyDescent="0.35">
      <c r="A250" s="47">
        <f>IF(B250="","",MAX(A$3:A249)+1)</f>
        <v>247</v>
      </c>
      <c r="B250" s="45" t="str">
        <f t="shared" si="14"/>
        <v>17296-7</v>
      </c>
      <c r="D250" s="74" t="str">
        <f>'Substances &amp; Codes'!B250</f>
        <v>17296-7</v>
      </c>
      <c r="E250" s="74" t="str">
        <f>'Substances &amp; Codes'!C250</f>
        <v>Perfluorobutyl-N-disubstituted sulfonamido acrylate, polymer with alkoxy acrylates</v>
      </c>
      <c r="G250" s="48" t="str">
        <f t="shared" si="10"/>
        <v>17296-7</v>
      </c>
      <c r="H250" s="47" t="str">
        <f t="shared" si="11"/>
        <v>Perfluorobutyl-N-disubstituted sulfonamido acrylate, polymer with alkoxy acrylates</v>
      </c>
    </row>
    <row r="251" spans="1:8" ht="43.5" x14ac:dyDescent="0.35">
      <c r="A251" s="47">
        <f>IF(B251="","",MAX(A$3:A250)+1)</f>
        <v>248</v>
      </c>
      <c r="B251" s="45" t="str">
        <f t="shared" si="14"/>
        <v>17300-2</v>
      </c>
      <c r="D251" s="74" t="str">
        <f>'Substances &amp; Codes'!B251</f>
        <v>17300-2</v>
      </c>
      <c r="E251" s="74" t="str">
        <f>'Substances &amp; Codes'!C251</f>
        <v>2-Propenoic acid, 2-methyl-, alkyl ester, polymer with chloroethene, alkyl 2-propenoate and perfluoroalkyl ethyl 2-methyl-2-propenoate</v>
      </c>
      <c r="G251" s="48" t="str">
        <f t="shared" si="10"/>
        <v>17300-2</v>
      </c>
      <c r="H251" s="47" t="str">
        <f t="shared" si="11"/>
        <v>2-Propenoic acid, 2-methyl-, alkyl ester, polymer with chloroethene, alkyl 2-propenoate and perfluoroalkyl ethyl 2-methyl-2-propenoate</v>
      </c>
    </row>
    <row r="252" spans="1:8" x14ac:dyDescent="0.35">
      <c r="A252" s="47">
        <f>IF(B252="","",MAX(A$3:A251)+1)</f>
        <v>249</v>
      </c>
      <c r="B252" s="45" t="str">
        <f t="shared" si="14"/>
        <v>17743-4</v>
      </c>
      <c r="D252" s="74" t="str">
        <f>'Substances &amp; Codes'!B252</f>
        <v>17743-4</v>
      </c>
      <c r="E252" s="74" t="str">
        <f>'Substances &amp; Codes'!C252</f>
        <v>Perfluoroalkylhydroxyaminoazetidinium polymer</v>
      </c>
      <c r="G252" s="48" t="str">
        <f t="shared" si="10"/>
        <v>17743-4</v>
      </c>
      <c r="H252" s="47" t="str">
        <f t="shared" si="11"/>
        <v>Perfluoroalkylhydroxyaminoazetidinium polymer</v>
      </c>
    </row>
    <row r="253" spans="1:8" ht="29" x14ac:dyDescent="0.35">
      <c r="A253" s="47">
        <f>IF(B253="","",MAX(A$3:A252)+1)</f>
        <v>250</v>
      </c>
      <c r="B253" s="45" t="str">
        <f t="shared" si="14"/>
        <v>17800-7</v>
      </c>
      <c r="D253" s="74" t="str">
        <f>'Substances &amp; Codes'!B253</f>
        <v>17800-7</v>
      </c>
      <c r="E253" s="74" t="str">
        <f>'Substances &amp; Codes'!C253</f>
        <v>Alkyl acrylates polymer with perfluorobutyl-N-disubstituted sulfonamido acrylate</v>
      </c>
      <c r="G253" s="48" t="str">
        <f t="shared" si="10"/>
        <v>17800-7</v>
      </c>
      <c r="H253" s="47" t="str">
        <f t="shared" si="11"/>
        <v>Alkyl acrylates polymer with perfluorobutyl-N-disubstituted sulfonamido acrylate</v>
      </c>
    </row>
    <row r="254" spans="1:8" ht="43.5" x14ac:dyDescent="0.35">
      <c r="A254" s="47">
        <f>IF(B254="","",MAX(A$3:A253)+1)</f>
        <v>251</v>
      </c>
      <c r="B254" s="45" t="str">
        <f t="shared" si="14"/>
        <v>17857-1</v>
      </c>
      <c r="D254" s="74" t="str">
        <f>'Substances &amp; Codes'!B254</f>
        <v>17857-1</v>
      </c>
      <c r="E254" s="74" t="str">
        <f>'Substances &amp; Codes'!C254</f>
        <v>Siloxanes and silicones, substituted alkyl Me, di-Me, Me substituted alkyl, polymers with stearyl acrylate, polyfluoro methacrylate and vinyl chloride</v>
      </c>
      <c r="G254" s="48" t="str">
        <f t="shared" si="10"/>
        <v>17857-1</v>
      </c>
      <c r="H254" s="47" t="str">
        <f t="shared" si="11"/>
        <v>Siloxanes and silicones, substituted alkyl Me, di-Me, Me substituted alkyl, polymers with stearyl acrylate, polyfluoro methacrylate and vinyl chloride</v>
      </c>
    </row>
    <row r="255" spans="1:8" ht="58" x14ac:dyDescent="0.35">
      <c r="A255" s="47">
        <f>IF(B255="","",MAX(A$3:A254)+1)</f>
        <v>252</v>
      </c>
      <c r="B255" s="45" t="str">
        <f t="shared" si="14"/>
        <v>17932-4</v>
      </c>
      <c r="D255" s="74" t="str">
        <f>'Substances &amp; Codes'!B255</f>
        <v>17932-4</v>
      </c>
      <c r="E255" s="74" t="str">
        <f>'Substances &amp; Codes'!C255</f>
        <v>2-Propenoic acid, 2-methyl-, alkyl ester, polymer with alkylaminoalkyl 2-methyl-2-propenoate, 2-hydroxyethyl 2-methyl-2-propenoate, and perfluoroalkylethyl 2-methyl-2-propenoate, acetate (salt)</v>
      </c>
      <c r="G255" s="48" t="str">
        <f t="shared" si="10"/>
        <v>17932-4</v>
      </c>
      <c r="H255" s="47" t="str">
        <f t="shared" si="11"/>
        <v>2-Propenoic acid, 2-methyl-, alkyl ester, polymer with alkylaminoalkyl 2-methyl-2-propenoate, 2-hydroxyethyl 2-methyl-2-propenoate, and perfluoroalkylethyl 2-methyl-2-propenoate, acetate (salt)</v>
      </c>
    </row>
    <row r="256" spans="1:8" x14ac:dyDescent="0.35">
      <c r="A256" s="47">
        <f>IF(B256="","",MAX(A$3:A255)+1)</f>
        <v>253</v>
      </c>
      <c r="B256" s="45" t="str">
        <f t="shared" si="14"/>
        <v>17979-6</v>
      </c>
      <c r="D256" s="74" t="str">
        <f>'Substances &amp; Codes'!B256</f>
        <v>17979-6</v>
      </c>
      <c r="E256" s="74" t="str">
        <f>'Substances &amp; Codes'!C256</f>
        <v>Polyfluoro acrylate, polymer with chloroethene</v>
      </c>
      <c r="G256" s="48" t="str">
        <f t="shared" si="10"/>
        <v>17979-6</v>
      </c>
      <c r="H256" s="47" t="str">
        <f t="shared" si="11"/>
        <v>Polyfluoro acrylate, polymer with chloroethene</v>
      </c>
    </row>
    <row r="257" spans="1:8" ht="43.5" x14ac:dyDescent="0.35">
      <c r="A257" s="47">
        <f>IF(B257="","",MAX(A$3:A256)+1)</f>
        <v>254</v>
      </c>
      <c r="B257" s="45" t="str">
        <f t="shared" si="14"/>
        <v>18070-7</v>
      </c>
      <c r="D257" s="74" t="str">
        <f>'Substances &amp; Codes'!B257</f>
        <v>18070-7</v>
      </c>
      <c r="E257" s="74" t="str">
        <f>'Substances &amp; Codes'!C257</f>
        <v>2-Propenoic acid, 2-methyl-, polymer with butyl 2-propenoate, 2-hydroxyethyl 2-methyl-2-propenoate, methyl 2-methyl-2-propenoate and fluoroalkyl methacrylate</v>
      </c>
      <c r="G257" s="48" t="str">
        <f t="shared" si="10"/>
        <v>18070-7</v>
      </c>
      <c r="H257" s="47" t="str">
        <f t="shared" si="11"/>
        <v>2-Propenoic acid, 2-methyl-, polymer with butyl 2-propenoate, 2-hydroxyethyl 2-methyl-2-propenoate, methyl 2-methyl-2-propenoate and fluoroalkyl methacrylate</v>
      </c>
    </row>
    <row r="258" spans="1:8" ht="43.5" x14ac:dyDescent="0.35">
      <c r="A258" s="47">
        <f>IF(B258="","",MAX(A$3:A257)+1)</f>
        <v>255</v>
      </c>
      <c r="B258" s="45" t="str">
        <f t="shared" si="14"/>
        <v>18097-7</v>
      </c>
      <c r="D258" s="74" t="str">
        <f>'Substances &amp; Codes'!B258</f>
        <v>18097-7</v>
      </c>
      <c r="E258" s="74" t="str">
        <f>'Substances &amp; Codes'!C258</f>
        <v>2-Propenoic acid, 2-methyl, alkyl ester, polymer with 1,1-dichloroethene, alkyl 2-methyl-2-propenoate and perfluoroalkyl 2-methyl-2-propenoate</v>
      </c>
      <c r="G258" s="48" t="str">
        <f t="shared" si="10"/>
        <v>18097-7</v>
      </c>
      <c r="H258" s="47" t="str">
        <f t="shared" si="11"/>
        <v>2-Propenoic acid, 2-methyl, alkyl ester, polymer with 1,1-dichloroethene, alkyl 2-methyl-2-propenoate and perfluoroalkyl 2-methyl-2-propenoate</v>
      </c>
    </row>
    <row r="259" spans="1:8" ht="43.5" x14ac:dyDescent="0.35">
      <c r="A259" s="47">
        <f>IF(B259="","",MAX(A$3:A258)+1)</f>
        <v>256</v>
      </c>
      <c r="B259" s="45" t="str">
        <f t="shared" si="14"/>
        <v>18214-7</v>
      </c>
      <c r="D259" s="74" t="str">
        <f>'Substances &amp; Codes'!B259</f>
        <v>18214-7</v>
      </c>
      <c r="E259" s="74" t="str">
        <f>'Substances &amp; Codes'!C259</f>
        <v>2-Propenoic acid, 2-methyl-, polymer with 2-(substituted)alkyl 2-methyl-2-propenoate, 2-propenoic acid and polyfluoroalkyl 2-methyl-2-propenoate, acetate</v>
      </c>
      <c r="G259" s="48" t="str">
        <f t="shared" si="10"/>
        <v>18214-7</v>
      </c>
      <c r="H259" s="47" t="str">
        <f t="shared" si="11"/>
        <v>2-Propenoic acid, 2-methyl-, polymer with 2-(substituted)alkyl 2-methyl-2-propenoate, 2-propenoic acid and polyfluoroalkyl 2-methyl-2-propenoate, acetate</v>
      </c>
    </row>
    <row r="260" spans="1:8" ht="29" x14ac:dyDescent="0.35">
      <c r="A260" s="47">
        <f>IF(B260="","",MAX(A$3:A259)+1)</f>
        <v>257</v>
      </c>
      <c r="B260" s="45" t="str">
        <f t="shared" si="14"/>
        <v>18253-1</v>
      </c>
      <c r="D260" s="74" t="str">
        <f>'Substances &amp; Codes'!B260</f>
        <v>18253-1</v>
      </c>
      <c r="E260" s="74" t="str">
        <f>'Substances &amp; Codes'!C260</f>
        <v>1-Alkanol, polyfluoro-, reaction products with phosphorus oxide (P2O5), ammonium salts</v>
      </c>
      <c r="G260" s="48" t="str">
        <f t="shared" si="10"/>
        <v>18253-1</v>
      </c>
      <c r="H260" s="47" t="str">
        <f t="shared" si="11"/>
        <v>1-Alkanol, polyfluoro-, reaction products with phosphorus oxide (P2O5), ammonium salts</v>
      </c>
    </row>
    <row r="261" spans="1:8" ht="29" x14ac:dyDescent="0.35">
      <c r="A261" s="47">
        <f>IF(B261="","",MAX(A$3:A260)+1)</f>
        <v>258</v>
      </c>
      <c r="B261" s="45" t="str">
        <f t="shared" si="14"/>
        <v>18309-3</v>
      </c>
      <c r="D261" s="74" t="str">
        <f>'Substances &amp; Codes'!B261</f>
        <v>18309-3</v>
      </c>
      <c r="E261" s="74" t="str">
        <f>'Substances &amp; Codes'!C261</f>
        <v>2-Propenoic acid, 2-methyl-, alkyl ester, polymer with perfluoroalkylethyl 2-methyl-2-propenoate and vinyl chloride</v>
      </c>
      <c r="G261" s="48" t="str">
        <f t="shared" ref="G261:G315" si="15">IF(ISERROR(INDEX($B$4:$B$728, MATCH(ROW()-ROW($B$3), $A$4:$A$728,0))), "", INDEX($B$4:$B$728, MATCH(ROW()-ROW($B$3), $A$4:$A$728,0)))</f>
        <v>18309-3</v>
      </c>
      <c r="H261" s="47" t="str">
        <f t="shared" ref="H261:H315" si="16">IF($G261="","",IF(VLOOKUP($G261,$D$4:$E$728,COLUMN(H$3)-COLUMN($G$3)+1,FALSE)=0,"",VLOOKUP($G261,$D$4:$E$728,COLUMN(H$3)-COLUMN($G$3)+1,FALSE)))</f>
        <v>2-Propenoic acid, 2-methyl-, alkyl ester, polymer with perfluoroalkylethyl 2-methyl-2-propenoate and vinyl chloride</v>
      </c>
    </row>
    <row r="262" spans="1:8" ht="43.5" x14ac:dyDescent="0.35">
      <c r="A262" s="47">
        <f>IF(B262="","",MAX(A$3:A261)+1)</f>
        <v>259</v>
      </c>
      <c r="B262" s="45" t="str">
        <f t="shared" si="14"/>
        <v>18361-1</v>
      </c>
      <c r="D262" s="74" t="str">
        <f>'Substances &amp; Codes'!B262</f>
        <v>18361-1</v>
      </c>
      <c r="E262" s="74" t="str">
        <f>'Substances &amp; Codes'!C262</f>
        <v>Poly(fluoroalkylene oxide), polymer with 3-N-methylaminopropylamine, N,N-dimethyldipropylenetriamine and poly(hexamethylenediisocyanate)</v>
      </c>
      <c r="G262" s="48" t="str">
        <f t="shared" si="15"/>
        <v>18361-1</v>
      </c>
      <c r="H262" s="47" t="str">
        <f t="shared" si="16"/>
        <v>Poly(fluoroalkylene oxide), polymer with 3-N-methylaminopropylamine, N,N-dimethyldipropylenetriamine and poly(hexamethylenediisocyanate)</v>
      </c>
    </row>
    <row r="263" spans="1:8" x14ac:dyDescent="0.35">
      <c r="A263" s="47">
        <f>IF(B263="","",MAX(A$3:A262)+1)</f>
        <v>260</v>
      </c>
      <c r="B263" s="45" t="str">
        <f t="shared" si="14"/>
        <v>18386-8</v>
      </c>
      <c r="D263" s="74" t="str">
        <f>'Substances &amp; Codes'!B263</f>
        <v>18386-8</v>
      </c>
      <c r="E263" s="74" t="str">
        <f>'Substances &amp; Codes'!C263</f>
        <v>[Poly(oxy-alkanediyl), α-(polyfluoroalkyl)-ω-x-]</v>
      </c>
      <c r="G263" s="48" t="str">
        <f t="shared" si="15"/>
        <v>18386-8</v>
      </c>
      <c r="H263" s="47" t="str">
        <f t="shared" si="16"/>
        <v>[Poly(oxy-alkanediyl), α-(polyfluoroalkyl)-ω-x-]</v>
      </c>
    </row>
    <row r="264" spans="1:8" ht="29" x14ac:dyDescent="0.35">
      <c r="A264" s="47">
        <f>IF(B264="","",MAX(A$3:A263)+1)</f>
        <v>261</v>
      </c>
      <c r="B264" s="45" t="str">
        <f t="shared" si="14"/>
        <v>18475-7</v>
      </c>
      <c r="D264" s="74" t="str">
        <f>'Substances &amp; Codes'!B264</f>
        <v>18475-7</v>
      </c>
      <c r="E264" s="74" t="str">
        <f>'Substances &amp; Codes'!C264</f>
        <v>Alkanediol, reaction products with phosphorus oxide (P2O5), polyfluoro-1-alkanol, ammonium salts</v>
      </c>
      <c r="G264" s="48" t="str">
        <f t="shared" si="15"/>
        <v>18475-7</v>
      </c>
      <c r="H264" s="47" t="str">
        <f t="shared" si="16"/>
        <v>Alkanediol, reaction products with phosphorus oxide (P2O5), polyfluoro-1-alkanol, ammonium salts</v>
      </c>
    </row>
    <row r="265" spans="1:8" ht="72.5" x14ac:dyDescent="0.35">
      <c r="A265" s="47">
        <f>IF(B265="","",MAX(A$3:A264)+1)</f>
        <v>262</v>
      </c>
      <c r="B265" s="45" t="str">
        <f t="shared" si="14"/>
        <v>18482-5</v>
      </c>
      <c r="D265" s="74" t="str">
        <f>'Substances &amp; Codes'!B265</f>
        <v>18482-5</v>
      </c>
      <c r="E265" s="74" t="str">
        <f>'Substances &amp; Codes'!C265</f>
        <v>Alkanedioic acid, 2-hydroxy-, compd. with alkyl amino alkyl 2-methyl-2-propenoate polymer with 1,1'-[1,2-ethanediylbis(oxy-2,1-ethanediyl)]bis(2-methyl-2-propenoate), 2-hydroxyethyl 2-methyl-2-propenoate and perfluoroalkyl ethyl 2-methyl-2-propenoate</v>
      </c>
      <c r="G265" s="48" t="str">
        <f t="shared" si="15"/>
        <v>18482-5</v>
      </c>
      <c r="H265" s="47" t="str">
        <f t="shared" si="16"/>
        <v>Alkanedioic acid, 2-hydroxy-, compd. with alkyl amino alkyl 2-methyl-2-propenoate polymer with 1,1'-[1,2-ethanediylbis(oxy-2,1-ethanediyl)]bis(2-methyl-2-propenoate), 2-hydroxyethyl 2-methyl-2-propenoate and perfluoroalkyl ethyl 2-methyl-2-propenoate</v>
      </c>
    </row>
    <row r="266" spans="1:8" ht="43.5" x14ac:dyDescent="0.35">
      <c r="A266" s="47">
        <f>IF(B266="","",MAX(A$3:A265)+1)</f>
        <v>263</v>
      </c>
      <c r="B266" s="45" t="str">
        <f t="shared" si="14"/>
        <v>18510-6</v>
      </c>
      <c r="D266" s="74" t="str">
        <f>'Substances &amp; Codes'!B266</f>
        <v>18510-6</v>
      </c>
      <c r="E266" s="74" t="str">
        <f>'Substances &amp; Codes'!C266</f>
        <v>2-Propenoic acid, 2-methyl-, polymer with 2-(dialkylsubstituted)alkyl 2-methyl-2-propenoate and polyfluoroalkyl 2-methyl-2-propenoate, sodium salt</v>
      </c>
      <c r="G266" s="48" t="str">
        <f t="shared" si="15"/>
        <v>18510-6</v>
      </c>
      <c r="H266" s="47" t="str">
        <f t="shared" si="16"/>
        <v>2-Propenoic acid, 2-methyl-, polymer with 2-(dialkylsubstituted)alkyl 2-methyl-2-propenoate and polyfluoroalkyl 2-methyl-2-propenoate, sodium salt</v>
      </c>
    </row>
    <row r="267" spans="1:8" ht="58" x14ac:dyDescent="0.35">
      <c r="A267" s="47">
        <f>IF(B267="","",MAX(A$3:A266)+1)</f>
        <v>264</v>
      </c>
      <c r="B267" s="45" t="str">
        <f t="shared" si="14"/>
        <v>18511-7</v>
      </c>
      <c r="D267" s="74" t="str">
        <f>'Substances &amp; Codes'!B267</f>
        <v>18511-7</v>
      </c>
      <c r="E267" s="74" t="str">
        <f>'Substances &amp; Codes'!C267</f>
        <v>2-Propenoic acid, 2-methyl-, polymer with 2-(dialkylsubstituted)alkyl 2-methyl-2-propenoate and polyfluoroalkyl 2-methyl-2-propenoate, ammonium sodium salt</v>
      </c>
      <c r="G267" s="48" t="str">
        <f t="shared" si="15"/>
        <v>18511-7</v>
      </c>
      <c r="H267" s="47" t="str">
        <f t="shared" si="16"/>
        <v>2-Propenoic acid, 2-methyl-, polymer with 2-(dialkylsubstituted)alkyl 2-methyl-2-propenoate and polyfluoroalkyl 2-methyl-2-propenoate, ammonium sodium salt</v>
      </c>
    </row>
    <row r="268" spans="1:8" ht="43.5" x14ac:dyDescent="0.35">
      <c r="A268" s="47">
        <f>IF(B268="","",MAX(A$3:A267)+1)</f>
        <v>265</v>
      </c>
      <c r="B268" s="45" t="str">
        <f t="shared" si="14"/>
        <v>18512-8</v>
      </c>
      <c r="D268" s="74" t="str">
        <f>'Substances &amp; Codes'!B268</f>
        <v>18512-8</v>
      </c>
      <c r="E268" s="74" t="str">
        <f>'Substances &amp; Codes'!C268</f>
        <v>2-Propenoic acid, 2-methyl-, polymer with 2-(dialkylsubstituted)alkyl 2-methyl-2-propenoate and polyfluoroalkyl 2-methyl-2-propenoate, ammonium salt</v>
      </c>
      <c r="G268" s="48" t="str">
        <f t="shared" si="15"/>
        <v>18512-8</v>
      </c>
      <c r="H268" s="47" t="str">
        <f t="shared" si="16"/>
        <v>2-Propenoic acid, 2-methyl-, polymer with 2-(dialkylsubstituted)alkyl 2-methyl-2-propenoate and polyfluoroalkyl 2-methyl-2-propenoate, ammonium salt</v>
      </c>
    </row>
    <row r="269" spans="1:8" ht="72.5" x14ac:dyDescent="0.35">
      <c r="A269" s="47">
        <f>IF(B269="","",MAX(A$3:A268)+1)</f>
        <v>266</v>
      </c>
      <c r="B269" s="45" t="str">
        <f t="shared" si="14"/>
        <v>18517-4</v>
      </c>
      <c r="D269" s="74" t="str">
        <f>'Substances &amp; Codes'!B269</f>
        <v>18517-4</v>
      </c>
      <c r="E269" s="74" t="str">
        <f>'Substances &amp; Codes'!C269</f>
        <v>2-Propenoic acid, 2-methyl-, C16-18 alkyl esters, polymers with N-(hydroxymethyl)-2-methyl-2-propenamide, polyfluorooctyl methacrylate and rel-(1R,2R,4R)-1,7,7-trimethylbicyclo[2.2.1]hept-2-yl methacrylate, 2,2'-(1,2-diazenediyl) bis[2,4-dimethylpentanenitrile]-initiated</v>
      </c>
      <c r="G269" s="48" t="str">
        <f t="shared" si="15"/>
        <v>18517-4</v>
      </c>
      <c r="H269" s="47" t="str">
        <f t="shared" si="16"/>
        <v>2-Propenoic acid, 2-methyl-, C16-18 alkyl esters, polymers with N-(hydroxymethyl)-2-methyl-2-propenamide, polyfluorooctyl methacrylate and rel-(1R,2R,4R)-1,7,7-trimethylbicyclo[2.2.1]hept-2-yl methacrylate, 2,2'-(1,2-diazenediyl) bis[2,4-dimethylpentanenitrile]-initiated</v>
      </c>
    </row>
    <row r="270" spans="1:8" ht="58" x14ac:dyDescent="0.35">
      <c r="A270" s="47">
        <f>IF(B270="","",MAX(A$3:A269)+1)</f>
        <v>267</v>
      </c>
      <c r="B270" s="45" t="str">
        <f t="shared" si="14"/>
        <v>18530-8</v>
      </c>
      <c r="D270" s="74" t="str">
        <f>'Substances &amp; Codes'!B270</f>
        <v>18530-8</v>
      </c>
      <c r="E270" s="74" t="str">
        <f>'Substances &amp; Codes'!C270</f>
        <v>Butanedioic acid, 2-methylene-, polymer with 2-hydroxyethyl 2-methyl-2-propenoate, 2-methyl-2-propenoic acid and 3,3,4,4,5,5,6,6,7,7,8,8,8-tridecafluorooctyl 2-methyl-2-propenoate, metal salt</v>
      </c>
      <c r="G270" s="48" t="str">
        <f t="shared" si="15"/>
        <v>18530-8</v>
      </c>
      <c r="H270" s="47" t="str">
        <f t="shared" si="16"/>
        <v>Butanedioic acid, 2-methylene-, polymer with 2-hydroxyethyl 2-methyl-2-propenoate, 2-methyl-2-propenoic acid and 3,3,4,4,5,5,6,6,7,7,8,8,8-tridecafluorooctyl 2-methyl-2-propenoate, metal salt</v>
      </c>
    </row>
    <row r="271" spans="1:8" ht="43.5" x14ac:dyDescent="0.35">
      <c r="A271" s="47">
        <f>IF(B271="","",MAX(A$3:A270)+1)</f>
        <v>268</v>
      </c>
      <c r="B271" s="45" t="str">
        <f t="shared" si="14"/>
        <v>18541-1</v>
      </c>
      <c r="D271" s="74" t="str">
        <f>'Substances &amp; Codes'!B271</f>
        <v>18541-1</v>
      </c>
      <c r="E271" s="74" t="str">
        <f>'Substances &amp; Codes'!C271</f>
        <v>2-propenoic acid, 2-methyl-, polyfluoroalkylester, polymer with 1,1-dichloroethene, alkyl 2- propenoate and alkyl 2-propenoate</v>
      </c>
      <c r="G271" s="48" t="str">
        <f t="shared" si="15"/>
        <v>18541-1</v>
      </c>
      <c r="H271" s="47" t="str">
        <f t="shared" si="16"/>
        <v>2-propenoic acid, 2-methyl-, polyfluoroalkylester, polymer with 1,1-dichloroethene, alkyl 2- propenoate and alkyl 2-propenoate</v>
      </c>
    </row>
    <row r="272" spans="1:8" ht="43.5" x14ac:dyDescent="0.35">
      <c r="A272" s="47">
        <f>IF(B272="","",MAX(A$3:A271)+1)</f>
        <v>269</v>
      </c>
      <c r="B272" s="45" t="str">
        <f t="shared" si="14"/>
        <v>18555-6</v>
      </c>
      <c r="D272" s="74" t="str">
        <f>'Substances &amp; Codes'!B272</f>
        <v>18555-6</v>
      </c>
      <c r="E272" s="74" t="str">
        <f>'Substances &amp; Codes'!C272</f>
        <v>2-Propenoic acid, 2-methyl-, 2-substitutedalkyl ester, polymer with hexadecyl 2-propenoate, octadecyl 2-propenoate and polyfluoroalkyl 2-methyl-2-propenoate</v>
      </c>
      <c r="G272" s="48" t="str">
        <f t="shared" si="15"/>
        <v>18555-6</v>
      </c>
      <c r="H272" s="47" t="str">
        <f t="shared" si="16"/>
        <v>2-Propenoic acid, 2-methyl-, 2-substitutedalkyl ester, polymer with hexadecyl 2-propenoate, octadecyl 2-propenoate and polyfluoroalkyl 2-methyl-2-propenoate</v>
      </c>
    </row>
    <row r="273" spans="1:8" ht="29" x14ac:dyDescent="0.35">
      <c r="A273" s="47">
        <f>IF(B273="","",MAX(A$3:A272)+1)</f>
        <v>270</v>
      </c>
      <c r="B273" s="45" t="str">
        <f t="shared" si="14"/>
        <v>18798-6</v>
      </c>
      <c r="D273" s="74" t="str">
        <f>'Substances &amp; Codes'!B273</f>
        <v>18798-6</v>
      </c>
      <c r="E273" s="74" t="str">
        <f>'Substances &amp; Codes'!C273</f>
        <v>1-Propanaminium, 2-substituted-N,N-dimethyl-3-substituted-N-[3-[[(polyfluoroalkyl)sulfonyl]amino]propyl]-inner salt</v>
      </c>
      <c r="G273" s="48" t="str">
        <f t="shared" si="15"/>
        <v>18798-6</v>
      </c>
      <c r="H273" s="47" t="str">
        <f t="shared" si="16"/>
        <v>1-Propanaminium, 2-substituted-N,N-dimethyl-3-substituted-N-[3-[[(polyfluoroalkyl)sulfonyl]amino]propyl]-inner salt</v>
      </c>
    </row>
    <row r="274" spans="1:8" ht="87" x14ac:dyDescent="0.35">
      <c r="A274" s="47">
        <f>IF(B274="","",MAX(A$3:A273)+1)</f>
        <v>271</v>
      </c>
      <c r="B274" s="45" t="str">
        <f t="shared" si="14"/>
        <v>18863-8</v>
      </c>
      <c r="D274" s="74" t="str">
        <f>'Substances &amp; Codes'!B274</f>
        <v>18863-8</v>
      </c>
      <c r="E274" s="74" t="str">
        <f>'Substances &amp; Codes'!C274</f>
        <v>Ethanaminium, polymethyl-2-[(2-methyl-1-oxo-2-propenyl)oxy]-,chloride, polymer with 2-hydroxyethyl 2-propenoate, 2-[(2-methyl-1-oxo-2-propenyl)oxy]ethyl 3-oxobutanoate, α-(1-oxo-2-propenyl)-ω-hydroxypoly(oxy-1,2-ethanediyl) and 3,3,4,4,5,5,6,6,7,7,8,8,8-tridecafluorooctyl 2-propenoate</v>
      </c>
      <c r="G274" s="48" t="str">
        <f t="shared" si="15"/>
        <v>18863-8</v>
      </c>
      <c r="H274" s="47" t="str">
        <f t="shared" si="16"/>
        <v>Ethanaminium, polymethyl-2-[(2-methyl-1-oxo-2-propenyl)oxy]-,chloride, polymer with 2-hydroxyethyl 2-propenoate, 2-[(2-methyl-1-oxo-2-propenyl)oxy]ethyl 3-oxobutanoate, α-(1-oxo-2-propenyl)-ω-hydroxypoly(oxy-1,2-ethanediyl) and 3,3,4,4,5,5,6,6,7,7,8,8,8-tridecafluorooctyl 2-propenoate</v>
      </c>
    </row>
    <row r="275" spans="1:8" ht="29" x14ac:dyDescent="0.35">
      <c r="A275" s="47">
        <f>IF(B275="","",MAX(A$3:A274)+1)</f>
        <v>272</v>
      </c>
      <c r="B275" s="45" t="str">
        <f t="shared" si="14"/>
        <v>19572-0</v>
      </c>
      <c r="D275" s="74" t="str">
        <f>'Substances &amp; Codes'!B275</f>
        <v>19572-0</v>
      </c>
      <c r="E275" s="74" t="str">
        <f>'Substances &amp; Codes'!C275</f>
        <v>2-Propenoic acid, telomer with 2-propenamide and 4-[(polyfluorooctyl)thio]-1-butanethiol, sodium salt</v>
      </c>
      <c r="G275" s="48" t="str">
        <f t="shared" si="15"/>
        <v>19572-0</v>
      </c>
      <c r="H275" s="47" t="str">
        <f t="shared" si="16"/>
        <v>2-Propenoic acid, telomer with 2-propenamide and 4-[(polyfluorooctyl)thio]-1-butanethiol, sodium salt</v>
      </c>
    </row>
    <row r="276" spans="1:8" ht="29" x14ac:dyDescent="0.35">
      <c r="A276" s="47">
        <f>IF(B276="","",MAX(A$3:A275)+1)</f>
        <v>273</v>
      </c>
      <c r="B276" s="45" t="str">
        <f t="shared" si="14"/>
        <v>19573-1</v>
      </c>
      <c r="D276" s="74" t="str">
        <f>'Substances &amp; Codes'!B276</f>
        <v>19573-1</v>
      </c>
      <c r="E276" s="74" t="str">
        <f>'Substances &amp; Codes'!C276</f>
        <v>2-Propenamide, telomer with 4-[(polyfluorooctyl)thio]-1-butanethiol</v>
      </c>
      <c r="G276" s="48" t="str">
        <f t="shared" si="15"/>
        <v>19573-1</v>
      </c>
      <c r="H276" s="47" t="str">
        <f t="shared" si="16"/>
        <v>2-Propenamide, telomer with 4-[(polyfluorooctyl)thio]-1-butanethiol</v>
      </c>
    </row>
    <row r="277" spans="1:8" x14ac:dyDescent="0.35">
      <c r="A277" s="47">
        <f>IF(B277="","",MAX(A$3:A276)+1)</f>
        <v>274</v>
      </c>
      <c r="B277" s="45" t="str">
        <f t="shared" si="14"/>
        <v>9002-83-9</v>
      </c>
      <c r="D277" s="74" t="str">
        <f>'Substances &amp; Codes'!E4</f>
        <v>9002-83-9</v>
      </c>
      <c r="E277" s="74" t="str">
        <f>'Substances &amp; Codes'!F4</f>
        <v>Ethene, chlorotrifluoro-, homopolymer</v>
      </c>
      <c r="G277" s="48" t="str">
        <f t="shared" si="15"/>
        <v>9002-83-9</v>
      </c>
      <c r="H277" s="47" t="str">
        <f t="shared" si="16"/>
        <v>Ethene, chlorotrifluoro-, homopolymer</v>
      </c>
    </row>
    <row r="278" spans="1:8" x14ac:dyDescent="0.35">
      <c r="A278" s="47">
        <f>IF(B278="","",MAX(A$3:A277)+1)</f>
        <v>275</v>
      </c>
      <c r="B278" s="45" t="str">
        <f t="shared" si="14"/>
        <v>9002-84-0</v>
      </c>
      <c r="D278" s="74" t="str">
        <f>'Substances &amp; Codes'!E5</f>
        <v>9002-84-0</v>
      </c>
      <c r="E278" s="74" t="str">
        <f>'Substances &amp; Codes'!F5</f>
        <v>Ethene, tetrafluoro-, homopolymer</v>
      </c>
      <c r="G278" s="48" t="str">
        <f t="shared" si="15"/>
        <v>9002-84-0</v>
      </c>
      <c r="H278" s="47" t="str">
        <f t="shared" si="16"/>
        <v>Ethene, tetrafluoro-, homopolymer</v>
      </c>
    </row>
    <row r="279" spans="1:8" x14ac:dyDescent="0.35">
      <c r="A279" s="47">
        <f>IF(B279="","",MAX(A$3:A278)+1)</f>
        <v>276</v>
      </c>
      <c r="B279" s="45" t="str">
        <f t="shared" si="14"/>
        <v>9010-75-7</v>
      </c>
      <c r="D279" s="74" t="str">
        <f>'Substances &amp; Codes'!E6</f>
        <v>9010-75-7</v>
      </c>
      <c r="E279" s="74" t="str">
        <f>'Substances &amp; Codes'!F6</f>
        <v>Ethene, chlorotrifluoro-, polymer with 1,1-difluoroethene</v>
      </c>
      <c r="G279" s="48" t="str">
        <f t="shared" si="15"/>
        <v>9010-75-7</v>
      </c>
      <c r="H279" s="47" t="str">
        <f t="shared" si="16"/>
        <v>Ethene, chlorotrifluoro-, polymer with 1,1-difluoroethene</v>
      </c>
    </row>
    <row r="280" spans="1:8" ht="29" x14ac:dyDescent="0.35">
      <c r="A280" s="47">
        <f>IF(B280="","",MAX(A$3:A279)+1)</f>
        <v>277</v>
      </c>
      <c r="B280" s="45" t="str">
        <f t="shared" si="14"/>
        <v>9011-17-0</v>
      </c>
      <c r="D280" s="74" t="str">
        <f>'Substances &amp; Codes'!E7</f>
        <v>9011-17-0</v>
      </c>
      <c r="E280" s="74" t="str">
        <f>'Substances &amp; Codes'!F7</f>
        <v>1-Propene, 1,1,2,3,3,3-hexafluoro-, polymer with 1,1-difluoroethene</v>
      </c>
      <c r="G280" s="48" t="str">
        <f t="shared" si="15"/>
        <v>9011-17-0</v>
      </c>
      <c r="H280" s="47" t="str">
        <f t="shared" si="16"/>
        <v>1-Propene, 1,1,2,3,3,3-hexafluoro-, polymer with 1,1-difluoroethene</v>
      </c>
    </row>
    <row r="281" spans="1:8" x14ac:dyDescent="0.35">
      <c r="A281" s="47">
        <f>IF(B281="","",MAX(A$3:A280)+1)</f>
        <v>278</v>
      </c>
      <c r="B281" s="45" t="str">
        <f t="shared" si="14"/>
        <v>24937-79-9</v>
      </c>
      <c r="D281" s="74" t="str">
        <f>'Substances &amp; Codes'!E8</f>
        <v>24937-79-9</v>
      </c>
      <c r="E281" s="74" t="str">
        <f>'Substances &amp; Codes'!F8</f>
        <v>Ethene, 1,1-difluoro-, homopolymer</v>
      </c>
      <c r="G281" s="48" t="str">
        <f t="shared" si="15"/>
        <v>24937-79-9</v>
      </c>
      <c r="H281" s="47" t="str">
        <f t="shared" si="16"/>
        <v>Ethene, 1,1-difluoro-, homopolymer</v>
      </c>
    </row>
    <row r="282" spans="1:8" x14ac:dyDescent="0.35">
      <c r="A282" s="47">
        <f>IF(B282="","",MAX(A$3:A281)+1)</f>
        <v>279</v>
      </c>
      <c r="B282" s="45" t="str">
        <f t="shared" si="14"/>
        <v>24937-97-1</v>
      </c>
      <c r="D282" s="74" t="str">
        <f>'Substances &amp; Codes'!E9</f>
        <v>24937-97-1</v>
      </c>
      <c r="E282" s="74" t="str">
        <f>'Substances &amp; Codes'!F9</f>
        <v>Ethene, chlorotrifluoro-, polymer with chloroethene</v>
      </c>
      <c r="G282" s="48" t="str">
        <f t="shared" si="15"/>
        <v>24937-97-1</v>
      </c>
      <c r="H282" s="47" t="str">
        <f t="shared" si="16"/>
        <v>Ethene, chlorotrifluoro-, polymer with chloroethene</v>
      </c>
    </row>
    <row r="283" spans="1:8" ht="29" x14ac:dyDescent="0.35">
      <c r="A283" s="47">
        <f>IF(B283="","",MAX(A$3:A282)+1)</f>
        <v>280</v>
      </c>
      <c r="B283" s="45" t="str">
        <f t="shared" si="14"/>
        <v>25067-11-2</v>
      </c>
      <c r="D283" s="74" t="str">
        <f>'Substances &amp; Codes'!E10</f>
        <v>25067-11-2</v>
      </c>
      <c r="E283" s="74" t="str">
        <f>'Substances &amp; Codes'!F10</f>
        <v>1-Propene, 1,1,2,3,3,3-hexafluoro-, polymer with tetrafluoroethene</v>
      </c>
      <c r="G283" s="48" t="str">
        <f t="shared" si="15"/>
        <v>25067-11-2</v>
      </c>
      <c r="H283" s="47" t="str">
        <f t="shared" si="16"/>
        <v>1-Propene, 1,1,2,3,3,3-hexafluoro-, polymer with tetrafluoroethene</v>
      </c>
    </row>
    <row r="284" spans="1:8" x14ac:dyDescent="0.35">
      <c r="A284" s="47">
        <f>IF(B284="","",MAX(A$3:A283)+1)</f>
        <v>281</v>
      </c>
      <c r="B284" s="45" t="str">
        <f t="shared" si="14"/>
        <v>25101-45-5</v>
      </c>
      <c r="D284" s="74" t="str">
        <f>'Substances &amp; Codes'!E11</f>
        <v>25101-45-5</v>
      </c>
      <c r="E284" s="74" t="str">
        <f>'Substances &amp; Codes'!F11</f>
        <v>Ethene, chlorotrifluoro-, polymer with ethene</v>
      </c>
      <c r="G284" s="48" t="str">
        <f t="shared" si="15"/>
        <v>25101-45-5</v>
      </c>
      <c r="H284" s="47" t="str">
        <f t="shared" si="16"/>
        <v>Ethene, chlorotrifluoro-, polymer with ethene</v>
      </c>
    </row>
    <row r="285" spans="1:8" ht="29" x14ac:dyDescent="0.35">
      <c r="A285" s="47">
        <f>IF(B285="","",MAX(A$3:A284)+1)</f>
        <v>282</v>
      </c>
      <c r="B285" s="45" t="str">
        <f t="shared" si="14"/>
        <v>25101-47-7</v>
      </c>
      <c r="D285" s="74" t="str">
        <f>'Substances &amp; Codes'!E12</f>
        <v>25101-47-7</v>
      </c>
      <c r="E285" s="74" t="str">
        <f>'Substances &amp; Codes'!F12</f>
        <v>1-Propene, 1,1,2,3,3,3-hexafluoro-, polymer with chlorotrifluoroethene and 1,1-difluoroethene</v>
      </c>
      <c r="G285" s="48" t="str">
        <f t="shared" si="15"/>
        <v>25101-47-7</v>
      </c>
      <c r="H285" s="47" t="str">
        <f t="shared" si="16"/>
        <v>1-Propene, 1,1,2,3,3,3-hexafluoro-, polymer with chlorotrifluoroethene and 1,1-difluoroethene</v>
      </c>
    </row>
    <row r="286" spans="1:8" ht="29" x14ac:dyDescent="0.35">
      <c r="A286" s="47">
        <f>IF(B286="","",MAX(A$3:A285)+1)</f>
        <v>283</v>
      </c>
      <c r="B286" s="45" t="str">
        <f t="shared" si="14"/>
        <v>25190-89-0</v>
      </c>
      <c r="D286" s="74" t="str">
        <f>'Substances &amp; Codes'!E13</f>
        <v>25190-89-0</v>
      </c>
      <c r="E286" s="74" t="str">
        <f>'Substances &amp; Codes'!F13</f>
        <v>1-Propene, 1,1,2,3,3,3-hexafluoro-, polymer with 1,1-difluoroethene and tetrafluoroethene</v>
      </c>
      <c r="G286" s="48" t="str">
        <f t="shared" si="15"/>
        <v>25190-89-0</v>
      </c>
      <c r="H286" s="47" t="str">
        <f t="shared" si="16"/>
        <v>1-Propene, 1,1,2,3,3,3-hexafluoro-, polymer with 1,1-difluoroethene and tetrafluoroethene</v>
      </c>
    </row>
    <row r="287" spans="1:8" x14ac:dyDescent="0.35">
      <c r="A287" s="47">
        <f>IF(B287="","",MAX(A$3:A286)+1)</f>
        <v>284</v>
      </c>
      <c r="B287" s="45" t="str">
        <f t="shared" si="14"/>
        <v>25684-76-8</v>
      </c>
      <c r="D287" s="74" t="str">
        <f>'Substances &amp; Codes'!E14</f>
        <v>25684-76-8</v>
      </c>
      <c r="E287" s="74" t="str">
        <f>'Substances &amp; Codes'!F14</f>
        <v>Ethene, tetrafluoro-, polymer with 1,1-difluoroethene</v>
      </c>
      <c r="G287" s="48" t="str">
        <f t="shared" si="15"/>
        <v>25684-76-8</v>
      </c>
      <c r="H287" s="47" t="str">
        <f t="shared" si="16"/>
        <v>Ethene, tetrafluoro-, polymer with 1,1-difluoroethene</v>
      </c>
    </row>
    <row r="288" spans="1:8" ht="29" x14ac:dyDescent="0.35">
      <c r="A288" s="47">
        <f>IF(B288="","",MAX(A$3:A287)+1)</f>
        <v>285</v>
      </c>
      <c r="B288" s="45" t="str">
        <f t="shared" si="14"/>
        <v>26655-00-5</v>
      </c>
      <c r="D288" s="74" t="str">
        <f>'Substances &amp; Codes'!E15</f>
        <v>26655-00-5</v>
      </c>
      <c r="E288" s="74" t="str">
        <f>'Substances &amp; Codes'!F15</f>
        <v>Propane, 1,1,1,2,2,3,3-heptafluoro-3-[(trifluoroethenyl)oxy]-, polymer with tetrafluoroethene</v>
      </c>
      <c r="G288" s="48" t="str">
        <f t="shared" si="15"/>
        <v>26655-00-5</v>
      </c>
      <c r="H288" s="47" t="str">
        <f t="shared" si="16"/>
        <v>Propane, 1,1,1,2,2,3,3-heptafluoro-3-[(trifluoroethenyl)oxy]-, polymer with tetrafluoroethene</v>
      </c>
    </row>
    <row r="289" spans="1:8" ht="29" x14ac:dyDescent="0.35">
      <c r="A289" s="47">
        <f>IF(B289="","",MAX(A$3:A288)+1)</f>
        <v>286</v>
      </c>
      <c r="B289" s="45" t="str">
        <f t="shared" si="14"/>
        <v>35560-16-8</v>
      </c>
      <c r="D289" s="74" t="str">
        <f>'Substances &amp; Codes'!E16</f>
        <v>35560-16-8</v>
      </c>
      <c r="E289" s="74" t="str">
        <f>'Substances &amp; Codes'!F16</f>
        <v>1-Propene, 1,1,2,3,3,3-hexafluoro-, polymer with ethene and tetrafluoroethene</v>
      </c>
      <c r="G289" s="48" t="str">
        <f t="shared" si="15"/>
        <v>35560-16-8</v>
      </c>
      <c r="H289" s="47" t="str">
        <f t="shared" si="16"/>
        <v>1-Propene, 1,1,2,3,3,3-hexafluoro-, polymer with ethene and tetrafluoroethene</v>
      </c>
    </row>
    <row r="290" spans="1:8" x14ac:dyDescent="0.35">
      <c r="A290" s="47">
        <f>IF(B290="","",MAX(A$3:A289)+1)</f>
        <v>287</v>
      </c>
      <c r="B290" s="45" t="str">
        <f t="shared" si="14"/>
        <v>55157-25-0</v>
      </c>
      <c r="D290" s="74" t="str">
        <f>'Substances &amp; Codes'!E17</f>
        <v>55157-25-0</v>
      </c>
      <c r="E290" s="74" t="str">
        <f>'Substances &amp; Codes'!F17</f>
        <v>Ethene, bromotrifluoro-, homopolymer</v>
      </c>
      <c r="G290" s="48" t="str">
        <f t="shared" si="15"/>
        <v>55157-25-0</v>
      </c>
      <c r="H290" s="47" t="str">
        <f t="shared" si="16"/>
        <v>Ethene, bromotrifluoro-, homopolymer</v>
      </c>
    </row>
    <row r="291" spans="1:8" ht="43.5" x14ac:dyDescent="0.35">
      <c r="A291" s="47">
        <f>IF(B291="","",MAX(A$3:A290)+1)</f>
        <v>288</v>
      </c>
      <c r="B291" s="45" t="str">
        <f t="shared" si="14"/>
        <v>65059-79-2</v>
      </c>
      <c r="D291" s="74" t="str">
        <f>'Substances &amp; Codes'!E18</f>
        <v>65059-79-2</v>
      </c>
      <c r="E291" s="74" t="str">
        <f>'Substances &amp; Codes'!F18</f>
        <v>1-Butene, 4-bromo-3,3,4,4-tetrafluoro-, polymer with 1,1-difluoroethene, tetrafluoroethene and trifluoro(trifluoromethoxy)ethene</v>
      </c>
      <c r="G291" s="48" t="str">
        <f t="shared" si="15"/>
        <v>65059-79-2</v>
      </c>
      <c r="H291" s="47" t="str">
        <f t="shared" si="16"/>
        <v>1-Butene, 4-bromo-3,3,4,4-tetrafluoro-, polymer with 1,1-difluoroethene, tetrafluoroethene and trifluoro(trifluoromethoxy)ethene</v>
      </c>
    </row>
    <row r="292" spans="1:8" ht="43.5" x14ac:dyDescent="0.35">
      <c r="A292" s="47">
        <f>IF(B292="","",MAX(A$3:A291)+1)</f>
        <v>289</v>
      </c>
      <c r="B292" s="45" t="str">
        <f t="shared" ref="B292:B315" si="17">IF(AND(SearchSubstanceIdentifier="",SearchKeyword1=""),D292,
IF(AND(SearchSubstanceIdentifier&lt;&gt;"",SearchKeyword1="",ISERR(FIND(SearchSubstanceIdentifier,D292,1))=FALSE),D292,
IF(AND(SearchSubstanceIdentifier="",SearchKeyword1&lt;&gt;"",ISERR(FIND(SearchKeyword1,E292,1))=FALSE)=TRUE,D292,
IF(AND(SearchSubstanceIdentifier&lt;&gt;"",SearchKeyword1&lt;&gt;"",ISERR(FIND(SearchSubstanceIdentifier,D292,1))=FALSE,ISERR(FIND(SearchKeyword1,E292,1))=FALSE),D292,""))))</f>
        <v>68182-34-3</v>
      </c>
      <c r="D292" s="74" t="str">
        <f>'Substances &amp; Codes'!E19</f>
        <v>68182-34-3</v>
      </c>
      <c r="E292" s="74" t="str">
        <f>'Substances &amp; Codes'!F19</f>
        <v>1-Propene, 1,1,2,3,3,3-hexafluoro-, polymer with 1,1-difluoroethene, 1,1,1,2,2,3,3-heptafluoro-3-[(trifluoroethenyl)oxy]propane and tetrafluoroethene</v>
      </c>
      <c r="G292" s="48" t="str">
        <f t="shared" si="15"/>
        <v>68182-34-3</v>
      </c>
      <c r="H292" s="47" t="str">
        <f t="shared" si="16"/>
        <v>1-Propene, 1,1,2,3,3,3-hexafluoro-, polymer with 1,1-difluoroethene, 1,1,1,2,2,3,3-heptafluoro-3-[(trifluoroethenyl)oxy]propane and tetrafluoroethene</v>
      </c>
    </row>
    <row r="293" spans="1:8" ht="29" x14ac:dyDescent="0.35">
      <c r="A293" s="47">
        <f>IF(B293="","",MAX(A$3:A292)+1)</f>
        <v>290</v>
      </c>
      <c r="B293" s="45" t="str">
        <f t="shared" si="17"/>
        <v>68258-85-5</v>
      </c>
      <c r="D293" s="74" t="str">
        <f>'Substances &amp; Codes'!E20</f>
        <v>68258-85-5</v>
      </c>
      <c r="E293" s="74" t="str">
        <f>'Substances &amp; Codes'!F20</f>
        <v>1-Hexene, 3,3,4,4,5,5,6,6,6-nonafluoro-, polymer with ethene and tetrafluoroethene</v>
      </c>
      <c r="G293" s="48" t="str">
        <f t="shared" si="15"/>
        <v>68258-85-5</v>
      </c>
      <c r="H293" s="47" t="str">
        <f t="shared" si="16"/>
        <v>1-Hexene, 3,3,4,4,5,5,6,6,6-nonafluoro-, polymer with ethene and tetrafluoroethene</v>
      </c>
    </row>
    <row r="294" spans="1:8" ht="43.5" x14ac:dyDescent="0.35">
      <c r="A294" s="47">
        <f>IF(B294="","",MAX(A$3:A293)+1)</f>
        <v>291</v>
      </c>
      <c r="B294" s="45" t="str">
        <f t="shared" si="17"/>
        <v>74398-72-4</v>
      </c>
      <c r="D294" s="74" t="str">
        <f>'Substances &amp; Codes'!E21</f>
        <v>74398-72-4</v>
      </c>
      <c r="E294" s="74" t="str">
        <f>'Substances &amp; Codes'!F21</f>
        <v>1-Butene, 4-bromo-3,3,4,4-tetrafluoro-, polymer with 1,1-difluoroethene, 1,1,2,3,3,3-hexafluoro-1-propene and tetrafluoroethene</v>
      </c>
      <c r="G294" s="48" t="str">
        <f t="shared" si="15"/>
        <v>74398-72-4</v>
      </c>
      <c r="H294" s="47" t="str">
        <f t="shared" si="16"/>
        <v>1-Butene, 4-bromo-3,3,4,4-tetrafluoro-, polymer with 1,1-difluoroethene, 1,1,2,3,3,3-hexafluoro-1-propene and tetrafluoroethene</v>
      </c>
    </row>
    <row r="295" spans="1:8" ht="43.5" x14ac:dyDescent="0.35">
      <c r="A295" s="47">
        <f>IF(B295="","",MAX(A$3:A294)+1)</f>
        <v>292</v>
      </c>
      <c r="B295" s="45" t="str">
        <f t="shared" si="17"/>
        <v>74499-71-1</v>
      </c>
      <c r="D295" s="74" t="str">
        <f>'Substances &amp; Codes'!E22</f>
        <v>74499-71-1</v>
      </c>
      <c r="E295" s="74" t="str">
        <f>'Substances &amp; Codes'!F22</f>
        <v>1-Propene, 1,1,2,3,3,3-hexafluoro-, polymer with ethene, 1,1,1,2,2,3,3-heptafluoro-3-[(trifluoroethenyl)oxy]propane and tetrafluoroethene</v>
      </c>
      <c r="G295" s="48" t="str">
        <f t="shared" si="15"/>
        <v>74499-71-1</v>
      </c>
      <c r="H295" s="47" t="str">
        <f t="shared" si="16"/>
        <v>1-Propene, 1,1,2,3,3,3-hexafluoro-, polymer with ethene, 1,1,1,2,2,3,3-heptafluoro-3-[(trifluoroethenyl)oxy]propane and tetrafluoroethene</v>
      </c>
    </row>
    <row r="296" spans="1:8" ht="43.5" x14ac:dyDescent="0.35">
      <c r="A296" s="47">
        <f>IF(B296="","",MAX(A$3:A295)+1)</f>
        <v>293</v>
      </c>
      <c r="B296" s="45" t="str">
        <f t="shared" si="17"/>
        <v>88795-12-4</v>
      </c>
      <c r="D296" s="74" t="str">
        <f>'Substances &amp; Codes'!E23</f>
        <v>88795-12-4</v>
      </c>
      <c r="E296" s="74" t="str">
        <f>'Substances &amp; Codes'!F23</f>
        <v>1-Butanol, 4-(ethenyloxy)-, polymer with chlorotrifluoroethene, (ethenyloxy)cyclohexane and ethoxyethene</v>
      </c>
      <c r="G296" s="48" t="str">
        <f t="shared" si="15"/>
        <v>88795-12-4</v>
      </c>
      <c r="H296" s="47" t="str">
        <f t="shared" si="16"/>
        <v>1-Butanol, 4-(ethenyloxy)-, polymer with chlorotrifluoroethene, (ethenyloxy)cyclohexane and ethoxyethene</v>
      </c>
    </row>
    <row r="297" spans="1:8" ht="29" x14ac:dyDescent="0.35">
      <c r="A297" s="47">
        <f>IF(B297="","",MAX(A$3:A296)+1)</f>
        <v>294</v>
      </c>
      <c r="B297" s="45" t="str">
        <f t="shared" si="17"/>
        <v>89461-13-2</v>
      </c>
      <c r="D297" s="74" t="str">
        <f>'Substances &amp; Codes'!E24</f>
        <v>89461-13-2</v>
      </c>
      <c r="E297" s="74" t="str">
        <f>'Substances &amp; Codes'!F24</f>
        <v>Butanol, (ethenyloxy)-, polymer with chlorotrifluoroethene and (ethenyloxy)cyclohexane</v>
      </c>
      <c r="G297" s="48" t="str">
        <f t="shared" si="15"/>
        <v>89461-13-2</v>
      </c>
      <c r="H297" s="47" t="str">
        <f t="shared" si="16"/>
        <v>Butanol, (ethenyloxy)-, polymer with chlorotrifluoroethene and (ethenyloxy)cyclohexane</v>
      </c>
    </row>
    <row r="298" spans="1:8" ht="29" x14ac:dyDescent="0.35">
      <c r="A298" s="47">
        <f>IF(B298="","",MAX(A$3:A297)+1)</f>
        <v>295</v>
      </c>
      <c r="B298" s="45" t="str">
        <f t="shared" si="17"/>
        <v>111173-25-2</v>
      </c>
      <c r="D298" s="74" t="str">
        <f>'Substances &amp; Codes'!E25</f>
        <v>111173-25-2</v>
      </c>
      <c r="E298" s="74" t="str">
        <f>'Substances &amp; Codes'!F25</f>
        <v>Ethanesulfonic acid, 1,1,2,2-tetrafluoro-2-[(trifluoroethenyl)oxy]-, polymer with tetrafluoroethene</v>
      </c>
      <c r="G298" s="48" t="str">
        <f t="shared" si="15"/>
        <v>111173-25-2</v>
      </c>
      <c r="H298" s="47" t="str">
        <f t="shared" si="16"/>
        <v>Ethanesulfonic acid, 1,1,2,2-tetrafluoro-2-[(trifluoroethenyl)oxy]-, polymer with tetrafluoroethene</v>
      </c>
    </row>
    <row r="299" spans="1:8" ht="58" x14ac:dyDescent="0.35">
      <c r="A299" s="47">
        <f>IF(B299="","",MAX(A$3:A298)+1)</f>
        <v>296</v>
      </c>
      <c r="B299" s="45" t="str">
        <f t="shared" si="17"/>
        <v>177473-71-1</v>
      </c>
      <c r="D299" s="74" t="str">
        <f>'Substances &amp; Codes'!E26</f>
        <v>177473-71-1</v>
      </c>
      <c r="E299" s="74" t="str">
        <f>'Substances &amp; Codes'!F26</f>
        <v>Siloxanes and silicones, di-Me, vinyl group-terminated, polymers with 4-bromo-3,3,4,4-tetrafluoro-1-butene, 1,1-difluoroethene, 1,1,2,3,3,3-hexafluoro-1-propene and tetrafluoroethene</v>
      </c>
      <c r="G299" s="48" t="str">
        <f t="shared" si="15"/>
        <v>177473-71-1</v>
      </c>
      <c r="H299" s="47" t="str">
        <f t="shared" si="16"/>
        <v>Siloxanes and silicones, di-Me, vinyl group-terminated, polymers with 4-bromo-3,3,4,4-tetrafluoro-1-butene, 1,1-difluoroethene, 1,1,2,3,3,3-hexafluoro-1-propene and tetrafluoroethene</v>
      </c>
    </row>
    <row r="300" spans="1:8" ht="72.5" x14ac:dyDescent="0.35">
      <c r="A300" s="47">
        <f>IF(B300="","",MAX(A$3:A299)+1)</f>
        <v>297</v>
      </c>
      <c r="B300" s="45" t="str">
        <f t="shared" si="17"/>
        <v>244136-05-8</v>
      </c>
      <c r="D300" s="74" t="str">
        <f>'Substances &amp; Codes'!E27</f>
        <v>244136-05-8</v>
      </c>
      <c r="E300" s="74" t="str">
        <f>'Substances &amp; Codes'!F27</f>
        <v>Cyclohexanemethanol, 4-[(ethenyloxy)methyl]-, polymer with 1-chloro-1,2,2-trifluoroethene, (ethenyloxy) cyclohexane, α-[[4-[(ethenyloxy)methyl]cyclohexyl]methyl]-ω-hydroxypoly(oxy-1,2-ethanediyl) and 3-[(ethenyloxy)methyl]heptane</v>
      </c>
      <c r="G300" s="48" t="str">
        <f t="shared" si="15"/>
        <v>244136-05-8</v>
      </c>
      <c r="H300" s="47" t="str">
        <f t="shared" si="16"/>
        <v>Cyclohexanemethanol, 4-[(ethenyloxy)methyl]-, polymer with 1-chloro-1,2,2-trifluoroethene, (ethenyloxy) cyclohexane, α-[[4-[(ethenyloxy)methyl]cyclohexyl]methyl]-ω-hydroxypoly(oxy-1,2-ethanediyl) and 3-[(ethenyloxy)methyl]heptane</v>
      </c>
    </row>
    <row r="301" spans="1:8" ht="29" x14ac:dyDescent="0.35">
      <c r="A301" s="47">
        <f>IF(B301="","",MAX(A$3:A300)+1)</f>
        <v>298</v>
      </c>
      <c r="B301" s="45" t="str">
        <f t="shared" si="17"/>
        <v>321657-92-5</v>
      </c>
      <c r="D301" s="74" t="str">
        <f>'Substances &amp; Codes'!E28</f>
        <v>321657-92-5</v>
      </c>
      <c r="E301" s="74" t="str">
        <f>'Substances &amp; Codes'!F28</f>
        <v>1-Propene, 1,1,2,3,3,3-hexafluoro-, telomer with 2,2-dichloro-1,1,1-trifluoroethane and 1,1-difluoroethene</v>
      </c>
      <c r="G301" s="48" t="str">
        <f t="shared" si="15"/>
        <v>321657-92-5</v>
      </c>
      <c r="H301" s="47" t="str">
        <f t="shared" si="16"/>
        <v>1-Propene, 1,1,2,3,3,3-hexafluoro-, telomer with 2,2-dichloro-1,1,1-trifluoroethane and 1,1-difluoroethene</v>
      </c>
    </row>
    <row r="302" spans="1:8" ht="43.5" x14ac:dyDescent="0.35">
      <c r="A302" s="47">
        <f>IF(B302="","",MAX(A$3:A301)+1)</f>
        <v>299</v>
      </c>
      <c r="B302" s="45" t="str">
        <f t="shared" si="17"/>
        <v>15495-6</v>
      </c>
      <c r="D302" s="74" t="str">
        <f>'Substances &amp; Codes'!E29</f>
        <v>15495-6</v>
      </c>
      <c r="E302" s="74" t="str">
        <f>'Substances &amp; Codes'!F29</f>
        <v>1-Butanol, 4-(ethenyloxy)-, polymer with chlorotrifluoroethene and alkoxyethene, hydrogen alkanedioate</v>
      </c>
      <c r="G302" s="48" t="str">
        <f t="shared" si="15"/>
        <v>15495-6</v>
      </c>
      <c r="H302" s="47" t="str">
        <f t="shared" si="16"/>
        <v>1-Butanol, 4-(ethenyloxy)-, polymer with chlorotrifluoroethene and alkoxyethene, hydrogen alkanedioate</v>
      </c>
    </row>
    <row r="303" spans="1:8" x14ac:dyDescent="0.35">
      <c r="A303" s="47">
        <f>IF(B303="","",MAX(A$3:A302)+1)</f>
        <v>300</v>
      </c>
      <c r="B303" s="45" t="str">
        <f t="shared" si="17"/>
        <v>115-25-3</v>
      </c>
      <c r="D303" s="74" t="str">
        <f>'Substances &amp; Codes'!H4</f>
        <v>115-25-3</v>
      </c>
      <c r="E303" s="74" t="str">
        <f>'Substances &amp; Codes'!I4</f>
        <v>Cyclobutane, octafluoro-</v>
      </c>
      <c r="G303" s="48" t="str">
        <f t="shared" si="15"/>
        <v>115-25-3</v>
      </c>
      <c r="H303" s="47" t="str">
        <f t="shared" si="16"/>
        <v>Cyclobutane, octafluoro-</v>
      </c>
    </row>
    <row r="304" spans="1:8" x14ac:dyDescent="0.35">
      <c r="A304" s="47">
        <f>IF(B304="","",MAX(A$3:A303)+1)</f>
        <v>301</v>
      </c>
      <c r="B304" s="45" t="str">
        <f t="shared" si="17"/>
        <v>406-78-0</v>
      </c>
      <c r="D304" s="74" t="str">
        <f>'Substances &amp; Codes'!H5</f>
        <v>406-78-0</v>
      </c>
      <c r="E304" s="74" t="str">
        <f>'Substances &amp; Codes'!I5</f>
        <v>Ethane, 1,1,2,2-tetrafluoro-1-(2,2,2-trifluoroethoxy)-</v>
      </c>
      <c r="G304" s="48" t="str">
        <f t="shared" si="15"/>
        <v>406-78-0</v>
      </c>
      <c r="H304" s="47" t="str">
        <f t="shared" si="16"/>
        <v>Ethane, 1,1,2,2-tetrafluoro-1-(2,2,2-trifluoroethoxy)-</v>
      </c>
    </row>
    <row r="305" spans="1:8" x14ac:dyDescent="0.35">
      <c r="A305" s="47">
        <f>IF(B305="","",MAX(A$3:A304)+1)</f>
        <v>302</v>
      </c>
      <c r="B305" s="45" t="str">
        <f t="shared" si="17"/>
        <v>692-49-9</v>
      </c>
      <c r="D305" s="74" t="str">
        <f>'Substances &amp; Codes'!H6</f>
        <v>692-49-9</v>
      </c>
      <c r="E305" s="74" t="str">
        <f>'Substances &amp; Codes'!I6</f>
        <v>2-Butene, 1,1,1,4,4,4-hexafluoro-, (2Z)-</v>
      </c>
      <c r="G305" s="48" t="str">
        <f t="shared" si="15"/>
        <v>692-49-9</v>
      </c>
      <c r="H305" s="47" t="str">
        <f t="shared" si="16"/>
        <v>2-Butene, 1,1,1,4,4,4-hexafluoro-, (2Z)-</v>
      </c>
    </row>
    <row r="306" spans="1:8" x14ac:dyDescent="0.35">
      <c r="A306" s="47">
        <f>IF(B306="","",MAX(A$3:A305)+1)</f>
        <v>303</v>
      </c>
      <c r="B306" s="45" t="str">
        <f t="shared" si="17"/>
        <v>754-12-1</v>
      </c>
      <c r="D306" s="74" t="str">
        <f>'Substances &amp; Codes'!H7</f>
        <v>754-12-1</v>
      </c>
      <c r="E306" s="74" t="str">
        <f>'Substances &amp; Codes'!I7</f>
        <v>1-Propene, 2,3,3,3-tetrafluoro</v>
      </c>
      <c r="G306" s="48" t="str">
        <f t="shared" si="15"/>
        <v>754-12-1</v>
      </c>
      <c r="H306" s="47" t="str">
        <f t="shared" si="16"/>
        <v>1-Propene, 2,3,3,3-tetrafluoro</v>
      </c>
    </row>
    <row r="307" spans="1:8" x14ac:dyDescent="0.35">
      <c r="A307" s="47">
        <f>IF(B307="","",MAX(A$3:A306)+1)</f>
        <v>304</v>
      </c>
      <c r="B307" s="45" t="str">
        <f t="shared" si="17"/>
        <v>26675-46-7</v>
      </c>
      <c r="D307" s="74" t="str">
        <f>'Substances &amp; Codes'!H8</f>
        <v>26675-46-7</v>
      </c>
      <c r="E307" s="74" t="str">
        <f>'Substances &amp; Codes'!I8</f>
        <v>Ethane, 2-chloro-2-(difluoromethoxy)-1,1,1-trifluoro-</v>
      </c>
      <c r="G307" s="48" t="str">
        <f t="shared" si="15"/>
        <v>26675-46-7</v>
      </c>
      <c r="H307" s="47" t="str">
        <f t="shared" si="16"/>
        <v>Ethane, 2-chloro-2-(difluoromethoxy)-1,1,1-trifluoro-</v>
      </c>
    </row>
    <row r="308" spans="1:8" x14ac:dyDescent="0.35">
      <c r="A308" s="47">
        <f>IF(B308="","",MAX(A$3:A307)+1)</f>
        <v>305</v>
      </c>
      <c r="B308" s="45" t="str">
        <f t="shared" si="17"/>
        <v>28523-86-6</v>
      </c>
      <c r="D308" s="74" t="str">
        <f>'Substances &amp; Codes'!H9</f>
        <v>28523-86-6</v>
      </c>
      <c r="E308" s="74" t="str">
        <f>'Substances &amp; Codes'!I9</f>
        <v>Propane, 1,1,1,3,3,3-hexafluoro-2-(fluoromethoxy)-</v>
      </c>
      <c r="G308" s="48" t="str">
        <f t="shared" si="15"/>
        <v>28523-86-6</v>
      </c>
      <c r="H308" s="47" t="str">
        <f t="shared" si="16"/>
        <v>Propane, 1,1,1,3,3,3-hexafluoro-2-(fluoromethoxy)-</v>
      </c>
    </row>
    <row r="309" spans="1:8" x14ac:dyDescent="0.35">
      <c r="A309" s="47">
        <f>IF(B309="","",MAX(A$3:A308)+1)</f>
        <v>306</v>
      </c>
      <c r="B309" s="45" t="str">
        <f t="shared" si="17"/>
        <v>29118-24-9</v>
      </c>
      <c r="D309" s="74" t="str">
        <f>'Substances &amp; Codes'!H10</f>
        <v>29118-24-9</v>
      </c>
      <c r="E309" s="74" t="str">
        <f>'Substances &amp; Codes'!I10</f>
        <v>1-Propene, 1,3,3,3-tetrafluoro-, (1E)-</v>
      </c>
      <c r="G309" s="48" t="str">
        <f t="shared" si="15"/>
        <v>29118-24-9</v>
      </c>
      <c r="H309" s="47" t="str">
        <f t="shared" si="16"/>
        <v>1-Propene, 1,3,3,3-tetrafluoro-, (1E)-</v>
      </c>
    </row>
    <row r="310" spans="1:8" x14ac:dyDescent="0.35">
      <c r="A310" s="47">
        <f>IF(B310="","",MAX(A$3:A309)+1)</f>
        <v>307</v>
      </c>
      <c r="B310" s="45" t="str">
        <f t="shared" si="17"/>
        <v>102687-65-0</v>
      </c>
      <c r="D310" s="74" t="str">
        <f>'Substances &amp; Codes'!H11</f>
        <v>102687-65-0</v>
      </c>
      <c r="E310" s="74" t="str">
        <f>'Substances &amp; Codes'!I11</f>
        <v>1-Propene, 1-chloro-3,3,3-trifluoro-, (1E)-</v>
      </c>
      <c r="G310" s="48" t="str">
        <f t="shared" si="15"/>
        <v>102687-65-0</v>
      </c>
      <c r="H310" s="47" t="str">
        <f t="shared" si="16"/>
        <v>1-Propene, 1-chloro-3,3,3-trifluoro-, (1E)-</v>
      </c>
    </row>
    <row r="311" spans="1:8" ht="29" x14ac:dyDescent="0.35">
      <c r="A311" s="47">
        <f>IF(B311="","",MAX(A$3:A310)+1)</f>
        <v>308</v>
      </c>
      <c r="B311" s="45" t="str">
        <f t="shared" si="17"/>
        <v>132182-92-4</v>
      </c>
      <c r="D311" s="74" t="str">
        <f>'Substances &amp; Codes'!H12</f>
        <v>132182-92-4</v>
      </c>
      <c r="E311" s="74" t="str">
        <f>'Substances &amp; Codes'!I12</f>
        <v>Pentane, 1,1,1,2,2,3,4,5,5,5-decafluoro-3-methoxy-4-(trifluoromethyl)-</v>
      </c>
      <c r="G311" s="48" t="str">
        <f t="shared" si="15"/>
        <v>132182-92-4</v>
      </c>
      <c r="H311" s="47" t="str">
        <f t="shared" si="16"/>
        <v>Pentane, 1,1,1,2,2,3,4,5,5,5-decafluoro-3-methoxy-4-(trifluoromethyl)-</v>
      </c>
    </row>
    <row r="312" spans="1:8" x14ac:dyDescent="0.35">
      <c r="A312" s="47">
        <f>IF(B312="","",MAX(A$3:A311)+1)</f>
        <v>309</v>
      </c>
      <c r="B312" s="45" t="str">
        <f t="shared" si="17"/>
        <v>133098-04-1</v>
      </c>
      <c r="D312" s="74" t="str">
        <f>'Substances &amp; Codes'!H13</f>
        <v>133098-04-1</v>
      </c>
      <c r="E312" s="74" t="str">
        <f>'Substances &amp; Codes'!I13</f>
        <v>Ethane, 2-chloro-2-(difluoromethoxy)-1,1,1-trifluoro-, (2R)-</v>
      </c>
      <c r="G312" s="48" t="str">
        <f t="shared" si="15"/>
        <v>133098-04-1</v>
      </c>
      <c r="H312" s="47" t="str">
        <f t="shared" si="16"/>
        <v>Ethane, 2-chloro-2-(difluoromethoxy)-1,1,1-trifluoro-, (2R)-</v>
      </c>
    </row>
    <row r="313" spans="1:8" x14ac:dyDescent="0.35">
      <c r="A313" s="47">
        <f>IF(B313="","",MAX(A$3:A312)+1)</f>
        <v>310</v>
      </c>
      <c r="B313" s="45" t="str">
        <f t="shared" si="17"/>
        <v>163702-05-4</v>
      </c>
      <c r="D313" s="74" t="str">
        <f>'Substances &amp; Codes'!H14</f>
        <v>163702-05-4</v>
      </c>
      <c r="E313" s="74" t="str">
        <f>'Substances &amp; Codes'!I14</f>
        <v>Butane, 1-ethoxy-1,1,2,2,3,3,4,4,4-nonafluoro-</v>
      </c>
      <c r="G313" s="48" t="str">
        <f t="shared" si="15"/>
        <v>163702-05-4</v>
      </c>
      <c r="H313" s="47" t="str">
        <f t="shared" si="16"/>
        <v>Butane, 1-ethoxy-1,1,2,2,3,3,4,4,4-nonafluoro-</v>
      </c>
    </row>
    <row r="314" spans="1:8" x14ac:dyDescent="0.35">
      <c r="A314" s="47">
        <f>IF(B314="","",MAX(A$3:A313)+1)</f>
        <v>311</v>
      </c>
      <c r="B314" s="45" t="str">
        <f t="shared" si="17"/>
        <v>163702-07-6</v>
      </c>
      <c r="D314" s="74" t="str">
        <f>'Substances &amp; Codes'!H15</f>
        <v>163702-07-6</v>
      </c>
      <c r="E314" s="74" t="str">
        <f>'Substances &amp; Codes'!I15</f>
        <v>Butane, 1,1,1,2,2,3,3,4,4-nonafluoro-4-methoxy-</v>
      </c>
      <c r="G314" s="48" t="str">
        <f t="shared" si="15"/>
        <v>163702-07-6</v>
      </c>
      <c r="H314" s="47" t="str">
        <f t="shared" si="16"/>
        <v>Butane, 1,1,1,2,2,3,3,4,4-nonafluoro-4-methoxy-</v>
      </c>
    </row>
    <row r="315" spans="1:8" x14ac:dyDescent="0.35">
      <c r="A315" s="47">
        <f>IF(B315="","",MAX(A$3:A314)+1)</f>
        <v>312</v>
      </c>
      <c r="B315" s="45" t="str">
        <f t="shared" si="17"/>
        <v>19190-8</v>
      </c>
      <c r="D315" s="74" t="str">
        <f>'Substances &amp; Codes'!H16</f>
        <v>19190-8</v>
      </c>
      <c r="E315" s="74" t="str">
        <f>'Substances &amp; Codes'!I16</f>
        <v>Hexafluoroalkene</v>
      </c>
      <c r="G315" s="48" t="str">
        <f t="shared" si="15"/>
        <v>19190-8</v>
      </c>
      <c r="H315" s="47" t="str">
        <f t="shared" si="16"/>
        <v>Hexafluoroalkene</v>
      </c>
    </row>
    <row r="316" spans="1:8" x14ac:dyDescent="0.35">
      <c r="A316" s="47"/>
      <c r="B316" s="45"/>
      <c r="D316" s="74"/>
      <c r="E316" s="74"/>
      <c r="G316" s="48"/>
      <c r="H316" s="47"/>
    </row>
    <row r="317" spans="1:8" x14ac:dyDescent="0.35">
      <c r="A317" s="47"/>
      <c r="B317" s="45"/>
      <c r="D317" s="74"/>
      <c r="E317" s="74"/>
      <c r="G317" s="48"/>
      <c r="H317" s="47"/>
    </row>
    <row r="318" spans="1:8" x14ac:dyDescent="0.35">
      <c r="A318" s="47"/>
      <c r="B318" s="45"/>
      <c r="D318" s="74"/>
      <c r="E318" s="74"/>
      <c r="G318" s="48"/>
      <c r="H318" s="47"/>
    </row>
    <row r="319" spans="1:8" x14ac:dyDescent="0.35">
      <c r="A319" s="47"/>
      <c r="B319" s="45"/>
      <c r="D319" s="74"/>
      <c r="E319" s="74"/>
      <c r="G319" s="48"/>
      <c r="H319" s="47"/>
    </row>
    <row r="320" spans="1:8" x14ac:dyDescent="0.35">
      <c r="A320" s="47"/>
      <c r="B320" s="45"/>
      <c r="D320" s="74"/>
      <c r="E320" s="74"/>
      <c r="G320" s="48"/>
      <c r="H320" s="47"/>
    </row>
    <row r="321" spans="1:8" x14ac:dyDescent="0.35">
      <c r="A321" s="47"/>
      <c r="B321" s="45"/>
      <c r="D321" s="74"/>
      <c r="E321" s="74"/>
      <c r="G321" s="48"/>
      <c r="H321" s="47"/>
    </row>
    <row r="322" spans="1:8" x14ac:dyDescent="0.35">
      <c r="A322" s="47"/>
      <c r="B322" s="45"/>
      <c r="D322" s="74"/>
      <c r="E322" s="74"/>
      <c r="G322" s="48"/>
      <c r="H322" s="47"/>
    </row>
    <row r="323" spans="1:8" x14ac:dyDescent="0.35">
      <c r="A323" s="47"/>
      <c r="B323" s="45"/>
      <c r="D323" s="74"/>
      <c r="E323" s="74"/>
      <c r="G323" s="48"/>
      <c r="H323" s="47"/>
    </row>
    <row r="324" spans="1:8" x14ac:dyDescent="0.35">
      <c r="A324" s="47"/>
      <c r="B324" s="45"/>
      <c r="D324" s="74"/>
      <c r="E324" s="74"/>
      <c r="G324" s="48"/>
      <c r="H324" s="47"/>
    </row>
    <row r="325" spans="1:8" x14ac:dyDescent="0.35">
      <c r="A325" s="47"/>
      <c r="B325" s="45"/>
      <c r="D325" s="74"/>
      <c r="E325" s="74"/>
      <c r="G325" s="48"/>
      <c r="H325" s="47"/>
    </row>
    <row r="326" spans="1:8" x14ac:dyDescent="0.35">
      <c r="A326" s="47"/>
      <c r="B326" s="45"/>
      <c r="D326" s="74"/>
      <c r="E326" s="74"/>
      <c r="G326" s="48"/>
      <c r="H326" s="47"/>
    </row>
    <row r="327" spans="1:8" x14ac:dyDescent="0.35">
      <c r="A327" s="47"/>
      <c r="B327" s="45"/>
      <c r="D327" s="74"/>
      <c r="E327" s="74"/>
      <c r="G327" s="48"/>
      <c r="H327" s="47"/>
    </row>
    <row r="328" spans="1:8" x14ac:dyDescent="0.35">
      <c r="A328" s="47"/>
      <c r="B328" s="45"/>
      <c r="D328" s="74"/>
      <c r="E328" s="74"/>
      <c r="G328" s="48"/>
      <c r="H328" s="47"/>
    </row>
    <row r="329" spans="1:8" x14ac:dyDescent="0.35">
      <c r="A329" s="47"/>
      <c r="B329" s="45"/>
      <c r="D329" s="74"/>
      <c r="E329" s="74"/>
      <c r="G329" s="48"/>
      <c r="H329" s="47"/>
    </row>
    <row r="330" spans="1:8" x14ac:dyDescent="0.35">
      <c r="A330" s="47"/>
      <c r="B330" s="45"/>
      <c r="D330" s="74"/>
      <c r="E330" s="74"/>
      <c r="G330" s="48"/>
      <c r="H330" s="47"/>
    </row>
    <row r="331" spans="1:8" x14ac:dyDescent="0.35">
      <c r="A331" s="47"/>
      <c r="B331" s="45"/>
      <c r="D331" s="74"/>
      <c r="E331" s="74"/>
      <c r="G331" s="48"/>
      <c r="H331" s="47"/>
    </row>
    <row r="332" spans="1:8" x14ac:dyDescent="0.35">
      <c r="A332" s="47"/>
      <c r="B332" s="45"/>
      <c r="D332" s="74"/>
      <c r="E332" s="74"/>
      <c r="G332" s="48"/>
      <c r="H332" s="47"/>
    </row>
    <row r="333" spans="1:8" x14ac:dyDescent="0.35">
      <c r="A333" s="47"/>
      <c r="B333" s="45"/>
      <c r="D333" s="74"/>
      <c r="E333" s="74"/>
      <c r="G333" s="48"/>
      <c r="H333" s="47"/>
    </row>
    <row r="334" spans="1:8" x14ac:dyDescent="0.35">
      <c r="A334" s="47"/>
      <c r="B334" s="45"/>
      <c r="D334" s="74"/>
      <c r="E334" s="74"/>
      <c r="G334" s="48"/>
      <c r="H334" s="47"/>
    </row>
    <row r="335" spans="1:8" x14ac:dyDescent="0.35">
      <c r="A335" s="47"/>
      <c r="B335" s="45"/>
      <c r="D335" s="74"/>
      <c r="E335" s="74"/>
      <c r="G335" s="48"/>
      <c r="H335" s="47"/>
    </row>
    <row r="336" spans="1:8" x14ac:dyDescent="0.35">
      <c r="A336" s="47"/>
      <c r="B336" s="45"/>
      <c r="D336" s="74"/>
      <c r="E336" s="74"/>
      <c r="G336" s="48"/>
      <c r="H336" s="47"/>
    </row>
    <row r="337" spans="1:8" x14ac:dyDescent="0.35">
      <c r="A337" s="49"/>
      <c r="B337" s="49"/>
      <c r="D337" s="75"/>
      <c r="E337" s="75"/>
      <c r="G337" s="50"/>
      <c r="H337" s="49"/>
    </row>
    <row r="338" spans="1:8" x14ac:dyDescent="0.35">
      <c r="A338" s="49"/>
      <c r="B338" s="49"/>
      <c r="D338" s="75"/>
      <c r="E338" s="75"/>
      <c r="G338" s="50"/>
      <c r="H338" s="49"/>
    </row>
    <row r="339" spans="1:8" x14ac:dyDescent="0.35">
      <c r="A339" s="49"/>
      <c r="B339" s="49"/>
      <c r="D339" s="75"/>
      <c r="E339" s="75"/>
      <c r="G339" s="50"/>
      <c r="H339" s="49"/>
    </row>
    <row r="340" spans="1:8" x14ac:dyDescent="0.35">
      <c r="A340" s="49"/>
      <c r="B340" s="49"/>
      <c r="D340" s="75"/>
      <c r="E340" s="75"/>
      <c r="G340" s="50"/>
      <c r="H340" s="49"/>
    </row>
    <row r="341" spans="1:8" x14ac:dyDescent="0.35">
      <c r="A341" s="49"/>
      <c r="B341" s="49"/>
      <c r="D341" s="75"/>
      <c r="E341" s="75"/>
      <c r="G341" s="50"/>
      <c r="H341" s="49"/>
    </row>
    <row r="342" spans="1:8" x14ac:dyDescent="0.35">
      <c r="A342" s="49"/>
      <c r="B342" s="49"/>
      <c r="D342" s="75"/>
      <c r="E342" s="75"/>
      <c r="G342" s="50"/>
      <c r="H342" s="49"/>
    </row>
    <row r="343" spans="1:8" x14ac:dyDescent="0.35">
      <c r="A343" s="49"/>
      <c r="B343" s="49"/>
      <c r="D343" s="75"/>
      <c r="E343" s="75"/>
      <c r="G343" s="50"/>
      <c r="H343" s="49"/>
    </row>
    <row r="344" spans="1:8" x14ac:dyDescent="0.35">
      <c r="A344" s="49"/>
      <c r="B344" s="49"/>
      <c r="D344" s="75"/>
      <c r="E344" s="75"/>
      <c r="G344" s="50"/>
      <c r="H344" s="49"/>
    </row>
    <row r="345" spans="1:8" x14ac:dyDescent="0.35">
      <c r="A345" s="49"/>
      <c r="B345" s="49"/>
      <c r="D345" s="75"/>
      <c r="E345" s="75"/>
      <c r="G345" s="50"/>
      <c r="H345" s="49"/>
    </row>
    <row r="346" spans="1:8" x14ac:dyDescent="0.35">
      <c r="A346" s="49"/>
      <c r="B346" s="49"/>
      <c r="D346" s="75"/>
      <c r="E346" s="75"/>
      <c r="G346" s="50"/>
      <c r="H346" s="49"/>
    </row>
    <row r="347" spans="1:8" x14ac:dyDescent="0.35">
      <c r="A347" s="49"/>
      <c r="B347" s="49"/>
      <c r="D347" s="75"/>
      <c r="E347" s="75"/>
      <c r="G347" s="50"/>
      <c r="H347" s="49"/>
    </row>
    <row r="348" spans="1:8" x14ac:dyDescent="0.35">
      <c r="A348" s="49"/>
      <c r="B348" s="49"/>
      <c r="D348" s="75"/>
      <c r="E348" s="75"/>
      <c r="G348" s="50"/>
      <c r="H348" s="49"/>
    </row>
    <row r="349" spans="1:8" x14ac:dyDescent="0.35">
      <c r="A349" s="49"/>
      <c r="B349" s="49"/>
      <c r="D349" s="75"/>
      <c r="E349" s="75"/>
      <c r="G349" s="50"/>
      <c r="H349" s="49"/>
    </row>
    <row r="350" spans="1:8" x14ac:dyDescent="0.35">
      <c r="A350" s="49"/>
      <c r="B350" s="49"/>
      <c r="D350" s="75"/>
      <c r="E350" s="75"/>
      <c r="G350" s="50"/>
      <c r="H350" s="49"/>
    </row>
    <row r="351" spans="1:8" x14ac:dyDescent="0.35">
      <c r="A351" s="49"/>
      <c r="B351" s="49"/>
      <c r="D351" s="75"/>
      <c r="E351" s="75"/>
      <c r="G351" s="50"/>
      <c r="H351" s="49"/>
    </row>
    <row r="352" spans="1:8" x14ac:dyDescent="0.35">
      <c r="A352" s="49"/>
      <c r="B352" s="49"/>
      <c r="D352" s="75"/>
      <c r="E352" s="75"/>
      <c r="G352" s="50"/>
      <c r="H352" s="49"/>
    </row>
    <row r="353" spans="1:8" x14ac:dyDescent="0.35">
      <c r="A353" s="49"/>
      <c r="B353" s="49"/>
      <c r="D353" s="75"/>
      <c r="E353" s="75"/>
      <c r="G353" s="50"/>
      <c r="H353" s="49"/>
    </row>
    <row r="354" spans="1:8" x14ac:dyDescent="0.35">
      <c r="A354" s="49"/>
      <c r="B354" s="49"/>
      <c r="D354" s="75"/>
      <c r="E354" s="75"/>
      <c r="G354" s="50"/>
      <c r="H354" s="49"/>
    </row>
    <row r="355" spans="1:8" x14ac:dyDescent="0.35">
      <c r="A355" s="49"/>
      <c r="B355" s="49"/>
      <c r="D355" s="75"/>
      <c r="E355" s="75"/>
      <c r="G355" s="50"/>
      <c r="H355" s="49"/>
    </row>
    <row r="356" spans="1:8" x14ac:dyDescent="0.35">
      <c r="A356" s="49"/>
      <c r="B356" s="49"/>
      <c r="D356" s="75"/>
      <c r="E356" s="75"/>
      <c r="G356" s="50"/>
      <c r="H356" s="49"/>
    </row>
    <row r="357" spans="1:8" x14ac:dyDescent="0.35">
      <c r="A357" s="49"/>
      <c r="B357" s="49"/>
      <c r="D357" s="75"/>
      <c r="E357" s="75"/>
      <c r="G357" s="50"/>
      <c r="H357" s="49"/>
    </row>
    <row r="358" spans="1:8" x14ac:dyDescent="0.35">
      <c r="A358" s="49"/>
      <c r="B358" s="49"/>
      <c r="D358" s="75"/>
      <c r="E358" s="75"/>
      <c r="G358" s="50"/>
      <c r="H358" s="49"/>
    </row>
    <row r="359" spans="1:8" x14ac:dyDescent="0.35">
      <c r="A359" s="49"/>
      <c r="B359" s="49"/>
      <c r="D359" s="75"/>
      <c r="E359" s="75"/>
      <c r="G359" s="50"/>
      <c r="H359" s="49"/>
    </row>
    <row r="360" spans="1:8" x14ac:dyDescent="0.35">
      <c r="A360" s="49"/>
      <c r="B360" s="49"/>
      <c r="D360" s="75"/>
      <c r="E360" s="75"/>
      <c r="G360" s="50"/>
      <c r="H360" s="49"/>
    </row>
    <row r="361" spans="1:8" x14ac:dyDescent="0.35">
      <c r="A361" s="49"/>
      <c r="B361" s="49"/>
      <c r="D361" s="75"/>
      <c r="E361" s="75"/>
      <c r="G361" s="50"/>
      <c r="H361" s="49"/>
    </row>
    <row r="362" spans="1:8" x14ac:dyDescent="0.35">
      <c r="A362" s="49"/>
      <c r="B362" s="49"/>
      <c r="D362" s="75"/>
      <c r="E362" s="75"/>
      <c r="G362" s="50"/>
      <c r="H362" s="49"/>
    </row>
    <row r="363" spans="1:8" x14ac:dyDescent="0.35">
      <c r="A363" s="49"/>
      <c r="B363" s="49"/>
      <c r="D363" s="75"/>
      <c r="E363" s="75"/>
      <c r="G363" s="50"/>
      <c r="H363" s="49"/>
    </row>
    <row r="364" spans="1:8" x14ac:dyDescent="0.35">
      <c r="A364" s="49"/>
      <c r="B364" s="49"/>
      <c r="D364" s="75"/>
      <c r="E364" s="75"/>
      <c r="G364" s="50"/>
      <c r="H364" s="49"/>
    </row>
    <row r="365" spans="1:8" x14ac:dyDescent="0.35">
      <c r="A365" s="49"/>
      <c r="B365" s="49"/>
      <c r="D365" s="75"/>
      <c r="E365" s="75"/>
      <c r="G365" s="50"/>
      <c r="H365" s="49"/>
    </row>
    <row r="366" spans="1:8" x14ac:dyDescent="0.35">
      <c r="A366" s="49"/>
      <c r="B366" s="49"/>
      <c r="D366" s="75"/>
      <c r="E366" s="75"/>
      <c r="G366" s="50"/>
      <c r="H366" s="49"/>
    </row>
    <row r="367" spans="1:8" x14ac:dyDescent="0.35">
      <c r="A367" s="49"/>
      <c r="B367" s="49"/>
      <c r="D367" s="75"/>
      <c r="E367" s="75"/>
      <c r="G367" s="50"/>
      <c r="H367" s="49"/>
    </row>
    <row r="368" spans="1:8" x14ac:dyDescent="0.35">
      <c r="A368" s="49"/>
      <c r="B368" s="49"/>
      <c r="D368" s="75"/>
      <c r="E368" s="75"/>
      <c r="G368" s="50"/>
      <c r="H368" s="49"/>
    </row>
    <row r="369" spans="1:8" x14ac:dyDescent="0.35">
      <c r="A369" s="49"/>
      <c r="B369" s="49"/>
      <c r="D369" s="75"/>
      <c r="E369" s="75"/>
      <c r="G369" s="50"/>
      <c r="H369" s="49"/>
    </row>
    <row r="370" spans="1:8" x14ac:dyDescent="0.35">
      <c r="A370" s="49"/>
      <c r="B370" s="49"/>
      <c r="D370" s="75"/>
      <c r="E370" s="75"/>
      <c r="G370" s="50"/>
      <c r="H370" s="49"/>
    </row>
    <row r="371" spans="1:8" x14ac:dyDescent="0.35">
      <c r="A371" s="49"/>
      <c r="B371" s="49"/>
      <c r="D371" s="75"/>
      <c r="E371" s="75"/>
      <c r="G371" s="50"/>
      <c r="H371" s="49"/>
    </row>
    <row r="372" spans="1:8" x14ac:dyDescent="0.35">
      <c r="A372" s="49"/>
      <c r="B372" s="49"/>
      <c r="D372" s="75"/>
      <c r="E372" s="75"/>
      <c r="G372" s="50"/>
      <c r="H372" s="49"/>
    </row>
    <row r="373" spans="1:8" x14ac:dyDescent="0.35">
      <c r="A373" s="49"/>
      <c r="B373" s="49"/>
      <c r="D373" s="75"/>
      <c r="E373" s="75"/>
      <c r="G373" s="50"/>
      <c r="H373" s="49"/>
    </row>
    <row r="374" spans="1:8" x14ac:dyDescent="0.35">
      <c r="A374" s="49"/>
      <c r="B374" s="49"/>
      <c r="D374" s="75"/>
      <c r="E374" s="75"/>
      <c r="G374" s="50"/>
      <c r="H374" s="49"/>
    </row>
    <row r="375" spans="1:8" x14ac:dyDescent="0.35">
      <c r="A375" s="49"/>
      <c r="B375" s="49"/>
      <c r="D375" s="75"/>
      <c r="E375" s="75"/>
      <c r="G375" s="50"/>
      <c r="H375" s="49"/>
    </row>
    <row r="376" spans="1:8" x14ac:dyDescent="0.35">
      <c r="A376" s="49"/>
      <c r="B376" s="49"/>
      <c r="D376" s="75"/>
      <c r="E376" s="75"/>
      <c r="G376" s="50"/>
      <c r="H376" s="49"/>
    </row>
    <row r="377" spans="1:8" x14ac:dyDescent="0.35">
      <c r="A377" s="49"/>
      <c r="B377" s="49"/>
      <c r="D377" s="75"/>
      <c r="E377" s="75"/>
      <c r="G377" s="50"/>
      <c r="H377" s="49"/>
    </row>
    <row r="378" spans="1:8" x14ac:dyDescent="0.35">
      <c r="A378" s="49"/>
      <c r="B378" s="49"/>
      <c r="D378" s="75"/>
      <c r="E378" s="75"/>
      <c r="G378" s="50"/>
      <c r="H378" s="49"/>
    </row>
    <row r="379" spans="1:8" x14ac:dyDescent="0.35">
      <c r="A379" s="49"/>
      <c r="B379" s="49"/>
      <c r="D379" s="75"/>
      <c r="E379" s="75"/>
      <c r="G379" s="50"/>
      <c r="H379" s="49"/>
    </row>
    <row r="380" spans="1:8" x14ac:dyDescent="0.35">
      <c r="A380" s="49"/>
      <c r="B380" s="49"/>
      <c r="D380" s="75"/>
      <c r="E380" s="75"/>
      <c r="G380" s="50"/>
      <c r="H380" s="49"/>
    </row>
    <row r="381" spans="1:8" x14ac:dyDescent="0.35">
      <c r="A381" s="49"/>
      <c r="B381" s="49"/>
      <c r="D381" s="75"/>
      <c r="E381" s="75"/>
      <c r="G381" s="50"/>
      <c r="H381" s="49"/>
    </row>
    <row r="382" spans="1:8" x14ac:dyDescent="0.35">
      <c r="A382" s="49"/>
      <c r="B382" s="49"/>
      <c r="D382" s="75"/>
      <c r="E382" s="75"/>
      <c r="G382" s="50"/>
      <c r="H382" s="49"/>
    </row>
    <row r="383" spans="1:8" x14ac:dyDescent="0.35">
      <c r="A383" s="49"/>
      <c r="B383" s="49"/>
      <c r="D383" s="75"/>
      <c r="E383" s="75"/>
      <c r="G383" s="50"/>
      <c r="H383" s="49"/>
    </row>
    <row r="384" spans="1:8" x14ac:dyDescent="0.35">
      <c r="A384" s="49"/>
      <c r="B384" s="49"/>
      <c r="D384" s="75"/>
      <c r="E384" s="75"/>
      <c r="G384" s="50"/>
      <c r="H384" s="49"/>
    </row>
    <row r="385" spans="1:8" x14ac:dyDescent="0.35">
      <c r="A385" s="49"/>
      <c r="B385" s="49"/>
      <c r="D385" s="75"/>
      <c r="E385" s="75"/>
      <c r="G385" s="50"/>
      <c r="H385" s="49"/>
    </row>
    <row r="386" spans="1:8" x14ac:dyDescent="0.35">
      <c r="A386" s="49"/>
      <c r="B386" s="49"/>
      <c r="D386" s="75"/>
      <c r="E386" s="75"/>
      <c r="G386" s="50"/>
      <c r="H386" s="49"/>
    </row>
    <row r="387" spans="1:8" x14ac:dyDescent="0.35">
      <c r="A387" s="49"/>
      <c r="B387" s="49"/>
      <c r="D387" s="75"/>
      <c r="E387" s="75"/>
      <c r="G387" s="50"/>
      <c r="H387" s="49"/>
    </row>
    <row r="388" spans="1:8" x14ac:dyDescent="0.35">
      <c r="A388" s="49"/>
      <c r="B388" s="49"/>
      <c r="D388" s="75"/>
      <c r="E388" s="75"/>
      <c r="G388" s="50"/>
      <c r="H388" s="49"/>
    </row>
    <row r="389" spans="1:8" x14ac:dyDescent="0.35">
      <c r="A389" s="49"/>
      <c r="B389" s="49"/>
      <c r="D389" s="75"/>
      <c r="E389" s="75"/>
      <c r="G389" s="50"/>
      <c r="H389" s="49"/>
    </row>
    <row r="390" spans="1:8" x14ac:dyDescent="0.35">
      <c r="A390" s="49"/>
      <c r="B390" s="49"/>
      <c r="D390" s="75"/>
      <c r="E390" s="75"/>
      <c r="G390" s="50"/>
      <c r="H390" s="49"/>
    </row>
    <row r="391" spans="1:8" x14ac:dyDescent="0.35">
      <c r="A391" s="49"/>
      <c r="B391" s="49"/>
      <c r="D391" s="75"/>
      <c r="E391" s="75"/>
      <c r="G391" s="50"/>
      <c r="H391" s="49"/>
    </row>
    <row r="392" spans="1:8" x14ac:dyDescent="0.35">
      <c r="A392" s="49"/>
      <c r="B392" s="49"/>
      <c r="D392" s="75"/>
      <c r="E392" s="75"/>
      <c r="G392" s="50"/>
      <c r="H392" s="49"/>
    </row>
    <row r="393" spans="1:8" x14ac:dyDescent="0.35">
      <c r="A393" s="49"/>
      <c r="B393" s="49"/>
      <c r="D393" s="75"/>
      <c r="E393" s="75"/>
      <c r="G393" s="50"/>
      <c r="H393" s="49"/>
    </row>
    <row r="394" spans="1:8" x14ac:dyDescent="0.35">
      <c r="A394" s="49"/>
      <c r="B394" s="49"/>
      <c r="D394" s="75"/>
      <c r="E394" s="75"/>
      <c r="G394" s="50"/>
      <c r="H394" s="49"/>
    </row>
    <row r="395" spans="1:8" x14ac:dyDescent="0.35">
      <c r="A395" s="49"/>
      <c r="B395" s="49"/>
      <c r="D395" s="75"/>
      <c r="E395" s="75"/>
      <c r="G395" s="50"/>
      <c r="H395" s="49"/>
    </row>
    <row r="396" spans="1:8" x14ac:dyDescent="0.35">
      <c r="A396" s="49"/>
      <c r="B396" s="49"/>
      <c r="D396" s="75"/>
      <c r="E396" s="75"/>
      <c r="G396" s="50"/>
      <c r="H396" s="49"/>
    </row>
    <row r="397" spans="1:8" x14ac:dyDescent="0.35">
      <c r="A397" s="49"/>
      <c r="B397" s="49"/>
      <c r="D397" s="75"/>
      <c r="E397" s="75"/>
      <c r="G397" s="50"/>
      <c r="H397" s="49"/>
    </row>
    <row r="398" spans="1:8" x14ac:dyDescent="0.35">
      <c r="A398" s="49"/>
      <c r="B398" s="49"/>
      <c r="D398" s="75"/>
      <c r="E398" s="75"/>
      <c r="G398" s="50"/>
      <c r="H398" s="49"/>
    </row>
    <row r="399" spans="1:8" x14ac:dyDescent="0.35">
      <c r="A399" s="49"/>
      <c r="B399" s="49"/>
      <c r="D399" s="75"/>
      <c r="E399" s="75"/>
      <c r="G399" s="50"/>
      <c r="H399" s="49"/>
    </row>
    <row r="400" spans="1:8" x14ac:dyDescent="0.35">
      <c r="A400" s="49"/>
      <c r="B400" s="49"/>
      <c r="D400" s="75"/>
      <c r="E400" s="75"/>
      <c r="G400" s="50"/>
      <c r="H400" s="49"/>
    </row>
    <row r="401" spans="1:8" x14ac:dyDescent="0.35">
      <c r="A401" s="49"/>
      <c r="B401" s="49"/>
      <c r="D401" s="75"/>
      <c r="E401" s="75"/>
      <c r="G401" s="50"/>
      <c r="H401" s="49"/>
    </row>
    <row r="402" spans="1:8" x14ac:dyDescent="0.35">
      <c r="A402" s="49"/>
      <c r="B402" s="49"/>
      <c r="D402" s="75"/>
      <c r="E402" s="75"/>
      <c r="G402" s="50"/>
      <c r="H402" s="49"/>
    </row>
    <row r="403" spans="1:8" x14ac:dyDescent="0.35">
      <c r="A403" s="49"/>
      <c r="B403" s="49"/>
      <c r="D403" s="75"/>
      <c r="E403" s="75"/>
      <c r="G403" s="50"/>
      <c r="H403" s="49"/>
    </row>
    <row r="404" spans="1:8" x14ac:dyDescent="0.35">
      <c r="A404" s="49"/>
      <c r="B404" s="49"/>
      <c r="D404" s="75"/>
      <c r="E404" s="75"/>
      <c r="G404" s="50"/>
      <c r="H404" s="49"/>
    </row>
    <row r="405" spans="1:8" x14ac:dyDescent="0.35">
      <c r="A405" s="49"/>
      <c r="B405" s="49"/>
      <c r="D405" s="75"/>
      <c r="E405" s="75"/>
      <c r="G405" s="50"/>
      <c r="H405" s="49"/>
    </row>
    <row r="406" spans="1:8" x14ac:dyDescent="0.35">
      <c r="A406" s="49"/>
      <c r="B406" s="49"/>
      <c r="D406" s="75"/>
      <c r="E406" s="75"/>
      <c r="G406" s="50"/>
      <c r="H406" s="49"/>
    </row>
    <row r="407" spans="1:8" x14ac:dyDescent="0.35">
      <c r="A407" s="49"/>
      <c r="B407" s="49"/>
      <c r="D407" s="75"/>
      <c r="E407" s="75"/>
      <c r="G407" s="50"/>
      <c r="H407" s="49"/>
    </row>
    <row r="408" spans="1:8" x14ac:dyDescent="0.35">
      <c r="A408" s="49"/>
      <c r="B408" s="49"/>
      <c r="D408" s="75"/>
      <c r="E408" s="75"/>
      <c r="G408" s="50"/>
      <c r="H408" s="49"/>
    </row>
    <row r="409" spans="1:8" x14ac:dyDescent="0.35">
      <c r="A409" s="49"/>
      <c r="B409" s="49"/>
      <c r="D409" s="75"/>
      <c r="E409" s="75"/>
      <c r="G409" s="50"/>
      <c r="H409" s="49"/>
    </row>
    <row r="410" spans="1:8" x14ac:dyDescent="0.35">
      <c r="A410" s="49"/>
      <c r="B410" s="49"/>
      <c r="D410" s="75"/>
      <c r="E410" s="75"/>
      <c r="G410" s="50"/>
      <c r="H410" s="49"/>
    </row>
    <row r="411" spans="1:8" x14ac:dyDescent="0.35">
      <c r="A411" s="49"/>
      <c r="B411" s="49"/>
      <c r="D411" s="75"/>
      <c r="E411" s="75"/>
      <c r="G411" s="50"/>
      <c r="H411" s="49"/>
    </row>
    <row r="412" spans="1:8" x14ac:dyDescent="0.35">
      <c r="A412" s="49"/>
      <c r="B412" s="49"/>
      <c r="D412" s="75"/>
      <c r="E412" s="75"/>
      <c r="G412" s="50"/>
      <c r="H412" s="49"/>
    </row>
    <row r="413" spans="1:8" x14ac:dyDescent="0.35">
      <c r="A413" s="49"/>
      <c r="B413" s="49"/>
      <c r="D413" s="75"/>
      <c r="E413" s="75"/>
      <c r="G413" s="50"/>
      <c r="H413" s="49"/>
    </row>
    <row r="414" spans="1:8" x14ac:dyDescent="0.35">
      <c r="A414" s="49"/>
      <c r="B414" s="49"/>
      <c r="D414" s="75"/>
      <c r="E414" s="75"/>
      <c r="G414" s="50"/>
      <c r="H414" s="49"/>
    </row>
    <row r="415" spans="1:8" x14ac:dyDescent="0.35">
      <c r="A415" s="49"/>
      <c r="B415" s="49"/>
      <c r="D415" s="75"/>
      <c r="E415" s="75"/>
      <c r="G415" s="50"/>
      <c r="H415" s="49"/>
    </row>
    <row r="416" spans="1:8" x14ac:dyDescent="0.35">
      <c r="A416" s="49"/>
      <c r="B416" s="49"/>
      <c r="D416" s="75"/>
      <c r="E416" s="75"/>
      <c r="G416" s="50"/>
      <c r="H416" s="49"/>
    </row>
    <row r="417" spans="1:8" x14ac:dyDescent="0.35">
      <c r="A417" s="49"/>
      <c r="B417" s="49"/>
      <c r="D417" s="75"/>
      <c r="E417" s="75"/>
      <c r="G417" s="50"/>
      <c r="H417" s="49"/>
    </row>
    <row r="418" spans="1:8" x14ac:dyDescent="0.35">
      <c r="A418" s="49"/>
      <c r="B418" s="49"/>
      <c r="D418" s="75"/>
      <c r="E418" s="75"/>
      <c r="G418" s="50"/>
      <c r="H418" s="49"/>
    </row>
    <row r="419" spans="1:8" x14ac:dyDescent="0.35">
      <c r="A419" s="49"/>
      <c r="B419" s="49"/>
      <c r="D419" s="75"/>
      <c r="E419" s="75"/>
      <c r="G419" s="50"/>
      <c r="H419" s="49"/>
    </row>
    <row r="420" spans="1:8" x14ac:dyDescent="0.35">
      <c r="A420" s="49"/>
      <c r="B420" s="49"/>
      <c r="D420" s="75"/>
      <c r="E420" s="75"/>
      <c r="G420" s="50"/>
      <c r="H420" s="49"/>
    </row>
    <row r="421" spans="1:8" x14ac:dyDescent="0.35">
      <c r="A421" s="49"/>
      <c r="B421" s="49"/>
      <c r="D421" s="75"/>
      <c r="E421" s="75"/>
      <c r="G421" s="50"/>
      <c r="H421" s="49"/>
    </row>
    <row r="422" spans="1:8" x14ac:dyDescent="0.35">
      <c r="A422" s="49"/>
      <c r="B422" s="49"/>
      <c r="D422" s="75"/>
      <c r="E422" s="75"/>
      <c r="G422" s="50"/>
      <c r="H422" s="49"/>
    </row>
    <row r="423" spans="1:8" x14ac:dyDescent="0.35">
      <c r="A423" s="49"/>
      <c r="B423" s="49"/>
      <c r="D423" s="75"/>
      <c r="E423" s="75"/>
      <c r="G423" s="50"/>
      <c r="H423" s="49"/>
    </row>
    <row r="424" spans="1:8" x14ac:dyDescent="0.35">
      <c r="A424" s="49"/>
      <c r="B424" s="49"/>
      <c r="D424" s="75"/>
      <c r="E424" s="75"/>
      <c r="G424" s="50"/>
      <c r="H424" s="49"/>
    </row>
    <row r="425" spans="1:8" x14ac:dyDescent="0.35">
      <c r="A425" s="49"/>
      <c r="B425" s="49"/>
      <c r="D425" s="75"/>
      <c r="E425" s="75"/>
      <c r="G425" s="50"/>
      <c r="H425" s="49"/>
    </row>
    <row r="426" spans="1:8" x14ac:dyDescent="0.35">
      <c r="A426" s="49"/>
      <c r="B426" s="49"/>
      <c r="D426" s="75"/>
      <c r="E426" s="75"/>
      <c r="G426" s="50"/>
      <c r="H426" s="49"/>
    </row>
    <row r="427" spans="1:8" x14ac:dyDescent="0.35">
      <c r="A427" s="49"/>
      <c r="B427" s="49"/>
      <c r="D427" s="75"/>
      <c r="E427" s="75"/>
      <c r="G427" s="50"/>
      <c r="H427" s="49"/>
    </row>
    <row r="428" spans="1:8" x14ac:dyDescent="0.35">
      <c r="A428" s="49"/>
      <c r="B428" s="49"/>
      <c r="D428" s="75"/>
      <c r="E428" s="75"/>
      <c r="G428" s="50"/>
      <c r="H428" s="49"/>
    </row>
    <row r="429" spans="1:8" x14ac:dyDescent="0.35">
      <c r="A429" s="49"/>
      <c r="B429" s="49"/>
      <c r="D429" s="75"/>
      <c r="E429" s="75"/>
      <c r="G429" s="50"/>
      <c r="H429" s="49"/>
    </row>
    <row r="430" spans="1:8" x14ac:dyDescent="0.35">
      <c r="A430" s="49"/>
      <c r="B430" s="49"/>
      <c r="D430" s="75"/>
      <c r="E430" s="75"/>
      <c r="G430" s="50"/>
      <c r="H430" s="49"/>
    </row>
    <row r="431" spans="1:8" x14ac:dyDescent="0.35">
      <c r="A431" s="49"/>
      <c r="B431" s="49"/>
      <c r="D431" s="75"/>
      <c r="E431" s="75"/>
      <c r="G431" s="50"/>
      <c r="H431" s="49"/>
    </row>
    <row r="432" spans="1:8" x14ac:dyDescent="0.35">
      <c r="A432" s="49"/>
      <c r="B432" s="49"/>
      <c r="D432" s="75"/>
      <c r="E432" s="75"/>
      <c r="G432" s="50"/>
      <c r="H432" s="49"/>
    </row>
    <row r="433" spans="1:8" x14ac:dyDescent="0.35">
      <c r="A433" s="49"/>
      <c r="B433" s="49"/>
      <c r="D433" s="75"/>
      <c r="E433" s="75"/>
      <c r="G433" s="50"/>
      <c r="H433" s="49"/>
    </row>
    <row r="434" spans="1:8" x14ac:dyDescent="0.35">
      <c r="A434" s="49"/>
      <c r="B434" s="49"/>
      <c r="D434" s="75"/>
      <c r="E434" s="75"/>
      <c r="G434" s="50"/>
      <c r="H434" s="49"/>
    </row>
    <row r="435" spans="1:8" x14ac:dyDescent="0.35">
      <c r="A435" s="49"/>
      <c r="B435" s="49"/>
      <c r="D435" s="75"/>
      <c r="E435" s="75"/>
      <c r="G435" s="50"/>
      <c r="H435" s="49"/>
    </row>
    <row r="436" spans="1:8" x14ac:dyDescent="0.35">
      <c r="A436" s="49"/>
      <c r="B436" s="49"/>
      <c r="D436" s="75"/>
      <c r="E436" s="75"/>
      <c r="G436" s="50"/>
      <c r="H436" s="49"/>
    </row>
    <row r="437" spans="1:8" x14ac:dyDescent="0.35">
      <c r="A437" s="49"/>
      <c r="B437" s="49"/>
      <c r="D437" s="75"/>
      <c r="E437" s="75"/>
      <c r="G437" s="50"/>
      <c r="H437" s="49"/>
    </row>
    <row r="438" spans="1:8" x14ac:dyDescent="0.35">
      <c r="A438" s="49"/>
      <c r="B438" s="49"/>
      <c r="D438" s="75"/>
      <c r="E438" s="75"/>
      <c r="G438" s="50"/>
      <c r="H438" s="49"/>
    </row>
    <row r="439" spans="1:8" x14ac:dyDescent="0.35">
      <c r="A439" s="49"/>
      <c r="B439" s="49"/>
      <c r="D439" s="75"/>
      <c r="E439" s="75"/>
      <c r="G439" s="50"/>
      <c r="H439" s="49"/>
    </row>
    <row r="440" spans="1:8" x14ac:dyDescent="0.35">
      <c r="A440" s="49"/>
      <c r="B440" s="49"/>
      <c r="D440" s="75"/>
      <c r="E440" s="75"/>
      <c r="G440" s="50"/>
      <c r="H440" s="49"/>
    </row>
    <row r="441" spans="1:8" x14ac:dyDescent="0.35">
      <c r="A441" s="49"/>
      <c r="B441" s="49"/>
      <c r="D441" s="75"/>
      <c r="E441" s="75"/>
      <c r="G441" s="50"/>
      <c r="H441" s="49"/>
    </row>
    <row r="442" spans="1:8" x14ac:dyDescent="0.35">
      <c r="A442" s="49"/>
      <c r="B442" s="49"/>
      <c r="D442" s="75"/>
      <c r="E442" s="75"/>
      <c r="G442" s="50"/>
      <c r="H442" s="49"/>
    </row>
    <row r="443" spans="1:8" x14ac:dyDescent="0.35">
      <c r="A443" s="49"/>
      <c r="B443" s="49"/>
      <c r="D443" s="75"/>
      <c r="E443" s="75"/>
      <c r="G443" s="50"/>
      <c r="H443" s="49"/>
    </row>
    <row r="444" spans="1:8" x14ac:dyDescent="0.35">
      <c r="A444" s="49"/>
      <c r="B444" s="49"/>
      <c r="D444" s="75"/>
      <c r="E444" s="75"/>
      <c r="G444" s="50"/>
      <c r="H444" s="49"/>
    </row>
    <row r="445" spans="1:8" x14ac:dyDescent="0.35">
      <c r="A445" s="49"/>
      <c r="B445" s="49"/>
      <c r="D445" s="75"/>
      <c r="E445" s="75"/>
      <c r="G445" s="50"/>
      <c r="H445" s="49"/>
    </row>
    <row r="446" spans="1:8" x14ac:dyDescent="0.35">
      <c r="A446" s="49"/>
      <c r="B446" s="49"/>
      <c r="D446" s="75"/>
      <c r="E446" s="75"/>
      <c r="G446" s="50"/>
      <c r="H446" s="49"/>
    </row>
    <row r="447" spans="1:8" x14ac:dyDescent="0.35">
      <c r="A447" s="49"/>
      <c r="B447" s="49"/>
      <c r="D447" s="75"/>
      <c r="E447" s="75"/>
      <c r="G447" s="50"/>
      <c r="H447" s="49"/>
    </row>
    <row r="448" spans="1:8" x14ac:dyDescent="0.35">
      <c r="A448" s="49"/>
      <c r="B448" s="49"/>
      <c r="D448" s="75"/>
      <c r="E448" s="75"/>
      <c r="G448" s="50"/>
      <c r="H448" s="49"/>
    </row>
    <row r="449" spans="1:8" x14ac:dyDescent="0.35">
      <c r="A449" s="49"/>
      <c r="B449" s="49"/>
      <c r="D449" s="75"/>
      <c r="E449" s="75"/>
      <c r="G449" s="50"/>
      <c r="H449" s="49"/>
    </row>
    <row r="450" spans="1:8" x14ac:dyDescent="0.35">
      <c r="A450" s="49"/>
      <c r="B450" s="49"/>
      <c r="D450" s="75"/>
      <c r="E450" s="75"/>
      <c r="G450" s="50"/>
      <c r="H450" s="49"/>
    </row>
    <row r="451" spans="1:8" x14ac:dyDescent="0.35">
      <c r="A451" s="49"/>
      <c r="B451" s="49"/>
      <c r="D451" s="75"/>
      <c r="E451" s="75"/>
      <c r="G451" s="50"/>
      <c r="H451" s="49"/>
    </row>
    <row r="452" spans="1:8" x14ac:dyDescent="0.35">
      <c r="A452" s="49"/>
      <c r="B452" s="49"/>
      <c r="D452" s="75"/>
      <c r="E452" s="75"/>
      <c r="G452" s="50"/>
      <c r="H452" s="49"/>
    </row>
    <row r="453" spans="1:8" x14ac:dyDescent="0.35">
      <c r="A453" s="49"/>
      <c r="B453" s="49"/>
      <c r="D453" s="75"/>
      <c r="E453" s="75"/>
      <c r="G453" s="50"/>
      <c r="H453" s="49"/>
    </row>
    <row r="454" spans="1:8" x14ac:dyDescent="0.35">
      <c r="A454" s="49"/>
      <c r="B454" s="49"/>
      <c r="D454" s="75"/>
      <c r="E454" s="75"/>
      <c r="G454" s="50"/>
      <c r="H454" s="49"/>
    </row>
    <row r="455" spans="1:8" x14ac:dyDescent="0.35">
      <c r="A455" s="49"/>
      <c r="B455" s="49"/>
      <c r="D455" s="75"/>
      <c r="E455" s="75"/>
      <c r="G455" s="50"/>
      <c r="H455" s="49"/>
    </row>
    <row r="456" spans="1:8" x14ac:dyDescent="0.35">
      <c r="A456" s="49"/>
      <c r="B456" s="49"/>
      <c r="D456" s="75"/>
      <c r="E456" s="75"/>
      <c r="G456" s="50"/>
      <c r="H456" s="49"/>
    </row>
    <row r="457" spans="1:8" x14ac:dyDescent="0.35">
      <c r="A457" s="49"/>
      <c r="B457" s="49"/>
      <c r="D457" s="75"/>
      <c r="E457" s="75"/>
      <c r="G457" s="50"/>
      <c r="H457" s="49"/>
    </row>
    <row r="458" spans="1:8" x14ac:dyDescent="0.35">
      <c r="A458" s="49"/>
      <c r="B458" s="49"/>
      <c r="D458" s="75"/>
      <c r="E458" s="75"/>
      <c r="G458" s="50"/>
      <c r="H458" s="49"/>
    </row>
    <row r="459" spans="1:8" x14ac:dyDescent="0.35">
      <c r="A459" s="49"/>
      <c r="B459" s="49"/>
      <c r="D459" s="75"/>
      <c r="E459" s="75"/>
      <c r="G459" s="50"/>
      <c r="H459" s="49"/>
    </row>
    <row r="460" spans="1:8" x14ac:dyDescent="0.35">
      <c r="A460" s="49"/>
      <c r="B460" s="49"/>
      <c r="D460" s="75"/>
      <c r="E460" s="75"/>
      <c r="G460" s="50"/>
      <c r="H460" s="49"/>
    </row>
    <row r="461" spans="1:8" x14ac:dyDescent="0.35">
      <c r="A461" s="49"/>
      <c r="B461" s="49"/>
      <c r="D461" s="75"/>
      <c r="E461" s="75"/>
      <c r="G461" s="50"/>
      <c r="H461" s="49"/>
    </row>
    <row r="462" spans="1:8" x14ac:dyDescent="0.35">
      <c r="A462" s="49"/>
      <c r="B462" s="49"/>
      <c r="D462" s="75"/>
      <c r="E462" s="75"/>
      <c r="G462" s="50"/>
      <c r="H462" s="49"/>
    </row>
    <row r="463" spans="1:8" x14ac:dyDescent="0.35">
      <c r="A463" s="49"/>
      <c r="B463" s="49"/>
      <c r="D463" s="75"/>
      <c r="E463" s="75"/>
      <c r="G463" s="50"/>
      <c r="H463" s="49"/>
    </row>
    <row r="464" spans="1:8" x14ac:dyDescent="0.35">
      <c r="A464" s="49"/>
      <c r="B464" s="49"/>
      <c r="D464" s="75"/>
      <c r="E464" s="75"/>
      <c r="G464" s="50"/>
      <c r="H464" s="49"/>
    </row>
    <row r="465" spans="1:8" x14ac:dyDescent="0.35">
      <c r="A465" s="49"/>
      <c r="B465" s="49"/>
      <c r="D465" s="75"/>
      <c r="E465" s="75"/>
      <c r="G465" s="50"/>
      <c r="H465" s="49"/>
    </row>
    <row r="466" spans="1:8" x14ac:dyDescent="0.35">
      <c r="A466" s="49"/>
      <c r="B466" s="49"/>
      <c r="D466" s="75"/>
      <c r="E466" s="75"/>
      <c r="G466" s="50"/>
      <c r="H466" s="49"/>
    </row>
    <row r="467" spans="1:8" x14ac:dyDescent="0.35">
      <c r="A467" s="49"/>
      <c r="B467" s="49"/>
      <c r="D467" s="75"/>
      <c r="E467" s="75"/>
      <c r="G467" s="50"/>
      <c r="H467" s="49"/>
    </row>
    <row r="468" spans="1:8" x14ac:dyDescent="0.35">
      <c r="A468" s="49"/>
      <c r="B468" s="49"/>
      <c r="D468" s="75"/>
      <c r="E468" s="75"/>
      <c r="G468" s="50"/>
      <c r="H468" s="49"/>
    </row>
    <row r="469" spans="1:8" x14ac:dyDescent="0.35">
      <c r="A469" s="49"/>
      <c r="B469" s="49"/>
      <c r="D469" s="75"/>
      <c r="E469" s="75"/>
      <c r="G469" s="50"/>
      <c r="H469" s="49"/>
    </row>
    <row r="470" spans="1:8" x14ac:dyDescent="0.35">
      <c r="A470" s="49"/>
      <c r="B470" s="49"/>
      <c r="D470" s="75"/>
      <c r="E470" s="75"/>
      <c r="G470" s="50"/>
      <c r="H470" s="49"/>
    </row>
    <row r="471" spans="1:8" x14ac:dyDescent="0.35">
      <c r="A471" s="49"/>
      <c r="B471" s="49"/>
      <c r="D471" s="75"/>
      <c r="E471" s="75"/>
      <c r="G471" s="50"/>
      <c r="H471" s="49"/>
    </row>
    <row r="472" spans="1:8" x14ac:dyDescent="0.35">
      <c r="A472" s="49"/>
      <c r="B472" s="49"/>
      <c r="D472" s="75"/>
      <c r="E472" s="75"/>
      <c r="G472" s="50"/>
      <c r="H472" s="49"/>
    </row>
    <row r="473" spans="1:8" x14ac:dyDescent="0.35">
      <c r="A473" s="49"/>
      <c r="B473" s="49"/>
      <c r="D473" s="75"/>
      <c r="E473" s="75"/>
      <c r="G473" s="50"/>
      <c r="H473" s="49"/>
    </row>
    <row r="474" spans="1:8" x14ac:dyDescent="0.35">
      <c r="A474" s="49"/>
      <c r="B474" s="49"/>
      <c r="D474" s="75"/>
      <c r="E474" s="75"/>
      <c r="G474" s="50"/>
      <c r="H474" s="49"/>
    </row>
    <row r="475" spans="1:8" x14ac:dyDescent="0.35">
      <c r="A475" s="49"/>
      <c r="B475" s="49"/>
      <c r="D475" s="75"/>
      <c r="E475" s="75"/>
      <c r="G475" s="50"/>
      <c r="H475" s="49"/>
    </row>
    <row r="476" spans="1:8" x14ac:dyDescent="0.35">
      <c r="A476" s="49"/>
      <c r="B476" s="49"/>
      <c r="D476" s="75"/>
      <c r="E476" s="75"/>
      <c r="G476" s="50"/>
      <c r="H476" s="49"/>
    </row>
    <row r="477" spans="1:8" x14ac:dyDescent="0.35">
      <c r="A477" s="49"/>
      <c r="B477" s="49"/>
      <c r="D477" s="75"/>
      <c r="E477" s="75"/>
      <c r="G477" s="50"/>
      <c r="H477" s="49"/>
    </row>
    <row r="478" spans="1:8" x14ac:dyDescent="0.35">
      <c r="A478" s="49"/>
      <c r="B478" s="49"/>
      <c r="D478" s="75"/>
      <c r="E478" s="75"/>
      <c r="G478" s="50"/>
      <c r="H478" s="49"/>
    </row>
    <row r="479" spans="1:8" x14ac:dyDescent="0.35">
      <c r="A479" s="49"/>
      <c r="B479" s="49"/>
      <c r="D479" s="75"/>
      <c r="E479" s="75"/>
      <c r="G479" s="50"/>
      <c r="H479" s="49"/>
    </row>
    <row r="480" spans="1:8" x14ac:dyDescent="0.35">
      <c r="A480" s="49"/>
      <c r="B480" s="49"/>
      <c r="D480" s="75"/>
      <c r="E480" s="75"/>
      <c r="G480" s="50"/>
      <c r="H480" s="49"/>
    </row>
    <row r="481" spans="1:8" x14ac:dyDescent="0.35">
      <c r="A481" s="49"/>
      <c r="B481" s="49"/>
      <c r="D481" s="75"/>
      <c r="E481" s="75"/>
      <c r="G481" s="50"/>
      <c r="H481" s="49"/>
    </row>
    <row r="482" spans="1:8" x14ac:dyDescent="0.35">
      <c r="A482" s="49"/>
      <c r="B482" s="49"/>
      <c r="D482" s="75"/>
      <c r="E482" s="75"/>
      <c r="G482" s="50"/>
      <c r="H482" s="49"/>
    </row>
    <row r="483" spans="1:8" x14ac:dyDescent="0.35">
      <c r="A483" s="49"/>
      <c r="B483" s="49"/>
      <c r="D483" s="75"/>
      <c r="E483" s="75"/>
      <c r="G483" s="50"/>
      <c r="H483" s="49"/>
    </row>
    <row r="484" spans="1:8" x14ac:dyDescent="0.35">
      <c r="A484" s="49"/>
      <c r="B484" s="49"/>
      <c r="D484" s="75"/>
      <c r="E484" s="75"/>
      <c r="G484" s="50"/>
      <c r="H484" s="49"/>
    </row>
    <row r="485" spans="1:8" x14ac:dyDescent="0.35">
      <c r="A485" s="49"/>
      <c r="B485" s="49"/>
      <c r="D485" s="75"/>
      <c r="E485" s="75"/>
      <c r="G485" s="50"/>
      <c r="H485" s="49"/>
    </row>
    <row r="486" spans="1:8" x14ac:dyDescent="0.35">
      <c r="A486" s="49"/>
      <c r="B486" s="49"/>
      <c r="D486" s="75"/>
      <c r="E486" s="75"/>
      <c r="G486" s="50"/>
      <c r="H486" s="49"/>
    </row>
    <row r="487" spans="1:8" x14ac:dyDescent="0.35">
      <c r="A487" s="49"/>
      <c r="B487" s="49"/>
      <c r="D487" s="75"/>
      <c r="E487" s="75"/>
      <c r="G487" s="50"/>
      <c r="H487" s="49"/>
    </row>
    <row r="488" spans="1:8" x14ac:dyDescent="0.35">
      <c r="A488" s="49"/>
      <c r="B488" s="49"/>
      <c r="D488" s="75"/>
      <c r="E488" s="75"/>
      <c r="G488" s="50"/>
      <c r="H488" s="49"/>
    </row>
    <row r="489" spans="1:8" x14ac:dyDescent="0.35">
      <c r="A489" s="49"/>
      <c r="B489" s="49"/>
      <c r="D489" s="75"/>
      <c r="E489" s="75"/>
      <c r="G489" s="50"/>
      <c r="H489" s="49"/>
    </row>
    <row r="490" spans="1:8" x14ac:dyDescent="0.35">
      <c r="A490" s="49"/>
      <c r="B490" s="49"/>
      <c r="D490" s="75"/>
      <c r="E490" s="75"/>
      <c r="G490" s="50"/>
      <c r="H490" s="49"/>
    </row>
    <row r="491" spans="1:8" x14ac:dyDescent="0.35">
      <c r="A491" s="49"/>
      <c r="B491" s="49"/>
      <c r="D491" s="75"/>
      <c r="E491" s="75"/>
      <c r="G491" s="50"/>
      <c r="H491" s="49"/>
    </row>
    <row r="492" spans="1:8" x14ac:dyDescent="0.35">
      <c r="A492" s="49"/>
      <c r="B492" s="49"/>
      <c r="D492" s="75"/>
      <c r="E492" s="75"/>
      <c r="G492" s="50"/>
      <c r="H492" s="49"/>
    </row>
    <row r="493" spans="1:8" x14ac:dyDescent="0.35">
      <c r="A493" s="49"/>
      <c r="B493" s="49"/>
      <c r="D493" s="75"/>
      <c r="E493" s="75"/>
      <c r="G493" s="50"/>
      <c r="H493" s="49"/>
    </row>
    <row r="494" spans="1:8" x14ac:dyDescent="0.35">
      <c r="A494" s="49"/>
      <c r="B494" s="49"/>
      <c r="D494" s="75"/>
      <c r="E494" s="75"/>
      <c r="G494" s="50"/>
      <c r="H494" s="49"/>
    </row>
    <row r="495" spans="1:8" x14ac:dyDescent="0.35">
      <c r="A495" s="49"/>
      <c r="B495" s="49"/>
      <c r="D495" s="75"/>
      <c r="E495" s="75"/>
      <c r="G495" s="50"/>
      <c r="H495" s="49"/>
    </row>
    <row r="496" spans="1:8" x14ac:dyDescent="0.35">
      <c r="A496" s="49"/>
      <c r="B496" s="49"/>
      <c r="D496" s="75"/>
      <c r="E496" s="75"/>
      <c r="G496" s="50"/>
      <c r="H496" s="49"/>
    </row>
    <row r="497" spans="1:8" x14ac:dyDescent="0.35">
      <c r="A497" s="49"/>
      <c r="B497" s="49"/>
      <c r="D497" s="75"/>
      <c r="E497" s="75"/>
      <c r="G497" s="50"/>
      <c r="H497" s="49"/>
    </row>
    <row r="498" spans="1:8" x14ac:dyDescent="0.35">
      <c r="A498" s="49"/>
      <c r="B498" s="49"/>
      <c r="D498" s="75"/>
      <c r="E498" s="75"/>
      <c r="G498" s="50"/>
      <c r="H498" s="49"/>
    </row>
    <row r="499" spans="1:8" x14ac:dyDescent="0.35">
      <c r="A499" s="49"/>
      <c r="B499" s="49"/>
      <c r="D499" s="75"/>
      <c r="E499" s="75"/>
      <c r="G499" s="50"/>
      <c r="H499" s="49"/>
    </row>
    <row r="500" spans="1:8" x14ac:dyDescent="0.35">
      <c r="A500" s="49"/>
      <c r="B500" s="49"/>
      <c r="D500" s="75"/>
      <c r="E500" s="75"/>
      <c r="G500" s="50"/>
      <c r="H500" s="49"/>
    </row>
    <row r="501" spans="1:8" x14ac:dyDescent="0.35">
      <c r="A501" s="49"/>
      <c r="B501" s="49"/>
      <c r="D501" s="75"/>
      <c r="E501" s="75"/>
      <c r="G501" s="50"/>
      <c r="H501" s="49"/>
    </row>
    <row r="502" spans="1:8" x14ac:dyDescent="0.35">
      <c r="A502" s="49"/>
      <c r="B502" s="49"/>
      <c r="D502" s="75"/>
      <c r="E502" s="75"/>
      <c r="G502" s="50"/>
      <c r="H502" s="49"/>
    </row>
    <row r="503" spans="1:8" x14ac:dyDescent="0.35">
      <c r="A503" s="49"/>
      <c r="B503" s="49"/>
      <c r="D503" s="75"/>
      <c r="E503" s="75"/>
      <c r="G503" s="50"/>
      <c r="H503" s="49"/>
    </row>
    <row r="504" spans="1:8" x14ac:dyDescent="0.35">
      <c r="A504" s="49"/>
      <c r="B504" s="49"/>
      <c r="D504" s="75"/>
      <c r="E504" s="75"/>
      <c r="G504" s="50"/>
      <c r="H504" s="49"/>
    </row>
    <row r="505" spans="1:8" x14ac:dyDescent="0.35">
      <c r="A505" s="49"/>
      <c r="B505" s="49"/>
      <c r="D505" s="75"/>
      <c r="E505" s="75"/>
      <c r="G505" s="50"/>
      <c r="H505" s="49"/>
    </row>
    <row r="506" spans="1:8" x14ac:dyDescent="0.35">
      <c r="A506" s="49"/>
      <c r="B506" s="49"/>
      <c r="D506" s="75"/>
      <c r="E506" s="75"/>
      <c r="G506" s="50"/>
      <c r="H506" s="49"/>
    </row>
    <row r="507" spans="1:8" x14ac:dyDescent="0.35">
      <c r="A507" s="49"/>
      <c r="B507" s="49"/>
      <c r="D507" s="75"/>
      <c r="E507" s="75"/>
      <c r="G507" s="50"/>
      <c r="H507" s="49"/>
    </row>
    <row r="508" spans="1:8" x14ac:dyDescent="0.35">
      <c r="A508" s="49"/>
      <c r="B508" s="49"/>
      <c r="D508" s="75"/>
      <c r="E508" s="75"/>
      <c r="G508" s="50"/>
      <c r="H508" s="49"/>
    </row>
    <row r="509" spans="1:8" x14ac:dyDescent="0.35">
      <c r="A509" s="49"/>
      <c r="B509" s="49"/>
      <c r="D509" s="75"/>
      <c r="E509" s="75"/>
      <c r="G509" s="50"/>
      <c r="H509" s="49"/>
    </row>
    <row r="510" spans="1:8" x14ac:dyDescent="0.35">
      <c r="A510" s="49"/>
      <c r="B510" s="49"/>
      <c r="D510" s="75"/>
      <c r="E510" s="75"/>
      <c r="G510" s="50"/>
      <c r="H510" s="49"/>
    </row>
    <row r="511" spans="1:8" x14ac:dyDescent="0.35">
      <c r="A511" s="49"/>
      <c r="B511" s="49"/>
      <c r="D511" s="75"/>
      <c r="E511" s="75"/>
      <c r="G511" s="50"/>
      <c r="H511" s="49"/>
    </row>
    <row r="512" spans="1:8" x14ac:dyDescent="0.35">
      <c r="A512" s="49"/>
      <c r="B512" s="49"/>
      <c r="D512" s="75"/>
      <c r="E512" s="75"/>
      <c r="G512" s="50"/>
      <c r="H512" s="49"/>
    </row>
    <row r="513" spans="1:8" x14ac:dyDescent="0.35">
      <c r="A513" s="49"/>
      <c r="B513" s="49"/>
      <c r="D513" s="75"/>
      <c r="E513" s="75"/>
      <c r="G513" s="50"/>
      <c r="H513" s="49"/>
    </row>
    <row r="514" spans="1:8" x14ac:dyDescent="0.35">
      <c r="A514" s="49"/>
      <c r="B514" s="49"/>
      <c r="D514" s="75"/>
      <c r="E514" s="75"/>
      <c r="G514" s="50"/>
      <c r="H514" s="49"/>
    </row>
    <row r="515" spans="1:8" x14ac:dyDescent="0.35">
      <c r="A515" s="49"/>
      <c r="B515" s="49"/>
      <c r="D515" s="75"/>
      <c r="E515" s="75"/>
      <c r="G515" s="50"/>
      <c r="H515" s="49"/>
    </row>
    <row r="516" spans="1:8" x14ac:dyDescent="0.35">
      <c r="A516" s="49"/>
      <c r="B516" s="49"/>
      <c r="D516" s="75"/>
      <c r="E516" s="75"/>
      <c r="G516" s="50"/>
      <c r="H516" s="49"/>
    </row>
    <row r="517" spans="1:8" x14ac:dyDescent="0.35">
      <c r="A517" s="49"/>
      <c r="B517" s="49"/>
      <c r="D517" s="75"/>
      <c r="E517" s="75"/>
      <c r="G517" s="50"/>
      <c r="H517" s="49"/>
    </row>
    <row r="518" spans="1:8" x14ac:dyDescent="0.35">
      <c r="A518" s="49"/>
      <c r="B518" s="49"/>
      <c r="D518" s="75"/>
      <c r="E518" s="75"/>
      <c r="G518" s="50"/>
      <c r="H518" s="49"/>
    </row>
    <row r="519" spans="1:8" x14ac:dyDescent="0.35">
      <c r="A519" s="49"/>
      <c r="B519" s="49"/>
      <c r="D519" s="75"/>
      <c r="E519" s="75"/>
      <c r="G519" s="50"/>
      <c r="H519" s="49"/>
    </row>
    <row r="520" spans="1:8" x14ac:dyDescent="0.35">
      <c r="A520" s="49"/>
      <c r="B520" s="49"/>
      <c r="D520" s="75"/>
      <c r="E520" s="75"/>
      <c r="G520" s="50"/>
      <c r="H520" s="49"/>
    </row>
    <row r="521" spans="1:8" x14ac:dyDescent="0.35">
      <c r="A521" s="49"/>
      <c r="B521" s="49"/>
      <c r="D521" s="75"/>
      <c r="E521" s="75"/>
      <c r="G521" s="50"/>
      <c r="H521" s="49"/>
    </row>
    <row r="522" spans="1:8" x14ac:dyDescent="0.35">
      <c r="A522" s="49"/>
      <c r="B522" s="49"/>
      <c r="D522" s="75"/>
      <c r="E522" s="75"/>
      <c r="G522" s="50"/>
      <c r="H522" s="49"/>
    </row>
    <row r="523" spans="1:8" x14ac:dyDescent="0.35">
      <c r="A523" s="49"/>
      <c r="B523" s="49"/>
      <c r="D523" s="75"/>
      <c r="E523" s="75"/>
      <c r="G523" s="50"/>
      <c r="H523" s="49"/>
    </row>
    <row r="524" spans="1:8" x14ac:dyDescent="0.35">
      <c r="A524" s="49"/>
      <c r="B524" s="49"/>
      <c r="D524" s="75"/>
      <c r="E524" s="75"/>
      <c r="G524" s="50"/>
      <c r="H524" s="49"/>
    </row>
    <row r="525" spans="1:8" x14ac:dyDescent="0.35">
      <c r="A525" s="49"/>
      <c r="B525" s="49"/>
      <c r="D525" s="75"/>
      <c r="E525" s="75"/>
      <c r="G525" s="50"/>
      <c r="H525" s="49"/>
    </row>
    <row r="526" spans="1:8" x14ac:dyDescent="0.35">
      <c r="A526" s="49"/>
      <c r="B526" s="49"/>
      <c r="D526" s="75"/>
      <c r="E526" s="75"/>
      <c r="G526" s="50"/>
      <c r="H526" s="49"/>
    </row>
    <row r="527" spans="1:8" x14ac:dyDescent="0.35">
      <c r="A527" s="49"/>
      <c r="B527" s="49"/>
      <c r="D527" s="75"/>
      <c r="E527" s="75"/>
      <c r="G527" s="50"/>
      <c r="H527" s="49"/>
    </row>
    <row r="528" spans="1:8" x14ac:dyDescent="0.35">
      <c r="A528" s="49"/>
      <c r="B528" s="49"/>
      <c r="D528" s="75"/>
      <c r="E528" s="75"/>
      <c r="G528" s="50"/>
      <c r="H528" s="49"/>
    </row>
    <row r="529" spans="1:8" x14ac:dyDescent="0.35">
      <c r="A529" s="49"/>
      <c r="B529" s="49"/>
      <c r="D529" s="75"/>
      <c r="E529" s="75"/>
      <c r="G529" s="50"/>
      <c r="H529" s="49"/>
    </row>
    <row r="530" spans="1:8" x14ac:dyDescent="0.35">
      <c r="A530" s="49"/>
      <c r="B530" s="49"/>
      <c r="D530" s="75"/>
      <c r="E530" s="75"/>
      <c r="G530" s="50"/>
      <c r="H530" s="49"/>
    </row>
    <row r="531" spans="1:8" x14ac:dyDescent="0.35">
      <c r="A531" s="49"/>
      <c r="B531" s="49"/>
      <c r="D531" s="75"/>
      <c r="E531" s="75"/>
      <c r="G531" s="50"/>
      <c r="H531" s="49"/>
    </row>
    <row r="532" spans="1:8" x14ac:dyDescent="0.35">
      <c r="A532" s="49"/>
      <c r="B532" s="49"/>
      <c r="D532" s="75"/>
      <c r="E532" s="75"/>
      <c r="G532" s="50"/>
      <c r="H532" s="49"/>
    </row>
    <row r="533" spans="1:8" x14ac:dyDescent="0.35">
      <c r="A533" s="49"/>
      <c r="B533" s="49"/>
      <c r="D533" s="75"/>
      <c r="E533" s="75"/>
      <c r="G533" s="50"/>
      <c r="H533" s="49"/>
    </row>
    <row r="534" spans="1:8" x14ac:dyDescent="0.35">
      <c r="A534" s="49"/>
      <c r="B534" s="49"/>
      <c r="D534" s="75"/>
      <c r="E534" s="75"/>
      <c r="G534" s="50"/>
      <c r="H534" s="49"/>
    </row>
    <row r="535" spans="1:8" x14ac:dyDescent="0.35">
      <c r="A535" s="49"/>
      <c r="B535" s="49"/>
      <c r="D535" s="75"/>
      <c r="E535" s="75"/>
      <c r="G535" s="50"/>
      <c r="H535" s="49"/>
    </row>
    <row r="536" spans="1:8" x14ac:dyDescent="0.35">
      <c r="A536" s="49"/>
      <c r="B536" s="49"/>
      <c r="D536" s="75"/>
      <c r="E536" s="75"/>
      <c r="G536" s="50"/>
      <c r="H536" s="49"/>
    </row>
    <row r="537" spans="1:8" x14ac:dyDescent="0.35">
      <c r="A537" s="49"/>
      <c r="B537" s="49"/>
      <c r="D537" s="75"/>
      <c r="E537" s="75"/>
      <c r="G537" s="50"/>
      <c r="H537" s="49"/>
    </row>
    <row r="538" spans="1:8" x14ac:dyDescent="0.35">
      <c r="A538" s="49"/>
      <c r="B538" s="49"/>
      <c r="D538" s="75"/>
      <c r="E538" s="75"/>
      <c r="G538" s="50"/>
      <c r="H538" s="49"/>
    </row>
    <row r="539" spans="1:8" x14ac:dyDescent="0.35">
      <c r="A539" s="49"/>
      <c r="B539" s="49"/>
      <c r="D539" s="75"/>
      <c r="E539" s="75"/>
      <c r="G539" s="50"/>
      <c r="H539" s="49"/>
    </row>
    <row r="540" spans="1:8" x14ac:dyDescent="0.35">
      <c r="A540" s="49"/>
      <c r="B540" s="49"/>
      <c r="D540" s="75"/>
      <c r="E540" s="75"/>
      <c r="G540" s="50"/>
      <c r="H540" s="49"/>
    </row>
    <row r="541" spans="1:8" x14ac:dyDescent="0.35">
      <c r="A541" s="49"/>
      <c r="B541" s="49"/>
      <c r="D541" s="75"/>
      <c r="E541" s="75"/>
      <c r="G541" s="50"/>
      <c r="H541" s="49"/>
    </row>
    <row r="542" spans="1:8" x14ac:dyDescent="0.35">
      <c r="A542" s="49"/>
      <c r="B542" s="49"/>
      <c r="D542" s="75"/>
      <c r="E542" s="75"/>
      <c r="G542" s="50"/>
      <c r="H542" s="49"/>
    </row>
    <row r="543" spans="1:8" x14ac:dyDescent="0.35">
      <c r="A543" s="49"/>
      <c r="B543" s="49"/>
      <c r="D543" s="75"/>
      <c r="E543" s="75"/>
      <c r="G543" s="50"/>
      <c r="H543" s="49"/>
    </row>
    <row r="544" spans="1:8" x14ac:dyDescent="0.35">
      <c r="A544" s="49"/>
      <c r="B544" s="49"/>
      <c r="D544" s="75"/>
      <c r="E544" s="75"/>
      <c r="G544" s="50"/>
      <c r="H544" s="49"/>
    </row>
    <row r="545" spans="1:8" x14ac:dyDescent="0.35">
      <c r="A545" s="49"/>
      <c r="B545" s="49"/>
      <c r="D545" s="75"/>
      <c r="E545" s="75"/>
      <c r="G545" s="50"/>
      <c r="H545" s="49"/>
    </row>
    <row r="546" spans="1:8" x14ac:dyDescent="0.35">
      <c r="A546" s="49"/>
      <c r="B546" s="49"/>
      <c r="D546" s="75"/>
      <c r="E546" s="75"/>
      <c r="G546" s="50"/>
      <c r="H546" s="49"/>
    </row>
    <row r="547" spans="1:8" x14ac:dyDescent="0.35">
      <c r="A547" s="49"/>
      <c r="B547" s="49"/>
      <c r="D547" s="75"/>
      <c r="E547" s="75"/>
      <c r="G547" s="50"/>
      <c r="H547" s="49"/>
    </row>
    <row r="548" spans="1:8" x14ac:dyDescent="0.35">
      <c r="A548" s="49"/>
      <c r="B548" s="49"/>
      <c r="D548" s="75"/>
      <c r="E548" s="75"/>
      <c r="G548" s="50"/>
      <c r="H548" s="49"/>
    </row>
    <row r="549" spans="1:8" x14ac:dyDescent="0.35">
      <c r="A549" s="49"/>
      <c r="B549" s="49"/>
      <c r="D549" s="75"/>
      <c r="E549" s="75"/>
      <c r="G549" s="50"/>
      <c r="H549" s="49"/>
    </row>
    <row r="550" spans="1:8" x14ac:dyDescent="0.35">
      <c r="A550" s="49"/>
      <c r="B550" s="49"/>
      <c r="D550" s="75"/>
      <c r="E550" s="75"/>
      <c r="G550" s="50"/>
      <c r="H550" s="49"/>
    </row>
    <row r="551" spans="1:8" x14ac:dyDescent="0.35">
      <c r="A551" s="49"/>
      <c r="B551" s="49"/>
      <c r="D551" s="75"/>
      <c r="E551" s="75"/>
      <c r="G551" s="50"/>
      <c r="H551" s="49"/>
    </row>
    <row r="552" spans="1:8" x14ac:dyDescent="0.35">
      <c r="A552" s="49"/>
      <c r="B552" s="49"/>
      <c r="D552" s="75"/>
      <c r="E552" s="75"/>
      <c r="G552" s="50"/>
      <c r="H552" s="49"/>
    </row>
    <row r="553" spans="1:8" x14ac:dyDescent="0.35">
      <c r="A553" s="49"/>
      <c r="B553" s="49"/>
      <c r="D553" s="75"/>
      <c r="E553" s="75"/>
      <c r="G553" s="50"/>
      <c r="H553" s="49"/>
    </row>
    <row r="554" spans="1:8" x14ac:dyDescent="0.35">
      <c r="A554" s="49"/>
      <c r="B554" s="49"/>
      <c r="D554" s="75"/>
      <c r="E554" s="75"/>
      <c r="G554" s="50"/>
      <c r="H554" s="49"/>
    </row>
    <row r="555" spans="1:8" x14ac:dyDescent="0.35">
      <c r="A555" s="49"/>
      <c r="B555" s="49"/>
      <c r="D555" s="75"/>
      <c r="E555" s="75"/>
      <c r="G555" s="50"/>
      <c r="H555" s="49"/>
    </row>
    <row r="556" spans="1:8" x14ac:dyDescent="0.35">
      <c r="A556" s="49"/>
      <c r="B556" s="49"/>
      <c r="D556" s="75"/>
      <c r="E556" s="75"/>
      <c r="G556" s="50"/>
      <c r="H556" s="49"/>
    </row>
    <row r="557" spans="1:8" x14ac:dyDescent="0.35">
      <c r="A557" s="49"/>
      <c r="B557" s="49"/>
      <c r="D557" s="75"/>
      <c r="E557" s="75"/>
      <c r="G557" s="50"/>
      <c r="H557" s="49"/>
    </row>
    <row r="558" spans="1:8" x14ac:dyDescent="0.35">
      <c r="A558" s="49"/>
      <c r="B558" s="49"/>
      <c r="D558" s="75"/>
      <c r="E558" s="75"/>
      <c r="G558" s="50"/>
      <c r="H558" s="49"/>
    </row>
    <row r="559" spans="1:8" x14ac:dyDescent="0.35">
      <c r="A559" s="49"/>
      <c r="B559" s="49"/>
      <c r="D559" s="75"/>
      <c r="E559" s="75"/>
      <c r="G559" s="50"/>
      <c r="H559" s="49"/>
    </row>
    <row r="560" spans="1:8" x14ac:dyDescent="0.35">
      <c r="A560" s="49"/>
      <c r="B560" s="49"/>
      <c r="D560" s="75"/>
      <c r="E560" s="75"/>
      <c r="G560" s="50"/>
      <c r="H560" s="49"/>
    </row>
    <row r="561" spans="1:8" x14ac:dyDescent="0.35">
      <c r="A561" s="49"/>
      <c r="B561" s="49"/>
      <c r="D561" s="75"/>
      <c r="E561" s="75"/>
      <c r="G561" s="50"/>
      <c r="H561" s="49"/>
    </row>
    <row r="562" spans="1:8" x14ac:dyDescent="0.35">
      <c r="A562" s="49"/>
      <c r="B562" s="49"/>
      <c r="D562" s="75"/>
      <c r="E562" s="75"/>
      <c r="G562" s="50"/>
      <c r="H562" s="49"/>
    </row>
    <row r="563" spans="1:8" x14ac:dyDescent="0.35">
      <c r="A563" s="49"/>
      <c r="B563" s="49"/>
      <c r="D563" s="75"/>
      <c r="E563" s="75"/>
      <c r="G563" s="50"/>
      <c r="H563" s="49"/>
    </row>
    <row r="564" spans="1:8" x14ac:dyDescent="0.35">
      <c r="A564" s="49"/>
      <c r="B564" s="49"/>
      <c r="D564" s="75"/>
      <c r="E564" s="75"/>
      <c r="G564" s="50"/>
      <c r="H564" s="49"/>
    </row>
    <row r="565" spans="1:8" x14ac:dyDescent="0.35">
      <c r="A565" s="49"/>
      <c r="B565" s="49"/>
      <c r="D565" s="75"/>
      <c r="E565" s="75"/>
      <c r="G565" s="50"/>
      <c r="H565" s="49"/>
    </row>
    <row r="566" spans="1:8" x14ac:dyDescent="0.35">
      <c r="A566" s="49"/>
      <c r="B566" s="49"/>
      <c r="D566" s="75"/>
      <c r="E566" s="75"/>
      <c r="G566" s="50"/>
      <c r="H566" s="49"/>
    </row>
    <row r="567" spans="1:8" x14ac:dyDescent="0.35">
      <c r="A567" s="49"/>
      <c r="B567" s="49"/>
      <c r="D567" s="75"/>
      <c r="E567" s="75"/>
      <c r="G567" s="50"/>
      <c r="H567" s="49"/>
    </row>
    <row r="568" spans="1:8" x14ac:dyDescent="0.35">
      <c r="A568" s="49"/>
      <c r="B568" s="49"/>
      <c r="D568" s="75"/>
      <c r="E568" s="75"/>
      <c r="G568" s="50"/>
      <c r="H568" s="49"/>
    </row>
    <row r="569" spans="1:8" x14ac:dyDescent="0.35">
      <c r="A569" s="49"/>
      <c r="B569" s="49"/>
      <c r="D569" s="75"/>
      <c r="E569" s="75"/>
      <c r="G569" s="50"/>
      <c r="H569" s="49"/>
    </row>
    <row r="570" spans="1:8" x14ac:dyDescent="0.35">
      <c r="A570" s="49"/>
      <c r="B570" s="49"/>
      <c r="D570" s="75"/>
      <c r="E570" s="75"/>
      <c r="G570" s="50"/>
      <c r="H570" s="49"/>
    </row>
    <row r="571" spans="1:8" x14ac:dyDescent="0.35">
      <c r="A571" s="49"/>
      <c r="B571" s="49"/>
      <c r="D571" s="75"/>
      <c r="E571" s="75"/>
      <c r="G571" s="50"/>
      <c r="H571" s="49"/>
    </row>
    <row r="572" spans="1:8" x14ac:dyDescent="0.35">
      <c r="A572" s="49"/>
      <c r="B572" s="49"/>
      <c r="D572" s="75"/>
      <c r="E572" s="75"/>
      <c r="G572" s="50"/>
      <c r="H572" s="49"/>
    </row>
    <row r="573" spans="1:8" x14ac:dyDescent="0.35">
      <c r="A573" s="49"/>
      <c r="B573" s="49"/>
      <c r="D573" s="75"/>
      <c r="E573" s="75"/>
      <c r="G573" s="50"/>
      <c r="H573" s="49"/>
    </row>
    <row r="574" spans="1:8" x14ac:dyDescent="0.35">
      <c r="A574" s="49"/>
      <c r="B574" s="49"/>
      <c r="D574" s="75"/>
      <c r="E574" s="75"/>
      <c r="G574" s="50"/>
      <c r="H574" s="49"/>
    </row>
    <row r="575" spans="1:8" x14ac:dyDescent="0.35">
      <c r="A575" s="49"/>
      <c r="B575" s="49"/>
      <c r="D575" s="75"/>
      <c r="E575" s="75"/>
      <c r="G575" s="50"/>
      <c r="H575" s="49"/>
    </row>
    <row r="576" spans="1:8" x14ac:dyDescent="0.35">
      <c r="A576" s="49"/>
      <c r="B576" s="49"/>
      <c r="D576" s="75"/>
      <c r="E576" s="75"/>
      <c r="G576" s="50"/>
      <c r="H576" s="49"/>
    </row>
    <row r="577" spans="1:8" x14ac:dyDescent="0.35">
      <c r="A577" s="49"/>
      <c r="B577" s="49"/>
      <c r="D577" s="75"/>
      <c r="E577" s="75"/>
      <c r="G577" s="50"/>
      <c r="H577" s="49"/>
    </row>
    <row r="578" spans="1:8" x14ac:dyDescent="0.35">
      <c r="A578" s="49"/>
      <c r="B578" s="49"/>
      <c r="D578" s="75"/>
      <c r="E578" s="75"/>
      <c r="G578" s="50"/>
      <c r="H578" s="49"/>
    </row>
    <row r="579" spans="1:8" x14ac:dyDescent="0.35">
      <c r="A579" s="49"/>
      <c r="B579" s="49"/>
      <c r="D579" s="75"/>
      <c r="E579" s="75"/>
      <c r="G579" s="50"/>
      <c r="H579" s="49"/>
    </row>
    <row r="580" spans="1:8" x14ac:dyDescent="0.35">
      <c r="A580" s="49"/>
      <c r="B580" s="49"/>
      <c r="D580" s="75"/>
      <c r="E580" s="75"/>
      <c r="G580" s="50"/>
      <c r="H580" s="49"/>
    </row>
    <row r="581" spans="1:8" x14ac:dyDescent="0.35">
      <c r="A581" s="49"/>
      <c r="B581" s="49"/>
      <c r="D581" s="75"/>
      <c r="E581" s="75"/>
      <c r="G581" s="50"/>
      <c r="H581" s="49"/>
    </row>
    <row r="582" spans="1:8" x14ac:dyDescent="0.35">
      <c r="A582" s="49"/>
      <c r="B582" s="49"/>
      <c r="D582" s="75"/>
      <c r="E582" s="75"/>
      <c r="G582" s="50"/>
      <c r="H582" s="49"/>
    </row>
    <row r="583" spans="1:8" x14ac:dyDescent="0.35">
      <c r="A583" s="49"/>
      <c r="B583" s="49"/>
      <c r="D583" s="75"/>
      <c r="E583" s="75"/>
      <c r="G583" s="50"/>
      <c r="H583" s="49"/>
    </row>
    <row r="584" spans="1:8" x14ac:dyDescent="0.35">
      <c r="A584" s="49"/>
      <c r="B584" s="49"/>
      <c r="D584" s="75"/>
      <c r="E584" s="75"/>
      <c r="G584" s="50"/>
      <c r="H584" s="49"/>
    </row>
    <row r="585" spans="1:8" x14ac:dyDescent="0.35">
      <c r="A585" s="49"/>
      <c r="B585" s="49"/>
      <c r="D585" s="75"/>
      <c r="E585" s="75"/>
      <c r="G585" s="50"/>
      <c r="H585" s="49"/>
    </row>
    <row r="586" spans="1:8" x14ac:dyDescent="0.35">
      <c r="A586" s="49"/>
      <c r="B586" s="49"/>
      <c r="D586" s="75"/>
      <c r="E586" s="75"/>
      <c r="G586" s="50"/>
      <c r="H586" s="49"/>
    </row>
    <row r="587" spans="1:8" x14ac:dyDescent="0.35">
      <c r="A587" s="49"/>
      <c r="B587" s="49"/>
      <c r="D587" s="75"/>
      <c r="E587" s="75"/>
      <c r="G587" s="50"/>
      <c r="H587" s="49"/>
    </row>
    <row r="588" spans="1:8" x14ac:dyDescent="0.35">
      <c r="A588" s="49"/>
      <c r="B588" s="49"/>
      <c r="D588" s="75"/>
      <c r="E588" s="75"/>
      <c r="G588" s="50"/>
      <c r="H588" s="49"/>
    </row>
    <row r="589" spans="1:8" x14ac:dyDescent="0.35">
      <c r="A589" s="49"/>
      <c r="B589" s="49"/>
      <c r="D589" s="75"/>
      <c r="E589" s="75"/>
      <c r="G589" s="50"/>
      <c r="H589" s="49"/>
    </row>
    <row r="590" spans="1:8" x14ac:dyDescent="0.35">
      <c r="A590" s="49"/>
      <c r="B590" s="49"/>
      <c r="D590" s="75"/>
      <c r="E590" s="75"/>
      <c r="G590" s="50"/>
      <c r="H590" s="49"/>
    </row>
    <row r="591" spans="1:8" x14ac:dyDescent="0.35">
      <c r="A591" s="49"/>
      <c r="B591" s="49"/>
      <c r="D591" s="75"/>
      <c r="E591" s="75"/>
      <c r="G591" s="50"/>
      <c r="H591" s="49"/>
    </row>
    <row r="592" spans="1:8" x14ac:dyDescent="0.35">
      <c r="A592" s="49"/>
      <c r="B592" s="49"/>
      <c r="D592" s="75"/>
      <c r="E592" s="75"/>
      <c r="G592" s="50"/>
      <c r="H592" s="49"/>
    </row>
    <row r="593" spans="1:8" x14ac:dyDescent="0.35">
      <c r="A593" s="49"/>
      <c r="B593" s="49"/>
      <c r="D593" s="75"/>
      <c r="E593" s="75"/>
      <c r="G593" s="50"/>
      <c r="H593" s="49"/>
    </row>
    <row r="594" spans="1:8" x14ac:dyDescent="0.35">
      <c r="A594" s="49"/>
      <c r="B594" s="49"/>
      <c r="D594" s="75"/>
      <c r="E594" s="75"/>
      <c r="G594" s="50"/>
      <c r="H594" s="49"/>
    </row>
    <row r="595" spans="1:8" x14ac:dyDescent="0.35">
      <c r="A595" s="49"/>
      <c r="B595" s="49"/>
      <c r="D595" s="75"/>
      <c r="E595" s="75"/>
      <c r="G595" s="50"/>
      <c r="H595" s="49"/>
    </row>
    <row r="596" spans="1:8" x14ac:dyDescent="0.35">
      <c r="A596" s="49"/>
      <c r="B596" s="49"/>
      <c r="D596" s="75"/>
      <c r="E596" s="75"/>
      <c r="G596" s="50"/>
      <c r="H596" s="49"/>
    </row>
    <row r="597" spans="1:8" x14ac:dyDescent="0.35">
      <c r="A597" s="49"/>
      <c r="B597" s="49"/>
      <c r="D597" s="75"/>
      <c r="E597" s="75"/>
      <c r="G597" s="50"/>
      <c r="H597" s="49"/>
    </row>
    <row r="598" spans="1:8" x14ac:dyDescent="0.35">
      <c r="A598" s="49"/>
      <c r="B598" s="49"/>
      <c r="D598" s="75"/>
      <c r="E598" s="75"/>
      <c r="G598" s="50"/>
      <c r="H598" s="49"/>
    </row>
    <row r="599" spans="1:8" x14ac:dyDescent="0.35">
      <c r="A599" s="49"/>
      <c r="B599" s="49"/>
      <c r="D599" s="75"/>
      <c r="E599" s="75"/>
      <c r="G599" s="50"/>
      <c r="H599" s="49"/>
    </row>
    <row r="600" spans="1:8" x14ac:dyDescent="0.35">
      <c r="A600" s="49"/>
      <c r="B600" s="49"/>
      <c r="D600" s="75"/>
      <c r="E600" s="75"/>
      <c r="G600" s="50"/>
      <c r="H600" s="49"/>
    </row>
    <row r="601" spans="1:8" x14ac:dyDescent="0.35">
      <c r="A601" s="49"/>
      <c r="B601" s="49"/>
      <c r="D601" s="75"/>
      <c r="E601" s="75"/>
      <c r="G601" s="50"/>
      <c r="H601" s="49"/>
    </row>
    <row r="602" spans="1:8" x14ac:dyDescent="0.35">
      <c r="A602" s="49"/>
      <c r="B602" s="49"/>
      <c r="D602" s="75"/>
      <c r="E602" s="75"/>
      <c r="G602" s="50"/>
      <c r="H602" s="49"/>
    </row>
    <row r="603" spans="1:8" x14ac:dyDescent="0.35">
      <c r="A603" s="49"/>
      <c r="B603" s="49"/>
      <c r="D603" s="75"/>
      <c r="E603" s="75"/>
      <c r="G603" s="50"/>
      <c r="H603" s="49"/>
    </row>
    <row r="604" spans="1:8" x14ac:dyDescent="0.35">
      <c r="A604" s="49"/>
      <c r="B604" s="49"/>
      <c r="D604" s="75"/>
      <c r="E604" s="75"/>
      <c r="G604" s="50"/>
      <c r="H604" s="49"/>
    </row>
    <row r="605" spans="1:8" x14ac:dyDescent="0.35">
      <c r="A605" s="49"/>
      <c r="B605" s="49"/>
      <c r="D605" s="75"/>
      <c r="E605" s="75"/>
      <c r="G605" s="50"/>
      <c r="H605" s="49"/>
    </row>
    <row r="606" spans="1:8" x14ac:dyDescent="0.35">
      <c r="A606" s="49"/>
      <c r="B606" s="49"/>
      <c r="D606" s="75"/>
      <c r="E606" s="75"/>
      <c r="G606" s="50"/>
      <c r="H606" s="49"/>
    </row>
    <row r="607" spans="1:8" x14ac:dyDescent="0.35">
      <c r="A607" s="49"/>
      <c r="B607" s="49"/>
      <c r="D607" s="75"/>
      <c r="E607" s="75"/>
      <c r="G607" s="50"/>
      <c r="H607" s="49"/>
    </row>
    <row r="608" spans="1:8" x14ac:dyDescent="0.35">
      <c r="A608" s="49"/>
      <c r="B608" s="49"/>
      <c r="D608" s="75"/>
      <c r="E608" s="75"/>
      <c r="G608" s="50"/>
      <c r="H608" s="49"/>
    </row>
    <row r="609" spans="1:8" x14ac:dyDescent="0.35">
      <c r="A609" s="49"/>
      <c r="B609" s="49"/>
      <c r="D609" s="75"/>
      <c r="E609" s="75"/>
      <c r="G609" s="50"/>
      <c r="H609" s="49"/>
    </row>
    <row r="610" spans="1:8" x14ac:dyDescent="0.35">
      <c r="A610" s="49"/>
      <c r="B610" s="49"/>
      <c r="D610" s="75"/>
      <c r="E610" s="75"/>
      <c r="G610" s="50"/>
      <c r="H610" s="49"/>
    </row>
    <row r="611" spans="1:8" x14ac:dyDescent="0.35">
      <c r="A611" s="49"/>
      <c r="B611" s="49"/>
      <c r="D611" s="75"/>
      <c r="E611" s="75"/>
      <c r="G611" s="50"/>
      <c r="H611" s="49"/>
    </row>
    <row r="612" spans="1:8" x14ac:dyDescent="0.35">
      <c r="A612" s="49"/>
      <c r="B612" s="49"/>
      <c r="D612" s="75"/>
      <c r="E612" s="75"/>
      <c r="G612" s="50"/>
      <c r="H612" s="49"/>
    </row>
    <row r="613" spans="1:8" x14ac:dyDescent="0.35">
      <c r="A613" s="49"/>
      <c r="B613" s="49"/>
      <c r="D613" s="75"/>
      <c r="E613" s="75"/>
      <c r="G613" s="50"/>
      <c r="H613" s="49"/>
    </row>
    <row r="614" spans="1:8" x14ac:dyDescent="0.35">
      <c r="A614" s="49"/>
      <c r="B614" s="49"/>
      <c r="D614" s="75"/>
      <c r="E614" s="75"/>
      <c r="G614" s="50"/>
      <c r="H614" s="49"/>
    </row>
    <row r="615" spans="1:8" x14ac:dyDescent="0.35">
      <c r="A615" s="49"/>
      <c r="B615" s="49"/>
      <c r="D615" s="75"/>
      <c r="E615" s="75"/>
      <c r="G615" s="50"/>
      <c r="H615" s="49"/>
    </row>
    <row r="616" spans="1:8" x14ac:dyDescent="0.35">
      <c r="A616" s="49"/>
      <c r="B616" s="49"/>
      <c r="D616" s="75"/>
      <c r="E616" s="75"/>
      <c r="G616" s="50"/>
      <c r="H616" s="49"/>
    </row>
    <row r="617" spans="1:8" x14ac:dyDescent="0.35">
      <c r="A617" s="49"/>
      <c r="B617" s="49"/>
      <c r="D617" s="75"/>
      <c r="E617" s="75"/>
      <c r="G617" s="50"/>
      <c r="H617" s="49"/>
    </row>
    <row r="618" spans="1:8" x14ac:dyDescent="0.35">
      <c r="A618" s="49"/>
      <c r="B618" s="49"/>
      <c r="D618" s="75"/>
      <c r="E618" s="75"/>
      <c r="G618" s="50"/>
      <c r="H618" s="49"/>
    </row>
    <row r="619" spans="1:8" x14ac:dyDescent="0.35">
      <c r="A619" s="49"/>
      <c r="B619" s="49"/>
      <c r="D619" s="75"/>
      <c r="E619" s="75"/>
      <c r="G619" s="50"/>
      <c r="H619" s="49"/>
    </row>
    <row r="620" spans="1:8" x14ac:dyDescent="0.35">
      <c r="A620" s="49"/>
      <c r="B620" s="49"/>
      <c r="D620" s="75"/>
      <c r="E620" s="75"/>
      <c r="G620" s="50"/>
      <c r="H620" s="49"/>
    </row>
    <row r="621" spans="1:8" x14ac:dyDescent="0.35">
      <c r="A621" s="49"/>
      <c r="B621" s="49"/>
      <c r="D621" s="75"/>
      <c r="E621" s="75"/>
      <c r="G621" s="50"/>
      <c r="H621" s="49"/>
    </row>
    <row r="622" spans="1:8" x14ac:dyDescent="0.35">
      <c r="A622" s="49"/>
      <c r="B622" s="49"/>
      <c r="D622" s="75"/>
      <c r="E622" s="75"/>
      <c r="G622" s="50"/>
      <c r="H622" s="49"/>
    </row>
    <row r="623" spans="1:8" x14ac:dyDescent="0.35">
      <c r="A623" s="49"/>
      <c r="B623" s="49"/>
      <c r="D623" s="75"/>
      <c r="E623" s="75"/>
      <c r="G623" s="50"/>
      <c r="H623" s="49"/>
    </row>
    <row r="624" spans="1:8" x14ac:dyDescent="0.35">
      <c r="A624" s="49"/>
      <c r="B624" s="49"/>
      <c r="D624" s="75"/>
      <c r="E624" s="75"/>
      <c r="G624" s="50"/>
      <c r="H624" s="49"/>
    </row>
    <row r="625" spans="1:8" x14ac:dyDescent="0.35">
      <c r="A625" s="49"/>
      <c r="B625" s="49"/>
      <c r="D625" s="75"/>
      <c r="E625" s="75"/>
      <c r="G625" s="50"/>
      <c r="H625" s="49"/>
    </row>
    <row r="626" spans="1:8" x14ac:dyDescent="0.35">
      <c r="A626" s="49"/>
      <c r="B626" s="49"/>
      <c r="D626" s="75"/>
      <c r="E626" s="75"/>
      <c r="G626" s="50"/>
      <c r="H626" s="49"/>
    </row>
    <row r="627" spans="1:8" x14ac:dyDescent="0.35">
      <c r="A627" s="49"/>
      <c r="B627" s="49"/>
      <c r="D627" s="75"/>
      <c r="E627" s="75"/>
      <c r="G627" s="50"/>
      <c r="H627" s="49"/>
    </row>
    <row r="628" spans="1:8" x14ac:dyDescent="0.35">
      <c r="A628" s="49"/>
      <c r="B628" s="49"/>
      <c r="D628" s="75"/>
      <c r="E628" s="75"/>
      <c r="G628" s="50"/>
      <c r="H628" s="49"/>
    </row>
    <row r="629" spans="1:8" x14ac:dyDescent="0.35">
      <c r="A629" s="49"/>
      <c r="B629" s="49"/>
      <c r="D629" s="75"/>
      <c r="E629" s="75"/>
      <c r="G629" s="50"/>
      <c r="H629" s="49"/>
    </row>
    <row r="630" spans="1:8" x14ac:dyDescent="0.35">
      <c r="A630" s="49"/>
      <c r="B630" s="49"/>
      <c r="D630" s="75"/>
      <c r="E630" s="75"/>
      <c r="G630" s="50"/>
      <c r="H630" s="49"/>
    </row>
    <row r="631" spans="1:8" x14ac:dyDescent="0.35">
      <c r="A631" s="49"/>
      <c r="B631" s="49"/>
      <c r="D631" s="75"/>
      <c r="E631" s="75"/>
      <c r="G631" s="50"/>
      <c r="H631" s="49"/>
    </row>
    <row r="632" spans="1:8" x14ac:dyDescent="0.35">
      <c r="A632" s="49"/>
      <c r="B632" s="49"/>
      <c r="D632" s="75"/>
      <c r="E632" s="75"/>
      <c r="G632" s="50"/>
      <c r="H632" s="49"/>
    </row>
    <row r="633" spans="1:8" x14ac:dyDescent="0.35">
      <c r="A633" s="49"/>
      <c r="B633" s="49"/>
      <c r="D633" s="75"/>
      <c r="E633" s="75"/>
      <c r="G633" s="50"/>
      <c r="H633" s="49"/>
    </row>
    <row r="634" spans="1:8" x14ac:dyDescent="0.35">
      <c r="A634" s="49"/>
      <c r="B634" s="49"/>
      <c r="D634" s="75"/>
      <c r="E634" s="75"/>
      <c r="G634" s="50"/>
      <c r="H634" s="49"/>
    </row>
    <row r="635" spans="1:8" x14ac:dyDescent="0.35">
      <c r="A635" s="49"/>
      <c r="B635" s="49"/>
      <c r="D635" s="75"/>
      <c r="E635" s="75"/>
      <c r="G635" s="50"/>
      <c r="H635" s="49"/>
    </row>
    <row r="636" spans="1:8" x14ac:dyDescent="0.35">
      <c r="A636" s="49"/>
      <c r="B636" s="49"/>
      <c r="D636" s="75"/>
      <c r="E636" s="75"/>
      <c r="G636" s="50"/>
      <c r="H636" s="49"/>
    </row>
    <row r="637" spans="1:8" x14ac:dyDescent="0.35">
      <c r="A637" s="49"/>
      <c r="B637" s="49"/>
      <c r="D637" s="75"/>
      <c r="E637" s="75"/>
      <c r="G637" s="50"/>
      <c r="H637" s="49"/>
    </row>
    <row r="638" spans="1:8" x14ac:dyDescent="0.35">
      <c r="A638" s="49"/>
      <c r="B638" s="49"/>
      <c r="D638" s="75"/>
      <c r="E638" s="75"/>
      <c r="G638" s="50"/>
      <c r="H638" s="49"/>
    </row>
    <row r="639" spans="1:8" x14ac:dyDescent="0.35">
      <c r="A639" s="49"/>
      <c r="B639" s="49"/>
      <c r="D639" s="75"/>
      <c r="E639" s="75"/>
      <c r="G639" s="50"/>
      <c r="H639" s="49"/>
    </row>
    <row r="640" spans="1:8" x14ac:dyDescent="0.35">
      <c r="A640" s="49"/>
      <c r="B640" s="49"/>
      <c r="D640" s="75"/>
      <c r="E640" s="75"/>
      <c r="G640" s="50"/>
      <c r="H640" s="49"/>
    </row>
    <row r="641" spans="1:8" x14ac:dyDescent="0.35">
      <c r="A641" s="49"/>
      <c r="B641" s="49"/>
      <c r="D641" s="75"/>
      <c r="E641" s="75"/>
      <c r="G641" s="50"/>
      <c r="H641" s="49"/>
    </row>
    <row r="642" spans="1:8" x14ac:dyDescent="0.35">
      <c r="A642" s="49"/>
      <c r="B642" s="49"/>
      <c r="D642" s="75"/>
      <c r="E642" s="75"/>
      <c r="G642" s="50"/>
      <c r="H642" s="49"/>
    </row>
    <row r="643" spans="1:8" x14ac:dyDescent="0.35">
      <c r="A643" s="49"/>
      <c r="B643" s="49"/>
      <c r="D643" s="75"/>
      <c r="E643" s="75"/>
      <c r="G643" s="50"/>
      <c r="H643" s="49"/>
    </row>
    <row r="644" spans="1:8" x14ac:dyDescent="0.35">
      <c r="A644" s="49"/>
      <c r="B644" s="49"/>
      <c r="D644" s="75"/>
      <c r="E644" s="75"/>
      <c r="G644" s="50"/>
      <c r="H644" s="49"/>
    </row>
    <row r="645" spans="1:8" x14ac:dyDescent="0.35">
      <c r="A645" s="49"/>
      <c r="B645" s="49"/>
      <c r="D645" s="75"/>
      <c r="E645" s="75"/>
      <c r="G645" s="50"/>
      <c r="H645" s="49"/>
    </row>
    <row r="646" spans="1:8" x14ac:dyDescent="0.35">
      <c r="A646" s="49"/>
      <c r="B646" s="49"/>
      <c r="D646" s="75"/>
      <c r="E646" s="75"/>
      <c r="G646" s="50"/>
      <c r="H646" s="49"/>
    </row>
    <row r="647" spans="1:8" x14ac:dyDescent="0.35">
      <c r="A647" s="49"/>
      <c r="B647" s="49"/>
      <c r="D647" s="75"/>
      <c r="E647" s="75"/>
      <c r="G647" s="50"/>
      <c r="H647" s="49"/>
    </row>
    <row r="648" spans="1:8" x14ac:dyDescent="0.35">
      <c r="A648" s="49"/>
      <c r="B648" s="49"/>
      <c r="D648" s="75"/>
      <c r="E648" s="75"/>
      <c r="G648" s="50"/>
      <c r="H648" s="49"/>
    </row>
    <row r="649" spans="1:8" x14ac:dyDescent="0.35">
      <c r="A649" s="49"/>
      <c r="B649" s="49"/>
      <c r="D649" s="75"/>
      <c r="E649" s="75"/>
      <c r="G649" s="50"/>
      <c r="H649" s="49"/>
    </row>
    <row r="650" spans="1:8" x14ac:dyDescent="0.35">
      <c r="A650" s="49"/>
      <c r="B650" s="49"/>
      <c r="D650" s="75"/>
      <c r="E650" s="75"/>
      <c r="G650" s="50"/>
      <c r="H650" s="49"/>
    </row>
    <row r="651" spans="1:8" x14ac:dyDescent="0.35">
      <c r="A651" s="49"/>
      <c r="B651" s="49"/>
      <c r="D651" s="75"/>
      <c r="E651" s="75"/>
      <c r="G651" s="50"/>
      <c r="H651" s="49"/>
    </row>
    <row r="652" spans="1:8" x14ac:dyDescent="0.35">
      <c r="A652" s="49"/>
      <c r="B652" s="49"/>
      <c r="D652" s="75"/>
      <c r="E652" s="75"/>
      <c r="G652" s="50"/>
      <c r="H652" s="49"/>
    </row>
    <row r="653" spans="1:8" x14ac:dyDescent="0.35">
      <c r="A653" s="49"/>
      <c r="B653" s="49"/>
      <c r="D653" s="75"/>
      <c r="E653" s="75"/>
      <c r="G653" s="50"/>
      <c r="H653" s="49"/>
    </row>
    <row r="654" spans="1:8" x14ac:dyDescent="0.35">
      <c r="A654" s="49"/>
      <c r="B654" s="49"/>
      <c r="D654" s="75"/>
      <c r="E654" s="75"/>
      <c r="G654" s="50"/>
      <c r="H654" s="49"/>
    </row>
    <row r="655" spans="1:8" x14ac:dyDescent="0.35">
      <c r="A655" s="49"/>
      <c r="B655" s="49"/>
      <c r="D655" s="75"/>
      <c r="E655" s="75"/>
      <c r="G655" s="50"/>
      <c r="H655" s="49"/>
    </row>
    <row r="656" spans="1:8" x14ac:dyDescent="0.35">
      <c r="A656" s="49"/>
      <c r="B656" s="49"/>
      <c r="D656" s="75"/>
      <c r="E656" s="75"/>
      <c r="G656" s="50"/>
      <c r="H656" s="49"/>
    </row>
    <row r="657" spans="1:8" x14ac:dyDescent="0.35">
      <c r="A657" s="49"/>
      <c r="B657" s="49"/>
      <c r="D657" s="75"/>
      <c r="E657" s="75"/>
      <c r="G657" s="50"/>
      <c r="H657" s="49"/>
    </row>
    <row r="658" spans="1:8" x14ac:dyDescent="0.35">
      <c r="A658" s="49"/>
      <c r="B658" s="49"/>
      <c r="D658" s="75"/>
      <c r="E658" s="75"/>
      <c r="G658" s="50"/>
      <c r="H658" s="49"/>
    </row>
    <row r="659" spans="1:8" x14ac:dyDescent="0.35">
      <c r="A659" s="49"/>
      <c r="B659" s="49"/>
      <c r="D659" s="75"/>
      <c r="E659" s="75"/>
      <c r="G659" s="50"/>
      <c r="H659" s="49"/>
    </row>
    <row r="660" spans="1:8" x14ac:dyDescent="0.35">
      <c r="A660" s="49"/>
      <c r="B660" s="49"/>
      <c r="D660" s="75"/>
      <c r="E660" s="75"/>
      <c r="G660" s="50"/>
      <c r="H660" s="49"/>
    </row>
    <row r="661" spans="1:8" x14ac:dyDescent="0.35">
      <c r="A661" s="49"/>
      <c r="B661" s="49"/>
      <c r="D661" s="75"/>
      <c r="E661" s="75"/>
      <c r="G661" s="50"/>
      <c r="H661" s="49"/>
    </row>
    <row r="662" spans="1:8" x14ac:dyDescent="0.35">
      <c r="A662" s="49"/>
      <c r="B662" s="49"/>
      <c r="D662" s="75"/>
      <c r="E662" s="75"/>
      <c r="G662" s="50"/>
      <c r="H662" s="49"/>
    </row>
    <row r="663" spans="1:8" x14ac:dyDescent="0.35">
      <c r="A663" s="49"/>
      <c r="B663" s="49"/>
      <c r="D663" s="75"/>
      <c r="E663" s="75"/>
      <c r="G663" s="50"/>
      <c r="H663" s="49"/>
    </row>
    <row r="664" spans="1:8" x14ac:dyDescent="0.35">
      <c r="A664" s="49"/>
      <c r="B664" s="49"/>
      <c r="D664" s="75"/>
      <c r="E664" s="75"/>
      <c r="G664" s="50"/>
      <c r="H664" s="49"/>
    </row>
    <row r="665" spans="1:8" x14ac:dyDescent="0.35">
      <c r="A665" s="49"/>
      <c r="B665" s="49"/>
      <c r="D665" s="75"/>
      <c r="E665" s="75"/>
      <c r="G665" s="50"/>
      <c r="H665" s="49"/>
    </row>
    <row r="666" spans="1:8" x14ac:dyDescent="0.35">
      <c r="A666" s="49"/>
      <c r="B666" s="49"/>
      <c r="D666" s="75"/>
      <c r="E666" s="75"/>
      <c r="G666" s="50"/>
      <c r="H666" s="49"/>
    </row>
    <row r="667" spans="1:8" x14ac:dyDescent="0.35">
      <c r="A667" s="49"/>
      <c r="B667" s="49"/>
      <c r="D667" s="75"/>
      <c r="E667" s="75"/>
      <c r="G667" s="50"/>
      <c r="H667" s="49"/>
    </row>
    <row r="668" spans="1:8" x14ac:dyDescent="0.35">
      <c r="A668" s="49"/>
      <c r="B668" s="49"/>
      <c r="D668" s="75"/>
      <c r="E668" s="75"/>
      <c r="G668" s="50"/>
      <c r="H668" s="49"/>
    </row>
    <row r="669" spans="1:8" x14ac:dyDescent="0.35">
      <c r="A669" s="49"/>
      <c r="B669" s="49"/>
      <c r="D669" s="75"/>
      <c r="E669" s="75"/>
      <c r="G669" s="50"/>
      <c r="H669" s="49"/>
    </row>
    <row r="670" spans="1:8" x14ac:dyDescent="0.35">
      <c r="A670" s="49"/>
      <c r="B670" s="49"/>
      <c r="D670" s="75"/>
      <c r="E670" s="75"/>
      <c r="G670" s="50"/>
      <c r="H670" s="49"/>
    </row>
    <row r="671" spans="1:8" x14ac:dyDescent="0.35">
      <c r="A671" s="49"/>
      <c r="B671" s="49"/>
      <c r="D671" s="75"/>
      <c r="E671" s="75"/>
      <c r="G671" s="50"/>
      <c r="H671" s="49"/>
    </row>
    <row r="672" spans="1:8" x14ac:dyDescent="0.35">
      <c r="A672" s="49"/>
      <c r="B672" s="49"/>
      <c r="D672" s="75"/>
      <c r="E672" s="75"/>
      <c r="G672" s="50"/>
      <c r="H672" s="49"/>
    </row>
    <row r="673" spans="1:8" x14ac:dyDescent="0.35">
      <c r="A673" s="49"/>
      <c r="B673" s="49"/>
      <c r="D673" s="75"/>
      <c r="E673" s="75"/>
      <c r="G673" s="50"/>
      <c r="H673" s="49"/>
    </row>
    <row r="674" spans="1:8" x14ac:dyDescent="0.35">
      <c r="A674" s="49"/>
      <c r="B674" s="49"/>
      <c r="D674" s="75"/>
      <c r="E674" s="75"/>
      <c r="G674" s="50"/>
      <c r="H674" s="49"/>
    </row>
    <row r="675" spans="1:8" x14ac:dyDescent="0.35">
      <c r="A675" s="49"/>
      <c r="B675" s="49"/>
      <c r="D675" s="75"/>
      <c r="E675" s="75"/>
      <c r="G675" s="50"/>
      <c r="H675" s="49"/>
    </row>
    <row r="676" spans="1:8" x14ac:dyDescent="0.35">
      <c r="A676" s="49"/>
      <c r="B676" s="49"/>
      <c r="D676" s="75"/>
      <c r="E676" s="75"/>
      <c r="G676" s="50"/>
      <c r="H676" s="49"/>
    </row>
    <row r="677" spans="1:8" x14ac:dyDescent="0.35">
      <c r="A677" s="49"/>
      <c r="B677" s="49"/>
      <c r="D677" s="75"/>
      <c r="E677" s="75"/>
      <c r="G677" s="50"/>
      <c r="H677" s="49"/>
    </row>
    <row r="678" spans="1:8" x14ac:dyDescent="0.35">
      <c r="A678" s="49"/>
      <c r="B678" s="49"/>
      <c r="D678" s="75"/>
      <c r="E678" s="75"/>
      <c r="G678" s="50"/>
      <c r="H678" s="49"/>
    </row>
    <row r="679" spans="1:8" x14ac:dyDescent="0.35">
      <c r="A679" s="49"/>
      <c r="B679" s="49"/>
      <c r="D679" s="75"/>
      <c r="E679" s="75"/>
      <c r="G679" s="50"/>
      <c r="H679" s="49"/>
    </row>
    <row r="680" spans="1:8" x14ac:dyDescent="0.35">
      <c r="A680" s="49"/>
      <c r="B680" s="49"/>
      <c r="D680" s="75"/>
      <c r="E680" s="75"/>
      <c r="G680" s="50"/>
      <c r="H680" s="49"/>
    </row>
    <row r="681" spans="1:8" x14ac:dyDescent="0.35">
      <c r="A681" s="49"/>
      <c r="B681" s="49"/>
      <c r="D681" s="75"/>
      <c r="E681" s="75"/>
      <c r="G681" s="50"/>
      <c r="H681" s="49"/>
    </row>
    <row r="682" spans="1:8" x14ac:dyDescent="0.35">
      <c r="A682" s="49"/>
      <c r="B682" s="49"/>
      <c r="D682" s="75"/>
      <c r="E682" s="75"/>
      <c r="G682" s="50"/>
      <c r="H682" s="49"/>
    </row>
    <row r="683" spans="1:8" x14ac:dyDescent="0.35">
      <c r="A683" s="49"/>
      <c r="B683" s="49"/>
      <c r="D683" s="75"/>
      <c r="E683" s="75"/>
      <c r="G683" s="50"/>
      <c r="H683" s="49"/>
    </row>
    <row r="684" spans="1:8" x14ac:dyDescent="0.35">
      <c r="A684" s="49"/>
      <c r="B684" s="49"/>
      <c r="D684" s="75"/>
      <c r="E684" s="75"/>
      <c r="G684" s="50"/>
      <c r="H684" s="49"/>
    </row>
    <row r="685" spans="1:8" x14ac:dyDescent="0.35">
      <c r="A685" s="49"/>
      <c r="B685" s="49"/>
      <c r="D685" s="75"/>
      <c r="E685" s="75"/>
      <c r="G685" s="50"/>
      <c r="H685" s="49"/>
    </row>
    <row r="686" spans="1:8" x14ac:dyDescent="0.35">
      <c r="A686" s="49"/>
      <c r="B686" s="49"/>
      <c r="D686" s="75"/>
      <c r="E686" s="75"/>
      <c r="G686" s="50"/>
      <c r="H686" s="49"/>
    </row>
    <row r="687" spans="1:8" x14ac:dyDescent="0.35">
      <c r="A687" s="49"/>
      <c r="B687" s="49"/>
      <c r="D687" s="75"/>
      <c r="E687" s="75"/>
      <c r="G687" s="50"/>
      <c r="H687" s="49"/>
    </row>
    <row r="688" spans="1:8" x14ac:dyDescent="0.35">
      <c r="A688" s="49"/>
      <c r="B688" s="49"/>
      <c r="D688" s="75"/>
      <c r="E688" s="75"/>
      <c r="G688" s="50"/>
      <c r="H688" s="49"/>
    </row>
    <row r="689" spans="1:8" x14ac:dyDescent="0.35">
      <c r="A689" s="49"/>
      <c r="B689" s="49"/>
      <c r="D689" s="75"/>
      <c r="E689" s="75"/>
      <c r="G689" s="50"/>
      <c r="H689" s="49"/>
    </row>
    <row r="690" spans="1:8" x14ac:dyDescent="0.35">
      <c r="A690" s="49"/>
      <c r="B690" s="49"/>
      <c r="D690" s="75"/>
      <c r="E690" s="75"/>
      <c r="G690" s="50"/>
      <c r="H690" s="49"/>
    </row>
    <row r="691" spans="1:8" x14ac:dyDescent="0.35">
      <c r="A691" s="49"/>
      <c r="B691" s="49"/>
      <c r="D691" s="75"/>
      <c r="E691" s="75"/>
      <c r="G691" s="50"/>
      <c r="H691" s="49"/>
    </row>
    <row r="692" spans="1:8" x14ac:dyDescent="0.35">
      <c r="A692" s="49"/>
      <c r="B692" s="49"/>
      <c r="D692" s="75"/>
      <c r="E692" s="75"/>
      <c r="G692" s="50"/>
      <c r="H692" s="49"/>
    </row>
    <row r="693" spans="1:8" x14ac:dyDescent="0.35">
      <c r="A693" s="49"/>
      <c r="B693" s="49"/>
      <c r="D693" s="75"/>
      <c r="E693" s="75"/>
      <c r="G693" s="50"/>
      <c r="H693" s="49"/>
    </row>
    <row r="694" spans="1:8" x14ac:dyDescent="0.35">
      <c r="A694" s="49"/>
      <c r="B694" s="49"/>
      <c r="D694" s="75"/>
      <c r="E694" s="75"/>
      <c r="G694" s="50"/>
      <c r="H694" s="49"/>
    </row>
    <row r="695" spans="1:8" x14ac:dyDescent="0.35">
      <c r="A695" s="49"/>
      <c r="B695" s="49"/>
      <c r="D695" s="75"/>
      <c r="E695" s="75"/>
      <c r="G695" s="50"/>
      <c r="H695" s="49"/>
    </row>
    <row r="696" spans="1:8" x14ac:dyDescent="0.35">
      <c r="A696" s="49"/>
      <c r="B696" s="49"/>
      <c r="D696" s="75"/>
      <c r="E696" s="75"/>
      <c r="G696" s="50"/>
      <c r="H696" s="49"/>
    </row>
    <row r="697" spans="1:8" x14ac:dyDescent="0.35">
      <c r="A697" s="49"/>
      <c r="B697" s="49"/>
      <c r="D697" s="75"/>
      <c r="E697" s="75"/>
      <c r="G697" s="50"/>
      <c r="H697" s="49"/>
    </row>
    <row r="698" spans="1:8" x14ac:dyDescent="0.35">
      <c r="A698" s="49"/>
      <c r="B698" s="49"/>
      <c r="D698" s="75"/>
      <c r="E698" s="75"/>
      <c r="G698" s="50"/>
      <c r="H698" s="49"/>
    </row>
    <row r="699" spans="1:8" x14ac:dyDescent="0.35">
      <c r="A699" s="49"/>
      <c r="B699" s="49"/>
      <c r="D699" s="75"/>
      <c r="E699" s="75"/>
      <c r="G699" s="50"/>
      <c r="H699" s="49"/>
    </row>
    <row r="700" spans="1:8" x14ac:dyDescent="0.35">
      <c r="A700" s="49"/>
      <c r="B700" s="49"/>
      <c r="D700" s="75"/>
      <c r="E700" s="75"/>
      <c r="G700" s="50"/>
      <c r="H700" s="49"/>
    </row>
    <row r="701" spans="1:8" x14ac:dyDescent="0.35">
      <c r="A701" s="49"/>
      <c r="B701" s="49"/>
      <c r="D701" s="75"/>
      <c r="E701" s="75"/>
      <c r="G701" s="50"/>
      <c r="H701" s="49"/>
    </row>
    <row r="702" spans="1:8" x14ac:dyDescent="0.35">
      <c r="A702" s="49"/>
      <c r="B702" s="49"/>
      <c r="D702" s="75"/>
      <c r="E702" s="75"/>
      <c r="G702" s="50"/>
      <c r="H702" s="49"/>
    </row>
    <row r="703" spans="1:8" x14ac:dyDescent="0.35">
      <c r="A703" s="49"/>
      <c r="B703" s="49"/>
      <c r="D703" s="75"/>
      <c r="E703" s="75"/>
      <c r="G703" s="50"/>
      <c r="H703" s="49"/>
    </row>
    <row r="704" spans="1:8" x14ac:dyDescent="0.35">
      <c r="A704" s="49"/>
      <c r="B704" s="49"/>
      <c r="D704" s="75"/>
      <c r="E704" s="75"/>
      <c r="G704" s="50"/>
      <c r="H704" s="49"/>
    </row>
    <row r="705" spans="1:8" x14ac:dyDescent="0.35">
      <c r="A705" s="49"/>
      <c r="B705" s="49"/>
      <c r="D705" s="75"/>
      <c r="E705" s="75"/>
      <c r="G705" s="50"/>
      <c r="H705" s="49"/>
    </row>
    <row r="706" spans="1:8" x14ac:dyDescent="0.35">
      <c r="A706" s="49"/>
      <c r="B706" s="49"/>
      <c r="D706" s="75"/>
      <c r="E706" s="75"/>
      <c r="G706" s="50"/>
      <c r="H706" s="49"/>
    </row>
    <row r="707" spans="1:8" x14ac:dyDescent="0.35">
      <c r="A707" s="49"/>
      <c r="B707" s="49"/>
      <c r="D707" s="75"/>
      <c r="E707" s="75"/>
      <c r="G707" s="50"/>
      <c r="H707" s="49"/>
    </row>
    <row r="708" spans="1:8" x14ac:dyDescent="0.35">
      <c r="A708" s="49"/>
      <c r="B708" s="49"/>
      <c r="D708" s="75"/>
      <c r="E708" s="75"/>
      <c r="G708" s="50"/>
      <c r="H708" s="49"/>
    </row>
    <row r="709" spans="1:8" x14ac:dyDescent="0.35">
      <c r="A709" s="49"/>
      <c r="B709" s="49"/>
      <c r="D709" s="75"/>
      <c r="E709" s="75"/>
      <c r="G709" s="50"/>
      <c r="H709" s="49"/>
    </row>
    <row r="710" spans="1:8" x14ac:dyDescent="0.35">
      <c r="A710" s="49"/>
      <c r="B710" s="49"/>
      <c r="D710" s="75"/>
      <c r="E710" s="75"/>
      <c r="G710" s="50"/>
      <c r="H710" s="49"/>
    </row>
    <row r="711" spans="1:8" x14ac:dyDescent="0.35">
      <c r="A711" s="49"/>
      <c r="B711" s="49"/>
      <c r="D711" s="75"/>
      <c r="E711" s="75"/>
      <c r="G711" s="50"/>
      <c r="H711" s="49"/>
    </row>
    <row r="712" spans="1:8" x14ac:dyDescent="0.35">
      <c r="A712" s="49"/>
      <c r="B712" s="49"/>
      <c r="D712" s="75"/>
      <c r="E712" s="75"/>
      <c r="G712" s="50"/>
      <c r="H712" s="49"/>
    </row>
    <row r="713" spans="1:8" x14ac:dyDescent="0.35">
      <c r="A713" s="49"/>
      <c r="B713" s="49"/>
      <c r="D713" s="75"/>
      <c r="E713" s="75"/>
      <c r="G713" s="50"/>
      <c r="H713" s="49"/>
    </row>
    <row r="714" spans="1:8" x14ac:dyDescent="0.35">
      <c r="A714" s="49"/>
      <c r="B714" s="49"/>
      <c r="D714" s="75"/>
      <c r="E714" s="75"/>
      <c r="G714" s="50"/>
      <c r="H714" s="49"/>
    </row>
    <row r="715" spans="1:8" x14ac:dyDescent="0.35">
      <c r="A715" s="49"/>
      <c r="B715" s="49"/>
      <c r="D715" s="75"/>
      <c r="E715" s="75"/>
      <c r="G715" s="50"/>
      <c r="H715" s="49"/>
    </row>
    <row r="716" spans="1:8" x14ac:dyDescent="0.35">
      <c r="A716" s="49"/>
      <c r="B716" s="49"/>
      <c r="D716" s="75"/>
      <c r="E716" s="75"/>
      <c r="G716" s="50"/>
      <c r="H716" s="49"/>
    </row>
    <row r="717" spans="1:8" x14ac:dyDescent="0.35">
      <c r="A717" s="49"/>
      <c r="B717" s="49"/>
      <c r="D717" s="75"/>
      <c r="E717" s="75"/>
      <c r="G717" s="50"/>
      <c r="H717" s="49"/>
    </row>
    <row r="718" spans="1:8" x14ac:dyDescent="0.35">
      <c r="A718" s="49"/>
      <c r="B718" s="49"/>
      <c r="D718" s="75"/>
      <c r="E718" s="75"/>
      <c r="G718" s="50"/>
      <c r="H718" s="49"/>
    </row>
    <row r="719" spans="1:8" x14ac:dyDescent="0.35">
      <c r="A719" s="49"/>
      <c r="B719" s="49"/>
      <c r="D719" s="75"/>
      <c r="E719" s="75"/>
      <c r="G719" s="50"/>
      <c r="H719" s="49"/>
    </row>
    <row r="720" spans="1:8" x14ac:dyDescent="0.35">
      <c r="A720" s="49"/>
      <c r="B720" s="49"/>
      <c r="D720" s="75"/>
      <c r="E720" s="75"/>
      <c r="G720" s="50"/>
      <c r="H720" s="49"/>
    </row>
    <row r="721" spans="1:8" x14ac:dyDescent="0.35">
      <c r="A721" s="49"/>
      <c r="B721" s="49"/>
      <c r="D721" s="75"/>
      <c r="E721" s="75"/>
      <c r="G721" s="50"/>
      <c r="H721" s="49"/>
    </row>
    <row r="722" spans="1:8" x14ac:dyDescent="0.35">
      <c r="A722" s="49"/>
      <c r="B722" s="49"/>
      <c r="D722" s="75"/>
      <c r="E722" s="75"/>
      <c r="G722" s="50"/>
      <c r="H722" s="49"/>
    </row>
    <row r="723" spans="1:8" x14ac:dyDescent="0.35">
      <c r="A723" s="49"/>
      <c r="B723" s="49"/>
      <c r="D723" s="75"/>
      <c r="E723" s="75"/>
      <c r="G723" s="50"/>
      <c r="H723" s="49"/>
    </row>
    <row r="724" spans="1:8" x14ac:dyDescent="0.35">
      <c r="A724" s="49"/>
      <c r="B724" s="49"/>
      <c r="D724" s="75"/>
      <c r="E724" s="75"/>
      <c r="G724" s="50"/>
      <c r="H724" s="49"/>
    </row>
    <row r="725" spans="1:8" x14ac:dyDescent="0.35">
      <c r="A725" s="49"/>
      <c r="B725" s="49"/>
      <c r="D725" s="75"/>
      <c r="E725" s="75"/>
      <c r="G725" s="50"/>
      <c r="H725" s="49"/>
    </row>
    <row r="726" spans="1:8" x14ac:dyDescent="0.35">
      <c r="A726" s="49"/>
      <c r="B726" s="49"/>
      <c r="D726" s="75"/>
      <c r="E726" s="75"/>
      <c r="G726" s="50"/>
      <c r="H726" s="49"/>
    </row>
    <row r="727" spans="1:8" x14ac:dyDescent="0.35">
      <c r="A727" s="49"/>
      <c r="B727" s="49"/>
      <c r="D727" s="75"/>
      <c r="E727" s="75"/>
      <c r="G727" s="50"/>
      <c r="H727" s="49"/>
    </row>
    <row r="728" spans="1:8" x14ac:dyDescent="0.35">
      <c r="A728" s="49"/>
      <c r="B728" s="49"/>
      <c r="D728" s="75"/>
      <c r="E728" s="75"/>
      <c r="G728" s="50"/>
      <c r="H728" s="49"/>
    </row>
  </sheetData>
  <mergeCells count="4">
    <mergeCell ref="D1:E1"/>
    <mergeCell ref="G1:H1"/>
    <mergeCell ref="D2:E2"/>
    <mergeCell ref="G2:H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7" tint="0.39997558519241921"/>
  </sheetPr>
  <dimension ref="A1:H728"/>
  <sheetViews>
    <sheetView zoomScaleNormal="100" workbookViewId="0">
      <selection activeCell="B1" sqref="B1:C1"/>
    </sheetView>
  </sheetViews>
  <sheetFormatPr defaultColWidth="9.1796875" defaultRowHeight="14.5" x14ac:dyDescent="0.35"/>
  <cols>
    <col min="1" max="1" width="4" style="66" bestFit="1" customWidth="1"/>
    <col min="2" max="2" width="12.453125" style="66" bestFit="1" customWidth="1"/>
    <col min="3" max="3" width="1.81640625" style="66" customWidth="1"/>
    <col min="4" max="4" width="12.453125" style="66" bestFit="1" customWidth="1"/>
    <col min="5" max="5" width="53.1796875" style="66" customWidth="1"/>
    <col min="6" max="6" width="1.81640625" style="66" customWidth="1"/>
    <col min="7" max="7" width="10.453125" style="66" bestFit="1" customWidth="1"/>
    <col min="8" max="8" width="69.1796875" style="66" customWidth="1"/>
    <col min="9" max="16384" width="9.1796875" style="66"/>
  </cols>
  <sheetData>
    <row r="1" spans="1:8" x14ac:dyDescent="0.35">
      <c r="A1" s="69"/>
      <c r="B1" s="69" t="s">
        <v>416</v>
      </c>
      <c r="D1" s="152" t="s">
        <v>416</v>
      </c>
      <c r="E1" s="153"/>
      <c r="G1" s="152" t="s">
        <v>416</v>
      </c>
      <c r="H1" s="153"/>
    </row>
    <row r="2" spans="1:8" x14ac:dyDescent="0.35">
      <c r="A2" s="70"/>
      <c r="B2" s="70" t="s">
        <v>20</v>
      </c>
      <c r="D2" s="154" t="s">
        <v>20</v>
      </c>
      <c r="E2" s="155"/>
      <c r="G2" s="154" t="s">
        <v>20</v>
      </c>
      <c r="H2" s="155"/>
    </row>
    <row r="3" spans="1:8" x14ac:dyDescent="0.35">
      <c r="A3" s="72"/>
      <c r="B3" s="72" t="s">
        <v>1</v>
      </c>
      <c r="D3" s="72" t="s">
        <v>1</v>
      </c>
      <c r="E3" s="73" t="s">
        <v>266</v>
      </c>
      <c r="G3" s="72" t="s">
        <v>1</v>
      </c>
      <c r="H3" s="73" t="s">
        <v>266</v>
      </c>
    </row>
    <row r="4" spans="1:8" x14ac:dyDescent="0.35">
      <c r="A4" s="45">
        <f>IF(B4="","",MAX(A$3:A3)+1)</f>
        <v>1</v>
      </c>
      <c r="B4" s="45" t="str">
        <f t="shared" ref="B4:B67" si="0">IF(AND(SearchCASRN="",SearchKeyword=""),D4,
IF(AND(SearchCASRN&lt;&gt;"",SearchKeyword="",ISERR(FIND(SearchCASRN,D4,1))=FALSE),D4,
IF(AND(SearchCASRN="",SearchKeyword&lt;&gt;"",ISERR(FIND(SearchKeyword,E4,1))=FALSE)=TRUE,D4,
IF(AND(SearchCASRN&lt;&gt;"",SearchKeyword&lt;&gt;"",ISERR(FIND(SearchCASRN,D4,1))=FALSE,ISERR(FIND(SearchKeyword,E4,1))=FALSE),D4,""))))</f>
        <v>70-00-8</v>
      </c>
      <c r="D4" s="74" t="str">
        <f>'Substances &amp; Codes'!B4</f>
        <v>70-00-8</v>
      </c>
      <c r="E4" s="74" t="str">
        <f>'Substances &amp; Codes'!C4</f>
        <v>Thymidine, α,α,α-trifluoro-</v>
      </c>
      <c r="G4" s="46" t="str">
        <f>IF(ISERROR(INDEX($B$4:$B$728, MATCH(ROW()-ROW($B$3), $A$4:$A$728,0))), "", INDEX($B$4:$B$728, MATCH(ROW()-ROW($B$3), $A$4:$A$728,0)))</f>
        <v>70-00-8</v>
      </c>
      <c r="H4" s="45" t="str">
        <f>IF($G4="","",IF(VLOOKUP($G4,$D$4:$E$728,COLUMN(H$3)-COLUMN($G$3)+1,FALSE)=0,"",VLOOKUP($G4,$D$4:$E$728,COLUMN(H$3)-COLUMN($G$3)+1,FALSE)))</f>
        <v>Thymidine, α,α,α-trifluoro-</v>
      </c>
    </row>
    <row r="5" spans="1:8" x14ac:dyDescent="0.35">
      <c r="A5" s="45">
        <f>IF(B5="","",MAX(A$3:A4)+1)</f>
        <v>2</v>
      </c>
      <c r="B5" s="45" t="str">
        <f t="shared" si="0"/>
        <v>75-89-8</v>
      </c>
      <c r="D5" s="74" t="str">
        <f>'Substances &amp; Codes'!B5</f>
        <v>75-89-8</v>
      </c>
      <c r="E5" s="74" t="str">
        <f>'Substances &amp; Codes'!C5</f>
        <v>Ethanol, 2,2,2-trifluoro-</v>
      </c>
      <c r="G5" s="46" t="str">
        <f t="shared" ref="G5:G68" si="1">IF(ISERROR(INDEX($B$4:$B$728, MATCH(ROW()-ROW($B$3), $A$4:$A$728,0))), "", INDEX($B$4:$B$728, MATCH(ROW()-ROW($B$3), $A$4:$A$728,0)))</f>
        <v>75-89-8</v>
      </c>
      <c r="H5" s="45" t="str">
        <f t="shared" ref="H5:H68" si="2">IF($G5="","",IF(VLOOKUP($G5,$D$4:$E$728,COLUMN(H$3)-COLUMN($G$3)+1,FALSE)=0,"",VLOOKUP($G5,$D$4:$E$728,COLUMN(H$3)-COLUMN($G$3)+1,FALSE)))</f>
        <v>Ethanol, 2,2,2-trifluoro-</v>
      </c>
    </row>
    <row r="6" spans="1:8" x14ac:dyDescent="0.35">
      <c r="A6" s="45">
        <f>IF(B6="","",MAX(A$3:A5)+1)</f>
        <v>3</v>
      </c>
      <c r="B6" s="45" t="str">
        <f t="shared" si="0"/>
        <v>76-05-1</v>
      </c>
      <c r="D6" s="74" t="str">
        <f>'Substances &amp; Codes'!B6</f>
        <v>76-05-1</v>
      </c>
      <c r="E6" s="74" t="str">
        <f>'Substances &amp; Codes'!C6</f>
        <v>Acetic acid, trifluoro-</v>
      </c>
      <c r="G6" s="46" t="str">
        <f t="shared" si="1"/>
        <v>76-05-1</v>
      </c>
      <c r="H6" s="45" t="str">
        <f t="shared" si="2"/>
        <v>Acetic acid, trifluoro-</v>
      </c>
    </row>
    <row r="7" spans="1:8" x14ac:dyDescent="0.35">
      <c r="A7" s="45">
        <f>IF(B7="","",MAX(A$3:A6)+1)</f>
        <v>4</v>
      </c>
      <c r="B7" s="45" t="str">
        <f t="shared" si="0"/>
        <v>76-38-0</v>
      </c>
      <c r="D7" s="74" t="str">
        <f>'Substances &amp; Codes'!B7</f>
        <v>76-38-0</v>
      </c>
      <c r="E7" s="74" t="str">
        <f>'Substances &amp; Codes'!C7</f>
        <v>Ethane, 2,2-dichloro-1,1-difluoro-1-methoxy-</v>
      </c>
      <c r="G7" s="46" t="str">
        <f t="shared" si="1"/>
        <v>76-38-0</v>
      </c>
      <c r="H7" s="45" t="str">
        <f t="shared" si="2"/>
        <v>Ethane, 2,2-dichloro-1,1-difluoro-1-methoxy-</v>
      </c>
    </row>
    <row r="8" spans="1:8" x14ac:dyDescent="0.35">
      <c r="A8" s="45">
        <f>IF(B8="","",MAX(A$3:A7)+1)</f>
        <v>5</v>
      </c>
      <c r="B8" s="45" t="str">
        <f t="shared" si="0"/>
        <v>88-30-2</v>
      </c>
      <c r="D8" s="74" t="str">
        <f>'Substances &amp; Codes'!B8</f>
        <v>88-30-2</v>
      </c>
      <c r="E8" s="74" t="str">
        <f>'Substances &amp; Codes'!C8</f>
        <v>Phenol, 4-nitro-3-(trifluoromethyl)-</v>
      </c>
      <c r="G8" s="46" t="str">
        <f t="shared" si="1"/>
        <v>88-30-2</v>
      </c>
      <c r="H8" s="45" t="str">
        <f t="shared" si="2"/>
        <v>Phenol, 4-nitro-3-(trifluoromethyl)-</v>
      </c>
    </row>
    <row r="9" spans="1:8" x14ac:dyDescent="0.35">
      <c r="A9" s="45">
        <f>IF(B9="","",MAX(A$3:A8)+1)</f>
        <v>6</v>
      </c>
      <c r="B9" s="45" t="str">
        <f t="shared" si="0"/>
        <v>98-56-6</v>
      </c>
      <c r="D9" s="74" t="str">
        <f>'Substances &amp; Codes'!B9</f>
        <v>98-56-6</v>
      </c>
      <c r="E9" s="74" t="str">
        <f>'Substances &amp; Codes'!C9</f>
        <v>Benzene, 1-chloro-4-(trifluoromethyl)-</v>
      </c>
      <c r="G9" s="46" t="str">
        <f t="shared" si="1"/>
        <v>98-56-6</v>
      </c>
      <c r="H9" s="45" t="str">
        <f t="shared" si="2"/>
        <v>Benzene, 1-chloro-4-(trifluoromethyl)-</v>
      </c>
    </row>
    <row r="10" spans="1:8" ht="29" x14ac:dyDescent="0.35">
      <c r="A10" s="45">
        <f>IF(B10="","",MAX(A$3:A9)+1)</f>
        <v>7</v>
      </c>
      <c r="B10" s="45" t="str">
        <f t="shared" si="0"/>
        <v>117-89-5</v>
      </c>
      <c r="D10" s="74" t="str">
        <f>'Substances &amp; Codes'!B10</f>
        <v>117-89-5</v>
      </c>
      <c r="E10" s="74" t="str">
        <f>'Substances &amp; Codes'!C10</f>
        <v>10H-Phenothiazine, 10-[3-(4-methyl-1-piperazinyl)propyl]-2-(trifluoromethyl)-</v>
      </c>
      <c r="G10" s="46" t="str">
        <f t="shared" si="1"/>
        <v>117-89-5</v>
      </c>
      <c r="H10" s="45" t="str">
        <f t="shared" si="2"/>
        <v>10H-Phenothiazine, 10-[3-(4-methyl-1-piperazinyl)propyl]-2-(trifluoromethyl)-</v>
      </c>
    </row>
    <row r="11" spans="1:8" ht="29" x14ac:dyDescent="0.35">
      <c r="A11" s="45">
        <f>IF(B11="","",MAX(A$3:A10)+1)</f>
        <v>8</v>
      </c>
      <c r="B11" s="45" t="str">
        <f t="shared" si="0"/>
        <v>146-56-5</v>
      </c>
      <c r="D11" s="74" t="str">
        <f>'Substances &amp; Codes'!B11</f>
        <v>146-56-5</v>
      </c>
      <c r="E11" s="74" t="str">
        <f>'Substances &amp; Codes'!C11</f>
        <v>1-Piperazineethanol, 4-[3[2-(trifluoromethyl)-10H-phenothiazin-10-yl]propyl]-, dihydrochloride</v>
      </c>
      <c r="G11" s="46" t="str">
        <f t="shared" si="1"/>
        <v>146-56-5</v>
      </c>
      <c r="H11" s="45" t="str">
        <f t="shared" si="2"/>
        <v>1-Piperazineethanol, 4-[3[2-(trifluoromethyl)-10H-phenothiazin-10-yl]propyl]-, dihydrochloride</v>
      </c>
    </row>
    <row r="12" spans="1:8" x14ac:dyDescent="0.35">
      <c r="A12" s="45">
        <f>IF(B12="","",MAX(A$3:A11)+1)</f>
        <v>9</v>
      </c>
      <c r="B12" s="45" t="str">
        <f t="shared" si="0"/>
        <v>151-67-7</v>
      </c>
      <c r="D12" s="74" t="str">
        <f>'Substances &amp; Codes'!B12</f>
        <v>151-67-7</v>
      </c>
      <c r="E12" s="74" t="str">
        <f>'Substances &amp; Codes'!C12</f>
        <v>Ethane, 2-bromo-2-chloro-1,1,1-trifluoro-</v>
      </c>
      <c r="G12" s="46" t="str">
        <f t="shared" si="1"/>
        <v>151-67-7</v>
      </c>
      <c r="H12" s="45" t="str">
        <f t="shared" si="2"/>
        <v>Ethane, 2-bromo-2-chloro-1,1,1-trifluoro-</v>
      </c>
    </row>
    <row r="13" spans="1:8" ht="29" x14ac:dyDescent="0.35">
      <c r="A13" s="45">
        <f>IF(B13="","",MAX(A$3:A12)+1)</f>
        <v>10</v>
      </c>
      <c r="B13" s="45" t="str">
        <f t="shared" si="0"/>
        <v>306-94-5</v>
      </c>
      <c r="D13" s="74" t="str">
        <f>'Substances &amp; Codes'!B13</f>
        <v>306-94-5</v>
      </c>
      <c r="E13" s="74" t="str">
        <f>'Substances &amp; Codes'!C13</f>
        <v>Naphthalene, 1,1,2,2,3,3,4,4,4a,5,5,6,6,7,7,8,8,8a-octadecafluorodecahydro-</v>
      </c>
      <c r="G13" s="46" t="str">
        <f t="shared" si="1"/>
        <v>306-94-5</v>
      </c>
      <c r="H13" s="45" t="str">
        <f t="shared" si="2"/>
        <v>Naphthalene, 1,1,2,2,3,3,4,4,4a,5,5,6,6,7,7,8,8,8a-octadecafluorodecahydro-</v>
      </c>
    </row>
    <row r="14" spans="1:8" x14ac:dyDescent="0.35">
      <c r="A14" s="45">
        <f>IF(B14="","",MAX(A$3:A13)+1)</f>
        <v>11</v>
      </c>
      <c r="B14" s="45" t="str">
        <f t="shared" si="0"/>
        <v>326-91-0</v>
      </c>
      <c r="D14" s="74" t="str">
        <f>'Substances &amp; Codes'!B14</f>
        <v>326-91-0</v>
      </c>
      <c r="E14" s="74" t="str">
        <f>'Substances &amp; Codes'!C14</f>
        <v>1,3-Butanedione, 4,4,4-trifluoro-1-(2-thienyl)-</v>
      </c>
      <c r="G14" s="46" t="str">
        <f t="shared" si="1"/>
        <v>326-91-0</v>
      </c>
      <c r="H14" s="45" t="str">
        <f t="shared" si="2"/>
        <v>1,3-Butanedione, 4,4,4-trifluoro-1-(2-thienyl)-</v>
      </c>
    </row>
    <row r="15" spans="1:8" x14ac:dyDescent="0.35">
      <c r="A15" s="45">
        <f>IF(B15="","",MAX(A$3:A14)+1)</f>
        <v>12</v>
      </c>
      <c r="B15" s="45" t="str">
        <f t="shared" si="0"/>
        <v>349-76-8</v>
      </c>
      <c r="D15" s="74" t="str">
        <f>'Substances &amp; Codes'!B15</f>
        <v>349-76-8</v>
      </c>
      <c r="E15" s="74" t="str">
        <f>'Substances &amp; Codes'!C15</f>
        <v>Ethanone, 1-[3-(trifluoromethyl)phenyl]-</v>
      </c>
      <c r="G15" s="46" t="str">
        <f t="shared" si="1"/>
        <v>349-76-8</v>
      </c>
      <c r="H15" s="45" t="str">
        <f t="shared" si="2"/>
        <v>Ethanone, 1-[3-(trifluoromethyl)phenyl]-</v>
      </c>
    </row>
    <row r="16" spans="1:8" x14ac:dyDescent="0.35">
      <c r="A16" s="45">
        <f>IF(B16="","",MAX(A$3:A15)+1)</f>
        <v>13</v>
      </c>
      <c r="B16" s="45" t="str">
        <f t="shared" si="0"/>
        <v>383-64-2</v>
      </c>
      <c r="D16" s="74" t="str">
        <f>'Substances &amp; Codes'!B16</f>
        <v>383-64-2</v>
      </c>
      <c r="E16" s="74" t="str">
        <f>'Substances &amp; Codes'!C16</f>
        <v>Ethanethioic acid, trifluoro-, S-ethyl ester</v>
      </c>
      <c r="G16" s="46" t="str">
        <f t="shared" si="1"/>
        <v>383-64-2</v>
      </c>
      <c r="H16" s="45" t="str">
        <f t="shared" si="2"/>
        <v>Ethanethioic acid, trifluoro-, S-ethyl ester</v>
      </c>
    </row>
    <row r="17" spans="1:8" x14ac:dyDescent="0.35">
      <c r="A17" s="45">
        <f>IF(B17="","",MAX(A$3:A16)+1)</f>
        <v>14</v>
      </c>
      <c r="B17" s="45" t="str">
        <f t="shared" si="0"/>
        <v>407-25-0</v>
      </c>
      <c r="D17" s="74" t="str">
        <f>'Substances &amp; Codes'!B17</f>
        <v>407-25-0</v>
      </c>
      <c r="E17" s="74" t="str">
        <f>'Substances &amp; Codes'!C17</f>
        <v>Acetic acid, trifluoro-, anhydride</v>
      </c>
      <c r="G17" s="46" t="str">
        <f t="shared" si="1"/>
        <v>407-25-0</v>
      </c>
      <c r="H17" s="45" t="str">
        <f t="shared" si="2"/>
        <v>Acetic acid, trifluoro-, anhydride</v>
      </c>
    </row>
    <row r="18" spans="1:8" x14ac:dyDescent="0.35">
      <c r="A18" s="45">
        <f>IF(B18="","",MAX(A$3:A17)+1)</f>
        <v>15</v>
      </c>
      <c r="B18" s="45" t="str">
        <f t="shared" si="0"/>
        <v>429-60-7</v>
      </c>
      <c r="D18" s="74" t="str">
        <f>'Substances &amp; Codes'!B18</f>
        <v>429-60-7</v>
      </c>
      <c r="E18" s="74" t="str">
        <f>'Substances &amp; Codes'!C18</f>
        <v>Silane, trimethoxy(3,3,3-trifluoropropyl)-</v>
      </c>
      <c r="G18" s="46" t="str">
        <f t="shared" si="1"/>
        <v>429-60-7</v>
      </c>
      <c r="H18" s="45" t="str">
        <f t="shared" si="2"/>
        <v>Silane, trimethoxy(3,3,3-trifluoropropyl)-</v>
      </c>
    </row>
    <row r="19" spans="1:8" ht="29" x14ac:dyDescent="0.35">
      <c r="A19" s="45">
        <f>IF(B19="","",MAX(A$3:A18)+1)</f>
        <v>16</v>
      </c>
      <c r="B19" s="45" t="str">
        <f t="shared" si="0"/>
        <v>440-17-5</v>
      </c>
      <c r="D19" s="74" t="str">
        <f>'Substances &amp; Codes'!B19</f>
        <v>440-17-5</v>
      </c>
      <c r="E19" s="74" t="str">
        <f>'Substances &amp; Codes'!C19</f>
        <v>10H-Phenothiazine, 10-[3-(4-methyl-1-piperazinyl)propyl]-2-(trifluoromethyl)-, hydrochloride (1:2)</v>
      </c>
      <c r="G19" s="46" t="str">
        <f t="shared" si="1"/>
        <v>440-17-5</v>
      </c>
      <c r="H19" s="45" t="str">
        <f t="shared" si="2"/>
        <v>10H-Phenothiazine, 10-[3-(4-methyl-1-piperazinyl)propyl]-2-(trifluoromethyl)-, hydrochloride (1:2)</v>
      </c>
    </row>
    <row r="20" spans="1:8" x14ac:dyDescent="0.35">
      <c r="A20" s="45">
        <f>IF(B20="","",MAX(A$3:A19)+1)</f>
        <v>17</v>
      </c>
      <c r="B20" s="45" t="str">
        <f t="shared" si="0"/>
        <v>647-42-7</v>
      </c>
      <c r="D20" s="74" t="str">
        <f>'Substances &amp; Codes'!B20</f>
        <v>647-42-7</v>
      </c>
      <c r="E20" s="74" t="str">
        <f>'Substances &amp; Codes'!C20</f>
        <v>1-Octanol, 3,3,4,4,5,5,6,6,7,7,8,8,8-tridecafluoro-</v>
      </c>
      <c r="G20" s="46" t="str">
        <f t="shared" si="1"/>
        <v>647-42-7</v>
      </c>
      <c r="H20" s="45" t="str">
        <f t="shared" si="2"/>
        <v>1-Octanol, 3,3,4,4,5,5,6,6,7,7,8,8,8-tridecafluoro-</v>
      </c>
    </row>
    <row r="21" spans="1:8" x14ac:dyDescent="0.35">
      <c r="A21" s="45">
        <f>IF(B21="","",MAX(A$3:A20)+1)</f>
        <v>18</v>
      </c>
      <c r="B21" s="45" t="str">
        <f t="shared" si="0"/>
        <v>756-13-8</v>
      </c>
      <c r="D21" s="74" t="str">
        <f>'Substances &amp; Codes'!B21</f>
        <v>756-13-8</v>
      </c>
      <c r="E21" s="74" t="str">
        <f>'Substances &amp; Codes'!C21</f>
        <v>3-Pentanone, 1,1,1,2,2,4,5,5,5-nonafluoro-4-(trifluoromethyl)-</v>
      </c>
      <c r="G21" s="46" t="str">
        <f t="shared" si="1"/>
        <v>756-13-8</v>
      </c>
      <c r="H21" s="45" t="str">
        <f t="shared" si="2"/>
        <v>3-Pentanone, 1,1,1,2,2,4,5,5,5-nonafluoro-4-(trifluoromethyl)-</v>
      </c>
    </row>
    <row r="22" spans="1:8" x14ac:dyDescent="0.35">
      <c r="A22" s="45">
        <f>IF(B22="","",MAX(A$3:A21)+1)</f>
        <v>19</v>
      </c>
      <c r="B22" s="45" t="str">
        <f t="shared" si="0"/>
        <v>920-66-1</v>
      </c>
      <c r="D22" s="74" t="str">
        <f>'Substances &amp; Codes'!B22</f>
        <v>920-66-1</v>
      </c>
      <c r="E22" s="74" t="str">
        <f>'Substances &amp; Codes'!C22</f>
        <v>2-Propanol, 1,1,1,3,3,3-hexafluoro-</v>
      </c>
      <c r="G22" s="46" t="str">
        <f t="shared" si="1"/>
        <v>920-66-1</v>
      </c>
      <c r="H22" s="45" t="str">
        <f t="shared" si="2"/>
        <v>2-Propanol, 1,1,1,3,3,3-hexafluoro-</v>
      </c>
    </row>
    <row r="23" spans="1:8" x14ac:dyDescent="0.35">
      <c r="A23" s="45">
        <f>IF(B23="","",MAX(A$3:A22)+1)</f>
        <v>20</v>
      </c>
      <c r="B23" s="45" t="str">
        <f t="shared" si="0"/>
        <v>1493-13-6</v>
      </c>
      <c r="D23" s="74" t="str">
        <f>'Substances &amp; Codes'!B23</f>
        <v>1493-13-6</v>
      </c>
      <c r="E23" s="74" t="str">
        <f>'Substances &amp; Codes'!C23</f>
        <v>Methanesulfonic acid, trifluoro-</v>
      </c>
      <c r="G23" s="46" t="str">
        <f t="shared" si="1"/>
        <v>1493-13-6</v>
      </c>
      <c r="H23" s="45" t="str">
        <f t="shared" si="2"/>
        <v>Methanesulfonic acid, trifluoro-</v>
      </c>
    </row>
    <row r="24" spans="1:8" x14ac:dyDescent="0.35">
      <c r="A24" s="45">
        <f>IF(B24="","",MAX(A$3:A23)+1)</f>
        <v>21</v>
      </c>
      <c r="B24" s="45" t="str">
        <f t="shared" si="0"/>
        <v>1582-09-8</v>
      </c>
      <c r="D24" s="74" t="str">
        <f>'Substances &amp; Codes'!B24</f>
        <v>1582-09-8</v>
      </c>
      <c r="E24" s="74" t="str">
        <f>'Substances &amp; Codes'!C24</f>
        <v>Benzenamine, 2,6-dinitro-N,N-dipropyl-4-(trifluoromethyl)-</v>
      </c>
      <c r="G24" s="46" t="str">
        <f t="shared" si="1"/>
        <v>1582-09-8</v>
      </c>
      <c r="H24" s="45" t="str">
        <f t="shared" si="2"/>
        <v>Benzenamine, 2,6-dinitro-N,N-dipropyl-4-(trifluoromethyl)-</v>
      </c>
    </row>
    <row r="25" spans="1:8" x14ac:dyDescent="0.35">
      <c r="A25" s="45">
        <f>IF(B25="","",MAX(A$3:A24)+1)</f>
        <v>22</v>
      </c>
      <c r="B25" s="45" t="str">
        <f t="shared" si="0"/>
        <v>1744-22-5</v>
      </c>
      <c r="D25" s="74" t="str">
        <f>'Substances &amp; Codes'!B25</f>
        <v>1744-22-5</v>
      </c>
      <c r="E25" s="74" t="str">
        <f>'Substances &amp; Codes'!C25</f>
        <v>2-Benzothiazolamine, 6-(trifluoromethoxy)-</v>
      </c>
      <c r="G25" s="46" t="str">
        <f t="shared" si="1"/>
        <v>1744-22-5</v>
      </c>
      <c r="H25" s="45" t="str">
        <f t="shared" si="2"/>
        <v>2-Benzothiazolamine, 6-(trifluoromethoxy)-</v>
      </c>
    </row>
    <row r="26" spans="1:8" ht="29" x14ac:dyDescent="0.35">
      <c r="A26" s="45">
        <f>IF(B26="","",MAX(A$3:A25)+1)</f>
        <v>23</v>
      </c>
      <c r="B26" s="45" t="str">
        <f t="shared" si="0"/>
        <v>1799-84-4</v>
      </c>
      <c r="D26" s="74" t="str">
        <f>'Substances &amp; Codes'!B26</f>
        <v>1799-84-4</v>
      </c>
      <c r="E26" s="74" t="str">
        <f>'Substances &amp; Codes'!C26</f>
        <v>2-Propenoic acid, 2-methyl-, 3,3,4,4,5,5,6,6,6-nonafluorohexyl ester</v>
      </c>
      <c r="G26" s="46" t="str">
        <f t="shared" si="1"/>
        <v>1799-84-4</v>
      </c>
      <c r="H26" s="45" t="str">
        <f t="shared" si="2"/>
        <v>2-Propenoic acid, 2-methyl-, 3,3,4,4,5,5,6,6,6-nonafluorohexyl ester</v>
      </c>
    </row>
    <row r="27" spans="1:8" x14ac:dyDescent="0.35">
      <c r="A27" s="45">
        <f>IF(B27="","",MAX(A$3:A26)+1)</f>
        <v>24</v>
      </c>
      <c r="B27" s="45" t="str">
        <f t="shared" si="0"/>
        <v>2043-47-2</v>
      </c>
      <c r="D27" s="74" t="str">
        <f>'Substances &amp; Codes'!B27</f>
        <v>2043-47-2</v>
      </c>
      <c r="E27" s="74" t="str">
        <f>'Substances &amp; Codes'!C27</f>
        <v>1-Hexanol, 3,3,4,4,5,5,6,6,6-nonafluoro-</v>
      </c>
      <c r="G27" s="46" t="str">
        <f t="shared" si="1"/>
        <v>2043-47-2</v>
      </c>
      <c r="H27" s="45" t="str">
        <f t="shared" si="2"/>
        <v>1-Hexanol, 3,3,4,4,5,5,6,6,6-nonafluoro-</v>
      </c>
    </row>
    <row r="28" spans="1:8" ht="29" x14ac:dyDescent="0.35">
      <c r="A28" s="45">
        <f>IF(B28="","",MAX(A$3:A27)+1)</f>
        <v>25</v>
      </c>
      <c r="B28" s="45" t="str">
        <f t="shared" si="0"/>
        <v>2144-53-8</v>
      </c>
      <c r="D28" s="74" t="str">
        <f>'Substances &amp; Codes'!B28</f>
        <v>2144-53-8</v>
      </c>
      <c r="E28" s="74" t="str">
        <f>'Substances &amp; Codes'!C28</f>
        <v>2-Propenoic acid, 2-methyl-, 3,3,4,4,5,5,6,6,7,7,8,8,8-tridecafluorooctyl ester</v>
      </c>
      <c r="G28" s="46" t="str">
        <f t="shared" si="1"/>
        <v>2144-53-8</v>
      </c>
      <c r="H28" s="45" t="str">
        <f t="shared" si="2"/>
        <v>2-Propenoic acid, 2-methyl-, 3,3,4,4,5,5,6,6,7,7,8,8,8-tridecafluorooctyl ester</v>
      </c>
    </row>
    <row r="29" spans="1:8" x14ac:dyDescent="0.35">
      <c r="A29" s="45">
        <f>IF(B29="","",MAX(A$3:A28)+1)</f>
        <v>26</v>
      </c>
      <c r="B29" s="45" t="str">
        <f t="shared" si="0"/>
        <v>2164-17-2</v>
      </c>
      <c r="D29" s="74" t="str">
        <f>'Substances &amp; Codes'!B29</f>
        <v>2164-17-2</v>
      </c>
      <c r="E29" s="74" t="str">
        <f>'Substances &amp; Codes'!C29</f>
        <v>Urea, N,N-dimethyl-N'-[3-(trifluoromethyl)phenyl]-</v>
      </c>
      <c r="G29" s="46" t="str">
        <f t="shared" si="1"/>
        <v>2164-17-2</v>
      </c>
      <c r="H29" s="45" t="str">
        <f t="shared" si="2"/>
        <v>Urea, N,N-dimethyl-N'-[3-(trifluoromethyl)phenyl]-</v>
      </c>
    </row>
    <row r="30" spans="1:8" ht="29" x14ac:dyDescent="0.35">
      <c r="A30" s="45">
        <f>IF(B30="","",MAX(A$3:A29)+1)</f>
        <v>27</v>
      </c>
      <c r="B30" s="45" t="str">
        <f t="shared" si="0"/>
        <v>2374-14-3</v>
      </c>
      <c r="D30" s="74" t="str">
        <f>'Substances &amp; Codes'!B30</f>
        <v>2374-14-3</v>
      </c>
      <c r="E30" s="74" t="str">
        <f>'Substances &amp; Codes'!C30</f>
        <v>Cyclotrisiloxane, 2,4,6-trimethyl-2,4,6-tris(3,3,3-trifluoropropyl)-</v>
      </c>
      <c r="G30" s="46" t="str">
        <f t="shared" si="1"/>
        <v>2374-14-3</v>
      </c>
      <c r="H30" s="45" t="str">
        <f t="shared" si="2"/>
        <v>Cyclotrisiloxane, 2,4,6-trimethyl-2,4,6-tris(3,3,3-trifluoropropyl)-</v>
      </c>
    </row>
    <row r="31" spans="1:8" ht="29" x14ac:dyDescent="0.35">
      <c r="A31" s="45">
        <f>IF(B31="","",MAX(A$3:A30)+1)</f>
        <v>28</v>
      </c>
      <c r="B31" s="45" t="str">
        <f t="shared" si="0"/>
        <v>2709-56-0</v>
      </c>
      <c r="D31" s="74" t="str">
        <f>'Substances &amp; Codes'!B31</f>
        <v>2709-56-0</v>
      </c>
      <c r="E31" s="74" t="str">
        <f>'Substances &amp; Codes'!C31</f>
        <v>1-Piperazineethanol, 4-[3-[2-(trifluoromethyl)-9H-thioxanthen-9-ylidene]propyl]-</v>
      </c>
      <c r="G31" s="46" t="str">
        <f t="shared" si="1"/>
        <v>2709-56-0</v>
      </c>
      <c r="H31" s="45" t="str">
        <f t="shared" si="2"/>
        <v>1-Piperazineethanol, 4-[3-[2-(trifluoromethyl)-9H-thioxanthen-9-ylidene]propyl]-</v>
      </c>
    </row>
    <row r="32" spans="1:8" ht="29" x14ac:dyDescent="0.35">
      <c r="A32" s="45">
        <f>IF(B32="","",MAX(A$3:A31)+1)</f>
        <v>29</v>
      </c>
      <c r="B32" s="45" t="str">
        <f t="shared" si="0"/>
        <v>2746-81-8</v>
      </c>
      <c r="D32" s="74" t="str">
        <f>'Substances &amp; Codes'!B32</f>
        <v>2746-81-8</v>
      </c>
      <c r="E32" s="74" t="str">
        <f>'Substances &amp; Codes'!C32</f>
        <v>Heptanoic acid, 2-[4-[3-[2-(trifluoromethyl)-10H-phenothiazin-10-yl]propyl]-1-piperazinyl]ethyl ester</v>
      </c>
      <c r="G32" s="46" t="str">
        <f t="shared" si="1"/>
        <v>2746-81-8</v>
      </c>
      <c r="H32" s="45" t="str">
        <f t="shared" si="2"/>
        <v>Heptanoic acid, 2-[4-[3-[2-(trifluoromethyl)-10H-phenothiazin-10-yl]propyl]-1-piperazinyl]ethyl ester</v>
      </c>
    </row>
    <row r="33" spans="1:8" x14ac:dyDescent="0.35">
      <c r="A33" s="45">
        <f>IF(B33="","",MAX(A$3:A32)+1)</f>
        <v>30</v>
      </c>
      <c r="B33" s="45" t="str">
        <f t="shared" si="0"/>
        <v>2966-50-9</v>
      </c>
      <c r="D33" s="74" t="str">
        <f>'Substances &amp; Codes'!B33</f>
        <v>2966-50-9</v>
      </c>
      <c r="E33" s="74" t="str">
        <f>'Substances &amp; Codes'!C33</f>
        <v>Acetic acid, trifluoro-, silver(1+) salt</v>
      </c>
      <c r="G33" s="46" t="str">
        <f t="shared" si="1"/>
        <v>2966-50-9</v>
      </c>
      <c r="H33" s="45" t="str">
        <f t="shared" si="2"/>
        <v>Acetic acid, trifluoro-, silver(1+) salt</v>
      </c>
    </row>
    <row r="34" spans="1:8" x14ac:dyDescent="0.35">
      <c r="A34" s="45">
        <f>IF(B34="","",MAX(A$3:A33)+1)</f>
        <v>31</v>
      </c>
      <c r="B34" s="45" t="str">
        <f t="shared" si="0"/>
        <v>3107-18-4</v>
      </c>
      <c r="D34" s="74" t="str">
        <f>'Substances &amp; Codes'!B34</f>
        <v>3107-18-4</v>
      </c>
      <c r="E34" s="74" t="str">
        <f>'Substances &amp; Codes'!C34</f>
        <v>Cyclohexanesulfonic acid, undecafluoro-, potassium salt</v>
      </c>
      <c r="G34" s="46" t="str">
        <f t="shared" si="1"/>
        <v>3107-18-4</v>
      </c>
      <c r="H34" s="45" t="str">
        <f t="shared" si="2"/>
        <v>Cyclohexanesulfonic acid, undecafluoro-, potassium salt</v>
      </c>
    </row>
    <row r="35" spans="1:8" ht="29" x14ac:dyDescent="0.35">
      <c r="A35" s="45">
        <f>IF(B35="","",MAX(A$3:A34)+1)</f>
        <v>32</v>
      </c>
      <c r="B35" s="45" t="str">
        <f t="shared" si="0"/>
        <v>3709-71-5</v>
      </c>
      <c r="D35" s="74" t="str">
        <f>'Substances &amp; Codes'!B35</f>
        <v>3709-71-5</v>
      </c>
      <c r="E35" s="74" t="str">
        <f>'Substances &amp; Codes'!C35</f>
        <v>2-Pentene, 1,1,1,2,3,4,5,5,5-nonafluoro-4-(trifluoromethyl)-, (2E)-</v>
      </c>
      <c r="G35" s="46" t="str">
        <f t="shared" si="1"/>
        <v>3709-71-5</v>
      </c>
      <c r="H35" s="45" t="str">
        <f t="shared" si="2"/>
        <v>2-Pentene, 1,1,1,2,3,4,5,5,5-nonafluoro-4-(trifluoromethyl)-, (2E)-</v>
      </c>
    </row>
    <row r="36" spans="1:8" ht="29" x14ac:dyDescent="0.35">
      <c r="A36" s="45">
        <f>IF(B36="","",MAX(A$3:A35)+1)</f>
        <v>33</v>
      </c>
      <c r="B36" s="45" t="str">
        <f t="shared" si="0"/>
        <v>3872-25-1</v>
      </c>
      <c r="D36" s="74" t="str">
        <f>'Substances &amp; Codes'!B36</f>
        <v>3872-25-1</v>
      </c>
      <c r="E36" s="74" t="str">
        <f>'Substances &amp; Codes'!C36</f>
        <v>1-Pentanesulfonic acid, 1,1,2,2,3,3,4,4,5,5,5-undecafluoro-, potassium salt</v>
      </c>
      <c r="G36" s="46" t="str">
        <f t="shared" si="1"/>
        <v>3872-25-1</v>
      </c>
      <c r="H36" s="45" t="str">
        <f t="shared" si="2"/>
        <v>1-Pentanesulfonic acid, 1,1,2,2,3,3,4,4,5,5,5-undecafluoro-, potassium salt</v>
      </c>
    </row>
    <row r="37" spans="1:8" ht="29" x14ac:dyDescent="0.35">
      <c r="A37" s="45">
        <f>IF(B37="","",MAX(A$3:A36)+1)</f>
        <v>34</v>
      </c>
      <c r="B37" s="45" t="str">
        <f t="shared" si="0"/>
        <v>5002-47-1</v>
      </c>
      <c r="D37" s="74" t="str">
        <f>'Substances &amp; Codes'!B37</f>
        <v>5002-47-1</v>
      </c>
      <c r="E37" s="74" t="str">
        <f>'Substances &amp; Codes'!C37</f>
        <v>Decanoic acid, 2-[4-[3-[2-(trifluoromethyl)-10H-phenothiazin-10-yl]propyl]-1-piperazinyl]ethyl ester</v>
      </c>
      <c r="G37" s="46" t="str">
        <f t="shared" si="1"/>
        <v>5002-47-1</v>
      </c>
      <c r="H37" s="45" t="str">
        <f t="shared" si="2"/>
        <v>Decanoic acid, 2-[4-[3-[2-(trifluoromethyl)-10H-phenothiazin-10-yl]propyl]-1-piperazinyl]ethyl ester</v>
      </c>
    </row>
    <row r="38" spans="1:8" x14ac:dyDescent="0.35">
      <c r="A38" s="45">
        <f>IF(B38="","",MAX(A$3:A37)+1)</f>
        <v>35</v>
      </c>
      <c r="B38" s="45" t="str">
        <f t="shared" si="0"/>
        <v>6130-43-4</v>
      </c>
      <c r="D38" s="74" t="str">
        <f>'Substances &amp; Codes'!B38</f>
        <v>6130-43-4</v>
      </c>
      <c r="E38" s="74" t="str">
        <f>'Substances &amp; Codes'!C38</f>
        <v>Heptanoic acid, tridecafluoro-, ammonium salt</v>
      </c>
      <c r="G38" s="46" t="str">
        <f t="shared" si="1"/>
        <v>6130-43-4</v>
      </c>
      <c r="H38" s="45" t="str">
        <f t="shared" si="2"/>
        <v>Heptanoic acid, tridecafluoro-, ammonium salt</v>
      </c>
    </row>
    <row r="39" spans="1:8" x14ac:dyDescent="0.35">
      <c r="A39" s="45">
        <f>IF(B39="","",MAX(A$3:A38)+1)</f>
        <v>36</v>
      </c>
      <c r="B39" s="45" t="str">
        <f t="shared" si="0"/>
        <v>13311-84-7</v>
      </c>
      <c r="D39" s="74" t="str">
        <f>'Substances &amp; Codes'!B39</f>
        <v>13311-84-7</v>
      </c>
      <c r="E39" s="74" t="str">
        <f>'Substances &amp; Codes'!C39</f>
        <v>Propanamide, 2-methyl-N-[4-nitro-3-(trifluoromethyl)phenyl]-</v>
      </c>
      <c r="G39" s="46" t="str">
        <f t="shared" si="1"/>
        <v>13311-84-7</v>
      </c>
      <c r="H39" s="45" t="str">
        <f t="shared" si="2"/>
        <v>Propanamide, 2-methyl-N-[4-nitro-3-(trifluoromethyl)phenyl]-</v>
      </c>
    </row>
    <row r="40" spans="1:8" ht="29" x14ac:dyDescent="0.35">
      <c r="A40" s="45">
        <f>IF(B40="","",MAX(A$3:A39)+1)</f>
        <v>37</v>
      </c>
      <c r="B40" s="45" t="str">
        <f t="shared" si="0"/>
        <v>14054-87-6</v>
      </c>
      <c r="D40" s="74" t="str">
        <f>'Substances &amp; Codes'!B40</f>
        <v>14054-87-6</v>
      </c>
      <c r="E40" s="74" t="str">
        <f>'Substances &amp; Codes'!C40</f>
        <v>Europium, tris[4,4,4-trifluoro-1-(2-thienyl)-1,3-butanedionato-O,O']-</v>
      </c>
      <c r="G40" s="46" t="str">
        <f t="shared" si="1"/>
        <v>14054-87-6</v>
      </c>
      <c r="H40" s="45" t="str">
        <f t="shared" si="2"/>
        <v>Europium, tris[4,4,4-trifluoro-1-(2-thienyl)-1,3-butanedionato-O,O']-</v>
      </c>
    </row>
    <row r="41" spans="1:8" ht="29" x14ac:dyDescent="0.35">
      <c r="A41" s="45">
        <f>IF(B41="","",MAX(A$3:A40)+1)</f>
        <v>38</v>
      </c>
      <c r="B41" s="45" t="str">
        <f t="shared" si="0"/>
        <v>14552-19-3</v>
      </c>
      <c r="D41" s="74" t="str">
        <f>'Substances &amp; Codes'!B41</f>
        <v>14552-19-3</v>
      </c>
      <c r="E41" s="74" t="str">
        <f>'Substances &amp; Codes'!C41</f>
        <v>Europium, tris(4,4,4-trifluoro-1-phenyl-1,3-butanedionato-O,O')-</v>
      </c>
      <c r="G41" s="46" t="str">
        <f t="shared" si="1"/>
        <v>14552-19-3</v>
      </c>
      <c r="H41" s="45" t="str">
        <f t="shared" si="2"/>
        <v>Europium, tris(4,4,4-trifluoro-1-phenyl-1,3-butanedionato-O,O')-</v>
      </c>
    </row>
    <row r="42" spans="1:8" ht="29" x14ac:dyDescent="0.35">
      <c r="A42" s="45">
        <f>IF(B42="","",MAX(A$3:A41)+1)</f>
        <v>39</v>
      </c>
      <c r="B42" s="45" t="str">
        <f t="shared" si="0"/>
        <v>17202-41-4</v>
      </c>
      <c r="D42" s="74" t="str">
        <f>'Substances &amp; Codes'!B42</f>
        <v>17202-41-4</v>
      </c>
      <c r="E42" s="74" t="str">
        <f>'Substances &amp; Codes'!C42</f>
        <v>1-Nonanesulfonic acid, 1,1,2,2,3,3,4,4,5,5,6,6,7,7,8,8,9,9,9-nonadecafluoro-, ammonium salt</v>
      </c>
      <c r="G42" s="46" t="str">
        <f t="shared" si="1"/>
        <v>17202-41-4</v>
      </c>
      <c r="H42" s="45" t="str">
        <f t="shared" si="2"/>
        <v>1-Nonanesulfonic acid, 1,1,2,2,3,3,4,4,5,5,6,6,7,7,8,8,9,9,9-nonadecafluoro-, ammonium salt</v>
      </c>
    </row>
    <row r="43" spans="1:8" ht="29" x14ac:dyDescent="0.35">
      <c r="A43" s="45">
        <f>IF(B43="","",MAX(A$3:A42)+1)</f>
        <v>40</v>
      </c>
      <c r="B43" s="45" t="str">
        <f t="shared" si="0"/>
        <v>17527-29-6</v>
      </c>
      <c r="D43" s="74" t="str">
        <f>'Substances &amp; Codes'!B43</f>
        <v>17527-29-6</v>
      </c>
      <c r="E43" s="74" t="str">
        <f>'Substances &amp; Codes'!C43</f>
        <v>2-Propenoic acid, 3,3,4,4,5,5,6,6,7,7,8,8,8-tridecafluorooctyl ester</v>
      </c>
      <c r="G43" s="46" t="str">
        <f t="shared" si="1"/>
        <v>17527-29-6</v>
      </c>
      <c r="H43" s="45" t="str">
        <f t="shared" si="2"/>
        <v>2-Propenoic acid, 3,3,4,4,5,5,6,6,7,7,8,8,8-tridecafluorooctyl ester</v>
      </c>
    </row>
    <row r="44" spans="1:8" ht="43.5" x14ac:dyDescent="0.35">
      <c r="A44" s="45">
        <f>IF(B44="","",MAX(A$3:A43)+1)</f>
        <v>41</v>
      </c>
      <c r="B44" s="45" t="str">
        <f t="shared" si="0"/>
        <v>20981-12-8</v>
      </c>
      <c r="D44" s="74" t="str">
        <f>'Substances &amp; Codes'!B44</f>
        <v>20981-12-8</v>
      </c>
      <c r="E44" s="74" t="str">
        <f>'Substances &amp; Codes'!C44</f>
        <v>2-Naphthalenecarboxamide, N-[4-(benzoylamino)phenyl]-3-hydroxy-4-[[2-methoxy-5-[[[3-(trifluoromethyl)phenyl]amino]carbonyl]phenyl]azo]-</v>
      </c>
      <c r="G44" s="46" t="str">
        <f t="shared" si="1"/>
        <v>20981-12-8</v>
      </c>
      <c r="H44" s="45" t="str">
        <f t="shared" si="2"/>
        <v>2-Naphthalenecarboxamide, N-[4-(benzoylamino)phenyl]-3-hydroxy-4-[[2-methoxy-5-[[[3-(trifluoromethyl)phenyl]amino]carbonyl]phenyl]azo]-</v>
      </c>
    </row>
    <row r="45" spans="1:8" x14ac:dyDescent="0.35">
      <c r="A45" s="45">
        <f>IF(B45="","",MAX(A$3:A44)+1)</f>
        <v>42</v>
      </c>
      <c r="B45" s="45" t="str">
        <f t="shared" si="0"/>
        <v>21615-47-4</v>
      </c>
      <c r="D45" s="74" t="str">
        <f>'Substances &amp; Codes'!B45</f>
        <v>21615-47-4</v>
      </c>
      <c r="E45" s="74" t="str">
        <f>'Substances &amp; Codes'!C45</f>
        <v>Hexanoic acid, undecafluoro-, ammonium salt</v>
      </c>
      <c r="G45" s="46" t="str">
        <f t="shared" si="1"/>
        <v>21615-47-4</v>
      </c>
      <c r="H45" s="45" t="str">
        <f t="shared" si="2"/>
        <v>Hexanoic acid, undecafluoro-, ammonium salt</v>
      </c>
    </row>
    <row r="46" spans="1:8" ht="29" x14ac:dyDescent="0.35">
      <c r="A46" s="45">
        <f>IF(B46="","",MAX(A$3:A45)+1)</f>
        <v>43</v>
      </c>
      <c r="B46" s="45" t="str">
        <f t="shared" si="0"/>
        <v>23779-99-9</v>
      </c>
      <c r="D46" s="74" t="str">
        <f>'Substances &amp; Codes'!B46</f>
        <v>23779-99-9</v>
      </c>
      <c r="E46" s="74" t="str">
        <f>'Substances &amp; Codes'!C46</f>
        <v>Benzoic acid, 2-[[8-(trifluoromethyl)-4-quinolinyl]amino]-, 2,3-dihydroxypropyl ester</v>
      </c>
      <c r="G46" s="46" t="str">
        <f t="shared" si="1"/>
        <v>23779-99-9</v>
      </c>
      <c r="H46" s="45" t="str">
        <f t="shared" si="2"/>
        <v>Benzoic acid, 2-[[8-(trifluoromethyl)-4-quinolinyl]amino]-, 2,3-dihydroxypropyl ester</v>
      </c>
    </row>
    <row r="47" spans="1:8" x14ac:dyDescent="0.35">
      <c r="A47" s="45">
        <f>IF(B47="","",MAX(A$3:A46)+1)</f>
        <v>44</v>
      </c>
      <c r="B47" s="45" t="str">
        <f t="shared" si="0"/>
        <v>25038-02-2</v>
      </c>
      <c r="D47" s="74" t="str">
        <f>'Substances &amp; Codes'!B47</f>
        <v>25038-02-2</v>
      </c>
      <c r="E47" s="74" t="str">
        <f>'Substances &amp; Codes'!C47</f>
        <v>Oxirane, trifluoro(trifluoromethyl)-, homopolymer</v>
      </c>
      <c r="G47" s="46" t="str">
        <f t="shared" si="1"/>
        <v>25038-02-2</v>
      </c>
      <c r="H47" s="45" t="str">
        <f t="shared" si="2"/>
        <v>Oxirane, trifluoro(trifluoromethyl)-, homopolymer</v>
      </c>
    </row>
    <row r="48" spans="1:8" ht="29" x14ac:dyDescent="0.35">
      <c r="A48" s="45">
        <f>IF(B48="","",MAX(A$3:A47)+1)</f>
        <v>45</v>
      </c>
      <c r="B48" s="45" t="str">
        <f t="shared" si="0"/>
        <v>29420-49-3</v>
      </c>
      <c r="D48" s="74" t="str">
        <f>'Substances &amp; Codes'!B48</f>
        <v>29420-49-3</v>
      </c>
      <c r="E48" s="74" t="str">
        <f>'Substances &amp; Codes'!C48</f>
        <v>1-Butanesulfonic acid, 1,1,2,2,3,3,4,4,4-nonafluoro-, potassium salt</v>
      </c>
      <c r="G48" s="46" t="str">
        <f t="shared" si="1"/>
        <v>29420-49-3</v>
      </c>
      <c r="H48" s="45" t="str">
        <f t="shared" si="2"/>
        <v>1-Butanesulfonic acid, 1,1,2,2,3,3,4,4,4-nonafluoro-, potassium salt</v>
      </c>
    </row>
    <row r="49" spans="1:8" ht="29" x14ac:dyDescent="0.35">
      <c r="A49" s="45">
        <f>IF(B49="","",MAX(A$3:A48)+1)</f>
        <v>46</v>
      </c>
      <c r="B49" s="45" t="str">
        <f t="shared" si="0"/>
        <v>30909-51-4</v>
      </c>
      <c r="D49" s="74" t="str">
        <f>'Substances &amp; Codes'!B49</f>
        <v>30909-51-4</v>
      </c>
      <c r="E49" s="74" t="str">
        <f>'Substances &amp; Codes'!C49</f>
        <v>Decanoic acid, 2-[4-[3-[2-(trifluoromethyl)-9H-thioxanthen-9-ylidene]propyl]-1-piperazinyl]ethyl ester</v>
      </c>
      <c r="G49" s="46" t="str">
        <f t="shared" si="1"/>
        <v>30909-51-4</v>
      </c>
      <c r="H49" s="45" t="str">
        <f t="shared" si="2"/>
        <v>Decanoic acid, 2-[4-[3-[2-(trifluoromethyl)-9H-thioxanthen-9-ylidene]propyl]-1-piperazinyl]ethyl ester</v>
      </c>
    </row>
    <row r="50" spans="1:8" ht="43.5" x14ac:dyDescent="0.35">
      <c r="A50" s="45">
        <f>IF(B50="","",MAX(A$3:A49)+1)</f>
        <v>47</v>
      </c>
      <c r="B50" s="45" t="str">
        <f t="shared" si="0"/>
        <v>32240-73-6</v>
      </c>
      <c r="D50" s="74" t="str">
        <f>'Substances &amp; Codes'!B50</f>
        <v>32240-73-6</v>
      </c>
      <c r="E50" s="74" t="str">
        <f>'Substances &amp; Codes'!C50</f>
        <v>1,3-Isobenzofurandione, 5,5'-[2,2,2-trifluoro-1-(trifluoromethyl)ethylidene]bis-, polymer with 4,4'-oxybis[benzenamine]</v>
      </c>
      <c r="G50" s="46" t="str">
        <f t="shared" si="1"/>
        <v>32240-73-6</v>
      </c>
      <c r="H50" s="45" t="str">
        <f t="shared" si="2"/>
        <v>1,3-Isobenzofurandione, 5,5'-[2,2,2-trifluoro-1-(trifluoromethyl)ethylidene]bis-, polymer with 4,4'-oxybis[benzenamine]</v>
      </c>
    </row>
    <row r="51" spans="1:8" x14ac:dyDescent="0.35">
      <c r="A51" s="45">
        <f>IF(B51="","",MAX(A$3:A50)+1)</f>
        <v>48</v>
      </c>
      <c r="B51" s="45" t="str">
        <f t="shared" si="0"/>
        <v>33454-82-9</v>
      </c>
      <c r="D51" s="74" t="str">
        <f>'Substances &amp; Codes'!B51</f>
        <v>33454-82-9</v>
      </c>
      <c r="E51" s="74" t="str">
        <f>'Substances &amp; Codes'!C51</f>
        <v>Methanesulfonic acid, trifluoro-, lithium salt</v>
      </c>
      <c r="G51" s="46" t="str">
        <f t="shared" si="1"/>
        <v>33454-82-9</v>
      </c>
      <c r="H51" s="45" t="str">
        <f t="shared" si="2"/>
        <v>Methanesulfonic acid, trifluoro-, lithium salt</v>
      </c>
    </row>
    <row r="52" spans="1:8" ht="29" x14ac:dyDescent="0.35">
      <c r="A52" s="45">
        <f>IF(B52="","",MAX(A$3:A51)+1)</f>
        <v>49</v>
      </c>
      <c r="B52" s="45" t="str">
        <f t="shared" si="0"/>
        <v>34449-89-3</v>
      </c>
      <c r="D52" s="74" t="str">
        <f>'Substances &amp; Codes'!B52</f>
        <v>34449-89-3</v>
      </c>
      <c r="E52" s="74" t="str">
        <f>'Substances &amp; Codes'!C52</f>
        <v>1-Butanesulfonamide, N-ethyl-1,1,2,2,3,3,4,4,4-nonafluoro-N-(2-hydroxyethyl)-</v>
      </c>
      <c r="G52" s="46" t="str">
        <f t="shared" si="1"/>
        <v>34449-89-3</v>
      </c>
      <c r="H52" s="45" t="str">
        <f t="shared" si="2"/>
        <v>1-Butanesulfonamide, N-ethyl-1,1,2,2,3,3,4,4,4-nonafluoro-N-(2-hydroxyethyl)-</v>
      </c>
    </row>
    <row r="53" spans="1:8" ht="29" x14ac:dyDescent="0.35">
      <c r="A53" s="45">
        <f>IF(B53="","",MAX(A$3:A52)+1)</f>
        <v>50</v>
      </c>
      <c r="B53" s="45" t="str">
        <f t="shared" si="0"/>
        <v>34454-97-2</v>
      </c>
      <c r="D53" s="74" t="str">
        <f>'Substances &amp; Codes'!B53</f>
        <v>34454-97-2</v>
      </c>
      <c r="E53" s="74" t="str">
        <f>'Substances &amp; Codes'!C53</f>
        <v>1-Butanesulfonamide, 1,1,2,2,3,3,4,4,4-nonafluoro-N-(2-hydroxyethyl)-N-methyl-</v>
      </c>
      <c r="G53" s="46" t="str">
        <f t="shared" si="1"/>
        <v>34454-97-2</v>
      </c>
      <c r="H53" s="45" t="str">
        <f t="shared" si="2"/>
        <v>1-Butanesulfonamide, 1,1,2,2,3,3,4,4,4-nonafluoro-N-(2-hydroxyethyl)-N-methyl-</v>
      </c>
    </row>
    <row r="54" spans="1:8" ht="43.5" x14ac:dyDescent="0.35">
      <c r="A54" s="45">
        <f>IF(B54="","",MAX(A$3:A53)+1)</f>
        <v>51</v>
      </c>
      <c r="B54" s="45" t="str">
        <f t="shared" si="0"/>
        <v>34455-29-3</v>
      </c>
      <c r="D54" s="74" t="str">
        <f>'Substances &amp; Codes'!B54</f>
        <v>34455-29-3</v>
      </c>
      <c r="E54" s="74" t="str">
        <f>'Substances &amp; Codes'!C54</f>
        <v>1-Propanaminium, N-(carboxymethyl)-N,N-dimethyl-3-[[(3,3,4,4,5,5,6,6,7,7,8,8,8-tridecafluorooctyl)sulfonyl]amino]-, hydroxide, inner salt</v>
      </c>
      <c r="G54" s="46" t="str">
        <f t="shared" si="1"/>
        <v>34455-29-3</v>
      </c>
      <c r="H54" s="45" t="str">
        <f t="shared" si="2"/>
        <v>1-Propanaminium, N-(carboxymethyl)-N,N-dimethyl-3-[[(3,3,4,4,5,5,6,6,7,7,8,8,8-tridecafluorooctyl)sulfonyl]amino]-, hydroxide, inner salt</v>
      </c>
    </row>
    <row r="55" spans="1:8" ht="29" x14ac:dyDescent="0.35">
      <c r="A55" s="45">
        <f>IF(B55="","",MAX(A$3:A54)+1)</f>
        <v>52</v>
      </c>
      <c r="B55" s="45" t="str">
        <f t="shared" si="0"/>
        <v>38677-85-9</v>
      </c>
      <c r="D55" s="74" t="str">
        <f>'Substances &amp; Codes'!B55</f>
        <v>38677-85-9</v>
      </c>
      <c r="E55" s="74" t="str">
        <f>'Substances &amp; Codes'!C55</f>
        <v>3-Pyridinecarboxylic acid, 2-[[2-methyl-3-(trifluoromethyl)phenyl]amino]-</v>
      </c>
      <c r="G55" s="46" t="str">
        <f t="shared" si="1"/>
        <v>38677-85-9</v>
      </c>
      <c r="H55" s="45" t="str">
        <f t="shared" si="2"/>
        <v>3-Pyridinecarboxylic acid, 2-[[2-methyl-3-(trifluoromethyl)phenyl]amino]-</v>
      </c>
    </row>
    <row r="56" spans="1:8" ht="29" x14ac:dyDescent="0.35">
      <c r="A56" s="45">
        <f>IF(B56="","",MAX(A$3:A55)+1)</f>
        <v>53</v>
      </c>
      <c r="B56" s="45" t="str">
        <f t="shared" si="0"/>
        <v>42267-27-6</v>
      </c>
      <c r="D56" s="74" t="str">
        <f>'Substances &amp; Codes'!B56</f>
        <v>42267-27-6</v>
      </c>
      <c r="E56" s="74" t="str">
        <f>'Substances &amp; Codes'!C56</f>
        <v>Acetamide, N-[4-(2,5-dioxo-4-oxazolidinyl)butyl]-2,2,2-trifluoro-, (S)-</v>
      </c>
      <c r="G56" s="46" t="str">
        <f t="shared" si="1"/>
        <v>42267-27-6</v>
      </c>
      <c r="H56" s="45" t="str">
        <f t="shared" si="2"/>
        <v>Acetamide, N-[4-(2,5-dioxo-4-oxazolidinyl)butyl]-2,2,2-trifluoro-, (S)-</v>
      </c>
    </row>
    <row r="57" spans="1:8" ht="29" x14ac:dyDescent="0.35">
      <c r="A57" s="45">
        <f>IF(B57="","",MAX(A$3:A56)+1)</f>
        <v>54</v>
      </c>
      <c r="B57" s="45" t="str">
        <f t="shared" si="0"/>
        <v>42461-84-7</v>
      </c>
      <c r="D57" s="74" t="str">
        <f>'Substances &amp; Codes'!B57</f>
        <v>42461-84-7</v>
      </c>
      <c r="E57" s="74" t="str">
        <f>'Substances &amp; Codes'!C57</f>
        <v>D-​Glucitol, 1-​deoxy-​1-​(methylamino)​-​, 2-​[[2-​methyl-​3-​(trifluoromethyl)​phenyl]​amino]​-​3-​pyridinecarboxylate (1:1)</v>
      </c>
      <c r="G57" s="46" t="str">
        <f t="shared" si="1"/>
        <v>42461-84-7</v>
      </c>
      <c r="H57" s="45" t="str">
        <f t="shared" si="2"/>
        <v>D-​Glucitol, 1-​deoxy-​1-​(methylamino)​-​, 2-​[[2-​methyl-​3-​(trifluoromethyl)​phenyl]​amino]​-​3-​pyridinecarboxylate (1:1)</v>
      </c>
    </row>
    <row r="58" spans="1:8" x14ac:dyDescent="0.35">
      <c r="A58" s="45">
        <f>IF(B58="","",MAX(A$3:A57)+1)</f>
        <v>55</v>
      </c>
      <c r="B58" s="45" t="str">
        <f t="shared" si="0"/>
        <v>50594-66-6</v>
      </c>
      <c r="D58" s="74" t="str">
        <f>'Substances &amp; Codes'!B58</f>
        <v>50594-66-6</v>
      </c>
      <c r="E58" s="74" t="str">
        <f>'Substances &amp; Codes'!C58</f>
        <v>Benzoic acid, 5-[2-chloro-4-(trifluoromethyl)phenoxy]-2-nitro-</v>
      </c>
      <c r="G58" s="46" t="str">
        <f t="shared" si="1"/>
        <v>50594-66-6</v>
      </c>
      <c r="H58" s="45" t="str">
        <f t="shared" si="2"/>
        <v>Benzoic acid, 5-[2-chloro-4-(trifluoromethyl)phenoxy]-2-nitro-</v>
      </c>
    </row>
    <row r="59" spans="1:8" x14ac:dyDescent="0.35">
      <c r="A59" s="45">
        <f>IF(B59="","",MAX(A$3:A58)+1)</f>
        <v>56</v>
      </c>
      <c r="B59" s="45" t="str">
        <f t="shared" si="0"/>
        <v>51230-18-3</v>
      </c>
      <c r="D59" s="74" t="str">
        <f>'Substances &amp; Codes'!B59</f>
        <v>51230-18-3</v>
      </c>
      <c r="E59" s="74" t="str">
        <f>'Substances &amp; Codes'!C59</f>
        <v>Ethane, 2-bromo-2-chloro-1,1,1-trifluoro-, (2S)-</v>
      </c>
      <c r="G59" s="46" t="str">
        <f t="shared" si="1"/>
        <v>51230-18-3</v>
      </c>
      <c r="H59" s="45" t="str">
        <f t="shared" si="2"/>
        <v>Ethane, 2-bromo-2-chloro-1,1,1-trifluoro-, (2S)-</v>
      </c>
    </row>
    <row r="60" spans="1:8" ht="29" x14ac:dyDescent="0.35">
      <c r="A60" s="45">
        <f>IF(B60="","",MAX(A$3:A59)+1)</f>
        <v>57</v>
      </c>
      <c r="B60" s="45" t="str">
        <f t="shared" si="0"/>
        <v>51742-87-1</v>
      </c>
      <c r="D60" s="74" t="str">
        <f>'Substances &amp; Codes'!B60</f>
        <v>51742-87-1</v>
      </c>
      <c r="E60" s="74" t="str">
        <f>'Substances &amp; Codes'!C60</f>
        <v>4-Quinolinemethanol, α-(2R)-2-piperidinyl-2,8-bis(trifluoromethyl)-, (αS)-</v>
      </c>
      <c r="G60" s="46" t="str">
        <f t="shared" si="1"/>
        <v>51742-87-1</v>
      </c>
      <c r="H60" s="45" t="str">
        <f t="shared" si="2"/>
        <v>4-Quinolinemethanol, α-(2R)-2-piperidinyl-2,8-bis(trifluoromethyl)-, (αS)-</v>
      </c>
    </row>
    <row r="61" spans="1:8" x14ac:dyDescent="0.35">
      <c r="A61" s="45">
        <f>IF(B61="","",MAX(A$3:A60)+1)</f>
        <v>58</v>
      </c>
      <c r="B61" s="45" t="str">
        <f t="shared" si="0"/>
        <v>51851-37-7</v>
      </c>
      <c r="D61" s="74" t="str">
        <f>'Substances &amp; Codes'!B61</f>
        <v>51851-37-7</v>
      </c>
      <c r="E61" s="74" t="str">
        <f>'Substances &amp; Codes'!C61</f>
        <v>Silane, triethoxy(3,3,4,4,5,5,6,6,7,7,8,8,8-tridecafluorooctyl)-</v>
      </c>
      <c r="G61" s="46" t="str">
        <f t="shared" si="1"/>
        <v>51851-37-7</v>
      </c>
      <c r="H61" s="45" t="str">
        <f t="shared" si="2"/>
        <v>Silane, triethoxy(3,3,4,4,5,5,6,6,7,7,8,8,8-tridecafluorooctyl)-</v>
      </c>
    </row>
    <row r="62" spans="1:8" ht="43.5" x14ac:dyDescent="0.35">
      <c r="A62" s="45">
        <f>IF(B62="","",MAX(A$3:A61)+1)</f>
        <v>59</v>
      </c>
      <c r="B62" s="45" t="str">
        <f t="shared" si="0"/>
        <v>52238-92-3</v>
      </c>
      <c r="D62" s="74" t="str">
        <f>'Substances &amp; Codes'!B62</f>
        <v>52238-92-3</v>
      </c>
      <c r="E62" s="74" t="str">
        <f>'Substances &amp; Codes'!C62</f>
        <v>2-Naphthalenecarboxamide, N,N'-(2,5-dichloro-1,4-phenylene)bis[4-[[2-chloro-5-(trifluoromethyl)phenyl]azo]-3-hydroxy-</v>
      </c>
      <c r="G62" s="46" t="str">
        <f t="shared" si="1"/>
        <v>52238-92-3</v>
      </c>
      <c r="H62" s="45" t="str">
        <f t="shared" si="2"/>
        <v>2-Naphthalenecarboxamide, N,N'-(2,5-dichloro-1,4-phenylene)bis[4-[[2-chloro-5-(trifluoromethyl)phenyl]azo]-3-hydroxy-</v>
      </c>
    </row>
    <row r="63" spans="1:8" x14ac:dyDescent="0.35">
      <c r="A63" s="45">
        <f>IF(B63="","",MAX(A$3:A62)+1)</f>
        <v>60</v>
      </c>
      <c r="B63" s="45" t="str">
        <f t="shared" si="0"/>
        <v>52591-27-2</v>
      </c>
      <c r="D63" s="74" t="str">
        <f>'Substances &amp; Codes'!B63</f>
        <v>52591-27-2</v>
      </c>
      <c r="E63" s="74" t="str">
        <f>'Substances &amp; Codes'!C63</f>
        <v>2-Propenoic acid, 3,3,4,4,5,5,6,6,6-nonafluorohexyl ester</v>
      </c>
      <c r="G63" s="46" t="str">
        <f t="shared" si="1"/>
        <v>52591-27-2</v>
      </c>
      <c r="H63" s="45" t="str">
        <f t="shared" si="2"/>
        <v>2-Propenoic acid, 3,3,4,4,5,5,6,6,6-nonafluorohexyl ester</v>
      </c>
    </row>
    <row r="64" spans="1:8" ht="29" x14ac:dyDescent="0.35">
      <c r="A64" s="45">
        <f>IF(B64="","",MAX(A$3:A63)+1)</f>
        <v>61</v>
      </c>
      <c r="B64" s="45" t="str">
        <f t="shared" si="0"/>
        <v>53230-10-7</v>
      </c>
      <c r="D64" s="74" t="str">
        <f>'Substances &amp; Codes'!B64</f>
        <v>53230-10-7</v>
      </c>
      <c r="E64" s="74" t="str">
        <f>'Substances &amp; Codes'!C64</f>
        <v>4-Quinolinemethanol, α-(2R)-2-piperidinyl-2,8-bis(trifluoromethyl)-, (αS)-rel-</v>
      </c>
      <c r="G64" s="46" t="str">
        <f t="shared" si="1"/>
        <v>53230-10-7</v>
      </c>
      <c r="H64" s="45" t="str">
        <f t="shared" si="2"/>
        <v>4-Quinolinemethanol, α-(2R)-2-piperidinyl-2,8-bis(trifluoromethyl)-, (αS)-rel-</v>
      </c>
    </row>
    <row r="65" spans="1:8" ht="29" x14ac:dyDescent="0.35">
      <c r="A65" s="45">
        <f>IF(B65="","",MAX(A$3:A64)+1)</f>
        <v>62</v>
      </c>
      <c r="B65" s="45" t="str">
        <f t="shared" si="0"/>
        <v>53518-00-6</v>
      </c>
      <c r="D65" s="74" t="str">
        <f>'Substances &amp; Codes'!B65</f>
        <v>53518-00-6</v>
      </c>
      <c r="E65" s="74" t="str">
        <f>'Substances &amp; Codes'!C65</f>
        <v>1-Propanaminium, N,N,N-trimethyl-3-[[(nonafluorobutyl)sulfonyl]amino]-, chloride</v>
      </c>
      <c r="G65" s="46" t="str">
        <f t="shared" si="1"/>
        <v>53518-00-6</v>
      </c>
      <c r="H65" s="45" t="str">
        <f t="shared" si="2"/>
        <v>1-Propanaminium, N,N,N-trimethyl-3-[[(nonafluorobutyl)sulfonyl]amino]-, chloride</v>
      </c>
    </row>
    <row r="66" spans="1:8" ht="29" x14ac:dyDescent="0.35">
      <c r="A66" s="45">
        <f>IF(B66="","",MAX(A$3:A65)+1)</f>
        <v>63</v>
      </c>
      <c r="B66" s="45" t="str">
        <f t="shared" si="0"/>
        <v>53518-14-2</v>
      </c>
      <c r="D66" s="74" t="str">
        <f>'Substances &amp; Codes'!B66</f>
        <v>53518-14-2</v>
      </c>
      <c r="E66" s="74" t="str">
        <f>'Substances &amp; Codes'!C66</f>
        <v>2H-1-Benzopyran-2-one, 7-(dimethylamino)-4-(trifluoromethyl)-</v>
      </c>
      <c r="G66" s="46" t="str">
        <f t="shared" si="1"/>
        <v>53518-14-2</v>
      </c>
      <c r="H66" s="45" t="str">
        <f t="shared" si="2"/>
        <v>2H-1-Benzopyran-2-one, 7-(dimethylamino)-4-(trifluoromethyl)-</v>
      </c>
    </row>
    <row r="67" spans="1:8" ht="29" x14ac:dyDescent="0.35">
      <c r="A67" s="45">
        <f>IF(B67="","",MAX(A$3:A66)+1)</f>
        <v>64</v>
      </c>
      <c r="B67" s="45" t="str">
        <f t="shared" si="0"/>
        <v>53518-16-4</v>
      </c>
      <c r="D67" s="74" t="str">
        <f>'Substances &amp; Codes'!B67</f>
        <v>53518-16-4</v>
      </c>
      <c r="E67" s="74" t="str">
        <f>'Substances &amp; Codes'!C67</f>
        <v>2H-Pyrano[3,2-g]quinolin-2-one, 6,7,8,9-tetrahydro-4-(trifluoromethyl)-</v>
      </c>
      <c r="G67" s="46" t="str">
        <f t="shared" si="1"/>
        <v>53518-16-4</v>
      </c>
      <c r="H67" s="45" t="str">
        <f t="shared" si="2"/>
        <v>2H-Pyrano[3,2-g]quinolin-2-one, 6,7,8,9-tetrahydro-4-(trifluoromethyl)-</v>
      </c>
    </row>
    <row r="68" spans="1:8" ht="29" x14ac:dyDescent="0.35">
      <c r="A68" s="45">
        <f>IF(B68="","",MAX(A$3:A67)+1)</f>
        <v>65</v>
      </c>
      <c r="B68" s="45" t="str">
        <f t="shared" ref="B68:B110" si="3">IF(AND(SearchCASRN="",SearchKeyword=""),D68,
IF(AND(SearchCASRN&lt;&gt;"",SearchKeyword="",ISERR(FIND(SearchCASRN,D68,1))=FALSE),D68,
IF(AND(SearchCASRN="",SearchKeyword&lt;&gt;"",ISERR(FIND(SearchKeyword,E68,1))=FALSE)=TRUE,D68,
IF(AND(SearchCASRN&lt;&gt;"",SearchKeyword&lt;&gt;"",ISERR(FIND(SearchCASRN,D68,1))=FALSE,ISERR(FIND(SearchKeyword,E68,1))=FALSE),D68,""))))</f>
        <v>54143-56-5</v>
      </c>
      <c r="D68" s="74" t="str">
        <f>'Substances &amp; Codes'!B68</f>
        <v>54143-56-5</v>
      </c>
      <c r="E68" s="74" t="str">
        <f>'Substances &amp; Codes'!C68</f>
        <v>Benzamide, N-(2-piperidinylmethyl)-2,5-bis(2,2,2-trifluoroethoxy)-, monoacetate</v>
      </c>
      <c r="G68" s="46" t="str">
        <f t="shared" si="1"/>
        <v>54143-56-5</v>
      </c>
      <c r="H68" s="45" t="str">
        <f t="shared" si="2"/>
        <v>Benzamide, N-(2-piperidinylmethyl)-2,5-bis(2,2,2-trifluoroethoxy)-, monoacetate</v>
      </c>
    </row>
    <row r="69" spans="1:8" ht="29" x14ac:dyDescent="0.35">
      <c r="A69" s="45">
        <f>IF(B69="","",MAX(A$3:A68)+1)</f>
        <v>66</v>
      </c>
      <c r="B69" s="45" t="str">
        <f t="shared" si="3"/>
        <v>54910-89-3</v>
      </c>
      <c r="D69" s="74" t="str">
        <f>'Substances &amp; Codes'!B69</f>
        <v>54910-89-3</v>
      </c>
      <c r="E69" s="74" t="str">
        <f>'Substances &amp; Codes'!C69</f>
        <v>Benzenepropanamine, N-methyl-γ-[4-(trifluoromethyl)phenoxy]-</v>
      </c>
      <c r="G69" s="46" t="str">
        <f t="shared" ref="G69:G132" si="4">IF(ISERROR(INDEX($B$4:$B$728, MATCH(ROW()-ROW($B$3), $A$4:$A$728,0))), "", INDEX($B$4:$B$728, MATCH(ROW()-ROW($B$3), $A$4:$A$728,0)))</f>
        <v>54910-89-3</v>
      </c>
      <c r="H69" s="45" t="str">
        <f t="shared" ref="H69:H132" si="5">IF($G69="","",IF(VLOOKUP($G69,$D$4:$E$728,COLUMN(H$3)-COLUMN($G$3)+1,FALSE)=0,"",VLOOKUP($G69,$D$4:$E$728,COLUMN(H$3)-COLUMN($G$3)+1,FALSE)))</f>
        <v>Benzenepropanamine, N-methyl-γ-[4-(trifluoromethyl)phenoxy]-</v>
      </c>
    </row>
    <row r="70" spans="1:8" ht="58" x14ac:dyDescent="0.35">
      <c r="A70" s="45">
        <f>IF(B70="","",MAX(A$3:A69)+1)</f>
        <v>67</v>
      </c>
      <c r="B70" s="45" t="str">
        <f t="shared" si="3"/>
        <v>56124-62-0</v>
      </c>
      <c r="D70" s="74" t="str">
        <f>'Substances &amp; Codes'!B70</f>
        <v>56124-62-0</v>
      </c>
      <c r="E70" s="74" t="str">
        <f>'Substances &amp; Codes'!C70</f>
        <v>Pentanoic acid, 2-[(2S,4S)-1,2,3,4,6,11-hexahydro-2,5,12-trihydroxy-7-methoxy-6,11-dioxo-4-[[2,3,6-trideoxy-3-[(2,2,2-trifluoroacetyl)amino]-α-L-lyxo-hexopyranosyl]oxy]-2-naphthacenyl]-2-oxoethyl ester</v>
      </c>
      <c r="G70" s="46" t="str">
        <f t="shared" si="4"/>
        <v>56124-62-0</v>
      </c>
      <c r="H70" s="45" t="str">
        <f t="shared" si="5"/>
        <v>Pentanoic acid, 2-[(2S,4S)-1,2,3,4,6,11-hexahydro-2,5,12-trihydroxy-7-methoxy-6,11-dioxo-4-[[2,3,6-trideoxy-3-[(2,2,2-trifluoroacetyl)amino]-α-L-lyxo-hexopyranosyl]oxy]-2-naphthacenyl]-2-oxoethyl ester</v>
      </c>
    </row>
    <row r="71" spans="1:8" ht="29" x14ac:dyDescent="0.35">
      <c r="A71" s="45">
        <f>IF(B71="","",MAX(A$3:A70)+1)</f>
        <v>68</v>
      </c>
      <c r="B71" s="45" t="str">
        <f t="shared" si="3"/>
        <v>56296-78-7</v>
      </c>
      <c r="D71" s="74" t="str">
        <f>'Substances &amp; Codes'!B71</f>
        <v>56296-78-7</v>
      </c>
      <c r="E71" s="74" t="str">
        <f>'Substances &amp; Codes'!C71</f>
        <v>Benzenepropanamine, N-methyl-γ-[4-(trifluoromethyl)phenoxy]-, hydrochloride (1:1)</v>
      </c>
      <c r="G71" s="46" t="str">
        <f t="shared" si="4"/>
        <v>56296-78-7</v>
      </c>
      <c r="H71" s="45" t="str">
        <f t="shared" si="5"/>
        <v>Benzenepropanamine, N-methyl-γ-[4-(trifluoromethyl)phenoxy]-, hydrochloride (1:1)</v>
      </c>
    </row>
    <row r="72" spans="1:8" ht="29" x14ac:dyDescent="0.35">
      <c r="A72" s="45">
        <f>IF(B72="","",MAX(A$3:A71)+1)</f>
        <v>69</v>
      </c>
      <c r="B72" s="45" t="str">
        <f t="shared" si="3"/>
        <v>57741-47-6</v>
      </c>
      <c r="D72" s="74" t="str">
        <f>'Substances &amp; Codes'!B72</f>
        <v>57741-47-6</v>
      </c>
      <c r="E72" s="74" t="str">
        <f>'Substances &amp; Codes'!C72</f>
        <v>2-Naphthalenesulfonic acid, 6-amino-5-[[4-chloro-2-(trifluoromethyl)phenyl]azo]-4-hydroxy-, monosodium salt</v>
      </c>
      <c r="G72" s="46" t="str">
        <f t="shared" si="4"/>
        <v>57741-47-6</v>
      </c>
      <c r="H72" s="45" t="str">
        <f t="shared" si="5"/>
        <v>2-Naphthalenesulfonic acid, 6-amino-5-[[4-chloro-2-(trifluoromethyl)phenyl]azo]-4-hydroxy-, monosodium salt</v>
      </c>
    </row>
    <row r="73" spans="1:8" ht="29" x14ac:dyDescent="0.35">
      <c r="A73" s="45">
        <f>IF(B73="","",MAX(A$3:A72)+1)</f>
        <v>70</v>
      </c>
      <c r="B73" s="45" t="str">
        <f t="shared" si="3"/>
        <v>60164-51-4</v>
      </c>
      <c r="D73" s="74" t="str">
        <f>'Substances &amp; Codes'!B73</f>
        <v>60164-51-4</v>
      </c>
      <c r="E73" s="74" t="str">
        <f>'Substances &amp; Codes'!C73</f>
        <v>Poly[oxy[trifluoro(trifluoromethyl)-1,2-ethanediyl]], α-(pentafluoroethyl)-ω-[tetrafluoro(trifluoromethyl)ethoxy]-</v>
      </c>
      <c r="G73" s="46" t="str">
        <f t="shared" si="4"/>
        <v>60164-51-4</v>
      </c>
      <c r="H73" s="45" t="str">
        <f t="shared" si="5"/>
        <v>Poly[oxy[trifluoro(trifluoromethyl)-1,2-ethanediyl]], α-(pentafluoroethyl)-ω-[tetrafluoro(trifluoromethyl)ethoxy]-</v>
      </c>
    </row>
    <row r="74" spans="1:8" ht="29" x14ac:dyDescent="0.35">
      <c r="A74" s="45">
        <f>IF(B74="","",MAX(A$3:A73)+1)</f>
        <v>71</v>
      </c>
      <c r="B74" s="45" t="str">
        <f t="shared" si="3"/>
        <v>60270-55-5</v>
      </c>
      <c r="D74" s="74" t="str">
        <f>'Substances &amp; Codes'!B74</f>
        <v>60270-55-5</v>
      </c>
      <c r="E74" s="74" t="str">
        <f>'Substances &amp; Codes'!C74</f>
        <v>1-Heptanesulfonic acid, 1,1,2,2,3,3,4,4,5,5,6,6,7,7,7-pentadecafluoro-, potassium salt</v>
      </c>
      <c r="G74" s="46" t="str">
        <f t="shared" si="4"/>
        <v>60270-55-5</v>
      </c>
      <c r="H74" s="45" t="str">
        <f t="shared" si="5"/>
        <v>1-Heptanesulfonic acid, 1,1,2,2,3,3,4,4,5,5,6,6,7,7,7-pentadecafluoro-, potassium salt</v>
      </c>
    </row>
    <row r="75" spans="1:8" ht="29" x14ac:dyDescent="0.35">
      <c r="A75" s="45">
        <f>IF(B75="","",MAX(A$3:A74)+1)</f>
        <v>72</v>
      </c>
      <c r="B75" s="45" t="str">
        <f t="shared" si="3"/>
        <v>61718-82-9</v>
      </c>
      <c r="D75" s="74" t="str">
        <f>'Substances &amp; Codes'!B75</f>
        <v>61718-82-9</v>
      </c>
      <c r="E75" s="74" t="str">
        <f>'Substances &amp; Codes'!C75</f>
        <v>1-Pentanone, 5-methoxy-1-[4-(trifluoromethyl)phenyl]-, O-(2-aminoethyl)oxime, (1E)-, (2Z)-2-butenedioate (1:1)</v>
      </c>
      <c r="G75" s="46" t="str">
        <f t="shared" si="4"/>
        <v>61718-82-9</v>
      </c>
      <c r="H75" s="45" t="str">
        <f t="shared" si="5"/>
        <v>1-Pentanone, 5-methoxy-1-[4-(trifluoromethyl)phenyl]-, O-(2-aminoethyl)oxime, (1E)-, (2Z)-2-butenedioate (1:1)</v>
      </c>
    </row>
    <row r="76" spans="1:8" x14ac:dyDescent="0.35">
      <c r="A76" s="45">
        <f>IF(B76="","",MAX(A$3:A75)+1)</f>
        <v>73</v>
      </c>
      <c r="B76" s="45" t="str">
        <f t="shared" si="3"/>
        <v>63148-56-1</v>
      </c>
      <c r="D76" s="74" t="str">
        <f>'Substances &amp; Codes'!B76</f>
        <v>63148-56-1</v>
      </c>
      <c r="E76" s="74" t="str">
        <f>'Substances &amp; Codes'!C76</f>
        <v>Siloxanes and silicones, Me 3,3,3-trifluoropropyl</v>
      </c>
      <c r="G76" s="46" t="str">
        <f t="shared" si="4"/>
        <v>63148-56-1</v>
      </c>
      <c r="H76" s="45" t="str">
        <f t="shared" si="5"/>
        <v>Siloxanes and silicones, Me 3,3,3-trifluoropropyl</v>
      </c>
    </row>
    <row r="77" spans="1:8" ht="29" x14ac:dyDescent="0.35">
      <c r="A77" s="45">
        <f>IF(B77="","",MAX(A$3:A76)+1)</f>
        <v>74</v>
      </c>
      <c r="B77" s="45" t="str">
        <f t="shared" si="3"/>
        <v>63612-50-0</v>
      </c>
      <c r="D77" s="74" t="str">
        <f>'Substances &amp; Codes'!B77</f>
        <v>63612-50-0</v>
      </c>
      <c r="E77" s="74" t="str">
        <f>'Substances &amp; Codes'!C77</f>
        <v>2,4-Imidazolidinedione, 5,5-dimethyl-3-[4-nitro-3-(trifluoromethyl)phenyl]-</v>
      </c>
      <c r="G77" s="46" t="str">
        <f t="shared" si="4"/>
        <v>63612-50-0</v>
      </c>
      <c r="H77" s="45" t="str">
        <f t="shared" si="5"/>
        <v>2,4-Imidazolidinedione, 5,5-dimethyl-3-[4-nitro-3-(trifluoromethyl)phenyl]-</v>
      </c>
    </row>
    <row r="78" spans="1:8" x14ac:dyDescent="0.35">
      <c r="A78" s="45">
        <f>IF(B78="","",MAX(A$3:A77)+1)</f>
        <v>75</v>
      </c>
      <c r="B78" s="45" t="str">
        <f t="shared" si="3"/>
        <v>64577-63-5</v>
      </c>
      <c r="D78" s="74" t="str">
        <f>'Substances &amp; Codes'!B78</f>
        <v>64577-63-5</v>
      </c>
      <c r="E78" s="74" t="str">
        <f>'Substances &amp; Codes'!C78</f>
        <v>L-Valine, N-(2,2,2-trifluoroacetyl)-L-valyl-L-tyrosyl-</v>
      </c>
      <c r="G78" s="46" t="str">
        <f t="shared" si="4"/>
        <v>64577-63-5</v>
      </c>
      <c r="H78" s="45" t="str">
        <f t="shared" si="5"/>
        <v>L-Valine, N-(2,2,2-trifluoroacetyl)-L-valyl-L-tyrosyl-</v>
      </c>
    </row>
    <row r="79" spans="1:8" ht="29" x14ac:dyDescent="0.35">
      <c r="A79" s="45">
        <f>IF(B79="","",MAX(A$3:A78)+1)</f>
        <v>76</v>
      </c>
      <c r="B79" s="45" t="str">
        <f t="shared" si="3"/>
        <v>65530-57-6</v>
      </c>
      <c r="D79" s="74" t="str">
        <f>'Substances &amp; Codes'!B79</f>
        <v>65530-57-6</v>
      </c>
      <c r="E79" s="74" t="str">
        <f>'Substances &amp; Codes'!C79</f>
        <v>Poly(difluoromethylene), α-fluoro-ω-[2-[[2-(trimethylammonio)ethyl]thio]ethyl]-, methyl sulfate</v>
      </c>
      <c r="G79" s="46" t="str">
        <f t="shared" si="4"/>
        <v>65530-57-6</v>
      </c>
      <c r="H79" s="45" t="str">
        <f t="shared" si="5"/>
        <v>Poly(difluoromethylene), α-fluoro-ω-[2-[[2-(trimethylammonio)ethyl]thio]ethyl]-, methyl sulfate</v>
      </c>
    </row>
    <row r="80" spans="1:8" ht="43.5" x14ac:dyDescent="0.35">
      <c r="A80" s="45">
        <f>IF(B80="","",MAX(A$3:A79)+1)</f>
        <v>77</v>
      </c>
      <c r="B80" s="45" t="str">
        <f t="shared" si="3"/>
        <v>65530-58-7</v>
      </c>
      <c r="D80" s="74" t="str">
        <f>'Substances &amp; Codes'!B80</f>
        <v>65530-58-7</v>
      </c>
      <c r="E80" s="74" t="str">
        <f>'Substances &amp; Codes'!C80</f>
        <v>Poly(difluoromethylene), α-fluoro-ω-(2-hydroxyethyl)-, ester with 2,15-bis(carboxymethyl)-4,13-dioxo-3,14-dioxa-5,12-diazahexadecane-1,2,15,16-tetracarboxylic acid (6:1)</v>
      </c>
      <c r="G80" s="46" t="str">
        <f t="shared" si="4"/>
        <v>65530-58-7</v>
      </c>
      <c r="H80" s="45" t="str">
        <f t="shared" si="5"/>
        <v>Poly(difluoromethylene), α-fluoro-ω-(2-hydroxyethyl)-, ester with 2,15-bis(carboxymethyl)-4,13-dioxo-3,14-dioxa-5,12-diazahexadecane-1,2,15,16-tetracarboxylic acid (6:1)</v>
      </c>
    </row>
    <row r="81" spans="1:8" ht="29" x14ac:dyDescent="0.35">
      <c r="A81" s="45">
        <f>IF(B81="","",MAX(A$3:A80)+1)</f>
        <v>78</v>
      </c>
      <c r="B81" s="45" t="str">
        <f t="shared" si="3"/>
        <v>65530-59-8</v>
      </c>
      <c r="D81" s="74" t="str">
        <f>'Substances &amp; Codes'!B81</f>
        <v>65530-59-8</v>
      </c>
      <c r="E81" s="74" t="str">
        <f>'Substances &amp; Codes'!C81</f>
        <v>Poly(difluoromethylene), α-fluoro-ω-(2-hydroxyethyl)-, 2-hydroxy-1,2,3-propanetricarboxylate (3:1)</v>
      </c>
      <c r="G81" s="46" t="str">
        <f t="shared" si="4"/>
        <v>65530-59-8</v>
      </c>
      <c r="H81" s="45" t="str">
        <f t="shared" si="5"/>
        <v>Poly(difluoromethylene), α-fluoro-ω-(2-hydroxyethyl)-, 2-hydroxy-1,2,3-propanetricarboxylate (3:1)</v>
      </c>
    </row>
    <row r="82" spans="1:8" x14ac:dyDescent="0.35">
      <c r="A82" s="45">
        <f>IF(B82="","",MAX(A$3:A81)+1)</f>
        <v>79</v>
      </c>
      <c r="B82" s="45" t="str">
        <f t="shared" si="3"/>
        <v>65530-61-2</v>
      </c>
      <c r="D82" s="74" t="str">
        <f>'Substances &amp; Codes'!B82</f>
        <v>65530-61-2</v>
      </c>
      <c r="E82" s="74" t="str">
        <f>'Substances &amp; Codes'!C82</f>
        <v>Poly(difluoromethylene), α-fluoro-ω-[2-(phosphonooxy)ethyl]-</v>
      </c>
      <c r="G82" s="46" t="str">
        <f t="shared" si="4"/>
        <v>65530-61-2</v>
      </c>
      <c r="H82" s="45" t="str">
        <f t="shared" si="5"/>
        <v>Poly(difluoromethylene), α-fluoro-ω-[2-(phosphonooxy)ethyl]-</v>
      </c>
    </row>
    <row r="83" spans="1:8" ht="29" x14ac:dyDescent="0.35">
      <c r="A83" s="45">
        <f>IF(B83="","",MAX(A$3:A82)+1)</f>
        <v>80</v>
      </c>
      <c r="B83" s="45" t="str">
        <f t="shared" si="3"/>
        <v>65530-62-3</v>
      </c>
      <c r="D83" s="74" t="str">
        <f>'Substances &amp; Codes'!B83</f>
        <v>65530-62-3</v>
      </c>
      <c r="E83" s="74" t="str">
        <f>'Substances &amp; Codes'!C83</f>
        <v>Poly(difluoromethylene), α,α'-[phosphinicobis(oxy-2,1-ethanediyl)]bis[ω-fluoro-</v>
      </c>
      <c r="G83" s="46" t="str">
        <f t="shared" si="4"/>
        <v>65530-62-3</v>
      </c>
      <c r="H83" s="45" t="str">
        <f t="shared" si="5"/>
        <v>Poly(difluoromethylene), α,α'-[phosphinicobis(oxy-2,1-ethanediyl)]bis[ω-fluoro-</v>
      </c>
    </row>
    <row r="84" spans="1:8" ht="29" x14ac:dyDescent="0.35">
      <c r="A84" s="45">
        <f>IF(B84="","",MAX(A$3:A83)+1)</f>
        <v>81</v>
      </c>
      <c r="B84" s="45" t="str">
        <f t="shared" si="3"/>
        <v>65530-63-4</v>
      </c>
      <c r="D84" s="74" t="str">
        <f>'Substances &amp; Codes'!B84</f>
        <v>65530-63-4</v>
      </c>
      <c r="E84" s="74" t="str">
        <f>'Substances &amp; Codes'!C84</f>
        <v>Ethanol, 2,2'-iminobis-, compd. with α-fluoro-ω-[2-(phosphonooxy)ethyl]poly(difluoromethylene) (2:1)</v>
      </c>
      <c r="G84" s="46" t="str">
        <f t="shared" si="4"/>
        <v>65530-63-4</v>
      </c>
      <c r="H84" s="45" t="str">
        <f t="shared" si="5"/>
        <v>Ethanol, 2,2'-iminobis-, compd. with α-fluoro-ω-[2-(phosphonooxy)ethyl]poly(difluoromethylene) (2:1)</v>
      </c>
    </row>
    <row r="85" spans="1:8" ht="29" x14ac:dyDescent="0.35">
      <c r="A85" s="45">
        <f>IF(B85="","",MAX(A$3:A84)+1)</f>
        <v>82</v>
      </c>
      <c r="B85" s="45" t="str">
        <f t="shared" si="3"/>
        <v>65530-64-5</v>
      </c>
      <c r="D85" s="74" t="str">
        <f>'Substances &amp; Codes'!B85</f>
        <v>65530-64-5</v>
      </c>
      <c r="E85" s="74" t="str">
        <f>'Substances &amp; Codes'!C85</f>
        <v>Ethanol, 2,2'-iminobis-, compd. with α,α'-[phosphinicobis(oxy-2,1-ethanediyl)]bis[ω-fluoropoly(difluoromethylene)] (1:1)</v>
      </c>
      <c r="G85" s="46" t="str">
        <f t="shared" si="4"/>
        <v>65530-64-5</v>
      </c>
      <c r="H85" s="45" t="str">
        <f t="shared" si="5"/>
        <v>Ethanol, 2,2'-iminobis-, compd. with α,α'-[phosphinicobis(oxy-2,1-ethanediyl)]bis[ω-fluoropoly(difluoromethylene)] (1:1)</v>
      </c>
    </row>
    <row r="86" spans="1:8" ht="29" x14ac:dyDescent="0.35">
      <c r="A86" s="45">
        <f>IF(B86="","",MAX(A$3:A85)+1)</f>
        <v>83</v>
      </c>
      <c r="B86" s="45" t="str">
        <f t="shared" si="3"/>
        <v>65530-66-7</v>
      </c>
      <c r="D86" s="74" t="str">
        <f>'Substances &amp; Codes'!B86</f>
        <v>65530-66-7</v>
      </c>
      <c r="E86" s="74" t="str">
        <f>'Substances &amp; Codes'!C86</f>
        <v>Poly(difluoromethylene), α-fluoro-ω-[2-[(2-methyl-1-oxo-2-propenyl)oxy]ethyl]-</v>
      </c>
      <c r="G86" s="46" t="str">
        <f t="shared" si="4"/>
        <v>65530-66-7</v>
      </c>
      <c r="H86" s="45" t="str">
        <f t="shared" si="5"/>
        <v>Poly(difluoromethylene), α-fluoro-ω-[2-[(2-methyl-1-oxo-2-propenyl)oxy]ethyl]-</v>
      </c>
    </row>
    <row r="87" spans="1:8" ht="29" x14ac:dyDescent="0.35">
      <c r="A87" s="45">
        <f>IF(B87="","",MAX(A$3:A86)+1)</f>
        <v>84</v>
      </c>
      <c r="B87" s="45" t="str">
        <f t="shared" si="3"/>
        <v>65530-69-0</v>
      </c>
      <c r="D87" s="74" t="str">
        <f>'Substances &amp; Codes'!B87</f>
        <v>65530-69-0</v>
      </c>
      <c r="E87" s="74" t="str">
        <f>'Substances &amp; Codes'!C87</f>
        <v>Poly(difluoromethylene), α-[2-[(2-carboxyethyl)thio]ethyl]-ω-fluoro-, lithium salt</v>
      </c>
      <c r="G87" s="46" t="str">
        <f t="shared" si="4"/>
        <v>65530-69-0</v>
      </c>
      <c r="H87" s="45" t="str">
        <f t="shared" si="5"/>
        <v>Poly(difluoromethylene), α-[2-[(2-carboxyethyl)thio]ethyl]-ω-fluoro-, lithium salt</v>
      </c>
    </row>
    <row r="88" spans="1:8" ht="29" x14ac:dyDescent="0.35">
      <c r="A88" s="45">
        <f>IF(B88="","",MAX(A$3:A87)+1)</f>
        <v>85</v>
      </c>
      <c r="B88" s="45" t="str">
        <f t="shared" si="3"/>
        <v>65530-70-3</v>
      </c>
      <c r="D88" s="74" t="str">
        <f>'Substances &amp; Codes'!B88</f>
        <v>65530-70-3</v>
      </c>
      <c r="E88" s="74" t="str">
        <f>'Substances &amp; Codes'!C88</f>
        <v>Poly(difluoromethylene), α,α'-[phosphinicobis(oxy-2,1-ethanediyl)]bis[ω-fluoro-, ammonium salt</v>
      </c>
      <c r="G88" s="46" t="str">
        <f t="shared" si="4"/>
        <v>65530-70-3</v>
      </c>
      <c r="H88" s="45" t="str">
        <f t="shared" si="5"/>
        <v>Poly(difluoromethylene), α,α'-[phosphinicobis(oxy-2,1-ethanediyl)]bis[ω-fluoro-, ammonium salt</v>
      </c>
    </row>
    <row r="89" spans="1:8" ht="29" x14ac:dyDescent="0.35">
      <c r="A89" s="45">
        <f>IF(B89="","",MAX(A$3:A88)+1)</f>
        <v>86</v>
      </c>
      <c r="B89" s="45" t="str">
        <f t="shared" si="3"/>
        <v>65530-71-4</v>
      </c>
      <c r="D89" s="74" t="str">
        <f>'Substances &amp; Codes'!B89</f>
        <v>65530-71-4</v>
      </c>
      <c r="E89" s="74" t="str">
        <f>'Substances &amp; Codes'!C89</f>
        <v>Poly(difluoromethylene), α-fluoro-ω-[2-(phosphonooxy)ethyl]-, monoammonium salt</v>
      </c>
      <c r="G89" s="46" t="str">
        <f t="shared" si="4"/>
        <v>65530-71-4</v>
      </c>
      <c r="H89" s="45" t="str">
        <f t="shared" si="5"/>
        <v>Poly(difluoromethylene), α-fluoro-ω-[2-(phosphonooxy)ethyl]-, monoammonium salt</v>
      </c>
    </row>
    <row r="90" spans="1:8" ht="29" x14ac:dyDescent="0.35">
      <c r="A90" s="45">
        <f>IF(B90="","",MAX(A$3:A89)+1)</f>
        <v>87</v>
      </c>
      <c r="B90" s="45" t="str">
        <f t="shared" si="3"/>
        <v>65530-72-5</v>
      </c>
      <c r="D90" s="74" t="str">
        <f>'Substances &amp; Codes'!B90</f>
        <v>65530-72-5</v>
      </c>
      <c r="E90" s="74" t="str">
        <f>'Substances &amp; Codes'!C90</f>
        <v>Poly(difluoromethylene), α-fluoro-ω-[2-(phosphonooxy)ethyl]-, diammonium salt</v>
      </c>
      <c r="G90" s="46" t="str">
        <f t="shared" si="4"/>
        <v>65530-72-5</v>
      </c>
      <c r="H90" s="45" t="str">
        <f t="shared" si="5"/>
        <v>Poly(difluoromethylene), α-fluoro-ω-[2-(phosphonooxy)ethyl]-, diammonium salt</v>
      </c>
    </row>
    <row r="91" spans="1:8" ht="29" x14ac:dyDescent="0.35">
      <c r="A91" s="45">
        <f>IF(B91="","",MAX(A$3:A90)+1)</f>
        <v>88</v>
      </c>
      <c r="B91" s="45" t="str">
        <f t="shared" si="3"/>
        <v>65530-74-7</v>
      </c>
      <c r="D91" s="74" t="str">
        <f>'Substances &amp; Codes'!B91</f>
        <v>65530-74-7</v>
      </c>
      <c r="E91" s="74" t="str">
        <f>'Substances &amp; Codes'!C91</f>
        <v>Ethanol, 2,2'-iminobis-, compd. with α-fluoro-ω-[2-(phosphonooxy)ethyl]poly(difluoromethylene) (1:1)</v>
      </c>
      <c r="G91" s="46" t="str">
        <f t="shared" si="4"/>
        <v>65530-74-7</v>
      </c>
      <c r="H91" s="45" t="str">
        <f t="shared" si="5"/>
        <v>Ethanol, 2,2'-iminobis-, compd. with α-fluoro-ω-[2-(phosphonooxy)ethyl]poly(difluoromethylene) (1:1)</v>
      </c>
    </row>
    <row r="92" spans="1:8" ht="29" x14ac:dyDescent="0.35">
      <c r="A92" s="45">
        <f>IF(B92="","",MAX(A$3:A91)+1)</f>
        <v>89</v>
      </c>
      <c r="B92" s="45" t="str">
        <f t="shared" si="3"/>
        <v>65530-83-8</v>
      </c>
      <c r="D92" s="74" t="str">
        <f>'Substances &amp; Codes'!B92</f>
        <v>65530-83-8</v>
      </c>
      <c r="E92" s="74" t="str">
        <f>'Substances &amp; Codes'!C92</f>
        <v>Poly(difluoromethylene), α-[2-[(2-carboxyethyl)thio]ethyl]-ω-fluoro-</v>
      </c>
      <c r="G92" s="46" t="str">
        <f t="shared" si="4"/>
        <v>65530-83-8</v>
      </c>
      <c r="H92" s="45" t="str">
        <f t="shared" si="5"/>
        <v>Poly(difluoromethylene), α-[2-[(2-carboxyethyl)thio]ethyl]-ω-fluoro-</v>
      </c>
    </row>
    <row r="93" spans="1:8" x14ac:dyDescent="0.35">
      <c r="A93" s="45">
        <f>IF(B93="","",MAX(A$3:A92)+1)</f>
        <v>90</v>
      </c>
      <c r="B93" s="45" t="str">
        <f t="shared" si="3"/>
        <v>65530-85-0</v>
      </c>
      <c r="D93" s="74" t="str">
        <f>'Substances &amp; Codes'!B93</f>
        <v>65530-85-0</v>
      </c>
      <c r="E93" s="74" t="str">
        <f>'Substances &amp; Codes'!C93</f>
        <v>Poly(difluoromethylene), α-(cyclohexylmethyl)-ω-hydro-</v>
      </c>
      <c r="G93" s="46" t="str">
        <f t="shared" si="4"/>
        <v>65530-85-0</v>
      </c>
      <c r="H93" s="45" t="str">
        <f t="shared" si="5"/>
        <v>Poly(difluoromethylene), α-(cyclohexylmethyl)-ω-hydro-</v>
      </c>
    </row>
    <row r="94" spans="1:8" ht="29" x14ac:dyDescent="0.35">
      <c r="A94" s="45">
        <f>IF(B94="","",MAX(A$3:A93)+1)</f>
        <v>91</v>
      </c>
      <c r="B94" s="45" t="str">
        <f t="shared" si="3"/>
        <v>65545-80-4</v>
      </c>
      <c r="D94" s="74" t="str">
        <f>'Substances &amp; Codes'!B94</f>
        <v>65545-80-4</v>
      </c>
      <c r="E94" s="74" t="str">
        <f>'Substances &amp; Codes'!C94</f>
        <v>Poly(oxy-1,2-ethanediyl), α-hydro-ω-hydroxy-, ether with α-fluoro-ω-(2-hydroxyethyl)poly(difluoromethylene) (1:1)</v>
      </c>
      <c r="G94" s="46" t="str">
        <f t="shared" si="4"/>
        <v>65545-80-4</v>
      </c>
      <c r="H94" s="45" t="str">
        <f t="shared" si="5"/>
        <v>Poly(oxy-1,2-ethanediyl), α-hydro-ω-hydroxy-, ether with α-fluoro-ω-(2-hydroxyethyl)poly(difluoromethylene) (1:1)</v>
      </c>
    </row>
    <row r="95" spans="1:8" ht="29" x14ac:dyDescent="0.35">
      <c r="A95" s="45">
        <f>IF(B95="","",MAX(A$3:A94)+1)</f>
        <v>92</v>
      </c>
      <c r="B95" s="45" t="str">
        <f t="shared" si="3"/>
        <v>65605-56-3</v>
      </c>
      <c r="D95" s="74" t="str">
        <f>'Substances &amp; Codes'!B95</f>
        <v>65605-56-3</v>
      </c>
      <c r="E95" s="74" t="str">
        <f>'Substances &amp; Codes'!C95</f>
        <v>Poly(difluoromethylene), α-fluoro-ω-(2-hydroxyethyl)-, dihydrogen 2-hydroxy-1,2,3-propanetricarboxylate</v>
      </c>
      <c r="G95" s="46" t="str">
        <f t="shared" si="4"/>
        <v>65605-56-3</v>
      </c>
      <c r="H95" s="45" t="str">
        <f t="shared" si="5"/>
        <v>Poly(difluoromethylene), α-fluoro-ω-(2-hydroxyethyl)-, dihydrogen 2-hydroxy-1,2,3-propanetricarboxylate</v>
      </c>
    </row>
    <row r="96" spans="1:8" ht="29" x14ac:dyDescent="0.35">
      <c r="A96" s="45">
        <f>IF(B96="","",MAX(A$3:A95)+1)</f>
        <v>93</v>
      </c>
      <c r="B96" s="45" t="str">
        <f t="shared" si="3"/>
        <v>65605-57-4</v>
      </c>
      <c r="D96" s="74" t="str">
        <f>'Substances &amp; Codes'!B96</f>
        <v>65605-57-4</v>
      </c>
      <c r="E96" s="74" t="str">
        <f>'Substances &amp; Codes'!C96</f>
        <v>Poly(difluoromethylene), α-fluoro-ω-(2-hydroxyethyl)-, hydrogen 2-hydroxy-1,2,3-propanetricarboxylate</v>
      </c>
      <c r="G96" s="46" t="str">
        <f t="shared" si="4"/>
        <v>65605-57-4</v>
      </c>
      <c r="H96" s="45" t="str">
        <f t="shared" si="5"/>
        <v>Poly(difluoromethylene), α-fluoro-ω-(2-hydroxyethyl)-, hydrogen 2-hydroxy-1,2,3-propanetricarboxylate</v>
      </c>
    </row>
    <row r="97" spans="1:8" ht="43.5" x14ac:dyDescent="0.35">
      <c r="A97" s="45">
        <f>IF(B97="","",MAX(A$3:A96)+1)</f>
        <v>94</v>
      </c>
      <c r="B97" s="45" t="str">
        <f t="shared" si="3"/>
        <v>65605-58-5</v>
      </c>
      <c r="D97" s="74" t="str">
        <f>'Substances &amp; Codes'!B97</f>
        <v>65605-58-5</v>
      </c>
      <c r="E97" s="74" t="str">
        <f>'Substances &amp; Codes'!C97</f>
        <v>2-Propenoic acid, 2-methyl-, dodecyl ester, polymer with α-fluoro-ω-[2-[(2-methyl-1-oxo-2-propenyl)oxy]ethyl]poly(difluoromethylene)</v>
      </c>
      <c r="G97" s="46" t="str">
        <f t="shared" si="4"/>
        <v>65605-58-5</v>
      </c>
      <c r="H97" s="45" t="str">
        <f t="shared" si="5"/>
        <v>2-Propenoic acid, 2-methyl-, dodecyl ester, polymer with α-fluoro-ω-[2-[(2-methyl-1-oxo-2-propenyl)oxy]ethyl]poly(difluoromethylene)</v>
      </c>
    </row>
    <row r="98" spans="1:8" ht="29" x14ac:dyDescent="0.35">
      <c r="A98" s="45">
        <f>IF(B98="","",MAX(A$3:A97)+1)</f>
        <v>95</v>
      </c>
      <c r="B98" s="45" t="str">
        <f t="shared" si="3"/>
        <v>65605-70-1</v>
      </c>
      <c r="D98" s="74" t="str">
        <f>'Substances &amp; Codes'!B98</f>
        <v>65605-70-1</v>
      </c>
      <c r="E98" s="74" t="str">
        <f>'Substances &amp; Codes'!C98</f>
        <v>Poly(difluoromethylene), α-fluoro-ω-[2-[(1-oxo-2-propenyl)oxy]ethyl]-</v>
      </c>
      <c r="G98" s="46" t="str">
        <f t="shared" si="4"/>
        <v>65605-70-1</v>
      </c>
      <c r="H98" s="45" t="str">
        <f t="shared" si="5"/>
        <v>Poly(difluoromethylene), α-fluoro-ω-[2-[(1-oxo-2-propenyl)oxy]ethyl]-</v>
      </c>
    </row>
    <row r="99" spans="1:8" ht="72.5" x14ac:dyDescent="0.35">
      <c r="A99" s="45">
        <f>IF(B99="","",MAX(A$3:A98)+1)</f>
        <v>96</v>
      </c>
      <c r="B99" s="45" t="str">
        <f t="shared" si="3"/>
        <v>65636-35-3</v>
      </c>
      <c r="D99" s="74" t="str">
        <f>'Substances &amp; Codes'!B99</f>
        <v>65636-35-3</v>
      </c>
      <c r="E99" s="74" t="str">
        <f>'Substances &amp; Codes'!C99</f>
        <v>Ethanaminium, N,N-diethyl-N-methyl-2-[(2-methyl-1-oxo-2-propenyl)oxy]-, methyl sulfate, polymer with 2-ethylhexyl 2-methyl-2-propenoate, α-fluoro-ω-[2-[(2-methyl-1-oxo-2-propenyl)oxy]ethyl]poly(difluoromethylene), 2-hydroxyethyl 2-methyl-2-propenoate and N-(hydroxymethyl)-2-propenamide</v>
      </c>
      <c r="G99" s="46" t="str">
        <f t="shared" si="4"/>
        <v>65636-35-3</v>
      </c>
      <c r="H99" s="45" t="str">
        <f t="shared" si="5"/>
        <v>Ethanaminium, N,N-diethyl-N-methyl-2-[(2-methyl-1-oxo-2-propenyl)oxy]-, methyl sulfate, polymer with 2-ethylhexyl 2-methyl-2-propenoate, α-fluoro-ω-[2-[(2-methyl-1-oxo-2-propenyl)oxy]ethyl]poly(difluoromethylene), 2-hydroxyethyl 2-methyl-2-propenoate and N-(hydroxymethyl)-2-propenamide</v>
      </c>
    </row>
    <row r="100" spans="1:8" ht="29" x14ac:dyDescent="0.35">
      <c r="A100" s="45">
        <f>IF(B100="","",MAX(A$3:A99)+1)</f>
        <v>97</v>
      </c>
      <c r="B100" s="45" t="str">
        <f t="shared" si="3"/>
        <v>67584-42-3</v>
      </c>
      <c r="D100" s="74" t="str">
        <f>'Substances &amp; Codes'!B100</f>
        <v>67584-42-3</v>
      </c>
      <c r="E100" s="74" t="str">
        <f>'Substances &amp; Codes'!C100</f>
        <v>Cyclohexanesulfonic acid, decafluoro(pentafluoroethyl)-, potassium salt</v>
      </c>
      <c r="G100" s="46" t="str">
        <f t="shared" si="4"/>
        <v>67584-42-3</v>
      </c>
      <c r="H100" s="45" t="str">
        <f t="shared" si="5"/>
        <v>Cyclohexanesulfonic acid, decafluoro(pentafluoroethyl)-, potassium salt</v>
      </c>
    </row>
    <row r="101" spans="1:8" ht="29" x14ac:dyDescent="0.35">
      <c r="A101" s="45">
        <f>IF(B101="","",MAX(A$3:A100)+1)</f>
        <v>98</v>
      </c>
      <c r="B101" s="45" t="str">
        <f t="shared" si="3"/>
        <v>67584-51-4</v>
      </c>
      <c r="D101" s="74" t="str">
        <f>'Substances &amp; Codes'!B101</f>
        <v>67584-51-4</v>
      </c>
      <c r="E101" s="74" t="str">
        <f>'Substances &amp; Codes'!C101</f>
        <v>Glycine, N-ethyl-N-[(nonafluorobutyl)sulfonyl]-, potassium salt</v>
      </c>
      <c r="G101" s="46" t="str">
        <f t="shared" si="4"/>
        <v>67584-51-4</v>
      </c>
      <c r="H101" s="45" t="str">
        <f t="shared" si="5"/>
        <v>Glycine, N-ethyl-N-[(nonafluorobutyl)sulfonyl]-, potassium salt</v>
      </c>
    </row>
    <row r="102" spans="1:8" ht="29" x14ac:dyDescent="0.35">
      <c r="A102" s="45">
        <f>IF(B102="","",MAX(A$3:A101)+1)</f>
        <v>99</v>
      </c>
      <c r="B102" s="45" t="str">
        <f t="shared" si="3"/>
        <v>67584-52-5</v>
      </c>
      <c r="D102" s="74" t="str">
        <f>'Substances &amp; Codes'!B102</f>
        <v>67584-52-5</v>
      </c>
      <c r="E102" s="74" t="str">
        <f>'Substances &amp; Codes'!C102</f>
        <v>Glycine, N-ethyl-N-[(undecafluoropentyl)sulfonyl]-, potassium salt</v>
      </c>
      <c r="G102" s="46" t="str">
        <f t="shared" si="4"/>
        <v>67584-52-5</v>
      </c>
      <c r="H102" s="45" t="str">
        <f t="shared" si="5"/>
        <v>Glycine, N-ethyl-N-[(undecafluoropentyl)sulfonyl]-, potassium salt</v>
      </c>
    </row>
    <row r="103" spans="1:8" ht="29" x14ac:dyDescent="0.35">
      <c r="A103" s="45">
        <f>IF(B103="","",MAX(A$3:A102)+1)</f>
        <v>100</v>
      </c>
      <c r="B103" s="45" t="str">
        <f t="shared" si="3"/>
        <v>67584-58-1</v>
      </c>
      <c r="D103" s="74" t="str">
        <f>'Substances &amp; Codes'!B103</f>
        <v>67584-58-1</v>
      </c>
      <c r="E103" s="74" t="str">
        <f>'Substances &amp; Codes'!C103</f>
        <v>1-Propanaminium, N,N,N-trimethyl-3-[[(pentadecafluoroheptyl)sulfonyl]amino]-, iodide</v>
      </c>
      <c r="G103" s="46" t="str">
        <f t="shared" si="4"/>
        <v>67584-58-1</v>
      </c>
      <c r="H103" s="45" t="str">
        <f t="shared" si="5"/>
        <v>1-Propanaminium, N,N,N-trimethyl-3-[[(pentadecafluoroheptyl)sulfonyl]amino]-, iodide</v>
      </c>
    </row>
    <row r="104" spans="1:8" ht="29" x14ac:dyDescent="0.35">
      <c r="A104" s="45">
        <f>IF(B104="","",MAX(A$3:A103)+1)</f>
        <v>101</v>
      </c>
      <c r="B104" s="45" t="str">
        <f t="shared" si="3"/>
        <v>67584-62-7</v>
      </c>
      <c r="D104" s="74" t="str">
        <f>'Substances &amp; Codes'!B104</f>
        <v>67584-62-7</v>
      </c>
      <c r="E104" s="74" t="str">
        <f>'Substances &amp; Codes'!C104</f>
        <v>Glycine, N-ethyl-N-[(pentadecafluoroheptyl)sulfonyl]-, potassium salt</v>
      </c>
      <c r="G104" s="46" t="str">
        <f t="shared" si="4"/>
        <v>67584-62-7</v>
      </c>
      <c r="H104" s="45" t="str">
        <f t="shared" si="5"/>
        <v>Glycine, N-ethyl-N-[(pentadecafluoroheptyl)sulfonyl]-, potassium salt</v>
      </c>
    </row>
    <row r="105" spans="1:8" ht="29" x14ac:dyDescent="0.35">
      <c r="A105" s="45">
        <f>IF(B105="","",MAX(A$3:A104)+1)</f>
        <v>102</v>
      </c>
      <c r="B105" s="45" t="str">
        <f t="shared" si="3"/>
        <v>67786-14-5</v>
      </c>
      <c r="D105" s="74" t="str">
        <f>'Substances &amp; Codes'!B105</f>
        <v>67786-14-5</v>
      </c>
      <c r="E105" s="74" t="str">
        <f>'Substances &amp; Codes'!C105</f>
        <v>2-Naphthalenesulfonic acid, 6-amino-4-hydroxy-5-[[2-(trifluoromethyl)phenyl]azo]-, monosodium salt</v>
      </c>
      <c r="G105" s="46" t="str">
        <f t="shared" si="4"/>
        <v>67786-14-5</v>
      </c>
      <c r="H105" s="45" t="str">
        <f t="shared" si="5"/>
        <v>2-Naphthalenesulfonic acid, 6-amino-4-hydroxy-5-[[2-(trifluoromethyl)phenyl]azo]-, monosodium salt</v>
      </c>
    </row>
    <row r="106" spans="1:8" ht="43.5" x14ac:dyDescent="0.35">
      <c r="A106" s="45">
        <f>IF(B106="","",MAX(A$3:A105)+1)</f>
        <v>103</v>
      </c>
      <c r="B106" s="45" t="str">
        <f t="shared" si="3"/>
        <v>67906-42-7</v>
      </c>
      <c r="D106" s="74" t="str">
        <f>'Substances &amp; Codes'!B106</f>
        <v>67906-42-7</v>
      </c>
      <c r="E106" s="74" t="str">
        <f>'Substances &amp; Codes'!C106</f>
        <v>1-Decanesulfonic acid, 1,1,2,2,3,3,4,4,5,5,6,6,7,7,8,8,9,9,10,10,10-heneicosafluoro-, ammonium salt</v>
      </c>
      <c r="G106" s="46" t="str">
        <f t="shared" si="4"/>
        <v>67906-42-7</v>
      </c>
      <c r="H106" s="45" t="str">
        <f t="shared" si="5"/>
        <v>1-Decanesulfonic acid, 1,1,2,2,3,3,4,4,5,5,6,6,7,7,8,8,9,9,10,10,10-heneicosafluoro-, ammonium salt</v>
      </c>
    </row>
    <row r="107" spans="1:8" ht="43.5" x14ac:dyDescent="0.35">
      <c r="A107" s="45">
        <f>IF(B107="","",MAX(A$3:A106)+1)</f>
        <v>104</v>
      </c>
      <c r="B107" s="45" t="str">
        <f t="shared" si="3"/>
        <v>67939-94-0</v>
      </c>
      <c r="D107" s="74" t="str">
        <f>'Substances &amp; Codes'!B107</f>
        <v>67939-94-0</v>
      </c>
      <c r="E107" s="74" t="str">
        <f>'Substances &amp; Codes'!C107</f>
        <v>1-Heptanesulfonamide, N,N',N''-[phosphinylidynetris(oxy-2,1-ethanediyl)]tris[N-ethyl-1,1,2,2,3,3,4,4,5,5,6,6,7,7,7-pentadecafluoro-</v>
      </c>
      <c r="G107" s="46" t="str">
        <f t="shared" si="4"/>
        <v>67939-94-0</v>
      </c>
      <c r="H107" s="45" t="str">
        <f t="shared" si="5"/>
        <v>1-Heptanesulfonamide, N,N',N''-[phosphinylidynetris(oxy-2,1-ethanediyl)]tris[N-ethyl-1,1,2,2,3,3,4,4,5,5,6,6,7,7,7-pentadecafluoro-</v>
      </c>
    </row>
    <row r="108" spans="1:8" ht="29" x14ac:dyDescent="0.35">
      <c r="A108" s="45">
        <f>IF(B108="","",MAX(A$3:A107)+1)</f>
        <v>105</v>
      </c>
      <c r="B108" s="45" t="str">
        <f t="shared" si="3"/>
        <v>67939-95-1</v>
      </c>
      <c r="D108" s="74" t="str">
        <f>'Substances &amp; Codes'!B108</f>
        <v>67939-95-1</v>
      </c>
      <c r="E108" s="74" t="str">
        <f>'Substances &amp; Codes'!C108</f>
        <v>1-Propanaminium, N,N,N-trimethyl-3-[[(nonafluorobutyl)sulfonyl]amino]-, iodide</v>
      </c>
      <c r="G108" s="46" t="str">
        <f t="shared" si="4"/>
        <v>67939-95-1</v>
      </c>
      <c r="H108" s="45" t="str">
        <f t="shared" si="5"/>
        <v>1-Propanaminium, N,N,N-trimethyl-3-[[(nonafluorobutyl)sulfonyl]amino]-, iodide</v>
      </c>
    </row>
    <row r="109" spans="1:8" ht="43.5" x14ac:dyDescent="0.35">
      <c r="A109" s="45">
        <f>IF(B109="","",MAX(A$3:A108)+1)</f>
        <v>106</v>
      </c>
      <c r="B109" s="45" t="str">
        <f t="shared" si="3"/>
        <v>67939-97-3</v>
      </c>
      <c r="D109" s="74" t="str">
        <f>'Substances &amp; Codes'!B109</f>
        <v>67939-97-3</v>
      </c>
      <c r="E109" s="74" t="str">
        <f>'Substances &amp; Codes'!C109</f>
        <v>1-Heptanesulfonamide, N,N'-[phosphinicobis(oxy-2,1-ethanediyl)]bis[N-ethyl-1,1,2,2,3,3,4,4,5,5,6,6,7,7,7-pentadecafluoro-, ammonium salt</v>
      </c>
      <c r="G109" s="46" t="str">
        <f t="shared" si="4"/>
        <v>67939-97-3</v>
      </c>
      <c r="H109" s="45" t="str">
        <f t="shared" si="5"/>
        <v>1-Heptanesulfonamide, N,N'-[phosphinicobis(oxy-2,1-ethanediyl)]bis[N-ethyl-1,1,2,2,3,3,4,4,5,5,6,6,7,7,7-pentadecafluoro-, ammonium salt</v>
      </c>
    </row>
    <row r="110" spans="1:8" ht="43.5" x14ac:dyDescent="0.35">
      <c r="A110" s="47">
        <f>IF(B110="","",MAX(A$3:A109)+1)</f>
        <v>107</v>
      </c>
      <c r="B110" s="47" t="str">
        <f t="shared" si="3"/>
        <v>67939-98-4</v>
      </c>
      <c r="D110" s="74" t="str">
        <f>'Substances &amp; Codes'!B110</f>
        <v>67939-98-4</v>
      </c>
      <c r="E110" s="74" t="str">
        <f>'Substances &amp; Codes'!C110</f>
        <v>1-Heptanesulfonamide, N-ethyl-1,1,2,2,3,3,4,4,5,5,6,6,7,7,7-pentadecafluoro-N-[2-(phosphonooxy)ethyl]-, diammonium salt</v>
      </c>
      <c r="G110" s="48" t="str">
        <f t="shared" si="4"/>
        <v>67939-98-4</v>
      </c>
      <c r="H110" s="47" t="str">
        <f t="shared" si="5"/>
        <v>1-Heptanesulfonamide, N-ethyl-1,1,2,2,3,3,4,4,5,5,6,6,7,7,7-pentadecafluoro-N-[2-(phosphonooxy)ethyl]-, diammonium salt</v>
      </c>
    </row>
    <row r="111" spans="1:8" ht="43.5" x14ac:dyDescent="0.35">
      <c r="A111" s="47">
        <f>IF(B111="","",MAX(A$3:A110)+1)</f>
        <v>108</v>
      </c>
      <c r="B111" s="47" t="str">
        <f t="shared" ref="B111:B152" si="6">IF(AND(SearchCASRN="",SearchKeyword=""),D111,
IF(AND(SearchCASRN&lt;&gt;"",SearchKeyword="",ISERR(FIND(SearchCASRN,D111,1))=FALSE),D111,
IF(AND(SearchCASRN="",SearchKeyword&lt;&gt;"",ISERR(FIND(SearchKeyword,E111,1))=FALSE)=TRUE,D111,
IF(AND(SearchCASRN&lt;&gt;"",SearchKeyword&lt;&gt;"",ISERR(FIND(SearchCASRN,D111,1))=FALSE,ISERR(FIND(SearchKeyword,E111,1))=FALSE),D111,""))))</f>
        <v>67940-02-7</v>
      </c>
      <c r="D111" s="74" t="str">
        <f>'Substances &amp; Codes'!B111</f>
        <v>67940-02-7</v>
      </c>
      <c r="E111" s="74" t="str">
        <f>'Substances &amp; Codes'!C111</f>
        <v>1-Heptanesulfonamide, N-[3-(dimethylamino)propyl]-1,1,2,2,3,3,4,4,5,5,6,6,7,7,7-pentadecafluoro-, monohydrochloride</v>
      </c>
      <c r="G111" s="48" t="str">
        <f t="shared" si="4"/>
        <v>67940-02-7</v>
      </c>
      <c r="H111" s="47" t="str">
        <f t="shared" si="5"/>
        <v>1-Heptanesulfonamide, N-[3-(dimethylamino)propyl]-1,1,2,2,3,3,4,4,5,5,6,6,7,7,7-pentadecafluoro-, monohydrochloride</v>
      </c>
    </row>
    <row r="112" spans="1:8" ht="29" x14ac:dyDescent="0.35">
      <c r="A112" s="47">
        <f>IF(B112="","",MAX(A$3:A111)+1)</f>
        <v>109</v>
      </c>
      <c r="B112" s="47" t="str">
        <f t="shared" si="6"/>
        <v>68037-88-7</v>
      </c>
      <c r="D112" s="74" t="str">
        <f>'Substances &amp; Codes'!B112</f>
        <v>68037-88-7</v>
      </c>
      <c r="E112" s="74" t="str">
        <f>'Substances &amp; Codes'!C112</f>
        <v>Siloxanes and silicones, Me 3,3,3-trifluoropropyl, [(ethenyldimethylsilyl)oxy]-terminated</v>
      </c>
      <c r="G112" s="48" t="str">
        <f t="shared" si="4"/>
        <v>68037-88-7</v>
      </c>
      <c r="H112" s="47" t="str">
        <f t="shared" si="5"/>
        <v>Siloxanes and silicones, Me 3,3,3-trifluoropropyl, [(ethenyldimethylsilyl)oxy]-terminated</v>
      </c>
    </row>
    <row r="113" spans="1:8" ht="29" x14ac:dyDescent="0.35">
      <c r="A113" s="47">
        <f>IF(B113="","",MAX(A$3:A112)+1)</f>
        <v>110</v>
      </c>
      <c r="B113" s="47" t="str">
        <f t="shared" si="6"/>
        <v>68081-83-4</v>
      </c>
      <c r="D113" s="74" t="str">
        <f>'Substances &amp; Codes'!B113</f>
        <v>68081-83-4</v>
      </c>
      <c r="E113" s="74" t="str">
        <f>'Substances &amp; Codes'!C113</f>
        <v>Carbamic acid, (4-methyl-1,3-phenylene)bis-, bis[2-[ethyl[(perfluoro-C4-8-alkyl)sulfonyl]amino]ethyl] ester</v>
      </c>
      <c r="G113" s="48" t="str">
        <f t="shared" si="4"/>
        <v>68081-83-4</v>
      </c>
      <c r="H113" s="47" t="str">
        <f t="shared" si="5"/>
        <v>Carbamic acid, (4-methyl-1,3-phenylene)bis-, bis[2-[ethyl[(perfluoro-C4-8-alkyl)sulfonyl]amino]ethyl] ester</v>
      </c>
    </row>
    <row r="114" spans="1:8" ht="29" x14ac:dyDescent="0.35">
      <c r="A114" s="47">
        <f>IF(B114="","",MAX(A$3:A113)+1)</f>
        <v>111</v>
      </c>
      <c r="B114" s="47" t="str">
        <f t="shared" si="6"/>
        <v>68134-22-5</v>
      </c>
      <c r="D114" s="74" t="str">
        <f>'Substances &amp; Codes'!B114</f>
        <v>68134-22-5</v>
      </c>
      <c r="E114" s="74" t="str">
        <f>'Substances &amp; Codes'!C114</f>
        <v>Butanamide, N-(2,3-dihydro-2-oxo-1H-benzimidazol-5-yl)-3-oxo-2-[[2-(trifluoromethyl)phenyl]azo]-</v>
      </c>
      <c r="G114" s="48" t="str">
        <f t="shared" si="4"/>
        <v>68134-22-5</v>
      </c>
      <c r="H114" s="47" t="str">
        <f t="shared" si="5"/>
        <v>Butanamide, N-(2,3-dihydro-2-oxo-1H-benzimidazol-5-yl)-3-oxo-2-[[2-(trifluoromethyl)phenyl]azo]-</v>
      </c>
    </row>
    <row r="115" spans="1:8" ht="29" x14ac:dyDescent="0.35">
      <c r="A115" s="47">
        <f>IF(B115="","",MAX(A$3:A114)+1)</f>
        <v>112</v>
      </c>
      <c r="B115" s="47" t="str">
        <f t="shared" si="6"/>
        <v>68156-01-4</v>
      </c>
      <c r="D115" s="74" t="str">
        <f>'Substances &amp; Codes'!B115</f>
        <v>68156-01-4</v>
      </c>
      <c r="E115" s="74" t="str">
        <f>'Substances &amp; Codes'!C115</f>
        <v>Cyclohexanesulfonic acid, nonafluorobis(trifluoromethyl)-, potassium salt</v>
      </c>
      <c r="G115" s="48" t="str">
        <f t="shared" si="4"/>
        <v>68156-01-4</v>
      </c>
      <c r="H115" s="47" t="str">
        <f t="shared" si="5"/>
        <v>Cyclohexanesulfonic acid, nonafluorobis(trifluoromethyl)-, potassium salt</v>
      </c>
    </row>
    <row r="116" spans="1:8" ht="29" x14ac:dyDescent="0.35">
      <c r="A116" s="47">
        <f>IF(B116="","",MAX(A$3:A115)+1)</f>
        <v>113</v>
      </c>
      <c r="B116" s="47" t="str">
        <f t="shared" si="6"/>
        <v>68156-07-0</v>
      </c>
      <c r="D116" s="74" t="str">
        <f>'Substances &amp; Codes'!B116</f>
        <v>68156-07-0</v>
      </c>
      <c r="E116" s="74" t="str">
        <f>'Substances &amp; Codes'!C116</f>
        <v>Cyclohexanesulfonic acid, decafluoro(trifluoromethyl)-, potassium salt</v>
      </c>
      <c r="G116" s="48" t="str">
        <f t="shared" si="4"/>
        <v>68156-07-0</v>
      </c>
      <c r="H116" s="47" t="str">
        <f t="shared" si="5"/>
        <v>Cyclohexanesulfonic acid, decafluoro(trifluoromethyl)-, potassium salt</v>
      </c>
    </row>
    <row r="117" spans="1:8" ht="29" x14ac:dyDescent="0.35">
      <c r="A117" s="47">
        <f>IF(B117="","",MAX(A$3:A116)+1)</f>
        <v>114</v>
      </c>
      <c r="B117" s="47" t="str">
        <f t="shared" si="6"/>
        <v>68187-25-7</v>
      </c>
      <c r="D117" s="74" t="str">
        <f>'Substances &amp; Codes'!B117</f>
        <v>68187-25-7</v>
      </c>
      <c r="E117" s="74" t="str">
        <f>'Substances &amp; Codes'!C117</f>
        <v>Butanoic acid, 4-[[3-(dimethylamino)propyl]amino]-4-oxo-, 2(or 3)-[(γ-ω-perfluoro-C6-20-alkyl)thio] derivs.</v>
      </c>
      <c r="G117" s="48" t="str">
        <f t="shared" si="4"/>
        <v>68187-25-7</v>
      </c>
      <c r="H117" s="47" t="str">
        <f t="shared" si="5"/>
        <v>Butanoic acid, 4-[[3-(dimethylamino)propyl]amino]-4-oxo-, 2(or 3)-[(γ-ω-perfluoro-C6-20-alkyl)thio] derivs.</v>
      </c>
    </row>
    <row r="118" spans="1:8" x14ac:dyDescent="0.35">
      <c r="A118" s="47">
        <f>IF(B118="","",MAX(A$3:A117)+1)</f>
        <v>115</v>
      </c>
      <c r="B118" s="47" t="str">
        <f t="shared" si="6"/>
        <v>68187-42-8</v>
      </c>
      <c r="D118" s="74" t="str">
        <f>'Substances &amp; Codes'!B118</f>
        <v>68187-42-8</v>
      </c>
      <c r="E118" s="74" t="str">
        <f>'Substances &amp; Codes'!C118</f>
        <v>Propanamide, 3-[(γ-ω-perfluoro-C4-10-alkyl)thio] derivs.</v>
      </c>
      <c r="G118" s="48" t="str">
        <f t="shared" si="4"/>
        <v>68187-42-8</v>
      </c>
      <c r="H118" s="47" t="str">
        <f t="shared" si="5"/>
        <v>Propanamide, 3-[(γ-ω-perfluoro-C4-10-alkyl)thio] derivs.</v>
      </c>
    </row>
    <row r="119" spans="1:8" ht="29" x14ac:dyDescent="0.35">
      <c r="A119" s="47">
        <f>IF(B119="","",MAX(A$3:A118)+1)</f>
        <v>116</v>
      </c>
      <c r="B119" s="47" t="str">
        <f t="shared" si="6"/>
        <v>68187-47-3</v>
      </c>
      <c r="D119" s="74" t="str">
        <f>'Substances &amp; Codes'!B119</f>
        <v>68187-47-3</v>
      </c>
      <c r="E119" s="74" t="str">
        <f>'Substances &amp; Codes'!C119</f>
        <v>1-Propanesulfonic acid, 2-methyl-, 2-[[1-oxo-3-[(γ-ω-perfluoro-C4-16-alkyl)thio]propyl]amino] derivs., sodium salts</v>
      </c>
      <c r="G119" s="48" t="str">
        <f t="shared" si="4"/>
        <v>68187-47-3</v>
      </c>
      <c r="H119" s="47" t="str">
        <f t="shared" si="5"/>
        <v>1-Propanesulfonic acid, 2-methyl-, 2-[[1-oxo-3-[(γ-ω-perfluoro-C4-16-alkyl)thio]propyl]amino] derivs., sodium salts</v>
      </c>
    </row>
    <row r="120" spans="1:8" ht="58" x14ac:dyDescent="0.35">
      <c r="A120" s="47">
        <f>IF(B120="","",MAX(A$3:A119)+1)</f>
        <v>117</v>
      </c>
      <c r="B120" s="47" t="str">
        <f t="shared" si="6"/>
        <v>68239-43-0</v>
      </c>
      <c r="D120" s="74" t="str">
        <f>'Substances &amp; Codes'!B120</f>
        <v>68239-43-0</v>
      </c>
      <c r="E120" s="74" t="str">
        <f>'Substances &amp; Codes'!C120</f>
        <v>2-Propenoic acid, 2-methyl-, 2-ethylhexyl ester, polymer with α-fluoro-ω-[2-[(2-methyl-1-oxo-2-propenyl)oxy]ethyl]poly(difluoromethylene), 2-hydroxyethyl 2-methyl-2-propenoate and N-(hydroxymethyl)-2-propenamide</v>
      </c>
      <c r="G120" s="48" t="str">
        <f t="shared" si="4"/>
        <v>68239-43-0</v>
      </c>
      <c r="H120" s="47" t="str">
        <f t="shared" si="5"/>
        <v>2-Propenoic acid, 2-methyl-, 2-ethylhexyl ester, polymer with α-fluoro-ω-[2-[(2-methyl-1-oxo-2-propenyl)oxy]ethyl]poly(difluoromethylene), 2-hydroxyethyl 2-methyl-2-propenoate and N-(hydroxymethyl)-2-propenamide</v>
      </c>
    </row>
    <row r="121" spans="1:8" ht="29" x14ac:dyDescent="0.35">
      <c r="A121" s="47">
        <f>IF(B121="","",MAX(A$3:A120)+1)</f>
        <v>118</v>
      </c>
      <c r="B121" s="47" t="str">
        <f t="shared" si="6"/>
        <v>68259-07-4</v>
      </c>
      <c r="D121" s="74" t="str">
        <f>'Substances &amp; Codes'!B121</f>
        <v>68259-07-4</v>
      </c>
      <c r="E121" s="74" t="str">
        <f>'Substances &amp; Codes'!C121</f>
        <v>1-Heptanesulfonic acid, 1,1,2,2,3,3,4,4,5,5,6,6,7,7,7-pentadecafluoro-, ammonium salt</v>
      </c>
      <c r="G121" s="48" t="str">
        <f t="shared" si="4"/>
        <v>68259-07-4</v>
      </c>
      <c r="H121" s="47" t="str">
        <f t="shared" si="5"/>
        <v>1-Heptanesulfonic acid, 1,1,2,2,3,3,4,4,5,5,6,6,7,7,7-pentadecafluoro-, ammonium salt</v>
      </c>
    </row>
    <row r="122" spans="1:8" ht="29" x14ac:dyDescent="0.35">
      <c r="A122" s="47">
        <f>IF(B122="","",MAX(A$3:A121)+1)</f>
        <v>119</v>
      </c>
      <c r="B122" s="47" t="str">
        <f t="shared" si="6"/>
        <v>68259-09-6</v>
      </c>
      <c r="D122" s="74" t="str">
        <f>'Substances &amp; Codes'!B122</f>
        <v>68259-09-6</v>
      </c>
      <c r="E122" s="74" t="str">
        <f>'Substances &amp; Codes'!C122</f>
        <v>1-Pentanesulfonic acid, 1,1,2,2,3,3,4,4,5,5,5-undecafluoro-, ammonium salt</v>
      </c>
      <c r="G122" s="48" t="str">
        <f t="shared" si="4"/>
        <v>68259-09-6</v>
      </c>
      <c r="H122" s="47" t="str">
        <f t="shared" si="5"/>
        <v>1-Pentanesulfonic acid, 1,1,2,2,3,3,4,4,5,5,5-undecafluoro-, ammonium salt</v>
      </c>
    </row>
    <row r="123" spans="1:8" ht="29" x14ac:dyDescent="0.35">
      <c r="A123" s="47">
        <f>IF(B123="","",MAX(A$3:A122)+1)</f>
        <v>120</v>
      </c>
      <c r="B123" s="47" t="str">
        <f t="shared" si="6"/>
        <v>68259-10-9</v>
      </c>
      <c r="D123" s="74" t="str">
        <f>'Substances &amp; Codes'!B123</f>
        <v>68259-10-9</v>
      </c>
      <c r="E123" s="74" t="str">
        <f>'Substances &amp; Codes'!C123</f>
        <v>1-Butanesulfonic acid, 1,1,2,2,3,3,4,4,4-nonafluoro-, ammonium salt</v>
      </c>
      <c r="G123" s="48" t="str">
        <f t="shared" si="4"/>
        <v>68259-10-9</v>
      </c>
      <c r="H123" s="47" t="str">
        <f t="shared" si="5"/>
        <v>1-Butanesulfonic acid, 1,1,2,2,3,3,4,4,4-nonafluoro-, ammonium salt</v>
      </c>
    </row>
    <row r="124" spans="1:8" x14ac:dyDescent="0.35">
      <c r="A124" s="47">
        <f>IF(B124="","",MAX(A$3:A123)+1)</f>
        <v>121</v>
      </c>
      <c r="B124" s="47" t="str">
        <f t="shared" si="6"/>
        <v>68259-11-0</v>
      </c>
      <c r="D124" s="74" t="str">
        <f>'Substances &amp; Codes'!B124</f>
        <v>68259-11-0</v>
      </c>
      <c r="E124" s="74" t="str">
        <f>'Substances &amp; Codes'!C124</f>
        <v>Pentanoic acid, nonafluoro-, ammonium salt</v>
      </c>
      <c r="G124" s="48" t="str">
        <f t="shared" si="4"/>
        <v>68259-11-0</v>
      </c>
      <c r="H124" s="47" t="str">
        <f t="shared" si="5"/>
        <v>Pentanoic acid, nonafluoro-, ammonium salt</v>
      </c>
    </row>
    <row r="125" spans="1:8" ht="29" x14ac:dyDescent="0.35">
      <c r="A125" s="47">
        <f>IF(B125="","",MAX(A$3:A124)+1)</f>
        <v>122</v>
      </c>
      <c r="B125" s="47" t="str">
        <f t="shared" si="6"/>
        <v>68259-14-3</v>
      </c>
      <c r="D125" s="74" t="str">
        <f>'Substances &amp; Codes'!B125</f>
        <v>68259-14-3</v>
      </c>
      <c r="E125" s="74" t="str">
        <f>'Substances &amp; Codes'!C125</f>
        <v>1-Heptanesulfonamide, 1,1,2,2,3,3,4,4,5,5,6,6,7,7,7-pentadecafluoro-N-methyl-</v>
      </c>
      <c r="G125" s="48" t="str">
        <f t="shared" si="4"/>
        <v>68259-14-3</v>
      </c>
      <c r="H125" s="47" t="str">
        <f t="shared" si="5"/>
        <v>1-Heptanesulfonamide, 1,1,2,2,3,3,4,4,5,5,6,6,7,7,7-pentadecafluoro-N-methyl-</v>
      </c>
    </row>
    <row r="126" spans="1:8" x14ac:dyDescent="0.35">
      <c r="A126" s="47">
        <f>IF(B126="","",MAX(A$3:A125)+1)</f>
        <v>123</v>
      </c>
      <c r="B126" s="47" t="str">
        <f t="shared" si="6"/>
        <v>68298-12-4</v>
      </c>
      <c r="D126" s="74" t="str">
        <f>'Substances &amp; Codes'!B126</f>
        <v>68298-12-4</v>
      </c>
      <c r="E126" s="74" t="str">
        <f>'Substances &amp; Codes'!C126</f>
        <v>1-Butanesulfonamide, 1,1,2,2,3,3,4,4,4-nonafluoro-N-methyl-</v>
      </c>
      <c r="G126" s="48" t="str">
        <f t="shared" si="4"/>
        <v>68298-12-4</v>
      </c>
      <c r="H126" s="47" t="str">
        <f t="shared" si="5"/>
        <v>1-Butanesulfonamide, 1,1,2,2,3,3,4,4,4-nonafluoro-N-methyl-</v>
      </c>
    </row>
    <row r="127" spans="1:8" ht="29" x14ac:dyDescent="0.35">
      <c r="A127" s="47">
        <f>IF(B127="","",MAX(A$3:A126)+1)</f>
        <v>124</v>
      </c>
      <c r="B127" s="47" t="str">
        <f t="shared" si="6"/>
        <v>68298-13-5</v>
      </c>
      <c r="D127" s="74" t="str">
        <f>'Substances &amp; Codes'!B127</f>
        <v>68298-13-5</v>
      </c>
      <c r="E127" s="74" t="str">
        <f>'Substances &amp; Codes'!C127</f>
        <v>1-Pentanesulfonamide, 1,1,2,2,3,3,4,4,5,5,5-undecafluoro-N-methyl-</v>
      </c>
      <c r="G127" s="48" t="str">
        <f t="shared" si="4"/>
        <v>68298-13-5</v>
      </c>
      <c r="H127" s="47" t="str">
        <f t="shared" si="5"/>
        <v>1-Pentanesulfonamide, 1,1,2,2,3,3,4,4,5,5,5-undecafluoro-N-methyl-</v>
      </c>
    </row>
    <row r="128" spans="1:8" ht="101.5" x14ac:dyDescent="0.35">
      <c r="A128" s="47">
        <f>IF(B128="","",MAX(A$3:A127)+1)</f>
        <v>125</v>
      </c>
      <c r="B128" s="47" t="str">
        <f t="shared" si="6"/>
        <v>68298-62-4</v>
      </c>
      <c r="D128" s="74" t="str">
        <f>'Substances &amp; Codes'!B128</f>
        <v>68298-62-4</v>
      </c>
      <c r="E128" s="74" t="str">
        <f>'Substances &amp; Codes'!C128</f>
        <v>2-Propenoic acid, 2-[butyl[(heptadecafluorooctyl)sulfonyl]amino]ethyl ester, telomer with 2-[butyl[(pentadecafluoroheptyl)sulfonyl]amino]ethyl 2-propenoate, methyloxirane polymer with oxirane di-2-propenoate, methyloxirane polymer with oxirane mono-2-propenoate and 1-octanethiol</v>
      </c>
      <c r="G128" s="48" t="str">
        <f t="shared" si="4"/>
        <v>68298-62-4</v>
      </c>
      <c r="H128" s="47" t="str">
        <f t="shared" si="5"/>
        <v>2-Propenoic acid, 2-[butyl[(heptadecafluorooctyl)sulfonyl]amino]ethyl ester, telomer with 2-[butyl[(pentadecafluoroheptyl)sulfonyl]amino]ethyl 2-propenoate, methyloxirane polymer with oxirane di-2-propenoate, methyloxirane polymer with oxirane mono-2-propenoate and 1-octanethiol</v>
      </c>
    </row>
    <row r="129" spans="1:8" ht="362.5" x14ac:dyDescent="0.35">
      <c r="A129" s="47">
        <f>IF(B129="","",MAX(A$3:A128)+1)</f>
        <v>126</v>
      </c>
      <c r="B129" s="47" t="str">
        <f t="shared" si="6"/>
        <v>68298-78-2</v>
      </c>
      <c r="D129" s="74" t="str">
        <f>'Substances &amp; Codes'!B129</f>
        <v>68298-78-2</v>
      </c>
      <c r="E129" s="74" t="str">
        <f>'Substances &amp; Codes'!C129</f>
        <v>2-Propenoic acid, 2-methyl-, 2-[[[[5-[[[2-[ethyl[(heptadecafluorooctyl)sulfonyl]amino]ethoxy]carbonyl]amino]-2-methylphenyl]amino]carbonyl]oxy]propyl ester, telomer with butyl 2-propenoate, 2-[[[[5-[[[2-[ethyl[(nonafluorobutyl)sulfonyl]amino]ethoxy]carbonyl]amino]-2-methylphenyl]amino]carbonyl]oxy]propyl 2-methyl-2-propenoate, 2-[[[[5-[[[2-[ethyl[(pentadecafluoroheptyl)sulfonyl]amino]ethoxy]carbonyl]amino]-2-methylphenyl]amino]carbonyl]oxy]propyl 2-methyl-2-propenoate, 2-[[[[5-[[[2-[ethyl[(tridecafluorohexyl)sulfonyl]amino]ethoxy]carbonyl]amino]-2-methylphenyl]amino]carbonyl]oxy]propyl 2-methyl-2-propenoate, 2-[[[[5-[[[2-[ethyl[(undecafluoropentyl)sulfonyl]amino]ethoxy]carbonyl]amino]-2-methylphenyl]amino]carbonyl]oxy]propyl 2-methyl-2-propenoate,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1-octanethiol</v>
      </c>
      <c r="G129" s="48" t="str">
        <f t="shared" si="4"/>
        <v>68298-78-2</v>
      </c>
      <c r="H129" s="47" t="str">
        <f t="shared" si="5"/>
        <v>2-Propenoic acid, 2-methyl-, 2-[[[[5-[[[2-[ethyl[(heptadecafluorooctyl)sulfonyl]amino]ethoxy]carbonyl]amino]-2-methylphenyl]amino]carbonyl]oxy]propyl ester, telomer with butyl 2-propenoate, 2-[[[[5-[[[2-[ethyl[(nonafluorobutyl)sulfonyl]amino]ethoxy]carbonyl]amino]-2-methylphenyl]amino]carbonyl]oxy]propyl 2-methyl-2-propenoate, 2-[[[[5-[[[2-[ethyl[(pentadecafluoroheptyl)sulfonyl]amino]ethoxy]carbonyl]amino]-2-methylphenyl]amino]carbonyl]oxy]propyl 2-methyl-2-propenoate, 2-[[[[5-[[[2-[ethyl[(tridecafluorohexyl)sulfonyl]amino]ethoxy]carbonyl]amino]-2-methylphenyl]amino]carbonyl]oxy]propyl 2-methyl-2-propenoate, 2-[[[[5-[[[2-[ethyl[(undecafluoropentyl)sulfonyl]amino]ethoxy]carbonyl]amino]-2-methylphenyl]amino]carbonyl]oxy]propyl 2-methyl-2-propenoate,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1-octanethiol</v>
      </c>
    </row>
    <row r="130" spans="1:8" ht="29" x14ac:dyDescent="0.35">
      <c r="A130" s="47">
        <f>IF(B130="","",MAX(A$3:A129)+1)</f>
        <v>127</v>
      </c>
      <c r="B130" s="47" t="str">
        <f t="shared" si="6"/>
        <v>68298-79-3</v>
      </c>
      <c r="D130" s="74" t="str">
        <f>'Substances &amp; Codes'!B130</f>
        <v>68298-79-3</v>
      </c>
      <c r="E130" s="74" t="str">
        <f>'Substances &amp; Codes'!C130</f>
        <v>Poly(oxy-1,2-ethanediyl), α-[2-[ethyl[(nonafluorobutyl)sulfonyl]amino]ethyl]-ω-hydroxy-</v>
      </c>
      <c r="G130" s="48" t="str">
        <f t="shared" si="4"/>
        <v>68298-79-3</v>
      </c>
      <c r="H130" s="47" t="str">
        <f t="shared" si="5"/>
        <v>Poly(oxy-1,2-ethanediyl), α-[2-[ethyl[(nonafluorobutyl)sulfonyl]amino]ethyl]-ω-hydroxy-</v>
      </c>
    </row>
    <row r="131" spans="1:8" ht="29" x14ac:dyDescent="0.35">
      <c r="A131" s="47">
        <f>IF(B131="","",MAX(A$3:A130)+1)</f>
        <v>128</v>
      </c>
      <c r="B131" s="47" t="str">
        <f t="shared" si="6"/>
        <v>68298-80-6</v>
      </c>
      <c r="D131" s="74" t="str">
        <f>'Substances &amp; Codes'!B131</f>
        <v>68298-80-6</v>
      </c>
      <c r="E131" s="74" t="str">
        <f>'Substances &amp; Codes'!C131</f>
        <v>Poly(oxy-1,2-ethanediyl), α-[2-[ethyl[(undecafluoropentyl)sulfonyl]amino]ethyl]-ω-hydroxy-</v>
      </c>
      <c r="G131" s="48" t="str">
        <f t="shared" si="4"/>
        <v>68298-80-6</v>
      </c>
      <c r="H131" s="47" t="str">
        <f t="shared" si="5"/>
        <v>Poly(oxy-1,2-ethanediyl), α-[2-[ethyl[(undecafluoropentyl)sulfonyl]amino]ethyl]-ω-hydroxy-</v>
      </c>
    </row>
    <row r="132" spans="1:8" ht="43.5" x14ac:dyDescent="0.35">
      <c r="A132" s="47">
        <f>IF(B132="","",MAX(A$3:A131)+1)</f>
        <v>129</v>
      </c>
      <c r="B132" s="47" t="str">
        <f t="shared" si="6"/>
        <v>68298-81-7</v>
      </c>
      <c r="D132" s="74" t="str">
        <f>'Substances &amp; Codes'!B132</f>
        <v>68298-81-7</v>
      </c>
      <c r="E132" s="74" t="str">
        <f>'Substances &amp; Codes'!C132</f>
        <v>Poly(oxy-1,2-ethanediyl), α-[2-[ethyl[(pentadecafluoroheptyl)sulfonyl]amino]ethyl]-ω-hydroxy-</v>
      </c>
      <c r="G132" s="48" t="str">
        <f t="shared" si="4"/>
        <v>68298-81-7</v>
      </c>
      <c r="H132" s="47" t="str">
        <f t="shared" si="5"/>
        <v>Poly(oxy-1,2-ethanediyl), α-[2-[ethyl[(pentadecafluoroheptyl)sulfonyl]amino]ethyl]-ω-hydroxy-</v>
      </c>
    </row>
    <row r="133" spans="1:8" ht="145" x14ac:dyDescent="0.35">
      <c r="A133" s="47">
        <f>IF(B133="","",MAX(A$3:A132)+1)</f>
        <v>130</v>
      </c>
      <c r="B133" s="47" t="str">
        <f t="shared" si="6"/>
        <v>68329-56-6</v>
      </c>
      <c r="D133" s="74" t="str">
        <f>'Substances &amp; Codes'!B133</f>
        <v>68329-56-6</v>
      </c>
      <c r="E133" s="74" t="str">
        <f>'Substances &amp; Codes'!C133</f>
        <v>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v>
      </c>
      <c r="G133" s="48" t="str">
        <f t="shared" ref="G133:G196" si="7">IF(ISERROR(INDEX($B$4:$B$728, MATCH(ROW()-ROW($B$3), $A$4:$A$728,0))), "", INDEX($B$4:$B$728, MATCH(ROW()-ROW($B$3), $A$4:$A$728,0)))</f>
        <v>68329-56-6</v>
      </c>
      <c r="H133" s="47" t="str">
        <f t="shared" ref="H133:H196" si="8">IF($G133="","",IF(VLOOKUP($G133,$D$4:$E$728,COLUMN(H$3)-COLUMN($G$3)+1,FALSE)=0,"",VLOOKUP($G133,$D$4:$E$728,COLUMN(H$3)-COLUMN($G$3)+1,FALSE)))</f>
        <v>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v>
      </c>
    </row>
    <row r="134" spans="1:8" x14ac:dyDescent="0.35">
      <c r="A134" s="47">
        <f>IF(B134="","",MAX(A$3:A133)+1)</f>
        <v>131</v>
      </c>
      <c r="B134" s="47" t="str">
        <f t="shared" si="6"/>
        <v>68391-08-2</v>
      </c>
      <c r="D134" s="74" t="str">
        <f>'Substances &amp; Codes'!B134</f>
        <v>68391-08-2</v>
      </c>
      <c r="E134" s="74" t="str">
        <f>'Substances &amp; Codes'!C134</f>
        <v>Alcohols, C8-14, γ-ω-perfluoro</v>
      </c>
      <c r="G134" s="48" t="str">
        <f t="shared" si="7"/>
        <v>68391-08-2</v>
      </c>
      <c r="H134" s="47" t="str">
        <f t="shared" si="8"/>
        <v>Alcohols, C8-14, γ-ω-perfluoro</v>
      </c>
    </row>
    <row r="135" spans="1:8" ht="29" x14ac:dyDescent="0.35">
      <c r="A135" s="47">
        <f>IF(B135="","",MAX(A$3:A134)+1)</f>
        <v>132</v>
      </c>
      <c r="B135" s="47" t="str">
        <f t="shared" si="6"/>
        <v>68399-99-5</v>
      </c>
      <c r="D135" s="74" t="str">
        <f>'Substances &amp; Codes'!B135</f>
        <v>68399-99-5</v>
      </c>
      <c r="E135" s="74" t="str">
        <f>'Substances &amp; Codes'!C135</f>
        <v>Butanamide, 2-[[2-chloro-5-(trifluoromethyl)phenyl]azo]-N-(2,3-dihydro-2-oxo-1H-benzimidazol-5-yl)-3-oxo-</v>
      </c>
      <c r="G135" s="48" t="str">
        <f t="shared" si="7"/>
        <v>68399-99-5</v>
      </c>
      <c r="H135" s="47" t="str">
        <f t="shared" si="8"/>
        <v>Butanamide, 2-[[2-chloro-5-(trifluoromethyl)phenyl]azo]-N-(2,3-dihydro-2-oxo-1H-benzimidazol-5-yl)-3-oxo-</v>
      </c>
    </row>
    <row r="136" spans="1:8" x14ac:dyDescent="0.35">
      <c r="A136" s="47">
        <f>IF(B136="","",MAX(A$3:A135)+1)</f>
        <v>133</v>
      </c>
      <c r="B136" s="47" t="str">
        <f t="shared" si="6"/>
        <v>68412-68-0</v>
      </c>
      <c r="D136" s="74" t="str">
        <f>'Substances &amp; Codes'!B136</f>
        <v>68412-68-0</v>
      </c>
      <c r="E136" s="74" t="str">
        <f>'Substances &amp; Codes'!C136</f>
        <v>Phosphonic acid, perfluoro-C6-12-alkyl derivs.</v>
      </c>
      <c r="G136" s="48" t="str">
        <f t="shared" si="7"/>
        <v>68412-68-0</v>
      </c>
      <c r="H136" s="47" t="str">
        <f t="shared" si="8"/>
        <v>Phosphonic acid, perfluoro-C6-12-alkyl derivs.</v>
      </c>
    </row>
    <row r="137" spans="1:8" x14ac:dyDescent="0.35">
      <c r="A137" s="47">
        <f>IF(B137="","",MAX(A$3:A136)+1)</f>
        <v>134</v>
      </c>
      <c r="B137" s="47" t="str">
        <f t="shared" si="6"/>
        <v>68412-69-1</v>
      </c>
      <c r="D137" s="74" t="str">
        <f>'Substances &amp; Codes'!B137</f>
        <v>68412-69-1</v>
      </c>
      <c r="E137" s="74" t="str">
        <f>'Substances &amp; Codes'!C137</f>
        <v>Phosphinic acid, bis(perfluoro-C6-12-alkyl) derivs.</v>
      </c>
      <c r="G137" s="48" t="str">
        <f t="shared" si="7"/>
        <v>68412-69-1</v>
      </c>
      <c r="H137" s="47" t="str">
        <f t="shared" si="8"/>
        <v>Phosphinic acid, bis(perfluoro-C6-12-alkyl) derivs.</v>
      </c>
    </row>
    <row r="138" spans="1:8" ht="43.5" x14ac:dyDescent="0.35">
      <c r="A138" s="47">
        <f>IF(B138="","",MAX(A$3:A137)+1)</f>
        <v>135</v>
      </c>
      <c r="B138" s="47" t="str">
        <f t="shared" si="6"/>
        <v>68541-01-5</v>
      </c>
      <c r="D138" s="74" t="str">
        <f>'Substances &amp; Codes'!B138</f>
        <v>68541-01-5</v>
      </c>
      <c r="E138" s="74" t="str">
        <f>'Substances &amp; Codes'!C138</f>
        <v>Benzoic acid, 2,3,4,5-tetrachloro-6-[[[3-[[(pentadecafluoroheptyl)sulfonyl]oxy]phenyl]amino]carbonyl]-, monopotassium salt</v>
      </c>
      <c r="G138" s="48" t="str">
        <f t="shared" si="7"/>
        <v>68541-01-5</v>
      </c>
      <c r="H138" s="47" t="str">
        <f t="shared" si="8"/>
        <v>Benzoic acid, 2,3,4,5-tetrachloro-6-[[[3-[[(pentadecafluoroheptyl)sulfonyl]oxy]phenyl]amino]carbonyl]-, monopotassium salt</v>
      </c>
    </row>
    <row r="139" spans="1:8" ht="43.5" x14ac:dyDescent="0.35">
      <c r="A139" s="47">
        <f>IF(B139="","",MAX(A$3:A138)+1)</f>
        <v>136</v>
      </c>
      <c r="B139" s="47" t="str">
        <f t="shared" si="6"/>
        <v>68541-02-6</v>
      </c>
      <c r="D139" s="74" t="str">
        <f>'Substances &amp; Codes'!B139</f>
        <v>68541-02-6</v>
      </c>
      <c r="E139" s="74" t="str">
        <f>'Substances &amp; Codes'!C139</f>
        <v>Benzoic acid, 2,3,4,5-tetrachloro-6-[[[3-[[(undecafluoropentyl)sulfonyl]oxy]phenyl]amino]carbonyl]-, monopotassium salt</v>
      </c>
      <c r="G139" s="48" t="str">
        <f t="shared" si="7"/>
        <v>68541-02-6</v>
      </c>
      <c r="H139" s="47" t="str">
        <f t="shared" si="8"/>
        <v>Benzoic acid, 2,3,4,5-tetrachloro-6-[[[3-[[(undecafluoropentyl)sulfonyl]oxy]phenyl]amino]carbonyl]-, monopotassium salt</v>
      </c>
    </row>
    <row r="140" spans="1:8" ht="29" x14ac:dyDescent="0.35">
      <c r="A140" s="47">
        <f>IF(B140="","",MAX(A$3:A139)+1)</f>
        <v>137</v>
      </c>
      <c r="B140" s="47" t="str">
        <f t="shared" si="6"/>
        <v>68555-72-6</v>
      </c>
      <c r="D140" s="74" t="str">
        <f>'Substances &amp; Codes'!B140</f>
        <v>68555-72-6</v>
      </c>
      <c r="E140" s="74" t="str">
        <f>'Substances &amp; Codes'!C140</f>
        <v>1-Pentanesulfonamide, N-ethyl-1,1,2,2,3,3,4,4,5,5,5-undecafluoro-N-(2-hydroxyethyl)-</v>
      </c>
      <c r="G140" s="48" t="str">
        <f t="shared" si="7"/>
        <v>68555-72-6</v>
      </c>
      <c r="H140" s="47" t="str">
        <f t="shared" si="8"/>
        <v>1-Pentanesulfonamide, N-ethyl-1,1,2,2,3,3,4,4,5,5,5-undecafluoro-N-(2-hydroxyethyl)-</v>
      </c>
    </row>
    <row r="141" spans="1:8" ht="29" x14ac:dyDescent="0.35">
      <c r="A141" s="47">
        <f>IF(B141="","",MAX(A$3:A140)+1)</f>
        <v>138</v>
      </c>
      <c r="B141" s="47" t="str">
        <f t="shared" si="6"/>
        <v>68555-73-7</v>
      </c>
      <c r="D141" s="74" t="str">
        <f>'Substances &amp; Codes'!B141</f>
        <v>68555-73-7</v>
      </c>
      <c r="E141" s="74" t="str">
        <f>'Substances &amp; Codes'!C141</f>
        <v>1-Heptanesulfonamide, N-ethyl-1,1,2,2,3,3,4,4,5,5,6,6,7,7,7-pentadecafluoro-N-(2-hydroxyethyl)-</v>
      </c>
      <c r="G141" s="48" t="str">
        <f t="shared" si="7"/>
        <v>68555-73-7</v>
      </c>
      <c r="H141" s="47" t="str">
        <f t="shared" si="8"/>
        <v>1-Heptanesulfonamide, N-ethyl-1,1,2,2,3,3,4,4,5,5,6,6,7,7,7-pentadecafluoro-N-(2-hydroxyethyl)-</v>
      </c>
    </row>
    <row r="142" spans="1:8" ht="29" x14ac:dyDescent="0.35">
      <c r="A142" s="47">
        <f>IF(B142="","",MAX(A$3:A141)+1)</f>
        <v>139</v>
      </c>
      <c r="B142" s="47" t="str">
        <f t="shared" si="6"/>
        <v>68555-74-8</v>
      </c>
      <c r="D142" s="74" t="str">
        <f>'Substances &amp; Codes'!B142</f>
        <v>68555-74-8</v>
      </c>
      <c r="E142" s="74" t="str">
        <f>'Substances &amp; Codes'!C142</f>
        <v>1-Pentanesulfonamide, 1,1,2,2,3,3,4,4,5,5,5-undecafluoro-N-(2-hydroxyethyl)-N-methyl-</v>
      </c>
      <c r="G142" s="48" t="str">
        <f t="shared" si="7"/>
        <v>68555-74-8</v>
      </c>
      <c r="H142" s="47" t="str">
        <f t="shared" si="8"/>
        <v>1-Pentanesulfonamide, 1,1,2,2,3,3,4,4,5,5,5-undecafluoro-N-(2-hydroxyethyl)-N-methyl-</v>
      </c>
    </row>
    <row r="143" spans="1:8" ht="29" x14ac:dyDescent="0.35">
      <c r="A143" s="47">
        <f>IF(B143="","",MAX(A$3:A142)+1)</f>
        <v>140</v>
      </c>
      <c r="B143" s="47" t="str">
        <f t="shared" si="6"/>
        <v>68555-76-0</v>
      </c>
      <c r="D143" s="74" t="str">
        <f>'Substances &amp; Codes'!B143</f>
        <v>68555-76-0</v>
      </c>
      <c r="E143" s="74" t="str">
        <f>'Substances &amp; Codes'!C143</f>
        <v>1-Heptanesulfonamide, 1,1,2,2,3,3,4,4,5,5,6,6,7,7,7-pentadecafluoro-N-(2-hydroxyethyl)-N-methyl-</v>
      </c>
      <c r="G143" s="48" t="str">
        <f t="shared" si="7"/>
        <v>68555-76-0</v>
      </c>
      <c r="H143" s="47" t="str">
        <f t="shared" si="8"/>
        <v>1-Heptanesulfonamide, 1,1,2,2,3,3,4,4,5,5,6,6,7,7,7-pentadecafluoro-N-(2-hydroxyethyl)-N-methyl-</v>
      </c>
    </row>
    <row r="144" spans="1:8" ht="29" x14ac:dyDescent="0.35">
      <c r="A144" s="47">
        <f>IF(B144="","",MAX(A$3:A143)+1)</f>
        <v>141</v>
      </c>
      <c r="B144" s="47" t="str">
        <f t="shared" si="6"/>
        <v>68555-81-7</v>
      </c>
      <c r="D144" s="74" t="str">
        <f>'Substances &amp; Codes'!B144</f>
        <v>68555-81-7</v>
      </c>
      <c r="E144" s="74" t="str">
        <f>'Substances &amp; Codes'!C144</f>
        <v>1-Propanaminium, N,N,N-trimethyl-3-[[(pentadecafluoroheptyl)sulfonyl]amino]-, chloride</v>
      </c>
      <c r="G144" s="48" t="str">
        <f t="shared" si="7"/>
        <v>68555-81-7</v>
      </c>
      <c r="H144" s="47" t="str">
        <f t="shared" si="8"/>
        <v>1-Propanaminium, N,N,N-trimethyl-3-[[(pentadecafluoroheptyl)sulfonyl]amino]-, chloride</v>
      </c>
    </row>
    <row r="145" spans="1:8" ht="145" x14ac:dyDescent="0.35">
      <c r="A145" s="47">
        <f>IF(B145="","",MAX(A$3:A144)+1)</f>
        <v>142</v>
      </c>
      <c r="B145" s="47" t="str">
        <f t="shared" si="6"/>
        <v>68555-90-8</v>
      </c>
      <c r="D145" s="74" t="str">
        <f>'Substances &amp; Codes'!B145</f>
        <v>68555-90-8</v>
      </c>
      <c r="E145" s="74" t="str">
        <f>'Substances &amp; Codes'!C145</f>
        <v>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v>
      </c>
      <c r="G145" s="48" t="str">
        <f t="shared" si="7"/>
        <v>68555-90-8</v>
      </c>
      <c r="H145" s="47" t="str">
        <f t="shared" si="8"/>
        <v>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v>
      </c>
    </row>
    <row r="146" spans="1:8" ht="145" x14ac:dyDescent="0.35">
      <c r="A146" s="47">
        <f>IF(B146="","",MAX(A$3:A145)+1)</f>
        <v>143</v>
      </c>
      <c r="B146" s="47" t="str">
        <f t="shared" si="6"/>
        <v>68555-91-9</v>
      </c>
      <c r="D146" s="74" t="str">
        <f>'Substances &amp; Codes'!B146</f>
        <v>68555-91-9</v>
      </c>
      <c r="E146" s="74" t="str">
        <f>'Substances &amp; Codes'!C146</f>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v>
      </c>
      <c r="G146" s="48" t="str">
        <f t="shared" si="7"/>
        <v>68555-91-9</v>
      </c>
      <c r="H146" s="47" t="str">
        <f t="shared" si="8"/>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v>
      </c>
    </row>
    <row r="147" spans="1:8" ht="159.5" x14ac:dyDescent="0.35">
      <c r="A147" s="47">
        <f>IF(B147="","",MAX(A$3:A146)+1)</f>
        <v>144</v>
      </c>
      <c r="B147" s="47" t="str">
        <f t="shared" si="6"/>
        <v>68555-92-0</v>
      </c>
      <c r="D147" s="74" t="str">
        <f>'Substances &amp; Codes'!B147</f>
        <v>68555-92-0</v>
      </c>
      <c r="E147" s="74" t="str">
        <f>'Substances &amp; Codes'!C147</f>
        <v>2-Propenoic acid, 2-methyl-, 2-[[(heptadecafluorooctyl)sulfonyl]methylamino]ethyl ester, polymer with 2-[methyl[(nonafluorobutyl)sulfonyl]amino]ethyl 2-methyl-2-propenoate, 2-[methyl[(pentadecafluoroheptyl)sulfonyl]amino]ethyl 2-methyl-2-propenoate, 2-[methyl[(tridecafluorohexyl)sulfonyl]amino]ethyl 2-methyl-2-propenoate, 2-[methyl[(undecafluoropentyl)sulfonyl]amino]ethyl 2-methyl-2-propenoate and octadecyl 2-methyl-2-propenoate</v>
      </c>
      <c r="G147" s="48" t="str">
        <f t="shared" si="7"/>
        <v>68555-92-0</v>
      </c>
      <c r="H147" s="47" t="str">
        <f t="shared" si="8"/>
        <v>2-Propenoic acid, 2-methyl-, 2-[[(heptadecafluorooctyl)sulfonyl]methylamino]ethyl ester, polymer with 2-[methyl[(nonafluorobutyl)sulfonyl]amino]ethyl 2-methyl-2-propenoate, 2-[methyl[(pentadecafluoroheptyl)sulfonyl]amino]ethyl 2-methyl-2-propenoate, 2-[methyl[(tridecafluorohexyl)sulfonyl]amino]ethyl 2-methyl-2-propenoate, 2-[methyl[(undecafluoropentyl)sulfonyl]amino]ethyl 2-methyl-2-propenoate and octadecyl 2-methyl-2-propenoate</v>
      </c>
    </row>
    <row r="148" spans="1:8" ht="43.5" x14ac:dyDescent="0.35">
      <c r="A148" s="47">
        <f>IF(B148="","",MAX(A$3:A147)+1)</f>
        <v>145</v>
      </c>
      <c r="B148" s="47" t="str">
        <f t="shared" si="6"/>
        <v>68568-54-7</v>
      </c>
      <c r="D148" s="74" t="str">
        <f>'Substances &amp; Codes'!B148</f>
        <v>68568-54-7</v>
      </c>
      <c r="E148" s="74" t="str">
        <f>'Substances &amp; Codes'!C148</f>
        <v>Benzoic acid, 2,3,4,5-tetrachloro-6-[[[3-[[(nonafluorobutyl)sulfonyl]oxy]phenyl]amino]carbonyl]-, monopotassium salt</v>
      </c>
      <c r="G148" s="48" t="str">
        <f t="shared" si="7"/>
        <v>68568-54-7</v>
      </c>
      <c r="H148" s="47" t="str">
        <f t="shared" si="8"/>
        <v>Benzoic acid, 2,3,4,5-tetrachloro-6-[[[3-[[(nonafluorobutyl)sulfonyl]oxy]phenyl]amino]carbonyl]-, monopotassium salt</v>
      </c>
    </row>
    <row r="149" spans="1:8" ht="188.5" x14ac:dyDescent="0.35">
      <c r="A149" s="47">
        <f>IF(B149="","",MAX(A$3:A148)+1)</f>
        <v>146</v>
      </c>
      <c r="B149" s="47" t="str">
        <f t="shared" si="6"/>
        <v>68586-14-1</v>
      </c>
      <c r="D149" s="74" t="str">
        <f>'Substances &amp; Codes'!B149</f>
        <v>68586-14-1</v>
      </c>
      <c r="E149" s="74" t="str">
        <f>'Substances &amp; Codes'!C149</f>
        <v>2-Propenoic acid, 2-[[(heptadecafluorooctyl)sulfonyl]methylamino]ethyl ester, telomer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2-[methyl[(undecafluoropentyl)sulfonyl]amino]ethyl 2-propenoate and 1-octanethiol</v>
      </c>
      <c r="G149" s="48" t="str">
        <f t="shared" si="7"/>
        <v>68586-14-1</v>
      </c>
      <c r="H149" s="47" t="str">
        <f t="shared" si="8"/>
        <v>2-Propenoic acid, 2-[[(heptadecafluorooctyl)sulfonyl]methylamino]ethyl ester, telomer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2-[methyl[(undecafluoropentyl)sulfonyl]amino]ethyl 2-propenoate and 1-octanethiol</v>
      </c>
    </row>
    <row r="150" spans="1:8" ht="29" x14ac:dyDescent="0.35">
      <c r="A150" s="47">
        <f>IF(B150="","",MAX(A$3:A149)+1)</f>
        <v>147</v>
      </c>
      <c r="B150" s="47" t="str">
        <f t="shared" si="6"/>
        <v>68594-62-7</v>
      </c>
      <c r="D150" s="74" t="str">
        <f>'Substances &amp; Codes'!B150</f>
        <v>68594-62-7</v>
      </c>
      <c r="E150" s="74" t="str">
        <f>'Substances &amp; Codes'!C150</f>
        <v>2-Naphthalenesulfonic acid, 5-[[4-(acetylamino)-2-(trifluoromethyl)phenyl]azo]-6-amino-4-hydroxy-</v>
      </c>
      <c r="G150" s="48" t="str">
        <f t="shared" si="7"/>
        <v>68594-62-7</v>
      </c>
      <c r="H150" s="47" t="str">
        <f t="shared" si="8"/>
        <v>2-Naphthalenesulfonic acid, 5-[[4-(acetylamino)-2-(trifluoromethyl)phenyl]azo]-6-amino-4-hydroxy-</v>
      </c>
    </row>
    <row r="151" spans="1:8" ht="29" x14ac:dyDescent="0.35">
      <c r="A151" s="47">
        <f>IF(B151="","",MAX(A$3:A150)+1)</f>
        <v>148</v>
      </c>
      <c r="B151" s="47" t="str">
        <f t="shared" si="6"/>
        <v>68607-77-2</v>
      </c>
      <c r="D151" s="74" t="str">
        <f>'Substances &amp; Codes'!B151</f>
        <v>68607-77-2</v>
      </c>
      <c r="E151" s="74" t="str">
        <f>'Substances &amp; Codes'!C151</f>
        <v>Siloxanes and silicones, Me 3,3,3-trifluoropropyl, hydroxy-terminated</v>
      </c>
      <c r="G151" s="48" t="str">
        <f t="shared" si="7"/>
        <v>68607-77-2</v>
      </c>
      <c r="H151" s="47" t="str">
        <f t="shared" si="8"/>
        <v>Siloxanes and silicones, Me 3,3,3-trifluoropropyl, hydroxy-terminated</v>
      </c>
    </row>
    <row r="152" spans="1:8" ht="43.5" x14ac:dyDescent="0.35">
      <c r="A152" s="47">
        <f>IF(B152="","",MAX(A$3:A151)+1)</f>
        <v>149</v>
      </c>
      <c r="B152" s="47" t="str">
        <f t="shared" si="6"/>
        <v>68608-14-0</v>
      </c>
      <c r="D152" s="74" t="str">
        <f>'Substances &amp; Codes'!B152</f>
        <v>68608-14-0</v>
      </c>
      <c r="E152" s="74" t="str">
        <f>'Substances &amp; Codes'!C152</f>
        <v>Sulfonamides, C4-8-alkane, perfluoro, N-ethyl-N-(hydroxyethyl), reaction products with 1,1'-methylenebis[4-isocyanatobenzene]</v>
      </c>
      <c r="G152" s="48" t="str">
        <f t="shared" si="7"/>
        <v>68608-14-0</v>
      </c>
      <c r="H152" s="47" t="str">
        <f t="shared" si="8"/>
        <v>Sulfonamides, C4-8-alkane, perfluoro, N-ethyl-N-(hydroxyethyl), reaction products with 1,1'-methylenebis[4-isocyanatobenzene]</v>
      </c>
    </row>
    <row r="153" spans="1:8" ht="145" x14ac:dyDescent="0.35">
      <c r="A153" s="47">
        <f>IF(B153="","",MAX(A$3:A152)+1)</f>
        <v>150</v>
      </c>
      <c r="B153" s="47" t="str">
        <f t="shared" ref="B153:B191" si="9">IF(AND(SearchCASRN="",SearchKeyword=""),D153,
IF(AND(SearchCASRN&lt;&gt;"",SearchKeyword="",ISERR(FIND(SearchCASRN,D153,1))=FALSE),D153,
IF(AND(SearchCASRN="",SearchKeyword&lt;&gt;"",ISERR(FIND(SearchKeyword,E153,1))=FALSE)=TRUE,D153,
IF(AND(SearchCASRN&lt;&gt;"",SearchKeyword&lt;&gt;"",ISERR(FIND(SearchCASRN,D153,1))=FALSE,ISERR(FIND(SearchKeyword,E153,1))=FALSE),D153,""))))</f>
        <v>68649-26-3</v>
      </c>
      <c r="D153" s="74" t="str">
        <f>'Substances &amp; Codes'!B153</f>
        <v>68649-26-3</v>
      </c>
      <c r="E153" s="74" t="str">
        <f>'Substances &amp; Codes'!C153</f>
        <v>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v>
      </c>
      <c r="G153" s="48" t="str">
        <f t="shared" si="7"/>
        <v>68649-26-3</v>
      </c>
      <c r="H153" s="47" t="str">
        <f t="shared" si="8"/>
        <v>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v>
      </c>
    </row>
    <row r="154" spans="1:8" ht="159.5" x14ac:dyDescent="0.35">
      <c r="A154" s="47">
        <f>IF(B154="","",MAX(A$3:A153)+1)</f>
        <v>151</v>
      </c>
      <c r="B154" s="47" t="str">
        <f t="shared" si="9"/>
        <v>68867-62-9</v>
      </c>
      <c r="D154" s="74" t="str">
        <f>'Substances &amp; Codes'!B154</f>
        <v>68867-62-9</v>
      </c>
      <c r="E154" s="74" t="str">
        <f>'Substances &amp; Codes'!C154</f>
        <v>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α-(1-oxo-2-propenyl)-ω-methoxypoly(oxy-1,2-ethanediyl)</v>
      </c>
      <c r="G154" s="48" t="str">
        <f t="shared" si="7"/>
        <v>68867-62-9</v>
      </c>
      <c r="H154" s="47" t="str">
        <f t="shared" si="8"/>
        <v>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α-(1-oxo-2-propenyl)-ω-methoxypoly(oxy-1,2-ethanediyl)</v>
      </c>
    </row>
    <row r="155" spans="1:8" ht="145" x14ac:dyDescent="0.35">
      <c r="A155" s="47">
        <f>IF(B155="","",MAX(A$3:A154)+1)</f>
        <v>152</v>
      </c>
      <c r="B155" s="47" t="str">
        <f t="shared" si="9"/>
        <v>68877-32-7</v>
      </c>
      <c r="D155" s="74" t="str">
        <f>'Substances &amp; Codes'!B155</f>
        <v>68877-32-7</v>
      </c>
      <c r="E155" s="74" t="str">
        <f>'Substances &amp; Codes'!C155</f>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2-methyl-1,3-butadiene</v>
      </c>
      <c r="G155" s="48" t="str">
        <f t="shared" si="7"/>
        <v>68877-32-7</v>
      </c>
      <c r="H155" s="47" t="str">
        <f t="shared" si="8"/>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2-methyl-1,3-butadiene</v>
      </c>
    </row>
    <row r="156" spans="1:8" ht="43.5" x14ac:dyDescent="0.35">
      <c r="A156" s="47">
        <f>IF(B156="","",MAX(A$3:A155)+1)</f>
        <v>153</v>
      </c>
      <c r="B156" s="47" t="str">
        <f t="shared" si="9"/>
        <v>68891-05-4</v>
      </c>
      <c r="D156" s="74" t="str">
        <f>'Substances &amp; Codes'!B156</f>
        <v>68891-05-4</v>
      </c>
      <c r="E156" s="74" t="str">
        <f>'Substances &amp; Codes'!C156</f>
        <v>Ethene, tetrafluoro-, homopolymer, α-fluoro-ω-(2-hydroxyethyl)-, citrate, reaction products with 1,6-diisocyanatohexane</v>
      </c>
      <c r="G156" s="48" t="str">
        <f t="shared" si="7"/>
        <v>68891-05-4</v>
      </c>
      <c r="H156" s="47" t="str">
        <f t="shared" si="8"/>
        <v>Ethene, tetrafluoro-, homopolymer, α-fluoro-ω-(2-hydroxyethyl)-, citrate, reaction products with 1,6-diisocyanatohexane</v>
      </c>
    </row>
    <row r="157" spans="1:8" ht="43.5" x14ac:dyDescent="0.35">
      <c r="A157" s="47">
        <f>IF(B157="","",MAX(A$3:A156)+1)</f>
        <v>154</v>
      </c>
      <c r="B157" s="47" t="str">
        <f t="shared" si="9"/>
        <v>68891-97-4</v>
      </c>
      <c r="D157" s="74" t="str">
        <f>'Substances &amp; Codes'!B157</f>
        <v>68891-97-4</v>
      </c>
      <c r="E157" s="74" t="str">
        <f>'Substances &amp; Codes'!C157</f>
        <v>Chromium, diaquatetrachloro[µ-[N-ethyl-N-[(pentadecafluoroheptyl)sulfonyl]glycinato-O¹:O¹']]-µ-hydroxybis(2-propanol)-</v>
      </c>
      <c r="G157" s="48" t="str">
        <f t="shared" si="7"/>
        <v>68891-97-4</v>
      </c>
      <c r="H157" s="47" t="str">
        <f t="shared" si="8"/>
        <v>Chromium, diaquatetrachloro[µ-[N-ethyl-N-[(pentadecafluoroheptyl)sulfonyl]glycinato-O¹:O¹']]-µ-hydroxybis(2-propanol)-</v>
      </c>
    </row>
    <row r="158" spans="1:8" ht="43.5" x14ac:dyDescent="0.35">
      <c r="A158" s="47">
        <f>IF(B158="","",MAX(A$3:A157)+1)</f>
        <v>155</v>
      </c>
      <c r="B158" s="47" t="str">
        <f t="shared" si="9"/>
        <v>68891-99-6</v>
      </c>
      <c r="D158" s="74" t="str">
        <f>'Substances &amp; Codes'!B158</f>
        <v>68891-99-6</v>
      </c>
      <c r="E158" s="74" t="str">
        <f>'Substances &amp; Codes'!C158</f>
        <v>Chromium, diaquatetrachloro[µ-[N-ethyl-N-[(undecafluoropentyl)sulfonyl]glycinato-O¹:O¹']]-µ-hydroxybis(2-propanol)di-</v>
      </c>
      <c r="G158" s="48" t="str">
        <f t="shared" si="7"/>
        <v>68891-99-6</v>
      </c>
      <c r="H158" s="47" t="str">
        <f t="shared" si="8"/>
        <v>Chromium, diaquatetrachloro[µ-[N-ethyl-N-[(undecafluoropentyl)sulfonyl]glycinato-O¹:O¹']]-µ-hydroxybis(2-propanol)di-</v>
      </c>
    </row>
    <row r="159" spans="1:8" ht="43.5" x14ac:dyDescent="0.35">
      <c r="A159" s="47">
        <f>IF(B159="","",MAX(A$3:A158)+1)</f>
        <v>156</v>
      </c>
      <c r="B159" s="47" t="str">
        <f t="shared" si="9"/>
        <v>68900-97-0</v>
      </c>
      <c r="D159" s="74" t="str">
        <f>'Substances &amp; Codes'!B159</f>
        <v>68900-97-0</v>
      </c>
      <c r="E159" s="74" t="str">
        <f>'Substances &amp; Codes'!C159</f>
        <v>Chromium, diaquatetrachloro[µ-[N-ethyl-N-[(nonafluorobutyl)sulfonyl]glycinato-O¹:O¹']]-µ-hydroxybis(2-propanol)di-</v>
      </c>
      <c r="G159" s="48" t="str">
        <f t="shared" si="7"/>
        <v>68900-97-0</v>
      </c>
      <c r="H159" s="47" t="str">
        <f t="shared" si="8"/>
        <v>Chromium, diaquatetrachloro[µ-[N-ethyl-N-[(nonafluorobutyl)sulfonyl]glycinato-O¹:O¹']]-µ-hydroxybis(2-propanol)di-</v>
      </c>
    </row>
    <row r="160" spans="1:8" ht="29" x14ac:dyDescent="0.35">
      <c r="A160" s="47">
        <f>IF(B160="","",MAX(A$3:A159)+1)</f>
        <v>157</v>
      </c>
      <c r="B160" s="47" t="str">
        <f t="shared" si="9"/>
        <v>68952-02-3</v>
      </c>
      <c r="D160" s="74" t="str">
        <f>'Substances &amp; Codes'!B160</f>
        <v>68952-02-3</v>
      </c>
      <c r="E160" s="74" t="str">
        <f>'Substances &amp; Codes'!C160</f>
        <v>Siloxanes and silicones, Me 3,3,3-trifluoropropyl, Me vinyl, hydroxy-terminated</v>
      </c>
      <c r="G160" s="48" t="str">
        <f t="shared" si="7"/>
        <v>68952-02-3</v>
      </c>
      <c r="H160" s="47" t="str">
        <f t="shared" si="8"/>
        <v>Siloxanes and silicones, Me 3,3,3-trifluoropropyl, Me vinyl, hydroxy-terminated</v>
      </c>
    </row>
    <row r="161" spans="1:8" ht="29" x14ac:dyDescent="0.35">
      <c r="A161" s="47">
        <f>IF(B161="","",MAX(A$3:A160)+1)</f>
        <v>158</v>
      </c>
      <c r="B161" s="47" t="str">
        <f t="shared" si="9"/>
        <v>68957-55-1</v>
      </c>
      <c r="D161" s="74" t="str">
        <f>'Substances &amp; Codes'!B161</f>
        <v>68957-55-1</v>
      </c>
      <c r="E161" s="74" t="str">
        <f>'Substances &amp; Codes'!C161</f>
        <v>1-Propanaminium, N,N,N-trimethyl-3-[[(undecafluoropentyl)sulfonyl]amino]-, chloride</v>
      </c>
      <c r="G161" s="48" t="str">
        <f t="shared" si="7"/>
        <v>68957-55-1</v>
      </c>
      <c r="H161" s="47" t="str">
        <f t="shared" si="8"/>
        <v>1-Propanaminium, N,N,N-trimethyl-3-[[(undecafluoropentyl)sulfonyl]amino]-, chloride</v>
      </c>
    </row>
    <row r="162" spans="1:8" ht="29" x14ac:dyDescent="0.35">
      <c r="A162" s="47">
        <f>IF(B162="","",MAX(A$3:A161)+1)</f>
        <v>159</v>
      </c>
      <c r="B162" s="47" t="str">
        <f t="shared" si="9"/>
        <v>68957-57-3</v>
      </c>
      <c r="D162" s="74" t="str">
        <f>'Substances &amp; Codes'!B162</f>
        <v>68957-57-3</v>
      </c>
      <c r="E162" s="74" t="str">
        <f>'Substances &amp; Codes'!C162</f>
        <v>1-Propanaminium, N,N,N-trimethyl-3-[[(undecafluoropentyl)sulfonyl]amino]-, iodide</v>
      </c>
      <c r="G162" s="48" t="str">
        <f t="shared" si="7"/>
        <v>68957-57-3</v>
      </c>
      <c r="H162" s="47" t="str">
        <f t="shared" si="8"/>
        <v>1-Propanaminium, N,N,N-trimethyl-3-[[(undecafluoropentyl)sulfonyl]amino]-, iodide</v>
      </c>
    </row>
    <row r="163" spans="1:8" ht="29" x14ac:dyDescent="0.35">
      <c r="A163" s="47">
        <f>IF(B163="","",MAX(A$3:A162)+1)</f>
        <v>160</v>
      </c>
      <c r="B163" s="47" t="str">
        <f t="shared" si="9"/>
        <v>68957-59-5</v>
      </c>
      <c r="D163" s="74" t="str">
        <f>'Substances &amp; Codes'!B163</f>
        <v>68957-59-5</v>
      </c>
      <c r="E163" s="74" t="str">
        <f>'Substances &amp; Codes'!C163</f>
        <v>1-Butanesulfonamide, N-[3-(dimethylamino)propyl]-1,1,2,2,3,3,4,4,4-nonafluoro-, monohydrochloride</v>
      </c>
      <c r="G163" s="48" t="str">
        <f t="shared" si="7"/>
        <v>68957-59-5</v>
      </c>
      <c r="H163" s="47" t="str">
        <f t="shared" si="8"/>
        <v>1-Butanesulfonamide, N-[3-(dimethylamino)propyl]-1,1,2,2,3,3,4,4,4-nonafluoro-, monohydrochloride</v>
      </c>
    </row>
    <row r="164" spans="1:8" ht="29" x14ac:dyDescent="0.35">
      <c r="A164" s="47">
        <f>IF(B164="","",MAX(A$3:A163)+1)</f>
        <v>161</v>
      </c>
      <c r="B164" s="47" t="str">
        <f t="shared" si="9"/>
        <v>68957-60-8</v>
      </c>
      <c r="D164" s="74" t="str">
        <f>'Substances &amp; Codes'!B164</f>
        <v>68957-60-8</v>
      </c>
      <c r="E164" s="74" t="str">
        <f>'Substances &amp; Codes'!C164</f>
        <v>1-Pentanesulfonamide, N-[3-(dimethylamino)propyl]-1,1,2,2,3,3,4,4,5,5,5-undecafluoro-, monohydrochloride</v>
      </c>
      <c r="G164" s="48" t="str">
        <f t="shared" si="7"/>
        <v>68957-60-8</v>
      </c>
      <c r="H164" s="47" t="str">
        <f t="shared" si="8"/>
        <v>1-Pentanesulfonamide, N-[3-(dimethylamino)propyl]-1,1,2,2,3,3,4,4,5,5,5-undecafluoro-, monohydrochloride</v>
      </c>
    </row>
    <row r="165" spans="1:8" ht="29" x14ac:dyDescent="0.35">
      <c r="A165" s="47">
        <f>IF(B165="","",MAX(A$3:A164)+1)</f>
        <v>162</v>
      </c>
      <c r="B165" s="47" t="str">
        <f t="shared" si="9"/>
        <v>68957-62-0</v>
      </c>
      <c r="D165" s="74" t="str">
        <f>'Substances &amp; Codes'!B165</f>
        <v>68957-62-0</v>
      </c>
      <c r="E165" s="74" t="str">
        <f>'Substances &amp; Codes'!C165</f>
        <v>1-Heptanesulfonamide, N-ethyl-1,1,2,2,3,3,4,4,5,5,6,6,7,7,7-pentadecafluoro-</v>
      </c>
      <c r="G165" s="48" t="str">
        <f t="shared" si="7"/>
        <v>68957-62-0</v>
      </c>
      <c r="H165" s="47" t="str">
        <f t="shared" si="8"/>
        <v>1-Heptanesulfonamide, N-ethyl-1,1,2,2,3,3,4,4,5,5,6,6,7,7,7-pentadecafluoro-</v>
      </c>
    </row>
    <row r="166" spans="1:8" ht="43.5" x14ac:dyDescent="0.35">
      <c r="A166" s="47">
        <f>IF(B166="","",MAX(A$3:A165)+1)</f>
        <v>163</v>
      </c>
      <c r="B166" s="47" t="str">
        <f t="shared" si="9"/>
        <v>68958-60-1</v>
      </c>
      <c r="D166" s="74" t="str">
        <f>'Substances &amp; Codes'!B166</f>
        <v>68958-60-1</v>
      </c>
      <c r="E166" s="74" t="str">
        <f>'Substances &amp; Codes'!C166</f>
        <v>Poly(oxy-1,2-ethanediyl), α-[2-[ethyl[(pentadecafluoroheptyl)sulfonyl]amino]ethyl]-ω-methoxy-</v>
      </c>
      <c r="G166" s="48" t="str">
        <f t="shared" si="7"/>
        <v>68958-60-1</v>
      </c>
      <c r="H166" s="47" t="str">
        <f t="shared" si="8"/>
        <v>Poly(oxy-1,2-ethanediyl), α-[2-[ethyl[(pentadecafluoroheptyl)sulfonyl]amino]ethyl]-ω-methoxy-</v>
      </c>
    </row>
    <row r="167" spans="1:8" ht="43.5" x14ac:dyDescent="0.35">
      <c r="A167" s="47">
        <f>IF(B167="","",MAX(A$3:A166)+1)</f>
        <v>164</v>
      </c>
      <c r="B167" s="47" t="str">
        <f t="shared" si="9"/>
        <v>69430-43-9</v>
      </c>
      <c r="D167" s="74" t="str">
        <f>'Substances &amp; Codes'!B167</f>
        <v>69430-43-9</v>
      </c>
      <c r="E167" s="74" t="str">
        <f>'Substances &amp; Codes'!C167</f>
        <v>Siloxanes and silicones, di-Me, polymers with hexamethylcyclotrisiloxane and 2,4,6-trimethyl-2,4,6-tris(3,3,3-trifluoropropyl)cyclotrisiloxane</v>
      </c>
      <c r="G167" s="48" t="str">
        <f t="shared" si="7"/>
        <v>69430-43-9</v>
      </c>
      <c r="H167" s="47" t="str">
        <f t="shared" si="8"/>
        <v>Siloxanes and silicones, di-Me, polymers with hexamethylcyclotrisiloxane and 2,4,6-trimethyl-2,4,6-tris(3,3,3-trifluoropropyl)cyclotrisiloxane</v>
      </c>
    </row>
    <row r="168" spans="1:8" x14ac:dyDescent="0.35">
      <c r="A168" s="47">
        <f>IF(B168="","",MAX(A$3:A167)+1)</f>
        <v>165</v>
      </c>
      <c r="B168" s="47" t="str">
        <f t="shared" si="9"/>
        <v>69991-62-4</v>
      </c>
      <c r="D168" s="74" t="str">
        <f>'Substances &amp; Codes'!B168</f>
        <v>69991-62-4</v>
      </c>
      <c r="E168" s="74" t="str">
        <f>'Substances &amp; Codes'!C168</f>
        <v>Ethene, tetrafluoro-, oxidized, polymd., reduced</v>
      </c>
      <c r="G168" s="48" t="str">
        <f t="shared" si="7"/>
        <v>69991-62-4</v>
      </c>
      <c r="H168" s="47" t="str">
        <f t="shared" si="8"/>
        <v>Ethene, tetrafluoro-, oxidized, polymd., reduced</v>
      </c>
    </row>
    <row r="169" spans="1:8" x14ac:dyDescent="0.35">
      <c r="A169" s="47">
        <f>IF(B169="","",MAX(A$3:A168)+1)</f>
        <v>166</v>
      </c>
      <c r="B169" s="47" t="str">
        <f t="shared" si="9"/>
        <v>69991-67-9</v>
      </c>
      <c r="D169" s="74" t="str">
        <f>'Substances &amp; Codes'!B169</f>
        <v>69991-67-9</v>
      </c>
      <c r="E169" s="74" t="str">
        <f>'Substances &amp; Codes'!C169</f>
        <v>1-Propene, 1,1,2,3,3,3-hexafluoro-, oxidized, polymd.</v>
      </c>
      <c r="G169" s="48" t="str">
        <f t="shared" si="7"/>
        <v>69991-67-9</v>
      </c>
      <c r="H169" s="47" t="str">
        <f t="shared" si="8"/>
        <v>1-Propene, 1,1,2,3,3,3-hexafluoro-, oxidized, polymd.</v>
      </c>
    </row>
    <row r="170" spans="1:8" ht="29" x14ac:dyDescent="0.35">
      <c r="A170" s="47">
        <f>IF(B170="","",MAX(A$3:A169)+1)</f>
        <v>167</v>
      </c>
      <c r="B170" s="47" t="str">
        <f t="shared" si="9"/>
        <v>70225-15-9</v>
      </c>
      <c r="D170" s="74" t="str">
        <f>'Substances &amp; Codes'!B170</f>
        <v>70225-15-9</v>
      </c>
      <c r="E170" s="74" t="str">
        <f>'Substances &amp; Codes'!C170</f>
        <v>1-Heptanesulfonic acid, 1,1,2,2,3,3,4,4,5,5,6,6,7,7,7-pentadecafluoro-, compd. with 2,2'-iminobis[ethanol] (1:1)</v>
      </c>
      <c r="G170" s="48" t="str">
        <f t="shared" si="7"/>
        <v>70225-15-9</v>
      </c>
      <c r="H170" s="47" t="str">
        <f t="shared" si="8"/>
        <v>1-Heptanesulfonic acid, 1,1,2,2,3,3,4,4,5,5,6,6,7,7,7-pentadecafluoro-, compd. with 2,2'-iminobis[ethanol] (1:1)</v>
      </c>
    </row>
    <row r="171" spans="1:8" ht="29" x14ac:dyDescent="0.35">
      <c r="A171" s="47">
        <f>IF(B171="","",MAX(A$3:A170)+1)</f>
        <v>168</v>
      </c>
      <c r="B171" s="47" t="str">
        <f t="shared" si="9"/>
        <v>70225-17-1</v>
      </c>
      <c r="D171" s="74" t="str">
        <f>'Substances &amp; Codes'!B171</f>
        <v>70225-17-1</v>
      </c>
      <c r="E171" s="74" t="str">
        <f>'Substances &amp; Codes'!C171</f>
        <v>1-Pentanesulfonic acid, 1,1,2,2,3,3,4,4,5,5,5-undecafluoro-, compd. with 2,2'-iminobis[ethanol] (1:1)</v>
      </c>
      <c r="G171" s="48" t="str">
        <f t="shared" si="7"/>
        <v>70225-17-1</v>
      </c>
      <c r="H171" s="47" t="str">
        <f t="shared" si="8"/>
        <v>1-Pentanesulfonic acid, 1,1,2,2,3,3,4,4,5,5,5-undecafluoro-, compd. with 2,2'-iminobis[ethanol] (1:1)</v>
      </c>
    </row>
    <row r="172" spans="1:8" ht="29" x14ac:dyDescent="0.35">
      <c r="A172" s="47">
        <f>IF(B172="","",MAX(A$3:A171)+1)</f>
        <v>169</v>
      </c>
      <c r="B172" s="47" t="str">
        <f t="shared" si="9"/>
        <v>70225-18-2</v>
      </c>
      <c r="D172" s="74" t="str">
        <f>'Substances &amp; Codes'!B172</f>
        <v>70225-18-2</v>
      </c>
      <c r="E172" s="74" t="str">
        <f>'Substances &amp; Codes'!C172</f>
        <v>1-Butanesulfonic acid, 1,1,2,2,3,3,4,4,4-nonafluoro-, compd. with 2,2'-iminobis[ethanol] (1:1)</v>
      </c>
      <c r="G172" s="48" t="str">
        <f t="shared" si="7"/>
        <v>70225-18-2</v>
      </c>
      <c r="H172" s="47" t="str">
        <f t="shared" si="8"/>
        <v>1-Butanesulfonic acid, 1,1,2,2,3,3,4,4,4-nonafluoro-, compd. with 2,2'-iminobis[ethanol] (1:1)</v>
      </c>
    </row>
    <row r="173" spans="1:8" ht="159.5" x14ac:dyDescent="0.35">
      <c r="A173" s="47">
        <f>IF(B173="","",MAX(A$3:A172)+1)</f>
        <v>170</v>
      </c>
      <c r="B173" s="47" t="str">
        <f t="shared" si="9"/>
        <v>70776-36-2</v>
      </c>
      <c r="D173" s="74" t="str">
        <f>'Substances &amp; Codes'!B173</f>
        <v>70776-36-2</v>
      </c>
      <c r="E173" s="74" t="str">
        <f>'Substances &amp; Codes'!C173</f>
        <v>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v>
      </c>
      <c r="G173" s="48" t="str">
        <f t="shared" si="7"/>
        <v>70776-36-2</v>
      </c>
      <c r="H173" s="47" t="str">
        <f t="shared" si="8"/>
        <v>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v>
      </c>
    </row>
    <row r="174" spans="1:8" x14ac:dyDescent="0.35">
      <c r="A174" s="47">
        <f>IF(B174="","",MAX(A$3:A173)+1)</f>
        <v>171</v>
      </c>
      <c r="B174" s="47" t="str">
        <f t="shared" si="9"/>
        <v>70969-47-0</v>
      </c>
      <c r="D174" s="74" t="str">
        <f>'Substances &amp; Codes'!B174</f>
        <v>70969-47-0</v>
      </c>
      <c r="E174" s="74" t="str">
        <f>'Substances &amp; Codes'!C174</f>
        <v>Thiols, C8-20, γ-ω-perfluoro, telomers with acrylamide</v>
      </c>
      <c r="G174" s="48" t="str">
        <f t="shared" si="7"/>
        <v>70969-47-0</v>
      </c>
      <c r="H174" s="47" t="str">
        <f t="shared" si="8"/>
        <v>Thiols, C8-20, γ-ω-perfluoro, telomers with acrylamide</v>
      </c>
    </row>
    <row r="175" spans="1:8" ht="43.5" x14ac:dyDescent="0.35">
      <c r="A175" s="47">
        <f>IF(B175="","",MAX(A$3:A174)+1)</f>
        <v>172</v>
      </c>
      <c r="B175" s="47" t="str">
        <f t="shared" si="9"/>
        <v>71002-41-0</v>
      </c>
      <c r="D175" s="74" t="str">
        <f>'Substances &amp; Codes'!B175</f>
        <v>71002-41-0</v>
      </c>
      <c r="E175" s="74" t="str">
        <f>'Substances &amp; Codes'!C175</f>
        <v>Poly(difluoromethylene), α-[2-(acetyloxy)-2-[(carboxymethyl)dimethylammonio]ethyl]-ω-fluoro-, hydroxide, inner salt</v>
      </c>
      <c r="G175" s="48" t="str">
        <f t="shared" si="7"/>
        <v>71002-41-0</v>
      </c>
      <c r="H175" s="47" t="str">
        <f t="shared" si="8"/>
        <v>Poly(difluoromethylene), α-[2-(acetyloxy)-2-[(carboxymethyl)dimethylammonio]ethyl]-ω-fluoro-, hydroxide, inner salt</v>
      </c>
    </row>
    <row r="176" spans="1:8" ht="159.5" x14ac:dyDescent="0.35">
      <c r="A176" s="47">
        <f>IF(B176="","",MAX(A$3:A175)+1)</f>
        <v>173</v>
      </c>
      <c r="B176" s="47" t="str">
        <f t="shared" si="9"/>
        <v>71487-20-2</v>
      </c>
      <c r="D176" s="74" t="str">
        <f>'Substances &amp; Codes'!B176</f>
        <v>71487-20-2</v>
      </c>
      <c r="E176" s="74" t="str">
        <f>'Substances &amp; Codes'!C176</f>
        <v>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v>
      </c>
      <c r="G176" s="48" t="str">
        <f t="shared" si="7"/>
        <v>71487-20-2</v>
      </c>
      <c r="H176" s="47" t="str">
        <f t="shared" si="8"/>
        <v>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v>
      </c>
    </row>
    <row r="177" spans="1:8" ht="43.5" x14ac:dyDescent="0.35">
      <c r="A177" s="47">
        <f>IF(B177="","",MAX(A$3:A176)+1)</f>
        <v>174</v>
      </c>
      <c r="B177" s="47" t="str">
        <f t="shared" si="9"/>
        <v>75198-93-5</v>
      </c>
      <c r="D177" s="74" t="str">
        <f>'Substances &amp; Codes'!B177</f>
        <v>75198-93-5</v>
      </c>
      <c r="E177" s="74" t="str">
        <f>'Substances &amp; Codes'!C177</f>
        <v>2-Naphthalenesulfonic acid, 5-[[4-(acetylamino)-2-(trifluoromethyl)phenyl]azo]-6-amino-4-hydroxy-, monosodium salt</v>
      </c>
      <c r="G177" s="48" t="str">
        <f t="shared" si="7"/>
        <v>75198-93-5</v>
      </c>
      <c r="H177" s="47" t="str">
        <f t="shared" si="8"/>
        <v>2-Naphthalenesulfonic acid, 5-[[4-(acetylamino)-2-(trifluoromethyl)phenyl]azo]-6-amino-4-hydroxy-, monosodium salt</v>
      </c>
    </row>
    <row r="178" spans="1:8" ht="29" x14ac:dyDescent="0.35">
      <c r="A178" s="47">
        <f>IF(B178="","",MAX(A$3:A177)+1)</f>
        <v>175</v>
      </c>
      <c r="B178" s="47" t="str">
        <f t="shared" si="9"/>
        <v>75706-12-6</v>
      </c>
      <c r="D178" s="74" t="str">
        <f>'Substances &amp; Codes'!B178</f>
        <v>75706-12-6</v>
      </c>
      <c r="E178" s="74" t="str">
        <f>'Substances &amp; Codes'!C178</f>
        <v>4-Isoxazolecarboxamide, 5-methyl-N-[4-(trifluoromethyl)phenyl]-</v>
      </c>
      <c r="G178" s="48" t="str">
        <f t="shared" si="7"/>
        <v>75706-12-6</v>
      </c>
      <c r="H178" s="47" t="str">
        <f t="shared" si="8"/>
        <v>4-Isoxazolecarboxamide, 5-methyl-N-[4-(trifluoromethyl)phenyl]-</v>
      </c>
    </row>
    <row r="179" spans="1:8" ht="29" x14ac:dyDescent="0.35">
      <c r="A179" s="47">
        <f>IF(B179="","",MAX(A$3:A178)+1)</f>
        <v>176</v>
      </c>
      <c r="B179" s="47" t="str">
        <f t="shared" si="9"/>
        <v>75768-65-9</v>
      </c>
      <c r="D179" s="74" t="str">
        <f>'Substances &amp; Codes'!B179</f>
        <v>75768-65-9</v>
      </c>
      <c r="E179" s="74" t="str">
        <f>'Substances &amp; Codes'!C179</f>
        <v>Phosphonium, triphenyl(phenylmethyl)-, salt with 4,4'-[2,2,2-trifluoro-1-(trifluoromethyl)ethylidene]bis[phenol] (1:1)</v>
      </c>
      <c r="G179" s="48" t="str">
        <f t="shared" si="7"/>
        <v>75768-65-9</v>
      </c>
      <c r="H179" s="47" t="str">
        <f t="shared" si="8"/>
        <v>Phosphonium, triphenyl(phenylmethyl)-, salt with 4,4'-[2,2,2-trifluoro-1-(trifluoromethyl)ethylidene]bis[phenol] (1:1)</v>
      </c>
    </row>
    <row r="180" spans="1:8" ht="29" x14ac:dyDescent="0.35">
      <c r="A180" s="47">
        <f>IF(B180="","",MAX(A$3:A179)+1)</f>
        <v>177</v>
      </c>
      <c r="B180" s="47" t="str">
        <f t="shared" si="9"/>
        <v>77847-21-3</v>
      </c>
      <c r="D180" s="74" t="str">
        <f>'Substances &amp; Codes'!B180</f>
        <v>77847-21-3</v>
      </c>
      <c r="E180" s="74" t="str">
        <f>'Substances &amp; Codes'!C180</f>
        <v>2-Naphthalenesulfonic acid, 6-amino-4-hydroxy-5-[[2-(trifluoromethyl)phenyl]azo]-, monopotassium salt</v>
      </c>
      <c r="G180" s="48" t="str">
        <f t="shared" si="7"/>
        <v>77847-21-3</v>
      </c>
      <c r="H180" s="47" t="str">
        <f t="shared" si="8"/>
        <v>2-Naphthalenesulfonic acid, 6-amino-4-hydroxy-5-[[2-(trifluoromethyl)phenyl]azo]-, monopotassium salt</v>
      </c>
    </row>
    <row r="181" spans="1:8" ht="29" x14ac:dyDescent="0.35">
      <c r="A181" s="47">
        <f>IF(B181="","",MAX(A$3:A180)+1)</f>
        <v>178</v>
      </c>
      <c r="B181" s="47" t="str">
        <f t="shared" si="9"/>
        <v>79070-11-4</v>
      </c>
      <c r="D181" s="74" t="str">
        <f>'Substances &amp; Codes'!B181</f>
        <v>79070-11-4</v>
      </c>
      <c r="E181" s="74" t="str">
        <f>'Substances &amp; Codes'!C181</f>
        <v>Poly(difluoromethylene), α-chloro-ω-(2,2-dichloro-1,1,2-trifluoroethyl)-</v>
      </c>
      <c r="G181" s="48" t="str">
        <f t="shared" si="7"/>
        <v>79070-11-4</v>
      </c>
      <c r="H181" s="47" t="str">
        <f t="shared" si="8"/>
        <v>Poly(difluoromethylene), α-chloro-ω-(2,2-dichloro-1,1,2-trifluoroethyl)-</v>
      </c>
    </row>
    <row r="182" spans="1:8" ht="43.5" x14ac:dyDescent="0.35">
      <c r="A182" s="47">
        <f>IF(B182="","",MAX(A$3:A181)+1)</f>
        <v>179</v>
      </c>
      <c r="B182" s="47" t="str">
        <f t="shared" si="9"/>
        <v>79953-85-8</v>
      </c>
      <c r="D182" s="74" t="str">
        <f>'Substances &amp; Codes'!B182</f>
        <v>79953-85-8</v>
      </c>
      <c r="E182" s="74" t="str">
        <f>'Substances &amp; Codes'!C182</f>
        <v>Benzamide, 3,3'-[(2-chloro-5-methyl-1,4-phenylene)bis[imino(1-acetyl-2-oxo-2,1-ethanediyl)azo]]bis[4-chloro-N-[2-(4-chlorophenoxy)-5-(trifluoromethyl)phenyl]-</v>
      </c>
      <c r="G182" s="48" t="str">
        <f t="shared" si="7"/>
        <v>79953-85-8</v>
      </c>
      <c r="H182" s="47" t="str">
        <f t="shared" si="8"/>
        <v>Benzamide, 3,3'-[(2-chloro-5-methyl-1,4-phenylene)bis[imino(1-acetyl-2-oxo-2,1-ethanediyl)azo]]bis[4-chloro-N-[2-(4-chlorophenoxy)-5-(trifluoromethyl)phenyl]-</v>
      </c>
    </row>
    <row r="183" spans="1:8" ht="43.5" x14ac:dyDescent="0.35">
      <c r="A183" s="47">
        <f>IF(B183="","",MAX(A$3:A182)+1)</f>
        <v>180</v>
      </c>
      <c r="B183" s="47" t="str">
        <f t="shared" si="9"/>
        <v>82199-07-3</v>
      </c>
      <c r="D183" s="74" t="str">
        <f>'Substances &amp; Codes'!B183</f>
        <v>82199-07-3</v>
      </c>
      <c r="E183" s="74" t="str">
        <f>'Substances &amp; Codes'!C183</f>
        <v>Carbamic acid, N-[2-(sulfothio)ethyl]-, C-(3,3,4,4,5,5,6,6,7,7,8,8,8-tridecafluorooctyl) ester, sodium salt (1:1)</v>
      </c>
      <c r="G183" s="48" t="str">
        <f t="shared" si="7"/>
        <v>82199-07-3</v>
      </c>
      <c r="H183" s="47" t="str">
        <f t="shared" si="8"/>
        <v>Carbamic acid, N-[2-(sulfothio)ethyl]-, C-(3,3,4,4,5,5,6,6,7,7,8,8,8-tridecafluorooctyl) ester, sodium salt (1:1)</v>
      </c>
    </row>
    <row r="184" spans="1:8" ht="29" x14ac:dyDescent="0.35">
      <c r="A184" s="47">
        <f>IF(B184="","",MAX(A$3:A183)+1)</f>
        <v>181</v>
      </c>
      <c r="B184" s="47" t="str">
        <f t="shared" si="9"/>
        <v>82964-04-3</v>
      </c>
      <c r="D184" s="74" t="str">
        <f>'Substances &amp; Codes'!B184</f>
        <v>82964-04-3</v>
      </c>
      <c r="E184" s="74" t="str">
        <f>'Substances &amp; Codes'!C184</f>
        <v>Glycine, N-[[6-methoxy-5-(trifluoromethyl)-1-naphthalenyl]thioxomethyl]-N-methyl-</v>
      </c>
      <c r="G184" s="48" t="str">
        <f t="shared" si="7"/>
        <v>82964-04-3</v>
      </c>
      <c r="H184" s="47" t="str">
        <f t="shared" si="8"/>
        <v>Glycine, N-[[6-methoxy-5-(trifluoromethyl)-1-naphthalenyl]thioxomethyl]-N-methyl-</v>
      </c>
    </row>
    <row r="185" spans="1:8" x14ac:dyDescent="0.35">
      <c r="A185" s="47">
        <f>IF(B185="","",MAX(A$3:A184)+1)</f>
        <v>182</v>
      </c>
      <c r="B185" s="47" t="str">
        <f t="shared" si="9"/>
        <v>84532-72-9</v>
      </c>
      <c r="D185" s="74" t="str">
        <f>'Substances &amp; Codes'!B185</f>
        <v>84532-72-9</v>
      </c>
      <c r="E185" s="74" t="str">
        <f>'Substances &amp; Codes'!C185</f>
        <v>1-Naphthalenecarboxylic acid, 6-methoxy-5-(trifluoromethyl)-</v>
      </c>
      <c r="G185" s="48" t="str">
        <f t="shared" si="7"/>
        <v>84532-72-9</v>
      </c>
      <c r="H185" s="47" t="str">
        <f t="shared" si="8"/>
        <v>1-Naphthalenecarboxylic acid, 6-methoxy-5-(trifluoromethyl)-</v>
      </c>
    </row>
    <row r="186" spans="1:8" x14ac:dyDescent="0.35">
      <c r="A186" s="47">
        <f>IF(B186="","",MAX(A$3:A185)+1)</f>
        <v>183</v>
      </c>
      <c r="B186" s="47" t="str">
        <f t="shared" si="9"/>
        <v>85631-54-5</v>
      </c>
      <c r="D186" s="74" t="str">
        <f>'Substances &amp; Codes'!B186</f>
        <v>85631-54-5</v>
      </c>
      <c r="E186" s="74" t="str">
        <f>'Substances &amp; Codes'!C186</f>
        <v>2-Propenoic acid, γ-ω-perfluoro-C8-14-alkyl esters</v>
      </c>
      <c r="G186" s="48" t="str">
        <f t="shared" si="7"/>
        <v>85631-54-5</v>
      </c>
      <c r="H186" s="47" t="str">
        <f t="shared" si="8"/>
        <v>2-Propenoic acid, γ-ω-perfluoro-C8-14-alkyl esters</v>
      </c>
    </row>
    <row r="187" spans="1:8" x14ac:dyDescent="0.35">
      <c r="A187" s="47">
        <f>IF(B187="","",MAX(A$3:A186)+1)</f>
        <v>184</v>
      </c>
      <c r="B187" s="47" t="str">
        <f t="shared" si="9"/>
        <v>86508-42-1</v>
      </c>
      <c r="D187" s="74" t="str">
        <f>'Substances &amp; Codes'!B187</f>
        <v>86508-42-1</v>
      </c>
      <c r="E187" s="74" t="str">
        <f>'Substances &amp; Codes'!C187</f>
        <v>Perfluoro compounds, C5-18</v>
      </c>
      <c r="G187" s="48" t="str">
        <f t="shared" si="7"/>
        <v>86508-42-1</v>
      </c>
      <c r="H187" s="47" t="str">
        <f t="shared" si="8"/>
        <v>Perfluoro compounds, C5-18</v>
      </c>
    </row>
    <row r="188" spans="1:8" ht="29" x14ac:dyDescent="0.35">
      <c r="A188" s="47">
        <f>IF(B188="","",MAX(A$3:A187)+1)</f>
        <v>185</v>
      </c>
      <c r="B188" s="47" t="str">
        <f t="shared" si="9"/>
        <v>90076-65-6</v>
      </c>
      <c r="D188" s="74" t="str">
        <f>'Substances &amp; Codes'!B188</f>
        <v>90076-65-6</v>
      </c>
      <c r="E188" s="74" t="str">
        <f>'Substances &amp; Codes'!C188</f>
        <v>Methanesulfonamide, 1,1,1-trifluoro-N-[(trifluoromethyl)sulfonyl]-, lithium salt</v>
      </c>
      <c r="G188" s="48" t="str">
        <f t="shared" si="7"/>
        <v>90076-65-6</v>
      </c>
      <c r="H188" s="47" t="str">
        <f t="shared" si="8"/>
        <v>Methanesulfonamide, 1,1,1-trifluoro-N-[(trifluoromethyl)sulfonyl]-, lithium salt</v>
      </c>
    </row>
    <row r="189" spans="1:8" ht="29" x14ac:dyDescent="0.35">
      <c r="A189" s="47">
        <f>IF(B189="","",MAX(A$3:A188)+1)</f>
        <v>186</v>
      </c>
      <c r="B189" s="47" t="str">
        <f t="shared" si="9"/>
        <v>90357-06-5</v>
      </c>
      <c r="D189" s="74" t="str">
        <f>'Substances &amp; Codes'!B189</f>
        <v>90357-06-5</v>
      </c>
      <c r="E189" s="74" t="str">
        <f>'Substances &amp; Codes'!C189</f>
        <v>Propanamide, N-[4-cyano-3-(trifluoromethyl)phenyl]-3-[(4-fluorophenyl)sulfonyl]-2-hydroxy-2-methyl-</v>
      </c>
      <c r="G189" s="48" t="str">
        <f t="shared" si="7"/>
        <v>90357-06-5</v>
      </c>
      <c r="H189" s="47" t="str">
        <f t="shared" si="8"/>
        <v>Propanamide, N-[4-cyano-3-(trifluoromethyl)phenyl]-3-[(4-fluorophenyl)sulfonyl]-2-hydroxy-2-methyl-</v>
      </c>
    </row>
    <row r="190" spans="1:8" x14ac:dyDescent="0.35">
      <c r="A190" s="47">
        <f>IF(B190="","",MAX(A$3:A189)+1)</f>
        <v>187</v>
      </c>
      <c r="B190" s="47" t="str">
        <f t="shared" si="9"/>
        <v>95058-81-4</v>
      </c>
      <c r="D190" s="74" t="str">
        <f>'Substances &amp; Codes'!B190</f>
        <v>95058-81-4</v>
      </c>
      <c r="E190" s="74" t="str">
        <f>'Substances &amp; Codes'!C190</f>
        <v>Cytidine, 2'-deoxy-2',2'-difluoro-</v>
      </c>
      <c r="G190" s="48" t="str">
        <f t="shared" si="7"/>
        <v>95058-81-4</v>
      </c>
      <c r="H190" s="47" t="str">
        <f t="shared" si="8"/>
        <v>Cytidine, 2'-deoxy-2',2'-difluoro-</v>
      </c>
    </row>
    <row r="191" spans="1:8" ht="29" x14ac:dyDescent="0.35">
      <c r="A191" s="47">
        <f>IF(B191="","",MAX(A$3:A190)+1)</f>
        <v>188</v>
      </c>
      <c r="B191" s="47" t="str">
        <f t="shared" si="9"/>
        <v>95370-51-7</v>
      </c>
      <c r="D191" s="74" t="str">
        <f>'Substances &amp; Codes'!B191</f>
        <v>95370-51-7</v>
      </c>
      <c r="E191" s="74" t="str">
        <f>'Substances &amp; Codes'!C191</f>
        <v>Carbamic acid, [2-(sulfothio)ethyl]-, C-(γ-ω-perfluoro-C6-9-alkyl) esters, monosodium salts</v>
      </c>
      <c r="G191" s="48" t="str">
        <f t="shared" si="7"/>
        <v>95370-51-7</v>
      </c>
      <c r="H191" s="47" t="str">
        <f t="shared" si="8"/>
        <v>Carbamic acid, [2-(sulfothio)ethyl]-, C-(γ-ω-perfluoro-C6-9-alkyl) esters, monosodium salts</v>
      </c>
    </row>
    <row r="192" spans="1:8" ht="58" x14ac:dyDescent="0.35">
      <c r="A192" s="47">
        <f>IF(B192="","",MAX(A$3:A191)+1)</f>
        <v>189</v>
      </c>
      <c r="B192" s="47" t="str">
        <f>IF(AND(SearchCASRN="",SearchKeyword=""),D192,
IF(AND(SearchCASRN&lt;&gt;"",SearchKeyword="",ISERR(FIND(SearchCASRN,D192,1))=FALSE),D192,
IF(AND(SearchCASRN="",SearchKeyword&lt;&gt;"",ISERR(FIND(SearchKeyword,E192,1))=FALSE)=TRUE,D192,
IF(AND(SearchCASRN&lt;&gt;"",SearchKeyword&lt;&gt;"",ISERR(FIND(SearchCASRN,D192,1))=FALSE,ISERR(FIND(SearchKeyword,E192,1))=FALSE),D192,""))))</f>
        <v>98999-57-6</v>
      </c>
      <c r="D192" s="74" t="str">
        <f>'Substances &amp; Codes'!B192</f>
        <v>98999-57-6</v>
      </c>
      <c r="E192" s="74" t="str">
        <f>'Substances &amp; Codes'!C192</f>
        <v>Sulfonamides, C7-8-alkane, perfluoro, N-methyl-N-[2-[(1-oxo-2-propen-1-yl)oxy]ethyl], polymers with 2-ethoxyethyl acrylate, glycidyl methacrylate and N,N,N-trimethyl-2-[(2-methyl-1-oxo-2-propen-1-yl)oxy]ethanaminium chloride (1:1)</v>
      </c>
      <c r="G192" s="48" t="str">
        <f t="shared" si="7"/>
        <v>98999-57-6</v>
      </c>
      <c r="H192" s="47" t="str">
        <f t="shared" si="8"/>
        <v>Sulfonamides, C7-8-alkane, perfluoro, N-methyl-N-[2-[(1-oxo-2-propen-1-yl)oxy]ethyl], polymers with 2-ethoxyethyl acrylate, glycidyl methacrylate and N,N,N-trimethyl-2-[(2-methyl-1-oxo-2-propen-1-yl)oxy]ethanaminium chloride (1:1)</v>
      </c>
    </row>
    <row r="193" spans="1:8" ht="29" x14ac:dyDescent="0.35">
      <c r="A193" s="47">
        <f>IF(B193="","",MAX(A$3:A192)+1)</f>
        <v>190</v>
      </c>
      <c r="B193" s="47" t="str">
        <f t="shared" ref="B193:B220" si="10">IF(AND(SearchCASRN="",SearchKeyword=""),D193,
IF(AND(SearchCASRN&lt;&gt;"",SearchKeyword="",ISERR(FIND(SearchCASRN,D193,1))=FALSE),D193,
IF(AND(SearchCASRN="",SearchKeyword&lt;&gt;"",ISERR(FIND(SearchKeyword,E193,1))=FALSE)=TRUE,D193,
IF(AND(SearchCASRN&lt;&gt;"",SearchKeyword&lt;&gt;"",ISERR(FIND(SearchCASRN,D193,1))=FALSE,ISERR(FIND(SearchKeyword,E193,1))=FALSE),D193,""))))</f>
        <v>100568-02-3</v>
      </c>
      <c r="D193" s="74" t="str">
        <f>'Substances &amp; Codes'!B193</f>
        <v>100568-02-3</v>
      </c>
      <c r="E193" s="74" t="str">
        <f>'Substances &amp; Codes'!C193</f>
        <v>Benzenepropanamine, N-methyl-γ-[4-(trifluoromethyl)phenoxy]-, (γS)-</v>
      </c>
      <c r="G193" s="48" t="str">
        <f t="shared" si="7"/>
        <v>100568-02-3</v>
      </c>
      <c r="H193" s="47" t="str">
        <f t="shared" si="8"/>
        <v>Benzenepropanamine, N-methyl-γ-[4-(trifluoromethyl)phenoxy]-, (γS)-</v>
      </c>
    </row>
    <row r="194" spans="1:8" ht="29" x14ac:dyDescent="0.35">
      <c r="A194" s="47">
        <f>IF(B194="","",MAX(A$3:A193)+1)</f>
        <v>191</v>
      </c>
      <c r="B194" s="47" t="str">
        <f t="shared" si="10"/>
        <v>103577-45-3</v>
      </c>
      <c r="D194" s="74" t="str">
        <f>'Substances &amp; Codes'!B194</f>
        <v>103577-45-3</v>
      </c>
      <c r="E194" s="74" t="str">
        <f>'Substances &amp; Codes'!C194</f>
        <v>1H-Benzimidazole, 2-[[[3-methyl-4-(2,2,2-trifluoroethoxy)-2-pyridinyl]methyl]sulfinyl]-</v>
      </c>
      <c r="G194" s="48" t="str">
        <f t="shared" si="7"/>
        <v>103577-45-3</v>
      </c>
      <c r="H194" s="47" t="str">
        <f t="shared" si="8"/>
        <v>1H-Benzimidazole, 2-[[[3-methyl-4-(2,2,2-trifluoroethoxy)-2-pyridinyl]methyl]sulfinyl]-</v>
      </c>
    </row>
    <row r="195" spans="1:8" ht="43.5" x14ac:dyDescent="0.35">
      <c r="A195" s="47">
        <f>IF(B195="","",MAX(A$3:A194)+1)</f>
        <v>192</v>
      </c>
      <c r="B195" s="47" t="str">
        <f t="shared" si="10"/>
        <v>110053-43-5</v>
      </c>
      <c r="D195" s="74" t="str">
        <f>'Substances &amp; Codes'!B195</f>
        <v>110053-43-5</v>
      </c>
      <c r="E195" s="74" t="str">
        <f>'Substances &amp; Codes'!C195</f>
        <v>Imidodicarbonic diamide, N,N',2-tris(6-isocyanatohexyl)-, reaction products with 3-chloro-1,2-propanediol and α-fluoro-ω-(2-hydroxyethyl)poly(difluoromethylene)</v>
      </c>
      <c r="G195" s="48" t="str">
        <f t="shared" si="7"/>
        <v>110053-43-5</v>
      </c>
      <c r="H195" s="47" t="str">
        <f t="shared" si="8"/>
        <v>Imidodicarbonic diamide, N,N',2-tris(6-isocyanatohexyl)-, reaction products with 3-chloro-1,2-propanediol and α-fluoro-ω-(2-hydroxyethyl)poly(difluoromethylene)</v>
      </c>
    </row>
    <row r="196" spans="1:8" ht="130.5" x14ac:dyDescent="0.35">
      <c r="A196" s="47">
        <f>IF(B196="","",MAX(A$3:A195)+1)</f>
        <v>193</v>
      </c>
      <c r="B196" s="47" t="str">
        <f t="shared" si="10"/>
        <v>115592-83-1</v>
      </c>
      <c r="D196" s="74" t="str">
        <f>'Substances &amp; Codes'!B196</f>
        <v>115592-83-1</v>
      </c>
      <c r="E196" s="74" t="str">
        <f>'Substances &amp; Codes'!C196</f>
        <v>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v>
      </c>
      <c r="G196" s="48" t="str">
        <f t="shared" si="7"/>
        <v>115592-83-1</v>
      </c>
      <c r="H196" s="47" t="str">
        <f t="shared" si="8"/>
        <v>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v>
      </c>
    </row>
    <row r="197" spans="1:8" ht="29" x14ac:dyDescent="0.35">
      <c r="A197" s="47">
        <f>IF(B197="","",MAX(A$3:A196)+1)</f>
        <v>194</v>
      </c>
      <c r="B197" s="47" t="str">
        <f>IF(AND(SearchCASRN="",SearchKeyword=""),D197,
IF(AND(SearchCASRN&lt;&gt;"",SearchKeyword="",ISERR(FIND(SearchCASRN,D197,1))=FALSE),D197,
IF(AND(SearchCASRN="",SearchKeyword&lt;&gt;"",ISERR(FIND(SearchKeyword,E197,1))=FALSE)=TRUE,D197,
IF(AND(SearchCASRN&lt;&gt;"",SearchKeyword&lt;&gt;"",ISERR(FIND(SearchCASRN,D197,1))=FALSE,ISERR(FIND(SearchKeyword,E197,1))=FALSE),D197,""))))</f>
        <v>119275-52-4</v>
      </c>
      <c r="D197" s="74" t="str">
        <f>'Substances &amp; Codes'!B197</f>
        <v>119275-52-4</v>
      </c>
      <c r="E197" s="74" t="str">
        <f>'Substances &amp; Codes'!C197</f>
        <v>Siloxanes and silicones, di-Me, Me trifluoropropyl, hydroxy-terminated</v>
      </c>
      <c r="G197" s="48" t="str">
        <f t="shared" ref="G197:G260" si="11">IF(ISERROR(INDEX($B$4:$B$728, MATCH(ROW()-ROW($B$3), $A$4:$A$728,0))), "", INDEX($B$4:$B$728, MATCH(ROW()-ROW($B$3), $A$4:$A$728,0)))</f>
        <v>119275-52-4</v>
      </c>
      <c r="H197" s="47" t="str">
        <f t="shared" ref="H197:H260" si="12">IF($G197="","",IF(VLOOKUP($G197,$D$4:$E$728,COLUMN(H$3)-COLUMN($G$3)+1,FALSE)=0,"",VLOOKUP($G197,$D$4:$E$728,COLUMN(H$3)-COLUMN($G$3)+1,FALSE)))</f>
        <v>Siloxanes and silicones, di-Me, Me trifluoropropyl, hydroxy-terminated</v>
      </c>
    </row>
    <row r="198" spans="1:8" ht="29" x14ac:dyDescent="0.35">
      <c r="A198" s="47">
        <f>IF(B198="","",MAX(A$3:A197)+1)</f>
        <v>195</v>
      </c>
      <c r="B198" s="47" t="str">
        <f t="shared" si="10"/>
        <v>122111-03-9</v>
      </c>
      <c r="D198" s="74" t="str">
        <f>'Substances &amp; Codes'!B198</f>
        <v>122111-03-9</v>
      </c>
      <c r="E198" s="74" t="str">
        <f>'Substances &amp; Codes'!C198</f>
        <v>Cytidine, 2'-deoxy-2',2'-difluoro-, hydrochloride (1:1)</v>
      </c>
      <c r="G198" s="48" t="str">
        <f t="shared" si="11"/>
        <v>122111-03-9</v>
      </c>
      <c r="H198" s="47" t="str">
        <f t="shared" si="12"/>
        <v>Cytidine, 2'-deoxy-2',2'-difluoro-, hydrochloride (1:1)</v>
      </c>
    </row>
    <row r="199" spans="1:8" ht="43.5" x14ac:dyDescent="0.35">
      <c r="A199" s="47">
        <f>IF(B199="","",MAX(A$3:A198)+1)</f>
        <v>196</v>
      </c>
      <c r="B199" s="47" t="str">
        <f t="shared" si="10"/>
        <v>123171-68-6</v>
      </c>
      <c r="D199" s="74" t="str">
        <f>'Substances &amp; Codes'!B199</f>
        <v>123171-68-6</v>
      </c>
      <c r="E199" s="74" t="str">
        <f>'Substances &amp; Codes'!C199</f>
        <v>Poly(difluoromethylene), α-[2-(acetyloxy)-3-[(carboxymethyl)dimethylammonio]propyl]-ω-fluoro-, hydroxide, inner salt</v>
      </c>
      <c r="G199" s="48" t="str">
        <f t="shared" si="11"/>
        <v>123171-68-6</v>
      </c>
      <c r="H199" s="47" t="str">
        <f t="shared" si="12"/>
        <v>Poly(difluoromethylene), α-[2-(acetyloxy)-3-[(carboxymethyl)dimethylammonio]propyl]-ω-fluoro-, hydroxide, inner salt</v>
      </c>
    </row>
    <row r="200" spans="1:8" ht="29" x14ac:dyDescent="0.35">
      <c r="A200" s="47">
        <f>IF(B200="","",MAX(A$3:A199)+1)</f>
        <v>197</v>
      </c>
      <c r="B200" s="47" t="str">
        <f t="shared" si="10"/>
        <v>138530-95-7</v>
      </c>
      <c r="D200" s="74" t="str">
        <f>'Substances &amp; Codes'!B200</f>
        <v>138530-95-7</v>
      </c>
      <c r="E200" s="74" t="str">
        <f>'Substances &amp; Codes'!C200</f>
        <v>1H-Benzimidazole, 2-[(S)-[[3-methyl-4-(2,2,2-trifluoroethoxy)-2-pyridinyl]methyl]sulfinyl]-</v>
      </c>
      <c r="G200" s="48" t="str">
        <f t="shared" si="11"/>
        <v>138530-95-7</v>
      </c>
      <c r="H200" s="47" t="str">
        <f t="shared" si="12"/>
        <v>1H-Benzimidazole, 2-[(S)-[[3-methyl-4-(2,2,2-trifluoroethoxy)-2-pyridinyl]methyl]sulfinyl]-</v>
      </c>
    </row>
    <row r="201" spans="1:8" ht="29" x14ac:dyDescent="0.35">
      <c r="A201" s="47">
        <f>IF(B201="","",MAX(A$3:A200)+1)</f>
        <v>198</v>
      </c>
      <c r="B201" s="47" t="str">
        <f t="shared" si="10"/>
        <v>144031-01-6</v>
      </c>
      <c r="D201" s="74" t="str">
        <f>'Substances &amp; Codes'!B201</f>
        <v>144031-01-6</v>
      </c>
      <c r="E201" s="74" t="str">
        <f>'Substances &amp; Codes'!C201</f>
        <v>2-Propenoic acid, dodecyl ester, polymers with Bu (1-oxo-2-propenyl)carbamate and γ-ω-perfluoro-C8-14-alkyl acrylate</v>
      </c>
      <c r="G201" s="48" t="str">
        <f t="shared" si="11"/>
        <v>144031-01-6</v>
      </c>
      <c r="H201" s="47" t="str">
        <f t="shared" si="12"/>
        <v>2-Propenoic acid, dodecyl ester, polymers with Bu (1-oxo-2-propenyl)carbamate and γ-ω-perfluoro-C8-14-alkyl acrylate</v>
      </c>
    </row>
    <row r="202" spans="1:8" ht="58" x14ac:dyDescent="0.35">
      <c r="A202" s="47">
        <f>IF(B202="","",MAX(A$3:A201)+1)</f>
        <v>199</v>
      </c>
      <c r="B202" s="47" t="str">
        <f t="shared" si="10"/>
        <v>148878-17-5</v>
      </c>
      <c r="D202" s="74" t="str">
        <f>'Substances &amp; Codes'!B202</f>
        <v>148878-17-5</v>
      </c>
      <c r="E202" s="74" t="str">
        <f>'Substances &amp; Codes'!C202</f>
        <v>2-Propenoic acid, 2-methyl-, C2-18-alkyl esters, polymers with α-fluoro-ω-[2-[(1-oxo-2-propenyl)oxy]ethyl]poly(difluoromethylene) and vinylidene chloride</v>
      </c>
      <c r="G202" s="48" t="str">
        <f t="shared" si="11"/>
        <v>148878-17-5</v>
      </c>
      <c r="H202" s="47" t="str">
        <f t="shared" si="12"/>
        <v>2-Propenoic acid, 2-methyl-, C2-18-alkyl esters, polymers with α-fluoro-ω-[2-[(1-oxo-2-propenyl)oxy]ethyl]poly(difluoromethylene) and vinylidene chloride</v>
      </c>
    </row>
    <row r="203" spans="1:8" ht="29" x14ac:dyDescent="0.35">
      <c r="A203" s="47">
        <f>IF(B203="","",MAX(A$3:A202)+1)</f>
        <v>200</v>
      </c>
      <c r="B203" s="47" t="str">
        <f t="shared" si="10"/>
        <v>154598-52-4</v>
      </c>
      <c r="D203" s="74" t="str">
        <f>'Substances &amp; Codes'!B203</f>
        <v>154598-52-4</v>
      </c>
      <c r="E203" s="74" t="str">
        <f>'Substances &amp; Codes'!C203</f>
        <v>2H-3,1-Benzoxazin-2-one, 6-chloro-4-(2-cyclopropylethynyl)-1,4-dihydro-4-(trifluoromethyl)-, (4S)-</v>
      </c>
      <c r="G203" s="48" t="str">
        <f t="shared" si="11"/>
        <v>154598-52-4</v>
      </c>
      <c r="H203" s="47" t="str">
        <f t="shared" si="12"/>
        <v>2H-3,1-Benzoxazin-2-one, 6-chloro-4-(2-cyclopropylethynyl)-1,4-dihydro-4-(trifluoromethyl)-, (4S)-</v>
      </c>
    </row>
    <row r="204" spans="1:8" ht="29" x14ac:dyDescent="0.35">
      <c r="A204" s="47">
        <f>IF(B204="","",MAX(A$3:A203)+1)</f>
        <v>201</v>
      </c>
      <c r="B204" s="47" t="str">
        <f t="shared" si="10"/>
        <v>162492-15-1</v>
      </c>
      <c r="D204" s="74" t="str">
        <f>'Substances &amp; Codes'!B204</f>
        <v>162492-15-1</v>
      </c>
      <c r="E204" s="74" t="str">
        <f>'Substances &amp; Codes'!C204</f>
        <v>Ethene, tetrafluoro-, oxidized, polymd., reduced, Me esters, reduced, ethoxylated</v>
      </c>
      <c r="G204" s="48" t="str">
        <f t="shared" si="11"/>
        <v>162492-15-1</v>
      </c>
      <c r="H204" s="47" t="str">
        <f t="shared" si="12"/>
        <v>Ethene, tetrafluoro-, oxidized, polymd., reduced, Me esters, reduced, ethoxylated</v>
      </c>
    </row>
    <row r="205" spans="1:8" ht="29" x14ac:dyDescent="0.35">
      <c r="A205" s="47">
        <f>IF(B205="","",MAX(A$3:A204)+1)</f>
        <v>202</v>
      </c>
      <c r="B205" s="47" t="str">
        <f t="shared" si="10"/>
        <v>163702-06-5</v>
      </c>
      <c r="D205" s="74" t="str">
        <f>'Substances &amp; Codes'!B205</f>
        <v>163702-06-5</v>
      </c>
      <c r="E205" s="74" t="str">
        <f>'Substances &amp; Codes'!C205</f>
        <v>Propane, 2-(ethoxydifluoromethyl)-1,1,1,2,3,3,3-heptafluoro-</v>
      </c>
      <c r="G205" s="48" t="str">
        <f t="shared" si="11"/>
        <v>163702-06-5</v>
      </c>
      <c r="H205" s="47" t="str">
        <f t="shared" si="12"/>
        <v>Propane, 2-(ethoxydifluoromethyl)-1,1,1,2,3,3,3-heptafluoro-</v>
      </c>
    </row>
    <row r="206" spans="1:8" ht="29" x14ac:dyDescent="0.35">
      <c r="A206" s="47">
        <f>IF(B206="","",MAX(A$3:A205)+1)</f>
        <v>203</v>
      </c>
      <c r="B206" s="47" t="str">
        <f t="shared" si="10"/>
        <v>163702-08-7</v>
      </c>
      <c r="D206" s="74" t="str">
        <f>'Substances &amp; Codes'!B206</f>
        <v>163702-08-7</v>
      </c>
      <c r="E206" s="74" t="str">
        <f>'Substances &amp; Codes'!C206</f>
        <v>Propane, 2-(difluoromethoxymethyl)-1,1,1,2,3,3,3-heptafluoro-</v>
      </c>
      <c r="G206" s="48" t="str">
        <f t="shared" si="11"/>
        <v>163702-08-7</v>
      </c>
      <c r="H206" s="47" t="str">
        <f t="shared" si="12"/>
        <v>Propane, 2-(difluoromethoxymethyl)-1,1,1,2,3,3,3-heptafluoro-</v>
      </c>
    </row>
    <row r="207" spans="1:8" ht="58" x14ac:dyDescent="0.35">
      <c r="A207" s="47">
        <f>IF(B207="","",MAX(A$3:A206)+1)</f>
        <v>204</v>
      </c>
      <c r="B207" s="47" t="str">
        <f t="shared" si="10"/>
        <v>164656-23-9</v>
      </c>
      <c r="D207" s="74" t="str">
        <f>'Substances &amp; Codes'!B207</f>
        <v>164656-23-9</v>
      </c>
      <c r="E207" s="74" t="str">
        <f>'Substances &amp; Codes'!C207</f>
        <v>1H-Indeno[5,4-f]quinoline-7-carboxamide, N-[2,5-bis(trifluoromethyl)phenyl]-2,4a,4b,5,6,6a,7,8,9,9a,9b,10,11,11a-tetradecahydro-4a,6a-dimethyl-2-oxo-, (4aR,4bS,6aS,7S,9aS,9bS,11aR)-</v>
      </c>
      <c r="G207" s="48" t="str">
        <f t="shared" si="11"/>
        <v>164656-23-9</v>
      </c>
      <c r="H207" s="47" t="str">
        <f t="shared" si="12"/>
        <v>1H-Indeno[5,4-f]quinoline-7-carboxamide, N-[2,5-bis(trifluoromethyl)phenyl]-2,4a,4b,5,6,6a,7,8,9,9a,9b,10,11,11a-tetradecahydro-4a,6a-dimethyl-2-oxo-, (4aR,4bS,6aS,7S,9aS,9bS,11aR)-</v>
      </c>
    </row>
    <row r="208" spans="1:8" ht="29" x14ac:dyDescent="0.35">
      <c r="A208" s="47">
        <f>IF(B208="","",MAX(A$3:A207)+1)</f>
        <v>205</v>
      </c>
      <c r="B208" s="47" t="str">
        <f t="shared" si="10"/>
        <v>169590-42-5</v>
      </c>
      <c r="D208" s="74" t="str">
        <f>'Substances &amp; Codes'!B208</f>
        <v>169590-42-5</v>
      </c>
      <c r="E208" s="74" t="str">
        <f>'Substances &amp; Codes'!C208</f>
        <v>Benzenesulfonamide, 4-[5-(4-methylphenyl)-3-(trifluoromethyl)-1H-pyrazol-1-yl]-</v>
      </c>
      <c r="G208" s="48" t="str">
        <f t="shared" si="11"/>
        <v>169590-42-5</v>
      </c>
      <c r="H208" s="47" t="str">
        <f t="shared" si="12"/>
        <v>Benzenesulfonamide, 4-[5-(4-methylphenyl)-3-(trifluoromethyl)-1H-pyrazol-1-yl]-</v>
      </c>
    </row>
    <row r="209" spans="1:8" ht="29" x14ac:dyDescent="0.35">
      <c r="A209" s="47">
        <f>IF(B209="","",MAX(A$3:A208)+1)</f>
        <v>206</v>
      </c>
      <c r="B209" s="47" t="str">
        <f t="shared" si="10"/>
        <v>178233-67-5</v>
      </c>
      <c r="D209" s="74" t="str">
        <f>'Substances &amp; Codes'!B209</f>
        <v>178233-67-5</v>
      </c>
      <c r="E209" s="74" t="str">
        <f>'Substances &amp; Codes'!C209</f>
        <v>2-Propenoic acid, C12-14-alkyl esters, polymers with Bu (1-oxo-2-propenyl)carbamate and δ-ω-perfluoro-C6-12-alkyl acrylate</v>
      </c>
      <c r="G209" s="48" t="str">
        <f t="shared" si="11"/>
        <v>178233-67-5</v>
      </c>
      <c r="H209" s="47" t="str">
        <f t="shared" si="12"/>
        <v>2-Propenoic acid, C12-14-alkyl esters, polymers with Bu (1-oxo-2-propenyl)carbamate and δ-ω-perfluoro-C6-12-alkyl acrylate</v>
      </c>
    </row>
    <row r="210" spans="1:8" ht="29" x14ac:dyDescent="0.35">
      <c r="A210" s="47">
        <f>IF(B210="","",MAX(A$3:A209)+1)</f>
        <v>207</v>
      </c>
      <c r="B210" s="47" t="str">
        <f t="shared" si="10"/>
        <v>200013-65-6</v>
      </c>
      <c r="D210" s="74" t="str">
        <f>'Substances &amp; Codes'!B210</f>
        <v>200013-65-6</v>
      </c>
      <c r="E210" s="74" t="str">
        <f>'Substances &amp; Codes'!C210</f>
        <v>Diphosphoric acid, polymers with ethoxylated reduced Me esters of reduced polymd. oxidized tetrafluoroethylene</v>
      </c>
      <c r="G210" s="48" t="str">
        <f t="shared" si="11"/>
        <v>200013-65-6</v>
      </c>
      <c r="H210" s="47" t="str">
        <f t="shared" si="12"/>
        <v>Diphosphoric acid, polymers with ethoxylated reduced Me esters of reduced polymd. oxidized tetrafluoroethylene</v>
      </c>
    </row>
    <row r="211" spans="1:8" ht="72.5" x14ac:dyDescent="0.35">
      <c r="A211" s="47">
        <f>IF(B211="","",MAX(A$3:A210)+1)</f>
        <v>208</v>
      </c>
      <c r="B211" s="47" t="str">
        <f t="shared" si="10"/>
        <v>328389-91-9</v>
      </c>
      <c r="D211" s="74" t="str">
        <f>'Substances &amp; Codes'!B211</f>
        <v>328389-91-9</v>
      </c>
      <c r="E211" s="74" t="str">
        <f>'Substances &amp; Codes'!C211</f>
        <v>Propanoic acid, 3-hydroxy-2-(hydroxymethyl)-2-methyl-, polymers with 5-isocyanato-1-(isocyanatomethyl)-1,3,3-trimethylcyclohexane and reduced Me esters of reduced polymd. oxidized tetrafluoroethylene, compds. with triethylamine</v>
      </c>
      <c r="G211" s="48" t="str">
        <f t="shared" si="11"/>
        <v>328389-91-9</v>
      </c>
      <c r="H211" s="47" t="str">
        <f t="shared" si="12"/>
        <v>Propanoic acid, 3-hydroxy-2-(hydroxymethyl)-2-methyl-, polymers with 5-isocyanato-1-(isocyanatomethyl)-1,3,3-trimethylcyclohexane and reduced Me esters of reduced polymd. oxidized tetrafluoroethylene, compds. with triethylamine</v>
      </c>
    </row>
    <row r="212" spans="1:8" ht="29" x14ac:dyDescent="0.35">
      <c r="A212" s="47">
        <f>IF(B212="","",MAX(A$3:A211)+1)</f>
        <v>209</v>
      </c>
      <c r="B212" s="47" t="str">
        <f t="shared" si="10"/>
        <v>364782-34-3</v>
      </c>
      <c r="D212" s="74" t="str">
        <f>'Substances &amp; Codes'!B212</f>
        <v>364782-34-3</v>
      </c>
      <c r="E212" s="74" t="str">
        <f>'Substances &amp; Codes'!C212</f>
        <v>1-Naphthalenemethanamine, α-methyl-N-[3-[3-(trifluoromethyl)phenyl]propyl]-, hydrochloride, (1:1) (αR)</v>
      </c>
      <c r="G212" s="48" t="str">
        <f t="shared" si="11"/>
        <v>364782-34-3</v>
      </c>
      <c r="H212" s="47" t="str">
        <f t="shared" si="12"/>
        <v>1-Naphthalenemethanamine, α-methyl-N-[3-[3-(trifluoromethyl)phenyl]propyl]-, hydrochloride, (1:1) (αR)</v>
      </c>
    </row>
    <row r="213" spans="1:8" ht="43.5" x14ac:dyDescent="0.35">
      <c r="A213" s="47">
        <f>IF(B213="","",MAX(A$3:A212)+1)</f>
        <v>210</v>
      </c>
      <c r="B213" s="47" t="str">
        <f t="shared" si="10"/>
        <v>753501-43-8</v>
      </c>
      <c r="D213" s="74" t="str">
        <f>'Substances &amp; Codes'!B213</f>
        <v>753501-43-8</v>
      </c>
      <c r="E213" s="74" t="str">
        <f>'Substances &amp; Codes'!C213</f>
        <v>Boron, trifluoro(tetrahydrofuran)-, (T-4)-, polymer with α-hydro-ω-hydroxypoly(oxy-1,2-ethanediyl) and 3-methyl-3-[(2,2,3,3,3-pentafluoropropoxy)methyl]oxetane</v>
      </c>
      <c r="G213" s="48" t="str">
        <f t="shared" si="11"/>
        <v>753501-43-8</v>
      </c>
      <c r="H213" s="47" t="str">
        <f t="shared" si="12"/>
        <v>Boron, trifluoro(tetrahydrofuran)-, (T-4)-, polymer with α-hydro-ω-hydroxypoly(oxy-1,2-ethanediyl) and 3-methyl-3-[(2,2,3,3,3-pentafluoropropoxy)methyl]oxetane</v>
      </c>
    </row>
    <row r="214" spans="1:8" ht="29" x14ac:dyDescent="0.35">
      <c r="A214" s="47">
        <f>IF(B214="","",MAX(A$3:A213)+1)</f>
        <v>211</v>
      </c>
      <c r="B214" s="47" t="str">
        <f t="shared" si="10"/>
        <v>882878-48-0</v>
      </c>
      <c r="D214" s="74" t="str">
        <f>'Substances &amp; Codes'!B214</f>
        <v>882878-48-0</v>
      </c>
      <c r="E214" s="74" t="str">
        <f>'Substances &amp; Codes'!C214</f>
        <v>Siloxanes and silicones, dimethyl, methyl-3,3,4,4,5,5,6,6,6-nonafluorohexyl</v>
      </c>
      <c r="G214" s="48" t="str">
        <f t="shared" si="11"/>
        <v>882878-48-0</v>
      </c>
      <c r="H214" s="47" t="str">
        <f t="shared" si="12"/>
        <v>Siloxanes and silicones, dimethyl, methyl-3,3,4,4,5,5,6,6,6-nonafluorohexyl</v>
      </c>
    </row>
    <row r="215" spans="1:8" ht="29" x14ac:dyDescent="0.35">
      <c r="A215" s="47">
        <f>IF(B215="","",MAX(A$3:A214)+1)</f>
        <v>212</v>
      </c>
      <c r="B215" s="47" t="str">
        <f t="shared" si="10"/>
        <v>915223-67-5</v>
      </c>
      <c r="D215" s="74" t="str">
        <f>'Substances &amp; Codes'!B215</f>
        <v>915223-67-5</v>
      </c>
      <c r="E215" s="74" t="str">
        <f>'Substances &amp; Codes'!C215</f>
        <v>Siloxanes and silicones, di-Me, Me 3,3,4,4,5,5,6,6,6-nonafluorohexyl, Me stearyl</v>
      </c>
      <c r="G215" s="48" t="str">
        <f t="shared" si="11"/>
        <v>915223-67-5</v>
      </c>
      <c r="H215" s="47" t="str">
        <f t="shared" si="12"/>
        <v>Siloxanes and silicones, di-Me, Me 3,3,4,4,5,5,6,6,6-nonafluorohexyl, Me stearyl</v>
      </c>
    </row>
    <row r="216" spans="1:8" ht="43.5" x14ac:dyDescent="0.35">
      <c r="A216" s="47">
        <f>IF(B216="","",MAX(A$3:A215)+1)</f>
        <v>213</v>
      </c>
      <c r="B216" s="47" t="str">
        <f t="shared" si="10"/>
        <v>934368-60-2</v>
      </c>
      <c r="D216" s="74" t="str">
        <f>'Substances &amp; Codes'!B216</f>
        <v>934368-60-2</v>
      </c>
      <c r="E216" s="74" t="str">
        <f>'Substances &amp; Codes'!C216</f>
        <v>3,6,9,11-Tetraazapentacosanoic acid, 2,8-bis(2-aminoethyl)-5-(1-methylethyl)-4,7,10-trioxo-, (2S,5S,8S)-, 2,2,2-trifluoroacetate (1:2)</v>
      </c>
      <c r="G216" s="48" t="str">
        <f t="shared" si="11"/>
        <v>934368-60-2</v>
      </c>
      <c r="H216" s="47" t="str">
        <f t="shared" si="12"/>
        <v>3,6,9,11-Tetraazapentacosanoic acid, 2,8-bis(2-aminoethyl)-5-(1-methylethyl)-4,7,10-trioxo-, (2S,5S,8S)-, 2,2,2-trifluoroacetate (1:2)</v>
      </c>
    </row>
    <row r="217" spans="1:8" ht="72.5" x14ac:dyDescent="0.35">
      <c r="A217" s="47">
        <f>IF(B217="","",MAX(A$3:A216)+1)</f>
        <v>214</v>
      </c>
      <c r="B217" s="47" t="str">
        <f t="shared" si="10"/>
        <v>1012783-71-9</v>
      </c>
      <c r="D217" s="74" t="str">
        <f>'Substances &amp; Codes'!B217</f>
        <v>1012783-71-9</v>
      </c>
      <c r="E217" s="74" t="str">
        <f>'Substances &amp; Codes'!C217</f>
        <v>2-Propenoic acid, 2-hydroxyethyl ester, telomer with 2-mercaptoethanol, α-(1-oxo-2-propen-1-yl)-ω-hydroxypoly(oxy-1,2-ethanediyl), α-(1-oxo-2-propen-1-yl)-ω-[(1-oxo-2-propen-1-yl)oxy]poly(oxy-1,2-ethanediyl) and 3,3,4,4,5,5,6,6,7,7,8,8,8-tridecafluorooctyl 2-propenoate</v>
      </c>
      <c r="G217" s="48" t="str">
        <f t="shared" si="11"/>
        <v>1012783-71-9</v>
      </c>
      <c r="H217" s="47" t="str">
        <f t="shared" si="12"/>
        <v>2-Propenoic acid, 2-hydroxyethyl ester, telomer with 2-mercaptoethanol, α-(1-oxo-2-propen-1-yl)-ω-hydroxypoly(oxy-1,2-ethanediyl), α-(1-oxo-2-propen-1-yl)-ω-[(1-oxo-2-propen-1-yl)oxy]poly(oxy-1,2-ethanediyl) and 3,3,4,4,5,5,6,6,7,7,8,8,8-tridecafluorooctyl 2-propenoate</v>
      </c>
    </row>
    <row r="218" spans="1:8" ht="58" x14ac:dyDescent="0.35">
      <c r="A218" s="47">
        <f>IF(B218="","",MAX(A$3:A217)+1)</f>
        <v>215</v>
      </c>
      <c r="B218" s="47" t="str">
        <f t="shared" si="10"/>
        <v>1158951-86-0</v>
      </c>
      <c r="D218" s="74" t="str">
        <f>'Substances &amp; Codes'!B218</f>
        <v>1158951-86-0</v>
      </c>
      <c r="E218" s="74" t="str">
        <f>'Substances &amp; Codes'!C218</f>
        <v>2-Propenoic acid, 2-methyl-, polymer with 2-hydroxyethyl 2-methyl-2-propenoate, α-(1-oxo-2-propen-1-yl)-ω-hydroxypoly (oxy-1,2-ethanediyl) and 3,3,4,4,5,5,6,6,7,7,8,8,8-tridecafluorooctyl 2-propenoate, sodium salt</v>
      </c>
      <c r="G218" s="48" t="str">
        <f t="shared" si="11"/>
        <v>1158951-86-0</v>
      </c>
      <c r="H218" s="47" t="str">
        <f t="shared" si="12"/>
        <v>2-Propenoic acid, 2-methyl-, polymer with 2-hydroxyethyl 2-methyl-2-propenoate, α-(1-oxo-2-propen-1-yl)-ω-hydroxypoly (oxy-1,2-ethanediyl) and 3,3,4,4,5,5,6,6,7,7,8,8,8-tridecafluorooctyl 2-propenoate, sodium salt</v>
      </c>
    </row>
    <row r="219" spans="1:8" ht="58" x14ac:dyDescent="0.35">
      <c r="A219" s="47">
        <f>IF(B219="","",MAX(A$3:A218)+1)</f>
        <v>216</v>
      </c>
      <c r="B219" s="47" t="str">
        <f t="shared" si="10"/>
        <v>1206450-10-3</v>
      </c>
      <c r="D219" s="74" t="str">
        <f>'Substances &amp; Codes'!B219</f>
        <v>1206450-10-3</v>
      </c>
      <c r="E219" s="74" t="str">
        <f>'Substances &amp; Codes'!C219</f>
        <v>2-Propenoic acid, 2-methyl-, 2-hydroxyethyl ester, polymer with 1-ethenyl-2-pyrrolidinone, 2-propenoic acid and 3,3,4,4,5,5,6,6,7,7,8,8,8-tridecafluorooctyl 2-propenoate, sodium salt</v>
      </c>
      <c r="G219" s="48" t="str">
        <f t="shared" si="11"/>
        <v>1206450-10-3</v>
      </c>
      <c r="H219" s="47" t="str">
        <f t="shared" si="12"/>
        <v>2-Propenoic acid, 2-methyl-, 2-hydroxyethyl ester, polymer with 1-ethenyl-2-pyrrolidinone, 2-propenoic acid and 3,3,4,4,5,5,6,6,7,7,8,8,8-tridecafluorooctyl 2-propenoate, sodium salt</v>
      </c>
    </row>
    <row r="220" spans="1:8" ht="43.5" x14ac:dyDescent="0.35">
      <c r="A220" s="45">
        <f>IF(B220="","",MAX(A$3:A219)+1)</f>
        <v>217</v>
      </c>
      <c r="B220" s="45" t="str">
        <f t="shared" si="10"/>
        <v>1224429-82-6</v>
      </c>
      <c r="D220" s="74" t="str">
        <f>'Substances &amp; Codes'!B220</f>
        <v>1224429-82-6</v>
      </c>
      <c r="E220" s="74" t="str">
        <f>'Substances &amp; Codes'!C220</f>
        <v>Phosphoric acid, mixed esters with polyethylene glycol and 3,3,4,4,5,5,6,6,7,7,8,8,8-tridecafluoro-1-octanol, ammonium salts</v>
      </c>
      <c r="G220" s="46" t="str">
        <f t="shared" si="11"/>
        <v>1224429-82-6</v>
      </c>
      <c r="H220" s="45" t="str">
        <f t="shared" si="12"/>
        <v>Phosphoric acid, mixed esters with polyethylene glycol and 3,3,4,4,5,5,6,6,7,7,8,8,8-tridecafluoro-1-octanol, ammonium salts</v>
      </c>
    </row>
    <row r="221" spans="1:8" ht="72.5" x14ac:dyDescent="0.35">
      <c r="A221" s="45">
        <f>IF(B221="","",MAX(A$3:A220)+1)</f>
        <v>218</v>
      </c>
      <c r="B221" s="45" t="str">
        <f t="shared" ref="B221" si="13">IF(AND(SearchCASRN="",SearchKeyword=""),D221,
IF(AND(SearchCASRN&lt;&gt;"",SearchKeyword="",ISERR(FIND(SearchCASRN,D221,1))=FALSE),D221,
IF(AND(SearchCASRN="",SearchKeyword&lt;&gt;"",ISERR(FIND(SearchKeyword,E221,1))=FALSE)=TRUE,D221,
IF(AND(SearchCASRN&lt;&gt;"",SearchKeyword&lt;&gt;"",ISERR(FIND(SearchCASRN,D221,1))=FALSE,ISERR(FIND(SearchKeyword,E221,1))=FALSE),D221,""))))</f>
        <v>1407491-30-8</v>
      </c>
      <c r="D221" s="74" t="str">
        <f>'Substances &amp; Codes'!B221</f>
        <v>1407491-30-8</v>
      </c>
      <c r="E221" s="74" t="str">
        <f>'Substances &amp; Codes'!C221</f>
        <v>Siloxanes and silicones, 3-aminopropyl Me, di-Me, Me 3-mercaptopropyl, polymers with stearyl acrylate, 3,3,4,4,5,5,6,6,7,7,8,8,8-tridecafluorooctyl methacrylate, rel-(1R,2R,4R)-1,7,7-trimethylbicyclo[2.2.1] hept-2-yl methacrylate and vinyl chloride</v>
      </c>
      <c r="G221" s="46" t="str">
        <f t="shared" si="11"/>
        <v>1407491-30-8</v>
      </c>
      <c r="H221" s="45" t="str">
        <f t="shared" si="12"/>
        <v>Siloxanes and silicones, 3-aminopropyl Me, di-Me, Me 3-mercaptopropyl, polymers with stearyl acrylate, 3,3,4,4,5,5,6,6,7,7,8,8,8-tridecafluorooctyl methacrylate, rel-(1R,2R,4R)-1,7,7-trimethylbicyclo[2.2.1] hept-2-yl methacrylate and vinyl chloride</v>
      </c>
    </row>
    <row r="222" spans="1:8" ht="43.5" x14ac:dyDescent="0.35">
      <c r="A222" s="45">
        <f>IF(B222="","",MAX(A$3:A221)+1)</f>
        <v>219</v>
      </c>
      <c r="B222" s="45" t="str">
        <f t="shared" ref="B222:B227" si="14">IF(AND(SearchCASRN="",SearchKeyword=""),D222,
IF(AND(SearchCASRN&lt;&gt;"",SearchKeyword="",ISERR(FIND(SearchCASRN,D222,1))=FALSE),D222,
IF(AND(SearchCASRN="",SearchKeyword&lt;&gt;"",ISERR(FIND(SearchKeyword,E222,1))=FALSE)=TRUE,D222,
IF(AND(SearchCASRN&lt;&gt;"",SearchKeyword&lt;&gt;"",ISERR(FIND(SearchCASRN,D222,1))=FALSE,ISERR(FIND(SearchKeyword,E222,1))=FALSE),D222,""))))</f>
        <v>1878204-24-0</v>
      </c>
      <c r="D222" s="74" t="str">
        <f>'Substances &amp; Codes'!B222</f>
        <v>1878204-24-0</v>
      </c>
      <c r="E222" s="74" t="str">
        <f>'Substances &amp; Codes'!C222</f>
        <v>2-Propenoic acid, 2-methyl-, 2-hydroxyethyl ester, polymer with 2-propenoic acid and 3,3,4,4,5,5,6,6,7,7,8,8,8-trideca-fluorooctyl 2-methyl-2-propenoate, sodium salt</v>
      </c>
      <c r="G222" s="46" t="str">
        <f t="shared" si="11"/>
        <v>1878204-24-0</v>
      </c>
      <c r="H222" s="45" t="str">
        <f t="shared" si="12"/>
        <v>2-Propenoic acid, 2-methyl-, 2-hydroxyethyl ester, polymer with 2-propenoic acid and 3,3,4,4,5,5,6,6,7,7,8,8,8-trideca-fluorooctyl 2-methyl-2-propenoate, sodium salt</v>
      </c>
    </row>
    <row r="223" spans="1:8" ht="29" x14ac:dyDescent="0.35">
      <c r="A223" s="45">
        <f>IF(B223="","",MAX(A$3:A222)+1)</f>
        <v>220</v>
      </c>
      <c r="B223" s="45" t="str">
        <f t="shared" si="14"/>
        <v>2785399-60-0</v>
      </c>
      <c r="D223" s="74" t="str">
        <f>'Substances &amp; Codes'!B223</f>
        <v>2785399-60-0</v>
      </c>
      <c r="E223" s="74" t="str">
        <f>'Substances &amp; Codes'!C223</f>
        <v>Siloxanes and silicones, di-Me, 3-hydroxypropyl Me, Me 3,3,3-trifluoropropyl</v>
      </c>
      <c r="G223" s="46" t="str">
        <f t="shared" si="11"/>
        <v>2785399-60-0</v>
      </c>
      <c r="H223" s="45" t="str">
        <f t="shared" si="12"/>
        <v>Siloxanes and silicones, di-Me, 3-hydroxypropyl Me, Me 3,3,3-trifluoropropyl</v>
      </c>
    </row>
    <row r="224" spans="1:8" ht="43.5" x14ac:dyDescent="0.35">
      <c r="A224" s="45">
        <f>IF(B224="","",MAX(A$3:A223)+1)</f>
        <v>221</v>
      </c>
      <c r="B224" s="45" t="str">
        <f t="shared" si="14"/>
        <v>11023-7</v>
      </c>
      <c r="D224" s="74" t="str">
        <f>'Substances &amp; Codes'!B224</f>
        <v>11023-7</v>
      </c>
      <c r="E224" s="74" t="str">
        <f>'Substances &amp; Codes'!C224</f>
        <v>Azo dyes from coupling diazotized 4-amino-3-methoxy-6-methyl-3-trifluoromethylazobenzene to alkyl derivatives of 2-(dodecylanalino)naphthalene</v>
      </c>
      <c r="G224" s="46" t="str">
        <f t="shared" si="11"/>
        <v>11023-7</v>
      </c>
      <c r="H224" s="45" t="str">
        <f t="shared" si="12"/>
        <v>Azo dyes from coupling diazotized 4-amino-3-methoxy-6-methyl-3-trifluoromethylazobenzene to alkyl derivatives of 2-(dodecylanalino)naphthalene</v>
      </c>
    </row>
    <row r="225" spans="1:8" ht="29" x14ac:dyDescent="0.35">
      <c r="A225" s="45">
        <f>IF(B225="","",MAX(A$3:A224)+1)</f>
        <v>222</v>
      </c>
      <c r="B225" s="45" t="str">
        <f t="shared" si="14"/>
        <v>11035-1</v>
      </c>
      <c r="D225" s="74" t="str">
        <f>'Substances &amp; Codes'!B225</f>
        <v>11035-1</v>
      </c>
      <c r="E225" s="74" t="str">
        <f>'Substances &amp; Codes'!C225</f>
        <v>Diethanolamine salts of mono-and bis(1H,1H,2H,2H-perfluoroalkyl)phosphates</v>
      </c>
      <c r="G225" s="46" t="str">
        <f t="shared" si="11"/>
        <v>11035-1</v>
      </c>
      <c r="H225" s="45" t="str">
        <f t="shared" si="12"/>
        <v>Diethanolamine salts of mono-and bis(1H,1H,2H,2H-perfluoroalkyl)phosphates</v>
      </c>
    </row>
    <row r="226" spans="1:8" ht="58" x14ac:dyDescent="0.35">
      <c r="A226" s="45">
        <f>IF(B226="","",MAX(A$3:A225)+1)</f>
        <v>223</v>
      </c>
      <c r="B226" s="45" t="str">
        <f t="shared" si="14"/>
        <v>11036-2</v>
      </c>
      <c r="D226" s="74" t="str">
        <f>'Substances &amp; Codes'!B226</f>
        <v>11036-2</v>
      </c>
      <c r="E226" s="74" t="str">
        <f>'Substances &amp; Codes'!C226</f>
        <v>α-Fluoro-ω-[2-[(1-oxo-2-propenyl)oxy]ethyl]-poly(difluoromethylene), polymer with chloroethene, (Z)-2-butenedioic acid bis(2-ethylhexyl)ester and N-(substituted methyl)-2-propenamide</v>
      </c>
      <c r="G226" s="46" t="str">
        <f t="shared" si="11"/>
        <v>11036-2</v>
      </c>
      <c r="H226" s="45" t="str">
        <f t="shared" si="12"/>
        <v>α-Fluoro-ω-[2-[(1-oxo-2-propenyl)oxy]ethyl]-poly(difluoromethylene), polymer with chloroethene, (Z)-2-butenedioic acid bis(2-ethylhexyl)ester and N-(substituted methyl)-2-propenamide</v>
      </c>
    </row>
    <row r="227" spans="1:8" ht="72.5" x14ac:dyDescent="0.35">
      <c r="A227" s="45">
        <f>IF(B227="","",MAX(A$3:A226)+1)</f>
        <v>224</v>
      </c>
      <c r="B227" s="45" t="str">
        <f t="shared" si="14"/>
        <v>11037-3</v>
      </c>
      <c r="D227" s="74" t="str">
        <f>'Substances &amp; Codes'!B227</f>
        <v>11037-3</v>
      </c>
      <c r="E227" s="74" t="str">
        <f>'Substances &amp; Codes'!C227</f>
        <v>α-Fluoro-ω-[2-[(1-oxo-2-propenyl)oxy]ethyl]-poly(difluoromethylene), polymer with 2-propenitrile, 2-methyl-2-propenoic acid 3,6,9,12,15,18,21,24,27-nonaoxaoctacos-1-yl ester and α-(2-methyl-1-oxo-2-propenyl)-ω-[(2-methyl-1-oxo-2-propenyl)oxy]-poly(oxyalkylene)</v>
      </c>
      <c r="G227" s="46" t="str">
        <f t="shared" si="11"/>
        <v>11037-3</v>
      </c>
      <c r="H227" s="45" t="str">
        <f t="shared" si="12"/>
        <v>α-Fluoro-ω-[2-[(1-oxo-2-propenyl)oxy]ethyl]-poly(difluoromethylene), polymer with 2-propenitrile, 2-methyl-2-propenoic acid 3,6,9,12,15,18,21,24,27-nonaoxaoctacos-1-yl ester and α-(2-methyl-1-oxo-2-propenyl)-ω-[(2-methyl-1-oxo-2-propenyl)oxy]-poly(oxyalkylene)</v>
      </c>
    </row>
    <row r="228" spans="1:8" ht="58" x14ac:dyDescent="0.35">
      <c r="A228" s="45">
        <f>IF(B228="","",MAX(A$3:A227)+1)</f>
        <v>225</v>
      </c>
      <c r="B228" s="45" t="str">
        <f t="shared" ref="B228:B291" si="15">IF(AND(SearchCASRN="",SearchKeyword=""),D228,
IF(AND(SearchCASRN&lt;&gt;"",SearchKeyword="",ISERR(FIND(SearchCASRN,D228,1))=FALSE),D228,
IF(AND(SearchCASRN="",SearchKeyword&lt;&gt;"",ISERR(FIND(SearchKeyword,E228,1))=FALSE)=TRUE,D228,
IF(AND(SearchCASRN&lt;&gt;"",SearchKeyword&lt;&gt;"",ISERR(FIND(SearchCASRN,D228,1))=FALSE,ISERR(FIND(SearchKeyword,E228,1))=FALSE),D228,""))))</f>
        <v>11038-4</v>
      </c>
      <c r="D228" s="74" t="str">
        <f>'Substances &amp; Codes'!B228</f>
        <v>11038-4</v>
      </c>
      <c r="E228" s="74" t="str">
        <f>'Substances &amp; Codes'!C228</f>
        <v>α-Fluoro-ω-[2-[(1-oxo-2-propenyl)oxy]ethyl]-poly(difluoromethylene), polymer with 2-propenoic acid octadecyl ester, 2-propenoic acid 2-hydroxyethyl ester and poly(oxyalkylene)-mono(2-methyl-2-propenoate)</v>
      </c>
      <c r="G228" s="46" t="str">
        <f t="shared" si="11"/>
        <v>11038-4</v>
      </c>
      <c r="H228" s="45" t="str">
        <f t="shared" si="12"/>
        <v>α-Fluoro-ω-[2-[(1-oxo-2-propenyl)oxy]ethyl]-poly(difluoromethylene), polymer with 2-propenoic acid octadecyl ester, 2-propenoic acid 2-hydroxyethyl ester and poly(oxyalkylene)-mono(2-methyl-2-propenoate)</v>
      </c>
    </row>
    <row r="229" spans="1:8" ht="58" x14ac:dyDescent="0.35">
      <c r="A229" s="45">
        <f>IF(B229="","",MAX(A$3:A228)+1)</f>
        <v>226</v>
      </c>
      <c r="B229" s="45" t="str">
        <f t="shared" si="15"/>
        <v>11039-5</v>
      </c>
      <c r="D229" s="74" t="str">
        <f>'Substances &amp; Codes'!B229</f>
        <v>11039-5</v>
      </c>
      <c r="E229" s="74" t="str">
        <f>'Substances &amp; Codes'!C229</f>
        <v>α-Fluoro-ω-[2-[(1-oxo-2-propenyl)oxy]ethyl]-poly(difluoromethylene), polymer with 2-hydroxy-N-substituted-3-[(2-methyl-1-oxo-2-propenyl)oxy]-1-propenammonium chloride</v>
      </c>
      <c r="G229" s="46" t="str">
        <f t="shared" si="11"/>
        <v>11039-5</v>
      </c>
      <c r="H229" s="45" t="str">
        <f t="shared" si="12"/>
        <v>α-Fluoro-ω-[2-[(1-oxo-2-propenyl)oxy]ethyl]-poly(difluoromethylene), polymer with 2-hydroxy-N-substituted-3-[(2-methyl-1-oxo-2-propenyl)oxy]-1-propenammonium chloride</v>
      </c>
    </row>
    <row r="230" spans="1:8" ht="58" x14ac:dyDescent="0.35">
      <c r="A230" s="45">
        <f>IF(B230="","",MAX(A$3:A229)+1)</f>
        <v>227</v>
      </c>
      <c r="B230" s="45" t="str">
        <f t="shared" si="15"/>
        <v>11044-1</v>
      </c>
      <c r="D230" s="74" t="str">
        <f>'Substances &amp; Codes'!B230</f>
        <v>11044-1</v>
      </c>
      <c r="E230" s="74" t="str">
        <f>'Substances &amp; Codes'!C230</f>
        <v>α-Fluoro-ω-[2-[(1-oxo-2-propenyl)oxy]ethyl]poly(difluoromethylene), polymer with chloroethene, (Z)-2-butenedioic acid bis(2-ethylhexyl) ester and N-(substituted methyl)-2-propenamide</v>
      </c>
      <c r="G230" s="46" t="str">
        <f t="shared" si="11"/>
        <v>11044-1</v>
      </c>
      <c r="H230" s="45" t="str">
        <f t="shared" si="12"/>
        <v>α-Fluoro-ω-[2-[(1-oxo-2-propenyl)oxy]ethyl]poly(difluoromethylene), polymer with chloroethene, (Z)-2-butenedioic acid bis(2-ethylhexyl) ester and N-(substituted methyl)-2-propenamide</v>
      </c>
    </row>
    <row r="231" spans="1:8" ht="43.5" x14ac:dyDescent="0.35">
      <c r="A231" s="45">
        <f>IF(B231="","",MAX(A$3:A230)+1)</f>
        <v>228</v>
      </c>
      <c r="B231" s="45" t="str">
        <f t="shared" si="15"/>
        <v>11496-3</v>
      </c>
      <c r="D231" s="74" t="str">
        <f>'Substances &amp; Codes'!B231</f>
        <v>11496-3</v>
      </c>
      <c r="E231" s="74" t="str">
        <f>'Substances &amp; Codes'!C231</f>
        <v>N,N' 2-Tris(6-isocyanatohexyl)imidodicarbonic diamide, α-fluoro-ω-(2-hydroxyethyl)poly(difluoromethylene), heteromonocycle-methanol and 1-octadecanol adduct</v>
      </c>
      <c r="G231" s="46" t="str">
        <f t="shared" si="11"/>
        <v>11496-3</v>
      </c>
      <c r="H231" s="45" t="str">
        <f t="shared" si="12"/>
        <v>N,N' 2-Tris(6-isocyanatohexyl)imidodicarbonic diamide, α-fluoro-ω-(2-hydroxyethyl)poly(difluoromethylene), heteromonocycle-methanol and 1-octadecanol adduct</v>
      </c>
    </row>
    <row r="232" spans="1:8" ht="72.5" x14ac:dyDescent="0.35">
      <c r="A232" s="45">
        <f>IF(B232="","",MAX(A$3:A231)+1)</f>
        <v>229</v>
      </c>
      <c r="B232" s="45" t="str">
        <f t="shared" si="15"/>
        <v>11497-4</v>
      </c>
      <c r="D232" s="74" t="str">
        <f>'Substances &amp; Codes'!B232</f>
        <v>11497-4</v>
      </c>
      <c r="E232" s="74" t="str">
        <f>'Substances &amp; Codes'!C232</f>
        <v>α-Fluoro-ω-[2-[(1-oxo-2-propenyl)oxy]ethyl]poly(difluoromethylene), polymer with 2-methyl-2-propenoic acid phenylmethyl ester, (Z)-2-butenedioic acid bis(2-ethylhexyl) ester and 2-methyl-2-propenoic acid 2-(heteromonocycle)ethyl ester</v>
      </c>
      <c r="G232" s="46" t="str">
        <f t="shared" si="11"/>
        <v>11497-4</v>
      </c>
      <c r="H232" s="45" t="str">
        <f t="shared" si="12"/>
        <v>α-Fluoro-ω-[2-[(1-oxo-2-propenyl)oxy]ethyl]poly(difluoromethylene), polymer with 2-methyl-2-propenoic acid phenylmethyl ester, (Z)-2-butenedioic acid bis(2-ethylhexyl) ester and 2-methyl-2-propenoic acid 2-(heteromonocycle)ethyl ester</v>
      </c>
    </row>
    <row r="233" spans="1:8" ht="58" x14ac:dyDescent="0.35">
      <c r="A233" s="45">
        <f>IF(B233="","",MAX(A$3:A232)+1)</f>
        <v>230</v>
      </c>
      <c r="B233" s="45" t="str">
        <f t="shared" si="15"/>
        <v>11498-5</v>
      </c>
      <c r="D233" s="74" t="str">
        <f>'Substances &amp; Codes'!B233</f>
        <v>11498-5</v>
      </c>
      <c r="E233" s="74" t="str">
        <f>'Substances &amp; Codes'!C233</f>
        <v>α-Fluoro-ω-[2-[(2-methyl-1-oxo-2-propenyl)oxy]ethyl]poly(difluoromethylene), polymer with 2-methyl-2-propenoic acid octadecyl ester and 2-methyl-2-propenoic acid 2-(heteromonocycle)ethyl ester</v>
      </c>
      <c r="G233" s="46" t="str">
        <f t="shared" si="11"/>
        <v>11498-5</v>
      </c>
      <c r="H233" s="45" t="str">
        <f t="shared" si="12"/>
        <v>α-Fluoro-ω-[2-[(2-methyl-1-oxo-2-propenyl)oxy]ethyl]poly(difluoromethylene), polymer with 2-methyl-2-propenoic acid octadecyl ester and 2-methyl-2-propenoic acid 2-(heteromonocycle)ethyl ester</v>
      </c>
    </row>
    <row r="234" spans="1:8" ht="43.5" x14ac:dyDescent="0.35">
      <c r="A234" s="45">
        <f>IF(B234="","",MAX(A$3:A233)+1)</f>
        <v>231</v>
      </c>
      <c r="B234" s="45" t="str">
        <f t="shared" si="15"/>
        <v>11499-6</v>
      </c>
      <c r="D234" s="74" t="str">
        <f>'Substances &amp; Codes'!B234</f>
        <v>11499-6</v>
      </c>
      <c r="E234" s="74" t="str">
        <f>'Substances &amp; Codes'!C234</f>
        <v>2-Methyl-2-propenoic acid methyl ester, polymer with 2-methyl-2-propenoic acid butyl ester and N-(substituted methyl)-2-propenamide</v>
      </c>
      <c r="G234" s="46" t="str">
        <f t="shared" si="11"/>
        <v>11499-6</v>
      </c>
      <c r="H234" s="45" t="str">
        <f t="shared" si="12"/>
        <v>2-Methyl-2-propenoic acid methyl ester, polymer with 2-methyl-2-propenoic acid butyl ester and N-(substituted methyl)-2-propenamide</v>
      </c>
    </row>
    <row r="235" spans="1:8" ht="29" x14ac:dyDescent="0.35">
      <c r="A235" s="45">
        <f>IF(B235="","",MAX(A$3:A234)+1)</f>
        <v>232</v>
      </c>
      <c r="B235" s="45" t="str">
        <f t="shared" si="15"/>
        <v>11500-7</v>
      </c>
      <c r="D235" s="74" t="str">
        <f>'Substances &amp; Codes'!B235</f>
        <v>11500-7</v>
      </c>
      <c r="E235" s="74" t="str">
        <f>'Substances &amp; Codes'!C235</f>
        <v>1-Methyl, N-methoxycarbonyl, N'-[2-(perfluoroalkyl)ethoxy]carbonyl-2,4-diaminobenzene</v>
      </c>
      <c r="G235" s="46" t="str">
        <f t="shared" si="11"/>
        <v>11500-7</v>
      </c>
      <c r="H235" s="45" t="str">
        <f t="shared" si="12"/>
        <v>1-Methyl, N-methoxycarbonyl, N'-[2-(perfluoroalkyl)ethoxy]carbonyl-2,4-diaminobenzene</v>
      </c>
    </row>
    <row r="236" spans="1:8" ht="29" x14ac:dyDescent="0.35">
      <c r="A236" s="45">
        <f>IF(B236="","",MAX(A$3:A235)+1)</f>
        <v>233</v>
      </c>
      <c r="B236" s="45" t="str">
        <f t="shared" si="15"/>
        <v>11501-8</v>
      </c>
      <c r="D236" s="74" t="str">
        <f>'Substances &amp; Codes'!B236</f>
        <v>11501-8</v>
      </c>
      <c r="E236" s="74" t="str">
        <f>'Substances &amp; Codes'!C236</f>
        <v>1-Methyl, N,N'-bis[2-(perfluoroalkyl)ethoxy]carbonyl-2,4-diaminobenzene</v>
      </c>
      <c r="G236" s="46" t="str">
        <f t="shared" si="11"/>
        <v>11501-8</v>
      </c>
      <c r="H236" s="45" t="str">
        <f t="shared" si="12"/>
        <v>1-Methyl, N,N'-bis[2-(perfluoroalkyl)ethoxy]carbonyl-2,4-diaminobenzene</v>
      </c>
    </row>
    <row r="237" spans="1:8" ht="58" x14ac:dyDescent="0.35">
      <c r="A237" s="45">
        <f>IF(B237="","",MAX(A$3:A236)+1)</f>
        <v>234</v>
      </c>
      <c r="B237" s="45" t="str">
        <f t="shared" si="15"/>
        <v>11502-0</v>
      </c>
      <c r="D237" s="74" t="str">
        <f>'Substances &amp; Codes'!B237</f>
        <v>11502-0</v>
      </c>
      <c r="E237" s="74" t="str">
        <f>'Substances &amp; Codes'!C237</f>
        <v>1-Methyl, N-methoxycarbonyl, N'-[2-(perfluoroalkyl)ethoxy]carbonyl, N'-[[4-methyl, 3-(methoxycarbonylamino)phenyl]aminocarbonyl]-2,4-diaminobenzene</v>
      </c>
      <c r="G237" s="46" t="str">
        <f t="shared" si="11"/>
        <v>11502-0</v>
      </c>
      <c r="H237" s="45" t="str">
        <f t="shared" si="12"/>
        <v>1-Methyl, N-methoxycarbonyl, N'-[2-(perfluoroalkyl)ethoxy]carbonyl, N'-[[4-methyl, 3-(methoxycarbonylamino)phenyl]aminocarbonyl]-2,4-diaminobenzene</v>
      </c>
    </row>
    <row r="238" spans="1:8" ht="58" x14ac:dyDescent="0.35">
      <c r="A238" s="45">
        <f>IF(B238="","",MAX(A$3:A237)+1)</f>
        <v>235</v>
      </c>
      <c r="B238" s="45" t="str">
        <f t="shared" si="15"/>
        <v>11503-1</v>
      </c>
      <c r="D238" s="74" t="str">
        <f>'Substances &amp; Codes'!B238</f>
        <v>11503-1</v>
      </c>
      <c r="E238" s="74" t="str">
        <f>'Substances &amp; Codes'!C238</f>
        <v>1-Methyl, N-methoxycarbonyl, N'-[2-(perfluoroalkyl)ethoxy]carbonyl, N'-[[[4-methyl, 3-[2-(perfluoroalkyl)ethoxy]carbonylamino]phenyl]aminocarbonyl]-2,4-diaminobenzene</v>
      </c>
      <c r="G238" s="46" t="str">
        <f t="shared" si="11"/>
        <v>11503-1</v>
      </c>
      <c r="H238" s="45" t="str">
        <f t="shared" si="12"/>
        <v>1-Methyl, N-methoxycarbonyl, N'-[2-(perfluoroalkyl)ethoxy]carbonyl, N'-[[[4-methyl, 3-[2-(perfluoroalkyl)ethoxy]carbonylamino]phenyl]aminocarbonyl]-2,4-diaminobenzene</v>
      </c>
    </row>
    <row r="239" spans="1:8" ht="58" x14ac:dyDescent="0.35">
      <c r="A239" s="45">
        <f>IF(B239="","",MAX(A$3:A238)+1)</f>
        <v>236</v>
      </c>
      <c r="B239" s="45" t="str">
        <f t="shared" si="15"/>
        <v>11504-2</v>
      </c>
      <c r="D239" s="74" t="str">
        <f>'Substances &amp; Codes'!B239</f>
        <v>11504-2</v>
      </c>
      <c r="E239" s="74" t="str">
        <f>'Substances &amp; Codes'!C239</f>
        <v>α-Fluoro-ω-[2-[(2-methyl-1-oxo-2-propenyl)oxy]ethyl]poly(difluoromethylene), polymer with 2-methyl-2-propenoic acid 1,1-dimethylethyl ester and 2-methyl-2-propenoic acid 2-(heteromonocycle)ethyl ester</v>
      </c>
      <c r="G239" s="46" t="str">
        <f t="shared" si="11"/>
        <v>11504-2</v>
      </c>
      <c r="H239" s="45" t="str">
        <f t="shared" si="12"/>
        <v>α-Fluoro-ω-[2-[(2-methyl-1-oxo-2-propenyl)oxy]ethyl]poly(difluoromethylene), polymer with 2-methyl-2-propenoic acid 1,1-dimethylethyl ester and 2-methyl-2-propenoic acid 2-(heteromonocycle)ethyl ester</v>
      </c>
    </row>
    <row r="240" spans="1:8" ht="72.5" x14ac:dyDescent="0.35">
      <c r="A240" s="45">
        <f>IF(B240="","",MAX(A$3:A239)+1)</f>
        <v>237</v>
      </c>
      <c r="B240" s="45" t="str">
        <f t="shared" si="15"/>
        <v>11863-1</v>
      </c>
      <c r="D240" s="74" t="str">
        <f>'Substances &amp; Codes'!B240</f>
        <v>11863-1</v>
      </c>
      <c r="E240" s="74" t="str">
        <f>'Substances &amp; Codes'!C240</f>
        <v>Poly(alkyl acrylate)-co-2-(perfluoro[alkyl(C=6,8,10,12,14)])ethyl acrylate-co-hydroxymethylcarbamoylethylene-co-(3-chloro-2-hydroxypropyl methacrylate)-co-(2,3-epoxypropyl methacrylate)-co-(2-ethylhexyl methacrylate)</v>
      </c>
      <c r="G240" s="46" t="str">
        <f t="shared" si="11"/>
        <v>11863-1</v>
      </c>
      <c r="H240" s="45" t="str">
        <f t="shared" si="12"/>
        <v>Poly(alkyl acrylate)-co-2-(perfluoro[alkyl(C=6,8,10,12,14)])ethyl acrylate-co-hydroxymethylcarbamoylethylene-co-(3-chloro-2-hydroxypropyl methacrylate)-co-(2,3-epoxypropyl methacrylate)-co-(2-ethylhexyl methacrylate)</v>
      </c>
    </row>
    <row r="241" spans="1:8" ht="43.5" x14ac:dyDescent="0.35">
      <c r="A241" s="45">
        <f>IF(B241="","",MAX(A$3:A240)+1)</f>
        <v>238</v>
      </c>
      <c r="B241" s="45" t="str">
        <f t="shared" si="15"/>
        <v>11864-2</v>
      </c>
      <c r="D241" s="74" t="str">
        <f>'Substances &amp; Codes'!B241</f>
        <v>11864-2</v>
      </c>
      <c r="E241" s="74" t="str">
        <f>'Substances &amp; Codes'!C241</f>
        <v>Poly(alkyl acrylate)-co-2-[perfluoro[alkyl(C=6,8,10,12,14)]] ethyl acrylate-co-hydroxymethylcarbamoylethylene-co-(3-chloro-2-hydroxypropyl methacrylate)</v>
      </c>
      <c r="G241" s="46" t="str">
        <f t="shared" si="11"/>
        <v>11864-2</v>
      </c>
      <c r="H241" s="45" t="str">
        <f t="shared" si="12"/>
        <v>Poly(alkyl acrylate)-co-2-[perfluoro[alkyl(C=6,8,10,12,14)]] ethyl acrylate-co-hydroxymethylcarbamoylethylene-co-(3-chloro-2-hydroxypropyl methacrylate)</v>
      </c>
    </row>
    <row r="242" spans="1:8" ht="87" x14ac:dyDescent="0.35">
      <c r="A242" s="45">
        <f>IF(B242="","",MAX(A$3:A241)+1)</f>
        <v>239</v>
      </c>
      <c r="B242" s="45" t="str">
        <f t="shared" si="15"/>
        <v>13216-4</v>
      </c>
      <c r="D242" s="74" t="str">
        <f>'Substances &amp; Codes'!B242</f>
        <v>13216-4</v>
      </c>
      <c r="E242" s="74" t="str">
        <f>'Substances &amp; Codes'!C242</f>
        <v>2-Propenoic acid, hexadecyl ester, polymer with α-fluoro-ω-[2-[(1-oxo-2-propenyl)oxy]ethyl]poly(difluoromethylene), 2-propenoic acid, alkyl ester, 1,1-dichloroethane, 2-methyl-2-propenoic acid, 2-hydroxyethyl ester, N-(hydroxymethyl)-2-propenamide and α-(2-methyl-1-oxo-2-propenyl)-ω-hydroxypoly(oxy-1,2-ethanediyl)</v>
      </c>
      <c r="G242" s="46" t="str">
        <f t="shared" si="11"/>
        <v>13216-4</v>
      </c>
      <c r="H242" s="45" t="str">
        <f t="shared" si="12"/>
        <v>2-Propenoic acid, hexadecyl ester, polymer with α-fluoro-ω-[2-[(1-oxo-2-propenyl)oxy]ethyl]poly(difluoromethylene), 2-propenoic acid, alkyl ester, 1,1-dichloroethane, 2-methyl-2-propenoic acid, 2-hydroxyethyl ester, N-(hydroxymethyl)-2-propenamide and α-(2-methyl-1-oxo-2-propenyl)-ω-hydroxypoly(oxy-1,2-ethanediyl)</v>
      </c>
    </row>
    <row r="243" spans="1:8" ht="29" x14ac:dyDescent="0.35">
      <c r="A243" s="45">
        <f>IF(B243="","",MAX(A$3:A242)+1)</f>
        <v>240</v>
      </c>
      <c r="B243" s="45" t="str">
        <f t="shared" si="15"/>
        <v>13248-0</v>
      </c>
      <c r="D243" s="74" t="str">
        <f>'Substances &amp; Codes'!B243</f>
        <v>13248-0</v>
      </c>
      <c r="E243" s="74" t="str">
        <f>'Substances &amp; Codes'!C243</f>
        <v>Hexane, 1,6-diisocyanato-, homopolymer, reaction products with α-fluoro-ω-(substituted alkyl)poly(difluoromethylene)</v>
      </c>
      <c r="G243" s="46" t="str">
        <f t="shared" si="11"/>
        <v>13248-0</v>
      </c>
      <c r="H243" s="45" t="str">
        <f t="shared" si="12"/>
        <v>Hexane, 1,6-diisocyanato-, homopolymer, reaction products with α-fluoro-ω-(substituted alkyl)poly(difluoromethylene)</v>
      </c>
    </row>
    <row r="244" spans="1:8" ht="43.5" x14ac:dyDescent="0.35">
      <c r="A244" s="45">
        <f>IF(B244="","",MAX(A$3:A243)+1)</f>
        <v>241</v>
      </c>
      <c r="B244" s="45" t="str">
        <f t="shared" si="15"/>
        <v>14064-6</v>
      </c>
      <c r="D244" s="74" t="str">
        <f>'Substances &amp; Codes'!B244</f>
        <v>14064-6</v>
      </c>
      <c r="E244" s="74" t="str">
        <f>'Substances &amp; Codes'!C244</f>
        <v>Poly(alkyl acrylate)-co-2-[perfluoro[alkyl(c=6,8,10,12,14)]]ethyl acrylate-co-hydroxymethylcarbamoylethylene-co-(3-chloro-2-hydroxypropyl methacrylate)-co-vinylchloride</v>
      </c>
      <c r="G244" s="46" t="str">
        <f t="shared" si="11"/>
        <v>14064-6</v>
      </c>
      <c r="H244" s="45" t="str">
        <f t="shared" si="12"/>
        <v>Poly(alkyl acrylate)-co-2-[perfluoro[alkyl(c=6,8,10,12,14)]]ethyl acrylate-co-hydroxymethylcarbamoylethylene-co-(3-chloro-2-hydroxypropyl methacrylate)-co-vinylchloride</v>
      </c>
    </row>
    <row r="245" spans="1:8" ht="116" x14ac:dyDescent="0.35">
      <c r="A245" s="45">
        <f>IF(B245="","",MAX(A$3:A244)+1)</f>
        <v>242</v>
      </c>
      <c r="B245" s="45" t="str">
        <f t="shared" si="15"/>
        <v>14745-3</v>
      </c>
      <c r="D245" s="74" t="str">
        <f>'Substances &amp; Codes'!B245</f>
        <v>14745-3</v>
      </c>
      <c r="E245" s="74" t="str">
        <f>'Substances &amp; Codes'!C245</f>
        <v>Poly(oxy-1,2-ethanediyl), α-hydro-ω-hydroxy-, polymer with 1,6-diisocyanatohexane, homopolymer, polymer with polyfluoro-N-(2-hydroxyethyl)-N-methyl-1-butanesulfonamide, polyfluoro-N-(2-hydroxyethyl)-N-methyl-1-pentanesulfonamide, polyfluoro-N-(2-hydroxyethyl)-N-methyl-1-hexanesulfonamide, polyfluoro-N-(2-hydroxyethyl)-N-methyl-1-heptanesulfonami de and polyfluoro-N-(2-hydroxyethyl)-N-methyl-1-octanesulfonamide</v>
      </c>
      <c r="G245" s="46" t="str">
        <f t="shared" si="11"/>
        <v>14745-3</v>
      </c>
      <c r="H245" s="45" t="str">
        <f t="shared" si="12"/>
        <v>Poly(oxy-1,2-ethanediyl), α-hydro-ω-hydroxy-, polymer with 1,6-diisocyanatohexane, homopolymer, polymer with polyfluoro-N-(2-hydroxyethyl)-N-methyl-1-butanesulfonamide, polyfluoro-N-(2-hydroxyethyl)-N-methyl-1-pentanesulfonamide, polyfluoro-N-(2-hydroxyethyl)-N-methyl-1-hexanesulfonamide, polyfluoro-N-(2-hydroxyethyl)-N-methyl-1-heptanesulfonami de and polyfluoro-N-(2-hydroxyethyl)-N-methyl-1-octanesulfonamide</v>
      </c>
    </row>
    <row r="246" spans="1:8" ht="58" x14ac:dyDescent="0.35">
      <c r="A246" s="45">
        <f>IF(B246="","",MAX(A$3:A245)+1)</f>
        <v>243</v>
      </c>
      <c r="B246" s="45" t="str">
        <f t="shared" si="15"/>
        <v>15202-1</v>
      </c>
      <c r="D246" s="74" t="str">
        <f>'Substances &amp; Codes'!B246</f>
        <v>15202-1</v>
      </c>
      <c r="E246" s="74" t="str">
        <f>'Substances &amp; Codes'!C246</f>
        <v>Graft polymer of alkyl methacrylate-maleic anhydride-2-{[[(mercaptoethyl)oxy]carbonyl]amino}ethyl methacrylate copolymer and octadecyl methacrylate-2-{perfluoro[alkyl(C=6,8,10,12,14)]} ethyl acrylate copolymer</v>
      </c>
      <c r="G246" s="46" t="str">
        <f t="shared" si="11"/>
        <v>15202-1</v>
      </c>
      <c r="H246" s="45" t="str">
        <f t="shared" si="12"/>
        <v>Graft polymer of alkyl methacrylate-maleic anhydride-2-{[[(mercaptoethyl)oxy]carbonyl]amino}ethyl methacrylate copolymer and octadecyl methacrylate-2-{perfluoro[alkyl(C=6,8,10,12,14)]} ethyl acrylate copolymer</v>
      </c>
    </row>
    <row r="247" spans="1:8" ht="43.5" x14ac:dyDescent="0.35">
      <c r="A247" s="45">
        <f>IF(B247="","",MAX(A$3:A246)+1)</f>
        <v>244</v>
      </c>
      <c r="B247" s="45" t="str">
        <f t="shared" si="15"/>
        <v>15692-5</v>
      </c>
      <c r="D247" s="74" t="str">
        <f>'Substances &amp; Codes'!B247</f>
        <v>15692-5</v>
      </c>
      <c r="E247" s="74" t="str">
        <f>'Substances &amp; Codes'!C247</f>
        <v>2-Propenoic acid, γ-ω-perfluoro-alkyl esters, polymers with 2-ethylhexyl acrylate, octadecyl acrylate and N-(hydroxymethyl)methacrylamide</v>
      </c>
      <c r="G247" s="46" t="str">
        <f t="shared" si="11"/>
        <v>15692-5</v>
      </c>
      <c r="H247" s="45" t="str">
        <f t="shared" si="12"/>
        <v>2-Propenoic acid, γ-ω-perfluoro-alkyl esters, polymers with 2-ethylhexyl acrylate, octadecyl acrylate and N-(hydroxymethyl)methacrylamide</v>
      </c>
    </row>
    <row r="248" spans="1:8" ht="58" x14ac:dyDescent="0.35">
      <c r="A248" s="45">
        <f>IF(B248="","",MAX(A$3:A247)+1)</f>
        <v>245</v>
      </c>
      <c r="B248" s="45" t="str">
        <f t="shared" si="15"/>
        <v>15736-4</v>
      </c>
      <c r="D248" s="74" t="str">
        <f>'Substances &amp; Codes'!B248</f>
        <v>15736-4</v>
      </c>
      <c r="E248" s="74" t="str">
        <f>'Substances &amp; Codes'!C248</f>
        <v>2-Propenoic acid, γ-ω-perfluoro-C8-C14-alkyl ester, polymer with perfluoro alkyl ethyl methacrylate, stearylacrylate, N-methylolmethacrylamide, glycidylmethacrylate and vinylidene chloride</v>
      </c>
      <c r="G248" s="46" t="str">
        <f t="shared" si="11"/>
        <v>15736-4</v>
      </c>
      <c r="H248" s="45" t="str">
        <f t="shared" si="12"/>
        <v>2-Propenoic acid, γ-ω-perfluoro-C8-C14-alkyl ester, polymer with perfluoro alkyl ethyl methacrylate, stearylacrylate, N-methylolmethacrylamide, glycidylmethacrylate and vinylidene chloride</v>
      </c>
    </row>
    <row r="249" spans="1:8" ht="58" x14ac:dyDescent="0.35">
      <c r="A249" s="45">
        <f>IF(B249="","",MAX(A$3:A248)+1)</f>
        <v>246</v>
      </c>
      <c r="B249" s="45" t="str">
        <f t="shared" si="15"/>
        <v>16203-3</v>
      </c>
      <c r="D249" s="74" t="str">
        <f>'Substances &amp; Codes'!B249</f>
        <v>16203-3</v>
      </c>
      <c r="E249" s="74" t="str">
        <f>'Substances &amp; Codes'!C249</f>
        <v>2-Propenoic acid, butyl ester, polymer with 2-ethylhexyl 2-propenoate, 2-hydroxyethyl 2-propenoate and polyfluoroalkyl 2-propenoate, 4,4'-azobis[4-cyanopentanoic acid]-initiated</v>
      </c>
      <c r="G249" s="46" t="str">
        <f t="shared" si="11"/>
        <v>16203-3</v>
      </c>
      <c r="H249" s="45" t="str">
        <f t="shared" si="12"/>
        <v>2-Propenoic acid, butyl ester, polymer with 2-ethylhexyl 2-propenoate, 2-hydroxyethyl 2-propenoate and polyfluoroalkyl 2-propenoate, 4,4'-azobis[4-cyanopentanoic acid]-initiated</v>
      </c>
    </row>
    <row r="250" spans="1:8" ht="29" x14ac:dyDescent="0.35">
      <c r="A250" s="45">
        <f>IF(B250="","",MAX(A$3:A249)+1)</f>
        <v>247</v>
      </c>
      <c r="B250" s="45" t="str">
        <f t="shared" si="15"/>
        <v>17296-7</v>
      </c>
      <c r="D250" s="74" t="str">
        <f>'Substances &amp; Codes'!B250</f>
        <v>17296-7</v>
      </c>
      <c r="E250" s="74" t="str">
        <f>'Substances &amp; Codes'!C250</f>
        <v>Perfluorobutyl-N-disubstituted sulfonamido acrylate, polymer with alkoxy acrylates</v>
      </c>
      <c r="G250" s="46" t="str">
        <f t="shared" si="11"/>
        <v>17296-7</v>
      </c>
      <c r="H250" s="45" t="str">
        <f t="shared" si="12"/>
        <v>Perfluorobutyl-N-disubstituted sulfonamido acrylate, polymer with alkoxy acrylates</v>
      </c>
    </row>
    <row r="251" spans="1:8" ht="43.5" x14ac:dyDescent="0.35">
      <c r="A251" s="45">
        <f>IF(B251="","",MAX(A$3:A250)+1)</f>
        <v>248</v>
      </c>
      <c r="B251" s="45" t="str">
        <f t="shared" si="15"/>
        <v>17300-2</v>
      </c>
      <c r="D251" s="74" t="str">
        <f>'Substances &amp; Codes'!B251</f>
        <v>17300-2</v>
      </c>
      <c r="E251" s="74" t="str">
        <f>'Substances &amp; Codes'!C251</f>
        <v>2-Propenoic acid, 2-methyl-, alkyl ester, polymer with chloroethene, alkyl 2-propenoate and perfluoroalkyl ethyl 2-methyl-2-propenoate</v>
      </c>
      <c r="G251" s="46" t="str">
        <f t="shared" si="11"/>
        <v>17300-2</v>
      </c>
      <c r="H251" s="45" t="str">
        <f t="shared" si="12"/>
        <v>2-Propenoic acid, 2-methyl-, alkyl ester, polymer with chloroethene, alkyl 2-propenoate and perfluoroalkyl ethyl 2-methyl-2-propenoate</v>
      </c>
    </row>
    <row r="252" spans="1:8" x14ac:dyDescent="0.35">
      <c r="A252" s="45">
        <f>IF(B252="","",MAX(A$3:A251)+1)</f>
        <v>249</v>
      </c>
      <c r="B252" s="45" t="str">
        <f t="shared" si="15"/>
        <v>17743-4</v>
      </c>
      <c r="D252" s="74" t="str">
        <f>'Substances &amp; Codes'!B252</f>
        <v>17743-4</v>
      </c>
      <c r="E252" s="74" t="str">
        <f>'Substances &amp; Codes'!C252</f>
        <v>Perfluoroalkylhydroxyaminoazetidinium polymer</v>
      </c>
      <c r="G252" s="46" t="str">
        <f t="shared" si="11"/>
        <v>17743-4</v>
      </c>
      <c r="H252" s="45" t="str">
        <f t="shared" si="12"/>
        <v>Perfluoroalkylhydroxyaminoazetidinium polymer</v>
      </c>
    </row>
    <row r="253" spans="1:8" ht="29" x14ac:dyDescent="0.35">
      <c r="A253" s="45">
        <f>IF(B253="","",MAX(A$3:A252)+1)</f>
        <v>250</v>
      </c>
      <c r="B253" s="45" t="str">
        <f t="shared" si="15"/>
        <v>17800-7</v>
      </c>
      <c r="D253" s="74" t="str">
        <f>'Substances &amp; Codes'!B253</f>
        <v>17800-7</v>
      </c>
      <c r="E253" s="74" t="str">
        <f>'Substances &amp; Codes'!C253</f>
        <v>Alkyl acrylates polymer with perfluorobutyl-N-disubstituted sulfonamido acrylate</v>
      </c>
      <c r="G253" s="46" t="str">
        <f t="shared" si="11"/>
        <v>17800-7</v>
      </c>
      <c r="H253" s="45" t="str">
        <f t="shared" si="12"/>
        <v>Alkyl acrylates polymer with perfluorobutyl-N-disubstituted sulfonamido acrylate</v>
      </c>
    </row>
    <row r="254" spans="1:8" ht="43.5" x14ac:dyDescent="0.35">
      <c r="A254" s="45">
        <f>IF(B254="","",MAX(A$3:A253)+1)</f>
        <v>251</v>
      </c>
      <c r="B254" s="45" t="str">
        <f t="shared" si="15"/>
        <v>17857-1</v>
      </c>
      <c r="D254" s="74" t="str">
        <f>'Substances &amp; Codes'!B254</f>
        <v>17857-1</v>
      </c>
      <c r="E254" s="74" t="str">
        <f>'Substances &amp; Codes'!C254</f>
        <v>Siloxanes and silicones, substituted alkyl Me, di-Me, Me substituted alkyl, polymers with stearyl acrylate, polyfluoro methacrylate and vinyl chloride</v>
      </c>
      <c r="G254" s="46" t="str">
        <f t="shared" si="11"/>
        <v>17857-1</v>
      </c>
      <c r="H254" s="45" t="str">
        <f t="shared" si="12"/>
        <v>Siloxanes and silicones, substituted alkyl Me, di-Me, Me substituted alkyl, polymers with stearyl acrylate, polyfluoro methacrylate and vinyl chloride</v>
      </c>
    </row>
    <row r="255" spans="1:8" ht="58" x14ac:dyDescent="0.35">
      <c r="A255" s="45">
        <f>IF(B255="","",MAX(A$3:A254)+1)</f>
        <v>252</v>
      </c>
      <c r="B255" s="45" t="str">
        <f t="shared" si="15"/>
        <v>17932-4</v>
      </c>
      <c r="D255" s="74" t="str">
        <f>'Substances &amp; Codes'!B255</f>
        <v>17932-4</v>
      </c>
      <c r="E255" s="74" t="str">
        <f>'Substances &amp; Codes'!C255</f>
        <v>2-Propenoic acid, 2-methyl-, alkyl ester, polymer with alkylaminoalkyl 2-methyl-2-propenoate, 2-hydroxyethyl 2-methyl-2-propenoate, and perfluoroalkylethyl 2-methyl-2-propenoate, acetate (salt)</v>
      </c>
      <c r="G255" s="46" t="str">
        <f t="shared" si="11"/>
        <v>17932-4</v>
      </c>
      <c r="H255" s="45" t="str">
        <f t="shared" si="12"/>
        <v>2-Propenoic acid, 2-methyl-, alkyl ester, polymer with alkylaminoalkyl 2-methyl-2-propenoate, 2-hydroxyethyl 2-methyl-2-propenoate, and perfluoroalkylethyl 2-methyl-2-propenoate, acetate (salt)</v>
      </c>
    </row>
    <row r="256" spans="1:8" x14ac:dyDescent="0.35">
      <c r="A256" s="45">
        <f>IF(B256="","",MAX(A$3:A255)+1)</f>
        <v>253</v>
      </c>
      <c r="B256" s="45" t="str">
        <f t="shared" si="15"/>
        <v>17979-6</v>
      </c>
      <c r="D256" s="74" t="str">
        <f>'Substances &amp; Codes'!B256</f>
        <v>17979-6</v>
      </c>
      <c r="E256" s="74" t="str">
        <f>'Substances &amp; Codes'!C256</f>
        <v>Polyfluoro acrylate, polymer with chloroethene</v>
      </c>
      <c r="G256" s="46" t="str">
        <f t="shared" si="11"/>
        <v>17979-6</v>
      </c>
      <c r="H256" s="45" t="str">
        <f t="shared" si="12"/>
        <v>Polyfluoro acrylate, polymer with chloroethene</v>
      </c>
    </row>
    <row r="257" spans="1:8" ht="43.5" x14ac:dyDescent="0.35">
      <c r="A257" s="45">
        <f>IF(B257="","",MAX(A$3:A256)+1)</f>
        <v>254</v>
      </c>
      <c r="B257" s="45" t="str">
        <f t="shared" si="15"/>
        <v>18070-7</v>
      </c>
      <c r="D257" s="74" t="str">
        <f>'Substances &amp; Codes'!B257</f>
        <v>18070-7</v>
      </c>
      <c r="E257" s="74" t="str">
        <f>'Substances &amp; Codes'!C257</f>
        <v>2-Propenoic acid, 2-methyl-, polymer with butyl 2-propenoate, 2-hydroxyethyl 2-methyl-2-propenoate, methyl 2-methyl-2-propenoate and fluoroalkyl methacrylate</v>
      </c>
      <c r="G257" s="46" t="str">
        <f t="shared" si="11"/>
        <v>18070-7</v>
      </c>
      <c r="H257" s="45" t="str">
        <f t="shared" si="12"/>
        <v>2-Propenoic acid, 2-methyl-, polymer with butyl 2-propenoate, 2-hydroxyethyl 2-methyl-2-propenoate, methyl 2-methyl-2-propenoate and fluoroalkyl methacrylate</v>
      </c>
    </row>
    <row r="258" spans="1:8" ht="43.5" x14ac:dyDescent="0.35">
      <c r="A258" s="45">
        <f>IF(B258="","",MAX(A$3:A257)+1)</f>
        <v>255</v>
      </c>
      <c r="B258" s="45" t="str">
        <f t="shared" si="15"/>
        <v>18097-7</v>
      </c>
      <c r="D258" s="74" t="str">
        <f>'Substances &amp; Codes'!B258</f>
        <v>18097-7</v>
      </c>
      <c r="E258" s="74" t="str">
        <f>'Substances &amp; Codes'!C258</f>
        <v>2-Propenoic acid, 2-methyl, alkyl ester, polymer with 1,1-dichloroethene, alkyl 2-methyl-2-propenoate and perfluoroalkyl 2-methyl-2-propenoate</v>
      </c>
      <c r="G258" s="46" t="str">
        <f t="shared" si="11"/>
        <v>18097-7</v>
      </c>
      <c r="H258" s="45" t="str">
        <f t="shared" si="12"/>
        <v>2-Propenoic acid, 2-methyl, alkyl ester, polymer with 1,1-dichloroethene, alkyl 2-methyl-2-propenoate and perfluoroalkyl 2-methyl-2-propenoate</v>
      </c>
    </row>
    <row r="259" spans="1:8" ht="43.5" x14ac:dyDescent="0.35">
      <c r="A259" s="45">
        <f>IF(B259="","",MAX(A$3:A258)+1)</f>
        <v>256</v>
      </c>
      <c r="B259" s="45" t="str">
        <f t="shared" si="15"/>
        <v>18214-7</v>
      </c>
      <c r="D259" s="74" t="str">
        <f>'Substances &amp; Codes'!B259</f>
        <v>18214-7</v>
      </c>
      <c r="E259" s="74" t="str">
        <f>'Substances &amp; Codes'!C259</f>
        <v>2-Propenoic acid, 2-methyl-, polymer with 2-(substituted)alkyl 2-methyl-2-propenoate, 2-propenoic acid and polyfluoroalkyl 2-methyl-2-propenoate, acetate</v>
      </c>
      <c r="G259" s="46" t="str">
        <f t="shared" si="11"/>
        <v>18214-7</v>
      </c>
      <c r="H259" s="45" t="str">
        <f t="shared" si="12"/>
        <v>2-Propenoic acid, 2-methyl-, polymer with 2-(substituted)alkyl 2-methyl-2-propenoate, 2-propenoic acid and polyfluoroalkyl 2-methyl-2-propenoate, acetate</v>
      </c>
    </row>
    <row r="260" spans="1:8" ht="29" x14ac:dyDescent="0.35">
      <c r="A260" s="45">
        <f>IF(B260="","",MAX(A$3:A259)+1)</f>
        <v>257</v>
      </c>
      <c r="B260" s="45" t="str">
        <f t="shared" si="15"/>
        <v>18253-1</v>
      </c>
      <c r="D260" s="74" t="str">
        <f>'Substances &amp; Codes'!B260</f>
        <v>18253-1</v>
      </c>
      <c r="E260" s="74" t="str">
        <f>'Substances &amp; Codes'!C260</f>
        <v>1-Alkanol, polyfluoro-, reaction products with phosphorus oxide (P2O5), ammonium salts</v>
      </c>
      <c r="G260" s="46" t="str">
        <f t="shared" si="11"/>
        <v>18253-1</v>
      </c>
      <c r="H260" s="45" t="str">
        <f t="shared" si="12"/>
        <v>1-Alkanol, polyfluoro-, reaction products with phosphorus oxide (P2O5), ammonium salts</v>
      </c>
    </row>
    <row r="261" spans="1:8" ht="29" x14ac:dyDescent="0.35">
      <c r="A261" s="45">
        <f>IF(B261="","",MAX(A$3:A260)+1)</f>
        <v>258</v>
      </c>
      <c r="B261" s="45" t="str">
        <f t="shared" si="15"/>
        <v>18309-3</v>
      </c>
      <c r="D261" s="74" t="str">
        <f>'Substances &amp; Codes'!B261</f>
        <v>18309-3</v>
      </c>
      <c r="E261" s="74" t="str">
        <f>'Substances &amp; Codes'!C261</f>
        <v>2-Propenoic acid, 2-methyl-, alkyl ester, polymer with perfluoroalkylethyl 2-methyl-2-propenoate and vinyl chloride</v>
      </c>
      <c r="G261" s="46" t="str">
        <f t="shared" ref="G261:G315" si="16">IF(ISERROR(INDEX($B$4:$B$728, MATCH(ROW()-ROW($B$3), $A$4:$A$728,0))), "", INDEX($B$4:$B$728, MATCH(ROW()-ROW($B$3), $A$4:$A$728,0)))</f>
        <v>18309-3</v>
      </c>
      <c r="H261" s="45" t="str">
        <f t="shared" ref="H261:H315" si="17">IF($G261="","",IF(VLOOKUP($G261,$D$4:$E$728,COLUMN(H$3)-COLUMN($G$3)+1,FALSE)=0,"",VLOOKUP($G261,$D$4:$E$728,COLUMN(H$3)-COLUMN($G$3)+1,FALSE)))</f>
        <v>2-Propenoic acid, 2-methyl-, alkyl ester, polymer with perfluoroalkylethyl 2-methyl-2-propenoate and vinyl chloride</v>
      </c>
    </row>
    <row r="262" spans="1:8" ht="43.5" x14ac:dyDescent="0.35">
      <c r="A262" s="45">
        <f>IF(B262="","",MAX(A$3:A261)+1)</f>
        <v>259</v>
      </c>
      <c r="B262" s="45" t="str">
        <f t="shared" si="15"/>
        <v>18361-1</v>
      </c>
      <c r="D262" s="74" t="str">
        <f>'Substances &amp; Codes'!B262</f>
        <v>18361-1</v>
      </c>
      <c r="E262" s="74" t="str">
        <f>'Substances &amp; Codes'!C262</f>
        <v>Poly(fluoroalkylene oxide), polymer with 3-N-methylaminopropylamine, N,N-dimethyldipropylenetriamine and poly(hexamethylenediisocyanate)</v>
      </c>
      <c r="G262" s="46" t="str">
        <f t="shared" si="16"/>
        <v>18361-1</v>
      </c>
      <c r="H262" s="45" t="str">
        <f t="shared" si="17"/>
        <v>Poly(fluoroalkylene oxide), polymer with 3-N-methylaminopropylamine, N,N-dimethyldipropylenetriamine and poly(hexamethylenediisocyanate)</v>
      </c>
    </row>
    <row r="263" spans="1:8" x14ac:dyDescent="0.35">
      <c r="A263" s="45">
        <f>IF(B263="","",MAX(A$3:A262)+1)</f>
        <v>260</v>
      </c>
      <c r="B263" s="45" t="str">
        <f t="shared" si="15"/>
        <v>18386-8</v>
      </c>
      <c r="D263" s="74" t="str">
        <f>'Substances &amp; Codes'!B263</f>
        <v>18386-8</v>
      </c>
      <c r="E263" s="74" t="str">
        <f>'Substances &amp; Codes'!C263</f>
        <v>[Poly(oxy-alkanediyl), α-(polyfluoroalkyl)-ω-x-]</v>
      </c>
      <c r="G263" s="46" t="str">
        <f t="shared" si="16"/>
        <v>18386-8</v>
      </c>
      <c r="H263" s="45" t="str">
        <f t="shared" si="17"/>
        <v>[Poly(oxy-alkanediyl), α-(polyfluoroalkyl)-ω-x-]</v>
      </c>
    </row>
    <row r="264" spans="1:8" ht="29" x14ac:dyDescent="0.35">
      <c r="A264" s="45">
        <f>IF(B264="","",MAX(A$3:A263)+1)</f>
        <v>261</v>
      </c>
      <c r="B264" s="45" t="str">
        <f t="shared" si="15"/>
        <v>18475-7</v>
      </c>
      <c r="D264" s="74" t="str">
        <f>'Substances &amp; Codes'!B264</f>
        <v>18475-7</v>
      </c>
      <c r="E264" s="74" t="str">
        <f>'Substances &amp; Codes'!C264</f>
        <v>Alkanediol, reaction products with phosphorus oxide (P2O5), polyfluoro-1-alkanol, ammonium salts</v>
      </c>
      <c r="G264" s="46" t="str">
        <f t="shared" si="16"/>
        <v>18475-7</v>
      </c>
      <c r="H264" s="45" t="str">
        <f t="shared" si="17"/>
        <v>Alkanediol, reaction products with phosphorus oxide (P2O5), polyfluoro-1-alkanol, ammonium salts</v>
      </c>
    </row>
    <row r="265" spans="1:8" ht="72.5" x14ac:dyDescent="0.35">
      <c r="A265" s="45">
        <f>IF(B265="","",MAX(A$3:A264)+1)</f>
        <v>262</v>
      </c>
      <c r="B265" s="45" t="str">
        <f t="shared" si="15"/>
        <v>18482-5</v>
      </c>
      <c r="D265" s="74" t="str">
        <f>'Substances &amp; Codes'!B265</f>
        <v>18482-5</v>
      </c>
      <c r="E265" s="74" t="str">
        <f>'Substances &amp; Codes'!C265</f>
        <v>Alkanedioic acid, 2-hydroxy-, compd. with alkyl amino alkyl 2-methyl-2-propenoate polymer with 1,1'-[1,2-ethanediylbis(oxy-2,1-ethanediyl)]bis(2-methyl-2-propenoate), 2-hydroxyethyl 2-methyl-2-propenoate and perfluoroalkyl ethyl 2-methyl-2-propenoate</v>
      </c>
      <c r="G265" s="46" t="str">
        <f t="shared" si="16"/>
        <v>18482-5</v>
      </c>
      <c r="H265" s="45" t="str">
        <f t="shared" si="17"/>
        <v>Alkanedioic acid, 2-hydroxy-, compd. with alkyl amino alkyl 2-methyl-2-propenoate polymer with 1,1'-[1,2-ethanediylbis(oxy-2,1-ethanediyl)]bis(2-methyl-2-propenoate), 2-hydroxyethyl 2-methyl-2-propenoate and perfluoroalkyl ethyl 2-methyl-2-propenoate</v>
      </c>
    </row>
    <row r="266" spans="1:8" ht="43.5" x14ac:dyDescent="0.35">
      <c r="A266" s="45">
        <f>IF(B266="","",MAX(A$3:A265)+1)</f>
        <v>263</v>
      </c>
      <c r="B266" s="45" t="str">
        <f t="shared" si="15"/>
        <v>18510-6</v>
      </c>
      <c r="D266" s="74" t="str">
        <f>'Substances &amp; Codes'!B266</f>
        <v>18510-6</v>
      </c>
      <c r="E266" s="74" t="str">
        <f>'Substances &amp; Codes'!C266</f>
        <v>2-Propenoic acid, 2-methyl-, polymer with 2-(dialkylsubstituted)alkyl 2-methyl-2-propenoate and polyfluoroalkyl 2-methyl-2-propenoate, sodium salt</v>
      </c>
      <c r="G266" s="46" t="str">
        <f t="shared" si="16"/>
        <v>18510-6</v>
      </c>
      <c r="H266" s="45" t="str">
        <f t="shared" si="17"/>
        <v>2-Propenoic acid, 2-methyl-, polymer with 2-(dialkylsubstituted)alkyl 2-methyl-2-propenoate and polyfluoroalkyl 2-methyl-2-propenoate, sodium salt</v>
      </c>
    </row>
    <row r="267" spans="1:8" ht="58" x14ac:dyDescent="0.35">
      <c r="A267" s="45">
        <f>IF(B267="","",MAX(A$3:A266)+1)</f>
        <v>264</v>
      </c>
      <c r="B267" s="45" t="str">
        <f t="shared" si="15"/>
        <v>18511-7</v>
      </c>
      <c r="D267" s="74" t="str">
        <f>'Substances &amp; Codes'!B267</f>
        <v>18511-7</v>
      </c>
      <c r="E267" s="74" t="str">
        <f>'Substances &amp; Codes'!C267</f>
        <v>2-Propenoic acid, 2-methyl-, polymer with 2-(dialkylsubstituted)alkyl 2-methyl-2-propenoate and polyfluoroalkyl 2-methyl-2-propenoate, ammonium sodium salt</v>
      </c>
      <c r="G267" s="46" t="str">
        <f t="shared" si="16"/>
        <v>18511-7</v>
      </c>
      <c r="H267" s="45" t="str">
        <f t="shared" si="17"/>
        <v>2-Propenoic acid, 2-methyl-, polymer with 2-(dialkylsubstituted)alkyl 2-methyl-2-propenoate and polyfluoroalkyl 2-methyl-2-propenoate, ammonium sodium salt</v>
      </c>
    </row>
    <row r="268" spans="1:8" ht="43.5" x14ac:dyDescent="0.35">
      <c r="A268" s="45">
        <f>IF(B268="","",MAX(A$3:A267)+1)</f>
        <v>265</v>
      </c>
      <c r="B268" s="45" t="str">
        <f t="shared" si="15"/>
        <v>18512-8</v>
      </c>
      <c r="D268" s="74" t="str">
        <f>'Substances &amp; Codes'!B268</f>
        <v>18512-8</v>
      </c>
      <c r="E268" s="74" t="str">
        <f>'Substances &amp; Codes'!C268</f>
        <v>2-Propenoic acid, 2-methyl-, polymer with 2-(dialkylsubstituted)alkyl 2-methyl-2-propenoate and polyfluoroalkyl 2-methyl-2-propenoate, ammonium salt</v>
      </c>
      <c r="G268" s="46" t="str">
        <f t="shared" si="16"/>
        <v>18512-8</v>
      </c>
      <c r="H268" s="45" t="str">
        <f t="shared" si="17"/>
        <v>2-Propenoic acid, 2-methyl-, polymer with 2-(dialkylsubstituted)alkyl 2-methyl-2-propenoate and polyfluoroalkyl 2-methyl-2-propenoate, ammonium salt</v>
      </c>
    </row>
    <row r="269" spans="1:8" ht="72.5" x14ac:dyDescent="0.35">
      <c r="A269" s="45">
        <f>IF(B269="","",MAX(A$3:A268)+1)</f>
        <v>266</v>
      </c>
      <c r="B269" s="45" t="str">
        <f t="shared" si="15"/>
        <v>18517-4</v>
      </c>
      <c r="D269" s="74" t="str">
        <f>'Substances &amp; Codes'!B269</f>
        <v>18517-4</v>
      </c>
      <c r="E269" s="74" t="str">
        <f>'Substances &amp; Codes'!C269</f>
        <v>2-Propenoic acid, 2-methyl-, C16-18 alkyl esters, polymers with N-(hydroxymethyl)-2-methyl-2-propenamide, polyfluorooctyl methacrylate and rel-(1R,2R,4R)-1,7,7-trimethylbicyclo[2.2.1]hept-2-yl methacrylate, 2,2'-(1,2-diazenediyl) bis[2,4-dimethylpentanenitrile]-initiated</v>
      </c>
      <c r="G269" s="46" t="str">
        <f t="shared" si="16"/>
        <v>18517-4</v>
      </c>
      <c r="H269" s="45" t="str">
        <f t="shared" si="17"/>
        <v>2-Propenoic acid, 2-methyl-, C16-18 alkyl esters, polymers with N-(hydroxymethyl)-2-methyl-2-propenamide, polyfluorooctyl methacrylate and rel-(1R,2R,4R)-1,7,7-trimethylbicyclo[2.2.1]hept-2-yl methacrylate, 2,2'-(1,2-diazenediyl) bis[2,4-dimethylpentanenitrile]-initiated</v>
      </c>
    </row>
    <row r="270" spans="1:8" ht="58" x14ac:dyDescent="0.35">
      <c r="A270" s="45">
        <f>IF(B270="","",MAX(A$3:A269)+1)</f>
        <v>267</v>
      </c>
      <c r="B270" s="45" t="str">
        <f t="shared" si="15"/>
        <v>18530-8</v>
      </c>
      <c r="D270" s="74" t="str">
        <f>'Substances &amp; Codes'!B270</f>
        <v>18530-8</v>
      </c>
      <c r="E270" s="74" t="str">
        <f>'Substances &amp; Codes'!C270</f>
        <v>Butanedioic acid, 2-methylene-, polymer with 2-hydroxyethyl 2-methyl-2-propenoate, 2-methyl-2-propenoic acid and 3,3,4,4,5,5,6,6,7,7,8,8,8-tridecafluorooctyl 2-methyl-2-propenoate, metal salt</v>
      </c>
      <c r="G270" s="46" t="str">
        <f t="shared" si="16"/>
        <v>18530-8</v>
      </c>
      <c r="H270" s="45" t="str">
        <f t="shared" si="17"/>
        <v>Butanedioic acid, 2-methylene-, polymer with 2-hydroxyethyl 2-methyl-2-propenoate, 2-methyl-2-propenoic acid and 3,3,4,4,5,5,6,6,7,7,8,8,8-tridecafluorooctyl 2-methyl-2-propenoate, metal salt</v>
      </c>
    </row>
    <row r="271" spans="1:8" ht="43.5" x14ac:dyDescent="0.35">
      <c r="A271" s="45">
        <f>IF(B271="","",MAX(A$3:A270)+1)</f>
        <v>268</v>
      </c>
      <c r="B271" s="45" t="str">
        <f t="shared" si="15"/>
        <v>18541-1</v>
      </c>
      <c r="D271" s="74" t="str">
        <f>'Substances &amp; Codes'!B271</f>
        <v>18541-1</v>
      </c>
      <c r="E271" s="74" t="str">
        <f>'Substances &amp; Codes'!C271</f>
        <v>2-propenoic acid, 2-methyl-, polyfluoroalkylester, polymer with 1,1-dichloroethene, alkyl 2- propenoate and alkyl 2-propenoate</v>
      </c>
      <c r="G271" s="46" t="str">
        <f t="shared" si="16"/>
        <v>18541-1</v>
      </c>
      <c r="H271" s="45" t="str">
        <f t="shared" si="17"/>
        <v>2-propenoic acid, 2-methyl-, polyfluoroalkylester, polymer with 1,1-dichloroethene, alkyl 2- propenoate and alkyl 2-propenoate</v>
      </c>
    </row>
    <row r="272" spans="1:8" ht="43.5" x14ac:dyDescent="0.35">
      <c r="A272" s="45">
        <f>IF(B272="","",MAX(A$3:A271)+1)</f>
        <v>269</v>
      </c>
      <c r="B272" s="45" t="str">
        <f t="shared" si="15"/>
        <v>18555-6</v>
      </c>
      <c r="D272" s="74" t="str">
        <f>'Substances &amp; Codes'!B272</f>
        <v>18555-6</v>
      </c>
      <c r="E272" s="74" t="str">
        <f>'Substances &amp; Codes'!C272</f>
        <v>2-Propenoic acid, 2-methyl-, 2-substitutedalkyl ester, polymer with hexadecyl 2-propenoate, octadecyl 2-propenoate and polyfluoroalkyl 2-methyl-2-propenoate</v>
      </c>
      <c r="G272" s="46" t="str">
        <f t="shared" si="16"/>
        <v>18555-6</v>
      </c>
      <c r="H272" s="45" t="str">
        <f t="shared" si="17"/>
        <v>2-Propenoic acid, 2-methyl-, 2-substitutedalkyl ester, polymer with hexadecyl 2-propenoate, octadecyl 2-propenoate and polyfluoroalkyl 2-methyl-2-propenoate</v>
      </c>
    </row>
    <row r="273" spans="1:8" ht="29" x14ac:dyDescent="0.35">
      <c r="A273" s="45">
        <f>IF(B273="","",MAX(A$3:A272)+1)</f>
        <v>270</v>
      </c>
      <c r="B273" s="45" t="str">
        <f t="shared" si="15"/>
        <v>18798-6</v>
      </c>
      <c r="D273" s="74" t="str">
        <f>'Substances &amp; Codes'!B273</f>
        <v>18798-6</v>
      </c>
      <c r="E273" s="74" t="str">
        <f>'Substances &amp; Codes'!C273</f>
        <v>1-Propanaminium, 2-substituted-N,N-dimethyl-3-substituted-N-[3-[[(polyfluoroalkyl)sulfonyl]amino]propyl]-inner salt</v>
      </c>
      <c r="G273" s="46" t="str">
        <f t="shared" si="16"/>
        <v>18798-6</v>
      </c>
      <c r="H273" s="45" t="str">
        <f t="shared" si="17"/>
        <v>1-Propanaminium, 2-substituted-N,N-dimethyl-3-substituted-N-[3-[[(polyfluoroalkyl)sulfonyl]amino]propyl]-inner salt</v>
      </c>
    </row>
    <row r="274" spans="1:8" ht="87" x14ac:dyDescent="0.35">
      <c r="A274" s="45">
        <f>IF(B274="","",MAX(A$3:A273)+1)</f>
        <v>271</v>
      </c>
      <c r="B274" s="45" t="str">
        <f t="shared" si="15"/>
        <v>18863-8</v>
      </c>
      <c r="D274" s="74" t="str">
        <f>'Substances &amp; Codes'!B274</f>
        <v>18863-8</v>
      </c>
      <c r="E274" s="74" t="str">
        <f>'Substances &amp; Codes'!C274</f>
        <v>Ethanaminium, polymethyl-2-[(2-methyl-1-oxo-2-propenyl)oxy]-,chloride, polymer with 2-hydroxyethyl 2-propenoate, 2-[(2-methyl-1-oxo-2-propenyl)oxy]ethyl 3-oxobutanoate, α-(1-oxo-2-propenyl)-ω-hydroxypoly(oxy-1,2-ethanediyl) and 3,3,4,4,5,5,6,6,7,7,8,8,8-tridecafluorooctyl 2-propenoate</v>
      </c>
      <c r="G274" s="46" t="str">
        <f t="shared" si="16"/>
        <v>18863-8</v>
      </c>
      <c r="H274" s="45" t="str">
        <f t="shared" si="17"/>
        <v>Ethanaminium, polymethyl-2-[(2-methyl-1-oxo-2-propenyl)oxy]-,chloride, polymer with 2-hydroxyethyl 2-propenoate, 2-[(2-methyl-1-oxo-2-propenyl)oxy]ethyl 3-oxobutanoate, α-(1-oxo-2-propenyl)-ω-hydroxypoly(oxy-1,2-ethanediyl) and 3,3,4,4,5,5,6,6,7,7,8,8,8-tridecafluorooctyl 2-propenoate</v>
      </c>
    </row>
    <row r="275" spans="1:8" ht="29" x14ac:dyDescent="0.35">
      <c r="A275" s="45">
        <f>IF(B275="","",MAX(A$3:A274)+1)</f>
        <v>272</v>
      </c>
      <c r="B275" s="45" t="str">
        <f t="shared" si="15"/>
        <v>19572-0</v>
      </c>
      <c r="D275" s="74" t="str">
        <f>'Substances &amp; Codes'!B275</f>
        <v>19572-0</v>
      </c>
      <c r="E275" s="74" t="str">
        <f>'Substances &amp; Codes'!C275</f>
        <v>2-Propenoic acid, telomer with 2-propenamide and 4-[(polyfluorooctyl)thio]-1-butanethiol, sodium salt</v>
      </c>
      <c r="G275" s="46" t="str">
        <f t="shared" si="16"/>
        <v>19572-0</v>
      </c>
      <c r="H275" s="45" t="str">
        <f t="shared" si="17"/>
        <v>2-Propenoic acid, telomer with 2-propenamide and 4-[(polyfluorooctyl)thio]-1-butanethiol, sodium salt</v>
      </c>
    </row>
    <row r="276" spans="1:8" ht="29" x14ac:dyDescent="0.35">
      <c r="A276" s="45">
        <f>IF(B276="","",MAX(A$3:A275)+1)</f>
        <v>273</v>
      </c>
      <c r="B276" s="45" t="str">
        <f t="shared" si="15"/>
        <v>19573-1</v>
      </c>
      <c r="D276" s="74" t="str">
        <f>'Substances &amp; Codes'!B276</f>
        <v>19573-1</v>
      </c>
      <c r="E276" s="74" t="str">
        <f>'Substances &amp; Codes'!C276</f>
        <v>2-Propenamide, telomer with 4-[(polyfluorooctyl)thio]-1-butanethiol</v>
      </c>
      <c r="G276" s="46" t="str">
        <f t="shared" si="16"/>
        <v>19573-1</v>
      </c>
      <c r="H276" s="45" t="str">
        <f t="shared" si="17"/>
        <v>2-Propenamide, telomer with 4-[(polyfluorooctyl)thio]-1-butanethiol</v>
      </c>
    </row>
    <row r="277" spans="1:8" x14ac:dyDescent="0.35">
      <c r="A277" s="45">
        <f>IF(B277="","",MAX(A$3:A276)+1)</f>
        <v>274</v>
      </c>
      <c r="B277" s="45" t="str">
        <f t="shared" si="15"/>
        <v>9002-83-9</v>
      </c>
      <c r="D277" s="74" t="str">
        <f>'Substances &amp; Codes'!E4</f>
        <v>9002-83-9</v>
      </c>
      <c r="E277" s="74" t="str">
        <f>'Substances &amp; Codes'!F4</f>
        <v>Ethene, chlorotrifluoro-, homopolymer</v>
      </c>
      <c r="G277" s="46" t="str">
        <f t="shared" si="16"/>
        <v>9002-83-9</v>
      </c>
      <c r="H277" s="45" t="str">
        <f t="shared" si="17"/>
        <v>Ethene, chlorotrifluoro-, homopolymer</v>
      </c>
    </row>
    <row r="278" spans="1:8" x14ac:dyDescent="0.35">
      <c r="A278" s="45">
        <f>IF(B278="","",MAX(A$3:A277)+1)</f>
        <v>275</v>
      </c>
      <c r="B278" s="45" t="str">
        <f t="shared" si="15"/>
        <v>9002-84-0</v>
      </c>
      <c r="D278" s="74" t="str">
        <f>'Substances &amp; Codes'!E5</f>
        <v>9002-84-0</v>
      </c>
      <c r="E278" s="74" t="str">
        <f>'Substances &amp; Codes'!F5</f>
        <v>Ethene, tetrafluoro-, homopolymer</v>
      </c>
      <c r="G278" s="46" t="str">
        <f t="shared" si="16"/>
        <v>9002-84-0</v>
      </c>
      <c r="H278" s="45" t="str">
        <f t="shared" si="17"/>
        <v>Ethene, tetrafluoro-, homopolymer</v>
      </c>
    </row>
    <row r="279" spans="1:8" x14ac:dyDescent="0.35">
      <c r="A279" s="45">
        <f>IF(B279="","",MAX(A$3:A278)+1)</f>
        <v>276</v>
      </c>
      <c r="B279" s="45" t="str">
        <f t="shared" si="15"/>
        <v>9010-75-7</v>
      </c>
      <c r="D279" s="74" t="str">
        <f>'Substances &amp; Codes'!E6</f>
        <v>9010-75-7</v>
      </c>
      <c r="E279" s="74" t="str">
        <f>'Substances &amp; Codes'!F6</f>
        <v>Ethene, chlorotrifluoro-, polymer with 1,1-difluoroethene</v>
      </c>
      <c r="G279" s="46" t="str">
        <f t="shared" si="16"/>
        <v>9010-75-7</v>
      </c>
      <c r="H279" s="45" t="str">
        <f t="shared" si="17"/>
        <v>Ethene, chlorotrifluoro-, polymer with 1,1-difluoroethene</v>
      </c>
    </row>
    <row r="280" spans="1:8" ht="29" x14ac:dyDescent="0.35">
      <c r="A280" s="45">
        <f>IF(B280="","",MAX(A$3:A279)+1)</f>
        <v>277</v>
      </c>
      <c r="B280" s="45" t="str">
        <f t="shared" si="15"/>
        <v>9011-17-0</v>
      </c>
      <c r="D280" s="74" t="str">
        <f>'Substances &amp; Codes'!E7</f>
        <v>9011-17-0</v>
      </c>
      <c r="E280" s="74" t="str">
        <f>'Substances &amp; Codes'!F7</f>
        <v>1-Propene, 1,1,2,3,3,3-hexafluoro-, polymer with 1,1-difluoroethene</v>
      </c>
      <c r="G280" s="46" t="str">
        <f t="shared" si="16"/>
        <v>9011-17-0</v>
      </c>
      <c r="H280" s="45" t="str">
        <f t="shared" si="17"/>
        <v>1-Propene, 1,1,2,3,3,3-hexafluoro-, polymer with 1,1-difluoroethene</v>
      </c>
    </row>
    <row r="281" spans="1:8" x14ac:dyDescent="0.35">
      <c r="A281" s="45">
        <f>IF(B281="","",MAX(A$3:A280)+1)</f>
        <v>278</v>
      </c>
      <c r="B281" s="45" t="str">
        <f t="shared" si="15"/>
        <v>24937-79-9</v>
      </c>
      <c r="D281" s="74" t="str">
        <f>'Substances &amp; Codes'!E8</f>
        <v>24937-79-9</v>
      </c>
      <c r="E281" s="74" t="str">
        <f>'Substances &amp; Codes'!F8</f>
        <v>Ethene, 1,1-difluoro-, homopolymer</v>
      </c>
      <c r="G281" s="46" t="str">
        <f t="shared" si="16"/>
        <v>24937-79-9</v>
      </c>
      <c r="H281" s="45" t="str">
        <f t="shared" si="17"/>
        <v>Ethene, 1,1-difluoro-, homopolymer</v>
      </c>
    </row>
    <row r="282" spans="1:8" x14ac:dyDescent="0.35">
      <c r="A282" s="45">
        <f>IF(B282="","",MAX(A$3:A281)+1)</f>
        <v>279</v>
      </c>
      <c r="B282" s="45" t="str">
        <f t="shared" si="15"/>
        <v>24937-97-1</v>
      </c>
      <c r="D282" s="74" t="str">
        <f>'Substances &amp; Codes'!E9</f>
        <v>24937-97-1</v>
      </c>
      <c r="E282" s="74" t="str">
        <f>'Substances &amp; Codes'!F9</f>
        <v>Ethene, chlorotrifluoro-, polymer with chloroethene</v>
      </c>
      <c r="G282" s="46" t="str">
        <f t="shared" si="16"/>
        <v>24937-97-1</v>
      </c>
      <c r="H282" s="45" t="str">
        <f t="shared" si="17"/>
        <v>Ethene, chlorotrifluoro-, polymer with chloroethene</v>
      </c>
    </row>
    <row r="283" spans="1:8" ht="29" x14ac:dyDescent="0.35">
      <c r="A283" s="45">
        <f>IF(B283="","",MAX(A$3:A282)+1)</f>
        <v>280</v>
      </c>
      <c r="B283" s="45" t="str">
        <f t="shared" si="15"/>
        <v>25067-11-2</v>
      </c>
      <c r="D283" s="74" t="str">
        <f>'Substances &amp; Codes'!E10</f>
        <v>25067-11-2</v>
      </c>
      <c r="E283" s="74" t="str">
        <f>'Substances &amp; Codes'!F10</f>
        <v>1-Propene, 1,1,2,3,3,3-hexafluoro-, polymer with tetrafluoroethene</v>
      </c>
      <c r="G283" s="46" t="str">
        <f t="shared" si="16"/>
        <v>25067-11-2</v>
      </c>
      <c r="H283" s="45" t="str">
        <f t="shared" si="17"/>
        <v>1-Propene, 1,1,2,3,3,3-hexafluoro-, polymer with tetrafluoroethene</v>
      </c>
    </row>
    <row r="284" spans="1:8" x14ac:dyDescent="0.35">
      <c r="A284" s="45">
        <f>IF(B284="","",MAX(A$3:A283)+1)</f>
        <v>281</v>
      </c>
      <c r="B284" s="45" t="str">
        <f t="shared" si="15"/>
        <v>25101-45-5</v>
      </c>
      <c r="D284" s="74" t="str">
        <f>'Substances &amp; Codes'!E11</f>
        <v>25101-45-5</v>
      </c>
      <c r="E284" s="74" t="str">
        <f>'Substances &amp; Codes'!F11</f>
        <v>Ethene, chlorotrifluoro-, polymer with ethene</v>
      </c>
      <c r="G284" s="46" t="str">
        <f t="shared" si="16"/>
        <v>25101-45-5</v>
      </c>
      <c r="H284" s="45" t="str">
        <f t="shared" si="17"/>
        <v>Ethene, chlorotrifluoro-, polymer with ethene</v>
      </c>
    </row>
    <row r="285" spans="1:8" ht="29" x14ac:dyDescent="0.35">
      <c r="A285" s="45">
        <f>IF(B285="","",MAX(A$3:A284)+1)</f>
        <v>282</v>
      </c>
      <c r="B285" s="45" t="str">
        <f t="shared" si="15"/>
        <v>25101-47-7</v>
      </c>
      <c r="D285" s="74" t="str">
        <f>'Substances &amp; Codes'!E12</f>
        <v>25101-47-7</v>
      </c>
      <c r="E285" s="74" t="str">
        <f>'Substances &amp; Codes'!F12</f>
        <v>1-Propene, 1,1,2,3,3,3-hexafluoro-, polymer with chlorotrifluoroethene and 1,1-difluoroethene</v>
      </c>
      <c r="G285" s="46" t="str">
        <f t="shared" si="16"/>
        <v>25101-47-7</v>
      </c>
      <c r="H285" s="45" t="str">
        <f t="shared" si="17"/>
        <v>1-Propene, 1,1,2,3,3,3-hexafluoro-, polymer with chlorotrifluoroethene and 1,1-difluoroethene</v>
      </c>
    </row>
    <row r="286" spans="1:8" ht="29" x14ac:dyDescent="0.35">
      <c r="A286" s="45">
        <f>IF(B286="","",MAX(A$3:A285)+1)</f>
        <v>283</v>
      </c>
      <c r="B286" s="45" t="str">
        <f t="shared" si="15"/>
        <v>25190-89-0</v>
      </c>
      <c r="D286" s="74" t="str">
        <f>'Substances &amp; Codes'!E13</f>
        <v>25190-89-0</v>
      </c>
      <c r="E286" s="74" t="str">
        <f>'Substances &amp; Codes'!F13</f>
        <v>1-Propene, 1,1,2,3,3,3-hexafluoro-, polymer with 1,1-difluoroethene and tetrafluoroethene</v>
      </c>
      <c r="G286" s="46" t="str">
        <f t="shared" si="16"/>
        <v>25190-89-0</v>
      </c>
      <c r="H286" s="45" t="str">
        <f t="shared" si="17"/>
        <v>1-Propene, 1,1,2,3,3,3-hexafluoro-, polymer with 1,1-difluoroethene and tetrafluoroethene</v>
      </c>
    </row>
    <row r="287" spans="1:8" x14ac:dyDescent="0.35">
      <c r="A287" s="45">
        <f>IF(B287="","",MAX(A$3:A286)+1)</f>
        <v>284</v>
      </c>
      <c r="B287" s="45" t="str">
        <f t="shared" si="15"/>
        <v>25684-76-8</v>
      </c>
      <c r="D287" s="74" t="str">
        <f>'Substances &amp; Codes'!E14</f>
        <v>25684-76-8</v>
      </c>
      <c r="E287" s="74" t="str">
        <f>'Substances &amp; Codes'!F14</f>
        <v>Ethene, tetrafluoro-, polymer with 1,1-difluoroethene</v>
      </c>
      <c r="G287" s="46" t="str">
        <f t="shared" si="16"/>
        <v>25684-76-8</v>
      </c>
      <c r="H287" s="45" t="str">
        <f t="shared" si="17"/>
        <v>Ethene, tetrafluoro-, polymer with 1,1-difluoroethene</v>
      </c>
    </row>
    <row r="288" spans="1:8" ht="29" x14ac:dyDescent="0.35">
      <c r="A288" s="45">
        <f>IF(B288="","",MAX(A$3:A287)+1)</f>
        <v>285</v>
      </c>
      <c r="B288" s="45" t="str">
        <f t="shared" si="15"/>
        <v>26655-00-5</v>
      </c>
      <c r="D288" s="74" t="str">
        <f>'Substances &amp; Codes'!E15</f>
        <v>26655-00-5</v>
      </c>
      <c r="E288" s="74" t="str">
        <f>'Substances &amp; Codes'!F15</f>
        <v>Propane, 1,1,1,2,2,3,3-heptafluoro-3-[(trifluoroethenyl)oxy]-, polymer with tetrafluoroethene</v>
      </c>
      <c r="G288" s="46" t="str">
        <f t="shared" si="16"/>
        <v>26655-00-5</v>
      </c>
      <c r="H288" s="45" t="str">
        <f t="shared" si="17"/>
        <v>Propane, 1,1,1,2,2,3,3-heptafluoro-3-[(trifluoroethenyl)oxy]-, polymer with tetrafluoroethene</v>
      </c>
    </row>
    <row r="289" spans="1:8" ht="29" x14ac:dyDescent="0.35">
      <c r="A289" s="45">
        <f>IF(B289="","",MAX(A$3:A288)+1)</f>
        <v>286</v>
      </c>
      <c r="B289" s="45" t="str">
        <f t="shared" si="15"/>
        <v>35560-16-8</v>
      </c>
      <c r="D289" s="74" t="str">
        <f>'Substances &amp; Codes'!E16</f>
        <v>35560-16-8</v>
      </c>
      <c r="E289" s="74" t="str">
        <f>'Substances &amp; Codes'!F16</f>
        <v>1-Propene, 1,1,2,3,3,3-hexafluoro-, polymer with ethene and tetrafluoroethene</v>
      </c>
      <c r="G289" s="46" t="str">
        <f t="shared" si="16"/>
        <v>35560-16-8</v>
      </c>
      <c r="H289" s="45" t="str">
        <f t="shared" si="17"/>
        <v>1-Propene, 1,1,2,3,3,3-hexafluoro-, polymer with ethene and tetrafluoroethene</v>
      </c>
    </row>
    <row r="290" spans="1:8" x14ac:dyDescent="0.35">
      <c r="A290" s="45">
        <f>IF(B290="","",MAX(A$3:A289)+1)</f>
        <v>287</v>
      </c>
      <c r="B290" s="45" t="str">
        <f t="shared" si="15"/>
        <v>55157-25-0</v>
      </c>
      <c r="D290" s="74" t="str">
        <f>'Substances &amp; Codes'!E17</f>
        <v>55157-25-0</v>
      </c>
      <c r="E290" s="74" t="str">
        <f>'Substances &amp; Codes'!F17</f>
        <v>Ethene, bromotrifluoro-, homopolymer</v>
      </c>
      <c r="G290" s="46" t="str">
        <f t="shared" si="16"/>
        <v>55157-25-0</v>
      </c>
      <c r="H290" s="45" t="str">
        <f t="shared" si="17"/>
        <v>Ethene, bromotrifluoro-, homopolymer</v>
      </c>
    </row>
    <row r="291" spans="1:8" ht="43.5" x14ac:dyDescent="0.35">
      <c r="A291" s="45">
        <f>IF(B291="","",MAX(A$3:A290)+1)</f>
        <v>288</v>
      </c>
      <c r="B291" s="45" t="str">
        <f t="shared" si="15"/>
        <v>65059-79-2</v>
      </c>
      <c r="D291" s="74" t="str">
        <f>'Substances &amp; Codes'!E18</f>
        <v>65059-79-2</v>
      </c>
      <c r="E291" s="74" t="str">
        <f>'Substances &amp; Codes'!F18</f>
        <v>1-Butene, 4-bromo-3,3,4,4-tetrafluoro-, polymer with 1,1-difluoroethene, tetrafluoroethene and trifluoro(trifluoromethoxy)ethene</v>
      </c>
      <c r="G291" s="46" t="str">
        <f t="shared" si="16"/>
        <v>65059-79-2</v>
      </c>
      <c r="H291" s="45" t="str">
        <f t="shared" si="17"/>
        <v>1-Butene, 4-bromo-3,3,4,4-tetrafluoro-, polymer with 1,1-difluoroethene, tetrafluoroethene and trifluoro(trifluoromethoxy)ethene</v>
      </c>
    </row>
    <row r="292" spans="1:8" ht="43.5" x14ac:dyDescent="0.35">
      <c r="A292" s="45">
        <f>IF(B292="","",MAX(A$3:A291)+1)</f>
        <v>289</v>
      </c>
      <c r="B292" s="45" t="str">
        <f t="shared" ref="B292:B315" si="18">IF(AND(SearchCASRN="",SearchKeyword=""),D292,
IF(AND(SearchCASRN&lt;&gt;"",SearchKeyword="",ISERR(FIND(SearchCASRN,D292,1))=FALSE),D292,
IF(AND(SearchCASRN="",SearchKeyword&lt;&gt;"",ISERR(FIND(SearchKeyword,E292,1))=FALSE)=TRUE,D292,
IF(AND(SearchCASRN&lt;&gt;"",SearchKeyword&lt;&gt;"",ISERR(FIND(SearchCASRN,D292,1))=FALSE,ISERR(FIND(SearchKeyword,E292,1))=FALSE),D292,""))))</f>
        <v>68182-34-3</v>
      </c>
      <c r="D292" s="74" t="str">
        <f>'Substances &amp; Codes'!E19</f>
        <v>68182-34-3</v>
      </c>
      <c r="E292" s="74" t="str">
        <f>'Substances &amp; Codes'!F19</f>
        <v>1-Propene, 1,1,2,3,3,3-hexafluoro-, polymer with 1,1-difluoroethene, 1,1,1,2,2,3,3-heptafluoro-3-[(trifluoroethenyl)oxy]propane and tetrafluoroethene</v>
      </c>
      <c r="G292" s="46" t="str">
        <f t="shared" si="16"/>
        <v>68182-34-3</v>
      </c>
      <c r="H292" s="45" t="str">
        <f t="shared" si="17"/>
        <v>1-Propene, 1,1,2,3,3,3-hexafluoro-, polymer with 1,1-difluoroethene, 1,1,1,2,2,3,3-heptafluoro-3-[(trifluoroethenyl)oxy]propane and tetrafluoroethene</v>
      </c>
    </row>
    <row r="293" spans="1:8" ht="29" x14ac:dyDescent="0.35">
      <c r="A293" s="45">
        <f>IF(B293="","",MAX(A$3:A292)+1)</f>
        <v>290</v>
      </c>
      <c r="B293" s="45" t="str">
        <f t="shared" si="18"/>
        <v>68258-85-5</v>
      </c>
      <c r="D293" s="74" t="str">
        <f>'Substances &amp; Codes'!E20</f>
        <v>68258-85-5</v>
      </c>
      <c r="E293" s="74" t="str">
        <f>'Substances &amp; Codes'!F20</f>
        <v>1-Hexene, 3,3,4,4,5,5,6,6,6-nonafluoro-, polymer with ethene and tetrafluoroethene</v>
      </c>
      <c r="G293" s="46" t="str">
        <f t="shared" si="16"/>
        <v>68258-85-5</v>
      </c>
      <c r="H293" s="45" t="str">
        <f t="shared" si="17"/>
        <v>1-Hexene, 3,3,4,4,5,5,6,6,6-nonafluoro-, polymer with ethene and tetrafluoroethene</v>
      </c>
    </row>
    <row r="294" spans="1:8" ht="43.5" x14ac:dyDescent="0.35">
      <c r="A294" s="45">
        <f>IF(B294="","",MAX(A$3:A293)+1)</f>
        <v>291</v>
      </c>
      <c r="B294" s="45" t="str">
        <f t="shared" si="18"/>
        <v>74398-72-4</v>
      </c>
      <c r="D294" s="74" t="str">
        <f>'Substances &amp; Codes'!E21</f>
        <v>74398-72-4</v>
      </c>
      <c r="E294" s="74" t="str">
        <f>'Substances &amp; Codes'!F21</f>
        <v>1-Butene, 4-bromo-3,3,4,4-tetrafluoro-, polymer with 1,1-difluoroethene, 1,1,2,3,3,3-hexafluoro-1-propene and tetrafluoroethene</v>
      </c>
      <c r="G294" s="46" t="str">
        <f t="shared" si="16"/>
        <v>74398-72-4</v>
      </c>
      <c r="H294" s="45" t="str">
        <f t="shared" si="17"/>
        <v>1-Butene, 4-bromo-3,3,4,4-tetrafluoro-, polymer with 1,1-difluoroethene, 1,1,2,3,3,3-hexafluoro-1-propene and tetrafluoroethene</v>
      </c>
    </row>
    <row r="295" spans="1:8" ht="43.5" x14ac:dyDescent="0.35">
      <c r="A295" s="45">
        <f>IF(B295="","",MAX(A$3:A294)+1)</f>
        <v>292</v>
      </c>
      <c r="B295" s="45" t="str">
        <f t="shared" si="18"/>
        <v>74499-71-1</v>
      </c>
      <c r="D295" s="74" t="str">
        <f>'Substances &amp; Codes'!E22</f>
        <v>74499-71-1</v>
      </c>
      <c r="E295" s="74" t="str">
        <f>'Substances &amp; Codes'!F22</f>
        <v>1-Propene, 1,1,2,3,3,3-hexafluoro-, polymer with ethene, 1,1,1,2,2,3,3-heptafluoro-3-[(trifluoroethenyl)oxy]propane and tetrafluoroethene</v>
      </c>
      <c r="G295" s="46" t="str">
        <f t="shared" si="16"/>
        <v>74499-71-1</v>
      </c>
      <c r="H295" s="45" t="str">
        <f t="shared" si="17"/>
        <v>1-Propene, 1,1,2,3,3,3-hexafluoro-, polymer with ethene, 1,1,1,2,2,3,3-heptafluoro-3-[(trifluoroethenyl)oxy]propane and tetrafluoroethene</v>
      </c>
    </row>
    <row r="296" spans="1:8" ht="43.5" x14ac:dyDescent="0.35">
      <c r="A296" s="45">
        <f>IF(B296="","",MAX(A$3:A295)+1)</f>
        <v>293</v>
      </c>
      <c r="B296" s="45" t="str">
        <f t="shared" si="18"/>
        <v>88795-12-4</v>
      </c>
      <c r="D296" s="74" t="str">
        <f>'Substances &amp; Codes'!E23</f>
        <v>88795-12-4</v>
      </c>
      <c r="E296" s="74" t="str">
        <f>'Substances &amp; Codes'!F23</f>
        <v>1-Butanol, 4-(ethenyloxy)-, polymer with chlorotrifluoroethene, (ethenyloxy)cyclohexane and ethoxyethene</v>
      </c>
      <c r="G296" s="46" t="str">
        <f t="shared" si="16"/>
        <v>88795-12-4</v>
      </c>
      <c r="H296" s="45" t="str">
        <f t="shared" si="17"/>
        <v>1-Butanol, 4-(ethenyloxy)-, polymer with chlorotrifluoroethene, (ethenyloxy)cyclohexane and ethoxyethene</v>
      </c>
    </row>
    <row r="297" spans="1:8" ht="29" x14ac:dyDescent="0.35">
      <c r="A297" s="45">
        <f>IF(B297="","",MAX(A$3:A296)+1)</f>
        <v>294</v>
      </c>
      <c r="B297" s="45" t="str">
        <f t="shared" si="18"/>
        <v>89461-13-2</v>
      </c>
      <c r="D297" s="74" t="str">
        <f>'Substances &amp; Codes'!E24</f>
        <v>89461-13-2</v>
      </c>
      <c r="E297" s="74" t="str">
        <f>'Substances &amp; Codes'!F24</f>
        <v>Butanol, (ethenyloxy)-, polymer with chlorotrifluoroethene and (ethenyloxy)cyclohexane</v>
      </c>
      <c r="G297" s="46" t="str">
        <f t="shared" si="16"/>
        <v>89461-13-2</v>
      </c>
      <c r="H297" s="45" t="str">
        <f t="shared" si="17"/>
        <v>Butanol, (ethenyloxy)-, polymer with chlorotrifluoroethene and (ethenyloxy)cyclohexane</v>
      </c>
    </row>
    <row r="298" spans="1:8" ht="29" x14ac:dyDescent="0.35">
      <c r="A298" s="45">
        <f>IF(B298="","",MAX(A$3:A297)+1)</f>
        <v>295</v>
      </c>
      <c r="B298" s="45" t="str">
        <f t="shared" si="18"/>
        <v>111173-25-2</v>
      </c>
      <c r="D298" s="74" t="str">
        <f>'Substances &amp; Codes'!E25</f>
        <v>111173-25-2</v>
      </c>
      <c r="E298" s="74" t="str">
        <f>'Substances &amp; Codes'!F25</f>
        <v>Ethanesulfonic acid, 1,1,2,2-tetrafluoro-2-[(trifluoroethenyl)oxy]-, polymer with tetrafluoroethene</v>
      </c>
      <c r="G298" s="46" t="str">
        <f t="shared" si="16"/>
        <v>111173-25-2</v>
      </c>
      <c r="H298" s="45" t="str">
        <f t="shared" si="17"/>
        <v>Ethanesulfonic acid, 1,1,2,2-tetrafluoro-2-[(trifluoroethenyl)oxy]-, polymer with tetrafluoroethene</v>
      </c>
    </row>
    <row r="299" spans="1:8" ht="58" x14ac:dyDescent="0.35">
      <c r="A299" s="45">
        <f>IF(B299="","",MAX(A$3:A298)+1)</f>
        <v>296</v>
      </c>
      <c r="B299" s="45" t="str">
        <f t="shared" si="18"/>
        <v>177473-71-1</v>
      </c>
      <c r="D299" s="74" t="str">
        <f>'Substances &amp; Codes'!E26</f>
        <v>177473-71-1</v>
      </c>
      <c r="E299" s="74" t="str">
        <f>'Substances &amp; Codes'!F26</f>
        <v>Siloxanes and silicones, di-Me, vinyl group-terminated, polymers with 4-bromo-3,3,4,4-tetrafluoro-1-butene, 1,1-difluoroethene, 1,1,2,3,3,3-hexafluoro-1-propene and tetrafluoroethene</v>
      </c>
      <c r="G299" s="46" t="str">
        <f t="shared" si="16"/>
        <v>177473-71-1</v>
      </c>
      <c r="H299" s="45" t="str">
        <f t="shared" si="17"/>
        <v>Siloxanes and silicones, di-Me, vinyl group-terminated, polymers with 4-bromo-3,3,4,4-tetrafluoro-1-butene, 1,1-difluoroethene, 1,1,2,3,3,3-hexafluoro-1-propene and tetrafluoroethene</v>
      </c>
    </row>
    <row r="300" spans="1:8" ht="72.5" x14ac:dyDescent="0.35">
      <c r="A300" s="45">
        <f>IF(B300="","",MAX(A$3:A299)+1)</f>
        <v>297</v>
      </c>
      <c r="B300" s="45" t="str">
        <f t="shared" si="18"/>
        <v>244136-05-8</v>
      </c>
      <c r="D300" s="74" t="str">
        <f>'Substances &amp; Codes'!E27</f>
        <v>244136-05-8</v>
      </c>
      <c r="E300" s="74" t="str">
        <f>'Substances &amp; Codes'!F27</f>
        <v>Cyclohexanemethanol, 4-[(ethenyloxy)methyl]-, polymer with 1-chloro-1,2,2-trifluoroethene, (ethenyloxy) cyclohexane, α-[[4-[(ethenyloxy)methyl]cyclohexyl]methyl]-ω-hydroxypoly(oxy-1,2-ethanediyl) and 3-[(ethenyloxy)methyl]heptane</v>
      </c>
      <c r="G300" s="46" t="str">
        <f t="shared" si="16"/>
        <v>244136-05-8</v>
      </c>
      <c r="H300" s="45" t="str">
        <f t="shared" si="17"/>
        <v>Cyclohexanemethanol, 4-[(ethenyloxy)methyl]-, polymer with 1-chloro-1,2,2-trifluoroethene, (ethenyloxy) cyclohexane, α-[[4-[(ethenyloxy)methyl]cyclohexyl]methyl]-ω-hydroxypoly(oxy-1,2-ethanediyl) and 3-[(ethenyloxy)methyl]heptane</v>
      </c>
    </row>
    <row r="301" spans="1:8" ht="29" x14ac:dyDescent="0.35">
      <c r="A301" s="45">
        <f>IF(B301="","",MAX(A$3:A300)+1)</f>
        <v>298</v>
      </c>
      <c r="B301" s="45" t="str">
        <f t="shared" si="18"/>
        <v>321657-92-5</v>
      </c>
      <c r="D301" s="74" t="str">
        <f>'Substances &amp; Codes'!E28</f>
        <v>321657-92-5</v>
      </c>
      <c r="E301" s="74" t="str">
        <f>'Substances &amp; Codes'!F28</f>
        <v>1-Propene, 1,1,2,3,3,3-hexafluoro-, telomer with 2,2-dichloro-1,1,1-trifluoroethane and 1,1-difluoroethene</v>
      </c>
      <c r="G301" s="46" t="str">
        <f t="shared" si="16"/>
        <v>321657-92-5</v>
      </c>
      <c r="H301" s="45" t="str">
        <f t="shared" si="17"/>
        <v>1-Propene, 1,1,2,3,3,3-hexafluoro-, telomer with 2,2-dichloro-1,1,1-trifluoroethane and 1,1-difluoroethene</v>
      </c>
    </row>
    <row r="302" spans="1:8" ht="43.5" x14ac:dyDescent="0.35">
      <c r="A302" s="45">
        <f>IF(B302="","",MAX(A$3:A301)+1)</f>
        <v>299</v>
      </c>
      <c r="B302" s="45" t="str">
        <f t="shared" si="18"/>
        <v>15495-6</v>
      </c>
      <c r="D302" s="74" t="str">
        <f>'Substances &amp; Codes'!E29</f>
        <v>15495-6</v>
      </c>
      <c r="E302" s="74" t="str">
        <f>'Substances &amp; Codes'!F29</f>
        <v>1-Butanol, 4-(ethenyloxy)-, polymer with chlorotrifluoroethene and alkoxyethene, hydrogen alkanedioate</v>
      </c>
      <c r="G302" s="46" t="str">
        <f t="shared" si="16"/>
        <v>15495-6</v>
      </c>
      <c r="H302" s="45" t="str">
        <f t="shared" si="17"/>
        <v>1-Butanol, 4-(ethenyloxy)-, polymer with chlorotrifluoroethene and alkoxyethene, hydrogen alkanedioate</v>
      </c>
    </row>
    <row r="303" spans="1:8" x14ac:dyDescent="0.35">
      <c r="A303" s="45">
        <f>IF(B303="","",MAX(A$3:A302)+1)</f>
        <v>300</v>
      </c>
      <c r="B303" s="45" t="str">
        <f t="shared" si="18"/>
        <v>115-25-3</v>
      </c>
      <c r="D303" s="74" t="str">
        <f>'Substances &amp; Codes'!H4</f>
        <v>115-25-3</v>
      </c>
      <c r="E303" s="74" t="str">
        <f>'Substances &amp; Codes'!I4</f>
        <v>Cyclobutane, octafluoro-</v>
      </c>
      <c r="G303" s="46" t="str">
        <f t="shared" si="16"/>
        <v>115-25-3</v>
      </c>
      <c r="H303" s="45" t="str">
        <f t="shared" si="17"/>
        <v>Cyclobutane, octafluoro-</v>
      </c>
    </row>
    <row r="304" spans="1:8" x14ac:dyDescent="0.35">
      <c r="A304" s="45">
        <f>IF(B304="","",MAX(A$3:A303)+1)</f>
        <v>301</v>
      </c>
      <c r="B304" s="45" t="str">
        <f t="shared" si="18"/>
        <v>406-78-0</v>
      </c>
      <c r="D304" s="74" t="str">
        <f>'Substances &amp; Codes'!H5</f>
        <v>406-78-0</v>
      </c>
      <c r="E304" s="74" t="str">
        <f>'Substances &amp; Codes'!I5</f>
        <v>Ethane, 1,1,2,2-tetrafluoro-1-(2,2,2-trifluoroethoxy)-</v>
      </c>
      <c r="G304" s="46" t="str">
        <f t="shared" si="16"/>
        <v>406-78-0</v>
      </c>
      <c r="H304" s="45" t="str">
        <f t="shared" si="17"/>
        <v>Ethane, 1,1,2,2-tetrafluoro-1-(2,2,2-trifluoroethoxy)-</v>
      </c>
    </row>
    <row r="305" spans="1:8" x14ac:dyDescent="0.35">
      <c r="A305" s="45">
        <f>IF(B305="","",MAX(A$3:A304)+1)</f>
        <v>302</v>
      </c>
      <c r="B305" s="45" t="str">
        <f t="shared" si="18"/>
        <v>692-49-9</v>
      </c>
      <c r="D305" s="74" t="str">
        <f>'Substances &amp; Codes'!H6</f>
        <v>692-49-9</v>
      </c>
      <c r="E305" s="74" t="str">
        <f>'Substances &amp; Codes'!I6</f>
        <v>2-Butene, 1,1,1,4,4,4-hexafluoro-, (2Z)-</v>
      </c>
      <c r="G305" s="46" t="str">
        <f t="shared" si="16"/>
        <v>692-49-9</v>
      </c>
      <c r="H305" s="45" t="str">
        <f t="shared" si="17"/>
        <v>2-Butene, 1,1,1,4,4,4-hexafluoro-, (2Z)-</v>
      </c>
    </row>
    <row r="306" spans="1:8" x14ac:dyDescent="0.35">
      <c r="A306" s="45">
        <f>IF(B306="","",MAX(A$3:A305)+1)</f>
        <v>303</v>
      </c>
      <c r="B306" s="45" t="str">
        <f t="shared" si="18"/>
        <v>754-12-1</v>
      </c>
      <c r="D306" s="74" t="str">
        <f>'Substances &amp; Codes'!H7</f>
        <v>754-12-1</v>
      </c>
      <c r="E306" s="74" t="str">
        <f>'Substances &amp; Codes'!I7</f>
        <v>1-Propene, 2,3,3,3-tetrafluoro</v>
      </c>
      <c r="G306" s="46" t="str">
        <f t="shared" si="16"/>
        <v>754-12-1</v>
      </c>
      <c r="H306" s="45" t="str">
        <f t="shared" si="17"/>
        <v>1-Propene, 2,3,3,3-tetrafluoro</v>
      </c>
    </row>
    <row r="307" spans="1:8" x14ac:dyDescent="0.35">
      <c r="A307" s="45">
        <f>IF(B307="","",MAX(A$3:A306)+1)</f>
        <v>304</v>
      </c>
      <c r="B307" s="45" t="str">
        <f t="shared" si="18"/>
        <v>26675-46-7</v>
      </c>
      <c r="D307" s="74" t="str">
        <f>'Substances &amp; Codes'!H8</f>
        <v>26675-46-7</v>
      </c>
      <c r="E307" s="74" t="str">
        <f>'Substances &amp; Codes'!I8</f>
        <v>Ethane, 2-chloro-2-(difluoromethoxy)-1,1,1-trifluoro-</v>
      </c>
      <c r="G307" s="46" t="str">
        <f t="shared" si="16"/>
        <v>26675-46-7</v>
      </c>
      <c r="H307" s="45" t="str">
        <f t="shared" si="17"/>
        <v>Ethane, 2-chloro-2-(difluoromethoxy)-1,1,1-trifluoro-</v>
      </c>
    </row>
    <row r="308" spans="1:8" x14ac:dyDescent="0.35">
      <c r="A308" s="45">
        <f>IF(B308="","",MAX(A$3:A307)+1)</f>
        <v>305</v>
      </c>
      <c r="B308" s="45" t="str">
        <f t="shared" si="18"/>
        <v>28523-86-6</v>
      </c>
      <c r="D308" s="74" t="str">
        <f>'Substances &amp; Codes'!H9</f>
        <v>28523-86-6</v>
      </c>
      <c r="E308" s="74" t="str">
        <f>'Substances &amp; Codes'!I9</f>
        <v>Propane, 1,1,1,3,3,3-hexafluoro-2-(fluoromethoxy)-</v>
      </c>
      <c r="G308" s="46" t="str">
        <f t="shared" si="16"/>
        <v>28523-86-6</v>
      </c>
      <c r="H308" s="45" t="str">
        <f t="shared" si="17"/>
        <v>Propane, 1,1,1,3,3,3-hexafluoro-2-(fluoromethoxy)-</v>
      </c>
    </row>
    <row r="309" spans="1:8" x14ac:dyDescent="0.35">
      <c r="A309" s="45">
        <f>IF(B309="","",MAX(A$3:A308)+1)</f>
        <v>306</v>
      </c>
      <c r="B309" s="45" t="str">
        <f t="shared" si="18"/>
        <v>29118-24-9</v>
      </c>
      <c r="D309" s="74" t="str">
        <f>'Substances &amp; Codes'!H10</f>
        <v>29118-24-9</v>
      </c>
      <c r="E309" s="74" t="str">
        <f>'Substances &amp; Codes'!I10</f>
        <v>1-Propene, 1,3,3,3-tetrafluoro-, (1E)-</v>
      </c>
      <c r="G309" s="46" t="str">
        <f t="shared" si="16"/>
        <v>29118-24-9</v>
      </c>
      <c r="H309" s="45" t="str">
        <f t="shared" si="17"/>
        <v>1-Propene, 1,3,3,3-tetrafluoro-, (1E)-</v>
      </c>
    </row>
    <row r="310" spans="1:8" ht="29" x14ac:dyDescent="0.35">
      <c r="A310" s="45">
        <f>IF(B310="","",MAX(A$3:A309)+1)</f>
        <v>307</v>
      </c>
      <c r="B310" s="45" t="str">
        <f t="shared" si="18"/>
        <v>102687-65-0</v>
      </c>
      <c r="D310" s="74" t="str">
        <f>'Substances &amp; Codes'!H11</f>
        <v>102687-65-0</v>
      </c>
      <c r="E310" s="74" t="str">
        <f>'Substances &amp; Codes'!I11</f>
        <v>1-Propene, 1-chloro-3,3,3-trifluoro-, (1E)-</v>
      </c>
      <c r="G310" s="46" t="str">
        <f t="shared" si="16"/>
        <v>102687-65-0</v>
      </c>
      <c r="H310" s="45" t="str">
        <f t="shared" si="17"/>
        <v>1-Propene, 1-chloro-3,3,3-trifluoro-, (1E)-</v>
      </c>
    </row>
    <row r="311" spans="1:8" ht="29" x14ac:dyDescent="0.35">
      <c r="A311" s="45">
        <f>IF(B311="","",MAX(A$3:A310)+1)</f>
        <v>308</v>
      </c>
      <c r="B311" s="45" t="str">
        <f t="shared" si="18"/>
        <v>132182-92-4</v>
      </c>
      <c r="D311" s="74" t="str">
        <f>'Substances &amp; Codes'!H12</f>
        <v>132182-92-4</v>
      </c>
      <c r="E311" s="74" t="str">
        <f>'Substances &amp; Codes'!I12</f>
        <v>Pentane, 1,1,1,2,2,3,4,5,5,5-decafluoro-3-methoxy-4-(trifluoromethyl)-</v>
      </c>
      <c r="G311" s="46" t="str">
        <f t="shared" si="16"/>
        <v>132182-92-4</v>
      </c>
      <c r="H311" s="45" t="str">
        <f t="shared" si="17"/>
        <v>Pentane, 1,1,1,2,2,3,4,5,5,5-decafluoro-3-methoxy-4-(trifluoromethyl)-</v>
      </c>
    </row>
    <row r="312" spans="1:8" ht="29" x14ac:dyDescent="0.35">
      <c r="A312" s="45">
        <f>IF(B312="","",MAX(A$3:A311)+1)</f>
        <v>309</v>
      </c>
      <c r="B312" s="45" t="str">
        <f t="shared" si="18"/>
        <v>133098-04-1</v>
      </c>
      <c r="D312" s="74" t="str">
        <f>'Substances &amp; Codes'!H13</f>
        <v>133098-04-1</v>
      </c>
      <c r="E312" s="74" t="str">
        <f>'Substances &amp; Codes'!I13</f>
        <v>Ethane, 2-chloro-2-(difluoromethoxy)-1,1,1-trifluoro-, (2R)-</v>
      </c>
      <c r="G312" s="46" t="str">
        <f t="shared" si="16"/>
        <v>133098-04-1</v>
      </c>
      <c r="H312" s="45" t="str">
        <f t="shared" si="17"/>
        <v>Ethane, 2-chloro-2-(difluoromethoxy)-1,1,1-trifluoro-, (2R)-</v>
      </c>
    </row>
    <row r="313" spans="1:8" ht="29" x14ac:dyDescent="0.35">
      <c r="A313" s="45">
        <f>IF(B313="","",MAX(A$3:A312)+1)</f>
        <v>310</v>
      </c>
      <c r="B313" s="45" t="str">
        <f t="shared" si="18"/>
        <v>163702-05-4</v>
      </c>
      <c r="D313" s="74" t="str">
        <f>'Substances &amp; Codes'!H14</f>
        <v>163702-05-4</v>
      </c>
      <c r="E313" s="74" t="str">
        <f>'Substances &amp; Codes'!I14</f>
        <v>Butane, 1-ethoxy-1,1,2,2,3,3,4,4,4-nonafluoro-</v>
      </c>
      <c r="G313" s="46" t="str">
        <f t="shared" si="16"/>
        <v>163702-05-4</v>
      </c>
      <c r="H313" s="45" t="str">
        <f t="shared" si="17"/>
        <v>Butane, 1-ethoxy-1,1,2,2,3,3,4,4,4-nonafluoro-</v>
      </c>
    </row>
    <row r="314" spans="1:8" ht="29" x14ac:dyDescent="0.35">
      <c r="A314" s="45">
        <f>IF(B314="","",MAX(A$3:A313)+1)</f>
        <v>311</v>
      </c>
      <c r="B314" s="45" t="str">
        <f t="shared" si="18"/>
        <v>163702-07-6</v>
      </c>
      <c r="D314" s="74" t="str">
        <f>'Substances &amp; Codes'!H15</f>
        <v>163702-07-6</v>
      </c>
      <c r="E314" s="74" t="str">
        <f>'Substances &amp; Codes'!I15</f>
        <v>Butane, 1,1,1,2,2,3,3,4,4-nonafluoro-4-methoxy-</v>
      </c>
      <c r="G314" s="46" t="str">
        <f t="shared" si="16"/>
        <v>163702-07-6</v>
      </c>
      <c r="H314" s="45" t="str">
        <f t="shared" si="17"/>
        <v>Butane, 1,1,1,2,2,3,3,4,4-nonafluoro-4-methoxy-</v>
      </c>
    </row>
    <row r="315" spans="1:8" x14ac:dyDescent="0.35">
      <c r="A315" s="45">
        <f>IF(B315="","",MAX(A$3:A314)+1)</f>
        <v>312</v>
      </c>
      <c r="B315" s="45" t="str">
        <f t="shared" si="18"/>
        <v>19190-8</v>
      </c>
      <c r="D315" s="74" t="str">
        <f>'Substances &amp; Codes'!H16</f>
        <v>19190-8</v>
      </c>
      <c r="E315" s="74" t="str">
        <f>'Substances &amp; Codes'!I16</f>
        <v>Hexafluoroalkene</v>
      </c>
      <c r="G315" s="46" t="str">
        <f t="shared" si="16"/>
        <v>19190-8</v>
      </c>
      <c r="H315" s="45" t="str">
        <f t="shared" si="17"/>
        <v>Hexafluoroalkene</v>
      </c>
    </row>
    <row r="316" spans="1:8" x14ac:dyDescent="0.35">
      <c r="A316" s="45"/>
      <c r="B316" s="45"/>
      <c r="D316" s="74"/>
      <c r="E316" s="74"/>
      <c r="G316" s="46"/>
      <c r="H316" s="45"/>
    </row>
    <row r="317" spans="1:8" x14ac:dyDescent="0.35">
      <c r="A317" s="45"/>
      <c r="B317" s="45"/>
      <c r="D317" s="74"/>
      <c r="E317" s="74"/>
      <c r="G317" s="46"/>
      <c r="H317" s="45"/>
    </row>
    <row r="318" spans="1:8" x14ac:dyDescent="0.35">
      <c r="A318" s="45"/>
      <c r="B318" s="45"/>
      <c r="D318" s="74"/>
      <c r="E318" s="74"/>
      <c r="G318" s="46"/>
      <c r="H318" s="45"/>
    </row>
    <row r="319" spans="1:8" x14ac:dyDescent="0.35">
      <c r="A319" s="45"/>
      <c r="B319" s="45"/>
      <c r="D319" s="74"/>
      <c r="E319" s="74"/>
      <c r="G319" s="46"/>
      <c r="H319" s="45"/>
    </row>
    <row r="320" spans="1:8" x14ac:dyDescent="0.35">
      <c r="A320" s="45"/>
      <c r="B320" s="45"/>
      <c r="D320" s="74"/>
      <c r="E320" s="74"/>
      <c r="G320" s="46"/>
      <c r="H320" s="45"/>
    </row>
    <row r="321" spans="1:8" x14ac:dyDescent="0.35">
      <c r="A321" s="45"/>
      <c r="B321" s="45"/>
      <c r="D321" s="74"/>
      <c r="E321" s="74"/>
      <c r="G321" s="46"/>
      <c r="H321" s="45"/>
    </row>
    <row r="322" spans="1:8" x14ac:dyDescent="0.35">
      <c r="A322" s="45"/>
      <c r="B322" s="45"/>
      <c r="D322" s="74"/>
      <c r="E322" s="74"/>
      <c r="G322" s="46"/>
      <c r="H322" s="45"/>
    </row>
    <row r="323" spans="1:8" x14ac:dyDescent="0.35">
      <c r="A323" s="45"/>
      <c r="B323" s="45"/>
      <c r="D323" s="74"/>
      <c r="E323" s="74"/>
      <c r="G323" s="46"/>
      <c r="H323" s="45"/>
    </row>
    <row r="324" spans="1:8" x14ac:dyDescent="0.35">
      <c r="A324" s="45"/>
      <c r="B324" s="45"/>
      <c r="D324" s="74"/>
      <c r="E324" s="74"/>
      <c r="G324" s="46"/>
      <c r="H324" s="45"/>
    </row>
    <row r="325" spans="1:8" x14ac:dyDescent="0.35">
      <c r="A325" s="45"/>
      <c r="B325" s="45"/>
      <c r="D325" s="74"/>
      <c r="E325" s="74"/>
      <c r="G325" s="46"/>
      <c r="H325" s="45"/>
    </row>
    <row r="326" spans="1:8" x14ac:dyDescent="0.35">
      <c r="A326" s="45"/>
      <c r="B326" s="45"/>
      <c r="D326" s="74"/>
      <c r="E326" s="74"/>
      <c r="G326" s="46"/>
      <c r="H326" s="45"/>
    </row>
    <row r="327" spans="1:8" x14ac:dyDescent="0.35">
      <c r="A327" s="45"/>
      <c r="B327" s="45"/>
      <c r="D327" s="74"/>
      <c r="E327" s="74"/>
      <c r="G327" s="46"/>
      <c r="H327" s="45"/>
    </row>
    <row r="328" spans="1:8" x14ac:dyDescent="0.35">
      <c r="A328" s="45"/>
      <c r="B328" s="45"/>
      <c r="D328" s="74"/>
      <c r="E328" s="74"/>
      <c r="G328" s="46"/>
      <c r="H328" s="45"/>
    </row>
    <row r="329" spans="1:8" x14ac:dyDescent="0.35">
      <c r="A329" s="45"/>
      <c r="B329" s="45"/>
      <c r="D329" s="74"/>
      <c r="E329" s="74"/>
      <c r="G329" s="46"/>
      <c r="H329" s="45"/>
    </row>
    <row r="330" spans="1:8" x14ac:dyDescent="0.35">
      <c r="A330" s="45"/>
      <c r="B330" s="45"/>
      <c r="D330" s="74"/>
      <c r="E330" s="74"/>
      <c r="G330" s="46"/>
      <c r="H330" s="45"/>
    </row>
    <row r="331" spans="1:8" x14ac:dyDescent="0.35">
      <c r="A331" s="45"/>
      <c r="B331" s="45"/>
      <c r="D331" s="74"/>
      <c r="E331" s="74"/>
      <c r="G331" s="46"/>
      <c r="H331" s="45"/>
    </row>
    <row r="332" spans="1:8" x14ac:dyDescent="0.35">
      <c r="A332" s="45"/>
      <c r="B332" s="45"/>
      <c r="D332" s="74"/>
      <c r="E332" s="74"/>
      <c r="G332" s="46"/>
      <c r="H332" s="45"/>
    </row>
    <row r="333" spans="1:8" x14ac:dyDescent="0.35">
      <c r="A333" s="45"/>
      <c r="B333" s="45"/>
      <c r="D333" s="74"/>
      <c r="E333" s="74"/>
      <c r="G333" s="46"/>
      <c r="H333" s="45"/>
    </row>
    <row r="334" spans="1:8" x14ac:dyDescent="0.35">
      <c r="A334" s="45"/>
      <c r="B334" s="45"/>
      <c r="D334" s="74"/>
      <c r="E334" s="74"/>
      <c r="G334" s="46"/>
      <c r="H334" s="45"/>
    </row>
    <row r="335" spans="1:8" x14ac:dyDescent="0.35">
      <c r="A335" s="45"/>
      <c r="B335" s="45"/>
      <c r="D335" s="74"/>
      <c r="E335" s="74"/>
      <c r="G335" s="46"/>
      <c r="H335" s="45"/>
    </row>
    <row r="336" spans="1:8" x14ac:dyDescent="0.35">
      <c r="A336" s="45"/>
      <c r="B336" s="45"/>
      <c r="D336" s="74"/>
      <c r="E336" s="74"/>
      <c r="G336" s="46"/>
      <c r="H336" s="45"/>
    </row>
    <row r="337" spans="1:8" x14ac:dyDescent="0.35">
      <c r="A337" s="49"/>
      <c r="B337" s="49"/>
      <c r="D337" s="75"/>
      <c r="E337" s="75"/>
      <c r="G337" s="50"/>
      <c r="H337" s="49"/>
    </row>
    <row r="338" spans="1:8" x14ac:dyDescent="0.35">
      <c r="A338" s="49"/>
      <c r="B338" s="49"/>
      <c r="D338" s="75"/>
      <c r="E338" s="75"/>
      <c r="G338" s="50"/>
      <c r="H338" s="49"/>
    </row>
    <row r="339" spans="1:8" x14ac:dyDescent="0.35">
      <c r="A339" s="49"/>
      <c r="B339" s="49"/>
      <c r="D339" s="75"/>
      <c r="E339" s="75"/>
      <c r="G339" s="50"/>
      <c r="H339" s="49"/>
    </row>
    <row r="340" spans="1:8" x14ac:dyDescent="0.35">
      <c r="A340" s="49"/>
      <c r="B340" s="49"/>
      <c r="D340" s="75"/>
      <c r="E340" s="75"/>
      <c r="G340" s="50"/>
      <c r="H340" s="49"/>
    </row>
    <row r="341" spans="1:8" x14ac:dyDescent="0.35">
      <c r="A341" s="49"/>
      <c r="B341" s="49"/>
      <c r="D341" s="75"/>
      <c r="E341" s="75"/>
      <c r="G341" s="50"/>
      <c r="H341" s="49"/>
    </row>
    <row r="342" spans="1:8" x14ac:dyDescent="0.35">
      <c r="A342" s="49"/>
      <c r="B342" s="49"/>
      <c r="D342" s="75"/>
      <c r="E342" s="75"/>
      <c r="G342" s="50"/>
      <c r="H342" s="49"/>
    </row>
    <row r="343" spans="1:8" x14ac:dyDescent="0.35">
      <c r="A343" s="49"/>
      <c r="B343" s="49"/>
      <c r="D343" s="75"/>
      <c r="E343" s="75"/>
      <c r="G343" s="50"/>
      <c r="H343" s="49"/>
    </row>
    <row r="344" spans="1:8" x14ac:dyDescent="0.35">
      <c r="A344" s="49"/>
      <c r="B344" s="49"/>
      <c r="D344" s="75"/>
      <c r="E344" s="75"/>
      <c r="G344" s="50"/>
      <c r="H344" s="49"/>
    </row>
    <row r="345" spans="1:8" x14ac:dyDescent="0.35">
      <c r="A345" s="49"/>
      <c r="B345" s="49"/>
      <c r="D345" s="75"/>
      <c r="E345" s="75"/>
      <c r="G345" s="50"/>
      <c r="H345" s="49"/>
    </row>
    <row r="346" spans="1:8" x14ac:dyDescent="0.35">
      <c r="A346" s="49"/>
      <c r="B346" s="49"/>
      <c r="D346" s="75"/>
      <c r="E346" s="75"/>
      <c r="G346" s="50"/>
      <c r="H346" s="49"/>
    </row>
    <row r="347" spans="1:8" x14ac:dyDescent="0.35">
      <c r="A347" s="49"/>
      <c r="B347" s="49"/>
      <c r="D347" s="75"/>
      <c r="E347" s="75"/>
      <c r="G347" s="50"/>
      <c r="H347" s="49"/>
    </row>
    <row r="348" spans="1:8" x14ac:dyDescent="0.35">
      <c r="A348" s="49"/>
      <c r="B348" s="49"/>
      <c r="D348" s="75"/>
      <c r="E348" s="75"/>
      <c r="G348" s="50"/>
      <c r="H348" s="49"/>
    </row>
    <row r="349" spans="1:8" x14ac:dyDescent="0.35">
      <c r="A349" s="49"/>
      <c r="B349" s="49"/>
      <c r="D349" s="75"/>
      <c r="E349" s="75"/>
      <c r="G349" s="50"/>
      <c r="H349" s="49"/>
    </row>
    <row r="350" spans="1:8" x14ac:dyDescent="0.35">
      <c r="A350" s="49"/>
      <c r="B350" s="49"/>
      <c r="D350" s="75"/>
      <c r="E350" s="75"/>
      <c r="G350" s="50"/>
      <c r="H350" s="49"/>
    </row>
    <row r="351" spans="1:8" x14ac:dyDescent="0.35">
      <c r="A351" s="49"/>
      <c r="B351" s="49"/>
      <c r="D351" s="75"/>
      <c r="E351" s="75"/>
      <c r="G351" s="50"/>
      <c r="H351" s="49"/>
    </row>
    <row r="352" spans="1:8" x14ac:dyDescent="0.35">
      <c r="A352" s="49"/>
      <c r="B352" s="49"/>
      <c r="D352" s="75"/>
      <c r="E352" s="75"/>
      <c r="G352" s="50"/>
      <c r="H352" s="49"/>
    </row>
    <row r="353" spans="1:8" x14ac:dyDescent="0.35">
      <c r="A353" s="49"/>
      <c r="B353" s="49"/>
      <c r="D353" s="75"/>
      <c r="E353" s="75"/>
      <c r="G353" s="50"/>
      <c r="H353" s="49"/>
    </row>
    <row r="354" spans="1:8" x14ac:dyDescent="0.35">
      <c r="A354" s="49"/>
      <c r="B354" s="49"/>
      <c r="D354" s="75"/>
      <c r="E354" s="75"/>
      <c r="G354" s="50"/>
      <c r="H354" s="49"/>
    </row>
    <row r="355" spans="1:8" x14ac:dyDescent="0.35">
      <c r="A355" s="49"/>
      <c r="B355" s="49"/>
      <c r="D355" s="75"/>
      <c r="E355" s="75"/>
      <c r="G355" s="50"/>
      <c r="H355" s="49"/>
    </row>
    <row r="356" spans="1:8" x14ac:dyDescent="0.35">
      <c r="A356" s="49"/>
      <c r="B356" s="49"/>
      <c r="D356" s="75"/>
      <c r="E356" s="75"/>
      <c r="G356" s="50"/>
      <c r="H356" s="49"/>
    </row>
    <row r="357" spans="1:8" x14ac:dyDescent="0.35">
      <c r="A357" s="49"/>
      <c r="B357" s="49"/>
      <c r="D357" s="75"/>
      <c r="E357" s="75"/>
      <c r="G357" s="50"/>
      <c r="H357" s="49"/>
    </row>
    <row r="358" spans="1:8" x14ac:dyDescent="0.35">
      <c r="A358" s="49"/>
      <c r="B358" s="49"/>
      <c r="D358" s="75"/>
      <c r="E358" s="75"/>
      <c r="G358" s="50"/>
      <c r="H358" s="49"/>
    </row>
    <row r="359" spans="1:8" x14ac:dyDescent="0.35">
      <c r="A359" s="49"/>
      <c r="B359" s="49"/>
      <c r="D359" s="75"/>
      <c r="E359" s="75"/>
      <c r="G359" s="50"/>
      <c r="H359" s="49"/>
    </row>
    <row r="360" spans="1:8" x14ac:dyDescent="0.35">
      <c r="A360" s="49"/>
      <c r="B360" s="49"/>
      <c r="D360" s="75"/>
      <c r="E360" s="75"/>
      <c r="G360" s="50"/>
      <c r="H360" s="49"/>
    </row>
    <row r="361" spans="1:8" x14ac:dyDescent="0.35">
      <c r="A361" s="49"/>
      <c r="B361" s="49"/>
      <c r="D361" s="75"/>
      <c r="E361" s="75"/>
      <c r="G361" s="50"/>
      <c r="H361" s="49"/>
    </row>
    <row r="362" spans="1:8" x14ac:dyDescent="0.35">
      <c r="A362" s="49"/>
      <c r="B362" s="49"/>
      <c r="D362" s="75"/>
      <c r="E362" s="75"/>
      <c r="G362" s="50"/>
      <c r="H362" s="49"/>
    </row>
    <row r="363" spans="1:8" x14ac:dyDescent="0.35">
      <c r="A363" s="49"/>
      <c r="B363" s="49"/>
      <c r="D363" s="75"/>
      <c r="E363" s="75"/>
      <c r="G363" s="50"/>
      <c r="H363" s="49"/>
    </row>
    <row r="364" spans="1:8" x14ac:dyDescent="0.35">
      <c r="A364" s="49"/>
      <c r="B364" s="49"/>
      <c r="D364" s="75"/>
      <c r="E364" s="75"/>
      <c r="G364" s="50"/>
      <c r="H364" s="49"/>
    </row>
    <row r="365" spans="1:8" x14ac:dyDescent="0.35">
      <c r="A365" s="49"/>
      <c r="B365" s="49"/>
      <c r="D365" s="75"/>
      <c r="E365" s="75"/>
      <c r="G365" s="50"/>
      <c r="H365" s="49"/>
    </row>
    <row r="366" spans="1:8" x14ac:dyDescent="0.35">
      <c r="A366" s="49"/>
      <c r="B366" s="49"/>
      <c r="D366" s="75"/>
      <c r="E366" s="75"/>
      <c r="G366" s="50"/>
      <c r="H366" s="49"/>
    </row>
    <row r="367" spans="1:8" x14ac:dyDescent="0.35">
      <c r="A367" s="49"/>
      <c r="B367" s="49"/>
      <c r="D367" s="75"/>
      <c r="E367" s="75"/>
      <c r="G367" s="50"/>
      <c r="H367" s="49"/>
    </row>
    <row r="368" spans="1:8" x14ac:dyDescent="0.35">
      <c r="A368" s="49"/>
      <c r="B368" s="49"/>
      <c r="D368" s="75"/>
      <c r="E368" s="75"/>
      <c r="G368" s="50"/>
      <c r="H368" s="49"/>
    </row>
    <row r="369" spans="1:8" x14ac:dyDescent="0.35">
      <c r="A369" s="49"/>
      <c r="B369" s="49"/>
      <c r="D369" s="75"/>
      <c r="E369" s="75"/>
      <c r="G369" s="50"/>
      <c r="H369" s="49"/>
    </row>
    <row r="370" spans="1:8" x14ac:dyDescent="0.35">
      <c r="A370" s="49"/>
      <c r="B370" s="49"/>
      <c r="D370" s="75"/>
      <c r="E370" s="75"/>
      <c r="G370" s="50"/>
      <c r="H370" s="49"/>
    </row>
    <row r="371" spans="1:8" x14ac:dyDescent="0.35">
      <c r="A371" s="49"/>
      <c r="B371" s="49"/>
      <c r="D371" s="75"/>
      <c r="E371" s="75"/>
      <c r="G371" s="50"/>
      <c r="H371" s="49"/>
    </row>
    <row r="372" spans="1:8" x14ac:dyDescent="0.35">
      <c r="A372" s="49"/>
      <c r="B372" s="49"/>
      <c r="D372" s="75"/>
      <c r="E372" s="75"/>
      <c r="G372" s="50"/>
      <c r="H372" s="49"/>
    </row>
    <row r="373" spans="1:8" x14ac:dyDescent="0.35">
      <c r="A373" s="49"/>
      <c r="B373" s="49"/>
      <c r="D373" s="75"/>
      <c r="E373" s="75"/>
      <c r="G373" s="50"/>
      <c r="H373" s="49"/>
    </row>
    <row r="374" spans="1:8" x14ac:dyDescent="0.35">
      <c r="A374" s="49"/>
      <c r="B374" s="49"/>
      <c r="D374" s="75"/>
      <c r="E374" s="75"/>
      <c r="G374" s="50"/>
      <c r="H374" s="49"/>
    </row>
    <row r="375" spans="1:8" x14ac:dyDescent="0.35">
      <c r="A375" s="49"/>
      <c r="B375" s="49"/>
      <c r="D375" s="75"/>
      <c r="E375" s="75"/>
      <c r="G375" s="50"/>
      <c r="H375" s="49"/>
    </row>
    <row r="376" spans="1:8" x14ac:dyDescent="0.35">
      <c r="A376" s="49"/>
      <c r="B376" s="49"/>
      <c r="D376" s="75"/>
      <c r="E376" s="75"/>
      <c r="G376" s="50"/>
      <c r="H376" s="49"/>
    </row>
    <row r="377" spans="1:8" x14ac:dyDescent="0.35">
      <c r="A377" s="49"/>
      <c r="B377" s="49"/>
      <c r="D377" s="75"/>
      <c r="E377" s="75"/>
      <c r="G377" s="50"/>
      <c r="H377" s="49"/>
    </row>
    <row r="378" spans="1:8" x14ac:dyDescent="0.35">
      <c r="A378" s="49"/>
      <c r="B378" s="49"/>
      <c r="D378" s="75"/>
      <c r="E378" s="75"/>
      <c r="G378" s="50"/>
      <c r="H378" s="49"/>
    </row>
    <row r="379" spans="1:8" x14ac:dyDescent="0.35">
      <c r="A379" s="49"/>
      <c r="B379" s="49"/>
      <c r="D379" s="75"/>
      <c r="E379" s="75"/>
      <c r="G379" s="50"/>
      <c r="H379" s="49"/>
    </row>
    <row r="380" spans="1:8" x14ac:dyDescent="0.35">
      <c r="A380" s="49"/>
      <c r="B380" s="49"/>
      <c r="D380" s="75"/>
      <c r="E380" s="75"/>
      <c r="G380" s="50"/>
      <c r="H380" s="49"/>
    </row>
    <row r="381" spans="1:8" x14ac:dyDescent="0.35">
      <c r="A381" s="49"/>
      <c r="B381" s="49"/>
      <c r="D381" s="75"/>
      <c r="E381" s="75"/>
      <c r="G381" s="50"/>
      <c r="H381" s="49"/>
    </row>
    <row r="382" spans="1:8" x14ac:dyDescent="0.35">
      <c r="A382" s="49"/>
      <c r="B382" s="49"/>
      <c r="D382" s="75"/>
      <c r="E382" s="75"/>
      <c r="G382" s="50"/>
      <c r="H382" s="49"/>
    </row>
    <row r="383" spans="1:8" x14ac:dyDescent="0.35">
      <c r="A383" s="49"/>
      <c r="B383" s="49"/>
      <c r="D383" s="75"/>
      <c r="E383" s="75"/>
      <c r="G383" s="50"/>
      <c r="H383" s="49"/>
    </row>
    <row r="384" spans="1:8" x14ac:dyDescent="0.35">
      <c r="A384" s="49"/>
      <c r="B384" s="49"/>
      <c r="D384" s="75"/>
      <c r="E384" s="75"/>
      <c r="G384" s="50"/>
      <c r="H384" s="49"/>
    </row>
    <row r="385" spans="1:8" x14ac:dyDescent="0.35">
      <c r="A385" s="49"/>
      <c r="B385" s="49"/>
      <c r="D385" s="75"/>
      <c r="E385" s="75"/>
      <c r="G385" s="50"/>
      <c r="H385" s="49"/>
    </row>
    <row r="386" spans="1:8" x14ac:dyDescent="0.35">
      <c r="A386" s="49"/>
      <c r="B386" s="49"/>
      <c r="D386" s="75"/>
      <c r="E386" s="75"/>
      <c r="G386" s="50"/>
      <c r="H386" s="49"/>
    </row>
    <row r="387" spans="1:8" x14ac:dyDescent="0.35">
      <c r="A387" s="49"/>
      <c r="B387" s="49"/>
      <c r="D387" s="75"/>
      <c r="E387" s="75"/>
      <c r="G387" s="50"/>
      <c r="H387" s="49"/>
    </row>
    <row r="388" spans="1:8" x14ac:dyDescent="0.35">
      <c r="A388" s="49"/>
      <c r="B388" s="49"/>
      <c r="D388" s="75"/>
      <c r="E388" s="75"/>
      <c r="G388" s="50"/>
      <c r="H388" s="49"/>
    </row>
    <row r="389" spans="1:8" x14ac:dyDescent="0.35">
      <c r="A389" s="49"/>
      <c r="B389" s="49"/>
      <c r="D389" s="75"/>
      <c r="E389" s="75"/>
      <c r="G389" s="50"/>
      <c r="H389" s="49"/>
    </row>
    <row r="390" spans="1:8" x14ac:dyDescent="0.35">
      <c r="A390" s="49"/>
      <c r="B390" s="49"/>
      <c r="D390" s="75"/>
      <c r="E390" s="75"/>
      <c r="G390" s="50"/>
      <c r="H390" s="49"/>
    </row>
    <row r="391" spans="1:8" x14ac:dyDescent="0.35">
      <c r="A391" s="49"/>
      <c r="B391" s="49"/>
      <c r="D391" s="75"/>
      <c r="E391" s="75"/>
      <c r="G391" s="50"/>
      <c r="H391" s="49"/>
    </row>
    <row r="392" spans="1:8" x14ac:dyDescent="0.35">
      <c r="A392" s="49"/>
      <c r="B392" s="49"/>
      <c r="D392" s="75"/>
      <c r="E392" s="75"/>
      <c r="G392" s="50"/>
      <c r="H392" s="49"/>
    </row>
    <row r="393" spans="1:8" x14ac:dyDescent="0.35">
      <c r="A393" s="49"/>
      <c r="B393" s="49"/>
      <c r="D393" s="75"/>
      <c r="E393" s="75"/>
      <c r="G393" s="50"/>
      <c r="H393" s="49"/>
    </row>
    <row r="394" spans="1:8" x14ac:dyDescent="0.35">
      <c r="A394" s="49"/>
      <c r="B394" s="49"/>
      <c r="D394" s="75"/>
      <c r="E394" s="75"/>
      <c r="G394" s="50"/>
      <c r="H394" s="49"/>
    </row>
    <row r="395" spans="1:8" x14ac:dyDescent="0.35">
      <c r="A395" s="49"/>
      <c r="B395" s="49"/>
      <c r="D395" s="75"/>
      <c r="E395" s="75"/>
      <c r="G395" s="50"/>
      <c r="H395" s="49"/>
    </row>
    <row r="396" spans="1:8" x14ac:dyDescent="0.35">
      <c r="A396" s="49"/>
      <c r="B396" s="49"/>
      <c r="D396" s="75"/>
      <c r="E396" s="75"/>
      <c r="G396" s="50"/>
      <c r="H396" s="49"/>
    </row>
    <row r="397" spans="1:8" x14ac:dyDescent="0.35">
      <c r="A397" s="49"/>
      <c r="B397" s="49"/>
      <c r="D397" s="75"/>
      <c r="E397" s="75"/>
      <c r="G397" s="50"/>
      <c r="H397" s="49"/>
    </row>
    <row r="398" spans="1:8" x14ac:dyDescent="0.35">
      <c r="A398" s="49"/>
      <c r="B398" s="49"/>
      <c r="D398" s="75"/>
      <c r="E398" s="75"/>
      <c r="G398" s="50"/>
      <c r="H398" s="49"/>
    </row>
    <row r="399" spans="1:8" x14ac:dyDescent="0.35">
      <c r="A399" s="49"/>
      <c r="B399" s="49"/>
      <c r="D399" s="75"/>
      <c r="E399" s="75"/>
      <c r="G399" s="50"/>
      <c r="H399" s="49"/>
    </row>
    <row r="400" spans="1:8" x14ac:dyDescent="0.35">
      <c r="A400" s="49"/>
      <c r="B400" s="49"/>
      <c r="D400" s="75"/>
      <c r="E400" s="75"/>
      <c r="G400" s="50"/>
      <c r="H400" s="49"/>
    </row>
    <row r="401" spans="1:8" x14ac:dyDescent="0.35">
      <c r="A401" s="49"/>
      <c r="B401" s="49"/>
      <c r="D401" s="75"/>
      <c r="E401" s="75"/>
      <c r="G401" s="50"/>
      <c r="H401" s="49"/>
    </row>
    <row r="402" spans="1:8" x14ac:dyDescent="0.35">
      <c r="A402" s="49"/>
      <c r="B402" s="49"/>
      <c r="D402" s="75"/>
      <c r="E402" s="75"/>
      <c r="G402" s="50"/>
      <c r="H402" s="49"/>
    </row>
    <row r="403" spans="1:8" x14ac:dyDescent="0.35">
      <c r="A403" s="49"/>
      <c r="B403" s="49"/>
      <c r="D403" s="75"/>
      <c r="E403" s="75"/>
      <c r="G403" s="50"/>
      <c r="H403" s="49"/>
    </row>
    <row r="404" spans="1:8" x14ac:dyDescent="0.35">
      <c r="A404" s="49"/>
      <c r="B404" s="49"/>
      <c r="D404" s="75"/>
      <c r="E404" s="75"/>
      <c r="G404" s="50"/>
      <c r="H404" s="49"/>
    </row>
    <row r="405" spans="1:8" x14ac:dyDescent="0.35">
      <c r="A405" s="49"/>
      <c r="B405" s="49"/>
      <c r="D405" s="75"/>
      <c r="E405" s="75"/>
      <c r="G405" s="50"/>
      <c r="H405" s="49"/>
    </row>
    <row r="406" spans="1:8" x14ac:dyDescent="0.35">
      <c r="A406" s="49"/>
      <c r="B406" s="49"/>
      <c r="D406" s="75"/>
      <c r="E406" s="75"/>
      <c r="G406" s="50"/>
      <c r="H406" s="49"/>
    </row>
    <row r="407" spans="1:8" x14ac:dyDescent="0.35">
      <c r="A407" s="49"/>
      <c r="B407" s="49"/>
      <c r="D407" s="75"/>
      <c r="E407" s="75"/>
      <c r="G407" s="50"/>
      <c r="H407" s="49"/>
    </row>
    <row r="408" spans="1:8" x14ac:dyDescent="0.35">
      <c r="A408" s="49"/>
      <c r="B408" s="49"/>
      <c r="D408" s="75"/>
      <c r="E408" s="75"/>
      <c r="G408" s="50"/>
      <c r="H408" s="49"/>
    </row>
    <row r="409" spans="1:8" x14ac:dyDescent="0.35">
      <c r="A409" s="49"/>
      <c r="B409" s="49"/>
      <c r="D409" s="75"/>
      <c r="E409" s="75"/>
      <c r="G409" s="50"/>
      <c r="H409" s="49"/>
    </row>
    <row r="410" spans="1:8" x14ac:dyDescent="0.35">
      <c r="A410" s="49"/>
      <c r="B410" s="49"/>
      <c r="D410" s="75"/>
      <c r="E410" s="75"/>
      <c r="G410" s="50"/>
      <c r="H410" s="49"/>
    </row>
    <row r="411" spans="1:8" x14ac:dyDescent="0.35">
      <c r="A411" s="49"/>
      <c r="B411" s="49"/>
      <c r="D411" s="75"/>
      <c r="E411" s="75"/>
      <c r="G411" s="50"/>
      <c r="H411" s="49"/>
    </row>
    <row r="412" spans="1:8" x14ac:dyDescent="0.35">
      <c r="A412" s="49"/>
      <c r="B412" s="49"/>
      <c r="D412" s="75"/>
      <c r="E412" s="75"/>
      <c r="G412" s="50"/>
      <c r="H412" s="49"/>
    </row>
    <row r="413" spans="1:8" x14ac:dyDescent="0.35">
      <c r="A413" s="49"/>
      <c r="B413" s="49"/>
      <c r="D413" s="75"/>
      <c r="E413" s="75"/>
      <c r="G413" s="50"/>
      <c r="H413" s="49"/>
    </row>
    <row r="414" spans="1:8" x14ac:dyDescent="0.35">
      <c r="A414" s="49"/>
      <c r="B414" s="49"/>
      <c r="D414" s="75"/>
      <c r="E414" s="75"/>
      <c r="G414" s="50"/>
      <c r="H414" s="49"/>
    </row>
    <row r="415" spans="1:8" x14ac:dyDescent="0.35">
      <c r="A415" s="49"/>
      <c r="B415" s="49"/>
      <c r="D415" s="75"/>
      <c r="E415" s="75"/>
      <c r="G415" s="50"/>
      <c r="H415" s="49"/>
    </row>
    <row r="416" spans="1:8" x14ac:dyDescent="0.35">
      <c r="A416" s="49"/>
      <c r="B416" s="49"/>
      <c r="D416" s="75"/>
      <c r="E416" s="75"/>
      <c r="G416" s="50"/>
      <c r="H416" s="49"/>
    </row>
    <row r="417" spans="1:8" x14ac:dyDescent="0.35">
      <c r="A417" s="49"/>
      <c r="B417" s="49"/>
      <c r="D417" s="75"/>
      <c r="E417" s="75"/>
      <c r="G417" s="50"/>
      <c r="H417" s="49"/>
    </row>
    <row r="418" spans="1:8" x14ac:dyDescent="0.35">
      <c r="A418" s="49"/>
      <c r="B418" s="49"/>
      <c r="D418" s="75"/>
      <c r="E418" s="75"/>
      <c r="G418" s="50"/>
      <c r="H418" s="49"/>
    </row>
    <row r="419" spans="1:8" x14ac:dyDescent="0.35">
      <c r="A419" s="49"/>
      <c r="B419" s="49"/>
      <c r="D419" s="75"/>
      <c r="E419" s="75"/>
      <c r="G419" s="50"/>
      <c r="H419" s="49"/>
    </row>
    <row r="420" spans="1:8" x14ac:dyDescent="0.35">
      <c r="A420" s="49"/>
      <c r="B420" s="49"/>
      <c r="D420" s="75"/>
      <c r="E420" s="75"/>
      <c r="G420" s="50"/>
      <c r="H420" s="49"/>
    </row>
    <row r="421" spans="1:8" x14ac:dyDescent="0.35">
      <c r="A421" s="49"/>
      <c r="B421" s="49"/>
      <c r="D421" s="75"/>
      <c r="E421" s="75"/>
      <c r="G421" s="50"/>
      <c r="H421" s="49"/>
    </row>
    <row r="422" spans="1:8" x14ac:dyDescent="0.35">
      <c r="A422" s="49"/>
      <c r="B422" s="49"/>
      <c r="D422" s="75"/>
      <c r="E422" s="75"/>
      <c r="G422" s="50"/>
      <c r="H422" s="49"/>
    </row>
    <row r="423" spans="1:8" x14ac:dyDescent="0.35">
      <c r="A423" s="49"/>
      <c r="B423" s="49"/>
      <c r="D423" s="75"/>
      <c r="E423" s="75"/>
      <c r="G423" s="50"/>
      <c r="H423" s="49"/>
    </row>
    <row r="424" spans="1:8" x14ac:dyDescent="0.35">
      <c r="A424" s="49"/>
      <c r="B424" s="49"/>
      <c r="D424" s="75"/>
      <c r="E424" s="75"/>
      <c r="G424" s="50"/>
      <c r="H424" s="49"/>
    </row>
    <row r="425" spans="1:8" x14ac:dyDescent="0.35">
      <c r="A425" s="49"/>
      <c r="B425" s="49"/>
      <c r="D425" s="75"/>
      <c r="E425" s="75"/>
      <c r="G425" s="50"/>
      <c r="H425" s="49"/>
    </row>
    <row r="426" spans="1:8" x14ac:dyDescent="0.35">
      <c r="A426" s="49"/>
      <c r="B426" s="49"/>
      <c r="D426" s="75"/>
      <c r="E426" s="75"/>
      <c r="G426" s="50"/>
      <c r="H426" s="49"/>
    </row>
    <row r="427" spans="1:8" x14ac:dyDescent="0.35">
      <c r="A427" s="49"/>
      <c r="B427" s="49"/>
      <c r="D427" s="75"/>
      <c r="E427" s="75"/>
      <c r="G427" s="50"/>
      <c r="H427" s="49"/>
    </row>
    <row r="428" spans="1:8" x14ac:dyDescent="0.35">
      <c r="A428" s="49"/>
      <c r="B428" s="49"/>
      <c r="D428" s="75"/>
      <c r="E428" s="75"/>
      <c r="G428" s="50"/>
      <c r="H428" s="49"/>
    </row>
    <row r="429" spans="1:8" x14ac:dyDescent="0.35">
      <c r="A429" s="49"/>
      <c r="B429" s="49"/>
      <c r="D429" s="75"/>
      <c r="E429" s="75"/>
      <c r="G429" s="50"/>
      <c r="H429" s="49"/>
    </row>
    <row r="430" spans="1:8" x14ac:dyDescent="0.35">
      <c r="A430" s="49"/>
      <c r="B430" s="49"/>
      <c r="D430" s="75"/>
      <c r="E430" s="75"/>
      <c r="G430" s="50"/>
      <c r="H430" s="49"/>
    </row>
    <row r="431" spans="1:8" x14ac:dyDescent="0.35">
      <c r="A431" s="49"/>
      <c r="B431" s="49"/>
      <c r="D431" s="75"/>
      <c r="E431" s="75"/>
      <c r="G431" s="50"/>
      <c r="H431" s="49"/>
    </row>
    <row r="432" spans="1:8" x14ac:dyDescent="0.35">
      <c r="A432" s="49"/>
      <c r="B432" s="49"/>
      <c r="D432" s="75"/>
      <c r="E432" s="75"/>
      <c r="G432" s="50"/>
      <c r="H432" s="49"/>
    </row>
    <row r="433" spans="1:8" x14ac:dyDescent="0.35">
      <c r="A433" s="49"/>
      <c r="B433" s="49"/>
      <c r="D433" s="75"/>
      <c r="E433" s="75"/>
      <c r="G433" s="50"/>
      <c r="H433" s="49"/>
    </row>
    <row r="434" spans="1:8" x14ac:dyDescent="0.35">
      <c r="A434" s="49"/>
      <c r="B434" s="49"/>
      <c r="D434" s="75"/>
      <c r="E434" s="75"/>
      <c r="G434" s="50"/>
      <c r="H434" s="49"/>
    </row>
    <row r="435" spans="1:8" x14ac:dyDescent="0.35">
      <c r="A435" s="49"/>
      <c r="B435" s="49"/>
      <c r="D435" s="75"/>
      <c r="E435" s="75"/>
      <c r="G435" s="50"/>
      <c r="H435" s="49"/>
    </row>
    <row r="436" spans="1:8" x14ac:dyDescent="0.35">
      <c r="A436" s="49"/>
      <c r="B436" s="49"/>
      <c r="D436" s="75"/>
      <c r="E436" s="75"/>
      <c r="G436" s="50"/>
      <c r="H436" s="49"/>
    </row>
    <row r="437" spans="1:8" x14ac:dyDescent="0.35">
      <c r="A437" s="49"/>
      <c r="B437" s="49"/>
      <c r="D437" s="75"/>
      <c r="E437" s="75"/>
      <c r="G437" s="50"/>
      <c r="H437" s="49"/>
    </row>
    <row r="438" spans="1:8" x14ac:dyDescent="0.35">
      <c r="A438" s="49"/>
      <c r="B438" s="49"/>
      <c r="D438" s="75"/>
      <c r="E438" s="75"/>
      <c r="G438" s="50"/>
      <c r="H438" s="49"/>
    </row>
    <row r="439" spans="1:8" x14ac:dyDescent="0.35">
      <c r="A439" s="49"/>
      <c r="B439" s="49"/>
      <c r="D439" s="75"/>
      <c r="E439" s="75"/>
      <c r="G439" s="50"/>
      <c r="H439" s="49"/>
    </row>
    <row r="440" spans="1:8" x14ac:dyDescent="0.35">
      <c r="A440" s="49"/>
      <c r="B440" s="49"/>
      <c r="D440" s="75"/>
      <c r="E440" s="75"/>
      <c r="G440" s="50"/>
      <c r="H440" s="49"/>
    </row>
    <row r="441" spans="1:8" x14ac:dyDescent="0.35">
      <c r="A441" s="49"/>
      <c r="B441" s="49"/>
      <c r="D441" s="75"/>
      <c r="E441" s="75"/>
      <c r="G441" s="50"/>
      <c r="H441" s="49"/>
    </row>
    <row r="442" spans="1:8" x14ac:dyDescent="0.35">
      <c r="A442" s="49"/>
      <c r="B442" s="49"/>
      <c r="D442" s="75"/>
      <c r="E442" s="75"/>
      <c r="G442" s="50"/>
      <c r="H442" s="49"/>
    </row>
    <row r="443" spans="1:8" x14ac:dyDescent="0.35">
      <c r="A443" s="49"/>
      <c r="B443" s="49"/>
      <c r="D443" s="75"/>
      <c r="E443" s="75"/>
      <c r="G443" s="50"/>
      <c r="H443" s="49"/>
    </row>
    <row r="444" spans="1:8" x14ac:dyDescent="0.35">
      <c r="A444" s="49"/>
      <c r="B444" s="49"/>
      <c r="D444" s="75"/>
      <c r="E444" s="75"/>
      <c r="G444" s="50"/>
      <c r="H444" s="49"/>
    </row>
    <row r="445" spans="1:8" x14ac:dyDescent="0.35">
      <c r="A445" s="49"/>
      <c r="B445" s="49"/>
      <c r="D445" s="75"/>
      <c r="E445" s="75"/>
      <c r="G445" s="50"/>
      <c r="H445" s="49"/>
    </row>
    <row r="446" spans="1:8" x14ac:dyDescent="0.35">
      <c r="A446" s="49"/>
      <c r="B446" s="49"/>
      <c r="D446" s="75"/>
      <c r="E446" s="75"/>
      <c r="G446" s="50"/>
      <c r="H446" s="49"/>
    </row>
    <row r="447" spans="1:8" x14ac:dyDescent="0.35">
      <c r="A447" s="49"/>
      <c r="B447" s="49"/>
      <c r="D447" s="75"/>
      <c r="E447" s="75"/>
      <c r="G447" s="50"/>
      <c r="H447" s="49"/>
    </row>
    <row r="448" spans="1:8" x14ac:dyDescent="0.35">
      <c r="A448" s="49"/>
      <c r="B448" s="49"/>
      <c r="D448" s="75"/>
      <c r="E448" s="75"/>
      <c r="G448" s="50"/>
      <c r="H448" s="49"/>
    </row>
    <row r="449" spans="1:8" x14ac:dyDescent="0.35">
      <c r="A449" s="49"/>
      <c r="B449" s="49"/>
      <c r="D449" s="75"/>
      <c r="E449" s="75"/>
      <c r="G449" s="50"/>
      <c r="H449" s="49"/>
    </row>
    <row r="450" spans="1:8" x14ac:dyDescent="0.35">
      <c r="A450" s="49"/>
      <c r="B450" s="49"/>
      <c r="D450" s="75"/>
      <c r="E450" s="75"/>
      <c r="G450" s="50"/>
      <c r="H450" s="49"/>
    </row>
    <row r="451" spans="1:8" x14ac:dyDescent="0.35">
      <c r="A451" s="49"/>
      <c r="B451" s="49"/>
      <c r="D451" s="75"/>
      <c r="E451" s="75"/>
      <c r="G451" s="50"/>
      <c r="H451" s="49"/>
    </row>
    <row r="452" spans="1:8" x14ac:dyDescent="0.35">
      <c r="A452" s="49"/>
      <c r="B452" s="49"/>
      <c r="D452" s="75"/>
      <c r="E452" s="75"/>
      <c r="G452" s="50"/>
      <c r="H452" s="49"/>
    </row>
    <row r="453" spans="1:8" x14ac:dyDescent="0.35">
      <c r="A453" s="49"/>
      <c r="B453" s="49"/>
      <c r="D453" s="75"/>
      <c r="E453" s="75"/>
      <c r="G453" s="50"/>
      <c r="H453" s="49"/>
    </row>
    <row r="454" spans="1:8" x14ac:dyDescent="0.35">
      <c r="A454" s="49"/>
      <c r="B454" s="49"/>
      <c r="D454" s="75"/>
      <c r="E454" s="75"/>
      <c r="G454" s="50"/>
      <c r="H454" s="49"/>
    </row>
    <row r="455" spans="1:8" x14ac:dyDescent="0.35">
      <c r="A455" s="49"/>
      <c r="B455" s="49"/>
      <c r="D455" s="75"/>
      <c r="E455" s="75"/>
      <c r="G455" s="50"/>
      <c r="H455" s="49"/>
    </row>
    <row r="456" spans="1:8" x14ac:dyDescent="0.35">
      <c r="A456" s="49"/>
      <c r="B456" s="49"/>
      <c r="D456" s="75"/>
      <c r="E456" s="75"/>
      <c r="G456" s="50"/>
      <c r="H456" s="49"/>
    </row>
    <row r="457" spans="1:8" x14ac:dyDescent="0.35">
      <c r="A457" s="49"/>
      <c r="B457" s="49"/>
      <c r="D457" s="75"/>
      <c r="E457" s="75"/>
      <c r="G457" s="50"/>
      <c r="H457" s="49"/>
    </row>
    <row r="458" spans="1:8" x14ac:dyDescent="0.35">
      <c r="A458" s="49"/>
      <c r="B458" s="49"/>
      <c r="D458" s="75"/>
      <c r="E458" s="75"/>
      <c r="G458" s="50"/>
      <c r="H458" s="49"/>
    </row>
    <row r="459" spans="1:8" x14ac:dyDescent="0.35">
      <c r="A459" s="49"/>
      <c r="B459" s="49"/>
      <c r="D459" s="75"/>
      <c r="E459" s="75"/>
      <c r="G459" s="50"/>
      <c r="H459" s="49"/>
    </row>
    <row r="460" spans="1:8" x14ac:dyDescent="0.35">
      <c r="A460" s="49"/>
      <c r="B460" s="49"/>
      <c r="D460" s="75"/>
      <c r="E460" s="75"/>
      <c r="G460" s="50"/>
      <c r="H460" s="49"/>
    </row>
    <row r="461" spans="1:8" x14ac:dyDescent="0.35">
      <c r="A461" s="49"/>
      <c r="B461" s="49"/>
      <c r="D461" s="75"/>
      <c r="E461" s="75"/>
      <c r="G461" s="50"/>
      <c r="H461" s="49"/>
    </row>
    <row r="462" spans="1:8" x14ac:dyDescent="0.35">
      <c r="A462" s="49"/>
      <c r="B462" s="49"/>
      <c r="D462" s="75"/>
      <c r="E462" s="75"/>
      <c r="G462" s="50"/>
      <c r="H462" s="49"/>
    </row>
    <row r="463" spans="1:8" x14ac:dyDescent="0.35">
      <c r="A463" s="49"/>
      <c r="B463" s="49"/>
      <c r="D463" s="75"/>
      <c r="E463" s="75"/>
      <c r="G463" s="50"/>
      <c r="H463" s="49"/>
    </row>
    <row r="464" spans="1:8" x14ac:dyDescent="0.35">
      <c r="A464" s="49"/>
      <c r="B464" s="49"/>
      <c r="D464" s="75"/>
      <c r="E464" s="75"/>
      <c r="G464" s="50"/>
      <c r="H464" s="49"/>
    </row>
    <row r="465" spans="1:8" x14ac:dyDescent="0.35">
      <c r="A465" s="49"/>
      <c r="B465" s="49"/>
      <c r="D465" s="75"/>
      <c r="E465" s="75"/>
      <c r="G465" s="50"/>
      <c r="H465" s="49"/>
    </row>
    <row r="466" spans="1:8" x14ac:dyDescent="0.35">
      <c r="A466" s="49"/>
      <c r="B466" s="49"/>
      <c r="D466" s="75"/>
      <c r="E466" s="75"/>
      <c r="G466" s="50"/>
      <c r="H466" s="49"/>
    </row>
    <row r="467" spans="1:8" x14ac:dyDescent="0.35">
      <c r="A467" s="49"/>
      <c r="B467" s="49"/>
      <c r="D467" s="75"/>
      <c r="E467" s="75"/>
      <c r="G467" s="50"/>
      <c r="H467" s="49"/>
    </row>
    <row r="468" spans="1:8" x14ac:dyDescent="0.35">
      <c r="A468" s="49"/>
      <c r="B468" s="49"/>
      <c r="D468" s="75"/>
      <c r="E468" s="75"/>
      <c r="G468" s="50"/>
      <c r="H468" s="49"/>
    </row>
    <row r="469" spans="1:8" x14ac:dyDescent="0.35">
      <c r="A469" s="49"/>
      <c r="B469" s="49"/>
      <c r="D469" s="75"/>
      <c r="E469" s="75"/>
      <c r="G469" s="50"/>
      <c r="H469" s="49"/>
    </row>
    <row r="470" spans="1:8" x14ac:dyDescent="0.35">
      <c r="A470" s="49"/>
      <c r="B470" s="49"/>
      <c r="D470" s="75"/>
      <c r="E470" s="75"/>
      <c r="G470" s="50"/>
      <c r="H470" s="49"/>
    </row>
    <row r="471" spans="1:8" x14ac:dyDescent="0.35">
      <c r="A471" s="49"/>
      <c r="B471" s="49"/>
      <c r="D471" s="75"/>
      <c r="E471" s="75"/>
      <c r="G471" s="50"/>
      <c r="H471" s="49"/>
    </row>
    <row r="472" spans="1:8" x14ac:dyDescent="0.35">
      <c r="A472" s="49"/>
      <c r="B472" s="49"/>
      <c r="D472" s="75"/>
      <c r="E472" s="75"/>
      <c r="G472" s="50"/>
      <c r="H472" s="49"/>
    </row>
    <row r="473" spans="1:8" x14ac:dyDescent="0.35">
      <c r="A473" s="49"/>
      <c r="B473" s="49"/>
      <c r="D473" s="75"/>
      <c r="E473" s="75"/>
      <c r="G473" s="50"/>
      <c r="H473" s="49"/>
    </row>
    <row r="474" spans="1:8" x14ac:dyDescent="0.35">
      <c r="A474" s="49"/>
      <c r="B474" s="49"/>
      <c r="D474" s="75"/>
      <c r="E474" s="75"/>
      <c r="G474" s="50"/>
      <c r="H474" s="49"/>
    </row>
    <row r="475" spans="1:8" x14ac:dyDescent="0.35">
      <c r="A475" s="49"/>
      <c r="B475" s="49"/>
      <c r="D475" s="75"/>
      <c r="E475" s="75"/>
      <c r="G475" s="50"/>
      <c r="H475" s="49"/>
    </row>
    <row r="476" spans="1:8" x14ac:dyDescent="0.35">
      <c r="A476" s="49"/>
      <c r="B476" s="49"/>
      <c r="D476" s="75"/>
      <c r="E476" s="75"/>
      <c r="G476" s="50"/>
      <c r="H476" s="49"/>
    </row>
    <row r="477" spans="1:8" x14ac:dyDescent="0.35">
      <c r="A477" s="49"/>
      <c r="B477" s="49"/>
      <c r="D477" s="75"/>
      <c r="E477" s="75"/>
      <c r="G477" s="50"/>
      <c r="H477" s="49"/>
    </row>
    <row r="478" spans="1:8" x14ac:dyDescent="0.35">
      <c r="A478" s="49"/>
      <c r="B478" s="49"/>
      <c r="D478" s="75"/>
      <c r="E478" s="75"/>
      <c r="G478" s="50"/>
      <c r="H478" s="49"/>
    </row>
    <row r="479" spans="1:8" x14ac:dyDescent="0.35">
      <c r="A479" s="49"/>
      <c r="B479" s="49"/>
      <c r="D479" s="75"/>
      <c r="E479" s="75"/>
      <c r="G479" s="50"/>
      <c r="H479" s="49"/>
    </row>
    <row r="480" spans="1:8" x14ac:dyDescent="0.35">
      <c r="A480" s="49"/>
      <c r="B480" s="49"/>
      <c r="D480" s="75"/>
      <c r="E480" s="75"/>
      <c r="G480" s="50"/>
      <c r="H480" s="49"/>
    </row>
    <row r="481" spans="1:8" x14ac:dyDescent="0.35">
      <c r="A481" s="49"/>
      <c r="B481" s="49"/>
      <c r="D481" s="75"/>
      <c r="E481" s="75"/>
      <c r="G481" s="50"/>
      <c r="H481" s="49"/>
    </row>
    <row r="482" spans="1:8" x14ac:dyDescent="0.35">
      <c r="A482" s="49"/>
      <c r="B482" s="49"/>
      <c r="D482" s="75"/>
      <c r="E482" s="75"/>
      <c r="G482" s="50"/>
      <c r="H482" s="49"/>
    </row>
    <row r="483" spans="1:8" x14ac:dyDescent="0.35">
      <c r="A483" s="49"/>
      <c r="B483" s="49"/>
      <c r="D483" s="75"/>
      <c r="E483" s="75"/>
      <c r="G483" s="50"/>
      <c r="H483" s="49"/>
    </row>
    <row r="484" spans="1:8" x14ac:dyDescent="0.35">
      <c r="A484" s="49"/>
      <c r="B484" s="49"/>
      <c r="D484" s="75"/>
      <c r="E484" s="75"/>
      <c r="G484" s="50"/>
      <c r="H484" s="49"/>
    </row>
    <row r="485" spans="1:8" x14ac:dyDescent="0.35">
      <c r="A485" s="49"/>
      <c r="B485" s="49"/>
      <c r="D485" s="75"/>
      <c r="E485" s="75"/>
      <c r="G485" s="50"/>
      <c r="H485" s="49"/>
    </row>
    <row r="486" spans="1:8" x14ac:dyDescent="0.35">
      <c r="A486" s="49"/>
      <c r="B486" s="49"/>
      <c r="D486" s="75"/>
      <c r="E486" s="75"/>
      <c r="G486" s="50"/>
      <c r="H486" s="49"/>
    </row>
    <row r="487" spans="1:8" x14ac:dyDescent="0.35">
      <c r="A487" s="49"/>
      <c r="B487" s="49"/>
      <c r="D487" s="75"/>
      <c r="E487" s="75"/>
      <c r="G487" s="50"/>
      <c r="H487" s="49"/>
    </row>
    <row r="488" spans="1:8" x14ac:dyDescent="0.35">
      <c r="A488" s="49"/>
      <c r="B488" s="49"/>
      <c r="D488" s="75"/>
      <c r="E488" s="75"/>
      <c r="G488" s="50"/>
      <c r="H488" s="49"/>
    </row>
    <row r="489" spans="1:8" x14ac:dyDescent="0.35">
      <c r="A489" s="49"/>
      <c r="B489" s="49"/>
      <c r="D489" s="75"/>
      <c r="E489" s="75"/>
      <c r="G489" s="50"/>
      <c r="H489" s="49"/>
    </row>
    <row r="490" spans="1:8" x14ac:dyDescent="0.35">
      <c r="A490" s="49"/>
      <c r="B490" s="49"/>
      <c r="D490" s="75"/>
      <c r="E490" s="75"/>
      <c r="G490" s="50"/>
      <c r="H490" s="49"/>
    </row>
    <row r="491" spans="1:8" x14ac:dyDescent="0.35">
      <c r="A491" s="49"/>
      <c r="B491" s="49"/>
      <c r="D491" s="75"/>
      <c r="E491" s="75"/>
      <c r="G491" s="50"/>
      <c r="H491" s="49"/>
    </row>
    <row r="492" spans="1:8" x14ac:dyDescent="0.35">
      <c r="A492" s="49"/>
      <c r="B492" s="49"/>
      <c r="D492" s="75"/>
      <c r="E492" s="75"/>
      <c r="G492" s="50"/>
      <c r="H492" s="49"/>
    </row>
    <row r="493" spans="1:8" x14ac:dyDescent="0.35">
      <c r="A493" s="49"/>
      <c r="B493" s="49"/>
      <c r="D493" s="75"/>
      <c r="E493" s="75"/>
      <c r="G493" s="50"/>
      <c r="H493" s="49"/>
    </row>
    <row r="494" spans="1:8" x14ac:dyDescent="0.35">
      <c r="A494" s="49"/>
      <c r="B494" s="49"/>
      <c r="D494" s="75"/>
      <c r="E494" s="75"/>
      <c r="G494" s="50"/>
      <c r="H494" s="49"/>
    </row>
    <row r="495" spans="1:8" x14ac:dyDescent="0.35">
      <c r="A495" s="49"/>
      <c r="B495" s="49"/>
      <c r="D495" s="75"/>
      <c r="E495" s="75"/>
      <c r="G495" s="50"/>
      <c r="H495" s="49"/>
    </row>
    <row r="496" spans="1:8" x14ac:dyDescent="0.35">
      <c r="A496" s="49"/>
      <c r="B496" s="49"/>
      <c r="D496" s="75"/>
      <c r="E496" s="75"/>
      <c r="G496" s="50"/>
      <c r="H496" s="49"/>
    </row>
    <row r="497" spans="1:8" x14ac:dyDescent="0.35">
      <c r="A497" s="49"/>
      <c r="B497" s="49"/>
      <c r="D497" s="75"/>
      <c r="E497" s="75"/>
      <c r="G497" s="50"/>
      <c r="H497" s="49"/>
    </row>
    <row r="498" spans="1:8" x14ac:dyDescent="0.35">
      <c r="A498" s="49"/>
      <c r="B498" s="49"/>
      <c r="D498" s="75"/>
      <c r="E498" s="75"/>
      <c r="G498" s="50"/>
      <c r="H498" s="49"/>
    </row>
    <row r="499" spans="1:8" x14ac:dyDescent="0.35">
      <c r="A499" s="49"/>
      <c r="B499" s="49"/>
      <c r="D499" s="75"/>
      <c r="E499" s="75"/>
      <c r="G499" s="50"/>
      <c r="H499" s="49"/>
    </row>
    <row r="500" spans="1:8" x14ac:dyDescent="0.35">
      <c r="A500" s="49"/>
      <c r="B500" s="49"/>
      <c r="D500" s="75"/>
      <c r="E500" s="75"/>
      <c r="G500" s="50"/>
      <c r="H500" s="49"/>
    </row>
    <row r="501" spans="1:8" x14ac:dyDescent="0.35">
      <c r="A501" s="49"/>
      <c r="B501" s="49"/>
      <c r="D501" s="75"/>
      <c r="E501" s="75"/>
      <c r="G501" s="50"/>
      <c r="H501" s="49"/>
    </row>
    <row r="502" spans="1:8" x14ac:dyDescent="0.35">
      <c r="A502" s="49"/>
      <c r="B502" s="49"/>
      <c r="D502" s="75"/>
      <c r="E502" s="75"/>
      <c r="G502" s="50"/>
      <c r="H502" s="49"/>
    </row>
    <row r="503" spans="1:8" x14ac:dyDescent="0.35">
      <c r="A503" s="49"/>
      <c r="B503" s="49"/>
      <c r="D503" s="75"/>
      <c r="E503" s="75"/>
      <c r="G503" s="50"/>
      <c r="H503" s="49"/>
    </row>
    <row r="504" spans="1:8" x14ac:dyDescent="0.35">
      <c r="A504" s="49"/>
      <c r="B504" s="49"/>
      <c r="D504" s="75"/>
      <c r="E504" s="75"/>
      <c r="G504" s="50"/>
      <c r="H504" s="49"/>
    </row>
    <row r="505" spans="1:8" x14ac:dyDescent="0.35">
      <c r="A505" s="49"/>
      <c r="B505" s="49"/>
      <c r="D505" s="75"/>
      <c r="E505" s="75"/>
      <c r="G505" s="50"/>
      <c r="H505" s="49"/>
    </row>
    <row r="506" spans="1:8" x14ac:dyDescent="0.35">
      <c r="A506" s="49"/>
      <c r="B506" s="49"/>
      <c r="D506" s="75"/>
      <c r="E506" s="75"/>
      <c r="G506" s="50"/>
      <c r="H506" s="49"/>
    </row>
    <row r="507" spans="1:8" x14ac:dyDescent="0.35">
      <c r="A507" s="49"/>
      <c r="B507" s="49"/>
      <c r="D507" s="75"/>
      <c r="E507" s="75"/>
      <c r="G507" s="50"/>
      <c r="H507" s="49"/>
    </row>
    <row r="508" spans="1:8" x14ac:dyDescent="0.35">
      <c r="A508" s="49"/>
      <c r="B508" s="49"/>
      <c r="D508" s="75"/>
      <c r="E508" s="75"/>
      <c r="G508" s="50"/>
      <c r="H508" s="49"/>
    </row>
    <row r="509" spans="1:8" x14ac:dyDescent="0.35">
      <c r="A509" s="49"/>
      <c r="B509" s="49"/>
      <c r="D509" s="75"/>
      <c r="E509" s="75"/>
      <c r="G509" s="50"/>
      <c r="H509" s="49"/>
    </row>
    <row r="510" spans="1:8" x14ac:dyDescent="0.35">
      <c r="A510" s="49"/>
      <c r="B510" s="49"/>
      <c r="D510" s="75"/>
      <c r="E510" s="75"/>
      <c r="G510" s="50"/>
      <c r="H510" s="49"/>
    </row>
    <row r="511" spans="1:8" x14ac:dyDescent="0.35">
      <c r="A511" s="49"/>
      <c r="B511" s="49"/>
      <c r="D511" s="75"/>
      <c r="E511" s="75"/>
      <c r="G511" s="50"/>
      <c r="H511" s="49"/>
    </row>
    <row r="512" spans="1:8" x14ac:dyDescent="0.35">
      <c r="A512" s="49"/>
      <c r="B512" s="49"/>
      <c r="D512" s="75"/>
      <c r="E512" s="75"/>
      <c r="G512" s="50"/>
      <c r="H512" s="49"/>
    </row>
    <row r="513" spans="1:8" x14ac:dyDescent="0.35">
      <c r="A513" s="49"/>
      <c r="B513" s="49"/>
      <c r="D513" s="75"/>
      <c r="E513" s="75"/>
      <c r="G513" s="50"/>
      <c r="H513" s="49"/>
    </row>
    <row r="514" spans="1:8" x14ac:dyDescent="0.35">
      <c r="A514" s="49"/>
      <c r="B514" s="49"/>
      <c r="D514" s="75"/>
      <c r="E514" s="75"/>
      <c r="G514" s="50"/>
      <c r="H514" s="49"/>
    </row>
    <row r="515" spans="1:8" x14ac:dyDescent="0.35">
      <c r="A515" s="49"/>
      <c r="B515" s="49"/>
      <c r="D515" s="75"/>
      <c r="E515" s="75"/>
      <c r="G515" s="50"/>
      <c r="H515" s="49"/>
    </row>
    <row r="516" spans="1:8" x14ac:dyDescent="0.35">
      <c r="A516" s="49"/>
      <c r="B516" s="49"/>
      <c r="D516" s="75"/>
      <c r="E516" s="75"/>
      <c r="G516" s="50"/>
      <c r="H516" s="49"/>
    </row>
    <row r="517" spans="1:8" x14ac:dyDescent="0.35">
      <c r="A517" s="49"/>
      <c r="B517" s="49"/>
      <c r="D517" s="75"/>
      <c r="E517" s="75"/>
      <c r="G517" s="50"/>
      <c r="H517" s="49"/>
    </row>
    <row r="518" spans="1:8" x14ac:dyDescent="0.35">
      <c r="A518" s="49"/>
      <c r="B518" s="49"/>
      <c r="D518" s="75"/>
      <c r="E518" s="75"/>
      <c r="G518" s="50"/>
      <c r="H518" s="49"/>
    </row>
    <row r="519" spans="1:8" x14ac:dyDescent="0.35">
      <c r="A519" s="49"/>
      <c r="B519" s="49"/>
      <c r="D519" s="75"/>
      <c r="E519" s="75"/>
      <c r="G519" s="50"/>
      <c r="H519" s="49"/>
    </row>
    <row r="520" spans="1:8" x14ac:dyDescent="0.35">
      <c r="A520" s="49"/>
      <c r="B520" s="49"/>
      <c r="D520" s="75"/>
      <c r="E520" s="75"/>
      <c r="G520" s="50"/>
      <c r="H520" s="49"/>
    </row>
    <row r="521" spans="1:8" x14ac:dyDescent="0.35">
      <c r="A521" s="49"/>
      <c r="B521" s="49"/>
      <c r="D521" s="75"/>
      <c r="E521" s="75"/>
      <c r="G521" s="50"/>
      <c r="H521" s="49"/>
    </row>
    <row r="522" spans="1:8" x14ac:dyDescent="0.35">
      <c r="A522" s="49"/>
      <c r="B522" s="49"/>
      <c r="D522" s="75"/>
      <c r="E522" s="75"/>
      <c r="G522" s="50"/>
      <c r="H522" s="49"/>
    </row>
    <row r="523" spans="1:8" x14ac:dyDescent="0.35">
      <c r="A523" s="49"/>
      <c r="B523" s="49"/>
      <c r="D523" s="75"/>
      <c r="E523" s="75"/>
      <c r="G523" s="50"/>
      <c r="H523" s="49"/>
    </row>
    <row r="524" spans="1:8" x14ac:dyDescent="0.35">
      <c r="A524" s="49"/>
      <c r="B524" s="49"/>
      <c r="D524" s="75"/>
      <c r="E524" s="75"/>
      <c r="G524" s="50"/>
      <c r="H524" s="49"/>
    </row>
    <row r="525" spans="1:8" x14ac:dyDescent="0.35">
      <c r="A525" s="49"/>
      <c r="B525" s="49"/>
      <c r="D525" s="75"/>
      <c r="E525" s="75"/>
      <c r="G525" s="50"/>
      <c r="H525" s="49"/>
    </row>
    <row r="526" spans="1:8" x14ac:dyDescent="0.35">
      <c r="A526" s="49"/>
      <c r="B526" s="49"/>
      <c r="D526" s="75"/>
      <c r="E526" s="75"/>
      <c r="G526" s="50"/>
      <c r="H526" s="49"/>
    </row>
    <row r="527" spans="1:8" x14ac:dyDescent="0.35">
      <c r="A527" s="49"/>
      <c r="B527" s="49"/>
      <c r="D527" s="75"/>
      <c r="E527" s="75"/>
      <c r="G527" s="50"/>
      <c r="H527" s="49"/>
    </row>
    <row r="528" spans="1:8" x14ac:dyDescent="0.35">
      <c r="A528" s="49"/>
      <c r="B528" s="49"/>
      <c r="D528" s="75"/>
      <c r="E528" s="75"/>
      <c r="G528" s="50"/>
      <c r="H528" s="49"/>
    </row>
    <row r="529" spans="1:8" x14ac:dyDescent="0.35">
      <c r="A529" s="49"/>
      <c r="B529" s="49"/>
      <c r="D529" s="75"/>
      <c r="E529" s="75"/>
      <c r="G529" s="50"/>
      <c r="H529" s="49"/>
    </row>
    <row r="530" spans="1:8" x14ac:dyDescent="0.35">
      <c r="A530" s="49"/>
      <c r="B530" s="49"/>
      <c r="D530" s="75"/>
      <c r="E530" s="75"/>
      <c r="G530" s="50"/>
      <c r="H530" s="49"/>
    </row>
    <row r="531" spans="1:8" x14ac:dyDescent="0.35">
      <c r="A531" s="49"/>
      <c r="B531" s="49"/>
      <c r="D531" s="75"/>
      <c r="E531" s="75"/>
      <c r="G531" s="50"/>
      <c r="H531" s="49"/>
    </row>
    <row r="532" spans="1:8" x14ac:dyDescent="0.35">
      <c r="A532" s="49"/>
      <c r="B532" s="49"/>
      <c r="D532" s="75"/>
      <c r="E532" s="75"/>
      <c r="G532" s="50"/>
      <c r="H532" s="49"/>
    </row>
    <row r="533" spans="1:8" x14ac:dyDescent="0.35">
      <c r="A533" s="49"/>
      <c r="B533" s="49"/>
      <c r="D533" s="75"/>
      <c r="E533" s="75"/>
      <c r="G533" s="50"/>
      <c r="H533" s="49"/>
    </row>
    <row r="534" spans="1:8" x14ac:dyDescent="0.35">
      <c r="A534" s="49"/>
      <c r="B534" s="49"/>
      <c r="D534" s="75"/>
      <c r="E534" s="75"/>
      <c r="G534" s="50"/>
      <c r="H534" s="49"/>
    </row>
    <row r="535" spans="1:8" x14ac:dyDescent="0.35">
      <c r="A535" s="49"/>
      <c r="B535" s="49"/>
      <c r="D535" s="75"/>
      <c r="E535" s="75"/>
      <c r="G535" s="50"/>
      <c r="H535" s="49"/>
    </row>
    <row r="536" spans="1:8" x14ac:dyDescent="0.35">
      <c r="A536" s="49"/>
      <c r="B536" s="49"/>
      <c r="D536" s="75"/>
      <c r="E536" s="75"/>
      <c r="G536" s="50"/>
      <c r="H536" s="49"/>
    </row>
    <row r="537" spans="1:8" x14ac:dyDescent="0.35">
      <c r="A537" s="49"/>
      <c r="B537" s="49"/>
      <c r="D537" s="75"/>
      <c r="E537" s="75"/>
      <c r="G537" s="50"/>
      <c r="H537" s="49"/>
    </row>
    <row r="538" spans="1:8" x14ac:dyDescent="0.35">
      <c r="A538" s="49"/>
      <c r="B538" s="49"/>
      <c r="D538" s="75"/>
      <c r="E538" s="75"/>
      <c r="G538" s="50"/>
      <c r="H538" s="49"/>
    </row>
    <row r="539" spans="1:8" x14ac:dyDescent="0.35">
      <c r="A539" s="49"/>
      <c r="B539" s="49"/>
      <c r="D539" s="75"/>
      <c r="E539" s="75"/>
      <c r="G539" s="50"/>
      <c r="H539" s="49"/>
    </row>
    <row r="540" spans="1:8" x14ac:dyDescent="0.35">
      <c r="A540" s="49"/>
      <c r="B540" s="49"/>
      <c r="D540" s="75"/>
      <c r="E540" s="75"/>
      <c r="G540" s="50"/>
      <c r="H540" s="49"/>
    </row>
    <row r="541" spans="1:8" x14ac:dyDescent="0.35">
      <c r="A541" s="49"/>
      <c r="B541" s="49"/>
      <c r="D541" s="75"/>
      <c r="E541" s="75"/>
      <c r="G541" s="50"/>
      <c r="H541" s="49"/>
    </row>
    <row r="542" spans="1:8" x14ac:dyDescent="0.35">
      <c r="A542" s="49"/>
      <c r="B542" s="49"/>
      <c r="D542" s="75"/>
      <c r="E542" s="75"/>
      <c r="G542" s="50"/>
      <c r="H542" s="49"/>
    </row>
    <row r="543" spans="1:8" x14ac:dyDescent="0.35">
      <c r="A543" s="49"/>
      <c r="B543" s="49"/>
      <c r="D543" s="75"/>
      <c r="E543" s="75"/>
      <c r="G543" s="50"/>
      <c r="H543" s="49"/>
    </row>
    <row r="544" spans="1:8" x14ac:dyDescent="0.35">
      <c r="A544" s="49"/>
      <c r="B544" s="49"/>
      <c r="D544" s="75"/>
      <c r="E544" s="75"/>
      <c r="G544" s="50"/>
      <c r="H544" s="49"/>
    </row>
    <row r="545" spans="1:8" x14ac:dyDescent="0.35">
      <c r="A545" s="49"/>
      <c r="B545" s="49"/>
      <c r="D545" s="75"/>
      <c r="E545" s="75"/>
      <c r="G545" s="50"/>
      <c r="H545" s="49"/>
    </row>
    <row r="546" spans="1:8" x14ac:dyDescent="0.35">
      <c r="A546" s="49"/>
      <c r="B546" s="49"/>
      <c r="D546" s="75"/>
      <c r="E546" s="75"/>
      <c r="G546" s="50"/>
      <c r="H546" s="49"/>
    </row>
    <row r="547" spans="1:8" x14ac:dyDescent="0.35">
      <c r="A547" s="49"/>
      <c r="B547" s="49"/>
      <c r="D547" s="75"/>
      <c r="E547" s="75"/>
      <c r="G547" s="50"/>
      <c r="H547" s="49"/>
    </row>
    <row r="548" spans="1:8" x14ac:dyDescent="0.35">
      <c r="A548" s="49"/>
      <c r="B548" s="49"/>
      <c r="D548" s="75"/>
      <c r="E548" s="75"/>
      <c r="G548" s="50"/>
      <c r="H548" s="49"/>
    </row>
    <row r="549" spans="1:8" x14ac:dyDescent="0.35">
      <c r="A549" s="49"/>
      <c r="B549" s="49"/>
      <c r="D549" s="75"/>
      <c r="E549" s="75"/>
      <c r="G549" s="50"/>
      <c r="H549" s="49"/>
    </row>
    <row r="550" spans="1:8" x14ac:dyDescent="0.35">
      <c r="A550" s="49"/>
      <c r="B550" s="49"/>
      <c r="D550" s="75"/>
      <c r="E550" s="75"/>
      <c r="G550" s="50"/>
      <c r="H550" s="49"/>
    </row>
    <row r="551" spans="1:8" x14ac:dyDescent="0.35">
      <c r="A551" s="49"/>
      <c r="B551" s="49"/>
      <c r="D551" s="75"/>
      <c r="E551" s="75"/>
      <c r="G551" s="50"/>
      <c r="H551" s="49"/>
    </row>
    <row r="552" spans="1:8" x14ac:dyDescent="0.35">
      <c r="A552" s="49"/>
      <c r="B552" s="49"/>
      <c r="D552" s="75"/>
      <c r="E552" s="75"/>
      <c r="G552" s="50"/>
      <c r="H552" s="49"/>
    </row>
    <row r="553" spans="1:8" x14ac:dyDescent="0.35">
      <c r="A553" s="49"/>
      <c r="B553" s="49"/>
      <c r="D553" s="75"/>
      <c r="E553" s="75"/>
      <c r="G553" s="50"/>
      <c r="H553" s="49"/>
    </row>
    <row r="554" spans="1:8" x14ac:dyDescent="0.35">
      <c r="A554" s="49"/>
      <c r="B554" s="49"/>
      <c r="D554" s="75"/>
      <c r="E554" s="75"/>
      <c r="G554" s="50"/>
      <c r="H554" s="49"/>
    </row>
    <row r="555" spans="1:8" x14ac:dyDescent="0.35">
      <c r="A555" s="49"/>
      <c r="B555" s="49"/>
      <c r="D555" s="75"/>
      <c r="E555" s="75"/>
      <c r="G555" s="50"/>
      <c r="H555" s="49"/>
    </row>
    <row r="556" spans="1:8" x14ac:dyDescent="0.35">
      <c r="A556" s="49"/>
      <c r="B556" s="49"/>
      <c r="D556" s="75"/>
      <c r="E556" s="75"/>
      <c r="G556" s="50"/>
      <c r="H556" s="49"/>
    </row>
    <row r="557" spans="1:8" x14ac:dyDescent="0.35">
      <c r="A557" s="49"/>
      <c r="B557" s="49"/>
      <c r="D557" s="75"/>
      <c r="E557" s="75"/>
      <c r="G557" s="50"/>
      <c r="H557" s="49"/>
    </row>
    <row r="558" spans="1:8" x14ac:dyDescent="0.35">
      <c r="A558" s="49"/>
      <c r="B558" s="49"/>
      <c r="D558" s="75"/>
      <c r="E558" s="75"/>
      <c r="G558" s="50"/>
      <c r="H558" s="49"/>
    </row>
    <row r="559" spans="1:8" x14ac:dyDescent="0.35">
      <c r="A559" s="49"/>
      <c r="B559" s="49"/>
      <c r="D559" s="75"/>
      <c r="E559" s="75"/>
      <c r="G559" s="50"/>
      <c r="H559" s="49"/>
    </row>
    <row r="560" spans="1:8" x14ac:dyDescent="0.35">
      <c r="A560" s="49"/>
      <c r="B560" s="49"/>
      <c r="D560" s="75"/>
      <c r="E560" s="75"/>
      <c r="G560" s="50"/>
      <c r="H560" s="49"/>
    </row>
    <row r="561" spans="1:8" x14ac:dyDescent="0.35">
      <c r="A561" s="49"/>
      <c r="B561" s="49"/>
      <c r="D561" s="75"/>
      <c r="E561" s="75"/>
      <c r="G561" s="50"/>
      <c r="H561" s="49"/>
    </row>
    <row r="562" spans="1:8" x14ac:dyDescent="0.35">
      <c r="A562" s="49"/>
      <c r="B562" s="49"/>
      <c r="D562" s="75"/>
      <c r="E562" s="75"/>
      <c r="G562" s="50"/>
      <c r="H562" s="49"/>
    </row>
    <row r="563" spans="1:8" x14ac:dyDescent="0.35">
      <c r="A563" s="49"/>
      <c r="B563" s="49"/>
      <c r="D563" s="75"/>
      <c r="E563" s="75"/>
      <c r="G563" s="50"/>
      <c r="H563" s="49"/>
    </row>
    <row r="564" spans="1:8" x14ac:dyDescent="0.35">
      <c r="A564" s="49"/>
      <c r="B564" s="49"/>
      <c r="D564" s="75"/>
      <c r="E564" s="75"/>
      <c r="G564" s="50"/>
      <c r="H564" s="49"/>
    </row>
    <row r="565" spans="1:8" x14ac:dyDescent="0.35">
      <c r="A565" s="49"/>
      <c r="B565" s="49"/>
      <c r="D565" s="75"/>
      <c r="E565" s="75"/>
      <c r="G565" s="50"/>
      <c r="H565" s="49"/>
    </row>
    <row r="566" spans="1:8" x14ac:dyDescent="0.35">
      <c r="A566" s="49"/>
      <c r="B566" s="49"/>
      <c r="D566" s="75"/>
      <c r="E566" s="75"/>
      <c r="G566" s="50"/>
      <c r="H566" s="49"/>
    </row>
    <row r="567" spans="1:8" x14ac:dyDescent="0.35">
      <c r="A567" s="49"/>
      <c r="B567" s="49"/>
      <c r="D567" s="75"/>
      <c r="E567" s="75"/>
      <c r="G567" s="50"/>
      <c r="H567" s="49"/>
    </row>
    <row r="568" spans="1:8" x14ac:dyDescent="0.35">
      <c r="A568" s="49"/>
      <c r="B568" s="49"/>
      <c r="D568" s="75"/>
      <c r="E568" s="75"/>
      <c r="G568" s="50"/>
      <c r="H568" s="49"/>
    </row>
    <row r="569" spans="1:8" x14ac:dyDescent="0.35">
      <c r="A569" s="49"/>
      <c r="B569" s="49"/>
      <c r="D569" s="75"/>
      <c r="E569" s="75"/>
      <c r="G569" s="50"/>
      <c r="H569" s="49"/>
    </row>
    <row r="570" spans="1:8" x14ac:dyDescent="0.35">
      <c r="A570" s="49"/>
      <c r="B570" s="49"/>
      <c r="D570" s="75"/>
      <c r="E570" s="75"/>
      <c r="G570" s="50"/>
      <c r="H570" s="49"/>
    </row>
    <row r="571" spans="1:8" x14ac:dyDescent="0.35">
      <c r="A571" s="49"/>
      <c r="B571" s="49"/>
      <c r="D571" s="75"/>
      <c r="E571" s="75"/>
      <c r="G571" s="50"/>
      <c r="H571" s="49"/>
    </row>
    <row r="572" spans="1:8" x14ac:dyDescent="0.35">
      <c r="A572" s="49"/>
      <c r="B572" s="49"/>
      <c r="D572" s="75"/>
      <c r="E572" s="75"/>
      <c r="G572" s="50"/>
      <c r="H572" s="49"/>
    </row>
    <row r="573" spans="1:8" x14ac:dyDescent="0.35">
      <c r="A573" s="49"/>
      <c r="B573" s="49"/>
      <c r="D573" s="75"/>
      <c r="E573" s="75"/>
      <c r="G573" s="50"/>
      <c r="H573" s="49"/>
    </row>
    <row r="574" spans="1:8" x14ac:dyDescent="0.35">
      <c r="A574" s="49"/>
      <c r="B574" s="49"/>
      <c r="D574" s="75"/>
      <c r="E574" s="75"/>
      <c r="G574" s="50"/>
      <c r="H574" s="49"/>
    </row>
    <row r="575" spans="1:8" x14ac:dyDescent="0.35">
      <c r="A575" s="49"/>
      <c r="B575" s="49"/>
      <c r="D575" s="75"/>
      <c r="E575" s="75"/>
      <c r="G575" s="50"/>
      <c r="H575" s="49"/>
    </row>
    <row r="576" spans="1:8" x14ac:dyDescent="0.35">
      <c r="A576" s="49"/>
      <c r="B576" s="49"/>
      <c r="D576" s="75"/>
      <c r="E576" s="75"/>
      <c r="G576" s="50"/>
      <c r="H576" s="49"/>
    </row>
    <row r="577" spans="1:8" x14ac:dyDescent="0.35">
      <c r="A577" s="49"/>
      <c r="B577" s="49"/>
      <c r="D577" s="75"/>
      <c r="E577" s="75"/>
      <c r="G577" s="50"/>
      <c r="H577" s="49"/>
    </row>
    <row r="578" spans="1:8" x14ac:dyDescent="0.35">
      <c r="A578" s="49"/>
      <c r="B578" s="49"/>
      <c r="D578" s="75"/>
      <c r="E578" s="75"/>
      <c r="G578" s="50"/>
      <c r="H578" s="49"/>
    </row>
    <row r="579" spans="1:8" x14ac:dyDescent="0.35">
      <c r="A579" s="49"/>
      <c r="B579" s="49"/>
      <c r="D579" s="75"/>
      <c r="E579" s="75"/>
      <c r="G579" s="50"/>
      <c r="H579" s="49"/>
    </row>
    <row r="580" spans="1:8" x14ac:dyDescent="0.35">
      <c r="A580" s="49"/>
      <c r="B580" s="49"/>
      <c r="D580" s="75"/>
      <c r="E580" s="75"/>
      <c r="G580" s="50"/>
      <c r="H580" s="49"/>
    </row>
    <row r="581" spans="1:8" x14ac:dyDescent="0.35">
      <c r="A581" s="49"/>
      <c r="B581" s="49"/>
      <c r="D581" s="75"/>
      <c r="E581" s="75"/>
      <c r="G581" s="50"/>
      <c r="H581" s="49"/>
    </row>
    <row r="582" spans="1:8" x14ac:dyDescent="0.35">
      <c r="A582" s="49"/>
      <c r="B582" s="49"/>
      <c r="D582" s="75"/>
      <c r="E582" s="75"/>
      <c r="G582" s="50"/>
      <c r="H582" s="49"/>
    </row>
    <row r="583" spans="1:8" x14ac:dyDescent="0.35">
      <c r="A583" s="49"/>
      <c r="B583" s="49"/>
      <c r="D583" s="75"/>
      <c r="E583" s="75"/>
      <c r="G583" s="50"/>
      <c r="H583" s="49"/>
    </row>
    <row r="584" spans="1:8" x14ac:dyDescent="0.35">
      <c r="A584" s="49"/>
      <c r="B584" s="49"/>
      <c r="D584" s="75"/>
      <c r="E584" s="75"/>
      <c r="G584" s="50"/>
      <c r="H584" s="49"/>
    </row>
    <row r="585" spans="1:8" x14ac:dyDescent="0.35">
      <c r="A585" s="49"/>
      <c r="B585" s="49"/>
      <c r="D585" s="75"/>
      <c r="E585" s="75"/>
      <c r="G585" s="50"/>
      <c r="H585" s="49"/>
    </row>
    <row r="586" spans="1:8" x14ac:dyDescent="0.35">
      <c r="A586" s="49"/>
      <c r="B586" s="49"/>
      <c r="D586" s="75"/>
      <c r="E586" s="75"/>
      <c r="G586" s="50"/>
      <c r="H586" s="49"/>
    </row>
    <row r="587" spans="1:8" x14ac:dyDescent="0.35">
      <c r="A587" s="49"/>
      <c r="B587" s="49"/>
      <c r="D587" s="75"/>
      <c r="E587" s="75"/>
      <c r="G587" s="50"/>
      <c r="H587" s="49"/>
    </row>
    <row r="588" spans="1:8" x14ac:dyDescent="0.35">
      <c r="A588" s="49"/>
      <c r="B588" s="49"/>
      <c r="D588" s="75"/>
      <c r="E588" s="75"/>
      <c r="G588" s="50"/>
      <c r="H588" s="49"/>
    </row>
    <row r="589" spans="1:8" x14ac:dyDescent="0.35">
      <c r="A589" s="49"/>
      <c r="B589" s="49"/>
      <c r="D589" s="75"/>
      <c r="E589" s="75"/>
      <c r="G589" s="50"/>
      <c r="H589" s="49"/>
    </row>
    <row r="590" spans="1:8" x14ac:dyDescent="0.35">
      <c r="A590" s="49"/>
      <c r="B590" s="49"/>
      <c r="D590" s="75"/>
      <c r="E590" s="75"/>
      <c r="G590" s="50"/>
      <c r="H590" s="49"/>
    </row>
    <row r="591" spans="1:8" x14ac:dyDescent="0.35">
      <c r="A591" s="49"/>
      <c r="B591" s="49"/>
      <c r="D591" s="75"/>
      <c r="E591" s="75"/>
      <c r="G591" s="50"/>
      <c r="H591" s="49"/>
    </row>
    <row r="592" spans="1:8" x14ac:dyDescent="0.35">
      <c r="A592" s="49"/>
      <c r="B592" s="49"/>
      <c r="D592" s="75"/>
      <c r="E592" s="75"/>
      <c r="G592" s="50"/>
      <c r="H592" s="49"/>
    </row>
    <row r="593" spans="1:8" x14ac:dyDescent="0.35">
      <c r="A593" s="49"/>
      <c r="B593" s="49"/>
      <c r="D593" s="75"/>
      <c r="E593" s="75"/>
      <c r="G593" s="50"/>
      <c r="H593" s="49"/>
    </row>
    <row r="594" spans="1:8" x14ac:dyDescent="0.35">
      <c r="A594" s="49"/>
      <c r="B594" s="49"/>
      <c r="D594" s="75"/>
      <c r="E594" s="75"/>
      <c r="G594" s="50"/>
      <c r="H594" s="49"/>
    </row>
    <row r="595" spans="1:8" x14ac:dyDescent="0.35">
      <c r="A595" s="49"/>
      <c r="B595" s="49"/>
      <c r="D595" s="75"/>
      <c r="E595" s="75"/>
      <c r="G595" s="50"/>
      <c r="H595" s="49"/>
    </row>
    <row r="596" spans="1:8" x14ac:dyDescent="0.35">
      <c r="A596" s="49"/>
      <c r="B596" s="49"/>
      <c r="D596" s="75"/>
      <c r="E596" s="75"/>
      <c r="G596" s="50"/>
      <c r="H596" s="49"/>
    </row>
    <row r="597" spans="1:8" x14ac:dyDescent="0.35">
      <c r="A597" s="49"/>
      <c r="B597" s="49"/>
      <c r="D597" s="75"/>
      <c r="E597" s="75"/>
      <c r="G597" s="50"/>
      <c r="H597" s="49"/>
    </row>
    <row r="598" spans="1:8" x14ac:dyDescent="0.35">
      <c r="A598" s="49"/>
      <c r="B598" s="49"/>
      <c r="D598" s="75"/>
      <c r="E598" s="75"/>
      <c r="G598" s="50"/>
      <c r="H598" s="49"/>
    </row>
    <row r="599" spans="1:8" x14ac:dyDescent="0.35">
      <c r="A599" s="49"/>
      <c r="B599" s="49"/>
      <c r="D599" s="75"/>
      <c r="E599" s="75"/>
      <c r="G599" s="50"/>
      <c r="H599" s="49"/>
    </row>
    <row r="600" spans="1:8" x14ac:dyDescent="0.35">
      <c r="A600" s="49"/>
      <c r="B600" s="49"/>
      <c r="D600" s="75"/>
      <c r="E600" s="75"/>
      <c r="G600" s="50"/>
      <c r="H600" s="49"/>
    </row>
    <row r="601" spans="1:8" x14ac:dyDescent="0.35">
      <c r="A601" s="49"/>
      <c r="B601" s="49"/>
      <c r="D601" s="75"/>
      <c r="E601" s="75"/>
      <c r="G601" s="50"/>
      <c r="H601" s="49"/>
    </row>
    <row r="602" spans="1:8" x14ac:dyDescent="0.35">
      <c r="A602" s="49"/>
      <c r="B602" s="49"/>
      <c r="D602" s="75"/>
      <c r="E602" s="75"/>
      <c r="G602" s="50"/>
      <c r="H602" s="49"/>
    </row>
    <row r="603" spans="1:8" x14ac:dyDescent="0.35">
      <c r="A603" s="49"/>
      <c r="B603" s="49"/>
      <c r="D603" s="75"/>
      <c r="E603" s="75"/>
      <c r="G603" s="50"/>
      <c r="H603" s="49"/>
    </row>
    <row r="604" spans="1:8" x14ac:dyDescent="0.35">
      <c r="A604" s="49"/>
      <c r="B604" s="49"/>
      <c r="D604" s="75"/>
      <c r="E604" s="75"/>
      <c r="G604" s="50"/>
      <c r="H604" s="49"/>
    </row>
    <row r="605" spans="1:8" x14ac:dyDescent="0.35">
      <c r="A605" s="49"/>
      <c r="B605" s="49"/>
      <c r="D605" s="75"/>
      <c r="E605" s="75"/>
      <c r="G605" s="50"/>
      <c r="H605" s="49"/>
    </row>
    <row r="606" spans="1:8" x14ac:dyDescent="0.35">
      <c r="A606" s="49"/>
      <c r="B606" s="49"/>
      <c r="D606" s="75"/>
      <c r="E606" s="75"/>
      <c r="G606" s="50"/>
      <c r="H606" s="49"/>
    </row>
    <row r="607" spans="1:8" x14ac:dyDescent="0.35">
      <c r="A607" s="49"/>
      <c r="B607" s="49"/>
      <c r="D607" s="75"/>
      <c r="E607" s="75"/>
      <c r="G607" s="50"/>
      <c r="H607" s="49"/>
    </row>
    <row r="608" spans="1:8" x14ac:dyDescent="0.35">
      <c r="A608" s="49"/>
      <c r="B608" s="49"/>
      <c r="D608" s="75"/>
      <c r="E608" s="75"/>
      <c r="G608" s="50"/>
      <c r="H608" s="49"/>
    </row>
    <row r="609" spans="1:8" x14ac:dyDescent="0.35">
      <c r="A609" s="49"/>
      <c r="B609" s="49"/>
      <c r="D609" s="75"/>
      <c r="E609" s="75"/>
      <c r="G609" s="50"/>
      <c r="H609" s="49"/>
    </row>
    <row r="610" spans="1:8" x14ac:dyDescent="0.35">
      <c r="A610" s="49"/>
      <c r="B610" s="49"/>
      <c r="D610" s="75"/>
      <c r="E610" s="75"/>
      <c r="G610" s="50"/>
      <c r="H610" s="49"/>
    </row>
    <row r="611" spans="1:8" x14ac:dyDescent="0.35">
      <c r="A611" s="49"/>
      <c r="B611" s="49"/>
      <c r="D611" s="75"/>
      <c r="E611" s="75"/>
      <c r="G611" s="50"/>
      <c r="H611" s="49"/>
    </row>
    <row r="612" spans="1:8" x14ac:dyDescent="0.35">
      <c r="A612" s="49"/>
      <c r="B612" s="49"/>
      <c r="D612" s="75"/>
      <c r="E612" s="75"/>
      <c r="G612" s="50"/>
      <c r="H612" s="49"/>
    </row>
    <row r="613" spans="1:8" x14ac:dyDescent="0.35">
      <c r="A613" s="49"/>
      <c r="B613" s="49"/>
      <c r="D613" s="75"/>
      <c r="E613" s="75"/>
      <c r="G613" s="50"/>
      <c r="H613" s="49"/>
    </row>
    <row r="614" spans="1:8" x14ac:dyDescent="0.35">
      <c r="A614" s="49"/>
      <c r="B614" s="49"/>
      <c r="D614" s="75"/>
      <c r="E614" s="75"/>
      <c r="G614" s="50"/>
      <c r="H614" s="49"/>
    </row>
    <row r="615" spans="1:8" x14ac:dyDescent="0.35">
      <c r="A615" s="49"/>
      <c r="B615" s="49"/>
      <c r="D615" s="75"/>
      <c r="E615" s="75"/>
      <c r="G615" s="50"/>
      <c r="H615" s="49"/>
    </row>
    <row r="616" spans="1:8" x14ac:dyDescent="0.35">
      <c r="A616" s="49"/>
      <c r="B616" s="49"/>
      <c r="D616" s="75"/>
      <c r="E616" s="75"/>
      <c r="G616" s="50"/>
      <c r="H616" s="49"/>
    </row>
    <row r="617" spans="1:8" x14ac:dyDescent="0.35">
      <c r="A617" s="49"/>
      <c r="B617" s="49"/>
      <c r="D617" s="75"/>
      <c r="E617" s="75"/>
      <c r="G617" s="50"/>
      <c r="H617" s="49"/>
    </row>
    <row r="618" spans="1:8" x14ac:dyDescent="0.35">
      <c r="A618" s="49"/>
      <c r="B618" s="49"/>
      <c r="D618" s="75"/>
      <c r="E618" s="75"/>
      <c r="G618" s="50"/>
      <c r="H618" s="49"/>
    </row>
    <row r="619" spans="1:8" x14ac:dyDescent="0.35">
      <c r="A619" s="49"/>
      <c r="B619" s="49"/>
      <c r="D619" s="75"/>
      <c r="E619" s="75"/>
      <c r="G619" s="50"/>
      <c r="H619" s="49"/>
    </row>
    <row r="620" spans="1:8" x14ac:dyDescent="0.35">
      <c r="A620" s="49"/>
      <c r="B620" s="49"/>
      <c r="D620" s="75"/>
      <c r="E620" s="75"/>
      <c r="G620" s="50"/>
      <c r="H620" s="49"/>
    </row>
    <row r="621" spans="1:8" x14ac:dyDescent="0.35">
      <c r="A621" s="49"/>
      <c r="B621" s="49"/>
      <c r="D621" s="75"/>
      <c r="E621" s="75"/>
      <c r="G621" s="50"/>
      <c r="H621" s="49"/>
    </row>
    <row r="622" spans="1:8" x14ac:dyDescent="0.35">
      <c r="A622" s="49"/>
      <c r="B622" s="49"/>
      <c r="D622" s="75"/>
      <c r="E622" s="75"/>
      <c r="G622" s="50"/>
      <c r="H622" s="49"/>
    </row>
    <row r="623" spans="1:8" x14ac:dyDescent="0.35">
      <c r="A623" s="49"/>
      <c r="B623" s="49"/>
      <c r="D623" s="75"/>
      <c r="E623" s="75"/>
      <c r="G623" s="50"/>
      <c r="H623" s="49"/>
    </row>
    <row r="624" spans="1:8" x14ac:dyDescent="0.35">
      <c r="A624" s="49"/>
      <c r="B624" s="49"/>
      <c r="D624" s="75"/>
      <c r="E624" s="75"/>
      <c r="G624" s="50"/>
      <c r="H624" s="49"/>
    </row>
    <row r="625" spans="1:8" x14ac:dyDescent="0.35">
      <c r="A625" s="49"/>
      <c r="B625" s="49"/>
      <c r="D625" s="75"/>
      <c r="E625" s="75"/>
      <c r="G625" s="50"/>
      <c r="H625" s="49"/>
    </row>
    <row r="626" spans="1:8" x14ac:dyDescent="0.35">
      <c r="A626" s="49"/>
      <c r="B626" s="49"/>
      <c r="D626" s="75"/>
      <c r="E626" s="75"/>
      <c r="G626" s="50"/>
      <c r="H626" s="49"/>
    </row>
    <row r="627" spans="1:8" x14ac:dyDescent="0.35">
      <c r="A627" s="49"/>
      <c r="B627" s="49"/>
      <c r="D627" s="75"/>
      <c r="E627" s="75"/>
      <c r="G627" s="50"/>
      <c r="H627" s="49"/>
    </row>
    <row r="628" spans="1:8" x14ac:dyDescent="0.35">
      <c r="A628" s="49"/>
      <c r="B628" s="49"/>
      <c r="D628" s="75"/>
      <c r="E628" s="75"/>
      <c r="G628" s="50"/>
      <c r="H628" s="49"/>
    </row>
    <row r="629" spans="1:8" x14ac:dyDescent="0.35">
      <c r="A629" s="49"/>
      <c r="B629" s="49"/>
      <c r="D629" s="75"/>
      <c r="E629" s="75"/>
      <c r="G629" s="50"/>
      <c r="H629" s="49"/>
    </row>
    <row r="630" spans="1:8" x14ac:dyDescent="0.35">
      <c r="A630" s="49"/>
      <c r="B630" s="49"/>
      <c r="D630" s="75"/>
      <c r="E630" s="75"/>
      <c r="G630" s="50"/>
      <c r="H630" s="49"/>
    </row>
    <row r="631" spans="1:8" x14ac:dyDescent="0.35">
      <c r="A631" s="49"/>
      <c r="B631" s="49"/>
      <c r="D631" s="75"/>
      <c r="E631" s="75"/>
      <c r="G631" s="50"/>
      <c r="H631" s="49"/>
    </row>
    <row r="632" spans="1:8" x14ac:dyDescent="0.35">
      <c r="A632" s="49"/>
      <c r="B632" s="49"/>
      <c r="D632" s="75"/>
      <c r="E632" s="75"/>
      <c r="G632" s="50"/>
      <c r="H632" s="49"/>
    </row>
    <row r="633" spans="1:8" x14ac:dyDescent="0.35">
      <c r="A633" s="49"/>
      <c r="B633" s="49"/>
      <c r="D633" s="75"/>
      <c r="E633" s="75"/>
      <c r="G633" s="50"/>
      <c r="H633" s="49"/>
    </row>
    <row r="634" spans="1:8" x14ac:dyDescent="0.35">
      <c r="A634" s="49"/>
      <c r="B634" s="49"/>
      <c r="D634" s="75"/>
      <c r="E634" s="75"/>
      <c r="G634" s="50"/>
      <c r="H634" s="49"/>
    </row>
    <row r="635" spans="1:8" x14ac:dyDescent="0.35">
      <c r="A635" s="49"/>
      <c r="B635" s="49"/>
      <c r="D635" s="75"/>
      <c r="E635" s="75"/>
      <c r="G635" s="50"/>
      <c r="H635" s="49"/>
    </row>
    <row r="636" spans="1:8" x14ac:dyDescent="0.35">
      <c r="A636" s="49"/>
      <c r="B636" s="49"/>
      <c r="D636" s="75"/>
      <c r="E636" s="75"/>
      <c r="G636" s="50"/>
      <c r="H636" s="49"/>
    </row>
    <row r="637" spans="1:8" x14ac:dyDescent="0.35">
      <c r="A637" s="49"/>
      <c r="B637" s="49"/>
      <c r="D637" s="75"/>
      <c r="E637" s="75"/>
      <c r="G637" s="50"/>
      <c r="H637" s="49"/>
    </row>
    <row r="638" spans="1:8" x14ac:dyDescent="0.35">
      <c r="A638" s="49"/>
      <c r="B638" s="49"/>
      <c r="D638" s="75"/>
      <c r="E638" s="75"/>
      <c r="G638" s="50"/>
      <c r="H638" s="49"/>
    </row>
    <row r="639" spans="1:8" x14ac:dyDescent="0.35">
      <c r="A639" s="49"/>
      <c r="B639" s="49"/>
      <c r="D639" s="75"/>
      <c r="E639" s="75"/>
      <c r="G639" s="50"/>
      <c r="H639" s="49"/>
    </row>
    <row r="640" spans="1:8" x14ac:dyDescent="0.35">
      <c r="A640" s="49"/>
      <c r="B640" s="49"/>
      <c r="D640" s="75"/>
      <c r="E640" s="75"/>
      <c r="G640" s="50"/>
      <c r="H640" s="49"/>
    </row>
    <row r="641" spans="1:8" x14ac:dyDescent="0.35">
      <c r="A641" s="49"/>
      <c r="B641" s="49"/>
      <c r="D641" s="75"/>
      <c r="E641" s="75"/>
      <c r="G641" s="50"/>
      <c r="H641" s="49"/>
    </row>
    <row r="642" spans="1:8" x14ac:dyDescent="0.35">
      <c r="A642" s="49"/>
      <c r="B642" s="49"/>
      <c r="D642" s="75"/>
      <c r="E642" s="75"/>
      <c r="G642" s="50"/>
      <c r="H642" s="49"/>
    </row>
    <row r="643" spans="1:8" x14ac:dyDescent="0.35">
      <c r="A643" s="49"/>
      <c r="B643" s="49"/>
      <c r="D643" s="75"/>
      <c r="E643" s="75"/>
      <c r="G643" s="50"/>
      <c r="H643" s="49"/>
    </row>
    <row r="644" spans="1:8" x14ac:dyDescent="0.35">
      <c r="A644" s="49"/>
      <c r="B644" s="49"/>
      <c r="D644" s="75"/>
      <c r="E644" s="75"/>
      <c r="G644" s="50"/>
      <c r="H644" s="49"/>
    </row>
    <row r="645" spans="1:8" x14ac:dyDescent="0.35">
      <c r="A645" s="49"/>
      <c r="B645" s="49"/>
      <c r="D645" s="75"/>
      <c r="E645" s="75"/>
      <c r="G645" s="50"/>
      <c r="H645" s="49"/>
    </row>
    <row r="646" spans="1:8" x14ac:dyDescent="0.35">
      <c r="A646" s="49"/>
      <c r="B646" s="49"/>
      <c r="D646" s="75"/>
      <c r="E646" s="75"/>
      <c r="G646" s="50"/>
      <c r="H646" s="49"/>
    </row>
    <row r="647" spans="1:8" x14ac:dyDescent="0.35">
      <c r="A647" s="49"/>
      <c r="B647" s="49"/>
      <c r="D647" s="75"/>
      <c r="E647" s="75"/>
      <c r="G647" s="50"/>
      <c r="H647" s="49"/>
    </row>
    <row r="648" spans="1:8" x14ac:dyDescent="0.35">
      <c r="A648" s="49"/>
      <c r="B648" s="49"/>
      <c r="D648" s="75"/>
      <c r="E648" s="75"/>
      <c r="G648" s="50"/>
      <c r="H648" s="49"/>
    </row>
    <row r="649" spans="1:8" x14ac:dyDescent="0.35">
      <c r="A649" s="49"/>
      <c r="B649" s="49"/>
      <c r="D649" s="75"/>
      <c r="E649" s="75"/>
      <c r="G649" s="50"/>
      <c r="H649" s="49"/>
    </row>
    <row r="650" spans="1:8" x14ac:dyDescent="0.35">
      <c r="A650" s="49"/>
      <c r="B650" s="49"/>
      <c r="D650" s="75"/>
      <c r="E650" s="75"/>
      <c r="G650" s="50"/>
      <c r="H650" s="49"/>
    </row>
    <row r="651" spans="1:8" x14ac:dyDescent="0.35">
      <c r="A651" s="49"/>
      <c r="B651" s="49"/>
      <c r="D651" s="75"/>
      <c r="E651" s="75"/>
      <c r="G651" s="50"/>
      <c r="H651" s="49"/>
    </row>
    <row r="652" spans="1:8" x14ac:dyDescent="0.35">
      <c r="A652" s="49"/>
      <c r="B652" s="49"/>
      <c r="D652" s="75"/>
      <c r="E652" s="75"/>
      <c r="G652" s="50"/>
      <c r="H652" s="49"/>
    </row>
    <row r="653" spans="1:8" x14ac:dyDescent="0.35">
      <c r="A653" s="49"/>
      <c r="B653" s="49"/>
      <c r="D653" s="75"/>
      <c r="E653" s="75"/>
      <c r="G653" s="50"/>
      <c r="H653" s="49"/>
    </row>
    <row r="654" spans="1:8" x14ac:dyDescent="0.35">
      <c r="A654" s="49"/>
      <c r="B654" s="49"/>
      <c r="D654" s="75"/>
      <c r="E654" s="75"/>
      <c r="G654" s="50"/>
      <c r="H654" s="49"/>
    </row>
    <row r="655" spans="1:8" x14ac:dyDescent="0.35">
      <c r="A655" s="49"/>
      <c r="B655" s="49"/>
      <c r="D655" s="75"/>
      <c r="E655" s="75"/>
      <c r="G655" s="50"/>
      <c r="H655" s="49"/>
    </row>
    <row r="656" spans="1:8" x14ac:dyDescent="0.35">
      <c r="A656" s="49"/>
      <c r="B656" s="49"/>
      <c r="D656" s="75"/>
      <c r="E656" s="75"/>
      <c r="G656" s="50"/>
      <c r="H656" s="49"/>
    </row>
    <row r="657" spans="1:8" x14ac:dyDescent="0.35">
      <c r="A657" s="49"/>
      <c r="B657" s="49"/>
      <c r="D657" s="75"/>
      <c r="E657" s="75"/>
      <c r="G657" s="50"/>
      <c r="H657" s="49"/>
    </row>
    <row r="658" spans="1:8" x14ac:dyDescent="0.35">
      <c r="A658" s="49"/>
      <c r="B658" s="49"/>
      <c r="D658" s="75"/>
      <c r="E658" s="75"/>
      <c r="G658" s="50"/>
      <c r="H658" s="49"/>
    </row>
    <row r="659" spans="1:8" x14ac:dyDescent="0.35">
      <c r="A659" s="49"/>
      <c r="B659" s="49"/>
      <c r="D659" s="75"/>
      <c r="E659" s="75"/>
      <c r="G659" s="50"/>
      <c r="H659" s="49"/>
    </row>
    <row r="660" spans="1:8" x14ac:dyDescent="0.35">
      <c r="A660" s="49"/>
      <c r="B660" s="49"/>
      <c r="D660" s="75"/>
      <c r="E660" s="75"/>
      <c r="G660" s="50"/>
      <c r="H660" s="49"/>
    </row>
    <row r="661" spans="1:8" x14ac:dyDescent="0.35">
      <c r="A661" s="49"/>
      <c r="B661" s="49"/>
      <c r="D661" s="75"/>
      <c r="E661" s="75"/>
      <c r="G661" s="50"/>
      <c r="H661" s="49"/>
    </row>
    <row r="662" spans="1:8" x14ac:dyDescent="0.35">
      <c r="A662" s="49"/>
      <c r="B662" s="49"/>
      <c r="D662" s="75"/>
      <c r="E662" s="75"/>
      <c r="G662" s="50"/>
      <c r="H662" s="49"/>
    </row>
    <row r="663" spans="1:8" x14ac:dyDescent="0.35">
      <c r="A663" s="49"/>
      <c r="B663" s="49"/>
      <c r="D663" s="75"/>
      <c r="E663" s="75"/>
      <c r="G663" s="50"/>
      <c r="H663" s="49"/>
    </row>
    <row r="664" spans="1:8" x14ac:dyDescent="0.35">
      <c r="A664" s="49"/>
      <c r="B664" s="49"/>
      <c r="D664" s="75"/>
      <c r="E664" s="75"/>
      <c r="G664" s="50"/>
      <c r="H664" s="49"/>
    </row>
    <row r="665" spans="1:8" x14ac:dyDescent="0.35">
      <c r="A665" s="49"/>
      <c r="B665" s="49"/>
      <c r="D665" s="75"/>
      <c r="E665" s="75"/>
      <c r="G665" s="50"/>
      <c r="H665" s="49"/>
    </row>
    <row r="666" spans="1:8" x14ac:dyDescent="0.35">
      <c r="A666" s="49"/>
      <c r="B666" s="49"/>
      <c r="D666" s="75"/>
      <c r="E666" s="75"/>
      <c r="G666" s="50"/>
      <c r="H666" s="49"/>
    </row>
    <row r="667" spans="1:8" x14ac:dyDescent="0.35">
      <c r="A667" s="49"/>
      <c r="B667" s="49"/>
      <c r="D667" s="75"/>
      <c r="E667" s="75"/>
      <c r="G667" s="50"/>
      <c r="H667" s="49"/>
    </row>
    <row r="668" spans="1:8" x14ac:dyDescent="0.35">
      <c r="A668" s="49"/>
      <c r="B668" s="49"/>
      <c r="D668" s="75"/>
      <c r="E668" s="75"/>
      <c r="G668" s="50"/>
      <c r="H668" s="49"/>
    </row>
    <row r="669" spans="1:8" x14ac:dyDescent="0.35">
      <c r="A669" s="49"/>
      <c r="B669" s="49"/>
      <c r="D669" s="75"/>
      <c r="E669" s="75"/>
      <c r="G669" s="50"/>
      <c r="H669" s="49"/>
    </row>
    <row r="670" spans="1:8" x14ac:dyDescent="0.35">
      <c r="A670" s="49"/>
      <c r="B670" s="49"/>
      <c r="D670" s="75"/>
      <c r="E670" s="75"/>
      <c r="G670" s="50"/>
      <c r="H670" s="49"/>
    </row>
    <row r="671" spans="1:8" x14ac:dyDescent="0.35">
      <c r="A671" s="49"/>
      <c r="B671" s="49"/>
      <c r="D671" s="75"/>
      <c r="E671" s="75"/>
      <c r="G671" s="50"/>
      <c r="H671" s="49"/>
    </row>
    <row r="672" spans="1:8" x14ac:dyDescent="0.35">
      <c r="A672" s="49"/>
      <c r="B672" s="49"/>
      <c r="D672" s="75"/>
      <c r="E672" s="75"/>
      <c r="G672" s="50"/>
      <c r="H672" s="49"/>
    </row>
    <row r="673" spans="1:8" x14ac:dyDescent="0.35">
      <c r="A673" s="49"/>
      <c r="B673" s="49"/>
      <c r="D673" s="75"/>
      <c r="E673" s="75"/>
      <c r="G673" s="50"/>
      <c r="H673" s="49"/>
    </row>
    <row r="674" spans="1:8" x14ac:dyDescent="0.35">
      <c r="A674" s="49"/>
      <c r="B674" s="49"/>
      <c r="D674" s="75"/>
      <c r="E674" s="75"/>
      <c r="G674" s="50"/>
      <c r="H674" s="49"/>
    </row>
    <row r="675" spans="1:8" x14ac:dyDescent="0.35">
      <c r="A675" s="49"/>
      <c r="B675" s="49"/>
      <c r="D675" s="75"/>
      <c r="E675" s="75"/>
      <c r="G675" s="50"/>
      <c r="H675" s="49"/>
    </row>
    <row r="676" spans="1:8" x14ac:dyDescent="0.35">
      <c r="A676" s="49"/>
      <c r="B676" s="49"/>
      <c r="D676" s="75"/>
      <c r="E676" s="75"/>
      <c r="G676" s="50"/>
      <c r="H676" s="49"/>
    </row>
    <row r="677" spans="1:8" x14ac:dyDescent="0.35">
      <c r="A677" s="49"/>
      <c r="B677" s="49"/>
      <c r="D677" s="75"/>
      <c r="E677" s="75"/>
      <c r="G677" s="50"/>
      <c r="H677" s="49"/>
    </row>
    <row r="678" spans="1:8" x14ac:dyDescent="0.35">
      <c r="A678" s="49"/>
      <c r="B678" s="49"/>
      <c r="D678" s="75"/>
      <c r="E678" s="75"/>
      <c r="G678" s="50"/>
      <c r="H678" s="49"/>
    </row>
    <row r="679" spans="1:8" x14ac:dyDescent="0.35">
      <c r="A679" s="49"/>
      <c r="B679" s="49"/>
      <c r="D679" s="75"/>
      <c r="E679" s="75"/>
      <c r="G679" s="50"/>
      <c r="H679" s="49"/>
    </row>
    <row r="680" spans="1:8" x14ac:dyDescent="0.35">
      <c r="A680" s="49"/>
      <c r="B680" s="49"/>
      <c r="D680" s="75"/>
      <c r="E680" s="75"/>
      <c r="G680" s="50"/>
      <c r="H680" s="49"/>
    </row>
    <row r="681" spans="1:8" x14ac:dyDescent="0.35">
      <c r="A681" s="49"/>
      <c r="B681" s="49"/>
      <c r="D681" s="75"/>
      <c r="E681" s="75"/>
      <c r="G681" s="50"/>
      <c r="H681" s="49"/>
    </row>
    <row r="682" spans="1:8" x14ac:dyDescent="0.35">
      <c r="A682" s="49"/>
      <c r="B682" s="49"/>
      <c r="D682" s="75"/>
      <c r="E682" s="75"/>
      <c r="G682" s="50"/>
      <c r="H682" s="49"/>
    </row>
    <row r="683" spans="1:8" x14ac:dyDescent="0.35">
      <c r="A683" s="49"/>
      <c r="B683" s="49"/>
      <c r="D683" s="75"/>
      <c r="E683" s="75"/>
      <c r="G683" s="50"/>
      <c r="H683" s="49"/>
    </row>
    <row r="684" spans="1:8" x14ac:dyDescent="0.35">
      <c r="A684" s="49"/>
      <c r="B684" s="49"/>
      <c r="D684" s="75"/>
      <c r="E684" s="75"/>
      <c r="G684" s="50"/>
      <c r="H684" s="49"/>
    </row>
    <row r="685" spans="1:8" x14ac:dyDescent="0.35">
      <c r="A685" s="49"/>
      <c r="B685" s="49"/>
      <c r="D685" s="75"/>
      <c r="E685" s="75"/>
      <c r="G685" s="50"/>
      <c r="H685" s="49"/>
    </row>
    <row r="686" spans="1:8" x14ac:dyDescent="0.35">
      <c r="A686" s="49"/>
      <c r="B686" s="49"/>
      <c r="D686" s="75"/>
      <c r="E686" s="75"/>
      <c r="G686" s="50"/>
      <c r="H686" s="49"/>
    </row>
    <row r="687" spans="1:8" x14ac:dyDescent="0.35">
      <c r="A687" s="49"/>
      <c r="B687" s="49"/>
      <c r="D687" s="75"/>
      <c r="E687" s="75"/>
      <c r="G687" s="50"/>
      <c r="H687" s="49"/>
    </row>
    <row r="688" spans="1:8" x14ac:dyDescent="0.35">
      <c r="A688" s="49"/>
      <c r="B688" s="49"/>
      <c r="D688" s="75"/>
      <c r="E688" s="75"/>
      <c r="G688" s="50"/>
      <c r="H688" s="49"/>
    </row>
    <row r="689" spans="1:8" x14ac:dyDescent="0.35">
      <c r="A689" s="49"/>
      <c r="B689" s="49"/>
      <c r="D689" s="75"/>
      <c r="E689" s="75"/>
      <c r="G689" s="50"/>
      <c r="H689" s="49"/>
    </row>
    <row r="690" spans="1:8" x14ac:dyDescent="0.35">
      <c r="A690" s="49"/>
      <c r="B690" s="49"/>
      <c r="D690" s="75"/>
      <c r="E690" s="75"/>
      <c r="G690" s="50"/>
      <c r="H690" s="49"/>
    </row>
    <row r="691" spans="1:8" x14ac:dyDescent="0.35">
      <c r="A691" s="49"/>
      <c r="B691" s="49"/>
      <c r="D691" s="75"/>
      <c r="E691" s="75"/>
      <c r="G691" s="50"/>
      <c r="H691" s="49"/>
    </row>
    <row r="692" spans="1:8" x14ac:dyDescent="0.35">
      <c r="A692" s="49"/>
      <c r="B692" s="49"/>
      <c r="D692" s="75"/>
      <c r="E692" s="75"/>
      <c r="G692" s="50"/>
      <c r="H692" s="49"/>
    </row>
    <row r="693" spans="1:8" x14ac:dyDescent="0.35">
      <c r="A693" s="49"/>
      <c r="B693" s="49"/>
      <c r="D693" s="75"/>
      <c r="E693" s="75"/>
      <c r="G693" s="50"/>
      <c r="H693" s="49"/>
    </row>
    <row r="694" spans="1:8" x14ac:dyDescent="0.35">
      <c r="A694" s="49"/>
      <c r="B694" s="49"/>
      <c r="D694" s="75"/>
      <c r="E694" s="75"/>
      <c r="G694" s="50"/>
      <c r="H694" s="49"/>
    </row>
    <row r="695" spans="1:8" x14ac:dyDescent="0.35">
      <c r="A695" s="49"/>
      <c r="B695" s="49"/>
      <c r="D695" s="75"/>
      <c r="E695" s="75"/>
      <c r="G695" s="50"/>
      <c r="H695" s="49"/>
    </row>
    <row r="696" spans="1:8" x14ac:dyDescent="0.35">
      <c r="A696" s="49"/>
      <c r="B696" s="49"/>
      <c r="D696" s="75"/>
      <c r="E696" s="75"/>
      <c r="G696" s="50"/>
      <c r="H696" s="49"/>
    </row>
    <row r="697" spans="1:8" x14ac:dyDescent="0.35">
      <c r="A697" s="49"/>
      <c r="B697" s="49"/>
      <c r="D697" s="75"/>
      <c r="E697" s="75"/>
      <c r="G697" s="50"/>
      <c r="H697" s="49"/>
    </row>
    <row r="698" spans="1:8" x14ac:dyDescent="0.35">
      <c r="A698" s="49"/>
      <c r="B698" s="49"/>
      <c r="D698" s="75"/>
      <c r="E698" s="75"/>
      <c r="G698" s="50"/>
      <c r="H698" s="49"/>
    </row>
    <row r="699" spans="1:8" x14ac:dyDescent="0.35">
      <c r="A699" s="49"/>
      <c r="B699" s="49"/>
      <c r="D699" s="75"/>
      <c r="E699" s="75"/>
      <c r="G699" s="50"/>
      <c r="H699" s="49"/>
    </row>
    <row r="700" spans="1:8" x14ac:dyDescent="0.35">
      <c r="A700" s="49"/>
      <c r="B700" s="49"/>
      <c r="D700" s="75"/>
      <c r="E700" s="75"/>
      <c r="G700" s="50"/>
      <c r="H700" s="49"/>
    </row>
    <row r="701" spans="1:8" x14ac:dyDescent="0.35">
      <c r="A701" s="49"/>
      <c r="B701" s="49"/>
      <c r="D701" s="75"/>
      <c r="E701" s="75"/>
      <c r="G701" s="50"/>
      <c r="H701" s="49"/>
    </row>
    <row r="702" spans="1:8" x14ac:dyDescent="0.35">
      <c r="A702" s="49"/>
      <c r="B702" s="49"/>
      <c r="D702" s="75"/>
      <c r="E702" s="75"/>
      <c r="G702" s="50"/>
      <c r="H702" s="49"/>
    </row>
    <row r="703" spans="1:8" x14ac:dyDescent="0.35">
      <c r="A703" s="49"/>
      <c r="B703" s="49"/>
      <c r="D703" s="75"/>
      <c r="E703" s="75"/>
      <c r="G703" s="50"/>
      <c r="H703" s="49"/>
    </row>
    <row r="704" spans="1:8" x14ac:dyDescent="0.35">
      <c r="A704" s="49"/>
      <c r="B704" s="49"/>
      <c r="D704" s="75"/>
      <c r="E704" s="75"/>
      <c r="G704" s="50"/>
      <c r="H704" s="49"/>
    </row>
    <row r="705" spans="1:8" x14ac:dyDescent="0.35">
      <c r="A705" s="49"/>
      <c r="B705" s="49"/>
      <c r="D705" s="75"/>
      <c r="E705" s="75"/>
      <c r="G705" s="50"/>
      <c r="H705" s="49"/>
    </row>
    <row r="706" spans="1:8" x14ac:dyDescent="0.35">
      <c r="A706" s="49"/>
      <c r="B706" s="49"/>
      <c r="D706" s="75"/>
      <c r="E706" s="75"/>
      <c r="G706" s="50"/>
      <c r="H706" s="49"/>
    </row>
    <row r="707" spans="1:8" x14ac:dyDescent="0.35">
      <c r="A707" s="49"/>
      <c r="B707" s="49"/>
      <c r="D707" s="75"/>
      <c r="E707" s="75"/>
      <c r="G707" s="50"/>
      <c r="H707" s="49"/>
    </row>
    <row r="708" spans="1:8" x14ac:dyDescent="0.35">
      <c r="A708" s="49"/>
      <c r="B708" s="49"/>
      <c r="D708" s="75"/>
      <c r="E708" s="75"/>
      <c r="G708" s="50"/>
      <c r="H708" s="49"/>
    </row>
    <row r="709" spans="1:8" x14ac:dyDescent="0.35">
      <c r="A709" s="49"/>
      <c r="B709" s="49"/>
      <c r="D709" s="75"/>
      <c r="E709" s="75"/>
      <c r="G709" s="50"/>
      <c r="H709" s="49"/>
    </row>
    <row r="710" spans="1:8" x14ac:dyDescent="0.35">
      <c r="A710" s="49"/>
      <c r="B710" s="49"/>
      <c r="D710" s="75"/>
      <c r="E710" s="75"/>
      <c r="G710" s="50"/>
      <c r="H710" s="49"/>
    </row>
    <row r="711" spans="1:8" x14ac:dyDescent="0.35">
      <c r="A711" s="49"/>
      <c r="B711" s="49"/>
      <c r="D711" s="75"/>
      <c r="E711" s="75"/>
      <c r="G711" s="50"/>
      <c r="H711" s="49"/>
    </row>
    <row r="712" spans="1:8" x14ac:dyDescent="0.35">
      <c r="A712" s="49"/>
      <c r="B712" s="49"/>
      <c r="D712" s="75"/>
      <c r="E712" s="75"/>
      <c r="G712" s="50"/>
      <c r="H712" s="49"/>
    </row>
    <row r="713" spans="1:8" x14ac:dyDescent="0.35">
      <c r="A713" s="49"/>
      <c r="B713" s="49"/>
      <c r="D713" s="75"/>
      <c r="E713" s="75"/>
      <c r="G713" s="50"/>
      <c r="H713" s="49"/>
    </row>
    <row r="714" spans="1:8" x14ac:dyDescent="0.35">
      <c r="A714" s="49"/>
      <c r="B714" s="49"/>
      <c r="D714" s="75"/>
      <c r="E714" s="75"/>
      <c r="G714" s="50"/>
      <c r="H714" s="49"/>
    </row>
    <row r="715" spans="1:8" x14ac:dyDescent="0.35">
      <c r="A715" s="49"/>
      <c r="B715" s="49"/>
      <c r="D715" s="75"/>
      <c r="E715" s="75"/>
      <c r="G715" s="50"/>
      <c r="H715" s="49"/>
    </row>
    <row r="716" spans="1:8" x14ac:dyDescent="0.35">
      <c r="A716" s="49"/>
      <c r="B716" s="49"/>
      <c r="D716" s="75"/>
      <c r="E716" s="75"/>
      <c r="G716" s="50"/>
      <c r="H716" s="49"/>
    </row>
    <row r="717" spans="1:8" x14ac:dyDescent="0.35">
      <c r="A717" s="49"/>
      <c r="B717" s="49"/>
      <c r="D717" s="75"/>
      <c r="E717" s="75"/>
      <c r="G717" s="50"/>
      <c r="H717" s="49"/>
    </row>
    <row r="718" spans="1:8" x14ac:dyDescent="0.35">
      <c r="A718" s="49"/>
      <c r="B718" s="49"/>
      <c r="D718" s="75"/>
      <c r="E718" s="75"/>
      <c r="G718" s="50"/>
      <c r="H718" s="49"/>
    </row>
    <row r="719" spans="1:8" x14ac:dyDescent="0.35">
      <c r="A719" s="49"/>
      <c r="B719" s="49"/>
      <c r="D719" s="75"/>
      <c r="E719" s="75"/>
      <c r="G719" s="50"/>
      <c r="H719" s="49"/>
    </row>
    <row r="720" spans="1:8" x14ac:dyDescent="0.35">
      <c r="A720" s="49"/>
      <c r="B720" s="49"/>
      <c r="D720" s="75"/>
      <c r="E720" s="75"/>
      <c r="G720" s="50"/>
      <c r="H720" s="49"/>
    </row>
    <row r="721" spans="1:8" x14ac:dyDescent="0.35">
      <c r="A721" s="49"/>
      <c r="B721" s="49"/>
      <c r="D721" s="75"/>
      <c r="E721" s="75"/>
      <c r="G721" s="50"/>
      <c r="H721" s="49"/>
    </row>
    <row r="722" spans="1:8" x14ac:dyDescent="0.35">
      <c r="A722" s="49"/>
      <c r="B722" s="49"/>
      <c r="D722" s="75"/>
      <c r="E722" s="75"/>
      <c r="G722" s="50"/>
      <c r="H722" s="49"/>
    </row>
    <row r="723" spans="1:8" x14ac:dyDescent="0.35">
      <c r="A723" s="49"/>
      <c r="B723" s="49"/>
      <c r="D723" s="75"/>
      <c r="E723" s="75"/>
      <c r="G723" s="50"/>
      <c r="H723" s="49"/>
    </row>
    <row r="724" spans="1:8" x14ac:dyDescent="0.35">
      <c r="A724" s="49"/>
      <c r="B724" s="49"/>
      <c r="D724" s="75"/>
      <c r="E724" s="75"/>
      <c r="G724" s="50"/>
      <c r="H724" s="49"/>
    </row>
    <row r="725" spans="1:8" x14ac:dyDescent="0.35">
      <c r="A725" s="49"/>
      <c r="B725" s="49"/>
      <c r="D725" s="75"/>
      <c r="E725" s="75"/>
      <c r="G725" s="50"/>
      <c r="H725" s="49"/>
    </row>
    <row r="726" spans="1:8" x14ac:dyDescent="0.35">
      <c r="A726" s="49"/>
      <c r="B726" s="49"/>
      <c r="D726" s="75"/>
      <c r="E726" s="75"/>
      <c r="G726" s="50"/>
      <c r="H726" s="49"/>
    </row>
    <row r="727" spans="1:8" x14ac:dyDescent="0.35">
      <c r="A727" s="49"/>
      <c r="B727" s="49"/>
      <c r="D727" s="75"/>
      <c r="E727" s="75"/>
      <c r="G727" s="50"/>
      <c r="H727" s="49"/>
    </row>
    <row r="728" spans="1:8" x14ac:dyDescent="0.35">
      <c r="A728" s="49"/>
      <c r="B728" s="49"/>
      <c r="D728" s="75"/>
      <c r="E728" s="75"/>
      <c r="G728" s="50"/>
      <c r="H728" s="49"/>
    </row>
  </sheetData>
  <mergeCells count="4">
    <mergeCell ref="D1:E1"/>
    <mergeCell ref="G1:H1"/>
    <mergeCell ref="D2:E2"/>
    <mergeCell ref="G2:H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7" tint="0.59999389629810485"/>
  </sheetPr>
  <dimension ref="A1:J15"/>
  <sheetViews>
    <sheetView workbookViewId="0">
      <selection activeCell="J4" sqref="J4"/>
    </sheetView>
  </sheetViews>
  <sheetFormatPr defaultRowHeight="14.5" x14ac:dyDescent="0.35"/>
  <cols>
    <col min="1" max="1" width="52.7265625" bestFit="1" customWidth="1"/>
    <col min="2" max="2" width="26.7265625" bestFit="1" customWidth="1"/>
    <col min="3" max="3" width="27.7265625" bestFit="1" customWidth="1"/>
    <col min="4" max="4" width="75.453125" bestFit="1" customWidth="1"/>
    <col min="5" max="5" width="14" bestFit="1" customWidth="1"/>
    <col min="6" max="6" width="12.7265625" customWidth="1"/>
    <col min="7" max="7" width="16.1796875" customWidth="1"/>
    <col min="8" max="8" width="25" customWidth="1"/>
    <col min="9" max="9" width="24.26953125" customWidth="1"/>
    <col min="10" max="10" width="12.453125" customWidth="1"/>
  </cols>
  <sheetData>
    <row r="1" spans="1:10" x14ac:dyDescent="0.35">
      <c r="A1" s="24" t="s">
        <v>280</v>
      </c>
      <c r="B1" s="24" t="s">
        <v>281</v>
      </c>
      <c r="C1" s="24" t="s">
        <v>233</v>
      </c>
      <c r="D1" s="24" t="s">
        <v>244</v>
      </c>
      <c r="E1" s="24" t="s">
        <v>273</v>
      </c>
      <c r="F1" s="57" t="s">
        <v>432</v>
      </c>
      <c r="G1" s="57" t="s">
        <v>437</v>
      </c>
      <c r="H1" s="24" t="s">
        <v>485</v>
      </c>
      <c r="I1" s="102" t="s">
        <v>795</v>
      </c>
      <c r="J1" s="102" t="s">
        <v>893</v>
      </c>
    </row>
    <row r="2" spans="1:10" x14ac:dyDescent="0.35">
      <c r="A2" s="10"/>
      <c r="B2" s="10"/>
      <c r="C2" s="10" t="s">
        <v>234</v>
      </c>
      <c r="D2" s="10" t="s">
        <v>245</v>
      </c>
      <c r="E2" s="10"/>
      <c r="F2" s="58"/>
      <c r="G2" s="62" t="s">
        <v>438</v>
      </c>
      <c r="H2" s="103"/>
      <c r="I2" s="117"/>
      <c r="J2" s="117"/>
    </row>
    <row r="3" spans="1:10" ht="15" customHeight="1" x14ac:dyDescent="0.35">
      <c r="A3" s="10" t="s">
        <v>4</v>
      </c>
      <c r="B3" s="10" t="s">
        <v>219</v>
      </c>
      <c r="C3" s="10" t="s">
        <v>235</v>
      </c>
      <c r="D3" s="10" t="s">
        <v>247</v>
      </c>
      <c r="E3" s="10" t="s">
        <v>5</v>
      </c>
      <c r="F3" s="59" t="s">
        <v>5</v>
      </c>
      <c r="G3" s="10" t="s">
        <v>439</v>
      </c>
      <c r="H3" s="97" t="s">
        <v>454</v>
      </c>
      <c r="I3" s="10" t="s">
        <v>796</v>
      </c>
      <c r="J3" s="10" t="s">
        <v>783</v>
      </c>
    </row>
    <row r="4" spans="1:10" x14ac:dyDescent="0.35">
      <c r="A4" s="10" t="s">
        <v>274</v>
      </c>
      <c r="B4" s="10" t="s">
        <v>220</v>
      </c>
      <c r="C4" s="10" t="s">
        <v>435</v>
      </c>
      <c r="D4" s="10" t="s">
        <v>248</v>
      </c>
      <c r="E4" s="10" t="s">
        <v>4</v>
      </c>
      <c r="G4" s="78"/>
      <c r="H4" s="104" t="s">
        <v>453</v>
      </c>
      <c r="I4" s="10" t="s">
        <v>797</v>
      </c>
      <c r="J4" s="10" t="s">
        <v>779</v>
      </c>
    </row>
    <row r="5" spans="1:10" x14ac:dyDescent="0.35">
      <c r="A5" s="10" t="s">
        <v>275</v>
      </c>
      <c r="B5" s="10" t="s">
        <v>221</v>
      </c>
      <c r="D5" s="10" t="s">
        <v>246</v>
      </c>
      <c r="I5" s="117" t="s">
        <v>798</v>
      </c>
      <c r="J5" s="117" t="s">
        <v>798</v>
      </c>
    </row>
    <row r="6" spans="1:10" x14ac:dyDescent="0.35">
      <c r="A6" s="10" t="s">
        <v>276</v>
      </c>
      <c r="B6" s="10" t="s">
        <v>222</v>
      </c>
      <c r="D6" s="10" t="s">
        <v>277</v>
      </c>
      <c r="I6" s="117" t="s">
        <v>453</v>
      </c>
      <c r="J6" s="27"/>
    </row>
    <row r="7" spans="1:10" x14ac:dyDescent="0.35">
      <c r="A7" s="10" t="s">
        <v>278</v>
      </c>
      <c r="B7" s="10" t="s">
        <v>223</v>
      </c>
      <c r="D7" s="10" t="s">
        <v>279</v>
      </c>
    </row>
    <row r="8" spans="1:10" x14ac:dyDescent="0.35">
      <c r="B8" s="10" t="s">
        <v>224</v>
      </c>
      <c r="D8" s="10" t="s">
        <v>249</v>
      </c>
      <c r="F8" t="str">
        <f>INDEX(s13app,4)</f>
        <v>Both</v>
      </c>
    </row>
    <row r="9" spans="1:10" x14ac:dyDescent="0.35">
      <c r="B9" s="10" t="s">
        <v>225</v>
      </c>
      <c r="D9" s="10" t="s">
        <v>695</v>
      </c>
    </row>
    <row r="10" spans="1:10" ht="29" x14ac:dyDescent="0.35">
      <c r="B10" s="10" t="s">
        <v>226</v>
      </c>
      <c r="D10" s="10" t="s">
        <v>697</v>
      </c>
    </row>
    <row r="11" spans="1:10" x14ac:dyDescent="0.35">
      <c r="B11" s="10" t="s">
        <v>2</v>
      </c>
      <c r="D11" s="10" t="s">
        <v>696</v>
      </c>
    </row>
    <row r="12" spans="1:10" ht="29" x14ac:dyDescent="0.35">
      <c r="B12" s="10" t="s">
        <v>227</v>
      </c>
      <c r="D12" s="118" t="s">
        <v>1076</v>
      </c>
    </row>
    <row r="13" spans="1:10" x14ac:dyDescent="0.35">
      <c r="B13" s="10" t="s">
        <v>3</v>
      </c>
    </row>
    <row r="14" spans="1:10" x14ac:dyDescent="0.35">
      <c r="B14" s="10" t="s">
        <v>228</v>
      </c>
    </row>
    <row r="15" spans="1:10" x14ac:dyDescent="0.35">
      <c r="B15" s="10" t="s">
        <v>229</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N336"/>
  <sheetViews>
    <sheetView workbookViewId="0">
      <selection activeCell="B1" sqref="B1:C1"/>
    </sheetView>
  </sheetViews>
  <sheetFormatPr defaultColWidth="0" defaultRowHeight="14.5" x14ac:dyDescent="0.35"/>
  <cols>
    <col min="1" max="1" width="3.7265625" customWidth="1"/>
    <col min="2" max="2" width="20.54296875" customWidth="1"/>
    <col min="3" max="3" width="1.54296875" customWidth="1"/>
    <col min="4" max="4" width="23.7265625" customWidth="1"/>
    <col min="5" max="5" width="3.81640625" customWidth="1"/>
    <col min="6" max="6" width="3.7265625" customWidth="1"/>
    <col min="7" max="7" width="20.54296875" customWidth="1"/>
    <col min="8" max="8" width="1.54296875" customWidth="1"/>
    <col min="9" max="9" width="23.7265625" customWidth="1"/>
    <col min="10" max="10" width="3.81640625" customWidth="1"/>
    <col min="11" max="11" width="4" customWidth="1"/>
    <col min="12" max="12" width="20.453125" customWidth="1"/>
    <col min="13" max="13" width="1.453125" customWidth="1"/>
    <col min="14" max="14" width="17.81640625" customWidth="1"/>
    <col min="15" max="16384" width="8.81640625" hidden="1"/>
  </cols>
  <sheetData>
    <row r="1" spans="1:14" ht="29" x14ac:dyDescent="0.35">
      <c r="B1" s="44" t="s">
        <v>423</v>
      </c>
      <c r="D1" s="44" t="s">
        <v>422</v>
      </c>
      <c r="G1" s="44" t="s">
        <v>890</v>
      </c>
      <c r="I1" s="44" t="s">
        <v>891</v>
      </c>
      <c r="L1" s="44" t="s">
        <v>805</v>
      </c>
      <c r="N1" s="44" t="s">
        <v>806</v>
      </c>
    </row>
    <row r="2" spans="1:14" x14ac:dyDescent="0.35">
      <c r="B2" s="24"/>
      <c r="D2" s="24"/>
      <c r="G2" s="24"/>
      <c r="I2" s="24"/>
      <c r="L2" s="24"/>
      <c r="N2" s="24"/>
    </row>
    <row r="3" spans="1:14" x14ac:dyDescent="0.35">
      <c r="B3" s="11"/>
      <c r="D3" s="11"/>
      <c r="G3" s="11"/>
      <c r="I3" s="11"/>
      <c r="L3" s="11"/>
      <c r="N3" s="11"/>
    </row>
    <row r="4" spans="1:14" x14ac:dyDescent="0.35">
      <c r="A4" s="10" t="str">
        <f>IF(B4="","",MAX(A$3:A3)+1)</f>
        <v/>
      </c>
      <c r="B4" s="10" t="str">
        <f>IF('Section 11'!C4="", "",'Section 11'!C4)</f>
        <v/>
      </c>
      <c r="D4" s="10" t="str">
        <f>IF(ISERROR(INDEX($B$4:$B$336,MATCH(ROW()-ROW($B$3),$A$4:$A$336,0))), "", INDEX($B$4:$B$336,MATCH(ROW()-ROW($B$3),$A$4:$A$336,0)))</f>
        <v/>
      </c>
      <c r="F4" s="10" t="str">
        <f>IF(G4="","",MAX(F$3:F3)+1)</f>
        <v/>
      </c>
      <c r="G4" s="10" t="str">
        <f>IF('Section 11'!C4="","",
IF(ISERROR(VLOOKUP('Section 11'!C4,CASRNp2,1,FALSE))=TRUE,"",'Section 11'!C4))</f>
        <v/>
      </c>
      <c r="I4" s="10" t="str">
        <f>IF(ISERROR(INDEX($G$4:$G$336,MATCH(ROW()-ROW($G$3),$F$4:$F$336,0))), "", INDEX($G$4:$G$336,MATCH(ROW()-ROW($G$3),$F$4:$F$336,0)))</f>
        <v/>
      </c>
      <c r="K4" s="10" t="str">
        <f>IF(L4="","",MAX(K$3:K3)+1)</f>
        <v/>
      </c>
      <c r="L4" s="10" t="str">
        <f>IF('Section 13(a)(b)(c)'!A4="", "",
IF(AND('Section 13(a)(b)(c)'!#REF!=Reasonably_accessible,OR('Section 13(a)(b)(c)'!B4=INDEX(s13app,2),'Section 13(a)(b)(c)'!B4=INDEX(s13app,4))),'Section 13(a)(b)(c)'!A4,""))</f>
        <v/>
      </c>
      <c r="N4" s="10" t="str">
        <f>IF(ISERROR(INDEX($L$4:$L$227,MATCH(ROW()-ROW($L$3),$K$4:$K$227,0))), "", INDEX($L$4:$L$227,MATCH(ROW()-ROW($L$3),$K$4:$K$227,0)))</f>
        <v/>
      </c>
    </row>
    <row r="5" spans="1:14" x14ac:dyDescent="0.35">
      <c r="A5" s="10" t="str">
        <f>IF(B5="","",MAX(A$3:A4)+1)</f>
        <v/>
      </c>
      <c r="B5" s="10" t="str">
        <f>IF('Section 11'!C5="", "",'Section 11'!C5)</f>
        <v/>
      </c>
      <c r="D5" s="10" t="str">
        <f t="shared" ref="D5:D68" si="0">IF(ISERROR(INDEX($B$4:$B$336,MATCH(ROW()-ROW($B$3),$A$4:$A$336,0))), "", INDEX($B$4:$B$336,MATCH(ROW()-ROW($B$3),$A$4:$A$336,0)))</f>
        <v/>
      </c>
      <c r="F5" s="10" t="str">
        <f>IF(G5="","",MAX(F$3:F4)+1)</f>
        <v/>
      </c>
      <c r="G5" s="10" t="str">
        <f>IF('Section 11'!C5="","",
IF(ISERROR(VLOOKUP('Section 11'!C5,CASRNp2,1,FALSE))=TRUE,"",'Section 11'!C5))</f>
        <v/>
      </c>
      <c r="I5" s="10" t="str">
        <f t="shared" ref="I5:I68" si="1">IF(ISERROR(INDEX($G$4:$G$336,MATCH(ROW()-ROW($G$3),$F$4:$F$336,0))), "", INDEX($G$4:$G$336,MATCH(ROW()-ROW($G$3),$F$4:$F$336,0)))</f>
        <v/>
      </c>
      <c r="K5" s="10" t="str">
        <f>IF(L5="","",MAX(K$3:K4)+1)</f>
        <v/>
      </c>
      <c r="L5" s="10" t="str">
        <f>IF('Section 13(a)(b)(c)'!A5="", "",
IF(AND('Section 13(a)(b)(c)'!#REF!=Reasonably_accessible,OR('Section 13(a)(b)(c)'!B5=INDEX(s13app,2),'Section 13(a)(b)(c)'!B5=INDEX(s13app,4))),'Section 13(a)(b)(c)'!A5,""))</f>
        <v/>
      </c>
      <c r="N5" s="10" t="str">
        <f t="shared" ref="N5:N68" si="2">IF(ISERROR(INDEX($L$4:$L$227,MATCH(ROW()-ROW($L$3),$K$4:$K$227,0))), "", INDEX($L$4:$L$227,MATCH(ROW()-ROW($L$3),$K$4:$K$227,0)))</f>
        <v/>
      </c>
    </row>
    <row r="6" spans="1:14" x14ac:dyDescent="0.35">
      <c r="A6" s="10" t="str">
        <f>IF(B6="","",MAX(A$3:A5)+1)</f>
        <v/>
      </c>
      <c r="B6" s="10" t="str">
        <f>IF('Section 11'!C6="", "",'Section 11'!C6)</f>
        <v/>
      </c>
      <c r="D6" s="10" t="str">
        <f t="shared" si="0"/>
        <v/>
      </c>
      <c r="F6" s="10" t="str">
        <f>IF(G6="","",MAX(F$3:F5)+1)</f>
        <v/>
      </c>
      <c r="G6" s="10" t="str">
        <f>IF('Section 11'!C6="","",
IF(ISERROR(VLOOKUP('Section 11'!C6,CASRNp2,1,FALSE))=TRUE,"",'Section 11'!C6))</f>
        <v/>
      </c>
      <c r="I6" s="10" t="str">
        <f t="shared" si="1"/>
        <v/>
      </c>
      <c r="K6" s="10" t="str">
        <f>IF(L6="","",MAX(K$3:K5)+1)</f>
        <v/>
      </c>
      <c r="L6" s="10" t="str">
        <f>IF('Section 13(a)(b)(c)'!A6="", "",
IF(AND('Section 13(a)(b)(c)'!#REF!=Reasonably_accessible,OR('Section 13(a)(b)(c)'!B6=INDEX(s13app,2),'Section 13(a)(b)(c)'!B6=INDEX(s13app,4))),'Section 13(a)(b)(c)'!A6,""))</f>
        <v/>
      </c>
      <c r="N6" s="10" t="str">
        <f t="shared" si="2"/>
        <v/>
      </c>
    </row>
    <row r="7" spans="1:14" x14ac:dyDescent="0.35">
      <c r="A7" s="10" t="str">
        <f>IF(B7="","",MAX(A$3:A6)+1)</f>
        <v/>
      </c>
      <c r="B7" s="10" t="str">
        <f>IF('Section 11'!C7="", "",'Section 11'!C7)</f>
        <v/>
      </c>
      <c r="D7" s="10" t="str">
        <f t="shared" si="0"/>
        <v/>
      </c>
      <c r="F7" s="10" t="str">
        <f>IF(G7="","",MAX(F$3:F6)+1)</f>
        <v/>
      </c>
      <c r="G7" s="10" t="str">
        <f>IF('Section 11'!C7="","",
IF(ISERROR(VLOOKUP('Section 11'!C7,CASRNp2,1,FALSE))=TRUE,"",'Section 11'!C7))</f>
        <v/>
      </c>
      <c r="I7" s="10" t="str">
        <f t="shared" si="1"/>
        <v/>
      </c>
      <c r="K7" s="10" t="str">
        <f>IF(L7="","",MAX(K$3:K6)+1)</f>
        <v/>
      </c>
      <c r="L7" s="10" t="str">
        <f>IF('Section 13(a)(b)(c)'!A7="", "",
IF(AND('Section 13(a)(b)(c)'!#REF!=Reasonably_accessible,OR('Section 13(a)(b)(c)'!B7=INDEX(s13app,2),'Section 13(a)(b)(c)'!B7=INDEX(s13app,4))),'Section 13(a)(b)(c)'!A7,""))</f>
        <v/>
      </c>
      <c r="N7" s="10" t="str">
        <f t="shared" si="2"/>
        <v/>
      </c>
    </row>
    <row r="8" spans="1:14" x14ac:dyDescent="0.35">
      <c r="A8" s="10" t="str">
        <f>IF(B8="","",MAX(A$3:A7)+1)</f>
        <v/>
      </c>
      <c r="B8" s="10" t="str">
        <f>IF('Section 11'!C8="", "",'Section 11'!C8)</f>
        <v/>
      </c>
      <c r="D8" s="10" t="str">
        <f t="shared" si="0"/>
        <v/>
      </c>
      <c r="F8" s="10" t="str">
        <f>IF(G8="","",MAX(F$3:F7)+1)</f>
        <v/>
      </c>
      <c r="G8" s="10" t="str">
        <f>IF('Section 11'!C8="","",
IF(ISERROR(VLOOKUP('Section 11'!C8,CASRNp2,1,FALSE))=TRUE,"",'Section 11'!C8))</f>
        <v/>
      </c>
      <c r="I8" s="10" t="str">
        <f t="shared" si="1"/>
        <v/>
      </c>
      <c r="K8" s="10" t="str">
        <f>IF(L8="","",MAX(K$3:K7)+1)</f>
        <v/>
      </c>
      <c r="L8" s="10" t="str">
        <f>IF('Section 13(a)(b)(c)'!A8="", "",
IF(AND('Section 13(a)(b)(c)'!#REF!=Reasonably_accessible,OR('Section 13(a)(b)(c)'!B8=INDEX(s13app,2),'Section 13(a)(b)(c)'!B8=INDEX(s13app,4))),'Section 13(a)(b)(c)'!A8,""))</f>
        <v/>
      </c>
      <c r="N8" s="10" t="str">
        <f t="shared" si="2"/>
        <v/>
      </c>
    </row>
    <row r="9" spans="1:14" x14ac:dyDescent="0.35">
      <c r="A9" s="10" t="str">
        <f>IF(B9="","",MAX(A$3:A8)+1)</f>
        <v/>
      </c>
      <c r="B9" s="10" t="str">
        <f>IF('Section 11'!C9="", "",'Section 11'!C9)</f>
        <v/>
      </c>
      <c r="D9" s="10" t="str">
        <f t="shared" si="0"/>
        <v/>
      </c>
      <c r="F9" s="10" t="str">
        <f>IF(G9="","",MAX(F$3:F8)+1)</f>
        <v/>
      </c>
      <c r="G9" s="10" t="str">
        <f>IF('Section 11'!C9="","",
IF(ISERROR(VLOOKUP('Section 11'!C9,CASRNp2,1,FALSE))=TRUE,"",'Section 11'!C9))</f>
        <v/>
      </c>
      <c r="I9" s="10" t="str">
        <f t="shared" si="1"/>
        <v/>
      </c>
      <c r="K9" s="10" t="str">
        <f>IF(L9="","",MAX(K$3:K8)+1)</f>
        <v/>
      </c>
      <c r="L9" s="10" t="str">
        <f>IF('Section 13(a)(b)(c)'!A9="", "",
IF(AND('Section 13(a)(b)(c)'!#REF!=Reasonably_accessible,OR('Section 13(a)(b)(c)'!B9=INDEX(s13app,2),'Section 13(a)(b)(c)'!B9=INDEX(s13app,4))),'Section 13(a)(b)(c)'!A9,""))</f>
        <v/>
      </c>
      <c r="N9" s="10" t="str">
        <f t="shared" si="2"/>
        <v/>
      </c>
    </row>
    <row r="10" spans="1:14" x14ac:dyDescent="0.35">
      <c r="A10" s="10" t="str">
        <f>IF(B10="","",MAX(A$3:A9)+1)</f>
        <v/>
      </c>
      <c r="B10" s="10" t="str">
        <f>IF('Section 11'!C10="", "",'Section 11'!C10)</f>
        <v/>
      </c>
      <c r="D10" s="10" t="str">
        <f t="shared" si="0"/>
        <v/>
      </c>
      <c r="F10" s="10" t="str">
        <f>IF(G10="","",MAX(F$3:F9)+1)</f>
        <v/>
      </c>
      <c r="G10" s="10" t="str">
        <f>IF('Section 11'!C10="","",
IF(ISERROR(VLOOKUP('Section 11'!C10,CASRNp2,1,FALSE))=TRUE,"",'Section 11'!C10))</f>
        <v/>
      </c>
      <c r="I10" s="10" t="str">
        <f t="shared" si="1"/>
        <v/>
      </c>
      <c r="K10" s="10" t="str">
        <f>IF(L10="","",MAX(K$3:K9)+1)</f>
        <v/>
      </c>
      <c r="L10" s="10" t="str">
        <f>IF('Section 13(a)(b)(c)'!A10="", "",
IF(AND('Section 13(a)(b)(c)'!#REF!=Reasonably_accessible,OR('Section 13(a)(b)(c)'!B10=INDEX(s13app,2),'Section 13(a)(b)(c)'!B10=INDEX(s13app,4))),'Section 13(a)(b)(c)'!A10,""))</f>
        <v/>
      </c>
      <c r="N10" s="10" t="str">
        <f t="shared" si="2"/>
        <v/>
      </c>
    </row>
    <row r="11" spans="1:14" x14ac:dyDescent="0.35">
      <c r="A11" s="10" t="str">
        <f>IF(B11="","",MAX(A$3:A10)+1)</f>
        <v/>
      </c>
      <c r="B11" s="10" t="str">
        <f>IF('Section 11'!C11="", "",'Section 11'!C11)</f>
        <v/>
      </c>
      <c r="D11" s="10" t="str">
        <f t="shared" si="0"/>
        <v/>
      </c>
      <c r="F11" s="10" t="str">
        <f>IF(G11="","",MAX(F$3:F10)+1)</f>
        <v/>
      </c>
      <c r="G11" s="10" t="str">
        <f>IF('Section 11'!C11="","",
IF(ISERROR(VLOOKUP('Section 11'!C11,CASRNp2,1,FALSE))=TRUE,"",'Section 11'!C11))</f>
        <v/>
      </c>
      <c r="I11" s="10" t="str">
        <f t="shared" si="1"/>
        <v/>
      </c>
      <c r="K11" s="10" t="str">
        <f>IF(L11="","",MAX(K$3:K10)+1)</f>
        <v/>
      </c>
      <c r="L11" s="10" t="str">
        <f>IF('Section 13(a)(b)(c)'!A11="", "",
IF(AND('Section 13(a)(b)(c)'!#REF!=Reasonably_accessible,OR('Section 13(a)(b)(c)'!B11=INDEX(s13app,2),'Section 13(a)(b)(c)'!B11=INDEX(s13app,4))),'Section 13(a)(b)(c)'!A11,""))</f>
        <v/>
      </c>
      <c r="N11" s="10" t="str">
        <f t="shared" si="2"/>
        <v/>
      </c>
    </row>
    <row r="12" spans="1:14" x14ac:dyDescent="0.35">
      <c r="A12" s="10" t="str">
        <f>IF(B12="","",MAX(A$3:A11)+1)</f>
        <v/>
      </c>
      <c r="B12" s="10" t="str">
        <f>IF('Section 11'!C12="", "",'Section 11'!C12)</f>
        <v/>
      </c>
      <c r="D12" s="10" t="str">
        <f t="shared" si="0"/>
        <v/>
      </c>
      <c r="F12" s="10" t="str">
        <f>IF(G12="","",MAX(F$3:F11)+1)</f>
        <v/>
      </c>
      <c r="G12" s="10" t="str">
        <f>IF('Section 11'!C12="","",
IF(ISERROR(VLOOKUP('Section 11'!C12,CASRNp2,1,FALSE))=TRUE,"",'Section 11'!C12))</f>
        <v/>
      </c>
      <c r="I12" s="10" t="str">
        <f t="shared" si="1"/>
        <v/>
      </c>
      <c r="K12" s="10" t="str">
        <f>IF(L12="","",MAX(K$3:K11)+1)</f>
        <v/>
      </c>
      <c r="L12" s="10" t="str">
        <f>IF('Section 13(a)(b)(c)'!A12="", "",
IF(AND('Section 13(a)(b)(c)'!#REF!=Reasonably_accessible,OR('Section 13(a)(b)(c)'!B12=INDEX(s13app,2),'Section 13(a)(b)(c)'!B12=INDEX(s13app,4))),'Section 13(a)(b)(c)'!A12,""))</f>
        <v/>
      </c>
      <c r="N12" s="10" t="str">
        <f t="shared" si="2"/>
        <v/>
      </c>
    </row>
    <row r="13" spans="1:14" x14ac:dyDescent="0.35">
      <c r="A13" s="10" t="str">
        <f>IF(B13="","",MAX(A$3:A12)+1)</f>
        <v/>
      </c>
      <c r="B13" s="10" t="str">
        <f>IF('Section 11'!C13="", "",'Section 11'!C13)</f>
        <v/>
      </c>
      <c r="D13" s="10" t="str">
        <f t="shared" si="0"/>
        <v/>
      </c>
      <c r="F13" s="10" t="str">
        <f>IF(G13="","",MAX(F$3:F12)+1)</f>
        <v/>
      </c>
      <c r="G13" s="10" t="str">
        <f>IF('Section 11'!C13="","",
IF(ISERROR(VLOOKUP('Section 11'!C13,CASRNp2,1,FALSE))=TRUE,"",'Section 11'!C13))</f>
        <v/>
      </c>
      <c r="I13" s="10" t="str">
        <f t="shared" si="1"/>
        <v/>
      </c>
      <c r="K13" s="10" t="str">
        <f>IF(L13="","",MAX(K$3:K12)+1)</f>
        <v/>
      </c>
      <c r="L13" s="10" t="str">
        <f>IF('Section 13(a)(b)(c)'!A13="", "",
IF(AND('Section 13(a)(b)(c)'!#REF!=Reasonably_accessible,OR('Section 13(a)(b)(c)'!B13=INDEX(s13app,2),'Section 13(a)(b)(c)'!B13=INDEX(s13app,4))),'Section 13(a)(b)(c)'!A13,""))</f>
        <v/>
      </c>
      <c r="N13" s="10" t="str">
        <f t="shared" si="2"/>
        <v/>
      </c>
    </row>
    <row r="14" spans="1:14" x14ac:dyDescent="0.35">
      <c r="A14" s="10" t="str">
        <f>IF(B14="","",MAX(A$3:A13)+1)</f>
        <v/>
      </c>
      <c r="B14" s="10" t="str">
        <f>IF('Section 11'!C14="", "",'Section 11'!C14)</f>
        <v/>
      </c>
      <c r="D14" s="10" t="str">
        <f t="shared" si="0"/>
        <v/>
      </c>
      <c r="F14" s="10" t="str">
        <f>IF(G14="","",MAX(F$3:F13)+1)</f>
        <v/>
      </c>
      <c r="G14" s="10" t="str">
        <f>IF('Section 11'!C14="","",
IF(ISERROR(VLOOKUP('Section 11'!C14,CASRNp2,1,FALSE))=TRUE,"",'Section 11'!C14))</f>
        <v/>
      </c>
      <c r="I14" s="10" t="str">
        <f t="shared" si="1"/>
        <v/>
      </c>
      <c r="K14" s="10" t="str">
        <f>IF(L14="","",MAX(K$3:K13)+1)</f>
        <v/>
      </c>
      <c r="L14" s="10" t="str">
        <f>IF('Section 13(a)(b)(c)'!A14="", "",
IF(AND('Section 13(a)(b)(c)'!#REF!=Reasonably_accessible,OR('Section 13(a)(b)(c)'!B14=INDEX(s13app,2),'Section 13(a)(b)(c)'!B14=INDEX(s13app,4))),'Section 13(a)(b)(c)'!A14,""))</f>
        <v/>
      </c>
      <c r="N14" s="10" t="str">
        <f t="shared" si="2"/>
        <v/>
      </c>
    </row>
    <row r="15" spans="1:14" x14ac:dyDescent="0.35">
      <c r="A15" s="10" t="str">
        <f>IF(B15="","",MAX(A$3:A14)+1)</f>
        <v/>
      </c>
      <c r="B15" s="10" t="str">
        <f>IF('Section 11'!C15="", "",'Section 11'!C15)</f>
        <v/>
      </c>
      <c r="D15" s="10" t="str">
        <f t="shared" si="0"/>
        <v/>
      </c>
      <c r="F15" s="10" t="str">
        <f>IF(G15="","",MAX(F$3:F14)+1)</f>
        <v/>
      </c>
      <c r="G15" s="10" t="str">
        <f>IF('Section 11'!C15="","",
IF(ISERROR(VLOOKUP('Section 11'!C15,CASRNp2,1,FALSE))=TRUE,"",'Section 11'!C15))</f>
        <v/>
      </c>
      <c r="I15" s="10" t="str">
        <f t="shared" si="1"/>
        <v/>
      </c>
      <c r="K15" s="10" t="str">
        <f>IF(L15="","",MAX(K$3:K14)+1)</f>
        <v/>
      </c>
      <c r="L15" s="10" t="str">
        <f>IF('Section 13(a)(b)(c)'!A15="", "",
IF(AND('Section 13(a)(b)(c)'!#REF!=Reasonably_accessible,OR('Section 13(a)(b)(c)'!B15=INDEX(s13app,2),'Section 13(a)(b)(c)'!B15=INDEX(s13app,4))),'Section 13(a)(b)(c)'!A15,""))</f>
        <v/>
      </c>
      <c r="N15" s="10" t="str">
        <f t="shared" si="2"/>
        <v/>
      </c>
    </row>
    <row r="16" spans="1:14" x14ac:dyDescent="0.35">
      <c r="A16" s="10" t="str">
        <f>IF(B16="","",MAX(A$3:A15)+1)</f>
        <v/>
      </c>
      <c r="B16" s="10" t="str">
        <f>IF('Section 11'!C16="", "",'Section 11'!C16)</f>
        <v/>
      </c>
      <c r="D16" s="10" t="str">
        <f t="shared" si="0"/>
        <v/>
      </c>
      <c r="F16" s="10" t="str">
        <f>IF(G16="","",MAX(F$3:F15)+1)</f>
        <v/>
      </c>
      <c r="G16" s="10" t="str">
        <f>IF('Section 11'!C16="","",
IF(ISERROR(VLOOKUP('Section 11'!C16,CASRNp2,1,FALSE))=TRUE,"",'Section 11'!C16))</f>
        <v/>
      </c>
      <c r="I16" s="10" t="str">
        <f t="shared" si="1"/>
        <v/>
      </c>
      <c r="K16" s="10" t="str">
        <f>IF(L16="","",MAX(K$3:K15)+1)</f>
        <v/>
      </c>
      <c r="L16" s="10" t="str">
        <f>IF('Section 13(a)(b)(c)'!A16="", "",
IF(AND('Section 13(a)(b)(c)'!#REF!=Reasonably_accessible,OR('Section 13(a)(b)(c)'!B16=INDEX(s13app,2),'Section 13(a)(b)(c)'!B16=INDEX(s13app,4))),'Section 13(a)(b)(c)'!A16,""))</f>
        <v/>
      </c>
      <c r="N16" s="10" t="str">
        <f t="shared" si="2"/>
        <v/>
      </c>
    </row>
    <row r="17" spans="1:14" x14ac:dyDescent="0.35">
      <c r="A17" s="10" t="str">
        <f>IF(B17="","",MAX(A$3:A16)+1)</f>
        <v/>
      </c>
      <c r="B17" s="10" t="str">
        <f>IF('Section 11'!C17="", "",'Section 11'!C17)</f>
        <v/>
      </c>
      <c r="D17" s="10" t="str">
        <f t="shared" si="0"/>
        <v/>
      </c>
      <c r="F17" s="10" t="str">
        <f>IF(G17="","",MAX(F$3:F16)+1)</f>
        <v/>
      </c>
      <c r="G17" s="10" t="str">
        <f>IF('Section 11'!C17="","",
IF(ISERROR(VLOOKUP('Section 11'!C17,CASRNp2,1,FALSE))=TRUE,"",'Section 11'!C17))</f>
        <v/>
      </c>
      <c r="I17" s="10" t="str">
        <f t="shared" si="1"/>
        <v/>
      </c>
      <c r="K17" s="10" t="str">
        <f>IF(L17="","",MAX(K$3:K16)+1)</f>
        <v/>
      </c>
      <c r="L17" s="10" t="str">
        <f>IF('Section 13(a)(b)(c)'!A17="", "",
IF(AND('Section 13(a)(b)(c)'!#REF!=Reasonably_accessible,OR('Section 13(a)(b)(c)'!B17=INDEX(s13app,2),'Section 13(a)(b)(c)'!B17=INDEX(s13app,4))),'Section 13(a)(b)(c)'!A17,""))</f>
        <v/>
      </c>
      <c r="N17" s="10" t="str">
        <f t="shared" si="2"/>
        <v/>
      </c>
    </row>
    <row r="18" spans="1:14" x14ac:dyDescent="0.35">
      <c r="A18" s="10" t="str">
        <f>IF(B18="","",MAX(A$3:A17)+1)</f>
        <v/>
      </c>
      <c r="B18" s="10" t="str">
        <f>IF('Section 11'!C18="", "",'Section 11'!C18)</f>
        <v/>
      </c>
      <c r="D18" s="10" t="str">
        <f t="shared" si="0"/>
        <v/>
      </c>
      <c r="F18" s="10" t="str">
        <f>IF(G18="","",MAX(F$3:F17)+1)</f>
        <v/>
      </c>
      <c r="G18" s="10" t="str">
        <f>IF('Section 11'!C18="","",
IF(ISERROR(VLOOKUP('Section 11'!C18,CASRNp2,1,FALSE))=TRUE,"",'Section 11'!C18))</f>
        <v/>
      </c>
      <c r="I18" s="10" t="str">
        <f t="shared" si="1"/>
        <v/>
      </c>
      <c r="K18" s="10" t="str">
        <f>IF(L18="","",MAX(K$3:K17)+1)</f>
        <v/>
      </c>
      <c r="L18" s="10" t="str">
        <f>IF('Section 13(a)(b)(c)'!A18="", "",
IF(AND('Section 13(a)(b)(c)'!#REF!=Reasonably_accessible,OR('Section 13(a)(b)(c)'!B18=INDEX(s13app,2),'Section 13(a)(b)(c)'!B18=INDEX(s13app,4))),'Section 13(a)(b)(c)'!A18,""))</f>
        <v/>
      </c>
      <c r="N18" s="10" t="str">
        <f t="shared" si="2"/>
        <v/>
      </c>
    </row>
    <row r="19" spans="1:14" x14ac:dyDescent="0.35">
      <c r="A19" s="10" t="str">
        <f>IF(B19="","",MAX(A$3:A18)+1)</f>
        <v/>
      </c>
      <c r="B19" s="10" t="str">
        <f>IF('Section 11'!C19="", "",'Section 11'!C19)</f>
        <v/>
      </c>
      <c r="D19" s="10" t="str">
        <f t="shared" si="0"/>
        <v/>
      </c>
      <c r="F19" s="10" t="str">
        <f>IF(G19="","",MAX(F$3:F18)+1)</f>
        <v/>
      </c>
      <c r="G19" s="10" t="str">
        <f>IF('Section 11'!C19="","",
IF(ISERROR(VLOOKUP('Section 11'!C19,CASRNp2,1,FALSE))=TRUE,"",'Section 11'!C19))</f>
        <v/>
      </c>
      <c r="I19" s="10" t="str">
        <f t="shared" si="1"/>
        <v/>
      </c>
      <c r="K19" s="10" t="str">
        <f>IF(L19="","",MAX(K$3:K18)+1)</f>
        <v/>
      </c>
      <c r="L19" s="10" t="str">
        <f>IF('Section 13(a)(b)(c)'!A19="", "",
IF(AND('Section 13(a)(b)(c)'!#REF!=Reasonably_accessible,OR('Section 13(a)(b)(c)'!B19=INDEX(s13app,2),'Section 13(a)(b)(c)'!B19=INDEX(s13app,4))),'Section 13(a)(b)(c)'!A19,""))</f>
        <v/>
      </c>
      <c r="N19" s="10" t="str">
        <f t="shared" si="2"/>
        <v/>
      </c>
    </row>
    <row r="20" spans="1:14" x14ac:dyDescent="0.35">
      <c r="A20" s="10" t="str">
        <f>IF(B20="","",MAX(A$3:A19)+1)</f>
        <v/>
      </c>
      <c r="B20" s="10" t="str">
        <f>IF('Section 11'!C20="", "",'Section 11'!C20)</f>
        <v/>
      </c>
      <c r="D20" s="10" t="str">
        <f t="shared" si="0"/>
        <v/>
      </c>
      <c r="F20" s="10" t="str">
        <f>IF(G20="","",MAX(F$3:F19)+1)</f>
        <v/>
      </c>
      <c r="G20" s="10" t="str">
        <f>IF('Section 11'!C20="","",
IF(ISERROR(VLOOKUP('Section 11'!C20,CASRNp2,1,FALSE))=TRUE,"",'Section 11'!C20))</f>
        <v/>
      </c>
      <c r="I20" s="10" t="str">
        <f t="shared" si="1"/>
        <v/>
      </c>
      <c r="K20" s="10" t="str">
        <f>IF(L20="","",MAX(K$3:K19)+1)</f>
        <v/>
      </c>
      <c r="L20" s="10" t="str">
        <f>IF('Section 13(a)(b)(c)'!A20="", "",
IF(AND('Section 13(a)(b)(c)'!#REF!=Reasonably_accessible,OR('Section 13(a)(b)(c)'!B20=INDEX(s13app,2),'Section 13(a)(b)(c)'!B20=INDEX(s13app,4))),'Section 13(a)(b)(c)'!A20,""))</f>
        <v/>
      </c>
      <c r="N20" s="10" t="str">
        <f t="shared" si="2"/>
        <v/>
      </c>
    </row>
    <row r="21" spans="1:14" x14ac:dyDescent="0.35">
      <c r="A21" s="10" t="str">
        <f>IF(B21="","",MAX(A$3:A20)+1)</f>
        <v/>
      </c>
      <c r="B21" s="10" t="str">
        <f>IF('Section 11'!C21="", "",'Section 11'!C21)</f>
        <v/>
      </c>
      <c r="D21" s="10" t="str">
        <f t="shared" si="0"/>
        <v/>
      </c>
      <c r="F21" s="10" t="str">
        <f>IF(G21="","",MAX(F$3:F20)+1)</f>
        <v/>
      </c>
      <c r="G21" s="10" t="str">
        <f>IF('Section 11'!C21="","",
IF(ISERROR(VLOOKUP('Section 11'!C21,CASRNp2,1,FALSE))=TRUE,"",'Section 11'!C21))</f>
        <v/>
      </c>
      <c r="I21" s="10" t="str">
        <f t="shared" si="1"/>
        <v/>
      </c>
      <c r="K21" s="10" t="str">
        <f>IF(L21="","",MAX(K$3:K20)+1)</f>
        <v/>
      </c>
      <c r="L21" s="10" t="str">
        <f>IF('Section 13(a)(b)(c)'!A21="", "",
IF(AND('Section 13(a)(b)(c)'!#REF!=Reasonably_accessible,OR('Section 13(a)(b)(c)'!B21=INDEX(s13app,2),'Section 13(a)(b)(c)'!B21=INDEX(s13app,4))),'Section 13(a)(b)(c)'!A21,""))</f>
        <v/>
      </c>
      <c r="N21" s="10" t="str">
        <f t="shared" si="2"/>
        <v/>
      </c>
    </row>
    <row r="22" spans="1:14" x14ac:dyDescent="0.35">
      <c r="A22" s="10" t="str">
        <f>IF(B22="","",MAX(A$3:A21)+1)</f>
        <v/>
      </c>
      <c r="B22" s="10" t="str">
        <f>IF('Section 11'!C22="", "",'Section 11'!C22)</f>
        <v/>
      </c>
      <c r="D22" s="10" t="str">
        <f t="shared" si="0"/>
        <v/>
      </c>
      <c r="F22" s="10" t="str">
        <f>IF(G22="","",MAX(F$3:F21)+1)</f>
        <v/>
      </c>
      <c r="G22" s="10" t="str">
        <f>IF('Section 11'!C22="","",
IF(ISERROR(VLOOKUP('Section 11'!C22,CASRNp2,1,FALSE))=TRUE,"",'Section 11'!C22))</f>
        <v/>
      </c>
      <c r="I22" s="10" t="str">
        <f t="shared" si="1"/>
        <v/>
      </c>
      <c r="K22" s="10" t="str">
        <f>IF(L22="","",MAX(K$3:K21)+1)</f>
        <v/>
      </c>
      <c r="L22" s="10" t="str">
        <f>IF('Section 13(a)(b)(c)'!A22="", "",
IF(AND('Section 13(a)(b)(c)'!#REF!=Reasonably_accessible,OR('Section 13(a)(b)(c)'!B22=INDEX(s13app,2),'Section 13(a)(b)(c)'!B22=INDEX(s13app,4))),'Section 13(a)(b)(c)'!A22,""))</f>
        <v/>
      </c>
      <c r="N22" s="10" t="str">
        <f t="shared" si="2"/>
        <v/>
      </c>
    </row>
    <row r="23" spans="1:14" x14ac:dyDescent="0.35">
      <c r="A23" s="10" t="str">
        <f>IF(B23="","",MAX(A$3:A22)+1)</f>
        <v/>
      </c>
      <c r="B23" s="10" t="str">
        <f>IF('Section 11'!C23="", "",'Section 11'!C23)</f>
        <v/>
      </c>
      <c r="D23" s="10" t="str">
        <f t="shared" si="0"/>
        <v/>
      </c>
      <c r="F23" s="10" t="str">
        <f>IF(G23="","",MAX(F$3:F22)+1)</f>
        <v/>
      </c>
      <c r="G23" s="10" t="str">
        <f>IF('Section 11'!C23="","",
IF(ISERROR(VLOOKUP('Section 11'!C23,CASRNp2,1,FALSE))=TRUE,"",'Section 11'!C23))</f>
        <v/>
      </c>
      <c r="I23" s="10" t="str">
        <f t="shared" si="1"/>
        <v/>
      </c>
      <c r="K23" s="10" t="str">
        <f>IF(L23="","",MAX(K$3:K22)+1)</f>
        <v/>
      </c>
      <c r="L23" s="10" t="str">
        <f>IF('Section 13(a)(b)(c)'!A23="", "",
IF(AND('Section 13(a)(b)(c)'!#REF!=Reasonably_accessible,OR('Section 13(a)(b)(c)'!B23=INDEX(s13app,2),'Section 13(a)(b)(c)'!B23=INDEX(s13app,4))),'Section 13(a)(b)(c)'!A23,""))</f>
        <v/>
      </c>
      <c r="N23" s="10" t="str">
        <f t="shared" si="2"/>
        <v/>
      </c>
    </row>
    <row r="24" spans="1:14" x14ac:dyDescent="0.35">
      <c r="A24" s="10" t="str">
        <f>IF(B24="","",MAX(A$3:A23)+1)</f>
        <v/>
      </c>
      <c r="B24" s="10" t="str">
        <f>IF('Section 11'!C24="", "",'Section 11'!C24)</f>
        <v/>
      </c>
      <c r="D24" s="10" t="str">
        <f t="shared" si="0"/>
        <v/>
      </c>
      <c r="F24" s="10" t="str">
        <f>IF(G24="","",MAX(F$3:F23)+1)</f>
        <v/>
      </c>
      <c r="G24" s="10" t="str">
        <f>IF('Section 11'!C24="","",
IF(ISERROR(VLOOKUP('Section 11'!C24,CASRNp2,1,FALSE))=TRUE,"",'Section 11'!C24))</f>
        <v/>
      </c>
      <c r="I24" s="10" t="str">
        <f t="shared" si="1"/>
        <v/>
      </c>
      <c r="K24" s="10" t="str">
        <f>IF(L24="","",MAX(K$3:K23)+1)</f>
        <v/>
      </c>
      <c r="L24" s="10" t="str">
        <f>IF('Section 13(a)(b)(c)'!A24="", "",
IF(AND('Section 13(a)(b)(c)'!#REF!=Reasonably_accessible,OR('Section 13(a)(b)(c)'!B24=INDEX(s13app,2),'Section 13(a)(b)(c)'!B24=INDEX(s13app,4))),'Section 13(a)(b)(c)'!A24,""))</f>
        <v/>
      </c>
      <c r="N24" s="10" t="str">
        <f t="shared" si="2"/>
        <v/>
      </c>
    </row>
    <row r="25" spans="1:14" x14ac:dyDescent="0.35">
      <c r="A25" s="10" t="str">
        <f>IF(B25="","",MAX(A$3:A24)+1)</f>
        <v/>
      </c>
      <c r="B25" s="10" t="str">
        <f>IF('Section 11'!C25="", "",'Section 11'!C25)</f>
        <v/>
      </c>
      <c r="D25" s="10" t="str">
        <f t="shared" si="0"/>
        <v/>
      </c>
      <c r="F25" s="10" t="str">
        <f>IF(G25="","",MAX(F$3:F24)+1)</f>
        <v/>
      </c>
      <c r="G25" s="10" t="str">
        <f>IF('Section 11'!C25="","",
IF(ISERROR(VLOOKUP('Section 11'!C25,CASRNp2,1,FALSE))=TRUE,"",'Section 11'!C25))</f>
        <v/>
      </c>
      <c r="I25" s="10" t="str">
        <f t="shared" si="1"/>
        <v/>
      </c>
      <c r="K25" s="10" t="str">
        <f>IF(L25="","",MAX(K$3:K24)+1)</f>
        <v/>
      </c>
      <c r="L25" s="10" t="str">
        <f>IF('Section 13(a)(b)(c)'!A25="", "",
IF(AND('Section 13(a)(b)(c)'!#REF!=Reasonably_accessible,OR('Section 13(a)(b)(c)'!B25=INDEX(s13app,2),'Section 13(a)(b)(c)'!B25=INDEX(s13app,4))),'Section 13(a)(b)(c)'!A25,""))</f>
        <v/>
      </c>
      <c r="N25" s="10" t="str">
        <f t="shared" si="2"/>
        <v/>
      </c>
    </row>
    <row r="26" spans="1:14" x14ac:dyDescent="0.35">
      <c r="A26" s="10" t="str">
        <f>IF(B26="","",MAX(A$3:A25)+1)</f>
        <v/>
      </c>
      <c r="B26" s="10" t="str">
        <f>IF('Section 11'!C26="", "",'Section 11'!C26)</f>
        <v/>
      </c>
      <c r="D26" s="10" t="str">
        <f t="shared" si="0"/>
        <v/>
      </c>
      <c r="F26" s="10" t="str">
        <f>IF(G26="","",MAX(F$3:F25)+1)</f>
        <v/>
      </c>
      <c r="G26" s="10" t="str">
        <f>IF('Section 11'!C26="","",
IF(ISERROR(VLOOKUP('Section 11'!C26,CASRNp2,1,FALSE))=TRUE,"",'Section 11'!C26))</f>
        <v/>
      </c>
      <c r="I26" s="10" t="str">
        <f t="shared" si="1"/>
        <v/>
      </c>
      <c r="K26" s="10" t="str">
        <f>IF(L26="","",MAX(K$3:K25)+1)</f>
        <v/>
      </c>
      <c r="L26" s="10" t="str">
        <f>IF('Section 13(a)(b)(c)'!A26="", "",
IF(AND('Section 13(a)(b)(c)'!#REF!=Reasonably_accessible,OR('Section 13(a)(b)(c)'!B26=INDEX(s13app,2),'Section 13(a)(b)(c)'!B26=INDEX(s13app,4))),'Section 13(a)(b)(c)'!A26,""))</f>
        <v/>
      </c>
      <c r="N26" s="10" t="str">
        <f t="shared" si="2"/>
        <v/>
      </c>
    </row>
    <row r="27" spans="1:14" x14ac:dyDescent="0.35">
      <c r="A27" s="10" t="str">
        <f>IF(B27="","",MAX(A$3:A26)+1)</f>
        <v/>
      </c>
      <c r="B27" s="10" t="str">
        <f>IF('Section 11'!C27="", "",'Section 11'!C27)</f>
        <v/>
      </c>
      <c r="D27" s="10" t="str">
        <f t="shared" si="0"/>
        <v/>
      </c>
      <c r="F27" s="10" t="str">
        <f>IF(G27="","",MAX(F$3:F26)+1)</f>
        <v/>
      </c>
      <c r="G27" s="10" t="str">
        <f>IF('Section 11'!C27="","",
IF(ISERROR(VLOOKUP('Section 11'!C27,CASRNp2,1,FALSE))=TRUE,"",'Section 11'!C27))</f>
        <v/>
      </c>
      <c r="I27" s="10" t="str">
        <f t="shared" si="1"/>
        <v/>
      </c>
      <c r="K27" s="10" t="str">
        <f>IF(L27="","",MAX(K$3:K26)+1)</f>
        <v/>
      </c>
      <c r="L27" s="10" t="str">
        <f>IF('Section 13(a)(b)(c)'!A27="", "",
IF(AND('Section 13(a)(b)(c)'!#REF!=Reasonably_accessible,OR('Section 13(a)(b)(c)'!B27=INDEX(s13app,2),'Section 13(a)(b)(c)'!B27=INDEX(s13app,4))),'Section 13(a)(b)(c)'!A27,""))</f>
        <v/>
      </c>
      <c r="N27" s="10" t="str">
        <f t="shared" si="2"/>
        <v/>
      </c>
    </row>
    <row r="28" spans="1:14" x14ac:dyDescent="0.35">
      <c r="A28" s="10" t="str">
        <f>IF(B28="","",MAX(A$3:A27)+1)</f>
        <v/>
      </c>
      <c r="B28" s="10" t="str">
        <f>IF('Section 11'!C28="", "",'Section 11'!C28)</f>
        <v/>
      </c>
      <c r="D28" s="10" t="str">
        <f t="shared" si="0"/>
        <v/>
      </c>
      <c r="F28" s="10" t="str">
        <f>IF(G28="","",MAX(F$3:F27)+1)</f>
        <v/>
      </c>
      <c r="G28" s="10" t="str">
        <f>IF('Section 11'!C28="","",
IF(ISERROR(VLOOKUP('Section 11'!C28,CASRNp2,1,FALSE))=TRUE,"",'Section 11'!C28))</f>
        <v/>
      </c>
      <c r="I28" s="10" t="str">
        <f t="shared" si="1"/>
        <v/>
      </c>
      <c r="K28" s="10" t="str">
        <f>IF(L28="","",MAX(K$3:K27)+1)</f>
        <v/>
      </c>
      <c r="L28" s="10" t="str">
        <f>IF('Section 13(a)(b)(c)'!A28="", "",
IF(AND('Section 13(a)(b)(c)'!#REF!=Reasonably_accessible,OR('Section 13(a)(b)(c)'!B28=INDEX(s13app,2),'Section 13(a)(b)(c)'!B28=INDEX(s13app,4))),'Section 13(a)(b)(c)'!A28,""))</f>
        <v/>
      </c>
      <c r="N28" s="10" t="str">
        <f t="shared" si="2"/>
        <v/>
      </c>
    </row>
    <row r="29" spans="1:14" x14ac:dyDescent="0.35">
      <c r="A29" s="10" t="str">
        <f>IF(B29="","",MAX(A$3:A28)+1)</f>
        <v/>
      </c>
      <c r="B29" s="10" t="str">
        <f>IF('Section 11'!C29="", "",'Section 11'!C29)</f>
        <v/>
      </c>
      <c r="D29" s="10" t="str">
        <f t="shared" si="0"/>
        <v/>
      </c>
      <c r="F29" s="10" t="str">
        <f>IF(G29="","",MAX(F$3:F28)+1)</f>
        <v/>
      </c>
      <c r="G29" s="10" t="str">
        <f>IF('Section 11'!C29="","",
IF(ISERROR(VLOOKUP('Section 11'!C29,CASRNp2,1,FALSE))=TRUE,"",'Section 11'!C29))</f>
        <v/>
      </c>
      <c r="I29" s="10" t="str">
        <f t="shared" si="1"/>
        <v/>
      </c>
      <c r="K29" s="10" t="str">
        <f>IF(L29="","",MAX(K$3:K28)+1)</f>
        <v/>
      </c>
      <c r="L29" s="10" t="str">
        <f>IF('Section 13(a)(b)(c)'!A29="", "",
IF(AND('Section 13(a)(b)(c)'!#REF!=Reasonably_accessible,OR('Section 13(a)(b)(c)'!B29=INDEX(s13app,2),'Section 13(a)(b)(c)'!B29=INDEX(s13app,4))),'Section 13(a)(b)(c)'!A29,""))</f>
        <v/>
      </c>
      <c r="N29" s="10" t="str">
        <f t="shared" si="2"/>
        <v/>
      </c>
    </row>
    <row r="30" spans="1:14" x14ac:dyDescent="0.35">
      <c r="A30" s="10" t="str">
        <f>IF(B30="","",MAX(A$3:A29)+1)</f>
        <v/>
      </c>
      <c r="B30" s="10" t="str">
        <f>IF('Section 11'!C30="", "",'Section 11'!C30)</f>
        <v/>
      </c>
      <c r="D30" s="10" t="str">
        <f t="shared" si="0"/>
        <v/>
      </c>
      <c r="F30" s="10" t="str">
        <f>IF(G30="","",MAX(F$3:F29)+1)</f>
        <v/>
      </c>
      <c r="G30" s="10" t="str">
        <f>IF('Section 11'!C30="","",
IF(ISERROR(VLOOKUP('Section 11'!C30,CASRNp2,1,FALSE))=TRUE,"",'Section 11'!C30))</f>
        <v/>
      </c>
      <c r="I30" s="10" t="str">
        <f t="shared" si="1"/>
        <v/>
      </c>
      <c r="K30" s="10" t="str">
        <f>IF(L30="","",MAX(K$3:K29)+1)</f>
        <v/>
      </c>
      <c r="L30" s="10" t="str">
        <f>IF('Section 13(a)(b)(c)'!A30="", "",
IF(AND('Section 13(a)(b)(c)'!#REF!=Reasonably_accessible,OR('Section 13(a)(b)(c)'!B30=INDEX(s13app,2),'Section 13(a)(b)(c)'!B30=INDEX(s13app,4))),'Section 13(a)(b)(c)'!A30,""))</f>
        <v/>
      </c>
      <c r="N30" s="10" t="str">
        <f t="shared" si="2"/>
        <v/>
      </c>
    </row>
    <row r="31" spans="1:14" x14ac:dyDescent="0.35">
      <c r="A31" s="10" t="str">
        <f>IF(B31="","",MAX(A$3:A30)+1)</f>
        <v/>
      </c>
      <c r="B31" s="10" t="str">
        <f>IF('Section 11'!C31="", "",'Section 11'!C31)</f>
        <v/>
      </c>
      <c r="D31" s="10" t="str">
        <f t="shared" si="0"/>
        <v/>
      </c>
      <c r="F31" s="10" t="str">
        <f>IF(G31="","",MAX(F$3:F30)+1)</f>
        <v/>
      </c>
      <c r="G31" s="10" t="str">
        <f>IF('Section 11'!C31="","",
IF(ISERROR(VLOOKUP('Section 11'!C31,CASRNp2,1,FALSE))=TRUE,"",'Section 11'!C31))</f>
        <v/>
      </c>
      <c r="I31" s="10" t="str">
        <f t="shared" si="1"/>
        <v/>
      </c>
      <c r="K31" s="10" t="str">
        <f>IF(L31="","",MAX(K$3:K30)+1)</f>
        <v/>
      </c>
      <c r="L31" s="10" t="str">
        <f>IF('Section 13(a)(b)(c)'!A31="", "",
IF(AND('Section 13(a)(b)(c)'!#REF!=Reasonably_accessible,OR('Section 13(a)(b)(c)'!B31=INDEX(s13app,2),'Section 13(a)(b)(c)'!B31=INDEX(s13app,4))),'Section 13(a)(b)(c)'!A31,""))</f>
        <v/>
      </c>
      <c r="N31" s="10" t="str">
        <f t="shared" si="2"/>
        <v/>
      </c>
    </row>
    <row r="32" spans="1:14" x14ac:dyDescent="0.35">
      <c r="A32" s="10" t="str">
        <f>IF(B32="","",MAX(A$3:A31)+1)</f>
        <v/>
      </c>
      <c r="B32" s="10" t="str">
        <f>IF('Section 11'!C32="", "",'Section 11'!C32)</f>
        <v/>
      </c>
      <c r="D32" s="10" t="str">
        <f t="shared" si="0"/>
        <v/>
      </c>
      <c r="F32" s="10" t="str">
        <f>IF(G32="","",MAX(F$3:F31)+1)</f>
        <v/>
      </c>
      <c r="G32" s="10" t="str">
        <f>IF('Section 11'!C32="","",
IF(ISERROR(VLOOKUP('Section 11'!C32,CASRNp2,1,FALSE))=TRUE,"",'Section 11'!C32))</f>
        <v/>
      </c>
      <c r="I32" s="10" t="str">
        <f t="shared" si="1"/>
        <v/>
      </c>
      <c r="K32" s="10" t="str">
        <f>IF(L32="","",MAX(K$3:K31)+1)</f>
        <v/>
      </c>
      <c r="L32" s="10" t="str">
        <f>IF('Section 13(a)(b)(c)'!A32="", "",
IF(AND('Section 13(a)(b)(c)'!#REF!=Reasonably_accessible,OR('Section 13(a)(b)(c)'!B32=INDEX(s13app,2),'Section 13(a)(b)(c)'!B32=INDEX(s13app,4))),'Section 13(a)(b)(c)'!A32,""))</f>
        <v/>
      </c>
      <c r="N32" s="10" t="str">
        <f t="shared" si="2"/>
        <v/>
      </c>
    </row>
    <row r="33" spans="1:14" x14ac:dyDescent="0.35">
      <c r="A33" s="10" t="str">
        <f>IF(B33="","",MAX(A$3:A32)+1)</f>
        <v/>
      </c>
      <c r="B33" s="10" t="str">
        <f>IF('Section 11'!C33="", "",'Section 11'!C33)</f>
        <v/>
      </c>
      <c r="D33" s="10" t="str">
        <f t="shared" si="0"/>
        <v/>
      </c>
      <c r="F33" s="10" t="str">
        <f>IF(G33="","",MAX(F$3:F32)+1)</f>
        <v/>
      </c>
      <c r="G33" s="10" t="str">
        <f>IF('Section 11'!C33="","",
IF(ISERROR(VLOOKUP('Section 11'!C33,CASRNp2,1,FALSE))=TRUE,"",'Section 11'!C33))</f>
        <v/>
      </c>
      <c r="I33" s="10" t="str">
        <f t="shared" si="1"/>
        <v/>
      </c>
      <c r="K33" s="10" t="str">
        <f>IF(L33="","",MAX(K$3:K32)+1)</f>
        <v/>
      </c>
      <c r="L33" s="10" t="str">
        <f>IF('Section 13(a)(b)(c)'!A33="", "",
IF(AND('Section 13(a)(b)(c)'!#REF!=Reasonably_accessible,OR('Section 13(a)(b)(c)'!B33=INDEX(s13app,2),'Section 13(a)(b)(c)'!B33=INDEX(s13app,4))),'Section 13(a)(b)(c)'!A33,""))</f>
        <v/>
      </c>
      <c r="N33" s="10" t="str">
        <f t="shared" si="2"/>
        <v/>
      </c>
    </row>
    <row r="34" spans="1:14" x14ac:dyDescent="0.35">
      <c r="A34" s="10" t="str">
        <f>IF(B34="","",MAX(A$3:A33)+1)</f>
        <v/>
      </c>
      <c r="B34" s="10" t="str">
        <f>IF('Section 11'!C34="", "",'Section 11'!C34)</f>
        <v/>
      </c>
      <c r="D34" s="10" t="str">
        <f t="shared" si="0"/>
        <v/>
      </c>
      <c r="F34" s="10" t="str">
        <f>IF(G34="","",MAX(F$3:F33)+1)</f>
        <v/>
      </c>
      <c r="G34" s="10" t="str">
        <f>IF('Section 11'!C34="","",
IF(ISERROR(VLOOKUP('Section 11'!C34,CASRNp2,1,FALSE))=TRUE,"",'Section 11'!C34))</f>
        <v/>
      </c>
      <c r="I34" s="10" t="str">
        <f t="shared" si="1"/>
        <v/>
      </c>
      <c r="K34" s="10" t="str">
        <f>IF(L34="","",MAX(K$3:K33)+1)</f>
        <v/>
      </c>
      <c r="L34" s="10" t="str">
        <f>IF('Section 13(a)(b)(c)'!A34="", "",
IF(AND('Section 13(a)(b)(c)'!#REF!=Reasonably_accessible,OR('Section 13(a)(b)(c)'!B34=INDEX(s13app,2),'Section 13(a)(b)(c)'!B34=INDEX(s13app,4))),'Section 13(a)(b)(c)'!A34,""))</f>
        <v/>
      </c>
      <c r="N34" s="10" t="str">
        <f t="shared" si="2"/>
        <v/>
      </c>
    </row>
    <row r="35" spans="1:14" x14ac:dyDescent="0.35">
      <c r="A35" s="10" t="str">
        <f>IF(B35="","",MAX(A$3:A34)+1)</f>
        <v/>
      </c>
      <c r="B35" s="10" t="str">
        <f>IF('Section 11'!C35="", "",'Section 11'!C35)</f>
        <v/>
      </c>
      <c r="D35" s="10" t="str">
        <f t="shared" si="0"/>
        <v/>
      </c>
      <c r="F35" s="10" t="str">
        <f>IF(G35="","",MAX(F$3:F34)+1)</f>
        <v/>
      </c>
      <c r="G35" s="10" t="str">
        <f>IF('Section 11'!C35="","",
IF(ISERROR(VLOOKUP('Section 11'!C35,CASRNp2,1,FALSE))=TRUE,"",'Section 11'!C35))</f>
        <v/>
      </c>
      <c r="I35" s="10" t="str">
        <f t="shared" si="1"/>
        <v/>
      </c>
      <c r="K35" s="10" t="str">
        <f>IF(L35="","",MAX(K$3:K34)+1)</f>
        <v/>
      </c>
      <c r="L35" s="10" t="str">
        <f>IF('Section 13(a)(b)(c)'!A35="", "",
IF(AND('Section 13(a)(b)(c)'!#REF!=Reasonably_accessible,OR('Section 13(a)(b)(c)'!B35=INDEX(s13app,2),'Section 13(a)(b)(c)'!B35=INDEX(s13app,4))),'Section 13(a)(b)(c)'!A35,""))</f>
        <v/>
      </c>
      <c r="N35" s="10" t="str">
        <f t="shared" si="2"/>
        <v/>
      </c>
    </row>
    <row r="36" spans="1:14" x14ac:dyDescent="0.35">
      <c r="A36" s="10" t="str">
        <f>IF(B36="","",MAX(A$3:A35)+1)</f>
        <v/>
      </c>
      <c r="B36" s="10" t="str">
        <f>IF('Section 11'!C36="", "",'Section 11'!C36)</f>
        <v/>
      </c>
      <c r="D36" s="10" t="str">
        <f t="shared" si="0"/>
        <v/>
      </c>
      <c r="F36" s="10" t="str">
        <f>IF(G36="","",MAX(F$3:F35)+1)</f>
        <v/>
      </c>
      <c r="G36" s="10" t="str">
        <f>IF('Section 11'!C36="","",
IF(ISERROR(VLOOKUP('Section 11'!C36,CASRNp2,1,FALSE))=TRUE,"",'Section 11'!C36))</f>
        <v/>
      </c>
      <c r="I36" s="10" t="str">
        <f t="shared" si="1"/>
        <v/>
      </c>
      <c r="K36" s="10" t="str">
        <f>IF(L36="","",MAX(K$3:K35)+1)</f>
        <v/>
      </c>
      <c r="L36" s="10" t="str">
        <f>IF('Section 13(a)(b)(c)'!A36="", "",
IF(AND('Section 13(a)(b)(c)'!#REF!=Reasonably_accessible,OR('Section 13(a)(b)(c)'!B36=INDEX(s13app,2),'Section 13(a)(b)(c)'!B36=INDEX(s13app,4))),'Section 13(a)(b)(c)'!A36,""))</f>
        <v/>
      </c>
      <c r="N36" s="10" t="str">
        <f t="shared" si="2"/>
        <v/>
      </c>
    </row>
    <row r="37" spans="1:14" x14ac:dyDescent="0.35">
      <c r="A37" s="10" t="str">
        <f>IF(B37="","",MAX(A$3:A36)+1)</f>
        <v/>
      </c>
      <c r="B37" s="10" t="str">
        <f>IF('Section 11'!C37="", "",'Section 11'!C37)</f>
        <v/>
      </c>
      <c r="D37" s="10" t="str">
        <f t="shared" si="0"/>
        <v/>
      </c>
      <c r="F37" s="10" t="str">
        <f>IF(G37="","",MAX(F$3:F36)+1)</f>
        <v/>
      </c>
      <c r="G37" s="10" t="str">
        <f>IF('Section 11'!C37="","",
IF(ISERROR(VLOOKUP('Section 11'!C37,CASRNp2,1,FALSE))=TRUE,"",'Section 11'!C37))</f>
        <v/>
      </c>
      <c r="I37" s="10" t="str">
        <f t="shared" si="1"/>
        <v/>
      </c>
      <c r="K37" s="10" t="str">
        <f>IF(L37="","",MAX(K$3:K36)+1)</f>
        <v/>
      </c>
      <c r="L37" s="10" t="str">
        <f>IF('Section 13(a)(b)(c)'!A37="", "",
IF(AND('Section 13(a)(b)(c)'!#REF!=Reasonably_accessible,OR('Section 13(a)(b)(c)'!B37=INDEX(s13app,2),'Section 13(a)(b)(c)'!B37=INDEX(s13app,4))),'Section 13(a)(b)(c)'!A37,""))</f>
        <v/>
      </c>
      <c r="N37" s="10" t="str">
        <f t="shared" si="2"/>
        <v/>
      </c>
    </row>
    <row r="38" spans="1:14" x14ac:dyDescent="0.35">
      <c r="A38" s="10" t="str">
        <f>IF(B38="","",MAX(A$3:A37)+1)</f>
        <v/>
      </c>
      <c r="B38" s="10" t="str">
        <f>IF('Section 11'!C38="", "",'Section 11'!C38)</f>
        <v/>
      </c>
      <c r="D38" s="10" t="str">
        <f t="shared" si="0"/>
        <v/>
      </c>
      <c r="F38" s="10" t="str">
        <f>IF(G38="","",MAX(F$3:F37)+1)</f>
        <v/>
      </c>
      <c r="G38" s="10" t="str">
        <f>IF('Section 11'!C38="","",
IF(ISERROR(VLOOKUP('Section 11'!C38,CASRNp2,1,FALSE))=TRUE,"",'Section 11'!C38))</f>
        <v/>
      </c>
      <c r="I38" s="10" t="str">
        <f t="shared" si="1"/>
        <v/>
      </c>
      <c r="K38" s="10" t="str">
        <f>IF(L38="","",MAX(K$3:K37)+1)</f>
        <v/>
      </c>
      <c r="L38" s="10" t="str">
        <f>IF('Section 13(a)(b)(c)'!A38="", "",
IF(AND('Section 13(a)(b)(c)'!#REF!=Reasonably_accessible,OR('Section 13(a)(b)(c)'!B38=INDEX(s13app,2),'Section 13(a)(b)(c)'!B38=INDEX(s13app,4))),'Section 13(a)(b)(c)'!A38,""))</f>
        <v/>
      </c>
      <c r="N38" s="10" t="str">
        <f t="shared" si="2"/>
        <v/>
      </c>
    </row>
    <row r="39" spans="1:14" x14ac:dyDescent="0.35">
      <c r="A39" s="10" t="str">
        <f>IF(B39="","",MAX(A$3:A38)+1)</f>
        <v/>
      </c>
      <c r="B39" s="10" t="str">
        <f>IF('Section 11'!C39="", "",'Section 11'!C39)</f>
        <v/>
      </c>
      <c r="D39" s="10" t="str">
        <f t="shared" si="0"/>
        <v/>
      </c>
      <c r="F39" s="10" t="str">
        <f>IF(G39="","",MAX(F$3:F38)+1)</f>
        <v/>
      </c>
      <c r="G39" s="10" t="str">
        <f>IF('Section 11'!C39="","",
IF(ISERROR(VLOOKUP('Section 11'!C39,CASRNp2,1,FALSE))=TRUE,"",'Section 11'!C39))</f>
        <v/>
      </c>
      <c r="I39" s="10" t="str">
        <f t="shared" si="1"/>
        <v/>
      </c>
      <c r="K39" s="10" t="str">
        <f>IF(L39="","",MAX(K$3:K38)+1)</f>
        <v/>
      </c>
      <c r="L39" s="10" t="str">
        <f>IF('Section 13(a)(b)(c)'!A39="", "",
IF(AND('Section 13(a)(b)(c)'!#REF!=Reasonably_accessible,OR('Section 13(a)(b)(c)'!B39=INDEX(s13app,2),'Section 13(a)(b)(c)'!B39=INDEX(s13app,4))),'Section 13(a)(b)(c)'!A39,""))</f>
        <v/>
      </c>
      <c r="N39" s="10" t="str">
        <f t="shared" si="2"/>
        <v/>
      </c>
    </row>
    <row r="40" spans="1:14" x14ac:dyDescent="0.35">
      <c r="A40" s="10" t="str">
        <f>IF(B40="","",MAX(A$3:A39)+1)</f>
        <v/>
      </c>
      <c r="B40" s="10" t="str">
        <f>IF('Section 11'!C40="", "",'Section 11'!C40)</f>
        <v/>
      </c>
      <c r="D40" s="10" t="str">
        <f t="shared" si="0"/>
        <v/>
      </c>
      <c r="F40" s="10" t="str">
        <f>IF(G40="","",MAX(F$3:F39)+1)</f>
        <v/>
      </c>
      <c r="G40" s="10" t="str">
        <f>IF('Section 11'!C40="","",
IF(ISERROR(VLOOKUP('Section 11'!C40,CASRNp2,1,FALSE))=TRUE,"",'Section 11'!C40))</f>
        <v/>
      </c>
      <c r="I40" s="10" t="str">
        <f t="shared" si="1"/>
        <v/>
      </c>
      <c r="K40" s="10" t="str">
        <f>IF(L40="","",MAX(K$3:K39)+1)</f>
        <v/>
      </c>
      <c r="L40" s="10" t="str">
        <f>IF('Section 13(a)(b)(c)'!A40="", "",
IF(AND('Section 13(a)(b)(c)'!#REF!=Reasonably_accessible,OR('Section 13(a)(b)(c)'!B40=INDEX(s13app,2),'Section 13(a)(b)(c)'!B40=INDEX(s13app,4))),'Section 13(a)(b)(c)'!A40,""))</f>
        <v/>
      </c>
      <c r="N40" s="10" t="str">
        <f t="shared" si="2"/>
        <v/>
      </c>
    </row>
    <row r="41" spans="1:14" x14ac:dyDescent="0.35">
      <c r="A41" s="10" t="str">
        <f>IF(B41="","",MAX(A$3:A40)+1)</f>
        <v/>
      </c>
      <c r="B41" s="10" t="str">
        <f>IF('Section 11'!C41="", "",'Section 11'!C41)</f>
        <v/>
      </c>
      <c r="D41" s="10" t="str">
        <f t="shared" si="0"/>
        <v/>
      </c>
      <c r="F41" s="10" t="str">
        <f>IF(G41="","",MAX(F$3:F40)+1)</f>
        <v/>
      </c>
      <c r="G41" s="10" t="str">
        <f>IF('Section 11'!C41="","",
IF(ISERROR(VLOOKUP('Section 11'!C41,CASRNp2,1,FALSE))=TRUE,"",'Section 11'!C41))</f>
        <v/>
      </c>
      <c r="I41" s="10" t="str">
        <f t="shared" si="1"/>
        <v/>
      </c>
      <c r="K41" s="10" t="str">
        <f>IF(L41="","",MAX(K$3:K40)+1)</f>
        <v/>
      </c>
      <c r="L41" s="10" t="str">
        <f>IF('Section 13(a)(b)(c)'!A41="", "",
IF(AND('Section 13(a)(b)(c)'!#REF!=Reasonably_accessible,OR('Section 13(a)(b)(c)'!B41=INDEX(s13app,2),'Section 13(a)(b)(c)'!B41=INDEX(s13app,4))),'Section 13(a)(b)(c)'!A41,""))</f>
        <v/>
      </c>
      <c r="N41" s="10" t="str">
        <f t="shared" si="2"/>
        <v/>
      </c>
    </row>
    <row r="42" spans="1:14" x14ac:dyDescent="0.35">
      <c r="A42" s="10" t="str">
        <f>IF(B42="","",MAX(A$3:A41)+1)</f>
        <v/>
      </c>
      <c r="B42" s="10" t="str">
        <f>IF('Section 11'!C42="", "",'Section 11'!C42)</f>
        <v/>
      </c>
      <c r="D42" s="10" t="str">
        <f t="shared" si="0"/>
        <v/>
      </c>
      <c r="F42" s="10" t="str">
        <f>IF(G42="","",MAX(F$3:F41)+1)</f>
        <v/>
      </c>
      <c r="G42" s="10" t="str">
        <f>IF('Section 11'!C42="","",
IF(ISERROR(VLOOKUP('Section 11'!C42,CASRNp2,1,FALSE))=TRUE,"",'Section 11'!C42))</f>
        <v/>
      </c>
      <c r="I42" s="10" t="str">
        <f t="shared" si="1"/>
        <v/>
      </c>
      <c r="K42" s="10" t="str">
        <f>IF(L42="","",MAX(K$3:K41)+1)</f>
        <v/>
      </c>
      <c r="L42" s="10" t="str">
        <f>IF('Section 13(a)(b)(c)'!A42="", "",
IF(AND('Section 13(a)(b)(c)'!#REF!=Reasonably_accessible,OR('Section 13(a)(b)(c)'!B42=INDEX(s13app,2),'Section 13(a)(b)(c)'!B42=INDEX(s13app,4))),'Section 13(a)(b)(c)'!A42,""))</f>
        <v/>
      </c>
      <c r="N42" s="10" t="str">
        <f t="shared" si="2"/>
        <v/>
      </c>
    </row>
    <row r="43" spans="1:14" x14ac:dyDescent="0.35">
      <c r="A43" s="10" t="str">
        <f>IF(B43="","",MAX(A$3:A42)+1)</f>
        <v/>
      </c>
      <c r="B43" s="10" t="str">
        <f>IF('Section 11'!C43="", "",'Section 11'!C43)</f>
        <v/>
      </c>
      <c r="D43" s="10" t="str">
        <f t="shared" si="0"/>
        <v/>
      </c>
      <c r="F43" s="10" t="str">
        <f>IF(G43="","",MAX(F$3:F42)+1)</f>
        <v/>
      </c>
      <c r="G43" s="10" t="str">
        <f>IF('Section 11'!C43="","",
IF(ISERROR(VLOOKUP('Section 11'!C43,CASRNp2,1,FALSE))=TRUE,"",'Section 11'!C43))</f>
        <v/>
      </c>
      <c r="I43" s="10" t="str">
        <f t="shared" si="1"/>
        <v/>
      </c>
      <c r="K43" s="10" t="str">
        <f>IF(L43="","",MAX(K$3:K42)+1)</f>
        <v/>
      </c>
      <c r="L43" s="10" t="str">
        <f>IF('Section 13(a)(b)(c)'!A43="", "",
IF(AND('Section 13(a)(b)(c)'!#REF!=Reasonably_accessible,OR('Section 13(a)(b)(c)'!B43=INDEX(s13app,2),'Section 13(a)(b)(c)'!B43=INDEX(s13app,4))),'Section 13(a)(b)(c)'!A43,""))</f>
        <v/>
      </c>
      <c r="N43" s="10" t="str">
        <f t="shared" si="2"/>
        <v/>
      </c>
    </row>
    <row r="44" spans="1:14" x14ac:dyDescent="0.35">
      <c r="A44" s="10" t="str">
        <f>IF(B44="","",MAX(A$3:A43)+1)</f>
        <v/>
      </c>
      <c r="B44" s="10" t="str">
        <f>IF('Section 11'!C44="", "",'Section 11'!C44)</f>
        <v/>
      </c>
      <c r="D44" s="10" t="str">
        <f t="shared" si="0"/>
        <v/>
      </c>
      <c r="F44" s="10" t="str">
        <f>IF(G44="","",MAX(F$3:F43)+1)</f>
        <v/>
      </c>
      <c r="G44" s="10" t="str">
        <f>IF('Section 11'!C44="","",
IF(ISERROR(VLOOKUP('Section 11'!C44,CASRNp2,1,FALSE))=TRUE,"",'Section 11'!C44))</f>
        <v/>
      </c>
      <c r="I44" s="10" t="str">
        <f t="shared" si="1"/>
        <v/>
      </c>
      <c r="K44" s="10" t="str">
        <f>IF(L44="","",MAX(K$3:K43)+1)</f>
        <v/>
      </c>
      <c r="L44" s="10" t="str">
        <f>IF('Section 13(a)(b)(c)'!A44="", "",
IF(AND('Section 13(a)(b)(c)'!#REF!=Reasonably_accessible,OR('Section 13(a)(b)(c)'!B44=INDEX(s13app,2),'Section 13(a)(b)(c)'!B44=INDEX(s13app,4))),'Section 13(a)(b)(c)'!A44,""))</f>
        <v/>
      </c>
      <c r="N44" s="10" t="str">
        <f t="shared" si="2"/>
        <v/>
      </c>
    </row>
    <row r="45" spans="1:14" x14ac:dyDescent="0.35">
      <c r="A45" s="10" t="str">
        <f>IF(B45="","",MAX(A$3:A44)+1)</f>
        <v/>
      </c>
      <c r="B45" s="10" t="str">
        <f>IF('Section 11'!C45="", "",'Section 11'!C45)</f>
        <v/>
      </c>
      <c r="D45" s="10" t="str">
        <f t="shared" si="0"/>
        <v/>
      </c>
      <c r="F45" s="10" t="str">
        <f>IF(G45="","",MAX(F$3:F44)+1)</f>
        <v/>
      </c>
      <c r="G45" s="10" t="str">
        <f>IF('Section 11'!C45="","",
IF(ISERROR(VLOOKUP('Section 11'!C45,CASRNp2,1,FALSE))=TRUE,"",'Section 11'!C45))</f>
        <v/>
      </c>
      <c r="I45" s="10" t="str">
        <f t="shared" si="1"/>
        <v/>
      </c>
      <c r="K45" s="10" t="str">
        <f>IF(L45="","",MAX(K$3:K44)+1)</f>
        <v/>
      </c>
      <c r="L45" s="10" t="str">
        <f>IF('Section 13(a)(b)(c)'!A45="", "",
IF(AND('Section 13(a)(b)(c)'!#REF!=Reasonably_accessible,OR('Section 13(a)(b)(c)'!B45=INDEX(s13app,2),'Section 13(a)(b)(c)'!B45=INDEX(s13app,4))),'Section 13(a)(b)(c)'!A45,""))</f>
        <v/>
      </c>
      <c r="N45" s="10" t="str">
        <f t="shared" si="2"/>
        <v/>
      </c>
    </row>
    <row r="46" spans="1:14" x14ac:dyDescent="0.35">
      <c r="A46" s="10" t="str">
        <f>IF(B46="","",MAX(A$3:A45)+1)</f>
        <v/>
      </c>
      <c r="B46" s="10" t="str">
        <f>IF('Section 11'!C46="", "",'Section 11'!C46)</f>
        <v/>
      </c>
      <c r="D46" s="10" t="str">
        <f t="shared" si="0"/>
        <v/>
      </c>
      <c r="F46" s="10" t="str">
        <f>IF(G46="","",MAX(F$3:F45)+1)</f>
        <v/>
      </c>
      <c r="G46" s="10" t="str">
        <f>IF('Section 11'!C46="","",
IF(ISERROR(VLOOKUP('Section 11'!C46,CASRNp2,1,FALSE))=TRUE,"",'Section 11'!C46))</f>
        <v/>
      </c>
      <c r="I46" s="10" t="str">
        <f t="shared" si="1"/>
        <v/>
      </c>
      <c r="K46" s="10" t="str">
        <f>IF(L46="","",MAX(K$3:K45)+1)</f>
        <v/>
      </c>
      <c r="L46" s="10" t="str">
        <f>IF('Section 13(a)(b)(c)'!A46="", "",
IF(AND('Section 13(a)(b)(c)'!#REF!=Reasonably_accessible,OR('Section 13(a)(b)(c)'!B46=INDEX(s13app,2),'Section 13(a)(b)(c)'!B46=INDEX(s13app,4))),'Section 13(a)(b)(c)'!A46,""))</f>
        <v/>
      </c>
      <c r="N46" s="10" t="str">
        <f t="shared" si="2"/>
        <v/>
      </c>
    </row>
    <row r="47" spans="1:14" x14ac:dyDescent="0.35">
      <c r="A47" s="10" t="str">
        <f>IF(B47="","",MAX(A$3:A46)+1)</f>
        <v/>
      </c>
      <c r="B47" s="10" t="str">
        <f>IF('Section 11'!C47="", "",'Section 11'!C47)</f>
        <v/>
      </c>
      <c r="D47" s="10" t="str">
        <f t="shared" si="0"/>
        <v/>
      </c>
      <c r="F47" s="10" t="str">
        <f>IF(G47="","",MAX(F$3:F46)+1)</f>
        <v/>
      </c>
      <c r="G47" s="10" t="str">
        <f>IF('Section 11'!C47="","",
IF(ISERROR(VLOOKUP('Section 11'!C47,CASRNp2,1,FALSE))=TRUE,"",'Section 11'!C47))</f>
        <v/>
      </c>
      <c r="I47" s="10" t="str">
        <f t="shared" si="1"/>
        <v/>
      </c>
      <c r="K47" s="10" t="str">
        <f>IF(L47="","",MAX(K$3:K46)+1)</f>
        <v/>
      </c>
      <c r="L47" s="10" t="str">
        <f>IF('Section 13(a)(b)(c)'!A47="", "",
IF(AND('Section 13(a)(b)(c)'!#REF!=Reasonably_accessible,OR('Section 13(a)(b)(c)'!B47=INDEX(s13app,2),'Section 13(a)(b)(c)'!B47=INDEX(s13app,4))),'Section 13(a)(b)(c)'!A47,""))</f>
        <v/>
      </c>
      <c r="N47" s="10" t="str">
        <f t="shared" si="2"/>
        <v/>
      </c>
    </row>
    <row r="48" spans="1:14" x14ac:dyDescent="0.35">
      <c r="A48" s="10" t="str">
        <f>IF(B48="","",MAX(A$3:A47)+1)</f>
        <v/>
      </c>
      <c r="B48" s="10" t="str">
        <f>IF('Section 11'!C48="", "",'Section 11'!C48)</f>
        <v/>
      </c>
      <c r="D48" s="10" t="str">
        <f t="shared" si="0"/>
        <v/>
      </c>
      <c r="F48" s="10" t="str">
        <f>IF(G48="","",MAX(F$3:F47)+1)</f>
        <v/>
      </c>
      <c r="G48" s="10" t="str">
        <f>IF('Section 11'!C48="","",
IF(ISERROR(VLOOKUP('Section 11'!C48,CASRNp2,1,FALSE))=TRUE,"",'Section 11'!C48))</f>
        <v/>
      </c>
      <c r="I48" s="10" t="str">
        <f t="shared" si="1"/>
        <v/>
      </c>
      <c r="K48" s="10" t="str">
        <f>IF(L48="","",MAX(K$3:K47)+1)</f>
        <v/>
      </c>
      <c r="L48" s="10" t="str">
        <f>IF('Section 13(a)(b)(c)'!A48="", "",
IF(AND('Section 13(a)(b)(c)'!#REF!=Reasonably_accessible,OR('Section 13(a)(b)(c)'!B48=INDEX(s13app,2),'Section 13(a)(b)(c)'!B48=INDEX(s13app,4))),'Section 13(a)(b)(c)'!A48,""))</f>
        <v/>
      </c>
      <c r="N48" s="10" t="str">
        <f t="shared" si="2"/>
        <v/>
      </c>
    </row>
    <row r="49" spans="1:14" x14ac:dyDescent="0.35">
      <c r="A49" s="10" t="str">
        <f>IF(B49="","",MAX(A$3:A48)+1)</f>
        <v/>
      </c>
      <c r="B49" s="10" t="str">
        <f>IF('Section 11'!C49="", "",'Section 11'!C49)</f>
        <v/>
      </c>
      <c r="D49" s="10" t="str">
        <f t="shared" si="0"/>
        <v/>
      </c>
      <c r="F49" s="10" t="str">
        <f>IF(G49="","",MAX(F$3:F48)+1)</f>
        <v/>
      </c>
      <c r="G49" s="10" t="str">
        <f>IF('Section 11'!C49="","",
IF(ISERROR(VLOOKUP('Section 11'!C49,CASRNp2,1,FALSE))=TRUE,"",'Section 11'!C49))</f>
        <v/>
      </c>
      <c r="I49" s="10" t="str">
        <f t="shared" si="1"/>
        <v/>
      </c>
      <c r="K49" s="10" t="str">
        <f>IF(L49="","",MAX(K$3:K48)+1)</f>
        <v/>
      </c>
      <c r="L49" s="10" t="str">
        <f>IF('Section 13(a)(b)(c)'!A49="", "",
IF(AND('Section 13(a)(b)(c)'!#REF!=Reasonably_accessible,OR('Section 13(a)(b)(c)'!B49=INDEX(s13app,2),'Section 13(a)(b)(c)'!B49=INDEX(s13app,4))),'Section 13(a)(b)(c)'!A49,""))</f>
        <v/>
      </c>
      <c r="N49" s="10" t="str">
        <f t="shared" si="2"/>
        <v/>
      </c>
    </row>
    <row r="50" spans="1:14" x14ac:dyDescent="0.35">
      <c r="A50" s="10" t="str">
        <f>IF(B50="","",MAX(A$3:A49)+1)</f>
        <v/>
      </c>
      <c r="B50" s="10" t="str">
        <f>IF('Section 11'!C50="", "",'Section 11'!C50)</f>
        <v/>
      </c>
      <c r="D50" s="10" t="str">
        <f t="shared" si="0"/>
        <v/>
      </c>
      <c r="F50" s="10" t="str">
        <f>IF(G50="","",MAX(F$3:F49)+1)</f>
        <v/>
      </c>
      <c r="G50" s="10" t="str">
        <f>IF('Section 11'!C50="","",
IF(ISERROR(VLOOKUP('Section 11'!C50,CASRNp2,1,FALSE))=TRUE,"",'Section 11'!C50))</f>
        <v/>
      </c>
      <c r="I50" s="10" t="str">
        <f t="shared" si="1"/>
        <v/>
      </c>
      <c r="K50" s="10" t="str">
        <f>IF(L50="","",MAX(K$3:K49)+1)</f>
        <v/>
      </c>
      <c r="L50" s="10" t="str">
        <f>IF('Section 13(a)(b)(c)'!A50="", "",
IF(AND('Section 13(a)(b)(c)'!#REF!=Reasonably_accessible,OR('Section 13(a)(b)(c)'!B50=INDEX(s13app,2),'Section 13(a)(b)(c)'!B50=INDEX(s13app,4))),'Section 13(a)(b)(c)'!A50,""))</f>
        <v/>
      </c>
      <c r="N50" s="10" t="str">
        <f t="shared" si="2"/>
        <v/>
      </c>
    </row>
    <row r="51" spans="1:14" x14ac:dyDescent="0.35">
      <c r="A51" s="10" t="str">
        <f>IF(B51="","",MAX(A$3:A50)+1)</f>
        <v/>
      </c>
      <c r="B51" s="10" t="str">
        <f>IF('Section 11'!C51="", "",'Section 11'!C51)</f>
        <v/>
      </c>
      <c r="D51" s="10" t="str">
        <f t="shared" si="0"/>
        <v/>
      </c>
      <c r="F51" s="10" t="str">
        <f>IF(G51="","",MAX(F$3:F50)+1)</f>
        <v/>
      </c>
      <c r="G51" s="10" t="str">
        <f>IF('Section 11'!C51="","",
IF(ISERROR(VLOOKUP('Section 11'!C51,CASRNp2,1,FALSE))=TRUE,"",'Section 11'!C51))</f>
        <v/>
      </c>
      <c r="I51" s="10" t="str">
        <f t="shared" si="1"/>
        <v/>
      </c>
      <c r="K51" s="10" t="str">
        <f>IF(L51="","",MAX(K$3:K50)+1)</f>
        <v/>
      </c>
      <c r="L51" s="10" t="str">
        <f>IF('Section 13(a)(b)(c)'!A51="", "",
IF(AND('Section 13(a)(b)(c)'!#REF!=Reasonably_accessible,OR('Section 13(a)(b)(c)'!B51=INDEX(s13app,2),'Section 13(a)(b)(c)'!B51=INDEX(s13app,4))),'Section 13(a)(b)(c)'!A51,""))</f>
        <v/>
      </c>
      <c r="N51" s="10" t="str">
        <f t="shared" si="2"/>
        <v/>
      </c>
    </row>
    <row r="52" spans="1:14" x14ac:dyDescent="0.35">
      <c r="A52" s="10" t="str">
        <f>IF(B52="","",MAX(A$3:A51)+1)</f>
        <v/>
      </c>
      <c r="B52" s="10" t="str">
        <f>IF('Section 11'!C52="", "",'Section 11'!C52)</f>
        <v/>
      </c>
      <c r="D52" s="10" t="str">
        <f t="shared" si="0"/>
        <v/>
      </c>
      <c r="F52" s="10" t="str">
        <f>IF(G52="","",MAX(F$3:F51)+1)</f>
        <v/>
      </c>
      <c r="G52" s="10" t="str">
        <f>IF('Section 11'!C52="","",
IF(ISERROR(VLOOKUP('Section 11'!C52,CASRNp2,1,FALSE))=TRUE,"",'Section 11'!C52))</f>
        <v/>
      </c>
      <c r="I52" s="10" t="str">
        <f t="shared" si="1"/>
        <v/>
      </c>
      <c r="K52" s="10" t="str">
        <f>IF(L52="","",MAX(K$3:K51)+1)</f>
        <v/>
      </c>
      <c r="L52" s="10" t="str">
        <f>IF('Section 13(a)(b)(c)'!A52="", "",
IF(AND('Section 13(a)(b)(c)'!#REF!=Reasonably_accessible,OR('Section 13(a)(b)(c)'!B52=INDEX(s13app,2),'Section 13(a)(b)(c)'!B52=INDEX(s13app,4))),'Section 13(a)(b)(c)'!A52,""))</f>
        <v/>
      </c>
      <c r="N52" s="10" t="str">
        <f t="shared" si="2"/>
        <v/>
      </c>
    </row>
    <row r="53" spans="1:14" x14ac:dyDescent="0.35">
      <c r="A53" s="10" t="str">
        <f>IF(B53="","",MAX(A$3:A52)+1)</f>
        <v/>
      </c>
      <c r="B53" s="10" t="str">
        <f>IF('Section 11'!C53="", "",'Section 11'!C53)</f>
        <v/>
      </c>
      <c r="D53" s="10" t="str">
        <f t="shared" si="0"/>
        <v/>
      </c>
      <c r="F53" s="10" t="str">
        <f>IF(G53="","",MAX(F$3:F52)+1)</f>
        <v/>
      </c>
      <c r="G53" s="10" t="str">
        <f>IF('Section 11'!C53="","",
IF(ISERROR(VLOOKUP('Section 11'!C53,CASRNp2,1,FALSE))=TRUE,"",'Section 11'!C53))</f>
        <v/>
      </c>
      <c r="I53" s="10" t="str">
        <f t="shared" si="1"/>
        <v/>
      </c>
      <c r="K53" s="10" t="str">
        <f>IF(L53="","",MAX(K$3:K52)+1)</f>
        <v/>
      </c>
      <c r="L53" s="10" t="str">
        <f>IF('Section 13(a)(b)(c)'!A53="", "",
IF(AND('Section 13(a)(b)(c)'!#REF!=Reasonably_accessible,OR('Section 13(a)(b)(c)'!B53=INDEX(s13app,2),'Section 13(a)(b)(c)'!B53=INDEX(s13app,4))),'Section 13(a)(b)(c)'!A53,""))</f>
        <v/>
      </c>
      <c r="N53" s="10" t="str">
        <f t="shared" si="2"/>
        <v/>
      </c>
    </row>
    <row r="54" spans="1:14" x14ac:dyDescent="0.35">
      <c r="A54" s="10" t="str">
        <f>IF(B54="","",MAX(A$3:A53)+1)</f>
        <v/>
      </c>
      <c r="B54" s="10" t="str">
        <f>IF('Section 11'!C54="", "",'Section 11'!C54)</f>
        <v/>
      </c>
      <c r="D54" s="10" t="str">
        <f t="shared" si="0"/>
        <v/>
      </c>
      <c r="F54" s="10" t="str">
        <f>IF(G54="","",MAX(F$3:F53)+1)</f>
        <v/>
      </c>
      <c r="G54" s="10" t="str">
        <f>IF('Section 11'!C54="","",
IF(ISERROR(VLOOKUP('Section 11'!C54,CASRNp2,1,FALSE))=TRUE,"",'Section 11'!C54))</f>
        <v/>
      </c>
      <c r="I54" s="10" t="str">
        <f t="shared" si="1"/>
        <v/>
      </c>
      <c r="K54" s="10" t="str">
        <f>IF(L54="","",MAX(K$3:K53)+1)</f>
        <v/>
      </c>
      <c r="L54" s="10" t="str">
        <f>IF('Section 13(a)(b)(c)'!A54="", "",
IF(AND('Section 13(a)(b)(c)'!#REF!=Reasonably_accessible,OR('Section 13(a)(b)(c)'!B54=INDEX(s13app,2),'Section 13(a)(b)(c)'!B54=INDEX(s13app,4))),'Section 13(a)(b)(c)'!A54,""))</f>
        <v/>
      </c>
      <c r="N54" s="10" t="str">
        <f t="shared" si="2"/>
        <v/>
      </c>
    </row>
    <row r="55" spans="1:14" x14ac:dyDescent="0.35">
      <c r="A55" s="10" t="str">
        <f>IF(B55="","",MAX(A$3:A54)+1)</f>
        <v/>
      </c>
      <c r="B55" s="10" t="str">
        <f>IF('Section 11'!C55="", "",'Section 11'!C55)</f>
        <v/>
      </c>
      <c r="D55" s="10" t="str">
        <f t="shared" si="0"/>
        <v/>
      </c>
      <c r="F55" s="10" t="str">
        <f>IF(G55="","",MAX(F$3:F54)+1)</f>
        <v/>
      </c>
      <c r="G55" s="10" t="str">
        <f>IF('Section 11'!C55="","",
IF(ISERROR(VLOOKUP('Section 11'!C55,CASRNp2,1,FALSE))=TRUE,"",'Section 11'!C55))</f>
        <v/>
      </c>
      <c r="I55" s="10" t="str">
        <f t="shared" si="1"/>
        <v/>
      </c>
      <c r="K55" s="10" t="str">
        <f>IF(L55="","",MAX(K$3:K54)+1)</f>
        <v/>
      </c>
      <c r="L55" s="10" t="str">
        <f>IF('Section 13(a)(b)(c)'!A55="", "",
IF(AND('Section 13(a)(b)(c)'!#REF!=Reasonably_accessible,OR('Section 13(a)(b)(c)'!B55=INDEX(s13app,2),'Section 13(a)(b)(c)'!B55=INDEX(s13app,4))),'Section 13(a)(b)(c)'!A55,""))</f>
        <v/>
      </c>
      <c r="N55" s="10" t="str">
        <f t="shared" si="2"/>
        <v/>
      </c>
    </row>
    <row r="56" spans="1:14" x14ac:dyDescent="0.35">
      <c r="A56" s="10" t="str">
        <f>IF(B56="","",MAX(A$3:A55)+1)</f>
        <v/>
      </c>
      <c r="B56" s="10" t="str">
        <f>IF('Section 11'!C56="", "",'Section 11'!C56)</f>
        <v/>
      </c>
      <c r="D56" s="10" t="str">
        <f t="shared" si="0"/>
        <v/>
      </c>
      <c r="F56" s="10" t="str">
        <f>IF(G56="","",MAX(F$3:F55)+1)</f>
        <v/>
      </c>
      <c r="G56" s="10" t="str">
        <f>IF('Section 11'!C56="","",
IF(ISERROR(VLOOKUP('Section 11'!C56,CASRNp2,1,FALSE))=TRUE,"",'Section 11'!C56))</f>
        <v/>
      </c>
      <c r="I56" s="10" t="str">
        <f t="shared" si="1"/>
        <v/>
      </c>
      <c r="K56" s="10" t="str">
        <f>IF(L56="","",MAX(K$3:K55)+1)</f>
        <v/>
      </c>
      <c r="L56" s="10" t="str">
        <f>IF('Section 13(a)(b)(c)'!A56="", "",
IF(AND('Section 13(a)(b)(c)'!#REF!=Reasonably_accessible,OR('Section 13(a)(b)(c)'!B56=INDEX(s13app,2),'Section 13(a)(b)(c)'!B56=INDEX(s13app,4))),'Section 13(a)(b)(c)'!A56,""))</f>
        <v/>
      </c>
      <c r="N56" s="10" t="str">
        <f t="shared" si="2"/>
        <v/>
      </c>
    </row>
    <row r="57" spans="1:14" x14ac:dyDescent="0.35">
      <c r="A57" s="10" t="str">
        <f>IF(B57="","",MAX(A$3:A56)+1)</f>
        <v/>
      </c>
      <c r="B57" s="10" t="str">
        <f>IF('Section 11'!C57="", "",'Section 11'!C57)</f>
        <v/>
      </c>
      <c r="D57" s="10" t="str">
        <f t="shared" si="0"/>
        <v/>
      </c>
      <c r="F57" s="10" t="str">
        <f>IF(G57="","",MAX(F$3:F56)+1)</f>
        <v/>
      </c>
      <c r="G57" s="10" t="str">
        <f>IF('Section 11'!C57="","",
IF(ISERROR(VLOOKUP('Section 11'!C57,CASRNp2,1,FALSE))=TRUE,"",'Section 11'!C57))</f>
        <v/>
      </c>
      <c r="I57" s="10" t="str">
        <f t="shared" si="1"/>
        <v/>
      </c>
      <c r="K57" s="10" t="str">
        <f>IF(L57="","",MAX(K$3:K56)+1)</f>
        <v/>
      </c>
      <c r="L57" s="10" t="str">
        <f>IF('Section 13(a)(b)(c)'!A57="", "",
IF(AND('Section 13(a)(b)(c)'!#REF!=Reasonably_accessible,OR('Section 13(a)(b)(c)'!B57=INDEX(s13app,2),'Section 13(a)(b)(c)'!B57=INDEX(s13app,4))),'Section 13(a)(b)(c)'!A57,""))</f>
        <v/>
      </c>
      <c r="N57" s="10" t="str">
        <f t="shared" si="2"/>
        <v/>
      </c>
    </row>
    <row r="58" spans="1:14" x14ac:dyDescent="0.35">
      <c r="A58" s="10" t="str">
        <f>IF(B58="","",MAX(A$3:A57)+1)</f>
        <v/>
      </c>
      <c r="B58" s="10" t="str">
        <f>IF('Section 11'!C58="", "",'Section 11'!C58)</f>
        <v/>
      </c>
      <c r="D58" s="10" t="str">
        <f t="shared" si="0"/>
        <v/>
      </c>
      <c r="F58" s="10" t="str">
        <f>IF(G58="","",MAX(F$3:F57)+1)</f>
        <v/>
      </c>
      <c r="G58" s="10" t="str">
        <f>IF('Section 11'!C58="","",
IF(ISERROR(VLOOKUP('Section 11'!C58,CASRNp2,1,FALSE))=TRUE,"",'Section 11'!C58))</f>
        <v/>
      </c>
      <c r="I58" s="10" t="str">
        <f t="shared" si="1"/>
        <v/>
      </c>
      <c r="K58" s="10" t="str">
        <f>IF(L58="","",MAX(K$3:K57)+1)</f>
        <v/>
      </c>
      <c r="L58" s="10" t="str">
        <f>IF('Section 13(a)(b)(c)'!A58="", "",
IF(AND('Section 13(a)(b)(c)'!#REF!=Reasonably_accessible,OR('Section 13(a)(b)(c)'!B58=INDEX(s13app,2),'Section 13(a)(b)(c)'!B58=INDEX(s13app,4))),'Section 13(a)(b)(c)'!A58,""))</f>
        <v/>
      </c>
      <c r="N58" s="10" t="str">
        <f t="shared" si="2"/>
        <v/>
      </c>
    </row>
    <row r="59" spans="1:14" x14ac:dyDescent="0.35">
      <c r="A59" s="10" t="str">
        <f>IF(B59="","",MAX(A$3:A58)+1)</f>
        <v/>
      </c>
      <c r="B59" s="10" t="str">
        <f>IF('Section 11'!C59="", "",'Section 11'!C59)</f>
        <v/>
      </c>
      <c r="D59" s="10" t="str">
        <f t="shared" si="0"/>
        <v/>
      </c>
      <c r="F59" s="10" t="str">
        <f>IF(G59="","",MAX(F$3:F58)+1)</f>
        <v/>
      </c>
      <c r="G59" s="10" t="str">
        <f>IF('Section 11'!C59="","",
IF(ISERROR(VLOOKUP('Section 11'!C59,CASRNp2,1,FALSE))=TRUE,"",'Section 11'!C59))</f>
        <v/>
      </c>
      <c r="I59" s="10" t="str">
        <f t="shared" si="1"/>
        <v/>
      </c>
      <c r="K59" s="10" t="str">
        <f>IF(L59="","",MAX(K$3:K58)+1)</f>
        <v/>
      </c>
      <c r="L59" s="10" t="str">
        <f>IF('Section 13(a)(b)(c)'!A59="", "",
IF(AND('Section 13(a)(b)(c)'!#REF!=Reasonably_accessible,OR('Section 13(a)(b)(c)'!B59=INDEX(s13app,2),'Section 13(a)(b)(c)'!B59=INDEX(s13app,4))),'Section 13(a)(b)(c)'!A59,""))</f>
        <v/>
      </c>
      <c r="N59" s="10" t="str">
        <f t="shared" si="2"/>
        <v/>
      </c>
    </row>
    <row r="60" spans="1:14" x14ac:dyDescent="0.35">
      <c r="A60" s="10" t="str">
        <f>IF(B60="","",MAX(A$3:A59)+1)</f>
        <v/>
      </c>
      <c r="B60" s="10" t="str">
        <f>IF('Section 11'!C60="", "",'Section 11'!C60)</f>
        <v/>
      </c>
      <c r="D60" s="10" t="str">
        <f t="shared" si="0"/>
        <v/>
      </c>
      <c r="F60" s="10" t="str">
        <f>IF(G60="","",MAX(F$3:F59)+1)</f>
        <v/>
      </c>
      <c r="G60" s="10" t="str">
        <f>IF('Section 11'!C60="","",
IF(ISERROR(VLOOKUP('Section 11'!C60,CASRNp2,1,FALSE))=TRUE,"",'Section 11'!C60))</f>
        <v/>
      </c>
      <c r="I60" s="10" t="str">
        <f t="shared" si="1"/>
        <v/>
      </c>
      <c r="K60" s="10" t="str">
        <f>IF(L60="","",MAX(K$3:K59)+1)</f>
        <v/>
      </c>
      <c r="L60" s="10" t="str">
        <f>IF('Section 13(a)(b)(c)'!A60="", "",
IF(AND('Section 13(a)(b)(c)'!#REF!=Reasonably_accessible,OR('Section 13(a)(b)(c)'!B60=INDEX(s13app,2),'Section 13(a)(b)(c)'!B60=INDEX(s13app,4))),'Section 13(a)(b)(c)'!A60,""))</f>
        <v/>
      </c>
      <c r="N60" s="10" t="str">
        <f t="shared" si="2"/>
        <v/>
      </c>
    </row>
    <row r="61" spans="1:14" x14ac:dyDescent="0.35">
      <c r="A61" s="10" t="str">
        <f>IF(B61="","",MAX(A$3:A60)+1)</f>
        <v/>
      </c>
      <c r="B61" s="10" t="str">
        <f>IF('Section 11'!C61="", "",'Section 11'!C61)</f>
        <v/>
      </c>
      <c r="D61" s="10" t="str">
        <f t="shared" si="0"/>
        <v/>
      </c>
      <c r="F61" s="10" t="str">
        <f>IF(G61="","",MAX(F$3:F60)+1)</f>
        <v/>
      </c>
      <c r="G61" s="10" t="str">
        <f>IF('Section 11'!C61="","",
IF(ISERROR(VLOOKUP('Section 11'!C61,CASRNp2,1,FALSE))=TRUE,"",'Section 11'!C61))</f>
        <v/>
      </c>
      <c r="I61" s="10" t="str">
        <f t="shared" si="1"/>
        <v/>
      </c>
      <c r="K61" s="10" t="str">
        <f>IF(L61="","",MAX(K$3:K60)+1)</f>
        <v/>
      </c>
      <c r="L61" s="10" t="str">
        <f>IF('Section 13(a)(b)(c)'!A61="", "",
IF(AND('Section 13(a)(b)(c)'!#REF!=Reasonably_accessible,OR('Section 13(a)(b)(c)'!B61=INDEX(s13app,2),'Section 13(a)(b)(c)'!B61=INDEX(s13app,4))),'Section 13(a)(b)(c)'!A61,""))</f>
        <v/>
      </c>
      <c r="N61" s="10" t="str">
        <f t="shared" si="2"/>
        <v/>
      </c>
    </row>
    <row r="62" spans="1:14" x14ac:dyDescent="0.35">
      <c r="A62" s="10" t="str">
        <f>IF(B62="","",MAX(A$3:A61)+1)</f>
        <v/>
      </c>
      <c r="B62" s="10" t="str">
        <f>IF('Section 11'!C62="", "",'Section 11'!C62)</f>
        <v/>
      </c>
      <c r="D62" s="10" t="str">
        <f t="shared" si="0"/>
        <v/>
      </c>
      <c r="F62" s="10" t="str">
        <f>IF(G62="","",MAX(F$3:F61)+1)</f>
        <v/>
      </c>
      <c r="G62" s="10" t="str">
        <f>IF('Section 11'!C62="","",
IF(ISERROR(VLOOKUP('Section 11'!C62,CASRNp2,1,FALSE))=TRUE,"",'Section 11'!C62))</f>
        <v/>
      </c>
      <c r="I62" s="10" t="str">
        <f t="shared" si="1"/>
        <v/>
      </c>
      <c r="K62" s="10" t="str">
        <f>IF(L62="","",MAX(K$3:K61)+1)</f>
        <v/>
      </c>
      <c r="L62" s="10" t="str">
        <f>IF('Section 13(a)(b)(c)'!A62="", "",
IF(AND('Section 13(a)(b)(c)'!#REF!=Reasonably_accessible,OR('Section 13(a)(b)(c)'!B62=INDEX(s13app,2),'Section 13(a)(b)(c)'!B62=INDEX(s13app,4))),'Section 13(a)(b)(c)'!A62,""))</f>
        <v/>
      </c>
      <c r="N62" s="10" t="str">
        <f t="shared" si="2"/>
        <v/>
      </c>
    </row>
    <row r="63" spans="1:14" x14ac:dyDescent="0.35">
      <c r="A63" s="10" t="str">
        <f>IF(B63="","",MAX(A$3:A62)+1)</f>
        <v/>
      </c>
      <c r="B63" s="10" t="str">
        <f>IF('Section 11'!C63="", "",'Section 11'!C63)</f>
        <v/>
      </c>
      <c r="D63" s="10" t="str">
        <f t="shared" si="0"/>
        <v/>
      </c>
      <c r="F63" s="10" t="str">
        <f>IF(G63="","",MAX(F$3:F62)+1)</f>
        <v/>
      </c>
      <c r="G63" s="10" t="str">
        <f>IF('Section 11'!C63="","",
IF(ISERROR(VLOOKUP('Section 11'!C63,CASRNp2,1,FALSE))=TRUE,"",'Section 11'!C63))</f>
        <v/>
      </c>
      <c r="I63" s="10" t="str">
        <f t="shared" si="1"/>
        <v/>
      </c>
      <c r="K63" s="10" t="str">
        <f>IF(L63="","",MAX(K$3:K62)+1)</f>
        <v/>
      </c>
      <c r="L63" s="10" t="str">
        <f>IF('Section 13(a)(b)(c)'!A63="", "",
IF(AND('Section 13(a)(b)(c)'!#REF!=Reasonably_accessible,OR('Section 13(a)(b)(c)'!B63=INDEX(s13app,2),'Section 13(a)(b)(c)'!B63=INDEX(s13app,4))),'Section 13(a)(b)(c)'!A63,""))</f>
        <v/>
      </c>
      <c r="N63" s="10" t="str">
        <f t="shared" si="2"/>
        <v/>
      </c>
    </row>
    <row r="64" spans="1:14" x14ac:dyDescent="0.35">
      <c r="A64" s="10" t="str">
        <f>IF(B64="","",MAX(A$3:A63)+1)</f>
        <v/>
      </c>
      <c r="B64" s="10" t="str">
        <f>IF('Section 11'!C64="", "",'Section 11'!C64)</f>
        <v/>
      </c>
      <c r="D64" s="10" t="str">
        <f t="shared" si="0"/>
        <v/>
      </c>
      <c r="F64" s="10" t="str">
        <f>IF(G64="","",MAX(F$3:F63)+1)</f>
        <v/>
      </c>
      <c r="G64" s="10" t="str">
        <f>IF('Section 11'!C64="","",
IF(ISERROR(VLOOKUP('Section 11'!C64,CASRNp2,1,FALSE))=TRUE,"",'Section 11'!C64))</f>
        <v/>
      </c>
      <c r="I64" s="10" t="str">
        <f t="shared" si="1"/>
        <v/>
      </c>
      <c r="K64" s="10" t="str">
        <f>IF(L64="","",MAX(K$3:K63)+1)</f>
        <v/>
      </c>
      <c r="L64" s="10" t="str">
        <f>IF('Section 13(a)(b)(c)'!A64="", "",
IF(AND('Section 13(a)(b)(c)'!#REF!=Reasonably_accessible,OR('Section 13(a)(b)(c)'!B64=INDEX(s13app,2),'Section 13(a)(b)(c)'!B64=INDEX(s13app,4))),'Section 13(a)(b)(c)'!A64,""))</f>
        <v/>
      </c>
      <c r="N64" s="10" t="str">
        <f t="shared" si="2"/>
        <v/>
      </c>
    </row>
    <row r="65" spans="1:14" x14ac:dyDescent="0.35">
      <c r="A65" s="10" t="str">
        <f>IF(B65="","",MAX(A$3:A64)+1)</f>
        <v/>
      </c>
      <c r="B65" s="10" t="str">
        <f>IF('Section 11'!C65="", "",'Section 11'!C65)</f>
        <v/>
      </c>
      <c r="D65" s="10" t="str">
        <f t="shared" si="0"/>
        <v/>
      </c>
      <c r="F65" s="10" t="str">
        <f>IF(G65="","",MAX(F$3:F64)+1)</f>
        <v/>
      </c>
      <c r="G65" s="10" t="str">
        <f>IF('Section 11'!C65="","",
IF(ISERROR(VLOOKUP('Section 11'!C65,CASRNp2,1,FALSE))=TRUE,"",'Section 11'!C65))</f>
        <v/>
      </c>
      <c r="I65" s="10" t="str">
        <f t="shared" si="1"/>
        <v/>
      </c>
      <c r="K65" s="10" t="str">
        <f>IF(L65="","",MAX(K$3:K64)+1)</f>
        <v/>
      </c>
      <c r="L65" s="10" t="str">
        <f>IF('Section 13(a)(b)(c)'!A65="", "",
IF(AND('Section 13(a)(b)(c)'!#REF!=Reasonably_accessible,OR('Section 13(a)(b)(c)'!B65=INDEX(s13app,2),'Section 13(a)(b)(c)'!B65=INDEX(s13app,4))),'Section 13(a)(b)(c)'!A65,""))</f>
        <v/>
      </c>
      <c r="N65" s="10" t="str">
        <f t="shared" si="2"/>
        <v/>
      </c>
    </row>
    <row r="66" spans="1:14" x14ac:dyDescent="0.35">
      <c r="A66" s="10" t="str">
        <f>IF(B66="","",MAX(A$3:A65)+1)</f>
        <v/>
      </c>
      <c r="B66" s="10" t="str">
        <f>IF('Section 11'!C66="", "",'Section 11'!C66)</f>
        <v/>
      </c>
      <c r="D66" s="10" t="str">
        <f t="shared" si="0"/>
        <v/>
      </c>
      <c r="F66" s="10" t="str">
        <f>IF(G66="","",MAX(F$3:F65)+1)</f>
        <v/>
      </c>
      <c r="G66" s="10" t="str">
        <f>IF('Section 11'!C66="","",
IF(ISERROR(VLOOKUP('Section 11'!C66,CASRNp2,1,FALSE))=TRUE,"",'Section 11'!C66))</f>
        <v/>
      </c>
      <c r="I66" s="10" t="str">
        <f t="shared" si="1"/>
        <v/>
      </c>
      <c r="K66" s="10" t="str">
        <f>IF(L66="","",MAX(K$3:K65)+1)</f>
        <v/>
      </c>
      <c r="L66" s="10" t="str">
        <f>IF('Section 13(a)(b)(c)'!A66="", "",
IF(AND('Section 13(a)(b)(c)'!#REF!=Reasonably_accessible,OR('Section 13(a)(b)(c)'!B66=INDEX(s13app,2),'Section 13(a)(b)(c)'!B66=INDEX(s13app,4))),'Section 13(a)(b)(c)'!A66,""))</f>
        <v/>
      </c>
      <c r="N66" s="10" t="str">
        <f t="shared" si="2"/>
        <v/>
      </c>
    </row>
    <row r="67" spans="1:14" x14ac:dyDescent="0.35">
      <c r="A67" s="10" t="str">
        <f>IF(B67="","",MAX(A$3:A66)+1)</f>
        <v/>
      </c>
      <c r="B67" s="10" t="str">
        <f>IF('Section 11'!C67="", "",'Section 11'!C67)</f>
        <v/>
      </c>
      <c r="D67" s="10" t="str">
        <f t="shared" si="0"/>
        <v/>
      </c>
      <c r="F67" s="10" t="str">
        <f>IF(G67="","",MAX(F$3:F66)+1)</f>
        <v/>
      </c>
      <c r="G67" s="10" t="str">
        <f>IF('Section 11'!C67="","",
IF(ISERROR(VLOOKUP('Section 11'!C67,CASRNp2,1,FALSE))=TRUE,"",'Section 11'!C67))</f>
        <v/>
      </c>
      <c r="I67" s="10" t="str">
        <f t="shared" si="1"/>
        <v/>
      </c>
      <c r="K67" s="10" t="str">
        <f>IF(L67="","",MAX(K$3:K66)+1)</f>
        <v/>
      </c>
      <c r="L67" s="10" t="str">
        <f>IF('Section 13(a)(b)(c)'!A67="", "",
IF(AND('Section 13(a)(b)(c)'!#REF!=Reasonably_accessible,OR('Section 13(a)(b)(c)'!B67=INDEX(s13app,2),'Section 13(a)(b)(c)'!B67=INDEX(s13app,4))),'Section 13(a)(b)(c)'!A67,""))</f>
        <v/>
      </c>
      <c r="N67" s="10" t="str">
        <f t="shared" si="2"/>
        <v/>
      </c>
    </row>
    <row r="68" spans="1:14" x14ac:dyDescent="0.35">
      <c r="A68" s="10" t="str">
        <f>IF(B68="","",MAX(A$3:A67)+1)</f>
        <v/>
      </c>
      <c r="B68" s="10" t="str">
        <f>IF('Section 11'!C68="", "",'Section 11'!C68)</f>
        <v/>
      </c>
      <c r="D68" s="10" t="str">
        <f t="shared" si="0"/>
        <v/>
      </c>
      <c r="F68" s="10" t="str">
        <f>IF(G68="","",MAX(F$3:F67)+1)</f>
        <v/>
      </c>
      <c r="G68" s="10" t="str">
        <f>IF('Section 11'!C68="","",
IF(ISERROR(VLOOKUP('Section 11'!C68,CASRNp2,1,FALSE))=TRUE,"",'Section 11'!C68))</f>
        <v/>
      </c>
      <c r="I68" s="10" t="str">
        <f t="shared" si="1"/>
        <v/>
      </c>
      <c r="K68" s="10" t="str">
        <f>IF(L68="","",MAX(K$3:K67)+1)</f>
        <v/>
      </c>
      <c r="L68" s="10" t="str">
        <f>IF('Section 13(a)(b)(c)'!A68="", "",
IF(AND('Section 13(a)(b)(c)'!#REF!=Reasonably_accessible,OR('Section 13(a)(b)(c)'!B68=INDEX(s13app,2),'Section 13(a)(b)(c)'!B68=INDEX(s13app,4))),'Section 13(a)(b)(c)'!A68,""))</f>
        <v/>
      </c>
      <c r="N68" s="10" t="str">
        <f t="shared" si="2"/>
        <v/>
      </c>
    </row>
    <row r="69" spans="1:14" x14ac:dyDescent="0.35">
      <c r="A69" s="10" t="str">
        <f>IF(B69="","",MAX(A$3:A68)+1)</f>
        <v/>
      </c>
      <c r="B69" s="10" t="str">
        <f>IF('Section 11'!C69="", "",'Section 11'!C69)</f>
        <v/>
      </c>
      <c r="D69" s="10" t="str">
        <f t="shared" ref="D69:D132" si="3">IF(ISERROR(INDEX($B$4:$B$336,MATCH(ROW()-ROW($B$3),$A$4:$A$336,0))), "", INDEX($B$4:$B$336,MATCH(ROW()-ROW($B$3),$A$4:$A$336,0)))</f>
        <v/>
      </c>
      <c r="F69" s="10" t="str">
        <f>IF(G69="","",MAX(F$3:F68)+1)</f>
        <v/>
      </c>
      <c r="G69" s="10" t="str">
        <f>IF('Section 11'!C69="","",
IF(ISERROR(VLOOKUP('Section 11'!C69,CASRNp2,1,FALSE))=TRUE,"",'Section 11'!C69))</f>
        <v/>
      </c>
      <c r="I69" s="10" t="str">
        <f t="shared" ref="I69:I132" si="4">IF(ISERROR(INDEX($G$4:$G$336,MATCH(ROW()-ROW($G$3),$F$4:$F$336,0))), "", INDEX($G$4:$G$336,MATCH(ROW()-ROW($G$3),$F$4:$F$336,0)))</f>
        <v/>
      </c>
      <c r="K69" s="10" t="str">
        <f>IF(L69="","",MAX(K$3:K68)+1)</f>
        <v/>
      </c>
      <c r="L69" s="10" t="str">
        <f>IF('Section 13(a)(b)(c)'!A69="", "",
IF(AND('Section 13(a)(b)(c)'!#REF!=Reasonably_accessible,OR('Section 13(a)(b)(c)'!B69=INDEX(s13app,2),'Section 13(a)(b)(c)'!B69=INDEX(s13app,4))),'Section 13(a)(b)(c)'!A69,""))</f>
        <v/>
      </c>
      <c r="N69" s="10" t="str">
        <f t="shared" ref="N69:N100" si="5">IF(ISERROR(INDEX($L$4:$L$227,MATCH(ROW()-ROW($L$3),$K$4:$K$227,0))), "", INDEX($L$4:$L$227,MATCH(ROW()-ROW($L$3),$K$4:$K$227,0)))</f>
        <v/>
      </c>
    </row>
    <row r="70" spans="1:14" x14ac:dyDescent="0.35">
      <c r="A70" s="10" t="str">
        <f>IF(B70="","",MAX(A$3:A69)+1)</f>
        <v/>
      </c>
      <c r="B70" s="10" t="str">
        <f>IF('Section 11'!C70="", "",'Section 11'!C70)</f>
        <v/>
      </c>
      <c r="D70" s="10" t="str">
        <f t="shared" si="3"/>
        <v/>
      </c>
      <c r="F70" s="10" t="str">
        <f>IF(G70="","",MAX(F$3:F69)+1)</f>
        <v/>
      </c>
      <c r="G70" s="10" t="str">
        <f>IF('Section 11'!C70="","",
IF(ISERROR(VLOOKUP('Section 11'!C70,CASRNp2,1,FALSE))=TRUE,"",'Section 11'!C70))</f>
        <v/>
      </c>
      <c r="I70" s="10" t="str">
        <f t="shared" si="4"/>
        <v/>
      </c>
      <c r="K70" s="10" t="str">
        <f>IF(L70="","",MAX(K$3:K69)+1)</f>
        <v/>
      </c>
      <c r="L70" s="10" t="str">
        <f>IF('Section 13(a)(b)(c)'!A70="", "",
IF(AND('Section 13(a)(b)(c)'!#REF!=Reasonably_accessible,OR('Section 13(a)(b)(c)'!B70=INDEX(s13app,2),'Section 13(a)(b)(c)'!B70=INDEX(s13app,4))),'Section 13(a)(b)(c)'!A70,""))</f>
        <v/>
      </c>
      <c r="N70" s="10" t="str">
        <f t="shared" si="5"/>
        <v/>
      </c>
    </row>
    <row r="71" spans="1:14" x14ac:dyDescent="0.35">
      <c r="A71" s="10" t="str">
        <f>IF(B71="","",MAX(A$3:A70)+1)</f>
        <v/>
      </c>
      <c r="B71" s="10" t="str">
        <f>IF('Section 11'!C71="", "",'Section 11'!C71)</f>
        <v/>
      </c>
      <c r="D71" s="10" t="str">
        <f t="shared" si="3"/>
        <v/>
      </c>
      <c r="F71" s="10" t="str">
        <f>IF(G71="","",MAX(F$3:F70)+1)</f>
        <v/>
      </c>
      <c r="G71" s="10" t="str">
        <f>IF('Section 11'!C71="","",
IF(ISERROR(VLOOKUP('Section 11'!C71,CASRNp2,1,FALSE))=TRUE,"",'Section 11'!C71))</f>
        <v/>
      </c>
      <c r="I71" s="10" t="str">
        <f t="shared" si="4"/>
        <v/>
      </c>
      <c r="K71" s="10" t="str">
        <f>IF(L71="","",MAX(K$3:K70)+1)</f>
        <v/>
      </c>
      <c r="L71" s="10" t="str">
        <f>IF('Section 13(a)(b)(c)'!A71="", "",
IF(AND('Section 13(a)(b)(c)'!#REF!=Reasonably_accessible,OR('Section 13(a)(b)(c)'!B71=INDEX(s13app,2),'Section 13(a)(b)(c)'!B71=INDEX(s13app,4))),'Section 13(a)(b)(c)'!A71,""))</f>
        <v/>
      </c>
      <c r="N71" s="10" t="str">
        <f t="shared" si="5"/>
        <v/>
      </c>
    </row>
    <row r="72" spans="1:14" x14ac:dyDescent="0.35">
      <c r="A72" s="10" t="str">
        <f>IF(B72="","",MAX(A$3:A71)+1)</f>
        <v/>
      </c>
      <c r="B72" s="10" t="str">
        <f>IF('Section 11'!C72="", "",'Section 11'!C72)</f>
        <v/>
      </c>
      <c r="D72" s="10" t="str">
        <f t="shared" si="3"/>
        <v/>
      </c>
      <c r="F72" s="10" t="str">
        <f>IF(G72="","",MAX(F$3:F71)+1)</f>
        <v/>
      </c>
      <c r="G72" s="10" t="str">
        <f>IF('Section 11'!C72="","",
IF(ISERROR(VLOOKUP('Section 11'!C72,CASRNp2,1,FALSE))=TRUE,"",'Section 11'!C72))</f>
        <v/>
      </c>
      <c r="I72" s="10" t="str">
        <f t="shared" si="4"/>
        <v/>
      </c>
      <c r="K72" s="10" t="str">
        <f>IF(L72="","",MAX(K$3:K71)+1)</f>
        <v/>
      </c>
      <c r="L72" s="10" t="str">
        <f>IF('Section 13(a)(b)(c)'!A72="", "",
IF(AND('Section 13(a)(b)(c)'!#REF!=Reasonably_accessible,OR('Section 13(a)(b)(c)'!B72=INDEX(s13app,2),'Section 13(a)(b)(c)'!B72=INDEX(s13app,4))),'Section 13(a)(b)(c)'!A72,""))</f>
        <v/>
      </c>
      <c r="N72" s="10" t="str">
        <f t="shared" si="5"/>
        <v/>
      </c>
    </row>
    <row r="73" spans="1:14" x14ac:dyDescent="0.35">
      <c r="A73" s="10" t="str">
        <f>IF(B73="","",MAX(A$3:A72)+1)</f>
        <v/>
      </c>
      <c r="B73" s="10" t="str">
        <f>IF('Section 11'!C73="", "",'Section 11'!C73)</f>
        <v/>
      </c>
      <c r="D73" s="10" t="str">
        <f t="shared" si="3"/>
        <v/>
      </c>
      <c r="F73" s="10" t="str">
        <f>IF(G73="","",MAX(F$3:F72)+1)</f>
        <v/>
      </c>
      <c r="G73" s="10" t="str">
        <f>IF('Section 11'!C73="","",
IF(ISERROR(VLOOKUP('Section 11'!C73,CASRNp2,1,FALSE))=TRUE,"",'Section 11'!C73))</f>
        <v/>
      </c>
      <c r="I73" s="10" t="str">
        <f t="shared" si="4"/>
        <v/>
      </c>
      <c r="K73" s="10" t="str">
        <f>IF(L73="","",MAX(K$3:K72)+1)</f>
        <v/>
      </c>
      <c r="L73" s="10" t="str">
        <f>IF('Section 13(a)(b)(c)'!A73="", "",
IF(AND('Section 13(a)(b)(c)'!#REF!=Reasonably_accessible,OR('Section 13(a)(b)(c)'!B73=INDEX(s13app,2),'Section 13(a)(b)(c)'!B73=INDEX(s13app,4))),'Section 13(a)(b)(c)'!A73,""))</f>
        <v/>
      </c>
      <c r="N73" s="10" t="str">
        <f t="shared" si="5"/>
        <v/>
      </c>
    </row>
    <row r="74" spans="1:14" x14ac:dyDescent="0.35">
      <c r="A74" s="10" t="str">
        <f>IF(B74="","",MAX(A$3:A73)+1)</f>
        <v/>
      </c>
      <c r="B74" s="10" t="str">
        <f>IF('Section 11'!C74="", "",'Section 11'!C74)</f>
        <v/>
      </c>
      <c r="D74" s="10" t="str">
        <f t="shared" si="3"/>
        <v/>
      </c>
      <c r="F74" s="10" t="str">
        <f>IF(G74="","",MAX(F$3:F73)+1)</f>
        <v/>
      </c>
      <c r="G74" s="10" t="str">
        <f>IF('Section 11'!C74="","",
IF(ISERROR(VLOOKUP('Section 11'!C74,CASRNp2,1,FALSE))=TRUE,"",'Section 11'!C74))</f>
        <v/>
      </c>
      <c r="I74" s="10" t="str">
        <f t="shared" si="4"/>
        <v/>
      </c>
      <c r="K74" s="10" t="str">
        <f>IF(L74="","",MAX(K$3:K73)+1)</f>
        <v/>
      </c>
      <c r="L74" s="10" t="str">
        <f>IF('Section 13(a)(b)(c)'!A74="", "",
IF(AND('Section 13(a)(b)(c)'!#REF!=Reasonably_accessible,OR('Section 13(a)(b)(c)'!B74=INDEX(s13app,2),'Section 13(a)(b)(c)'!B74=INDEX(s13app,4))),'Section 13(a)(b)(c)'!A74,""))</f>
        <v/>
      </c>
      <c r="N74" s="10" t="str">
        <f t="shared" si="5"/>
        <v/>
      </c>
    </row>
    <row r="75" spans="1:14" x14ac:dyDescent="0.35">
      <c r="A75" s="10" t="str">
        <f>IF(B75="","",MAX(A$3:A74)+1)</f>
        <v/>
      </c>
      <c r="B75" s="10" t="str">
        <f>IF('Section 11'!C75="", "",'Section 11'!C75)</f>
        <v/>
      </c>
      <c r="D75" s="10" t="str">
        <f t="shared" si="3"/>
        <v/>
      </c>
      <c r="F75" s="10" t="str">
        <f>IF(G75="","",MAX(F$3:F74)+1)</f>
        <v/>
      </c>
      <c r="G75" s="10" t="str">
        <f>IF('Section 11'!C75="","",
IF(ISERROR(VLOOKUP('Section 11'!C75,CASRNp2,1,FALSE))=TRUE,"",'Section 11'!C75))</f>
        <v/>
      </c>
      <c r="I75" s="10" t="str">
        <f t="shared" si="4"/>
        <v/>
      </c>
      <c r="K75" s="10" t="str">
        <f>IF(L75="","",MAX(K$3:K74)+1)</f>
        <v/>
      </c>
      <c r="L75" s="10" t="str">
        <f>IF('Section 13(a)(b)(c)'!A75="", "",
IF(AND('Section 13(a)(b)(c)'!#REF!=Reasonably_accessible,OR('Section 13(a)(b)(c)'!B75=INDEX(s13app,2),'Section 13(a)(b)(c)'!B75=INDEX(s13app,4))),'Section 13(a)(b)(c)'!A75,""))</f>
        <v/>
      </c>
      <c r="N75" s="10" t="str">
        <f t="shared" si="5"/>
        <v/>
      </c>
    </row>
    <row r="76" spans="1:14" x14ac:dyDescent="0.35">
      <c r="A76" s="10" t="str">
        <f>IF(B76="","",MAX(A$3:A75)+1)</f>
        <v/>
      </c>
      <c r="B76" s="10" t="str">
        <f>IF('Section 11'!C76="", "",'Section 11'!C76)</f>
        <v/>
      </c>
      <c r="D76" s="10" t="str">
        <f t="shared" si="3"/>
        <v/>
      </c>
      <c r="F76" s="10" t="str">
        <f>IF(G76="","",MAX(F$3:F75)+1)</f>
        <v/>
      </c>
      <c r="G76" s="10" t="str">
        <f>IF('Section 11'!C76="","",
IF(ISERROR(VLOOKUP('Section 11'!C76,CASRNp2,1,FALSE))=TRUE,"",'Section 11'!C76))</f>
        <v/>
      </c>
      <c r="I76" s="10" t="str">
        <f t="shared" si="4"/>
        <v/>
      </c>
      <c r="K76" s="10" t="str">
        <f>IF(L76="","",MAX(K$3:K75)+1)</f>
        <v/>
      </c>
      <c r="L76" s="10" t="str">
        <f>IF('Section 13(a)(b)(c)'!A76="", "",
IF(AND('Section 13(a)(b)(c)'!#REF!=Reasonably_accessible,OR('Section 13(a)(b)(c)'!B76=INDEX(s13app,2),'Section 13(a)(b)(c)'!B76=INDEX(s13app,4))),'Section 13(a)(b)(c)'!A76,""))</f>
        <v/>
      </c>
      <c r="N76" s="10" t="str">
        <f t="shared" si="5"/>
        <v/>
      </c>
    </row>
    <row r="77" spans="1:14" x14ac:dyDescent="0.35">
      <c r="A77" s="10" t="str">
        <f>IF(B77="","",MAX(A$3:A76)+1)</f>
        <v/>
      </c>
      <c r="B77" s="10" t="str">
        <f>IF('Section 11'!C77="", "",'Section 11'!C77)</f>
        <v/>
      </c>
      <c r="D77" s="10" t="str">
        <f t="shared" si="3"/>
        <v/>
      </c>
      <c r="F77" s="10" t="str">
        <f>IF(G77="","",MAX(F$3:F76)+1)</f>
        <v/>
      </c>
      <c r="G77" s="10" t="str">
        <f>IF('Section 11'!C77="","",
IF(ISERROR(VLOOKUP('Section 11'!C77,CASRNp2,1,FALSE))=TRUE,"",'Section 11'!C77))</f>
        <v/>
      </c>
      <c r="I77" s="10" t="str">
        <f t="shared" si="4"/>
        <v/>
      </c>
      <c r="K77" s="10" t="str">
        <f>IF(L77="","",MAX(K$3:K76)+1)</f>
        <v/>
      </c>
      <c r="L77" s="10" t="str">
        <f>IF('Section 13(a)(b)(c)'!A77="", "",
IF(AND('Section 13(a)(b)(c)'!#REF!=Reasonably_accessible,OR('Section 13(a)(b)(c)'!B77=INDEX(s13app,2),'Section 13(a)(b)(c)'!B77=INDEX(s13app,4))),'Section 13(a)(b)(c)'!A77,""))</f>
        <v/>
      </c>
      <c r="N77" s="10" t="str">
        <f t="shared" si="5"/>
        <v/>
      </c>
    </row>
    <row r="78" spans="1:14" x14ac:dyDescent="0.35">
      <c r="A78" s="10" t="str">
        <f>IF(B78="","",MAX(A$3:A77)+1)</f>
        <v/>
      </c>
      <c r="B78" s="10" t="str">
        <f>IF('Section 11'!C78="", "",'Section 11'!C78)</f>
        <v/>
      </c>
      <c r="D78" s="10" t="str">
        <f t="shared" si="3"/>
        <v/>
      </c>
      <c r="F78" s="10" t="str">
        <f>IF(G78="","",MAX(F$3:F77)+1)</f>
        <v/>
      </c>
      <c r="G78" s="10" t="str">
        <f>IF('Section 11'!C78="","",
IF(ISERROR(VLOOKUP('Section 11'!C78,CASRNp2,1,FALSE))=TRUE,"",'Section 11'!C78))</f>
        <v/>
      </c>
      <c r="I78" s="10" t="str">
        <f t="shared" si="4"/>
        <v/>
      </c>
      <c r="K78" s="10" t="str">
        <f>IF(L78="","",MAX(K$3:K77)+1)</f>
        <v/>
      </c>
      <c r="L78" s="10" t="str">
        <f>IF('Section 13(a)(b)(c)'!A78="", "",
IF(AND('Section 13(a)(b)(c)'!#REF!=Reasonably_accessible,OR('Section 13(a)(b)(c)'!B78=INDEX(s13app,2),'Section 13(a)(b)(c)'!B78=INDEX(s13app,4))),'Section 13(a)(b)(c)'!A78,""))</f>
        <v/>
      </c>
      <c r="N78" s="10" t="str">
        <f t="shared" si="5"/>
        <v/>
      </c>
    </row>
    <row r="79" spans="1:14" x14ac:dyDescent="0.35">
      <c r="A79" s="10" t="str">
        <f>IF(B79="","",MAX(A$3:A78)+1)</f>
        <v/>
      </c>
      <c r="B79" s="10" t="str">
        <f>IF('Section 11'!C79="", "",'Section 11'!C79)</f>
        <v/>
      </c>
      <c r="D79" s="10" t="str">
        <f t="shared" si="3"/>
        <v/>
      </c>
      <c r="F79" s="10" t="str">
        <f>IF(G79="","",MAX(F$3:F78)+1)</f>
        <v/>
      </c>
      <c r="G79" s="10" t="str">
        <f>IF('Section 11'!C79="","",
IF(ISERROR(VLOOKUP('Section 11'!C79,CASRNp2,1,FALSE))=TRUE,"",'Section 11'!C79))</f>
        <v/>
      </c>
      <c r="I79" s="10" t="str">
        <f t="shared" si="4"/>
        <v/>
      </c>
      <c r="K79" s="10" t="str">
        <f>IF(L79="","",MAX(K$3:K78)+1)</f>
        <v/>
      </c>
      <c r="L79" s="10" t="str">
        <f>IF('Section 13(a)(b)(c)'!A79="", "",
IF(AND('Section 13(a)(b)(c)'!#REF!=Reasonably_accessible,OR('Section 13(a)(b)(c)'!B79=INDEX(s13app,2),'Section 13(a)(b)(c)'!B79=INDEX(s13app,4))),'Section 13(a)(b)(c)'!A79,""))</f>
        <v/>
      </c>
      <c r="N79" s="10" t="str">
        <f t="shared" si="5"/>
        <v/>
      </c>
    </row>
    <row r="80" spans="1:14" x14ac:dyDescent="0.35">
      <c r="A80" s="10" t="str">
        <f>IF(B80="","",MAX(A$3:A79)+1)</f>
        <v/>
      </c>
      <c r="B80" s="10" t="str">
        <f>IF('Section 11'!C80="", "",'Section 11'!C80)</f>
        <v/>
      </c>
      <c r="D80" s="10" t="str">
        <f t="shared" si="3"/>
        <v/>
      </c>
      <c r="F80" s="10" t="str">
        <f>IF(G80="","",MAX(F$3:F79)+1)</f>
        <v/>
      </c>
      <c r="G80" s="10" t="str">
        <f>IF('Section 11'!C80="","",
IF(ISERROR(VLOOKUP('Section 11'!C80,CASRNp2,1,FALSE))=TRUE,"",'Section 11'!C80))</f>
        <v/>
      </c>
      <c r="I80" s="10" t="str">
        <f t="shared" si="4"/>
        <v/>
      </c>
      <c r="K80" s="10" t="str">
        <f>IF(L80="","",MAX(K$3:K79)+1)</f>
        <v/>
      </c>
      <c r="L80" s="10" t="str">
        <f>IF('Section 13(a)(b)(c)'!A80="", "",
IF(AND('Section 13(a)(b)(c)'!#REF!=Reasonably_accessible,OR('Section 13(a)(b)(c)'!B80=INDEX(s13app,2),'Section 13(a)(b)(c)'!B80=INDEX(s13app,4))),'Section 13(a)(b)(c)'!A80,""))</f>
        <v/>
      </c>
      <c r="N80" s="10" t="str">
        <f t="shared" si="5"/>
        <v/>
      </c>
    </row>
    <row r="81" spans="1:14" x14ac:dyDescent="0.35">
      <c r="A81" s="10" t="str">
        <f>IF(B81="","",MAX(A$3:A80)+1)</f>
        <v/>
      </c>
      <c r="B81" s="10" t="str">
        <f>IF('Section 11'!C81="", "",'Section 11'!C81)</f>
        <v/>
      </c>
      <c r="D81" s="10" t="str">
        <f t="shared" si="3"/>
        <v/>
      </c>
      <c r="F81" s="10" t="str">
        <f>IF(G81="","",MAX(F$3:F80)+1)</f>
        <v/>
      </c>
      <c r="G81" s="10" t="str">
        <f>IF('Section 11'!C81="","",
IF(ISERROR(VLOOKUP('Section 11'!C81,CASRNp2,1,FALSE))=TRUE,"",'Section 11'!C81))</f>
        <v/>
      </c>
      <c r="I81" s="10" t="str">
        <f t="shared" si="4"/>
        <v/>
      </c>
      <c r="K81" s="10" t="str">
        <f>IF(L81="","",MAX(K$3:K80)+1)</f>
        <v/>
      </c>
      <c r="L81" s="10" t="str">
        <f>IF('Section 13(a)(b)(c)'!A81="", "",
IF(AND('Section 13(a)(b)(c)'!#REF!=Reasonably_accessible,OR('Section 13(a)(b)(c)'!B81=INDEX(s13app,2),'Section 13(a)(b)(c)'!B81=INDEX(s13app,4))),'Section 13(a)(b)(c)'!A81,""))</f>
        <v/>
      </c>
      <c r="N81" s="10" t="str">
        <f t="shared" si="5"/>
        <v/>
      </c>
    </row>
    <row r="82" spans="1:14" x14ac:dyDescent="0.35">
      <c r="A82" s="10" t="str">
        <f>IF(B82="","",MAX(A$3:A81)+1)</f>
        <v/>
      </c>
      <c r="B82" s="10" t="str">
        <f>IF('Section 11'!C82="", "",'Section 11'!C82)</f>
        <v/>
      </c>
      <c r="D82" s="10" t="str">
        <f t="shared" si="3"/>
        <v/>
      </c>
      <c r="F82" s="10" t="str">
        <f>IF(G82="","",MAX(F$3:F81)+1)</f>
        <v/>
      </c>
      <c r="G82" s="10" t="str">
        <f>IF('Section 11'!C82="","",
IF(ISERROR(VLOOKUP('Section 11'!C82,CASRNp2,1,FALSE))=TRUE,"",'Section 11'!C82))</f>
        <v/>
      </c>
      <c r="I82" s="10" t="str">
        <f t="shared" si="4"/>
        <v/>
      </c>
      <c r="K82" s="10" t="str">
        <f>IF(L82="","",MAX(K$3:K81)+1)</f>
        <v/>
      </c>
      <c r="L82" s="10" t="str">
        <f>IF('Section 13(a)(b)(c)'!A82="", "",
IF(AND('Section 13(a)(b)(c)'!#REF!=Reasonably_accessible,OR('Section 13(a)(b)(c)'!B82=INDEX(s13app,2),'Section 13(a)(b)(c)'!B82=INDEX(s13app,4))),'Section 13(a)(b)(c)'!A82,""))</f>
        <v/>
      </c>
      <c r="N82" s="10" t="str">
        <f t="shared" si="5"/>
        <v/>
      </c>
    </row>
    <row r="83" spans="1:14" x14ac:dyDescent="0.35">
      <c r="A83" s="10" t="str">
        <f>IF(B83="","",MAX(A$3:A82)+1)</f>
        <v/>
      </c>
      <c r="B83" s="10" t="str">
        <f>IF('Section 11'!C83="", "",'Section 11'!C83)</f>
        <v/>
      </c>
      <c r="D83" s="10" t="str">
        <f t="shared" si="3"/>
        <v/>
      </c>
      <c r="F83" s="10" t="str">
        <f>IF(G83="","",MAX(F$3:F82)+1)</f>
        <v/>
      </c>
      <c r="G83" s="10" t="str">
        <f>IF('Section 11'!C83="","",
IF(ISERROR(VLOOKUP('Section 11'!C83,CASRNp2,1,FALSE))=TRUE,"",'Section 11'!C83))</f>
        <v/>
      </c>
      <c r="I83" s="10" t="str">
        <f t="shared" si="4"/>
        <v/>
      </c>
      <c r="K83" s="10" t="str">
        <f>IF(L83="","",MAX(K$3:K82)+1)</f>
        <v/>
      </c>
      <c r="L83" s="10" t="str">
        <f>IF('Section 13(a)(b)(c)'!A83="", "",
IF(AND('Section 13(a)(b)(c)'!#REF!=Reasonably_accessible,OR('Section 13(a)(b)(c)'!B83=INDEX(s13app,2),'Section 13(a)(b)(c)'!B83=INDEX(s13app,4))),'Section 13(a)(b)(c)'!A83,""))</f>
        <v/>
      </c>
      <c r="N83" s="10" t="str">
        <f t="shared" si="5"/>
        <v/>
      </c>
    </row>
    <row r="84" spans="1:14" x14ac:dyDescent="0.35">
      <c r="A84" s="10" t="str">
        <f>IF(B84="","",MAX(A$3:A83)+1)</f>
        <v/>
      </c>
      <c r="B84" s="10" t="str">
        <f>IF('Section 11'!C84="", "",'Section 11'!C84)</f>
        <v/>
      </c>
      <c r="D84" s="10" t="str">
        <f t="shared" si="3"/>
        <v/>
      </c>
      <c r="F84" s="10" t="str">
        <f>IF(G84="","",MAX(F$3:F83)+1)</f>
        <v/>
      </c>
      <c r="G84" s="10" t="str">
        <f>IF('Section 11'!C84="","",
IF(ISERROR(VLOOKUP('Section 11'!C84,CASRNp2,1,FALSE))=TRUE,"",'Section 11'!C84))</f>
        <v/>
      </c>
      <c r="I84" s="10" t="str">
        <f t="shared" si="4"/>
        <v/>
      </c>
      <c r="K84" s="10" t="str">
        <f>IF(L84="","",MAX(K$3:K83)+1)</f>
        <v/>
      </c>
      <c r="L84" s="10" t="str">
        <f>IF('Section 13(a)(b)(c)'!A84="", "",
IF(AND('Section 13(a)(b)(c)'!#REF!=Reasonably_accessible,OR('Section 13(a)(b)(c)'!B84=INDEX(s13app,2),'Section 13(a)(b)(c)'!B84=INDEX(s13app,4))),'Section 13(a)(b)(c)'!A84,""))</f>
        <v/>
      </c>
      <c r="N84" s="10" t="str">
        <f t="shared" si="5"/>
        <v/>
      </c>
    </row>
    <row r="85" spans="1:14" x14ac:dyDescent="0.35">
      <c r="A85" s="10" t="str">
        <f>IF(B85="","",MAX(A$3:A84)+1)</f>
        <v/>
      </c>
      <c r="B85" s="10" t="str">
        <f>IF('Section 11'!C85="", "",'Section 11'!C85)</f>
        <v/>
      </c>
      <c r="D85" s="10" t="str">
        <f t="shared" si="3"/>
        <v/>
      </c>
      <c r="F85" s="10" t="str">
        <f>IF(G85="","",MAX(F$3:F84)+1)</f>
        <v/>
      </c>
      <c r="G85" s="10" t="str">
        <f>IF('Section 11'!C85="","",
IF(ISERROR(VLOOKUP('Section 11'!C85,CASRNp2,1,FALSE))=TRUE,"",'Section 11'!C85))</f>
        <v/>
      </c>
      <c r="I85" s="10" t="str">
        <f t="shared" si="4"/>
        <v/>
      </c>
      <c r="K85" s="10" t="str">
        <f>IF(L85="","",MAX(K$3:K84)+1)</f>
        <v/>
      </c>
      <c r="L85" s="10" t="str">
        <f>IF('Section 13(a)(b)(c)'!A85="", "",
IF(AND('Section 13(a)(b)(c)'!#REF!=Reasonably_accessible,OR('Section 13(a)(b)(c)'!B85=INDEX(s13app,2),'Section 13(a)(b)(c)'!B85=INDEX(s13app,4))),'Section 13(a)(b)(c)'!A85,""))</f>
        <v/>
      </c>
      <c r="N85" s="10" t="str">
        <f t="shared" si="5"/>
        <v/>
      </c>
    </row>
    <row r="86" spans="1:14" x14ac:dyDescent="0.35">
      <c r="A86" s="10" t="str">
        <f>IF(B86="","",MAX(A$3:A85)+1)</f>
        <v/>
      </c>
      <c r="B86" s="10" t="str">
        <f>IF('Section 11'!C86="", "",'Section 11'!C86)</f>
        <v/>
      </c>
      <c r="D86" s="10" t="str">
        <f t="shared" si="3"/>
        <v/>
      </c>
      <c r="F86" s="10" t="str">
        <f>IF(G86="","",MAX(F$3:F85)+1)</f>
        <v/>
      </c>
      <c r="G86" s="10" t="str">
        <f>IF('Section 11'!C86="","",
IF(ISERROR(VLOOKUP('Section 11'!C86,CASRNp2,1,FALSE))=TRUE,"",'Section 11'!C86))</f>
        <v/>
      </c>
      <c r="I86" s="10" t="str">
        <f t="shared" si="4"/>
        <v/>
      </c>
      <c r="K86" s="10" t="str">
        <f>IF(L86="","",MAX(K$3:K85)+1)</f>
        <v/>
      </c>
      <c r="L86" s="10" t="str">
        <f>IF('Section 13(a)(b)(c)'!A86="", "",
IF(AND('Section 13(a)(b)(c)'!#REF!=Reasonably_accessible,OR('Section 13(a)(b)(c)'!B86=INDEX(s13app,2),'Section 13(a)(b)(c)'!B86=INDEX(s13app,4))),'Section 13(a)(b)(c)'!A86,""))</f>
        <v/>
      </c>
      <c r="N86" s="10" t="str">
        <f t="shared" si="5"/>
        <v/>
      </c>
    </row>
    <row r="87" spans="1:14" x14ac:dyDescent="0.35">
      <c r="A87" s="10" t="str">
        <f>IF(B87="","",MAX(A$3:A86)+1)</f>
        <v/>
      </c>
      <c r="B87" s="10" t="str">
        <f>IF('Section 11'!C87="", "",'Section 11'!C87)</f>
        <v/>
      </c>
      <c r="D87" s="10" t="str">
        <f t="shared" si="3"/>
        <v/>
      </c>
      <c r="F87" s="10" t="str">
        <f>IF(G87="","",MAX(F$3:F86)+1)</f>
        <v/>
      </c>
      <c r="G87" s="10" t="str">
        <f>IF('Section 11'!C87="","",
IF(ISERROR(VLOOKUP('Section 11'!C87,CASRNp2,1,FALSE))=TRUE,"",'Section 11'!C87))</f>
        <v/>
      </c>
      <c r="I87" s="10" t="str">
        <f t="shared" si="4"/>
        <v/>
      </c>
      <c r="K87" s="10" t="str">
        <f>IF(L87="","",MAX(K$3:K86)+1)</f>
        <v/>
      </c>
      <c r="L87" s="10" t="str">
        <f>IF('Section 13(a)(b)(c)'!A87="", "",
IF(AND('Section 13(a)(b)(c)'!#REF!=Reasonably_accessible,OR('Section 13(a)(b)(c)'!B87=INDEX(s13app,2),'Section 13(a)(b)(c)'!B87=INDEX(s13app,4))),'Section 13(a)(b)(c)'!A87,""))</f>
        <v/>
      </c>
      <c r="N87" s="10" t="str">
        <f t="shared" si="5"/>
        <v/>
      </c>
    </row>
    <row r="88" spans="1:14" x14ac:dyDescent="0.35">
      <c r="A88" s="10" t="str">
        <f>IF(B88="","",MAX(A$3:A87)+1)</f>
        <v/>
      </c>
      <c r="B88" s="10" t="str">
        <f>IF('Section 11'!C88="", "",'Section 11'!C88)</f>
        <v/>
      </c>
      <c r="D88" s="10" t="str">
        <f t="shared" si="3"/>
        <v/>
      </c>
      <c r="F88" s="10" t="str">
        <f>IF(G88="","",MAX(F$3:F87)+1)</f>
        <v/>
      </c>
      <c r="G88" s="10" t="str">
        <f>IF('Section 11'!C88="","",
IF(ISERROR(VLOOKUP('Section 11'!C88,CASRNp2,1,FALSE))=TRUE,"",'Section 11'!C88))</f>
        <v/>
      </c>
      <c r="I88" s="10" t="str">
        <f t="shared" si="4"/>
        <v/>
      </c>
      <c r="K88" s="10" t="str">
        <f>IF(L88="","",MAX(K$3:K87)+1)</f>
        <v/>
      </c>
      <c r="L88" s="10" t="str">
        <f>IF('Section 13(a)(b)(c)'!A88="", "",
IF(AND('Section 13(a)(b)(c)'!#REF!=Reasonably_accessible,OR('Section 13(a)(b)(c)'!B88=INDEX(s13app,2),'Section 13(a)(b)(c)'!B88=INDEX(s13app,4))),'Section 13(a)(b)(c)'!A88,""))</f>
        <v/>
      </c>
      <c r="N88" s="10" t="str">
        <f t="shared" si="5"/>
        <v/>
      </c>
    </row>
    <row r="89" spans="1:14" x14ac:dyDescent="0.35">
      <c r="A89" s="10" t="str">
        <f>IF(B89="","",MAX(A$3:A88)+1)</f>
        <v/>
      </c>
      <c r="B89" s="10" t="str">
        <f>IF('Section 11'!C89="", "",'Section 11'!C89)</f>
        <v/>
      </c>
      <c r="D89" s="10" t="str">
        <f t="shared" si="3"/>
        <v/>
      </c>
      <c r="F89" s="10" t="str">
        <f>IF(G89="","",MAX(F$3:F88)+1)</f>
        <v/>
      </c>
      <c r="G89" s="10" t="str">
        <f>IF('Section 11'!C89="","",
IF(ISERROR(VLOOKUP('Section 11'!C89,CASRNp2,1,FALSE))=TRUE,"",'Section 11'!C89))</f>
        <v/>
      </c>
      <c r="I89" s="10" t="str">
        <f t="shared" si="4"/>
        <v/>
      </c>
      <c r="K89" s="10" t="str">
        <f>IF(L89="","",MAX(K$3:K88)+1)</f>
        <v/>
      </c>
      <c r="L89" s="10" t="str">
        <f>IF('Section 13(a)(b)(c)'!A89="", "",
IF(AND('Section 13(a)(b)(c)'!#REF!=Reasonably_accessible,OR('Section 13(a)(b)(c)'!B89=INDEX(s13app,2),'Section 13(a)(b)(c)'!B89=INDEX(s13app,4))),'Section 13(a)(b)(c)'!A89,""))</f>
        <v/>
      </c>
      <c r="N89" s="10" t="str">
        <f t="shared" si="5"/>
        <v/>
      </c>
    </row>
    <row r="90" spans="1:14" x14ac:dyDescent="0.35">
      <c r="A90" s="10" t="str">
        <f>IF(B90="","",MAX(A$3:A89)+1)</f>
        <v/>
      </c>
      <c r="B90" s="10" t="str">
        <f>IF('Section 11'!C90="", "",'Section 11'!C90)</f>
        <v/>
      </c>
      <c r="D90" s="10" t="str">
        <f t="shared" si="3"/>
        <v/>
      </c>
      <c r="F90" s="10" t="str">
        <f>IF(G90="","",MAX(F$3:F89)+1)</f>
        <v/>
      </c>
      <c r="G90" s="10" t="str">
        <f>IF('Section 11'!C90="","",
IF(ISERROR(VLOOKUP('Section 11'!C90,CASRNp2,1,FALSE))=TRUE,"",'Section 11'!C90))</f>
        <v/>
      </c>
      <c r="I90" s="10" t="str">
        <f t="shared" si="4"/>
        <v/>
      </c>
      <c r="K90" s="10" t="str">
        <f>IF(L90="","",MAX(K$3:K89)+1)</f>
        <v/>
      </c>
      <c r="L90" s="10" t="str">
        <f>IF('Section 13(a)(b)(c)'!A90="", "",
IF(AND('Section 13(a)(b)(c)'!#REF!=Reasonably_accessible,OR('Section 13(a)(b)(c)'!B90=INDEX(s13app,2),'Section 13(a)(b)(c)'!B90=INDEX(s13app,4))),'Section 13(a)(b)(c)'!A90,""))</f>
        <v/>
      </c>
      <c r="N90" s="10" t="str">
        <f t="shared" si="5"/>
        <v/>
      </c>
    </row>
    <row r="91" spans="1:14" x14ac:dyDescent="0.35">
      <c r="A91" s="10" t="str">
        <f>IF(B91="","",MAX(A$3:A90)+1)</f>
        <v/>
      </c>
      <c r="B91" s="10" t="str">
        <f>IF('Section 11'!C91="", "",'Section 11'!C91)</f>
        <v/>
      </c>
      <c r="D91" s="10" t="str">
        <f t="shared" si="3"/>
        <v/>
      </c>
      <c r="F91" s="10" t="str">
        <f>IF(G91="","",MAX(F$3:F90)+1)</f>
        <v/>
      </c>
      <c r="G91" s="10" t="str">
        <f>IF('Section 11'!C91="","",
IF(ISERROR(VLOOKUP('Section 11'!C91,CASRNp2,1,FALSE))=TRUE,"",'Section 11'!C91))</f>
        <v/>
      </c>
      <c r="I91" s="10" t="str">
        <f t="shared" si="4"/>
        <v/>
      </c>
      <c r="K91" s="10" t="str">
        <f>IF(L91="","",MAX(K$3:K90)+1)</f>
        <v/>
      </c>
      <c r="L91" s="10" t="str">
        <f>IF('Section 13(a)(b)(c)'!A91="", "",
IF(AND('Section 13(a)(b)(c)'!#REF!=Reasonably_accessible,OR('Section 13(a)(b)(c)'!B91=INDEX(s13app,2),'Section 13(a)(b)(c)'!B91=INDEX(s13app,4))),'Section 13(a)(b)(c)'!A91,""))</f>
        <v/>
      </c>
      <c r="N91" s="10" t="str">
        <f t="shared" si="5"/>
        <v/>
      </c>
    </row>
    <row r="92" spans="1:14" x14ac:dyDescent="0.35">
      <c r="A92" s="10" t="str">
        <f>IF(B92="","",MAX(A$3:A91)+1)</f>
        <v/>
      </c>
      <c r="B92" s="10" t="str">
        <f>IF('Section 11'!C92="", "",'Section 11'!C92)</f>
        <v/>
      </c>
      <c r="D92" s="10" t="str">
        <f t="shared" si="3"/>
        <v/>
      </c>
      <c r="F92" s="10" t="str">
        <f>IF(G92="","",MAX(F$3:F91)+1)</f>
        <v/>
      </c>
      <c r="G92" s="10" t="str">
        <f>IF('Section 11'!C92="","",
IF(ISERROR(VLOOKUP('Section 11'!C92,CASRNp2,1,FALSE))=TRUE,"",'Section 11'!C92))</f>
        <v/>
      </c>
      <c r="I92" s="10" t="str">
        <f t="shared" si="4"/>
        <v/>
      </c>
      <c r="K92" s="10" t="str">
        <f>IF(L92="","",MAX(K$3:K91)+1)</f>
        <v/>
      </c>
      <c r="L92" s="10" t="str">
        <f>IF('Section 13(a)(b)(c)'!A92="", "",
IF(AND('Section 13(a)(b)(c)'!#REF!=Reasonably_accessible,OR('Section 13(a)(b)(c)'!B92=INDEX(s13app,2),'Section 13(a)(b)(c)'!B92=INDEX(s13app,4))),'Section 13(a)(b)(c)'!A92,""))</f>
        <v/>
      </c>
      <c r="N92" s="10" t="str">
        <f t="shared" si="5"/>
        <v/>
      </c>
    </row>
    <row r="93" spans="1:14" x14ac:dyDescent="0.35">
      <c r="A93" s="10" t="str">
        <f>IF(B93="","",MAX(A$3:A92)+1)</f>
        <v/>
      </c>
      <c r="B93" s="10" t="str">
        <f>IF('Section 11'!C93="", "",'Section 11'!C93)</f>
        <v/>
      </c>
      <c r="D93" s="10" t="str">
        <f t="shared" si="3"/>
        <v/>
      </c>
      <c r="F93" s="10" t="str">
        <f>IF(G93="","",MAX(F$3:F92)+1)</f>
        <v/>
      </c>
      <c r="G93" s="10" t="str">
        <f>IF('Section 11'!C93="","",
IF(ISERROR(VLOOKUP('Section 11'!C93,CASRNp2,1,FALSE))=TRUE,"",'Section 11'!C93))</f>
        <v/>
      </c>
      <c r="I93" s="10" t="str">
        <f t="shared" si="4"/>
        <v/>
      </c>
      <c r="K93" s="10" t="str">
        <f>IF(L93="","",MAX(K$3:K92)+1)</f>
        <v/>
      </c>
      <c r="L93" s="10" t="str">
        <f>IF('Section 13(a)(b)(c)'!A93="", "",
IF(AND('Section 13(a)(b)(c)'!#REF!=Reasonably_accessible,OR('Section 13(a)(b)(c)'!B93=INDEX(s13app,2),'Section 13(a)(b)(c)'!B93=INDEX(s13app,4))),'Section 13(a)(b)(c)'!A93,""))</f>
        <v/>
      </c>
      <c r="N93" s="10" t="str">
        <f t="shared" si="5"/>
        <v/>
      </c>
    </row>
    <row r="94" spans="1:14" x14ac:dyDescent="0.35">
      <c r="A94" s="10" t="str">
        <f>IF(B94="","",MAX(A$3:A93)+1)</f>
        <v/>
      </c>
      <c r="B94" s="10" t="str">
        <f>IF('Section 11'!C94="", "",'Section 11'!C94)</f>
        <v/>
      </c>
      <c r="D94" s="10" t="str">
        <f t="shared" si="3"/>
        <v/>
      </c>
      <c r="F94" s="10" t="str">
        <f>IF(G94="","",MAX(F$3:F93)+1)</f>
        <v/>
      </c>
      <c r="G94" s="10" t="str">
        <f>IF('Section 11'!C94="","",
IF(ISERROR(VLOOKUP('Section 11'!C94,CASRNp2,1,FALSE))=TRUE,"",'Section 11'!C94))</f>
        <v/>
      </c>
      <c r="I94" s="10" t="str">
        <f t="shared" si="4"/>
        <v/>
      </c>
      <c r="K94" s="10" t="str">
        <f>IF(L94="","",MAX(K$3:K93)+1)</f>
        <v/>
      </c>
      <c r="L94" s="10" t="str">
        <f>IF('Section 13(a)(b)(c)'!A94="", "",
IF(AND('Section 13(a)(b)(c)'!#REF!=Reasonably_accessible,OR('Section 13(a)(b)(c)'!B94=INDEX(s13app,2),'Section 13(a)(b)(c)'!B94=INDEX(s13app,4))),'Section 13(a)(b)(c)'!A94,""))</f>
        <v/>
      </c>
      <c r="N94" s="10" t="str">
        <f t="shared" si="5"/>
        <v/>
      </c>
    </row>
    <row r="95" spans="1:14" x14ac:dyDescent="0.35">
      <c r="A95" s="10" t="str">
        <f>IF(B95="","",MAX(A$3:A94)+1)</f>
        <v/>
      </c>
      <c r="B95" s="10" t="str">
        <f>IF('Section 11'!C95="", "",'Section 11'!C95)</f>
        <v/>
      </c>
      <c r="D95" s="10" t="str">
        <f t="shared" si="3"/>
        <v/>
      </c>
      <c r="F95" s="10" t="str">
        <f>IF(G95="","",MAX(F$3:F94)+1)</f>
        <v/>
      </c>
      <c r="G95" s="10" t="str">
        <f>IF('Section 11'!C95="","",
IF(ISERROR(VLOOKUP('Section 11'!C95,CASRNp2,1,FALSE))=TRUE,"",'Section 11'!C95))</f>
        <v/>
      </c>
      <c r="I95" s="10" t="str">
        <f t="shared" si="4"/>
        <v/>
      </c>
      <c r="K95" s="10" t="str">
        <f>IF(L95="","",MAX(K$3:K94)+1)</f>
        <v/>
      </c>
      <c r="L95" s="10" t="str">
        <f>IF('Section 13(a)(b)(c)'!A95="", "",
IF(AND('Section 13(a)(b)(c)'!#REF!=Reasonably_accessible,OR('Section 13(a)(b)(c)'!B95=INDEX(s13app,2),'Section 13(a)(b)(c)'!B95=INDEX(s13app,4))),'Section 13(a)(b)(c)'!A95,""))</f>
        <v/>
      </c>
      <c r="N95" s="10" t="str">
        <f t="shared" si="5"/>
        <v/>
      </c>
    </row>
    <row r="96" spans="1:14" x14ac:dyDescent="0.35">
      <c r="A96" s="10" t="str">
        <f>IF(B96="","",MAX(A$3:A95)+1)</f>
        <v/>
      </c>
      <c r="B96" s="10" t="str">
        <f>IF('Section 11'!C96="", "",'Section 11'!C96)</f>
        <v/>
      </c>
      <c r="D96" s="10" t="str">
        <f t="shared" si="3"/>
        <v/>
      </c>
      <c r="F96" s="10" t="str">
        <f>IF(G96="","",MAX(F$3:F95)+1)</f>
        <v/>
      </c>
      <c r="G96" s="10" t="str">
        <f>IF('Section 11'!C96="","",
IF(ISERROR(VLOOKUP('Section 11'!C96,CASRNp2,1,FALSE))=TRUE,"",'Section 11'!C96))</f>
        <v/>
      </c>
      <c r="I96" s="10" t="str">
        <f t="shared" si="4"/>
        <v/>
      </c>
      <c r="K96" s="10" t="str">
        <f>IF(L96="","",MAX(K$3:K95)+1)</f>
        <v/>
      </c>
      <c r="L96" s="10" t="str">
        <f>IF('Section 13(a)(b)(c)'!A96="", "",
IF(AND('Section 13(a)(b)(c)'!#REF!=Reasonably_accessible,OR('Section 13(a)(b)(c)'!B96=INDEX(s13app,2),'Section 13(a)(b)(c)'!B96=INDEX(s13app,4))),'Section 13(a)(b)(c)'!A96,""))</f>
        <v/>
      </c>
      <c r="N96" s="10" t="str">
        <f t="shared" si="5"/>
        <v/>
      </c>
    </row>
    <row r="97" spans="1:14" x14ac:dyDescent="0.35">
      <c r="A97" s="10" t="str">
        <f>IF(B97="","",MAX(A$3:A96)+1)</f>
        <v/>
      </c>
      <c r="B97" s="10" t="str">
        <f>IF('Section 11'!C97="", "",'Section 11'!C97)</f>
        <v/>
      </c>
      <c r="D97" s="10" t="str">
        <f t="shared" si="3"/>
        <v/>
      </c>
      <c r="F97" s="10" t="str">
        <f>IF(G97="","",MAX(F$3:F96)+1)</f>
        <v/>
      </c>
      <c r="G97" s="10" t="str">
        <f>IF('Section 11'!C97="","",
IF(ISERROR(VLOOKUP('Section 11'!C97,CASRNp2,1,FALSE))=TRUE,"",'Section 11'!C97))</f>
        <v/>
      </c>
      <c r="I97" s="10" t="str">
        <f t="shared" si="4"/>
        <v/>
      </c>
      <c r="K97" s="10" t="str">
        <f>IF(L97="","",MAX(K$3:K96)+1)</f>
        <v/>
      </c>
      <c r="L97" s="10" t="str">
        <f>IF('Section 13(a)(b)(c)'!A97="", "",
IF(AND('Section 13(a)(b)(c)'!#REF!=Reasonably_accessible,OR('Section 13(a)(b)(c)'!B97=INDEX(s13app,2),'Section 13(a)(b)(c)'!B97=INDEX(s13app,4))),'Section 13(a)(b)(c)'!A97,""))</f>
        <v/>
      </c>
      <c r="N97" s="10" t="str">
        <f t="shared" si="5"/>
        <v/>
      </c>
    </row>
    <row r="98" spans="1:14" x14ac:dyDescent="0.35">
      <c r="A98" s="10" t="str">
        <f>IF(B98="","",MAX(A$3:A97)+1)</f>
        <v/>
      </c>
      <c r="B98" s="10" t="str">
        <f>IF('Section 11'!C98="", "",'Section 11'!C98)</f>
        <v/>
      </c>
      <c r="D98" s="10" t="str">
        <f t="shared" si="3"/>
        <v/>
      </c>
      <c r="F98" s="10" t="str">
        <f>IF(G98="","",MAX(F$3:F97)+1)</f>
        <v/>
      </c>
      <c r="G98" s="10" t="str">
        <f>IF('Section 11'!C98="","",
IF(ISERROR(VLOOKUP('Section 11'!C98,CASRNp2,1,FALSE))=TRUE,"",'Section 11'!C98))</f>
        <v/>
      </c>
      <c r="I98" s="10" t="str">
        <f t="shared" si="4"/>
        <v/>
      </c>
      <c r="K98" s="10" t="str">
        <f>IF(L98="","",MAX(K$3:K97)+1)</f>
        <v/>
      </c>
      <c r="L98" s="10" t="str">
        <f>IF('Section 13(a)(b)(c)'!A98="", "",
IF(AND('Section 13(a)(b)(c)'!#REF!=Reasonably_accessible,OR('Section 13(a)(b)(c)'!B98=INDEX(s13app,2),'Section 13(a)(b)(c)'!B98=INDEX(s13app,4))),'Section 13(a)(b)(c)'!A98,""))</f>
        <v/>
      </c>
      <c r="N98" s="10" t="str">
        <f t="shared" si="5"/>
        <v/>
      </c>
    </row>
    <row r="99" spans="1:14" x14ac:dyDescent="0.35">
      <c r="A99" s="10" t="str">
        <f>IF(B99="","",MAX(A$3:A98)+1)</f>
        <v/>
      </c>
      <c r="B99" s="10" t="str">
        <f>IF('Section 11'!C99="", "",'Section 11'!C99)</f>
        <v/>
      </c>
      <c r="D99" s="10" t="str">
        <f t="shared" si="3"/>
        <v/>
      </c>
      <c r="F99" s="10" t="str">
        <f>IF(G99="","",MAX(F$3:F98)+1)</f>
        <v/>
      </c>
      <c r="G99" s="10" t="str">
        <f>IF('Section 11'!C99="","",
IF(ISERROR(VLOOKUP('Section 11'!C99,CASRNp2,1,FALSE))=TRUE,"",'Section 11'!C99))</f>
        <v/>
      </c>
      <c r="I99" s="10" t="str">
        <f t="shared" si="4"/>
        <v/>
      </c>
      <c r="K99" s="96" t="str">
        <f>IF(L99="","",MAX(K$3:K98)+1)</f>
        <v/>
      </c>
      <c r="L99" s="10" t="str">
        <f>IF('Section 13(a)(b)(c)'!A99="", "",
IF(AND('Section 13(a)(b)(c)'!#REF!=Reasonably_accessible,OR('Section 13(a)(b)(c)'!B99=INDEX(s13app,2),'Section 13(a)(b)(c)'!B99=INDEX(s13app,4))),'Section 13(a)(b)(c)'!A99,""))</f>
        <v/>
      </c>
      <c r="N99" s="96" t="str">
        <f t="shared" si="5"/>
        <v/>
      </c>
    </row>
    <row r="100" spans="1:14" x14ac:dyDescent="0.35">
      <c r="A100" s="10" t="str">
        <f>IF(B100="","",MAX(A$3:A99)+1)</f>
        <v/>
      </c>
      <c r="B100" s="10" t="str">
        <f>IF('Section 11'!C100="", "",'Section 11'!C100)</f>
        <v/>
      </c>
      <c r="D100" s="10" t="str">
        <f t="shared" si="3"/>
        <v/>
      </c>
      <c r="F100" s="10" t="str">
        <f>IF(G100="","",MAX(F$3:F99)+1)</f>
        <v/>
      </c>
      <c r="G100" s="10" t="str">
        <f>IF('Section 11'!C100="","",
IF(ISERROR(VLOOKUP('Section 11'!C100,CASRNp2,1,FALSE))=TRUE,"",'Section 11'!C100))</f>
        <v/>
      </c>
      <c r="I100" s="10" t="str">
        <f t="shared" si="4"/>
        <v/>
      </c>
      <c r="K100" s="10" t="str">
        <f>IF(L100="","",MAX(K$3:K99)+1)</f>
        <v/>
      </c>
      <c r="L100" s="10" t="str">
        <f>IF('Section 13(a)(b)(c)'!A100="", "",
IF(AND('Section 13(a)(b)(c)'!#REF!=Reasonably_accessible,OR('Section 13(a)(b)(c)'!B100=INDEX(s13app,2),'Section 13(a)(b)(c)'!B100=INDEX(s13app,4))),'Section 13(a)(b)(c)'!A100,""))</f>
        <v/>
      </c>
      <c r="M100" s="67"/>
      <c r="N100" s="10" t="str">
        <f t="shared" si="5"/>
        <v/>
      </c>
    </row>
    <row r="101" spans="1:14" x14ac:dyDescent="0.35">
      <c r="A101" s="10" t="str">
        <f>IF(B101="","",MAX(A$3:A100)+1)</f>
        <v/>
      </c>
      <c r="B101" s="10" t="str">
        <f>IF('Section 11'!C101="", "",'Section 11'!C101)</f>
        <v/>
      </c>
      <c r="D101" s="10" t="str">
        <f t="shared" si="3"/>
        <v/>
      </c>
      <c r="F101" s="10" t="str">
        <f>IF(G101="","",MAX(F$3:F100)+1)</f>
        <v/>
      </c>
      <c r="G101" s="10" t="str">
        <f>IF('Section 11'!C101="","",
IF(ISERROR(VLOOKUP('Section 11'!C101,CASRNp2,1,FALSE))=TRUE,"",'Section 11'!C101))</f>
        <v/>
      </c>
      <c r="I101" s="10" t="str">
        <f t="shared" si="4"/>
        <v/>
      </c>
      <c r="K101" s="78"/>
      <c r="L101" s="78"/>
      <c r="N101" s="78"/>
    </row>
    <row r="102" spans="1:14" x14ac:dyDescent="0.35">
      <c r="A102" s="10" t="str">
        <f>IF(B102="","",MAX(A$3:A101)+1)</f>
        <v/>
      </c>
      <c r="B102" s="10" t="str">
        <f>IF('Section 11'!C102="", "",'Section 11'!C102)</f>
        <v/>
      </c>
      <c r="D102" s="10" t="str">
        <f t="shared" si="3"/>
        <v/>
      </c>
      <c r="F102" s="10" t="str">
        <f>IF(G102="","",MAX(F$3:F101)+1)</f>
        <v/>
      </c>
      <c r="G102" s="10" t="str">
        <f>IF('Section 11'!C102="","",
IF(ISERROR(VLOOKUP('Section 11'!C102,CASRNp2,1,FALSE))=TRUE,"",'Section 11'!C102))</f>
        <v/>
      </c>
      <c r="I102" s="10" t="str">
        <f t="shared" si="4"/>
        <v/>
      </c>
      <c r="K102" s="78"/>
      <c r="L102" s="78"/>
      <c r="N102" s="78"/>
    </row>
    <row r="103" spans="1:14" x14ac:dyDescent="0.35">
      <c r="A103" s="10" t="str">
        <f>IF(B103="","",MAX(A$3:A102)+1)</f>
        <v/>
      </c>
      <c r="B103" s="10" t="str">
        <f>IF('Section 11'!C103="", "",'Section 11'!C103)</f>
        <v/>
      </c>
      <c r="D103" s="10" t="str">
        <f t="shared" si="3"/>
        <v/>
      </c>
      <c r="F103" s="10" t="str">
        <f>IF(G103="","",MAX(F$3:F102)+1)</f>
        <v/>
      </c>
      <c r="G103" s="10" t="str">
        <f>IF('Section 11'!C103="","",
IF(ISERROR(VLOOKUP('Section 11'!C103,CASRNp2,1,FALSE))=TRUE,"",'Section 11'!C103))</f>
        <v/>
      </c>
      <c r="I103" s="10" t="str">
        <f t="shared" si="4"/>
        <v/>
      </c>
      <c r="K103" s="78"/>
      <c r="L103" s="78"/>
      <c r="N103" s="78"/>
    </row>
    <row r="104" spans="1:14" x14ac:dyDescent="0.35">
      <c r="A104" s="10" t="str">
        <f>IF(B104="","",MAX(A$3:A103)+1)</f>
        <v/>
      </c>
      <c r="B104" s="10" t="str">
        <f>IF('Section 11'!C104="", "",'Section 11'!C104)</f>
        <v/>
      </c>
      <c r="D104" s="10" t="str">
        <f t="shared" si="3"/>
        <v/>
      </c>
      <c r="F104" s="10" t="str">
        <f>IF(G104="","",MAX(F$3:F103)+1)</f>
        <v/>
      </c>
      <c r="G104" s="10" t="str">
        <f>IF('Section 11'!C104="","",
IF(ISERROR(VLOOKUP('Section 11'!C104,CASRNp2,1,FALSE))=TRUE,"",'Section 11'!C104))</f>
        <v/>
      </c>
      <c r="I104" s="10" t="str">
        <f t="shared" si="4"/>
        <v/>
      </c>
      <c r="K104" s="78"/>
      <c r="L104" s="78"/>
      <c r="N104" s="78"/>
    </row>
    <row r="105" spans="1:14" x14ac:dyDescent="0.35">
      <c r="A105" s="10" t="str">
        <f>IF(B105="","",MAX(A$3:A104)+1)</f>
        <v/>
      </c>
      <c r="B105" s="10" t="str">
        <f>IF('Section 11'!C105="", "",'Section 11'!C105)</f>
        <v/>
      </c>
      <c r="D105" s="10" t="str">
        <f t="shared" si="3"/>
        <v/>
      </c>
      <c r="F105" s="10" t="str">
        <f>IF(G105="","",MAX(F$3:F104)+1)</f>
        <v/>
      </c>
      <c r="G105" s="10" t="str">
        <f>IF('Section 11'!C105="","",
IF(ISERROR(VLOOKUP('Section 11'!C105,CASRNp2,1,FALSE))=TRUE,"",'Section 11'!C105))</f>
        <v/>
      </c>
      <c r="I105" s="10" t="str">
        <f t="shared" si="4"/>
        <v/>
      </c>
      <c r="K105" s="78"/>
      <c r="L105" s="78"/>
      <c r="N105" s="78"/>
    </row>
    <row r="106" spans="1:14" x14ac:dyDescent="0.35">
      <c r="A106" s="10" t="str">
        <f>IF(B106="","",MAX(A$3:A105)+1)</f>
        <v/>
      </c>
      <c r="B106" s="10" t="str">
        <f>IF('Section 11'!C106="", "",'Section 11'!C106)</f>
        <v/>
      </c>
      <c r="D106" s="10" t="str">
        <f t="shared" si="3"/>
        <v/>
      </c>
      <c r="F106" s="10" t="str">
        <f>IF(G106="","",MAX(F$3:F105)+1)</f>
        <v/>
      </c>
      <c r="G106" s="10" t="str">
        <f>IF('Section 11'!C106="","",
IF(ISERROR(VLOOKUP('Section 11'!C106,CASRNp2,1,FALSE))=TRUE,"",'Section 11'!C106))</f>
        <v/>
      </c>
      <c r="I106" s="10" t="str">
        <f t="shared" si="4"/>
        <v/>
      </c>
      <c r="K106" s="78"/>
      <c r="L106" s="78"/>
      <c r="N106" s="78"/>
    </row>
    <row r="107" spans="1:14" x14ac:dyDescent="0.35">
      <c r="A107" s="10" t="str">
        <f>IF(B107="","",MAX(A$3:A106)+1)</f>
        <v/>
      </c>
      <c r="B107" s="10" t="str">
        <f>IF('Section 11'!C107="", "",'Section 11'!C107)</f>
        <v/>
      </c>
      <c r="D107" s="10" t="str">
        <f t="shared" si="3"/>
        <v/>
      </c>
      <c r="F107" s="10" t="str">
        <f>IF(G107="","",MAX(F$3:F106)+1)</f>
        <v/>
      </c>
      <c r="G107" s="10" t="str">
        <f>IF('Section 11'!C107="","",
IF(ISERROR(VLOOKUP('Section 11'!C107,CASRNp2,1,FALSE))=TRUE,"",'Section 11'!C107))</f>
        <v/>
      </c>
      <c r="I107" s="10" t="str">
        <f t="shared" si="4"/>
        <v/>
      </c>
      <c r="K107" s="78"/>
      <c r="L107" s="78"/>
      <c r="N107" s="78"/>
    </row>
    <row r="108" spans="1:14" x14ac:dyDescent="0.35">
      <c r="A108" s="10" t="str">
        <f>IF(B108="","",MAX(A$3:A107)+1)</f>
        <v/>
      </c>
      <c r="B108" s="10" t="str">
        <f>IF('Section 11'!C108="", "",'Section 11'!C108)</f>
        <v/>
      </c>
      <c r="D108" s="10" t="str">
        <f t="shared" si="3"/>
        <v/>
      </c>
      <c r="F108" s="10" t="str">
        <f>IF(G108="","",MAX(F$3:F107)+1)</f>
        <v/>
      </c>
      <c r="G108" s="10" t="str">
        <f>IF('Section 11'!C108="","",
IF(ISERROR(VLOOKUP('Section 11'!C108,CASRNp2,1,FALSE))=TRUE,"",'Section 11'!C108))</f>
        <v/>
      </c>
      <c r="I108" s="10" t="str">
        <f t="shared" si="4"/>
        <v/>
      </c>
      <c r="K108" s="78"/>
      <c r="L108" s="78"/>
      <c r="N108" s="78"/>
    </row>
    <row r="109" spans="1:14" x14ac:dyDescent="0.35">
      <c r="A109" s="10" t="str">
        <f>IF(B109="","",MAX(A$3:A108)+1)</f>
        <v/>
      </c>
      <c r="B109" s="10" t="str">
        <f>IF('Section 11'!C109="", "",'Section 11'!C109)</f>
        <v/>
      </c>
      <c r="D109" s="10" t="str">
        <f t="shared" si="3"/>
        <v/>
      </c>
      <c r="F109" s="10" t="str">
        <f>IF(G109="","",MAX(F$3:F108)+1)</f>
        <v/>
      </c>
      <c r="G109" s="10" t="str">
        <f>IF('Section 11'!C109="","",
IF(ISERROR(VLOOKUP('Section 11'!C109,CASRNp2,1,FALSE))=TRUE,"",'Section 11'!C109))</f>
        <v/>
      </c>
      <c r="I109" s="10" t="str">
        <f t="shared" si="4"/>
        <v/>
      </c>
      <c r="K109" s="78"/>
      <c r="L109" s="78"/>
      <c r="N109" s="78"/>
    </row>
    <row r="110" spans="1:14" x14ac:dyDescent="0.35">
      <c r="A110" s="10" t="str">
        <f>IF(B110="","",MAX(A$3:A109)+1)</f>
        <v/>
      </c>
      <c r="B110" s="10" t="str">
        <f>IF('Section 11'!C110="", "",'Section 11'!C110)</f>
        <v/>
      </c>
      <c r="D110" s="10" t="str">
        <f t="shared" si="3"/>
        <v/>
      </c>
      <c r="F110" s="10" t="str">
        <f>IF(G110="","",MAX(F$3:F109)+1)</f>
        <v/>
      </c>
      <c r="G110" s="10" t="str">
        <f>IF('Section 11'!C110="","",
IF(ISERROR(VLOOKUP('Section 11'!C110,CASRNp2,1,FALSE))=TRUE,"",'Section 11'!C110))</f>
        <v/>
      </c>
      <c r="I110" s="10" t="str">
        <f t="shared" si="4"/>
        <v/>
      </c>
      <c r="K110" s="78"/>
      <c r="L110" s="78"/>
      <c r="N110" s="78"/>
    </row>
    <row r="111" spans="1:14" x14ac:dyDescent="0.35">
      <c r="A111" s="10" t="str">
        <f>IF(B111="","",MAX(A$3:A110)+1)</f>
        <v/>
      </c>
      <c r="B111" s="10" t="str">
        <f>IF('Section 11'!C111="", "",'Section 11'!C111)</f>
        <v/>
      </c>
      <c r="D111" s="10" t="str">
        <f t="shared" si="3"/>
        <v/>
      </c>
      <c r="F111" s="10" t="str">
        <f>IF(G111="","",MAX(F$3:F110)+1)</f>
        <v/>
      </c>
      <c r="G111" s="10" t="str">
        <f>IF('Section 11'!C111="","",
IF(ISERROR(VLOOKUP('Section 11'!C111,CASRNp2,1,FALSE))=TRUE,"",'Section 11'!C111))</f>
        <v/>
      </c>
      <c r="I111" s="10" t="str">
        <f t="shared" si="4"/>
        <v/>
      </c>
      <c r="K111" s="78"/>
      <c r="L111" s="78"/>
      <c r="N111" s="78"/>
    </row>
    <row r="112" spans="1:14" x14ac:dyDescent="0.35">
      <c r="A112" s="10" t="str">
        <f>IF(B112="","",MAX(A$3:A111)+1)</f>
        <v/>
      </c>
      <c r="B112" s="10" t="str">
        <f>IF('Section 11'!C112="", "",'Section 11'!C112)</f>
        <v/>
      </c>
      <c r="D112" s="10" t="str">
        <f t="shared" si="3"/>
        <v/>
      </c>
      <c r="F112" s="10" t="str">
        <f>IF(G112="","",MAX(F$3:F111)+1)</f>
        <v/>
      </c>
      <c r="G112" s="10" t="str">
        <f>IF('Section 11'!C112="","",
IF(ISERROR(VLOOKUP('Section 11'!C112,CASRNp2,1,FALSE))=TRUE,"",'Section 11'!C112))</f>
        <v/>
      </c>
      <c r="I112" s="10" t="str">
        <f t="shared" si="4"/>
        <v/>
      </c>
      <c r="K112" s="78"/>
      <c r="L112" s="78"/>
      <c r="N112" s="78"/>
    </row>
    <row r="113" spans="1:14" x14ac:dyDescent="0.35">
      <c r="A113" s="10" t="str">
        <f>IF(B113="","",MAX(A$3:A112)+1)</f>
        <v/>
      </c>
      <c r="B113" s="10" t="str">
        <f>IF('Section 11'!C113="", "",'Section 11'!C113)</f>
        <v/>
      </c>
      <c r="D113" s="10" t="str">
        <f t="shared" si="3"/>
        <v/>
      </c>
      <c r="F113" s="10" t="str">
        <f>IF(G113="","",MAX(F$3:F112)+1)</f>
        <v/>
      </c>
      <c r="G113" s="10" t="str">
        <f>IF('Section 11'!C113="","",
IF(ISERROR(VLOOKUP('Section 11'!C113,CASRNp2,1,FALSE))=TRUE,"",'Section 11'!C113))</f>
        <v/>
      </c>
      <c r="I113" s="10" t="str">
        <f t="shared" si="4"/>
        <v/>
      </c>
      <c r="K113" s="78"/>
      <c r="L113" s="78"/>
      <c r="N113" s="78"/>
    </row>
    <row r="114" spans="1:14" x14ac:dyDescent="0.35">
      <c r="A114" s="10" t="str">
        <f>IF(B114="","",MAX(A$3:A113)+1)</f>
        <v/>
      </c>
      <c r="B114" s="10" t="str">
        <f>IF('Section 11'!C114="", "",'Section 11'!C114)</f>
        <v/>
      </c>
      <c r="D114" s="10" t="str">
        <f t="shared" si="3"/>
        <v/>
      </c>
      <c r="F114" s="10" t="str">
        <f>IF(G114="","",MAX(F$3:F113)+1)</f>
        <v/>
      </c>
      <c r="G114" s="10" t="str">
        <f>IF('Section 11'!C114="","",
IF(ISERROR(VLOOKUP('Section 11'!C114,CASRNp2,1,FALSE))=TRUE,"",'Section 11'!C114))</f>
        <v/>
      </c>
      <c r="I114" s="10" t="str">
        <f t="shared" si="4"/>
        <v/>
      </c>
      <c r="K114" s="78"/>
      <c r="L114" s="78"/>
      <c r="N114" s="78"/>
    </row>
    <row r="115" spans="1:14" x14ac:dyDescent="0.35">
      <c r="A115" s="10" t="str">
        <f>IF(B115="","",MAX(A$3:A114)+1)</f>
        <v/>
      </c>
      <c r="B115" s="10" t="str">
        <f>IF('Section 11'!C115="", "",'Section 11'!C115)</f>
        <v/>
      </c>
      <c r="D115" s="10" t="str">
        <f t="shared" si="3"/>
        <v/>
      </c>
      <c r="F115" s="10" t="str">
        <f>IF(G115="","",MAX(F$3:F114)+1)</f>
        <v/>
      </c>
      <c r="G115" s="10" t="str">
        <f>IF('Section 11'!C115="","",
IF(ISERROR(VLOOKUP('Section 11'!C115,CASRNp2,1,FALSE))=TRUE,"",'Section 11'!C115))</f>
        <v/>
      </c>
      <c r="I115" s="10" t="str">
        <f t="shared" si="4"/>
        <v/>
      </c>
      <c r="K115" s="78"/>
      <c r="L115" s="78"/>
      <c r="N115" s="78"/>
    </row>
    <row r="116" spans="1:14" x14ac:dyDescent="0.35">
      <c r="A116" s="10" t="str">
        <f>IF(B116="","",MAX(A$3:A115)+1)</f>
        <v/>
      </c>
      <c r="B116" s="10" t="str">
        <f>IF('Section 11'!C116="", "",'Section 11'!C116)</f>
        <v/>
      </c>
      <c r="D116" s="10" t="str">
        <f t="shared" si="3"/>
        <v/>
      </c>
      <c r="F116" s="10" t="str">
        <f>IF(G116="","",MAX(F$3:F115)+1)</f>
        <v/>
      </c>
      <c r="G116" s="10" t="str">
        <f>IF('Section 11'!C116="","",
IF(ISERROR(VLOOKUP('Section 11'!C116,CASRNp2,1,FALSE))=TRUE,"",'Section 11'!C116))</f>
        <v/>
      </c>
      <c r="I116" s="10" t="str">
        <f t="shared" si="4"/>
        <v/>
      </c>
      <c r="K116" s="78"/>
      <c r="L116" s="78"/>
      <c r="N116" s="78"/>
    </row>
    <row r="117" spans="1:14" x14ac:dyDescent="0.35">
      <c r="A117" s="10" t="str">
        <f>IF(B117="","",MAX(A$3:A116)+1)</f>
        <v/>
      </c>
      <c r="B117" s="10" t="str">
        <f>IF('Section 11'!C117="", "",'Section 11'!C117)</f>
        <v/>
      </c>
      <c r="D117" s="10" t="str">
        <f t="shared" si="3"/>
        <v/>
      </c>
      <c r="F117" s="10" t="str">
        <f>IF(G117="","",MAX(F$3:F116)+1)</f>
        <v/>
      </c>
      <c r="G117" s="10" t="str">
        <f>IF('Section 11'!C117="","",
IF(ISERROR(VLOOKUP('Section 11'!C117,CASRNp2,1,FALSE))=TRUE,"",'Section 11'!C117))</f>
        <v/>
      </c>
      <c r="I117" s="10" t="str">
        <f t="shared" si="4"/>
        <v/>
      </c>
      <c r="K117" s="78"/>
      <c r="L117" s="78"/>
      <c r="N117" s="78"/>
    </row>
    <row r="118" spans="1:14" x14ac:dyDescent="0.35">
      <c r="A118" s="10" t="str">
        <f>IF(B118="","",MAX(A$3:A117)+1)</f>
        <v/>
      </c>
      <c r="B118" s="10" t="str">
        <f>IF('Section 11'!C118="", "",'Section 11'!C118)</f>
        <v/>
      </c>
      <c r="D118" s="10" t="str">
        <f t="shared" si="3"/>
        <v/>
      </c>
      <c r="F118" s="10" t="str">
        <f>IF(G118="","",MAX(F$3:F117)+1)</f>
        <v/>
      </c>
      <c r="G118" s="10" t="str">
        <f>IF('Section 11'!C118="","",
IF(ISERROR(VLOOKUP('Section 11'!C118,CASRNp2,1,FALSE))=TRUE,"",'Section 11'!C118))</f>
        <v/>
      </c>
      <c r="I118" s="10" t="str">
        <f t="shared" si="4"/>
        <v/>
      </c>
      <c r="K118" s="78"/>
      <c r="L118" s="78"/>
      <c r="N118" s="78"/>
    </row>
    <row r="119" spans="1:14" x14ac:dyDescent="0.35">
      <c r="A119" s="10" t="str">
        <f>IF(B119="","",MAX(A$3:A118)+1)</f>
        <v/>
      </c>
      <c r="B119" s="10" t="str">
        <f>IF('Section 11'!C119="", "",'Section 11'!C119)</f>
        <v/>
      </c>
      <c r="D119" s="10" t="str">
        <f t="shared" si="3"/>
        <v/>
      </c>
      <c r="F119" s="10" t="str">
        <f>IF(G119="","",MAX(F$3:F118)+1)</f>
        <v/>
      </c>
      <c r="G119" s="10" t="str">
        <f>IF('Section 11'!C119="","",
IF(ISERROR(VLOOKUP('Section 11'!C119,CASRNp2,1,FALSE))=TRUE,"",'Section 11'!C119))</f>
        <v/>
      </c>
      <c r="I119" s="10" t="str">
        <f t="shared" si="4"/>
        <v/>
      </c>
      <c r="K119" s="78"/>
      <c r="L119" s="78"/>
      <c r="N119" s="78"/>
    </row>
    <row r="120" spans="1:14" x14ac:dyDescent="0.35">
      <c r="A120" s="10" t="str">
        <f>IF(B120="","",MAX(A$3:A119)+1)</f>
        <v/>
      </c>
      <c r="B120" s="10" t="str">
        <f>IF('Section 11'!C120="", "",'Section 11'!C120)</f>
        <v/>
      </c>
      <c r="D120" s="10" t="str">
        <f t="shared" si="3"/>
        <v/>
      </c>
      <c r="F120" s="10" t="str">
        <f>IF(G120="","",MAX(F$3:F119)+1)</f>
        <v/>
      </c>
      <c r="G120" s="10" t="str">
        <f>IF('Section 11'!C120="","",
IF(ISERROR(VLOOKUP('Section 11'!C120,CASRNp2,1,FALSE))=TRUE,"",'Section 11'!C120))</f>
        <v/>
      </c>
      <c r="I120" s="10" t="str">
        <f t="shared" si="4"/>
        <v/>
      </c>
      <c r="K120" s="78"/>
      <c r="L120" s="78"/>
      <c r="N120" s="78"/>
    </row>
    <row r="121" spans="1:14" x14ac:dyDescent="0.35">
      <c r="A121" s="10" t="str">
        <f>IF(B121="","",MAX(A$3:A120)+1)</f>
        <v/>
      </c>
      <c r="B121" s="10" t="str">
        <f>IF('Section 11'!C121="", "",'Section 11'!C121)</f>
        <v/>
      </c>
      <c r="D121" s="10" t="str">
        <f t="shared" si="3"/>
        <v/>
      </c>
      <c r="F121" s="10" t="str">
        <f>IF(G121="","",MAX(F$3:F120)+1)</f>
        <v/>
      </c>
      <c r="G121" s="10" t="str">
        <f>IF('Section 11'!C121="","",
IF(ISERROR(VLOOKUP('Section 11'!C121,CASRNp2,1,FALSE))=TRUE,"",'Section 11'!C121))</f>
        <v/>
      </c>
      <c r="I121" s="10" t="str">
        <f t="shared" si="4"/>
        <v/>
      </c>
      <c r="K121" s="78"/>
      <c r="L121" s="78"/>
      <c r="N121" s="78"/>
    </row>
    <row r="122" spans="1:14" x14ac:dyDescent="0.35">
      <c r="A122" s="10" t="str">
        <f>IF(B122="","",MAX(A$3:A121)+1)</f>
        <v/>
      </c>
      <c r="B122" s="10" t="str">
        <f>IF('Section 11'!C122="", "",'Section 11'!C122)</f>
        <v/>
      </c>
      <c r="D122" s="10" t="str">
        <f t="shared" si="3"/>
        <v/>
      </c>
      <c r="F122" s="10" t="str">
        <f>IF(G122="","",MAX(F$3:F121)+1)</f>
        <v/>
      </c>
      <c r="G122" s="10" t="str">
        <f>IF('Section 11'!C122="","",
IF(ISERROR(VLOOKUP('Section 11'!C122,CASRNp2,1,FALSE))=TRUE,"",'Section 11'!C122))</f>
        <v/>
      </c>
      <c r="I122" s="10" t="str">
        <f t="shared" si="4"/>
        <v/>
      </c>
      <c r="K122" s="78"/>
      <c r="L122" s="78"/>
      <c r="N122" s="78"/>
    </row>
    <row r="123" spans="1:14" x14ac:dyDescent="0.35">
      <c r="A123" s="10" t="str">
        <f>IF(B123="","",MAX(A$3:A122)+1)</f>
        <v/>
      </c>
      <c r="B123" s="10" t="str">
        <f>IF('Section 11'!C123="", "",'Section 11'!C123)</f>
        <v/>
      </c>
      <c r="D123" s="10" t="str">
        <f t="shared" si="3"/>
        <v/>
      </c>
      <c r="F123" s="10" t="str">
        <f>IF(G123="","",MAX(F$3:F122)+1)</f>
        <v/>
      </c>
      <c r="G123" s="10" t="str">
        <f>IF('Section 11'!C123="","",
IF(ISERROR(VLOOKUP('Section 11'!C123,CASRNp2,1,FALSE))=TRUE,"",'Section 11'!C123))</f>
        <v/>
      </c>
      <c r="I123" s="10" t="str">
        <f t="shared" si="4"/>
        <v/>
      </c>
      <c r="K123" s="78"/>
      <c r="L123" s="78"/>
      <c r="N123" s="78"/>
    </row>
    <row r="124" spans="1:14" x14ac:dyDescent="0.35">
      <c r="A124" s="10" t="str">
        <f>IF(B124="","",MAX(A$3:A123)+1)</f>
        <v/>
      </c>
      <c r="B124" s="10" t="str">
        <f>IF('Section 11'!C124="", "",'Section 11'!C124)</f>
        <v/>
      </c>
      <c r="D124" s="10" t="str">
        <f t="shared" si="3"/>
        <v/>
      </c>
      <c r="F124" s="10" t="str">
        <f>IF(G124="","",MAX(F$3:F123)+1)</f>
        <v/>
      </c>
      <c r="G124" s="10" t="str">
        <f>IF('Section 11'!C124="","",
IF(ISERROR(VLOOKUP('Section 11'!C124,CASRNp2,1,FALSE))=TRUE,"",'Section 11'!C124))</f>
        <v/>
      </c>
      <c r="I124" s="10" t="str">
        <f t="shared" si="4"/>
        <v/>
      </c>
      <c r="K124" s="78"/>
      <c r="L124" s="78"/>
      <c r="N124" s="78"/>
    </row>
    <row r="125" spans="1:14" x14ac:dyDescent="0.35">
      <c r="A125" s="10" t="str">
        <f>IF(B125="","",MAX(A$3:A124)+1)</f>
        <v/>
      </c>
      <c r="B125" s="10" t="str">
        <f>IF('Section 11'!C125="", "",'Section 11'!C125)</f>
        <v/>
      </c>
      <c r="D125" s="10" t="str">
        <f t="shared" si="3"/>
        <v/>
      </c>
      <c r="F125" s="10" t="str">
        <f>IF(G125="","",MAX(F$3:F124)+1)</f>
        <v/>
      </c>
      <c r="G125" s="10" t="str">
        <f>IF('Section 11'!C125="","",
IF(ISERROR(VLOOKUP('Section 11'!C125,CASRNp2,1,FALSE))=TRUE,"",'Section 11'!C125))</f>
        <v/>
      </c>
      <c r="I125" s="10" t="str">
        <f t="shared" si="4"/>
        <v/>
      </c>
      <c r="K125" s="78"/>
      <c r="L125" s="78"/>
      <c r="N125" s="78"/>
    </row>
    <row r="126" spans="1:14" x14ac:dyDescent="0.35">
      <c r="A126" s="10" t="str">
        <f>IF(B126="","",MAX(A$3:A125)+1)</f>
        <v/>
      </c>
      <c r="B126" s="10" t="str">
        <f>IF('Section 11'!C126="", "",'Section 11'!C126)</f>
        <v/>
      </c>
      <c r="D126" s="10" t="str">
        <f t="shared" si="3"/>
        <v/>
      </c>
      <c r="F126" s="10" t="str">
        <f>IF(G126="","",MAX(F$3:F125)+1)</f>
        <v/>
      </c>
      <c r="G126" s="10" t="str">
        <f>IF('Section 11'!C126="","",
IF(ISERROR(VLOOKUP('Section 11'!C126,CASRNp2,1,FALSE))=TRUE,"",'Section 11'!C126))</f>
        <v/>
      </c>
      <c r="I126" s="10" t="str">
        <f t="shared" si="4"/>
        <v/>
      </c>
      <c r="K126" s="78"/>
      <c r="L126" s="78"/>
      <c r="N126" s="78"/>
    </row>
    <row r="127" spans="1:14" x14ac:dyDescent="0.35">
      <c r="A127" s="10" t="str">
        <f>IF(B127="","",MAX(A$3:A126)+1)</f>
        <v/>
      </c>
      <c r="B127" s="10" t="str">
        <f>IF('Section 11'!C127="", "",'Section 11'!C127)</f>
        <v/>
      </c>
      <c r="D127" s="10" t="str">
        <f t="shared" si="3"/>
        <v/>
      </c>
      <c r="F127" s="10" t="str">
        <f>IF(G127="","",MAX(F$3:F126)+1)</f>
        <v/>
      </c>
      <c r="G127" s="10" t="str">
        <f>IF('Section 11'!C127="","",
IF(ISERROR(VLOOKUP('Section 11'!C127,CASRNp2,1,FALSE))=TRUE,"",'Section 11'!C127))</f>
        <v/>
      </c>
      <c r="I127" s="10" t="str">
        <f t="shared" si="4"/>
        <v/>
      </c>
      <c r="K127" s="78"/>
      <c r="L127" s="78"/>
      <c r="N127" s="78"/>
    </row>
    <row r="128" spans="1:14" x14ac:dyDescent="0.35">
      <c r="A128" s="10" t="str">
        <f>IF(B128="","",MAX(A$3:A127)+1)</f>
        <v/>
      </c>
      <c r="B128" s="10" t="str">
        <f>IF('Section 11'!C128="", "",'Section 11'!C128)</f>
        <v/>
      </c>
      <c r="D128" s="10" t="str">
        <f t="shared" si="3"/>
        <v/>
      </c>
      <c r="F128" s="10" t="str">
        <f>IF(G128="","",MAX(F$3:F127)+1)</f>
        <v/>
      </c>
      <c r="G128" s="10" t="str">
        <f>IF('Section 11'!C128="","",
IF(ISERROR(VLOOKUP('Section 11'!C128,CASRNp2,1,FALSE))=TRUE,"",'Section 11'!C128))</f>
        <v/>
      </c>
      <c r="I128" s="10" t="str">
        <f t="shared" si="4"/>
        <v/>
      </c>
      <c r="K128" s="78"/>
      <c r="L128" s="78"/>
      <c r="N128" s="78"/>
    </row>
    <row r="129" spans="1:14" x14ac:dyDescent="0.35">
      <c r="A129" s="10" t="str">
        <f>IF(B129="","",MAX(A$3:A128)+1)</f>
        <v/>
      </c>
      <c r="B129" s="10" t="str">
        <f>IF('Section 11'!C129="", "",'Section 11'!C129)</f>
        <v/>
      </c>
      <c r="D129" s="10" t="str">
        <f t="shared" si="3"/>
        <v/>
      </c>
      <c r="F129" s="10" t="str">
        <f>IF(G129="","",MAX(F$3:F128)+1)</f>
        <v/>
      </c>
      <c r="G129" s="10" t="str">
        <f>IF('Section 11'!C129="","",
IF(ISERROR(VLOOKUP('Section 11'!C129,CASRNp2,1,FALSE))=TRUE,"",'Section 11'!C129))</f>
        <v/>
      </c>
      <c r="I129" s="10" t="str">
        <f t="shared" si="4"/>
        <v/>
      </c>
      <c r="K129" s="78"/>
      <c r="L129" s="78"/>
      <c r="N129" s="78"/>
    </row>
    <row r="130" spans="1:14" x14ac:dyDescent="0.35">
      <c r="A130" s="10" t="str">
        <f>IF(B130="","",MAX(A$3:A129)+1)</f>
        <v/>
      </c>
      <c r="B130" s="10" t="str">
        <f>IF('Section 11'!C130="", "",'Section 11'!C130)</f>
        <v/>
      </c>
      <c r="D130" s="10" t="str">
        <f t="shared" si="3"/>
        <v/>
      </c>
      <c r="F130" s="10" t="str">
        <f>IF(G130="","",MAX(F$3:F129)+1)</f>
        <v/>
      </c>
      <c r="G130" s="10" t="str">
        <f>IF('Section 11'!C130="","",
IF(ISERROR(VLOOKUP('Section 11'!C130,CASRNp2,1,FALSE))=TRUE,"",'Section 11'!C130))</f>
        <v/>
      </c>
      <c r="I130" s="10" t="str">
        <f t="shared" si="4"/>
        <v/>
      </c>
      <c r="K130" s="78"/>
      <c r="L130" s="78"/>
      <c r="N130" s="78"/>
    </row>
    <row r="131" spans="1:14" x14ac:dyDescent="0.35">
      <c r="A131" s="10" t="str">
        <f>IF(B131="","",MAX(A$3:A130)+1)</f>
        <v/>
      </c>
      <c r="B131" s="10" t="str">
        <f>IF('Section 11'!C131="", "",'Section 11'!C131)</f>
        <v/>
      </c>
      <c r="D131" s="10" t="str">
        <f t="shared" si="3"/>
        <v/>
      </c>
      <c r="F131" s="10" t="str">
        <f>IF(G131="","",MAX(F$3:F130)+1)</f>
        <v/>
      </c>
      <c r="G131" s="10" t="str">
        <f>IF('Section 11'!C131="","",
IF(ISERROR(VLOOKUP('Section 11'!C131,CASRNp2,1,FALSE))=TRUE,"",'Section 11'!C131))</f>
        <v/>
      </c>
      <c r="I131" s="10" t="str">
        <f t="shared" si="4"/>
        <v/>
      </c>
      <c r="K131" s="78"/>
      <c r="L131" s="78"/>
      <c r="N131" s="78"/>
    </row>
    <row r="132" spans="1:14" x14ac:dyDescent="0.35">
      <c r="A132" s="10" t="str">
        <f>IF(B132="","",MAX(A$3:A131)+1)</f>
        <v/>
      </c>
      <c r="B132" s="10" t="str">
        <f>IF('Section 11'!C132="", "",'Section 11'!C132)</f>
        <v/>
      </c>
      <c r="D132" s="10" t="str">
        <f t="shared" si="3"/>
        <v/>
      </c>
      <c r="F132" s="10" t="str">
        <f>IF(G132="","",MAX(F$3:F131)+1)</f>
        <v/>
      </c>
      <c r="G132" s="10" t="str">
        <f>IF('Section 11'!C132="","",
IF(ISERROR(VLOOKUP('Section 11'!C132,CASRNp2,1,FALSE))=TRUE,"",'Section 11'!C132))</f>
        <v/>
      </c>
      <c r="I132" s="10" t="str">
        <f t="shared" si="4"/>
        <v/>
      </c>
      <c r="K132" s="78"/>
      <c r="L132" s="78"/>
      <c r="N132" s="78"/>
    </row>
    <row r="133" spans="1:14" x14ac:dyDescent="0.35">
      <c r="A133" s="10" t="str">
        <f>IF(B133="","",MAX(A$3:A132)+1)</f>
        <v/>
      </c>
      <c r="B133" s="10" t="str">
        <f>IF('Section 11'!C133="", "",'Section 11'!C133)</f>
        <v/>
      </c>
      <c r="D133" s="10" t="str">
        <f t="shared" ref="D133:D196" si="6">IF(ISERROR(INDEX($B$4:$B$336,MATCH(ROW()-ROW($B$3),$A$4:$A$336,0))), "", INDEX($B$4:$B$336,MATCH(ROW()-ROW($B$3),$A$4:$A$336,0)))</f>
        <v/>
      </c>
      <c r="F133" s="10" t="str">
        <f>IF(G133="","",MAX(F$3:F132)+1)</f>
        <v/>
      </c>
      <c r="G133" s="10" t="str">
        <f>IF('Section 11'!C133="","",
IF(ISERROR(VLOOKUP('Section 11'!C133,CASRNp2,1,FALSE))=TRUE,"",'Section 11'!C133))</f>
        <v/>
      </c>
      <c r="I133" s="10" t="str">
        <f t="shared" ref="I133:I196" si="7">IF(ISERROR(INDEX($G$4:$G$336,MATCH(ROW()-ROW($G$3),$F$4:$F$336,0))), "", INDEX($G$4:$G$336,MATCH(ROW()-ROW($G$3),$F$4:$F$336,0)))</f>
        <v/>
      </c>
      <c r="K133" s="78"/>
      <c r="L133" s="78"/>
      <c r="N133" s="78"/>
    </row>
    <row r="134" spans="1:14" x14ac:dyDescent="0.35">
      <c r="A134" s="10" t="str">
        <f>IF(B134="","",MAX(A$3:A133)+1)</f>
        <v/>
      </c>
      <c r="B134" s="10" t="str">
        <f>IF('Section 11'!C134="", "",'Section 11'!C134)</f>
        <v/>
      </c>
      <c r="D134" s="10" t="str">
        <f t="shared" si="6"/>
        <v/>
      </c>
      <c r="F134" s="10" t="str">
        <f>IF(G134="","",MAX(F$3:F133)+1)</f>
        <v/>
      </c>
      <c r="G134" s="10" t="str">
        <f>IF('Section 11'!C134="","",
IF(ISERROR(VLOOKUP('Section 11'!C134,CASRNp2,1,FALSE))=TRUE,"",'Section 11'!C134))</f>
        <v/>
      </c>
      <c r="I134" s="10" t="str">
        <f t="shared" si="7"/>
        <v/>
      </c>
      <c r="K134" s="78"/>
      <c r="L134" s="78"/>
      <c r="N134" s="78"/>
    </row>
    <row r="135" spans="1:14" x14ac:dyDescent="0.35">
      <c r="A135" s="10" t="str">
        <f>IF(B135="","",MAX(A$3:A134)+1)</f>
        <v/>
      </c>
      <c r="B135" s="10" t="str">
        <f>IF('Section 11'!C135="", "",'Section 11'!C135)</f>
        <v/>
      </c>
      <c r="D135" s="10" t="str">
        <f t="shared" si="6"/>
        <v/>
      </c>
      <c r="F135" s="10" t="str">
        <f>IF(G135="","",MAX(F$3:F134)+1)</f>
        <v/>
      </c>
      <c r="G135" s="10" t="str">
        <f>IF('Section 11'!C135="","",
IF(ISERROR(VLOOKUP('Section 11'!C135,CASRNp2,1,FALSE))=TRUE,"",'Section 11'!C135))</f>
        <v/>
      </c>
      <c r="I135" s="10" t="str">
        <f t="shared" si="7"/>
        <v/>
      </c>
      <c r="K135" s="78"/>
      <c r="L135" s="78"/>
      <c r="N135" s="78"/>
    </row>
    <row r="136" spans="1:14" x14ac:dyDescent="0.35">
      <c r="A136" s="10" t="str">
        <f>IF(B136="","",MAX(A$3:A135)+1)</f>
        <v/>
      </c>
      <c r="B136" s="10" t="str">
        <f>IF('Section 11'!C136="", "",'Section 11'!C136)</f>
        <v/>
      </c>
      <c r="D136" s="10" t="str">
        <f t="shared" si="6"/>
        <v/>
      </c>
      <c r="F136" s="10" t="str">
        <f>IF(G136="","",MAX(F$3:F135)+1)</f>
        <v/>
      </c>
      <c r="G136" s="10" t="str">
        <f>IF('Section 11'!C136="","",
IF(ISERROR(VLOOKUP('Section 11'!C136,CASRNp2,1,FALSE))=TRUE,"",'Section 11'!C136))</f>
        <v/>
      </c>
      <c r="I136" s="10" t="str">
        <f t="shared" si="7"/>
        <v/>
      </c>
      <c r="K136" s="78"/>
      <c r="L136" s="78"/>
      <c r="N136" s="78"/>
    </row>
    <row r="137" spans="1:14" x14ac:dyDescent="0.35">
      <c r="A137" s="10" t="str">
        <f>IF(B137="","",MAX(A$3:A136)+1)</f>
        <v/>
      </c>
      <c r="B137" s="10" t="str">
        <f>IF('Section 11'!C137="", "",'Section 11'!C137)</f>
        <v/>
      </c>
      <c r="D137" s="10" t="str">
        <f t="shared" si="6"/>
        <v/>
      </c>
      <c r="F137" s="10" t="str">
        <f>IF(G137="","",MAX(F$3:F136)+1)</f>
        <v/>
      </c>
      <c r="G137" s="10" t="str">
        <f>IF('Section 11'!C137="","",
IF(ISERROR(VLOOKUP('Section 11'!C137,CASRNp2,1,FALSE))=TRUE,"",'Section 11'!C137))</f>
        <v/>
      </c>
      <c r="I137" s="10" t="str">
        <f t="shared" si="7"/>
        <v/>
      </c>
      <c r="K137" s="78"/>
      <c r="L137" s="78"/>
      <c r="N137" s="78"/>
    </row>
    <row r="138" spans="1:14" x14ac:dyDescent="0.35">
      <c r="A138" s="10" t="str">
        <f>IF(B138="","",MAX(A$3:A137)+1)</f>
        <v/>
      </c>
      <c r="B138" s="10" t="str">
        <f>IF('Section 11'!C138="", "",'Section 11'!C138)</f>
        <v/>
      </c>
      <c r="D138" s="10" t="str">
        <f t="shared" si="6"/>
        <v/>
      </c>
      <c r="F138" s="10" t="str">
        <f>IF(G138="","",MAX(F$3:F137)+1)</f>
        <v/>
      </c>
      <c r="G138" s="10" t="str">
        <f>IF('Section 11'!C138="","",
IF(ISERROR(VLOOKUP('Section 11'!C138,CASRNp2,1,FALSE))=TRUE,"",'Section 11'!C138))</f>
        <v/>
      </c>
      <c r="I138" s="10" t="str">
        <f t="shared" si="7"/>
        <v/>
      </c>
      <c r="K138" s="78"/>
      <c r="L138" s="78"/>
      <c r="N138" s="78"/>
    </row>
    <row r="139" spans="1:14" x14ac:dyDescent="0.35">
      <c r="A139" s="10" t="str">
        <f>IF(B139="","",MAX(A$3:A138)+1)</f>
        <v/>
      </c>
      <c r="B139" s="10" t="str">
        <f>IF('Section 11'!C139="", "",'Section 11'!C139)</f>
        <v/>
      </c>
      <c r="D139" s="10" t="str">
        <f t="shared" si="6"/>
        <v/>
      </c>
      <c r="F139" s="10" t="str">
        <f>IF(G139="","",MAX(F$3:F138)+1)</f>
        <v/>
      </c>
      <c r="G139" s="10" t="str">
        <f>IF('Section 11'!C139="","",
IF(ISERROR(VLOOKUP('Section 11'!C139,CASRNp2,1,FALSE))=TRUE,"",'Section 11'!C139))</f>
        <v/>
      </c>
      <c r="I139" s="10" t="str">
        <f t="shared" si="7"/>
        <v/>
      </c>
      <c r="K139" s="78"/>
      <c r="L139" s="78"/>
      <c r="N139" s="78"/>
    </row>
    <row r="140" spans="1:14" x14ac:dyDescent="0.35">
      <c r="A140" s="10" t="str">
        <f>IF(B140="","",MAX(A$3:A139)+1)</f>
        <v/>
      </c>
      <c r="B140" s="10" t="str">
        <f>IF('Section 11'!C140="", "",'Section 11'!C140)</f>
        <v/>
      </c>
      <c r="D140" s="10" t="str">
        <f t="shared" si="6"/>
        <v/>
      </c>
      <c r="F140" s="10" t="str">
        <f>IF(G140="","",MAX(F$3:F139)+1)</f>
        <v/>
      </c>
      <c r="G140" s="10" t="str">
        <f>IF('Section 11'!C140="","",
IF(ISERROR(VLOOKUP('Section 11'!C140,CASRNp2,1,FALSE))=TRUE,"",'Section 11'!C140))</f>
        <v/>
      </c>
      <c r="I140" s="10" t="str">
        <f t="shared" si="7"/>
        <v/>
      </c>
      <c r="K140" s="78"/>
      <c r="L140" s="78"/>
      <c r="N140" s="78"/>
    </row>
    <row r="141" spans="1:14" x14ac:dyDescent="0.35">
      <c r="A141" s="10" t="str">
        <f>IF(B141="","",MAX(A$3:A140)+1)</f>
        <v/>
      </c>
      <c r="B141" s="10" t="str">
        <f>IF('Section 11'!C141="", "",'Section 11'!C141)</f>
        <v/>
      </c>
      <c r="D141" s="10" t="str">
        <f t="shared" si="6"/>
        <v/>
      </c>
      <c r="F141" s="10" t="str">
        <f>IF(G141="","",MAX(F$3:F140)+1)</f>
        <v/>
      </c>
      <c r="G141" s="10" t="str">
        <f>IF('Section 11'!C141="","",
IF(ISERROR(VLOOKUP('Section 11'!C141,CASRNp2,1,FALSE))=TRUE,"",'Section 11'!C141))</f>
        <v/>
      </c>
      <c r="I141" s="10" t="str">
        <f t="shared" si="7"/>
        <v/>
      </c>
      <c r="K141" s="78"/>
      <c r="L141" s="78"/>
      <c r="N141" s="78"/>
    </row>
    <row r="142" spans="1:14" x14ac:dyDescent="0.35">
      <c r="A142" s="10" t="str">
        <f>IF(B142="","",MAX(A$3:A141)+1)</f>
        <v/>
      </c>
      <c r="B142" s="10" t="str">
        <f>IF('Section 11'!C142="", "",'Section 11'!C142)</f>
        <v/>
      </c>
      <c r="D142" s="10" t="str">
        <f t="shared" si="6"/>
        <v/>
      </c>
      <c r="F142" s="10" t="str">
        <f>IF(G142="","",MAX(F$3:F141)+1)</f>
        <v/>
      </c>
      <c r="G142" s="10" t="str">
        <f>IF('Section 11'!C142="","",
IF(ISERROR(VLOOKUP('Section 11'!C142,CASRNp2,1,FALSE))=TRUE,"",'Section 11'!C142))</f>
        <v/>
      </c>
      <c r="I142" s="10" t="str">
        <f t="shared" si="7"/>
        <v/>
      </c>
      <c r="K142" s="78"/>
      <c r="L142" s="78"/>
      <c r="N142" s="78"/>
    </row>
    <row r="143" spans="1:14" x14ac:dyDescent="0.35">
      <c r="A143" s="10" t="str">
        <f>IF(B143="","",MAX(A$3:A142)+1)</f>
        <v/>
      </c>
      <c r="B143" s="10" t="str">
        <f>IF('Section 11'!C143="", "",'Section 11'!C143)</f>
        <v/>
      </c>
      <c r="D143" s="10" t="str">
        <f t="shared" si="6"/>
        <v/>
      </c>
      <c r="F143" s="10" t="str">
        <f>IF(G143="","",MAX(F$3:F142)+1)</f>
        <v/>
      </c>
      <c r="G143" s="10" t="str">
        <f>IF('Section 11'!C143="","",
IF(ISERROR(VLOOKUP('Section 11'!C143,CASRNp2,1,FALSE))=TRUE,"",'Section 11'!C143))</f>
        <v/>
      </c>
      <c r="I143" s="10" t="str">
        <f t="shared" si="7"/>
        <v/>
      </c>
      <c r="K143" s="78"/>
      <c r="L143" s="78"/>
      <c r="N143" s="78"/>
    </row>
    <row r="144" spans="1:14" x14ac:dyDescent="0.35">
      <c r="A144" s="10" t="str">
        <f>IF(B144="","",MAX(A$3:A143)+1)</f>
        <v/>
      </c>
      <c r="B144" s="10" t="str">
        <f>IF('Section 11'!C144="", "",'Section 11'!C144)</f>
        <v/>
      </c>
      <c r="D144" s="10" t="str">
        <f t="shared" si="6"/>
        <v/>
      </c>
      <c r="F144" s="10" t="str">
        <f>IF(G144="","",MAX(F$3:F143)+1)</f>
        <v/>
      </c>
      <c r="G144" s="10" t="str">
        <f>IF('Section 11'!C144="","",
IF(ISERROR(VLOOKUP('Section 11'!C144,CASRNp2,1,FALSE))=TRUE,"",'Section 11'!C144))</f>
        <v/>
      </c>
      <c r="I144" s="10" t="str">
        <f t="shared" si="7"/>
        <v/>
      </c>
      <c r="K144" s="78"/>
      <c r="L144" s="78"/>
      <c r="N144" s="78"/>
    </row>
    <row r="145" spans="1:14" x14ac:dyDescent="0.35">
      <c r="A145" s="10" t="str">
        <f>IF(B145="","",MAX(A$3:A144)+1)</f>
        <v/>
      </c>
      <c r="B145" s="10" t="str">
        <f>IF('Section 11'!C145="", "",'Section 11'!C145)</f>
        <v/>
      </c>
      <c r="D145" s="10" t="str">
        <f t="shared" si="6"/>
        <v/>
      </c>
      <c r="F145" s="10" t="str">
        <f>IF(G145="","",MAX(F$3:F144)+1)</f>
        <v/>
      </c>
      <c r="G145" s="10" t="str">
        <f>IF('Section 11'!C145="","",
IF(ISERROR(VLOOKUP('Section 11'!C145,CASRNp2,1,FALSE))=TRUE,"",'Section 11'!C145))</f>
        <v/>
      </c>
      <c r="I145" s="10" t="str">
        <f t="shared" si="7"/>
        <v/>
      </c>
      <c r="K145" s="78"/>
      <c r="L145" s="78"/>
      <c r="N145" s="78"/>
    </row>
    <row r="146" spans="1:14" x14ac:dyDescent="0.35">
      <c r="A146" s="10" t="str">
        <f>IF(B146="","",MAX(A$3:A145)+1)</f>
        <v/>
      </c>
      <c r="B146" s="10" t="str">
        <f>IF('Section 11'!C146="", "",'Section 11'!C146)</f>
        <v/>
      </c>
      <c r="D146" s="10" t="str">
        <f t="shared" si="6"/>
        <v/>
      </c>
      <c r="F146" s="10" t="str">
        <f>IF(G146="","",MAX(F$3:F145)+1)</f>
        <v/>
      </c>
      <c r="G146" s="10" t="str">
        <f>IF('Section 11'!C146="","",
IF(ISERROR(VLOOKUP('Section 11'!C146,CASRNp2,1,FALSE))=TRUE,"",'Section 11'!C146))</f>
        <v/>
      </c>
      <c r="I146" s="10" t="str">
        <f t="shared" si="7"/>
        <v/>
      </c>
      <c r="K146" s="78"/>
      <c r="L146" s="78"/>
      <c r="N146" s="78"/>
    </row>
    <row r="147" spans="1:14" x14ac:dyDescent="0.35">
      <c r="A147" s="10" t="str">
        <f>IF(B147="","",MAX(A$3:A146)+1)</f>
        <v/>
      </c>
      <c r="B147" s="10" t="str">
        <f>IF('Section 11'!C147="", "",'Section 11'!C147)</f>
        <v/>
      </c>
      <c r="D147" s="10" t="str">
        <f t="shared" si="6"/>
        <v/>
      </c>
      <c r="F147" s="10" t="str">
        <f>IF(G147="","",MAX(F$3:F146)+1)</f>
        <v/>
      </c>
      <c r="G147" s="10" t="str">
        <f>IF('Section 11'!C147="","",
IF(ISERROR(VLOOKUP('Section 11'!C147,CASRNp2,1,FALSE))=TRUE,"",'Section 11'!C147))</f>
        <v/>
      </c>
      <c r="I147" s="10" t="str">
        <f t="shared" si="7"/>
        <v/>
      </c>
      <c r="K147" s="78"/>
      <c r="L147" s="78"/>
      <c r="N147" s="78"/>
    </row>
    <row r="148" spans="1:14" x14ac:dyDescent="0.35">
      <c r="A148" s="10" t="str">
        <f>IF(B148="","",MAX(A$3:A147)+1)</f>
        <v/>
      </c>
      <c r="B148" s="10" t="str">
        <f>IF('Section 11'!C148="", "",'Section 11'!C148)</f>
        <v/>
      </c>
      <c r="D148" s="10" t="str">
        <f t="shared" si="6"/>
        <v/>
      </c>
      <c r="F148" s="10" t="str">
        <f>IF(G148="","",MAX(F$3:F147)+1)</f>
        <v/>
      </c>
      <c r="G148" s="10" t="str">
        <f>IF('Section 11'!C148="","",
IF(ISERROR(VLOOKUP('Section 11'!C148,CASRNp2,1,FALSE))=TRUE,"",'Section 11'!C148))</f>
        <v/>
      </c>
      <c r="I148" s="10" t="str">
        <f t="shared" si="7"/>
        <v/>
      </c>
      <c r="K148" s="78"/>
      <c r="L148" s="78"/>
      <c r="N148" s="78"/>
    </row>
    <row r="149" spans="1:14" x14ac:dyDescent="0.35">
      <c r="A149" s="10" t="str">
        <f>IF(B149="","",MAX(A$3:A148)+1)</f>
        <v/>
      </c>
      <c r="B149" s="10" t="str">
        <f>IF('Section 11'!C149="", "",'Section 11'!C149)</f>
        <v/>
      </c>
      <c r="D149" s="10" t="str">
        <f t="shared" si="6"/>
        <v/>
      </c>
      <c r="F149" s="10" t="str">
        <f>IF(G149="","",MAX(F$3:F148)+1)</f>
        <v/>
      </c>
      <c r="G149" s="10" t="str">
        <f>IF('Section 11'!C149="","",
IF(ISERROR(VLOOKUP('Section 11'!C149,CASRNp2,1,FALSE))=TRUE,"",'Section 11'!C149))</f>
        <v/>
      </c>
      <c r="I149" s="10" t="str">
        <f t="shared" si="7"/>
        <v/>
      </c>
      <c r="K149" s="78"/>
      <c r="L149" s="78"/>
      <c r="N149" s="78"/>
    </row>
    <row r="150" spans="1:14" x14ac:dyDescent="0.35">
      <c r="A150" s="10" t="str">
        <f>IF(B150="","",MAX(A$3:A149)+1)</f>
        <v/>
      </c>
      <c r="B150" s="10" t="str">
        <f>IF('Section 11'!C150="", "",'Section 11'!C150)</f>
        <v/>
      </c>
      <c r="D150" s="10" t="str">
        <f t="shared" si="6"/>
        <v/>
      </c>
      <c r="F150" s="10" t="str">
        <f>IF(G150="","",MAX(F$3:F149)+1)</f>
        <v/>
      </c>
      <c r="G150" s="10" t="str">
        <f>IF('Section 11'!C150="","",
IF(ISERROR(VLOOKUP('Section 11'!C150,CASRNp2,1,FALSE))=TRUE,"",'Section 11'!C150))</f>
        <v/>
      </c>
      <c r="I150" s="10" t="str">
        <f t="shared" si="7"/>
        <v/>
      </c>
      <c r="K150" s="78"/>
      <c r="L150" s="78"/>
      <c r="N150" s="78"/>
    </row>
    <row r="151" spans="1:14" x14ac:dyDescent="0.35">
      <c r="A151" s="10" t="str">
        <f>IF(B151="","",MAX(A$3:A150)+1)</f>
        <v/>
      </c>
      <c r="B151" s="10" t="str">
        <f>IF('Section 11'!C151="", "",'Section 11'!C151)</f>
        <v/>
      </c>
      <c r="D151" s="10" t="str">
        <f t="shared" si="6"/>
        <v/>
      </c>
      <c r="F151" s="10" t="str">
        <f>IF(G151="","",MAX(F$3:F150)+1)</f>
        <v/>
      </c>
      <c r="G151" s="10" t="str">
        <f>IF('Section 11'!C151="","",
IF(ISERROR(VLOOKUP('Section 11'!C151,CASRNp2,1,FALSE))=TRUE,"",'Section 11'!C151))</f>
        <v/>
      </c>
      <c r="I151" s="10" t="str">
        <f t="shared" si="7"/>
        <v/>
      </c>
      <c r="K151" s="78"/>
      <c r="L151" s="78"/>
      <c r="N151" s="78"/>
    </row>
    <row r="152" spans="1:14" x14ac:dyDescent="0.35">
      <c r="A152" s="10" t="str">
        <f>IF(B152="","",MAX(A$3:A151)+1)</f>
        <v/>
      </c>
      <c r="B152" s="10" t="str">
        <f>IF('Section 11'!C152="", "",'Section 11'!C152)</f>
        <v/>
      </c>
      <c r="D152" s="10" t="str">
        <f t="shared" si="6"/>
        <v/>
      </c>
      <c r="F152" s="10" t="str">
        <f>IF(G152="","",MAX(F$3:F151)+1)</f>
        <v/>
      </c>
      <c r="G152" s="10" t="str">
        <f>IF('Section 11'!C152="","",
IF(ISERROR(VLOOKUP('Section 11'!C152,CASRNp2,1,FALSE))=TRUE,"",'Section 11'!C152))</f>
        <v/>
      </c>
      <c r="I152" s="10" t="str">
        <f t="shared" si="7"/>
        <v/>
      </c>
      <c r="K152" s="78"/>
      <c r="L152" s="78"/>
      <c r="N152" s="78"/>
    </row>
    <row r="153" spans="1:14" x14ac:dyDescent="0.35">
      <c r="A153" s="10" t="str">
        <f>IF(B153="","",MAX(A$3:A152)+1)</f>
        <v/>
      </c>
      <c r="B153" s="10" t="str">
        <f>IF('Section 11'!C153="", "",'Section 11'!C153)</f>
        <v/>
      </c>
      <c r="D153" s="10" t="str">
        <f t="shared" si="6"/>
        <v/>
      </c>
      <c r="F153" s="10" t="str">
        <f>IF(G153="","",MAX(F$3:F152)+1)</f>
        <v/>
      </c>
      <c r="G153" s="10" t="str">
        <f>IF('Section 11'!C153="","",
IF(ISERROR(VLOOKUP('Section 11'!C153,CASRNp2,1,FALSE))=TRUE,"",'Section 11'!C153))</f>
        <v/>
      </c>
      <c r="I153" s="10" t="str">
        <f t="shared" si="7"/>
        <v/>
      </c>
      <c r="K153" s="78"/>
      <c r="L153" s="78"/>
      <c r="N153" s="78"/>
    </row>
    <row r="154" spans="1:14" x14ac:dyDescent="0.35">
      <c r="A154" s="10" t="str">
        <f>IF(B154="","",MAX(A$3:A153)+1)</f>
        <v/>
      </c>
      <c r="B154" s="10" t="str">
        <f>IF('Section 11'!C154="", "",'Section 11'!C154)</f>
        <v/>
      </c>
      <c r="D154" s="10" t="str">
        <f t="shared" si="6"/>
        <v/>
      </c>
      <c r="F154" s="10" t="str">
        <f>IF(G154="","",MAX(F$3:F153)+1)</f>
        <v/>
      </c>
      <c r="G154" s="10" t="str">
        <f>IF('Section 11'!C154="","",
IF(ISERROR(VLOOKUP('Section 11'!C154,CASRNp2,1,FALSE))=TRUE,"",'Section 11'!C154))</f>
        <v/>
      </c>
      <c r="I154" s="10" t="str">
        <f t="shared" si="7"/>
        <v/>
      </c>
      <c r="K154" s="78"/>
      <c r="L154" s="78"/>
      <c r="N154" s="78"/>
    </row>
    <row r="155" spans="1:14" x14ac:dyDescent="0.35">
      <c r="A155" s="10" t="str">
        <f>IF(B155="","",MAX(A$3:A154)+1)</f>
        <v/>
      </c>
      <c r="B155" s="10" t="str">
        <f>IF('Section 11'!C155="", "",'Section 11'!C155)</f>
        <v/>
      </c>
      <c r="D155" s="10" t="str">
        <f t="shared" si="6"/>
        <v/>
      </c>
      <c r="F155" s="10" t="str">
        <f>IF(G155="","",MAX(F$3:F154)+1)</f>
        <v/>
      </c>
      <c r="G155" s="10" t="str">
        <f>IF('Section 11'!C155="","",
IF(ISERROR(VLOOKUP('Section 11'!C155,CASRNp2,1,FALSE))=TRUE,"",'Section 11'!C155))</f>
        <v/>
      </c>
      <c r="I155" s="10" t="str">
        <f t="shared" si="7"/>
        <v/>
      </c>
      <c r="K155" s="78"/>
      <c r="L155" s="78"/>
      <c r="N155" s="78"/>
    </row>
    <row r="156" spans="1:14" x14ac:dyDescent="0.35">
      <c r="A156" s="10" t="str">
        <f>IF(B156="","",MAX(A$3:A155)+1)</f>
        <v/>
      </c>
      <c r="B156" s="10" t="str">
        <f>IF('Section 11'!C156="", "",'Section 11'!C156)</f>
        <v/>
      </c>
      <c r="D156" s="10" t="str">
        <f t="shared" si="6"/>
        <v/>
      </c>
      <c r="F156" s="10" t="str">
        <f>IF(G156="","",MAX(F$3:F155)+1)</f>
        <v/>
      </c>
      <c r="G156" s="10" t="str">
        <f>IF('Section 11'!C156="","",
IF(ISERROR(VLOOKUP('Section 11'!C156,CASRNp2,1,FALSE))=TRUE,"",'Section 11'!C156))</f>
        <v/>
      </c>
      <c r="I156" s="10" t="str">
        <f t="shared" si="7"/>
        <v/>
      </c>
      <c r="K156" s="78"/>
      <c r="L156" s="78"/>
      <c r="N156" s="78"/>
    </row>
    <row r="157" spans="1:14" x14ac:dyDescent="0.35">
      <c r="A157" s="10" t="str">
        <f>IF(B157="","",MAX(A$3:A156)+1)</f>
        <v/>
      </c>
      <c r="B157" s="10" t="str">
        <f>IF('Section 11'!C157="", "",'Section 11'!C157)</f>
        <v/>
      </c>
      <c r="D157" s="10" t="str">
        <f t="shared" si="6"/>
        <v/>
      </c>
      <c r="F157" s="10" t="str">
        <f>IF(G157="","",MAX(F$3:F156)+1)</f>
        <v/>
      </c>
      <c r="G157" s="10" t="str">
        <f>IF('Section 11'!C157="","",
IF(ISERROR(VLOOKUP('Section 11'!C157,CASRNp2,1,FALSE))=TRUE,"",'Section 11'!C157))</f>
        <v/>
      </c>
      <c r="I157" s="10" t="str">
        <f t="shared" si="7"/>
        <v/>
      </c>
      <c r="K157" s="78"/>
      <c r="L157" s="78"/>
      <c r="N157" s="78"/>
    </row>
    <row r="158" spans="1:14" x14ac:dyDescent="0.35">
      <c r="A158" s="10" t="str">
        <f>IF(B158="","",MAX(A$3:A157)+1)</f>
        <v/>
      </c>
      <c r="B158" s="10" t="str">
        <f>IF('Section 11'!C158="", "",'Section 11'!C158)</f>
        <v/>
      </c>
      <c r="D158" s="10" t="str">
        <f t="shared" si="6"/>
        <v/>
      </c>
      <c r="F158" s="10" t="str">
        <f>IF(G158="","",MAX(F$3:F157)+1)</f>
        <v/>
      </c>
      <c r="G158" s="10" t="str">
        <f>IF('Section 11'!C158="","",
IF(ISERROR(VLOOKUP('Section 11'!C158,CASRNp2,1,FALSE))=TRUE,"",'Section 11'!C158))</f>
        <v/>
      </c>
      <c r="I158" s="10" t="str">
        <f t="shared" si="7"/>
        <v/>
      </c>
      <c r="K158" s="78"/>
      <c r="L158" s="78"/>
      <c r="N158" s="78"/>
    </row>
    <row r="159" spans="1:14" x14ac:dyDescent="0.35">
      <c r="A159" s="10" t="str">
        <f>IF(B159="","",MAX(A$3:A158)+1)</f>
        <v/>
      </c>
      <c r="B159" s="10" t="str">
        <f>IF('Section 11'!C159="", "",'Section 11'!C159)</f>
        <v/>
      </c>
      <c r="D159" s="10" t="str">
        <f t="shared" si="6"/>
        <v/>
      </c>
      <c r="F159" s="10" t="str">
        <f>IF(G159="","",MAX(F$3:F158)+1)</f>
        <v/>
      </c>
      <c r="G159" s="10" t="str">
        <f>IF('Section 11'!C159="","",
IF(ISERROR(VLOOKUP('Section 11'!C159,CASRNp2,1,FALSE))=TRUE,"",'Section 11'!C159))</f>
        <v/>
      </c>
      <c r="I159" s="10" t="str">
        <f t="shared" si="7"/>
        <v/>
      </c>
      <c r="K159" s="78"/>
      <c r="L159" s="78"/>
      <c r="N159" s="78"/>
    </row>
    <row r="160" spans="1:14" x14ac:dyDescent="0.35">
      <c r="A160" s="10" t="str">
        <f>IF(B160="","",MAX(A$3:A159)+1)</f>
        <v/>
      </c>
      <c r="B160" s="10" t="str">
        <f>IF('Section 11'!C160="", "",'Section 11'!C160)</f>
        <v/>
      </c>
      <c r="D160" s="10" t="str">
        <f t="shared" si="6"/>
        <v/>
      </c>
      <c r="F160" s="10" t="str">
        <f>IF(G160="","",MAX(F$3:F159)+1)</f>
        <v/>
      </c>
      <c r="G160" s="10" t="str">
        <f>IF('Section 11'!C160="","",
IF(ISERROR(VLOOKUP('Section 11'!C160,CASRNp2,1,FALSE))=TRUE,"",'Section 11'!C160))</f>
        <v/>
      </c>
      <c r="I160" s="10" t="str">
        <f t="shared" si="7"/>
        <v/>
      </c>
      <c r="K160" s="78"/>
      <c r="L160" s="78"/>
      <c r="N160" s="78"/>
    </row>
    <row r="161" spans="1:14" x14ac:dyDescent="0.35">
      <c r="A161" s="10" t="str">
        <f>IF(B161="","",MAX(A$3:A160)+1)</f>
        <v/>
      </c>
      <c r="B161" s="10" t="str">
        <f>IF('Section 11'!C161="", "",'Section 11'!C161)</f>
        <v/>
      </c>
      <c r="D161" s="10" t="str">
        <f t="shared" si="6"/>
        <v/>
      </c>
      <c r="F161" s="10" t="str">
        <f>IF(G161="","",MAX(F$3:F160)+1)</f>
        <v/>
      </c>
      <c r="G161" s="10" t="str">
        <f>IF('Section 11'!C161="","",
IF(ISERROR(VLOOKUP('Section 11'!C161,CASRNp2,1,FALSE))=TRUE,"",'Section 11'!C161))</f>
        <v/>
      </c>
      <c r="I161" s="10" t="str">
        <f t="shared" si="7"/>
        <v/>
      </c>
      <c r="K161" s="78"/>
      <c r="L161" s="78"/>
      <c r="N161" s="78"/>
    </row>
    <row r="162" spans="1:14" x14ac:dyDescent="0.35">
      <c r="A162" s="10" t="str">
        <f>IF(B162="","",MAX(A$3:A161)+1)</f>
        <v/>
      </c>
      <c r="B162" s="10" t="str">
        <f>IF('Section 11'!C162="", "",'Section 11'!C162)</f>
        <v/>
      </c>
      <c r="D162" s="10" t="str">
        <f t="shared" si="6"/>
        <v/>
      </c>
      <c r="F162" s="10" t="str">
        <f>IF(G162="","",MAX(F$3:F161)+1)</f>
        <v/>
      </c>
      <c r="G162" s="10" t="str">
        <f>IF('Section 11'!C162="","",
IF(ISERROR(VLOOKUP('Section 11'!C162,CASRNp2,1,FALSE))=TRUE,"",'Section 11'!C162))</f>
        <v/>
      </c>
      <c r="I162" s="10" t="str">
        <f t="shared" si="7"/>
        <v/>
      </c>
      <c r="K162" s="78"/>
      <c r="L162" s="78"/>
      <c r="N162" s="78"/>
    </row>
    <row r="163" spans="1:14" x14ac:dyDescent="0.35">
      <c r="A163" s="10" t="str">
        <f>IF(B163="","",MAX(A$3:A162)+1)</f>
        <v/>
      </c>
      <c r="B163" s="10" t="str">
        <f>IF('Section 11'!C163="", "",'Section 11'!C163)</f>
        <v/>
      </c>
      <c r="D163" s="10" t="str">
        <f t="shared" si="6"/>
        <v/>
      </c>
      <c r="F163" s="10" t="str">
        <f>IF(G163="","",MAX(F$3:F162)+1)</f>
        <v/>
      </c>
      <c r="G163" s="10" t="str">
        <f>IF('Section 11'!C163="","",
IF(ISERROR(VLOOKUP('Section 11'!C163,CASRNp2,1,FALSE))=TRUE,"",'Section 11'!C163))</f>
        <v/>
      </c>
      <c r="I163" s="10" t="str">
        <f t="shared" si="7"/>
        <v/>
      </c>
      <c r="K163" s="78"/>
      <c r="L163" s="78"/>
      <c r="N163" s="78"/>
    </row>
    <row r="164" spans="1:14" x14ac:dyDescent="0.35">
      <c r="A164" s="10" t="str">
        <f>IF(B164="","",MAX(A$3:A163)+1)</f>
        <v/>
      </c>
      <c r="B164" s="10" t="str">
        <f>IF('Section 11'!C164="", "",'Section 11'!C164)</f>
        <v/>
      </c>
      <c r="D164" s="10" t="str">
        <f t="shared" si="6"/>
        <v/>
      </c>
      <c r="F164" s="10" t="str">
        <f>IF(G164="","",MAX(F$3:F163)+1)</f>
        <v/>
      </c>
      <c r="G164" s="10" t="str">
        <f>IF('Section 11'!C164="","",
IF(ISERROR(VLOOKUP('Section 11'!C164,CASRNp2,1,FALSE))=TRUE,"",'Section 11'!C164))</f>
        <v/>
      </c>
      <c r="I164" s="10" t="str">
        <f t="shared" si="7"/>
        <v/>
      </c>
      <c r="K164" s="78"/>
      <c r="L164" s="78"/>
      <c r="N164" s="78"/>
    </row>
    <row r="165" spans="1:14" x14ac:dyDescent="0.35">
      <c r="A165" s="10" t="str">
        <f>IF(B165="","",MAX(A$3:A164)+1)</f>
        <v/>
      </c>
      <c r="B165" s="10" t="str">
        <f>IF('Section 11'!C165="", "",'Section 11'!C165)</f>
        <v/>
      </c>
      <c r="D165" s="10" t="str">
        <f t="shared" si="6"/>
        <v/>
      </c>
      <c r="F165" s="10" t="str">
        <f>IF(G165="","",MAX(F$3:F164)+1)</f>
        <v/>
      </c>
      <c r="G165" s="10" t="str">
        <f>IF('Section 11'!C165="","",
IF(ISERROR(VLOOKUP('Section 11'!C165,CASRNp2,1,FALSE))=TRUE,"",'Section 11'!C165))</f>
        <v/>
      </c>
      <c r="I165" s="10" t="str">
        <f t="shared" si="7"/>
        <v/>
      </c>
      <c r="K165" s="78"/>
      <c r="L165" s="78"/>
      <c r="N165" s="78"/>
    </row>
    <row r="166" spans="1:14" x14ac:dyDescent="0.35">
      <c r="A166" s="10" t="str">
        <f>IF(B166="","",MAX(A$3:A165)+1)</f>
        <v/>
      </c>
      <c r="B166" s="10" t="str">
        <f>IF('Section 11'!C166="", "",'Section 11'!C166)</f>
        <v/>
      </c>
      <c r="D166" s="10" t="str">
        <f t="shared" si="6"/>
        <v/>
      </c>
      <c r="F166" s="10" t="str">
        <f>IF(G166="","",MAX(F$3:F165)+1)</f>
        <v/>
      </c>
      <c r="G166" s="10" t="str">
        <f>IF('Section 11'!C166="","",
IF(ISERROR(VLOOKUP('Section 11'!C166,CASRNp2,1,FALSE))=TRUE,"",'Section 11'!C166))</f>
        <v/>
      </c>
      <c r="I166" s="10" t="str">
        <f t="shared" si="7"/>
        <v/>
      </c>
      <c r="K166" s="78"/>
      <c r="L166" s="78"/>
      <c r="N166" s="78"/>
    </row>
    <row r="167" spans="1:14" x14ac:dyDescent="0.35">
      <c r="A167" s="10" t="str">
        <f>IF(B167="","",MAX(A$3:A166)+1)</f>
        <v/>
      </c>
      <c r="B167" s="10" t="str">
        <f>IF('Section 11'!C167="", "",'Section 11'!C167)</f>
        <v/>
      </c>
      <c r="D167" s="10" t="str">
        <f t="shared" si="6"/>
        <v/>
      </c>
      <c r="F167" s="10" t="str">
        <f>IF(G167="","",MAX(F$3:F166)+1)</f>
        <v/>
      </c>
      <c r="G167" s="10" t="str">
        <f>IF('Section 11'!C167="","",
IF(ISERROR(VLOOKUP('Section 11'!C167,CASRNp2,1,FALSE))=TRUE,"",'Section 11'!C167))</f>
        <v/>
      </c>
      <c r="I167" s="10" t="str">
        <f t="shared" si="7"/>
        <v/>
      </c>
      <c r="K167" s="78"/>
      <c r="L167" s="78"/>
      <c r="N167" s="78"/>
    </row>
    <row r="168" spans="1:14" x14ac:dyDescent="0.35">
      <c r="A168" s="10" t="str">
        <f>IF(B168="","",MAX(A$3:A167)+1)</f>
        <v/>
      </c>
      <c r="B168" s="10" t="str">
        <f>IF('Section 11'!C168="", "",'Section 11'!C168)</f>
        <v/>
      </c>
      <c r="D168" s="10" t="str">
        <f t="shared" si="6"/>
        <v/>
      </c>
      <c r="F168" s="10" t="str">
        <f>IF(G168="","",MAX(F$3:F167)+1)</f>
        <v/>
      </c>
      <c r="G168" s="10" t="str">
        <f>IF('Section 11'!C168="","",
IF(ISERROR(VLOOKUP('Section 11'!C168,CASRNp2,1,FALSE))=TRUE,"",'Section 11'!C168))</f>
        <v/>
      </c>
      <c r="I168" s="10" t="str">
        <f t="shared" si="7"/>
        <v/>
      </c>
      <c r="K168" s="78"/>
      <c r="L168" s="78"/>
      <c r="N168" s="78"/>
    </row>
    <row r="169" spans="1:14" x14ac:dyDescent="0.35">
      <c r="A169" s="10" t="str">
        <f>IF(B169="","",MAX(A$3:A168)+1)</f>
        <v/>
      </c>
      <c r="B169" s="10" t="str">
        <f>IF('Section 11'!C169="", "",'Section 11'!C169)</f>
        <v/>
      </c>
      <c r="D169" s="10" t="str">
        <f t="shared" si="6"/>
        <v/>
      </c>
      <c r="F169" s="10" t="str">
        <f>IF(G169="","",MAX(F$3:F168)+1)</f>
        <v/>
      </c>
      <c r="G169" s="10" t="str">
        <f>IF('Section 11'!C169="","",
IF(ISERROR(VLOOKUP('Section 11'!C169,CASRNp2,1,FALSE))=TRUE,"",'Section 11'!C169))</f>
        <v/>
      </c>
      <c r="I169" s="10" t="str">
        <f t="shared" si="7"/>
        <v/>
      </c>
      <c r="K169" s="78"/>
      <c r="L169" s="78"/>
      <c r="N169" s="78"/>
    </row>
    <row r="170" spans="1:14" x14ac:dyDescent="0.35">
      <c r="A170" s="10" t="str">
        <f>IF(B170="","",MAX(A$3:A169)+1)</f>
        <v/>
      </c>
      <c r="B170" s="10" t="str">
        <f>IF('Section 11'!C170="", "",'Section 11'!C170)</f>
        <v/>
      </c>
      <c r="D170" s="10" t="str">
        <f t="shared" si="6"/>
        <v/>
      </c>
      <c r="F170" s="10" t="str">
        <f>IF(G170="","",MAX(F$3:F169)+1)</f>
        <v/>
      </c>
      <c r="G170" s="10" t="str">
        <f>IF('Section 11'!C170="","",
IF(ISERROR(VLOOKUP('Section 11'!C170,CASRNp2,1,FALSE))=TRUE,"",'Section 11'!C170))</f>
        <v/>
      </c>
      <c r="I170" s="10" t="str">
        <f t="shared" si="7"/>
        <v/>
      </c>
      <c r="K170" s="78"/>
      <c r="L170" s="78"/>
      <c r="N170" s="78"/>
    </row>
    <row r="171" spans="1:14" x14ac:dyDescent="0.35">
      <c r="A171" s="10" t="str">
        <f>IF(B171="","",MAX(A$3:A170)+1)</f>
        <v/>
      </c>
      <c r="B171" s="10" t="str">
        <f>IF('Section 11'!C171="", "",'Section 11'!C171)</f>
        <v/>
      </c>
      <c r="D171" s="10" t="str">
        <f t="shared" si="6"/>
        <v/>
      </c>
      <c r="F171" s="10" t="str">
        <f>IF(G171="","",MAX(F$3:F170)+1)</f>
        <v/>
      </c>
      <c r="G171" s="10" t="str">
        <f>IF('Section 11'!C171="","",
IF(ISERROR(VLOOKUP('Section 11'!C171,CASRNp2,1,FALSE))=TRUE,"",'Section 11'!C171))</f>
        <v/>
      </c>
      <c r="I171" s="10" t="str">
        <f t="shared" si="7"/>
        <v/>
      </c>
      <c r="K171" s="78"/>
      <c r="L171" s="78"/>
      <c r="N171" s="78"/>
    </row>
    <row r="172" spans="1:14" x14ac:dyDescent="0.35">
      <c r="A172" s="10" t="str">
        <f>IF(B172="","",MAX(A$3:A171)+1)</f>
        <v/>
      </c>
      <c r="B172" s="10" t="str">
        <f>IF('Section 11'!C172="", "",'Section 11'!C172)</f>
        <v/>
      </c>
      <c r="D172" s="10" t="str">
        <f t="shared" si="6"/>
        <v/>
      </c>
      <c r="F172" s="10" t="str">
        <f>IF(G172="","",MAX(F$3:F171)+1)</f>
        <v/>
      </c>
      <c r="G172" s="10" t="str">
        <f>IF('Section 11'!C172="","",
IF(ISERROR(VLOOKUP('Section 11'!C172,CASRNp2,1,FALSE))=TRUE,"",'Section 11'!C172))</f>
        <v/>
      </c>
      <c r="I172" s="10" t="str">
        <f t="shared" si="7"/>
        <v/>
      </c>
      <c r="K172" s="78"/>
      <c r="L172" s="78"/>
      <c r="N172" s="78"/>
    </row>
    <row r="173" spans="1:14" x14ac:dyDescent="0.35">
      <c r="A173" s="10" t="str">
        <f>IF(B173="","",MAX(A$3:A172)+1)</f>
        <v/>
      </c>
      <c r="B173" s="10" t="str">
        <f>IF('Section 11'!C173="", "",'Section 11'!C173)</f>
        <v/>
      </c>
      <c r="D173" s="10" t="str">
        <f t="shared" si="6"/>
        <v/>
      </c>
      <c r="F173" s="10" t="str">
        <f>IF(G173="","",MAX(F$3:F172)+1)</f>
        <v/>
      </c>
      <c r="G173" s="10" t="str">
        <f>IF('Section 11'!C173="","",
IF(ISERROR(VLOOKUP('Section 11'!C173,CASRNp2,1,FALSE))=TRUE,"",'Section 11'!C173))</f>
        <v/>
      </c>
      <c r="I173" s="10" t="str">
        <f t="shared" si="7"/>
        <v/>
      </c>
      <c r="K173" s="78"/>
      <c r="L173" s="78"/>
      <c r="N173" s="78"/>
    </row>
    <row r="174" spans="1:14" x14ac:dyDescent="0.35">
      <c r="A174" s="10" t="str">
        <f>IF(B174="","",MAX(A$3:A173)+1)</f>
        <v/>
      </c>
      <c r="B174" s="10" t="str">
        <f>IF('Section 11'!C174="", "",'Section 11'!C174)</f>
        <v/>
      </c>
      <c r="D174" s="10" t="str">
        <f t="shared" si="6"/>
        <v/>
      </c>
      <c r="F174" s="10" t="str">
        <f>IF(G174="","",MAX(F$3:F173)+1)</f>
        <v/>
      </c>
      <c r="G174" s="10" t="str">
        <f>IF('Section 11'!C174="","",
IF(ISERROR(VLOOKUP('Section 11'!C174,CASRNp2,1,FALSE))=TRUE,"",'Section 11'!C174))</f>
        <v/>
      </c>
      <c r="I174" s="10" t="str">
        <f t="shared" si="7"/>
        <v/>
      </c>
      <c r="K174" s="78"/>
      <c r="L174" s="78"/>
      <c r="N174" s="78"/>
    </row>
    <row r="175" spans="1:14" x14ac:dyDescent="0.35">
      <c r="A175" s="10" t="str">
        <f>IF(B175="","",MAX(A$3:A174)+1)</f>
        <v/>
      </c>
      <c r="B175" s="10" t="str">
        <f>IF('Section 11'!C175="", "",'Section 11'!C175)</f>
        <v/>
      </c>
      <c r="D175" s="10" t="str">
        <f t="shared" si="6"/>
        <v/>
      </c>
      <c r="F175" s="10" t="str">
        <f>IF(G175="","",MAX(F$3:F174)+1)</f>
        <v/>
      </c>
      <c r="G175" s="10" t="str">
        <f>IF('Section 11'!C175="","",
IF(ISERROR(VLOOKUP('Section 11'!C175,CASRNp2,1,FALSE))=TRUE,"",'Section 11'!C175))</f>
        <v/>
      </c>
      <c r="I175" s="10" t="str">
        <f t="shared" si="7"/>
        <v/>
      </c>
      <c r="K175" s="78"/>
      <c r="L175" s="78"/>
      <c r="N175" s="78"/>
    </row>
    <row r="176" spans="1:14" x14ac:dyDescent="0.35">
      <c r="A176" s="10" t="str">
        <f>IF(B176="","",MAX(A$3:A175)+1)</f>
        <v/>
      </c>
      <c r="B176" s="10" t="str">
        <f>IF('Section 11'!C176="", "",'Section 11'!C176)</f>
        <v/>
      </c>
      <c r="D176" s="10" t="str">
        <f t="shared" si="6"/>
        <v/>
      </c>
      <c r="F176" s="10" t="str">
        <f>IF(G176="","",MAX(F$3:F175)+1)</f>
        <v/>
      </c>
      <c r="G176" s="10" t="str">
        <f>IF('Section 11'!C176="","",
IF(ISERROR(VLOOKUP('Section 11'!C176,CASRNp2,1,FALSE))=TRUE,"",'Section 11'!C176))</f>
        <v/>
      </c>
      <c r="I176" s="10" t="str">
        <f t="shared" si="7"/>
        <v/>
      </c>
      <c r="K176" s="78"/>
      <c r="L176" s="78"/>
      <c r="N176" s="78"/>
    </row>
    <row r="177" spans="1:14" x14ac:dyDescent="0.35">
      <c r="A177" s="10" t="str">
        <f>IF(B177="","",MAX(A$3:A176)+1)</f>
        <v/>
      </c>
      <c r="B177" s="10" t="str">
        <f>IF('Section 11'!C177="", "",'Section 11'!C177)</f>
        <v/>
      </c>
      <c r="D177" s="10" t="str">
        <f t="shared" si="6"/>
        <v/>
      </c>
      <c r="F177" s="10" t="str">
        <f>IF(G177="","",MAX(F$3:F176)+1)</f>
        <v/>
      </c>
      <c r="G177" s="10" t="str">
        <f>IF('Section 11'!C177="","",
IF(ISERROR(VLOOKUP('Section 11'!C177,CASRNp2,1,FALSE))=TRUE,"",'Section 11'!C177))</f>
        <v/>
      </c>
      <c r="I177" s="10" t="str">
        <f t="shared" si="7"/>
        <v/>
      </c>
      <c r="K177" s="78"/>
      <c r="L177" s="78"/>
      <c r="N177" s="78"/>
    </row>
    <row r="178" spans="1:14" x14ac:dyDescent="0.35">
      <c r="A178" s="10" t="str">
        <f>IF(B178="","",MAX(A$3:A177)+1)</f>
        <v/>
      </c>
      <c r="B178" s="10" t="str">
        <f>IF('Section 11'!C178="", "",'Section 11'!C178)</f>
        <v/>
      </c>
      <c r="D178" s="10" t="str">
        <f t="shared" si="6"/>
        <v/>
      </c>
      <c r="F178" s="10" t="str">
        <f>IF(G178="","",MAX(F$3:F177)+1)</f>
        <v/>
      </c>
      <c r="G178" s="10" t="str">
        <f>IF('Section 11'!C178="","",
IF(ISERROR(VLOOKUP('Section 11'!C178,CASRNp2,1,FALSE))=TRUE,"",'Section 11'!C178))</f>
        <v/>
      </c>
      <c r="I178" s="10" t="str">
        <f t="shared" si="7"/>
        <v/>
      </c>
      <c r="K178" s="78"/>
      <c r="L178" s="78"/>
      <c r="N178" s="78"/>
    </row>
    <row r="179" spans="1:14" x14ac:dyDescent="0.35">
      <c r="A179" s="10" t="str">
        <f>IF(B179="","",MAX(A$3:A178)+1)</f>
        <v/>
      </c>
      <c r="B179" s="10" t="str">
        <f>IF('Section 11'!C179="", "",'Section 11'!C179)</f>
        <v/>
      </c>
      <c r="D179" s="10" t="str">
        <f t="shared" si="6"/>
        <v/>
      </c>
      <c r="F179" s="10" t="str">
        <f>IF(G179="","",MAX(F$3:F178)+1)</f>
        <v/>
      </c>
      <c r="G179" s="10" t="str">
        <f>IF('Section 11'!C179="","",
IF(ISERROR(VLOOKUP('Section 11'!C179,CASRNp2,1,FALSE))=TRUE,"",'Section 11'!C179))</f>
        <v/>
      </c>
      <c r="I179" s="10" t="str">
        <f t="shared" si="7"/>
        <v/>
      </c>
      <c r="K179" s="78"/>
      <c r="L179" s="78"/>
      <c r="N179" s="78"/>
    </row>
    <row r="180" spans="1:14" x14ac:dyDescent="0.35">
      <c r="A180" s="10" t="str">
        <f>IF(B180="","",MAX(A$3:A179)+1)</f>
        <v/>
      </c>
      <c r="B180" s="10" t="str">
        <f>IF('Section 11'!C180="", "",'Section 11'!C180)</f>
        <v/>
      </c>
      <c r="D180" s="10" t="str">
        <f t="shared" si="6"/>
        <v/>
      </c>
      <c r="F180" s="10" t="str">
        <f>IF(G180="","",MAX(F$3:F179)+1)</f>
        <v/>
      </c>
      <c r="G180" s="10" t="str">
        <f>IF('Section 11'!C180="","",
IF(ISERROR(VLOOKUP('Section 11'!C180,CASRNp2,1,FALSE))=TRUE,"",'Section 11'!C180))</f>
        <v/>
      </c>
      <c r="I180" s="10" t="str">
        <f t="shared" si="7"/>
        <v/>
      </c>
      <c r="K180" s="78"/>
      <c r="L180" s="78"/>
      <c r="N180" s="78"/>
    </row>
    <row r="181" spans="1:14" x14ac:dyDescent="0.35">
      <c r="A181" s="10" t="str">
        <f>IF(B181="","",MAX(A$3:A180)+1)</f>
        <v/>
      </c>
      <c r="B181" s="10" t="str">
        <f>IF('Section 11'!C181="", "",'Section 11'!C181)</f>
        <v/>
      </c>
      <c r="D181" s="10" t="str">
        <f t="shared" si="6"/>
        <v/>
      </c>
      <c r="F181" s="10" t="str">
        <f>IF(G181="","",MAX(F$3:F180)+1)</f>
        <v/>
      </c>
      <c r="G181" s="10" t="str">
        <f>IF('Section 11'!C181="","",
IF(ISERROR(VLOOKUP('Section 11'!C181,CASRNp2,1,FALSE))=TRUE,"",'Section 11'!C181))</f>
        <v/>
      </c>
      <c r="I181" s="10" t="str">
        <f t="shared" si="7"/>
        <v/>
      </c>
      <c r="K181" s="78"/>
      <c r="L181" s="78"/>
      <c r="N181" s="78"/>
    </row>
    <row r="182" spans="1:14" x14ac:dyDescent="0.35">
      <c r="A182" s="10" t="str">
        <f>IF(B182="","",MAX(A$3:A181)+1)</f>
        <v/>
      </c>
      <c r="B182" s="10" t="str">
        <f>IF('Section 11'!C182="", "",'Section 11'!C182)</f>
        <v/>
      </c>
      <c r="D182" s="10" t="str">
        <f t="shared" si="6"/>
        <v/>
      </c>
      <c r="F182" s="10" t="str">
        <f>IF(G182="","",MAX(F$3:F181)+1)</f>
        <v/>
      </c>
      <c r="G182" s="10" t="str">
        <f>IF('Section 11'!C182="","",
IF(ISERROR(VLOOKUP('Section 11'!C182,CASRNp2,1,FALSE))=TRUE,"",'Section 11'!C182))</f>
        <v/>
      </c>
      <c r="I182" s="10" t="str">
        <f t="shared" si="7"/>
        <v/>
      </c>
      <c r="K182" s="78"/>
      <c r="L182" s="78"/>
      <c r="N182" s="78"/>
    </row>
    <row r="183" spans="1:14" x14ac:dyDescent="0.35">
      <c r="A183" s="10" t="str">
        <f>IF(B183="","",MAX(A$3:A182)+1)</f>
        <v/>
      </c>
      <c r="B183" s="10" t="str">
        <f>IF('Section 11'!C183="", "",'Section 11'!C183)</f>
        <v/>
      </c>
      <c r="D183" s="10" t="str">
        <f t="shared" si="6"/>
        <v/>
      </c>
      <c r="F183" s="10" t="str">
        <f>IF(G183="","",MAX(F$3:F182)+1)</f>
        <v/>
      </c>
      <c r="G183" s="10" t="str">
        <f>IF('Section 11'!C183="","",
IF(ISERROR(VLOOKUP('Section 11'!C183,CASRNp2,1,FALSE))=TRUE,"",'Section 11'!C183))</f>
        <v/>
      </c>
      <c r="I183" s="10" t="str">
        <f t="shared" si="7"/>
        <v/>
      </c>
      <c r="K183" s="78"/>
      <c r="L183" s="78"/>
      <c r="N183" s="78"/>
    </row>
    <row r="184" spans="1:14" x14ac:dyDescent="0.35">
      <c r="A184" s="10" t="str">
        <f>IF(B184="","",MAX(A$3:A183)+1)</f>
        <v/>
      </c>
      <c r="B184" s="10" t="str">
        <f>IF('Section 11'!C184="", "",'Section 11'!C184)</f>
        <v/>
      </c>
      <c r="D184" s="10" t="str">
        <f t="shared" si="6"/>
        <v/>
      </c>
      <c r="F184" s="10" t="str">
        <f>IF(G184="","",MAX(F$3:F183)+1)</f>
        <v/>
      </c>
      <c r="G184" s="10" t="str">
        <f>IF('Section 11'!C184="","",
IF(ISERROR(VLOOKUP('Section 11'!C184,CASRNp2,1,FALSE))=TRUE,"",'Section 11'!C184))</f>
        <v/>
      </c>
      <c r="I184" s="10" t="str">
        <f t="shared" si="7"/>
        <v/>
      </c>
      <c r="K184" s="78"/>
      <c r="L184" s="78"/>
      <c r="N184" s="78"/>
    </row>
    <row r="185" spans="1:14" x14ac:dyDescent="0.35">
      <c r="A185" s="10" t="str">
        <f>IF(B185="","",MAX(A$3:A184)+1)</f>
        <v/>
      </c>
      <c r="B185" s="10" t="str">
        <f>IF('Section 11'!C185="", "",'Section 11'!C185)</f>
        <v/>
      </c>
      <c r="D185" s="10" t="str">
        <f t="shared" si="6"/>
        <v/>
      </c>
      <c r="F185" s="10" t="str">
        <f>IF(G185="","",MAX(F$3:F184)+1)</f>
        <v/>
      </c>
      <c r="G185" s="10" t="str">
        <f>IF('Section 11'!C185="","",
IF(ISERROR(VLOOKUP('Section 11'!C185,CASRNp2,1,FALSE))=TRUE,"",'Section 11'!C185))</f>
        <v/>
      </c>
      <c r="I185" s="10" t="str">
        <f t="shared" si="7"/>
        <v/>
      </c>
      <c r="K185" s="78"/>
      <c r="L185" s="78"/>
      <c r="N185" s="78"/>
    </row>
    <row r="186" spans="1:14" x14ac:dyDescent="0.35">
      <c r="A186" s="10" t="str">
        <f>IF(B186="","",MAX(A$3:A185)+1)</f>
        <v/>
      </c>
      <c r="B186" s="10" t="str">
        <f>IF('Section 11'!C186="", "",'Section 11'!C186)</f>
        <v/>
      </c>
      <c r="D186" s="10" t="str">
        <f t="shared" si="6"/>
        <v/>
      </c>
      <c r="F186" s="10" t="str">
        <f>IF(G186="","",MAX(F$3:F185)+1)</f>
        <v/>
      </c>
      <c r="G186" s="10" t="str">
        <f>IF('Section 11'!C186="","",
IF(ISERROR(VLOOKUP('Section 11'!C186,CASRNp2,1,FALSE))=TRUE,"",'Section 11'!C186))</f>
        <v/>
      </c>
      <c r="I186" s="10" t="str">
        <f t="shared" si="7"/>
        <v/>
      </c>
      <c r="K186" s="78"/>
      <c r="L186" s="78"/>
      <c r="N186" s="78"/>
    </row>
    <row r="187" spans="1:14" x14ac:dyDescent="0.35">
      <c r="A187" s="10" t="str">
        <f>IF(B187="","",MAX(A$3:A186)+1)</f>
        <v/>
      </c>
      <c r="B187" s="10" t="str">
        <f>IF('Section 11'!C187="", "",'Section 11'!C187)</f>
        <v/>
      </c>
      <c r="D187" s="10" t="str">
        <f t="shared" si="6"/>
        <v/>
      </c>
      <c r="F187" s="10" t="str">
        <f>IF(G187="","",MAX(F$3:F186)+1)</f>
        <v/>
      </c>
      <c r="G187" s="10" t="str">
        <f>IF('Section 11'!C187="","",
IF(ISERROR(VLOOKUP('Section 11'!C187,CASRNp2,1,FALSE))=TRUE,"",'Section 11'!C187))</f>
        <v/>
      </c>
      <c r="I187" s="10" t="str">
        <f t="shared" si="7"/>
        <v/>
      </c>
      <c r="K187" s="78"/>
      <c r="L187" s="78"/>
      <c r="N187" s="78"/>
    </row>
    <row r="188" spans="1:14" x14ac:dyDescent="0.35">
      <c r="A188" s="10" t="str">
        <f>IF(B188="","",MAX(A$3:A187)+1)</f>
        <v/>
      </c>
      <c r="B188" s="10" t="str">
        <f>IF('Section 11'!C188="", "",'Section 11'!C188)</f>
        <v/>
      </c>
      <c r="D188" s="10" t="str">
        <f t="shared" si="6"/>
        <v/>
      </c>
      <c r="F188" s="10" t="str">
        <f>IF(G188="","",MAX(F$3:F187)+1)</f>
        <v/>
      </c>
      <c r="G188" s="10" t="str">
        <f>IF('Section 11'!C188="","",
IF(ISERROR(VLOOKUP('Section 11'!C188,CASRNp2,1,FALSE))=TRUE,"",'Section 11'!C188))</f>
        <v/>
      </c>
      <c r="I188" s="10" t="str">
        <f t="shared" si="7"/>
        <v/>
      </c>
      <c r="K188" s="78"/>
      <c r="L188" s="78"/>
      <c r="N188" s="78"/>
    </row>
    <row r="189" spans="1:14" x14ac:dyDescent="0.35">
      <c r="A189" s="10" t="str">
        <f>IF(B189="","",MAX(A$3:A188)+1)</f>
        <v/>
      </c>
      <c r="B189" s="10" t="str">
        <f>IF('Section 11'!C189="", "",'Section 11'!C189)</f>
        <v/>
      </c>
      <c r="D189" s="10" t="str">
        <f t="shared" si="6"/>
        <v/>
      </c>
      <c r="F189" s="10" t="str">
        <f>IF(G189="","",MAX(F$3:F188)+1)</f>
        <v/>
      </c>
      <c r="G189" s="10" t="str">
        <f>IF('Section 11'!C189="","",
IF(ISERROR(VLOOKUP('Section 11'!C189,CASRNp2,1,FALSE))=TRUE,"",'Section 11'!C189))</f>
        <v/>
      </c>
      <c r="I189" s="10" t="str">
        <f t="shared" si="7"/>
        <v/>
      </c>
      <c r="K189" s="78"/>
      <c r="L189" s="78"/>
      <c r="N189" s="78"/>
    </row>
    <row r="190" spans="1:14" x14ac:dyDescent="0.35">
      <c r="A190" s="10" t="str">
        <f>IF(B190="","",MAX(A$3:A189)+1)</f>
        <v/>
      </c>
      <c r="B190" s="10" t="str">
        <f>IF('Section 11'!C190="", "",'Section 11'!C190)</f>
        <v/>
      </c>
      <c r="D190" s="10" t="str">
        <f t="shared" si="6"/>
        <v/>
      </c>
      <c r="F190" s="10" t="str">
        <f>IF(G190="","",MAX(F$3:F189)+1)</f>
        <v/>
      </c>
      <c r="G190" s="10" t="str">
        <f>IF('Section 11'!C190="","",
IF(ISERROR(VLOOKUP('Section 11'!C190,CASRNp2,1,FALSE))=TRUE,"",'Section 11'!C190))</f>
        <v/>
      </c>
      <c r="I190" s="10" t="str">
        <f t="shared" si="7"/>
        <v/>
      </c>
      <c r="K190" s="78"/>
      <c r="L190" s="78"/>
      <c r="N190" s="78"/>
    </row>
    <row r="191" spans="1:14" x14ac:dyDescent="0.35">
      <c r="A191" s="10" t="str">
        <f>IF(B191="","",MAX(A$3:A190)+1)</f>
        <v/>
      </c>
      <c r="B191" s="10" t="str">
        <f>IF('Section 11'!C191="", "",'Section 11'!C191)</f>
        <v/>
      </c>
      <c r="D191" s="10" t="str">
        <f t="shared" si="6"/>
        <v/>
      </c>
      <c r="F191" s="10" t="str">
        <f>IF(G191="","",MAX(F$3:F190)+1)</f>
        <v/>
      </c>
      <c r="G191" s="10" t="str">
        <f>IF('Section 11'!C191="","",
IF(ISERROR(VLOOKUP('Section 11'!C191,CASRNp2,1,FALSE))=TRUE,"",'Section 11'!C191))</f>
        <v/>
      </c>
      <c r="I191" s="10" t="str">
        <f t="shared" si="7"/>
        <v/>
      </c>
      <c r="K191" s="78"/>
      <c r="L191" s="78"/>
      <c r="N191" s="78"/>
    </row>
    <row r="192" spans="1:14" x14ac:dyDescent="0.35">
      <c r="A192" s="10" t="str">
        <f>IF(B192="","",MAX(A$3:A191)+1)</f>
        <v/>
      </c>
      <c r="B192" s="10" t="str">
        <f>IF('Section 11'!C192="", "",'Section 11'!C192)</f>
        <v/>
      </c>
      <c r="D192" s="10" t="str">
        <f t="shared" si="6"/>
        <v/>
      </c>
      <c r="F192" s="10" t="str">
        <f>IF(G192="","",MAX(F$3:F191)+1)</f>
        <v/>
      </c>
      <c r="G192" s="10" t="str">
        <f>IF('Section 11'!C192="","",
IF(ISERROR(VLOOKUP('Section 11'!C192,CASRNp2,1,FALSE))=TRUE,"",'Section 11'!C192))</f>
        <v/>
      </c>
      <c r="I192" s="10" t="str">
        <f t="shared" si="7"/>
        <v/>
      </c>
      <c r="K192" s="78"/>
      <c r="L192" s="78"/>
      <c r="N192" s="78"/>
    </row>
    <row r="193" spans="1:14" x14ac:dyDescent="0.35">
      <c r="A193" s="10" t="str">
        <f>IF(B193="","",MAX(A$3:A192)+1)</f>
        <v/>
      </c>
      <c r="B193" s="10" t="str">
        <f>IF('Section 11'!C193="", "",'Section 11'!C193)</f>
        <v/>
      </c>
      <c r="D193" s="10" t="str">
        <f t="shared" si="6"/>
        <v/>
      </c>
      <c r="F193" s="10" t="str">
        <f>IF(G193="","",MAX(F$3:F192)+1)</f>
        <v/>
      </c>
      <c r="G193" s="10" t="str">
        <f>IF('Section 11'!C193="","",
IF(ISERROR(VLOOKUP('Section 11'!C193,CASRNp2,1,FALSE))=TRUE,"",'Section 11'!C193))</f>
        <v/>
      </c>
      <c r="I193" s="10" t="str">
        <f t="shared" si="7"/>
        <v/>
      </c>
      <c r="K193" s="78"/>
      <c r="L193" s="78"/>
      <c r="N193" s="78"/>
    </row>
    <row r="194" spans="1:14" x14ac:dyDescent="0.35">
      <c r="A194" s="10" t="str">
        <f>IF(B194="","",MAX(A$3:A193)+1)</f>
        <v/>
      </c>
      <c r="B194" s="10" t="str">
        <f>IF('Section 11'!C194="", "",'Section 11'!C194)</f>
        <v/>
      </c>
      <c r="D194" s="10" t="str">
        <f t="shared" si="6"/>
        <v/>
      </c>
      <c r="F194" s="10" t="str">
        <f>IF(G194="","",MAX(F$3:F193)+1)</f>
        <v/>
      </c>
      <c r="G194" s="10" t="str">
        <f>IF('Section 11'!C194="","",
IF(ISERROR(VLOOKUP('Section 11'!C194,CASRNp2,1,FALSE))=TRUE,"",'Section 11'!C194))</f>
        <v/>
      </c>
      <c r="I194" s="10" t="str">
        <f t="shared" si="7"/>
        <v/>
      </c>
      <c r="K194" s="78"/>
      <c r="L194" s="78"/>
      <c r="N194" s="78"/>
    </row>
    <row r="195" spans="1:14" x14ac:dyDescent="0.35">
      <c r="A195" s="10" t="str">
        <f>IF(B195="","",MAX(A$3:A194)+1)</f>
        <v/>
      </c>
      <c r="B195" s="10" t="str">
        <f>IF('Section 11'!C195="", "",'Section 11'!C195)</f>
        <v/>
      </c>
      <c r="D195" s="10" t="str">
        <f t="shared" si="6"/>
        <v/>
      </c>
      <c r="F195" s="10" t="str">
        <f>IF(G195="","",MAX(F$3:F194)+1)</f>
        <v/>
      </c>
      <c r="G195" s="10" t="str">
        <f>IF('Section 11'!C195="","",
IF(ISERROR(VLOOKUP('Section 11'!C195,CASRNp2,1,FALSE))=TRUE,"",'Section 11'!C195))</f>
        <v/>
      </c>
      <c r="I195" s="10" t="str">
        <f t="shared" si="7"/>
        <v/>
      </c>
      <c r="K195" s="78"/>
      <c r="L195" s="78"/>
      <c r="N195" s="78"/>
    </row>
    <row r="196" spans="1:14" x14ac:dyDescent="0.35">
      <c r="A196" s="10" t="str">
        <f>IF(B196="","",MAX(A$3:A195)+1)</f>
        <v/>
      </c>
      <c r="B196" s="10" t="str">
        <f>IF('Section 11'!C196="", "",'Section 11'!C196)</f>
        <v/>
      </c>
      <c r="D196" s="10" t="str">
        <f t="shared" si="6"/>
        <v/>
      </c>
      <c r="F196" s="10" t="str">
        <f>IF(G196="","",MAX(F$3:F195)+1)</f>
        <v/>
      </c>
      <c r="G196" s="10" t="str">
        <f>IF('Section 11'!C196="","",
IF(ISERROR(VLOOKUP('Section 11'!C196,CASRNp2,1,FALSE))=TRUE,"",'Section 11'!C196))</f>
        <v/>
      </c>
      <c r="I196" s="10" t="str">
        <f t="shared" si="7"/>
        <v/>
      </c>
      <c r="K196" s="78"/>
      <c r="L196" s="78"/>
      <c r="N196" s="78"/>
    </row>
    <row r="197" spans="1:14" x14ac:dyDescent="0.35">
      <c r="A197" s="10" t="str">
        <f>IF(B197="","",MAX(A$3:A196)+1)</f>
        <v/>
      </c>
      <c r="B197" s="10" t="str">
        <f>IF('Section 11'!C197="", "",'Section 11'!C197)</f>
        <v/>
      </c>
      <c r="D197" s="10" t="str">
        <f t="shared" ref="D197:D260" si="8">IF(ISERROR(INDEX($B$4:$B$336,MATCH(ROW()-ROW($B$3),$A$4:$A$336,0))), "", INDEX($B$4:$B$336,MATCH(ROW()-ROW($B$3),$A$4:$A$336,0)))</f>
        <v/>
      </c>
      <c r="F197" s="10" t="str">
        <f>IF(G197="","",MAX(F$3:F196)+1)</f>
        <v/>
      </c>
      <c r="G197" s="10" t="str">
        <f>IF('Section 11'!C197="","",
IF(ISERROR(VLOOKUP('Section 11'!C197,CASRNp2,1,FALSE))=TRUE,"",'Section 11'!C197))</f>
        <v/>
      </c>
      <c r="I197" s="10" t="str">
        <f t="shared" ref="I197:I260" si="9">IF(ISERROR(INDEX($G$4:$G$336,MATCH(ROW()-ROW($G$3),$F$4:$F$336,0))), "", INDEX($G$4:$G$336,MATCH(ROW()-ROW($G$3),$F$4:$F$336,0)))</f>
        <v/>
      </c>
      <c r="K197" s="78"/>
      <c r="L197" s="78"/>
      <c r="N197" s="78"/>
    </row>
    <row r="198" spans="1:14" x14ac:dyDescent="0.35">
      <c r="A198" s="10" t="str">
        <f>IF(B198="","",MAX(A$3:A197)+1)</f>
        <v/>
      </c>
      <c r="B198" s="10" t="str">
        <f>IF('Section 11'!C198="", "",'Section 11'!C198)</f>
        <v/>
      </c>
      <c r="D198" s="10" t="str">
        <f t="shared" si="8"/>
        <v/>
      </c>
      <c r="F198" s="10" t="str">
        <f>IF(G198="","",MAX(F$3:F197)+1)</f>
        <v/>
      </c>
      <c r="G198" s="10" t="str">
        <f>IF('Section 11'!C198="","",
IF(ISERROR(VLOOKUP('Section 11'!C198,CASRNp2,1,FALSE))=TRUE,"",'Section 11'!C198))</f>
        <v/>
      </c>
      <c r="I198" s="10" t="str">
        <f t="shared" si="9"/>
        <v/>
      </c>
      <c r="K198" s="78"/>
      <c r="L198" s="78"/>
      <c r="N198" s="78"/>
    </row>
    <row r="199" spans="1:14" x14ac:dyDescent="0.35">
      <c r="A199" s="10" t="str">
        <f>IF(B199="","",MAX(A$3:A198)+1)</f>
        <v/>
      </c>
      <c r="B199" s="10" t="str">
        <f>IF('Section 11'!C199="", "",'Section 11'!C199)</f>
        <v/>
      </c>
      <c r="D199" s="10" t="str">
        <f t="shared" si="8"/>
        <v/>
      </c>
      <c r="F199" s="10" t="str">
        <f>IF(G199="","",MAX(F$3:F198)+1)</f>
        <v/>
      </c>
      <c r="G199" s="10" t="str">
        <f>IF('Section 11'!C199="","",
IF(ISERROR(VLOOKUP('Section 11'!C199,CASRNp2,1,FALSE))=TRUE,"",'Section 11'!C199))</f>
        <v/>
      </c>
      <c r="I199" s="10" t="str">
        <f t="shared" si="9"/>
        <v/>
      </c>
      <c r="K199" s="78"/>
      <c r="L199" s="78"/>
      <c r="N199" s="78"/>
    </row>
    <row r="200" spans="1:14" x14ac:dyDescent="0.35">
      <c r="A200" s="10" t="str">
        <f>IF(B200="","",MAX(A$3:A199)+1)</f>
        <v/>
      </c>
      <c r="B200" s="10" t="str">
        <f>IF('Section 11'!C200="", "",'Section 11'!C200)</f>
        <v/>
      </c>
      <c r="D200" s="10" t="str">
        <f t="shared" si="8"/>
        <v/>
      </c>
      <c r="F200" s="10" t="str">
        <f>IF(G200="","",MAX(F$3:F199)+1)</f>
        <v/>
      </c>
      <c r="G200" s="10" t="str">
        <f>IF('Section 11'!C200="","",
IF(ISERROR(VLOOKUP('Section 11'!C200,CASRNp2,1,FALSE))=TRUE,"",'Section 11'!C200))</f>
        <v/>
      </c>
      <c r="I200" s="10" t="str">
        <f t="shared" si="9"/>
        <v/>
      </c>
      <c r="K200" s="78"/>
      <c r="L200" s="78"/>
      <c r="N200" s="78"/>
    </row>
    <row r="201" spans="1:14" x14ac:dyDescent="0.35">
      <c r="A201" s="10" t="str">
        <f>IF(B201="","",MAX(A$3:A200)+1)</f>
        <v/>
      </c>
      <c r="B201" s="10" t="str">
        <f>IF('Section 11'!C201="", "",'Section 11'!C201)</f>
        <v/>
      </c>
      <c r="D201" s="10" t="str">
        <f t="shared" si="8"/>
        <v/>
      </c>
      <c r="F201" s="10" t="str">
        <f>IF(G201="","",MAX(F$3:F200)+1)</f>
        <v/>
      </c>
      <c r="G201" s="10" t="str">
        <f>IF('Section 11'!C201="","",
IF(ISERROR(VLOOKUP('Section 11'!C201,CASRNp2,1,FALSE))=TRUE,"",'Section 11'!C201))</f>
        <v/>
      </c>
      <c r="I201" s="10" t="str">
        <f t="shared" si="9"/>
        <v/>
      </c>
      <c r="K201" s="78"/>
      <c r="L201" s="78"/>
      <c r="N201" s="78"/>
    </row>
    <row r="202" spans="1:14" x14ac:dyDescent="0.35">
      <c r="A202" s="10" t="str">
        <f>IF(B202="","",MAX(A$3:A201)+1)</f>
        <v/>
      </c>
      <c r="B202" s="10" t="str">
        <f>IF('Section 11'!C202="", "",'Section 11'!C202)</f>
        <v/>
      </c>
      <c r="D202" s="10" t="str">
        <f t="shared" si="8"/>
        <v/>
      </c>
      <c r="F202" s="10" t="str">
        <f>IF(G202="","",MAX(F$3:F201)+1)</f>
        <v/>
      </c>
      <c r="G202" s="10" t="str">
        <f>IF('Section 11'!C202="","",
IF(ISERROR(VLOOKUP('Section 11'!C202,CASRNp2,1,FALSE))=TRUE,"",'Section 11'!C202))</f>
        <v/>
      </c>
      <c r="I202" s="10" t="str">
        <f t="shared" si="9"/>
        <v/>
      </c>
      <c r="K202" s="78"/>
      <c r="L202" s="78"/>
      <c r="N202" s="78"/>
    </row>
    <row r="203" spans="1:14" x14ac:dyDescent="0.35">
      <c r="A203" s="10" t="str">
        <f>IF(B203="","",MAX(A$3:A202)+1)</f>
        <v/>
      </c>
      <c r="B203" s="10" t="str">
        <f>IF('Section 11'!C203="", "",'Section 11'!C203)</f>
        <v/>
      </c>
      <c r="D203" s="10" t="str">
        <f t="shared" si="8"/>
        <v/>
      </c>
      <c r="F203" s="10" t="str">
        <f>IF(G203="","",MAX(F$3:F202)+1)</f>
        <v/>
      </c>
      <c r="G203" s="10" t="str">
        <f>IF('Section 11'!C203="","",
IF(ISERROR(VLOOKUP('Section 11'!C203,CASRNp2,1,FALSE))=TRUE,"",'Section 11'!C203))</f>
        <v/>
      </c>
      <c r="I203" s="10" t="str">
        <f t="shared" si="9"/>
        <v/>
      </c>
      <c r="K203" s="78"/>
      <c r="L203" s="78"/>
      <c r="N203" s="78"/>
    </row>
    <row r="204" spans="1:14" x14ac:dyDescent="0.35">
      <c r="A204" s="10" t="str">
        <f>IF(B204="","",MAX(A$3:A203)+1)</f>
        <v/>
      </c>
      <c r="B204" s="10" t="str">
        <f>IF('Section 11'!C204="", "",'Section 11'!C204)</f>
        <v/>
      </c>
      <c r="D204" s="10" t="str">
        <f t="shared" si="8"/>
        <v/>
      </c>
      <c r="F204" s="10" t="str">
        <f>IF(G204="","",MAX(F$3:F203)+1)</f>
        <v/>
      </c>
      <c r="G204" s="10" t="str">
        <f>IF('Section 11'!C204="","",
IF(ISERROR(VLOOKUP('Section 11'!C204,CASRNp2,1,FALSE))=TRUE,"",'Section 11'!C204))</f>
        <v/>
      </c>
      <c r="I204" s="10" t="str">
        <f t="shared" si="9"/>
        <v/>
      </c>
      <c r="K204" s="78"/>
      <c r="L204" s="78"/>
      <c r="N204" s="78"/>
    </row>
    <row r="205" spans="1:14" x14ac:dyDescent="0.35">
      <c r="A205" s="10" t="str">
        <f>IF(B205="","",MAX(A$3:A204)+1)</f>
        <v/>
      </c>
      <c r="B205" s="10" t="str">
        <f>IF('Section 11'!C205="", "",'Section 11'!C205)</f>
        <v/>
      </c>
      <c r="D205" s="10" t="str">
        <f t="shared" si="8"/>
        <v/>
      </c>
      <c r="F205" s="10" t="str">
        <f>IF(G205="","",MAX(F$3:F204)+1)</f>
        <v/>
      </c>
      <c r="G205" s="10" t="str">
        <f>IF('Section 11'!C205="","",
IF(ISERROR(VLOOKUP('Section 11'!C205,CASRNp2,1,FALSE))=TRUE,"",'Section 11'!C205))</f>
        <v/>
      </c>
      <c r="I205" s="10" t="str">
        <f t="shared" si="9"/>
        <v/>
      </c>
      <c r="K205" s="78"/>
      <c r="L205" s="78"/>
      <c r="N205" s="78"/>
    </row>
    <row r="206" spans="1:14" x14ac:dyDescent="0.35">
      <c r="A206" s="10" t="str">
        <f>IF(B206="","",MAX(A$3:A205)+1)</f>
        <v/>
      </c>
      <c r="B206" s="10" t="str">
        <f>IF('Section 11'!C206="", "",'Section 11'!C206)</f>
        <v/>
      </c>
      <c r="D206" s="10" t="str">
        <f t="shared" si="8"/>
        <v/>
      </c>
      <c r="F206" s="10" t="str">
        <f>IF(G206="","",MAX(F$3:F205)+1)</f>
        <v/>
      </c>
      <c r="G206" s="10" t="str">
        <f>IF('Section 11'!C206="","",
IF(ISERROR(VLOOKUP('Section 11'!C206,CASRNp2,1,FALSE))=TRUE,"",'Section 11'!C206))</f>
        <v/>
      </c>
      <c r="I206" s="10" t="str">
        <f t="shared" si="9"/>
        <v/>
      </c>
      <c r="K206" s="78"/>
      <c r="L206" s="78"/>
      <c r="N206" s="78"/>
    </row>
    <row r="207" spans="1:14" x14ac:dyDescent="0.35">
      <c r="A207" s="10" t="str">
        <f>IF(B207="","",MAX(A$3:A206)+1)</f>
        <v/>
      </c>
      <c r="B207" s="10" t="str">
        <f>IF('Section 11'!C207="", "",'Section 11'!C207)</f>
        <v/>
      </c>
      <c r="D207" s="10" t="str">
        <f t="shared" si="8"/>
        <v/>
      </c>
      <c r="F207" s="10" t="str">
        <f>IF(G207="","",MAX(F$3:F206)+1)</f>
        <v/>
      </c>
      <c r="G207" s="10" t="str">
        <f>IF('Section 11'!C207="","",
IF(ISERROR(VLOOKUP('Section 11'!C207,CASRNp2,1,FALSE))=TRUE,"",'Section 11'!C207))</f>
        <v/>
      </c>
      <c r="I207" s="10" t="str">
        <f t="shared" si="9"/>
        <v/>
      </c>
      <c r="K207" s="78"/>
      <c r="L207" s="78"/>
      <c r="N207" s="78"/>
    </row>
    <row r="208" spans="1:14" x14ac:dyDescent="0.35">
      <c r="A208" s="10" t="str">
        <f>IF(B208="","",MAX(A$3:A207)+1)</f>
        <v/>
      </c>
      <c r="B208" s="10" t="str">
        <f>IF('Section 11'!C208="", "",'Section 11'!C208)</f>
        <v/>
      </c>
      <c r="D208" s="10" t="str">
        <f t="shared" si="8"/>
        <v/>
      </c>
      <c r="F208" s="10" t="str">
        <f>IF(G208="","",MAX(F$3:F207)+1)</f>
        <v/>
      </c>
      <c r="G208" s="10" t="str">
        <f>IF('Section 11'!C208="","",
IF(ISERROR(VLOOKUP('Section 11'!C208,CASRNp2,1,FALSE))=TRUE,"",'Section 11'!C208))</f>
        <v/>
      </c>
      <c r="I208" s="10" t="str">
        <f t="shared" si="9"/>
        <v/>
      </c>
      <c r="K208" s="78"/>
      <c r="L208" s="78"/>
      <c r="N208" s="78"/>
    </row>
    <row r="209" spans="1:14" x14ac:dyDescent="0.35">
      <c r="A209" s="10" t="str">
        <f>IF(B209="","",MAX(A$3:A208)+1)</f>
        <v/>
      </c>
      <c r="B209" s="10" t="str">
        <f>IF('Section 11'!C209="", "",'Section 11'!C209)</f>
        <v/>
      </c>
      <c r="D209" s="10" t="str">
        <f t="shared" si="8"/>
        <v/>
      </c>
      <c r="F209" s="10" t="str">
        <f>IF(G209="","",MAX(F$3:F208)+1)</f>
        <v/>
      </c>
      <c r="G209" s="10" t="str">
        <f>IF('Section 11'!C209="","",
IF(ISERROR(VLOOKUP('Section 11'!C209,CASRNp2,1,FALSE))=TRUE,"",'Section 11'!C209))</f>
        <v/>
      </c>
      <c r="I209" s="10" t="str">
        <f t="shared" si="9"/>
        <v/>
      </c>
      <c r="K209" s="78"/>
      <c r="L209" s="78"/>
      <c r="N209" s="78"/>
    </row>
    <row r="210" spans="1:14" x14ac:dyDescent="0.35">
      <c r="A210" s="10" t="str">
        <f>IF(B210="","",MAX(A$3:A209)+1)</f>
        <v/>
      </c>
      <c r="B210" s="10" t="str">
        <f>IF('Section 11'!C210="", "",'Section 11'!C210)</f>
        <v/>
      </c>
      <c r="D210" s="10" t="str">
        <f t="shared" si="8"/>
        <v/>
      </c>
      <c r="F210" s="10" t="str">
        <f>IF(G210="","",MAX(F$3:F209)+1)</f>
        <v/>
      </c>
      <c r="G210" s="10" t="str">
        <f>IF('Section 11'!C210="","",
IF(ISERROR(VLOOKUP('Section 11'!C210,CASRNp2,1,FALSE))=TRUE,"",'Section 11'!C210))</f>
        <v/>
      </c>
      <c r="I210" s="10" t="str">
        <f t="shared" si="9"/>
        <v/>
      </c>
      <c r="K210" s="78"/>
      <c r="L210" s="78"/>
      <c r="N210" s="78"/>
    </row>
    <row r="211" spans="1:14" x14ac:dyDescent="0.35">
      <c r="A211" s="10" t="str">
        <f>IF(B211="","",MAX(A$3:A210)+1)</f>
        <v/>
      </c>
      <c r="B211" s="10" t="str">
        <f>IF('Section 11'!C211="", "",'Section 11'!C211)</f>
        <v/>
      </c>
      <c r="D211" s="10" t="str">
        <f t="shared" si="8"/>
        <v/>
      </c>
      <c r="F211" s="10" t="str">
        <f>IF(G211="","",MAX(F$3:F210)+1)</f>
        <v/>
      </c>
      <c r="G211" s="10" t="str">
        <f>IF('Section 11'!C211="","",
IF(ISERROR(VLOOKUP('Section 11'!C211,CASRNp2,1,FALSE))=TRUE,"",'Section 11'!C211))</f>
        <v/>
      </c>
      <c r="I211" s="10" t="str">
        <f t="shared" si="9"/>
        <v/>
      </c>
      <c r="K211" s="78"/>
      <c r="L211" s="78"/>
      <c r="N211" s="78"/>
    </row>
    <row r="212" spans="1:14" x14ac:dyDescent="0.35">
      <c r="A212" s="10" t="str">
        <f>IF(B212="","",MAX(A$3:A211)+1)</f>
        <v/>
      </c>
      <c r="B212" s="10" t="str">
        <f>IF('Section 11'!C212="", "",'Section 11'!C212)</f>
        <v/>
      </c>
      <c r="D212" s="10" t="str">
        <f t="shared" si="8"/>
        <v/>
      </c>
      <c r="F212" s="10" t="str">
        <f>IF(G212="","",MAX(F$3:F211)+1)</f>
        <v/>
      </c>
      <c r="G212" s="10" t="str">
        <f>IF('Section 11'!C212="","",
IF(ISERROR(VLOOKUP('Section 11'!C212,CASRNp2,1,FALSE))=TRUE,"",'Section 11'!C212))</f>
        <v/>
      </c>
      <c r="I212" s="10" t="str">
        <f t="shared" si="9"/>
        <v/>
      </c>
      <c r="K212" s="78"/>
      <c r="L212" s="78"/>
      <c r="N212" s="78"/>
    </row>
    <row r="213" spans="1:14" x14ac:dyDescent="0.35">
      <c r="A213" s="10" t="str">
        <f>IF(B213="","",MAX(A$3:A212)+1)</f>
        <v/>
      </c>
      <c r="B213" s="10" t="str">
        <f>IF('Section 11'!C213="", "",'Section 11'!C213)</f>
        <v/>
      </c>
      <c r="D213" s="10" t="str">
        <f t="shared" si="8"/>
        <v/>
      </c>
      <c r="F213" s="10" t="str">
        <f>IF(G213="","",MAX(F$3:F212)+1)</f>
        <v/>
      </c>
      <c r="G213" s="10" t="str">
        <f>IF('Section 11'!C213="","",
IF(ISERROR(VLOOKUP('Section 11'!C213,CASRNp2,1,FALSE))=TRUE,"",'Section 11'!C213))</f>
        <v/>
      </c>
      <c r="I213" s="10" t="str">
        <f t="shared" si="9"/>
        <v/>
      </c>
      <c r="K213" s="78"/>
      <c r="L213" s="78"/>
      <c r="N213" s="78"/>
    </row>
    <row r="214" spans="1:14" x14ac:dyDescent="0.35">
      <c r="A214" s="10" t="str">
        <f>IF(B214="","",MAX(A$3:A213)+1)</f>
        <v/>
      </c>
      <c r="B214" s="10" t="str">
        <f>IF('Section 11'!C214="", "",'Section 11'!C214)</f>
        <v/>
      </c>
      <c r="D214" s="10" t="str">
        <f t="shared" si="8"/>
        <v/>
      </c>
      <c r="F214" s="10" t="str">
        <f>IF(G214="","",MAX(F$3:F213)+1)</f>
        <v/>
      </c>
      <c r="G214" s="10" t="str">
        <f>IF('Section 11'!C214="","",
IF(ISERROR(VLOOKUP('Section 11'!C214,CASRNp2,1,FALSE))=TRUE,"",'Section 11'!C214))</f>
        <v/>
      </c>
      <c r="I214" s="10" t="str">
        <f t="shared" si="9"/>
        <v/>
      </c>
      <c r="K214" s="78"/>
      <c r="L214" s="78"/>
      <c r="N214" s="78"/>
    </row>
    <row r="215" spans="1:14" x14ac:dyDescent="0.35">
      <c r="A215" s="10" t="str">
        <f>IF(B215="","",MAX(A$3:A214)+1)</f>
        <v/>
      </c>
      <c r="B215" s="10" t="str">
        <f>IF('Section 11'!C215="", "",'Section 11'!C215)</f>
        <v/>
      </c>
      <c r="D215" s="10" t="str">
        <f t="shared" si="8"/>
        <v/>
      </c>
      <c r="F215" s="10" t="str">
        <f>IF(G215="","",MAX(F$3:F214)+1)</f>
        <v/>
      </c>
      <c r="G215" s="10" t="str">
        <f>IF('Section 11'!C215="","",
IF(ISERROR(VLOOKUP('Section 11'!C215,CASRNp2,1,FALSE))=TRUE,"",'Section 11'!C215))</f>
        <v/>
      </c>
      <c r="I215" s="10" t="str">
        <f t="shared" si="9"/>
        <v/>
      </c>
      <c r="K215" s="78"/>
      <c r="L215" s="78"/>
      <c r="N215" s="78"/>
    </row>
    <row r="216" spans="1:14" x14ac:dyDescent="0.35">
      <c r="A216" s="10" t="str">
        <f>IF(B216="","",MAX(A$3:A215)+1)</f>
        <v/>
      </c>
      <c r="B216" s="10" t="str">
        <f>IF('Section 11'!C216="", "",'Section 11'!C216)</f>
        <v/>
      </c>
      <c r="D216" s="10" t="str">
        <f t="shared" si="8"/>
        <v/>
      </c>
      <c r="F216" s="10" t="str">
        <f>IF(G216="","",MAX(F$3:F215)+1)</f>
        <v/>
      </c>
      <c r="G216" s="10" t="str">
        <f>IF('Section 11'!C216="","",
IF(ISERROR(VLOOKUP('Section 11'!C216,CASRNp2,1,FALSE))=TRUE,"",'Section 11'!C216))</f>
        <v/>
      </c>
      <c r="I216" s="10" t="str">
        <f t="shared" si="9"/>
        <v/>
      </c>
      <c r="K216" s="78"/>
      <c r="L216" s="78"/>
      <c r="N216" s="78"/>
    </row>
    <row r="217" spans="1:14" x14ac:dyDescent="0.35">
      <c r="A217" s="10" t="str">
        <f>IF(B217="","",MAX(A$3:A216)+1)</f>
        <v/>
      </c>
      <c r="B217" s="10" t="str">
        <f>IF('Section 11'!C217="", "",'Section 11'!C217)</f>
        <v/>
      </c>
      <c r="D217" s="10" t="str">
        <f t="shared" si="8"/>
        <v/>
      </c>
      <c r="F217" s="10" t="str">
        <f>IF(G217="","",MAX(F$3:F216)+1)</f>
        <v/>
      </c>
      <c r="G217" s="10" t="str">
        <f>IF('Section 11'!C217="","",
IF(ISERROR(VLOOKUP('Section 11'!C217,CASRNp2,1,FALSE))=TRUE,"",'Section 11'!C217))</f>
        <v/>
      </c>
      <c r="I217" s="10" t="str">
        <f t="shared" si="9"/>
        <v/>
      </c>
      <c r="K217" s="78"/>
      <c r="L217" s="78"/>
      <c r="N217" s="78"/>
    </row>
    <row r="218" spans="1:14" x14ac:dyDescent="0.35">
      <c r="A218" s="10" t="str">
        <f>IF(B218="","",MAX(A$3:A217)+1)</f>
        <v/>
      </c>
      <c r="B218" s="10" t="str">
        <f>IF('Section 11'!C218="", "",'Section 11'!C218)</f>
        <v/>
      </c>
      <c r="D218" s="10" t="str">
        <f t="shared" si="8"/>
        <v/>
      </c>
      <c r="F218" s="10" t="str">
        <f>IF(G218="","",MAX(F$3:F217)+1)</f>
        <v/>
      </c>
      <c r="G218" s="10" t="str">
        <f>IF('Section 11'!C218="","",
IF(ISERROR(VLOOKUP('Section 11'!C218,CASRNp2,1,FALSE))=TRUE,"",'Section 11'!C218))</f>
        <v/>
      </c>
      <c r="I218" s="10" t="str">
        <f t="shared" si="9"/>
        <v/>
      </c>
      <c r="K218" s="78"/>
      <c r="L218" s="78"/>
      <c r="N218" s="78"/>
    </row>
    <row r="219" spans="1:14" x14ac:dyDescent="0.35">
      <c r="A219" s="10" t="str">
        <f>IF(B219="","",MAX(A$3:A218)+1)</f>
        <v/>
      </c>
      <c r="B219" s="10" t="str">
        <f>IF('Section 11'!C219="", "",'Section 11'!C219)</f>
        <v/>
      </c>
      <c r="D219" s="10" t="str">
        <f t="shared" si="8"/>
        <v/>
      </c>
      <c r="F219" s="10" t="str">
        <f>IF(G219="","",MAX(F$3:F218)+1)</f>
        <v/>
      </c>
      <c r="G219" s="10" t="str">
        <f>IF('Section 11'!C219="","",
IF(ISERROR(VLOOKUP('Section 11'!C219,CASRNp2,1,FALSE))=TRUE,"",'Section 11'!C219))</f>
        <v/>
      </c>
      <c r="I219" s="10" t="str">
        <f t="shared" si="9"/>
        <v/>
      </c>
      <c r="K219" s="78"/>
      <c r="L219" s="78"/>
      <c r="N219" s="78"/>
    </row>
    <row r="220" spans="1:14" x14ac:dyDescent="0.35">
      <c r="A220" s="10" t="str">
        <f>IF(B220="","",MAX(A$3:A219)+1)</f>
        <v/>
      </c>
      <c r="B220" s="10" t="str">
        <f>IF('Section 11'!C220="", "",'Section 11'!C220)</f>
        <v/>
      </c>
      <c r="D220" s="10" t="str">
        <f t="shared" si="8"/>
        <v/>
      </c>
      <c r="F220" s="10" t="str">
        <f>IF(G220="","",MAX(F$3:F219)+1)</f>
        <v/>
      </c>
      <c r="G220" s="10" t="str">
        <f>IF('Section 11'!C220="","",
IF(ISERROR(VLOOKUP('Section 11'!C220,CASRNp2,1,FALSE))=TRUE,"",'Section 11'!C220))</f>
        <v/>
      </c>
      <c r="I220" s="10" t="str">
        <f t="shared" si="9"/>
        <v/>
      </c>
      <c r="K220" s="78"/>
      <c r="L220" s="78"/>
      <c r="N220" s="78"/>
    </row>
    <row r="221" spans="1:14" x14ac:dyDescent="0.35">
      <c r="A221" s="10" t="str">
        <f>IF(B221="","",MAX(A$3:A220)+1)</f>
        <v/>
      </c>
      <c r="B221" s="10" t="str">
        <f>IF('Section 11'!C221="", "",'Section 11'!C221)</f>
        <v/>
      </c>
      <c r="D221" s="10" t="str">
        <f t="shared" si="8"/>
        <v/>
      </c>
      <c r="F221" s="10" t="str">
        <f>IF(G221="","",MAX(F$3:F220)+1)</f>
        <v/>
      </c>
      <c r="G221" s="10" t="str">
        <f>IF('Section 11'!C221="","",
IF(ISERROR(VLOOKUP('Section 11'!C221,CASRNp2,1,FALSE))=TRUE,"",'Section 11'!C221))</f>
        <v/>
      </c>
      <c r="I221" s="10" t="str">
        <f t="shared" si="9"/>
        <v/>
      </c>
      <c r="K221" s="78"/>
      <c r="L221" s="78"/>
      <c r="N221" s="78"/>
    </row>
    <row r="222" spans="1:14" x14ac:dyDescent="0.35">
      <c r="A222" s="10" t="str">
        <f>IF(B222="","",MAX(A$3:A221)+1)</f>
        <v/>
      </c>
      <c r="B222" s="10" t="str">
        <f>IF('Section 11'!C222="", "",'Section 11'!C222)</f>
        <v/>
      </c>
      <c r="D222" s="10" t="str">
        <f t="shared" si="8"/>
        <v/>
      </c>
      <c r="F222" s="10" t="str">
        <f>IF(G222="","",MAX(F$3:F221)+1)</f>
        <v/>
      </c>
      <c r="G222" s="10" t="str">
        <f>IF('Section 11'!C222="","",
IF(ISERROR(VLOOKUP('Section 11'!C222,CASRNp2,1,FALSE))=TRUE,"",'Section 11'!C222))</f>
        <v/>
      </c>
      <c r="I222" s="10" t="str">
        <f t="shared" si="9"/>
        <v/>
      </c>
      <c r="K222" s="78"/>
      <c r="L222" s="78"/>
      <c r="N222" s="78"/>
    </row>
    <row r="223" spans="1:14" x14ac:dyDescent="0.35">
      <c r="A223" s="10" t="str">
        <f>IF(B223="","",MAX(A$3:A222)+1)</f>
        <v/>
      </c>
      <c r="B223" s="10" t="str">
        <f>IF('Section 11'!C223="", "",'Section 11'!C223)</f>
        <v/>
      </c>
      <c r="D223" s="10" t="str">
        <f t="shared" si="8"/>
        <v/>
      </c>
      <c r="F223" s="10" t="str">
        <f>IF(G223="","",MAX(F$3:F222)+1)</f>
        <v/>
      </c>
      <c r="G223" s="10" t="str">
        <f>IF('Section 11'!C223="","",
IF(ISERROR(VLOOKUP('Section 11'!C223,CASRNp2,1,FALSE))=TRUE,"",'Section 11'!C223))</f>
        <v/>
      </c>
      <c r="I223" s="10" t="str">
        <f t="shared" si="9"/>
        <v/>
      </c>
      <c r="K223" s="78"/>
      <c r="L223" s="78"/>
      <c r="N223" s="78"/>
    </row>
    <row r="224" spans="1:14" x14ac:dyDescent="0.35">
      <c r="A224" s="10" t="str">
        <f>IF(B224="","",MAX(A$3:A223)+1)</f>
        <v/>
      </c>
      <c r="B224" s="10" t="str">
        <f>IF('Section 11'!C224="", "",'Section 11'!C224)</f>
        <v/>
      </c>
      <c r="D224" s="10" t="str">
        <f t="shared" si="8"/>
        <v/>
      </c>
      <c r="F224" s="10" t="str">
        <f>IF(G224="","",MAX(F$3:F223)+1)</f>
        <v/>
      </c>
      <c r="G224" s="10" t="str">
        <f>IF('Section 11'!C224="","",
IF(ISERROR(VLOOKUP('Section 11'!C224,CASRNp2,1,FALSE))=TRUE,"",'Section 11'!C224))</f>
        <v/>
      </c>
      <c r="I224" s="10" t="str">
        <f t="shared" si="9"/>
        <v/>
      </c>
      <c r="K224" s="78"/>
      <c r="L224" s="78"/>
      <c r="N224" s="78"/>
    </row>
    <row r="225" spans="1:14" x14ac:dyDescent="0.35">
      <c r="A225" s="10" t="str">
        <f>IF(B225="","",MAX(A$3:A224)+1)</f>
        <v/>
      </c>
      <c r="B225" s="10" t="str">
        <f>IF('Section 11'!C225="", "",'Section 11'!C225)</f>
        <v/>
      </c>
      <c r="D225" s="10" t="str">
        <f t="shared" si="8"/>
        <v/>
      </c>
      <c r="F225" s="10" t="str">
        <f>IF(G225="","",MAX(F$3:F224)+1)</f>
        <v/>
      </c>
      <c r="G225" s="10" t="str">
        <f>IF('Section 11'!C225="","",
IF(ISERROR(VLOOKUP('Section 11'!C225,CASRNp2,1,FALSE))=TRUE,"",'Section 11'!C225))</f>
        <v/>
      </c>
      <c r="I225" s="10" t="str">
        <f t="shared" si="9"/>
        <v/>
      </c>
      <c r="K225" s="78"/>
      <c r="L225" s="78"/>
      <c r="N225" s="78"/>
    </row>
    <row r="226" spans="1:14" x14ac:dyDescent="0.35">
      <c r="A226" s="10" t="str">
        <f>IF(B226="","",MAX(A$3:A225)+1)</f>
        <v/>
      </c>
      <c r="B226" s="10" t="str">
        <f>IF('Section 11'!C226="", "",'Section 11'!C226)</f>
        <v/>
      </c>
      <c r="D226" s="10" t="str">
        <f t="shared" si="8"/>
        <v/>
      </c>
      <c r="F226" s="10" t="str">
        <f>IF(G226="","",MAX(F$3:F225)+1)</f>
        <v/>
      </c>
      <c r="G226" s="10" t="str">
        <f>IF('Section 11'!C226="","",
IF(ISERROR(VLOOKUP('Section 11'!C226,CASRNp2,1,FALSE))=TRUE,"",'Section 11'!C226))</f>
        <v/>
      </c>
      <c r="I226" s="10" t="str">
        <f t="shared" si="9"/>
        <v/>
      </c>
      <c r="K226" s="78"/>
      <c r="L226" s="78"/>
      <c r="N226" s="78"/>
    </row>
    <row r="227" spans="1:14" x14ac:dyDescent="0.35">
      <c r="A227" s="10" t="str">
        <f>IF(B227="","",MAX(A$3:A226)+1)</f>
        <v/>
      </c>
      <c r="B227" s="10" t="str">
        <f>IF('Section 11'!C227="", "",'Section 11'!C227)</f>
        <v/>
      </c>
      <c r="D227" s="10" t="str">
        <f t="shared" si="8"/>
        <v/>
      </c>
      <c r="F227" s="10" t="str">
        <f>IF(G227="","",MAX(F$3:F226)+1)</f>
        <v/>
      </c>
      <c r="G227" s="10" t="str">
        <f>IF('Section 11'!C227="","",
IF(ISERROR(VLOOKUP('Section 11'!C227,CASRNp2,1,FALSE))=TRUE,"",'Section 11'!C227))</f>
        <v/>
      </c>
      <c r="I227" s="10" t="str">
        <f t="shared" si="9"/>
        <v/>
      </c>
      <c r="K227" s="78"/>
      <c r="L227" s="78"/>
      <c r="N227" s="78"/>
    </row>
    <row r="228" spans="1:14" x14ac:dyDescent="0.35">
      <c r="A228" s="10" t="str">
        <f>IF(B228="","",MAX(A$3:A227)+1)</f>
        <v/>
      </c>
      <c r="B228" s="10" t="str">
        <f>IF('Section 11'!C228="", "",'Section 11'!C228)</f>
        <v/>
      </c>
      <c r="D228" s="10" t="str">
        <f t="shared" si="8"/>
        <v/>
      </c>
      <c r="F228" s="10" t="str">
        <f>IF(G228="","",MAX(F$3:F227)+1)</f>
        <v/>
      </c>
      <c r="G228" s="10" t="str">
        <f>IF('Section 11'!C228="","",
IF(ISERROR(VLOOKUP('Section 11'!C228,CASRNp2,1,FALSE))=TRUE,"",'Section 11'!C228))</f>
        <v/>
      </c>
      <c r="I228" s="10" t="str">
        <f t="shared" si="9"/>
        <v/>
      </c>
    </row>
    <row r="229" spans="1:14" x14ac:dyDescent="0.35">
      <c r="A229" s="10" t="str">
        <f>IF(B229="","",MAX(A$3:A228)+1)</f>
        <v/>
      </c>
      <c r="B229" s="10" t="str">
        <f>IF('Section 11'!C229="", "",'Section 11'!C229)</f>
        <v/>
      </c>
      <c r="D229" s="10" t="str">
        <f t="shared" si="8"/>
        <v/>
      </c>
      <c r="F229" s="10" t="str">
        <f>IF(G229="","",MAX(F$3:F228)+1)</f>
        <v/>
      </c>
      <c r="G229" s="10" t="str">
        <f>IF('Section 11'!C229="","",
IF(ISERROR(VLOOKUP('Section 11'!C229,CASRNp2,1,FALSE))=TRUE,"",'Section 11'!C229))</f>
        <v/>
      </c>
      <c r="I229" s="10" t="str">
        <f t="shared" si="9"/>
        <v/>
      </c>
    </row>
    <row r="230" spans="1:14" x14ac:dyDescent="0.35">
      <c r="A230" s="10" t="str">
        <f>IF(B230="","",MAX(A$3:A229)+1)</f>
        <v/>
      </c>
      <c r="B230" s="10" t="str">
        <f>IF('Section 11'!C230="", "",'Section 11'!C230)</f>
        <v/>
      </c>
      <c r="D230" s="10" t="str">
        <f t="shared" si="8"/>
        <v/>
      </c>
      <c r="F230" s="10" t="str">
        <f>IF(G230="","",MAX(F$3:F229)+1)</f>
        <v/>
      </c>
      <c r="G230" s="10" t="str">
        <f>IF('Section 11'!C230="","",
IF(ISERROR(VLOOKUP('Section 11'!C230,CASRNp2,1,FALSE))=TRUE,"",'Section 11'!C230))</f>
        <v/>
      </c>
      <c r="I230" s="10" t="str">
        <f t="shared" si="9"/>
        <v/>
      </c>
    </row>
    <row r="231" spans="1:14" x14ac:dyDescent="0.35">
      <c r="A231" s="10" t="str">
        <f>IF(B231="","",MAX(A$3:A230)+1)</f>
        <v/>
      </c>
      <c r="B231" s="10" t="str">
        <f>IF('Section 11'!C231="", "",'Section 11'!C231)</f>
        <v/>
      </c>
      <c r="D231" s="10" t="str">
        <f t="shared" si="8"/>
        <v/>
      </c>
      <c r="F231" s="10" t="str">
        <f>IF(G231="","",MAX(F$3:F230)+1)</f>
        <v/>
      </c>
      <c r="G231" s="10" t="str">
        <f>IF('Section 11'!C231="","",
IF(ISERROR(VLOOKUP('Section 11'!C231,CASRNp2,1,FALSE))=TRUE,"",'Section 11'!C231))</f>
        <v/>
      </c>
      <c r="I231" s="10" t="str">
        <f t="shared" si="9"/>
        <v/>
      </c>
    </row>
    <row r="232" spans="1:14" x14ac:dyDescent="0.35">
      <c r="A232" s="10" t="str">
        <f>IF(B232="","",MAX(A$3:A231)+1)</f>
        <v/>
      </c>
      <c r="B232" s="10" t="str">
        <f>IF('Section 11'!C232="", "",'Section 11'!C232)</f>
        <v/>
      </c>
      <c r="D232" s="10" t="str">
        <f t="shared" si="8"/>
        <v/>
      </c>
      <c r="F232" s="10" t="str">
        <f>IF(G232="","",MAX(F$3:F231)+1)</f>
        <v/>
      </c>
      <c r="G232" s="10" t="str">
        <f>IF('Section 11'!C232="","",
IF(ISERROR(VLOOKUP('Section 11'!C232,CASRNp2,1,FALSE))=TRUE,"",'Section 11'!C232))</f>
        <v/>
      </c>
      <c r="I232" s="10" t="str">
        <f t="shared" si="9"/>
        <v/>
      </c>
    </row>
    <row r="233" spans="1:14" x14ac:dyDescent="0.35">
      <c r="A233" s="10" t="str">
        <f>IF(B233="","",MAX(A$3:A232)+1)</f>
        <v/>
      </c>
      <c r="B233" s="10" t="str">
        <f>IF('Section 11'!C233="", "",'Section 11'!C233)</f>
        <v/>
      </c>
      <c r="D233" s="10" t="str">
        <f t="shared" si="8"/>
        <v/>
      </c>
      <c r="F233" s="10" t="str">
        <f>IF(G233="","",MAX(F$3:F232)+1)</f>
        <v/>
      </c>
      <c r="G233" s="10" t="str">
        <f>IF('Section 11'!C233="","",
IF(ISERROR(VLOOKUP('Section 11'!C233,CASRNp2,1,FALSE))=TRUE,"",'Section 11'!C233))</f>
        <v/>
      </c>
      <c r="I233" s="10" t="str">
        <f t="shared" si="9"/>
        <v/>
      </c>
    </row>
    <row r="234" spans="1:14" x14ac:dyDescent="0.35">
      <c r="A234" s="10" t="str">
        <f>IF(B234="","",MAX(A$3:A233)+1)</f>
        <v/>
      </c>
      <c r="B234" s="10" t="str">
        <f>IF('Section 11'!C234="", "",'Section 11'!C234)</f>
        <v/>
      </c>
      <c r="D234" s="10" t="str">
        <f t="shared" si="8"/>
        <v/>
      </c>
      <c r="F234" s="10" t="str">
        <f>IF(G234="","",MAX(F$3:F233)+1)</f>
        <v/>
      </c>
      <c r="G234" s="10" t="str">
        <f>IF('Section 11'!C234="","",
IF(ISERROR(VLOOKUP('Section 11'!C234,CASRNp2,1,FALSE))=TRUE,"",'Section 11'!C234))</f>
        <v/>
      </c>
      <c r="I234" s="10" t="str">
        <f t="shared" si="9"/>
        <v/>
      </c>
    </row>
    <row r="235" spans="1:14" x14ac:dyDescent="0.35">
      <c r="A235" s="10" t="str">
        <f>IF(B235="","",MAX(A$3:A234)+1)</f>
        <v/>
      </c>
      <c r="B235" s="10" t="str">
        <f>IF('Section 11'!C235="", "",'Section 11'!C235)</f>
        <v/>
      </c>
      <c r="D235" s="10" t="str">
        <f t="shared" si="8"/>
        <v/>
      </c>
      <c r="F235" s="10" t="str">
        <f>IF(G235="","",MAX(F$3:F234)+1)</f>
        <v/>
      </c>
      <c r="G235" s="10" t="str">
        <f>IF('Section 11'!C235="","",
IF(ISERROR(VLOOKUP('Section 11'!C235,CASRNp2,1,FALSE))=TRUE,"",'Section 11'!C235))</f>
        <v/>
      </c>
      <c r="I235" s="10" t="str">
        <f t="shared" si="9"/>
        <v/>
      </c>
    </row>
    <row r="236" spans="1:14" x14ac:dyDescent="0.35">
      <c r="A236" s="10" t="str">
        <f>IF(B236="","",MAX(A$3:A235)+1)</f>
        <v/>
      </c>
      <c r="B236" s="10" t="str">
        <f>IF('Section 11'!C236="", "",'Section 11'!C236)</f>
        <v/>
      </c>
      <c r="D236" s="10" t="str">
        <f t="shared" si="8"/>
        <v/>
      </c>
      <c r="F236" s="10" t="str">
        <f>IF(G236="","",MAX(F$3:F235)+1)</f>
        <v/>
      </c>
      <c r="G236" s="10" t="str">
        <f>IF('Section 11'!C236="","",
IF(ISERROR(VLOOKUP('Section 11'!C236,CASRNp2,1,FALSE))=TRUE,"",'Section 11'!C236))</f>
        <v/>
      </c>
      <c r="I236" s="10" t="str">
        <f t="shared" si="9"/>
        <v/>
      </c>
    </row>
    <row r="237" spans="1:14" x14ac:dyDescent="0.35">
      <c r="A237" s="10" t="str">
        <f>IF(B237="","",MAX(A$3:A236)+1)</f>
        <v/>
      </c>
      <c r="B237" s="10" t="str">
        <f>IF('Section 11'!C237="", "",'Section 11'!C237)</f>
        <v/>
      </c>
      <c r="D237" s="10" t="str">
        <f t="shared" si="8"/>
        <v/>
      </c>
      <c r="F237" s="10" t="str">
        <f>IF(G237="","",MAX(F$3:F236)+1)</f>
        <v/>
      </c>
      <c r="G237" s="10" t="str">
        <f>IF('Section 11'!C237="","",
IF(ISERROR(VLOOKUP('Section 11'!C237,CASRNp2,1,FALSE))=TRUE,"",'Section 11'!C237))</f>
        <v/>
      </c>
      <c r="I237" s="10" t="str">
        <f t="shared" si="9"/>
        <v/>
      </c>
    </row>
    <row r="238" spans="1:14" x14ac:dyDescent="0.35">
      <c r="A238" s="10" t="str">
        <f>IF(B238="","",MAX(A$3:A237)+1)</f>
        <v/>
      </c>
      <c r="B238" s="10" t="str">
        <f>IF('Section 11'!C238="", "",'Section 11'!C238)</f>
        <v/>
      </c>
      <c r="D238" s="10" t="str">
        <f t="shared" si="8"/>
        <v/>
      </c>
      <c r="F238" s="10" t="str">
        <f>IF(G238="","",MAX(F$3:F237)+1)</f>
        <v/>
      </c>
      <c r="G238" s="10" t="str">
        <f>IF('Section 11'!C238="","",
IF(ISERROR(VLOOKUP('Section 11'!C238,CASRNp2,1,FALSE))=TRUE,"",'Section 11'!C238))</f>
        <v/>
      </c>
      <c r="I238" s="10" t="str">
        <f t="shared" si="9"/>
        <v/>
      </c>
    </row>
    <row r="239" spans="1:14" x14ac:dyDescent="0.35">
      <c r="A239" s="10" t="str">
        <f>IF(B239="","",MAX(A$3:A238)+1)</f>
        <v/>
      </c>
      <c r="B239" s="10" t="str">
        <f>IF('Section 11'!C239="", "",'Section 11'!C239)</f>
        <v/>
      </c>
      <c r="D239" s="10" t="str">
        <f t="shared" si="8"/>
        <v/>
      </c>
      <c r="F239" s="10" t="str">
        <f>IF(G239="","",MAX(F$3:F238)+1)</f>
        <v/>
      </c>
      <c r="G239" s="10" t="str">
        <f>IF('Section 11'!C239="","",
IF(ISERROR(VLOOKUP('Section 11'!C239,CASRNp2,1,FALSE))=TRUE,"",'Section 11'!C239))</f>
        <v/>
      </c>
      <c r="I239" s="10" t="str">
        <f t="shared" si="9"/>
        <v/>
      </c>
    </row>
    <row r="240" spans="1:14" x14ac:dyDescent="0.35">
      <c r="A240" s="10" t="str">
        <f>IF(B240="","",MAX(A$3:A239)+1)</f>
        <v/>
      </c>
      <c r="B240" s="10" t="str">
        <f>IF('Section 11'!C240="", "",'Section 11'!C240)</f>
        <v/>
      </c>
      <c r="D240" s="10" t="str">
        <f t="shared" si="8"/>
        <v/>
      </c>
      <c r="F240" s="10" t="str">
        <f>IF(G240="","",MAX(F$3:F239)+1)</f>
        <v/>
      </c>
      <c r="G240" s="10" t="str">
        <f>IF('Section 11'!C240="","",
IF(ISERROR(VLOOKUP('Section 11'!C240,CASRNp2,1,FALSE))=TRUE,"",'Section 11'!C240))</f>
        <v/>
      </c>
      <c r="I240" s="10" t="str">
        <f t="shared" si="9"/>
        <v/>
      </c>
    </row>
    <row r="241" spans="1:9" x14ac:dyDescent="0.35">
      <c r="A241" s="10" t="str">
        <f>IF(B241="","",MAX(A$3:A240)+1)</f>
        <v/>
      </c>
      <c r="B241" s="10" t="str">
        <f>IF('Section 11'!C241="", "",'Section 11'!C241)</f>
        <v/>
      </c>
      <c r="D241" s="10" t="str">
        <f t="shared" si="8"/>
        <v/>
      </c>
      <c r="F241" s="10" t="str">
        <f>IF(G241="","",MAX(F$3:F240)+1)</f>
        <v/>
      </c>
      <c r="G241" s="10" t="str">
        <f>IF('Section 11'!C241="","",
IF(ISERROR(VLOOKUP('Section 11'!C241,CASRNp2,1,FALSE))=TRUE,"",'Section 11'!C241))</f>
        <v/>
      </c>
      <c r="I241" s="10" t="str">
        <f t="shared" si="9"/>
        <v/>
      </c>
    </row>
    <row r="242" spans="1:9" x14ac:dyDescent="0.35">
      <c r="A242" s="10" t="str">
        <f>IF(B242="","",MAX(A$3:A241)+1)</f>
        <v/>
      </c>
      <c r="B242" s="10" t="str">
        <f>IF('Section 11'!C242="", "",'Section 11'!C242)</f>
        <v/>
      </c>
      <c r="D242" s="10" t="str">
        <f t="shared" si="8"/>
        <v/>
      </c>
      <c r="F242" s="10" t="str">
        <f>IF(G242="","",MAX(F$3:F241)+1)</f>
        <v/>
      </c>
      <c r="G242" s="10" t="str">
        <f>IF('Section 11'!C242="","",
IF(ISERROR(VLOOKUP('Section 11'!C242,CASRNp2,1,FALSE))=TRUE,"",'Section 11'!C242))</f>
        <v/>
      </c>
      <c r="I242" s="10" t="str">
        <f t="shared" si="9"/>
        <v/>
      </c>
    </row>
    <row r="243" spans="1:9" x14ac:dyDescent="0.35">
      <c r="A243" s="10" t="str">
        <f>IF(B243="","",MAX(A$3:A242)+1)</f>
        <v/>
      </c>
      <c r="B243" s="10" t="str">
        <f>IF('Section 11'!C243="", "",'Section 11'!C243)</f>
        <v/>
      </c>
      <c r="D243" s="10" t="str">
        <f t="shared" si="8"/>
        <v/>
      </c>
      <c r="F243" s="10" t="str">
        <f>IF(G243="","",MAX(F$3:F242)+1)</f>
        <v/>
      </c>
      <c r="G243" s="10" t="str">
        <f>IF('Section 11'!C243="","",
IF(ISERROR(VLOOKUP('Section 11'!C243,CASRNp2,1,FALSE))=TRUE,"",'Section 11'!C243))</f>
        <v/>
      </c>
      <c r="I243" s="10" t="str">
        <f t="shared" si="9"/>
        <v/>
      </c>
    </row>
    <row r="244" spans="1:9" x14ac:dyDescent="0.35">
      <c r="A244" s="10" t="str">
        <f>IF(B244="","",MAX(A$3:A243)+1)</f>
        <v/>
      </c>
      <c r="B244" s="10" t="str">
        <f>IF('Section 11'!C244="", "",'Section 11'!C244)</f>
        <v/>
      </c>
      <c r="D244" s="10" t="str">
        <f t="shared" si="8"/>
        <v/>
      </c>
      <c r="F244" s="10" t="str">
        <f>IF(G244="","",MAX(F$3:F243)+1)</f>
        <v/>
      </c>
      <c r="G244" s="10" t="str">
        <f>IF('Section 11'!C244="","",
IF(ISERROR(VLOOKUP('Section 11'!C244,CASRNp2,1,FALSE))=TRUE,"",'Section 11'!C244))</f>
        <v/>
      </c>
      <c r="I244" s="10" t="str">
        <f t="shared" si="9"/>
        <v/>
      </c>
    </row>
    <row r="245" spans="1:9" x14ac:dyDescent="0.35">
      <c r="A245" s="10" t="str">
        <f>IF(B245="","",MAX(A$3:A244)+1)</f>
        <v/>
      </c>
      <c r="B245" s="10" t="str">
        <f>IF('Section 11'!C245="", "",'Section 11'!C245)</f>
        <v/>
      </c>
      <c r="D245" s="10" t="str">
        <f t="shared" si="8"/>
        <v/>
      </c>
      <c r="F245" s="10" t="str">
        <f>IF(G245="","",MAX(F$3:F244)+1)</f>
        <v/>
      </c>
      <c r="G245" s="10" t="str">
        <f>IF('Section 11'!C245="","",
IF(ISERROR(VLOOKUP('Section 11'!C245,CASRNp2,1,FALSE))=TRUE,"",'Section 11'!C245))</f>
        <v/>
      </c>
      <c r="I245" s="10" t="str">
        <f t="shared" si="9"/>
        <v/>
      </c>
    </row>
    <row r="246" spans="1:9" x14ac:dyDescent="0.35">
      <c r="A246" s="10" t="str">
        <f>IF(B246="","",MAX(A$3:A245)+1)</f>
        <v/>
      </c>
      <c r="B246" s="10" t="str">
        <f>IF('Section 11'!C246="", "",'Section 11'!C246)</f>
        <v/>
      </c>
      <c r="D246" s="10" t="str">
        <f t="shared" si="8"/>
        <v/>
      </c>
      <c r="F246" s="10" t="str">
        <f>IF(G246="","",MAX(F$3:F245)+1)</f>
        <v/>
      </c>
      <c r="G246" s="10" t="str">
        <f>IF('Section 11'!C246="","",
IF(ISERROR(VLOOKUP('Section 11'!C246,CASRNp2,1,FALSE))=TRUE,"",'Section 11'!C246))</f>
        <v/>
      </c>
      <c r="I246" s="10" t="str">
        <f t="shared" si="9"/>
        <v/>
      </c>
    </row>
    <row r="247" spans="1:9" x14ac:dyDescent="0.35">
      <c r="A247" s="10" t="str">
        <f>IF(B247="","",MAX(A$3:A246)+1)</f>
        <v/>
      </c>
      <c r="B247" s="10" t="str">
        <f>IF('Section 11'!C247="", "",'Section 11'!C247)</f>
        <v/>
      </c>
      <c r="D247" s="10" t="str">
        <f t="shared" si="8"/>
        <v/>
      </c>
      <c r="F247" s="10" t="str">
        <f>IF(G247="","",MAX(F$3:F246)+1)</f>
        <v/>
      </c>
      <c r="G247" s="10" t="str">
        <f>IF('Section 11'!C247="","",
IF(ISERROR(VLOOKUP('Section 11'!C247,CASRNp2,1,FALSE))=TRUE,"",'Section 11'!C247))</f>
        <v/>
      </c>
      <c r="I247" s="10" t="str">
        <f t="shared" si="9"/>
        <v/>
      </c>
    </row>
    <row r="248" spans="1:9" x14ac:dyDescent="0.35">
      <c r="A248" s="10" t="str">
        <f>IF(B248="","",MAX(A$3:A247)+1)</f>
        <v/>
      </c>
      <c r="B248" s="10" t="str">
        <f>IF('Section 11'!C248="", "",'Section 11'!C248)</f>
        <v/>
      </c>
      <c r="D248" s="10" t="str">
        <f t="shared" si="8"/>
        <v/>
      </c>
      <c r="F248" s="10" t="str">
        <f>IF(G248="","",MAX(F$3:F247)+1)</f>
        <v/>
      </c>
      <c r="G248" s="10" t="str">
        <f>IF('Section 11'!C248="","",
IF(ISERROR(VLOOKUP('Section 11'!C248,CASRNp2,1,FALSE))=TRUE,"",'Section 11'!C248))</f>
        <v/>
      </c>
      <c r="I248" s="10" t="str">
        <f t="shared" si="9"/>
        <v/>
      </c>
    </row>
    <row r="249" spans="1:9" x14ac:dyDescent="0.35">
      <c r="A249" s="10" t="str">
        <f>IF(B249="","",MAX(A$3:A248)+1)</f>
        <v/>
      </c>
      <c r="B249" s="10" t="str">
        <f>IF('Section 11'!C249="", "",'Section 11'!C249)</f>
        <v/>
      </c>
      <c r="D249" s="10" t="str">
        <f t="shared" si="8"/>
        <v/>
      </c>
      <c r="F249" s="10" t="str">
        <f>IF(G249="","",MAX(F$3:F248)+1)</f>
        <v/>
      </c>
      <c r="G249" s="10" t="str">
        <f>IF('Section 11'!C249="","",
IF(ISERROR(VLOOKUP('Section 11'!C249,CASRNp2,1,FALSE))=TRUE,"",'Section 11'!C249))</f>
        <v/>
      </c>
      <c r="I249" s="10" t="str">
        <f t="shared" si="9"/>
        <v/>
      </c>
    </row>
    <row r="250" spans="1:9" x14ac:dyDescent="0.35">
      <c r="A250" s="10" t="str">
        <f>IF(B250="","",MAX(A$3:A249)+1)</f>
        <v/>
      </c>
      <c r="B250" s="10" t="str">
        <f>IF('Section 11'!C250="", "",'Section 11'!C250)</f>
        <v/>
      </c>
      <c r="D250" s="10" t="str">
        <f t="shared" si="8"/>
        <v/>
      </c>
      <c r="F250" s="10" t="str">
        <f>IF(G250="","",MAX(F$3:F249)+1)</f>
        <v/>
      </c>
      <c r="G250" s="10" t="str">
        <f>IF('Section 11'!C250="","",
IF(ISERROR(VLOOKUP('Section 11'!C250,CASRNp2,1,FALSE))=TRUE,"",'Section 11'!C250))</f>
        <v/>
      </c>
      <c r="I250" s="10" t="str">
        <f t="shared" si="9"/>
        <v/>
      </c>
    </row>
    <row r="251" spans="1:9" x14ac:dyDescent="0.35">
      <c r="A251" s="10" t="str">
        <f>IF(B251="","",MAX(A$3:A250)+1)</f>
        <v/>
      </c>
      <c r="B251" s="10" t="str">
        <f>IF('Section 11'!C251="", "",'Section 11'!C251)</f>
        <v/>
      </c>
      <c r="D251" s="10" t="str">
        <f t="shared" si="8"/>
        <v/>
      </c>
      <c r="F251" s="10" t="str">
        <f>IF(G251="","",MAX(F$3:F250)+1)</f>
        <v/>
      </c>
      <c r="G251" s="10" t="str">
        <f>IF('Section 11'!C251="","",
IF(ISERROR(VLOOKUP('Section 11'!C251,CASRNp2,1,FALSE))=TRUE,"",'Section 11'!C251))</f>
        <v/>
      </c>
      <c r="I251" s="10" t="str">
        <f t="shared" si="9"/>
        <v/>
      </c>
    </row>
    <row r="252" spans="1:9" x14ac:dyDescent="0.35">
      <c r="A252" s="10" t="str">
        <f>IF(B252="","",MAX(A$3:A251)+1)</f>
        <v/>
      </c>
      <c r="B252" s="10" t="str">
        <f>IF('Section 11'!C252="", "",'Section 11'!C252)</f>
        <v/>
      </c>
      <c r="D252" s="10" t="str">
        <f t="shared" si="8"/>
        <v/>
      </c>
      <c r="F252" s="10" t="str">
        <f>IF(G252="","",MAX(F$3:F251)+1)</f>
        <v/>
      </c>
      <c r="G252" s="10" t="str">
        <f>IF('Section 11'!C252="","",
IF(ISERROR(VLOOKUP('Section 11'!C252,CASRNp2,1,FALSE))=TRUE,"",'Section 11'!C252))</f>
        <v/>
      </c>
      <c r="I252" s="10" t="str">
        <f t="shared" si="9"/>
        <v/>
      </c>
    </row>
    <row r="253" spans="1:9" x14ac:dyDescent="0.35">
      <c r="A253" s="10" t="str">
        <f>IF(B253="","",MAX(A$3:A252)+1)</f>
        <v/>
      </c>
      <c r="B253" s="10" t="str">
        <f>IF('Section 11'!C253="", "",'Section 11'!C253)</f>
        <v/>
      </c>
      <c r="D253" s="10" t="str">
        <f t="shared" si="8"/>
        <v/>
      </c>
      <c r="F253" s="10" t="str">
        <f>IF(G253="","",MAX(F$3:F252)+1)</f>
        <v/>
      </c>
      <c r="G253" s="10" t="str">
        <f>IF('Section 11'!C253="","",
IF(ISERROR(VLOOKUP('Section 11'!C253,CASRNp2,1,FALSE))=TRUE,"",'Section 11'!C253))</f>
        <v/>
      </c>
      <c r="I253" s="10" t="str">
        <f t="shared" si="9"/>
        <v/>
      </c>
    </row>
    <row r="254" spans="1:9" x14ac:dyDescent="0.35">
      <c r="A254" s="10" t="str">
        <f>IF(B254="","",MAX(A$3:A253)+1)</f>
        <v/>
      </c>
      <c r="B254" s="10" t="str">
        <f>IF('Section 11'!C254="", "",'Section 11'!C254)</f>
        <v/>
      </c>
      <c r="D254" s="10" t="str">
        <f t="shared" si="8"/>
        <v/>
      </c>
      <c r="F254" s="10" t="str">
        <f>IF(G254="","",MAX(F$3:F253)+1)</f>
        <v/>
      </c>
      <c r="G254" s="10" t="str">
        <f>IF('Section 11'!C254="","",
IF(ISERROR(VLOOKUP('Section 11'!C254,CASRNp2,1,FALSE))=TRUE,"",'Section 11'!C254))</f>
        <v/>
      </c>
      <c r="I254" s="10" t="str">
        <f t="shared" si="9"/>
        <v/>
      </c>
    </row>
    <row r="255" spans="1:9" x14ac:dyDescent="0.35">
      <c r="A255" s="10" t="str">
        <f>IF(B255="","",MAX(A$3:A254)+1)</f>
        <v/>
      </c>
      <c r="B255" s="10" t="str">
        <f>IF('Section 11'!C255="", "",'Section 11'!C255)</f>
        <v/>
      </c>
      <c r="D255" s="10" t="str">
        <f t="shared" si="8"/>
        <v/>
      </c>
      <c r="F255" s="10" t="str">
        <f>IF(G255="","",MAX(F$3:F254)+1)</f>
        <v/>
      </c>
      <c r="G255" s="10" t="str">
        <f>IF('Section 11'!C255="","",
IF(ISERROR(VLOOKUP('Section 11'!C255,CASRNp2,1,FALSE))=TRUE,"",'Section 11'!C255))</f>
        <v/>
      </c>
      <c r="I255" s="10" t="str">
        <f t="shared" si="9"/>
        <v/>
      </c>
    </row>
    <row r="256" spans="1:9" x14ac:dyDescent="0.35">
      <c r="A256" s="10" t="str">
        <f>IF(B256="","",MAX(A$3:A255)+1)</f>
        <v/>
      </c>
      <c r="B256" s="10" t="str">
        <f>IF('Section 11'!C256="", "",'Section 11'!C256)</f>
        <v/>
      </c>
      <c r="D256" s="10" t="str">
        <f t="shared" si="8"/>
        <v/>
      </c>
      <c r="F256" s="10" t="str">
        <f>IF(G256="","",MAX(F$3:F255)+1)</f>
        <v/>
      </c>
      <c r="G256" s="10" t="str">
        <f>IF('Section 11'!C256="","",
IF(ISERROR(VLOOKUP('Section 11'!C256,CASRNp2,1,FALSE))=TRUE,"",'Section 11'!C256))</f>
        <v/>
      </c>
      <c r="I256" s="10" t="str">
        <f t="shared" si="9"/>
        <v/>
      </c>
    </row>
    <row r="257" spans="1:9" x14ac:dyDescent="0.35">
      <c r="A257" s="10" t="str">
        <f>IF(B257="","",MAX(A$3:A256)+1)</f>
        <v/>
      </c>
      <c r="B257" s="10" t="str">
        <f>IF('Section 11'!C257="", "",'Section 11'!C257)</f>
        <v/>
      </c>
      <c r="D257" s="10" t="str">
        <f t="shared" si="8"/>
        <v/>
      </c>
      <c r="F257" s="10" t="str">
        <f>IF(G257="","",MAX(F$3:F256)+1)</f>
        <v/>
      </c>
      <c r="G257" s="10" t="str">
        <f>IF('Section 11'!C257="","",
IF(ISERROR(VLOOKUP('Section 11'!C257,CASRNp2,1,FALSE))=TRUE,"",'Section 11'!C257))</f>
        <v/>
      </c>
      <c r="I257" s="10" t="str">
        <f t="shared" si="9"/>
        <v/>
      </c>
    </row>
    <row r="258" spans="1:9" x14ac:dyDescent="0.35">
      <c r="A258" s="10" t="str">
        <f>IF(B258="","",MAX(A$3:A257)+1)</f>
        <v/>
      </c>
      <c r="B258" s="10" t="str">
        <f>IF('Section 11'!C258="", "",'Section 11'!C258)</f>
        <v/>
      </c>
      <c r="D258" s="10" t="str">
        <f t="shared" si="8"/>
        <v/>
      </c>
      <c r="F258" s="10" t="str">
        <f>IF(G258="","",MAX(F$3:F257)+1)</f>
        <v/>
      </c>
      <c r="G258" s="10" t="str">
        <f>IF('Section 11'!C258="","",
IF(ISERROR(VLOOKUP('Section 11'!C258,CASRNp2,1,FALSE))=TRUE,"",'Section 11'!C258))</f>
        <v/>
      </c>
      <c r="I258" s="10" t="str">
        <f t="shared" si="9"/>
        <v/>
      </c>
    </row>
    <row r="259" spans="1:9" x14ac:dyDescent="0.35">
      <c r="A259" s="10" t="str">
        <f>IF(B259="","",MAX(A$3:A258)+1)</f>
        <v/>
      </c>
      <c r="B259" s="10" t="str">
        <f>IF('Section 11'!C259="", "",'Section 11'!C259)</f>
        <v/>
      </c>
      <c r="D259" s="10" t="str">
        <f t="shared" si="8"/>
        <v/>
      </c>
      <c r="F259" s="10" t="str">
        <f>IF(G259="","",MAX(F$3:F258)+1)</f>
        <v/>
      </c>
      <c r="G259" s="10" t="str">
        <f>IF('Section 11'!C259="","",
IF(ISERROR(VLOOKUP('Section 11'!C259,CASRNp2,1,FALSE))=TRUE,"",'Section 11'!C259))</f>
        <v/>
      </c>
      <c r="I259" s="10" t="str">
        <f t="shared" si="9"/>
        <v/>
      </c>
    </row>
    <row r="260" spans="1:9" x14ac:dyDescent="0.35">
      <c r="A260" s="10" t="str">
        <f>IF(B260="","",MAX(A$3:A259)+1)</f>
        <v/>
      </c>
      <c r="B260" s="10" t="str">
        <f>IF('Section 11'!C260="", "",'Section 11'!C260)</f>
        <v/>
      </c>
      <c r="D260" s="10" t="str">
        <f t="shared" si="8"/>
        <v/>
      </c>
      <c r="F260" s="10" t="str">
        <f>IF(G260="","",MAX(F$3:F259)+1)</f>
        <v/>
      </c>
      <c r="G260" s="10" t="str">
        <f>IF('Section 11'!C260="","",
IF(ISERROR(VLOOKUP('Section 11'!C260,CASRNp2,1,FALSE))=TRUE,"",'Section 11'!C260))</f>
        <v/>
      </c>
      <c r="I260" s="10" t="str">
        <f t="shared" si="9"/>
        <v/>
      </c>
    </row>
    <row r="261" spans="1:9" x14ac:dyDescent="0.35">
      <c r="A261" s="10" t="str">
        <f>IF(B261="","",MAX(A$3:A260)+1)</f>
        <v/>
      </c>
      <c r="B261" s="10" t="str">
        <f>IF('Section 11'!C261="", "",'Section 11'!C261)</f>
        <v/>
      </c>
      <c r="D261" s="10" t="str">
        <f t="shared" ref="D261:D324" si="10">IF(ISERROR(INDEX($B$4:$B$336,MATCH(ROW()-ROW($B$3),$A$4:$A$336,0))), "", INDEX($B$4:$B$336,MATCH(ROW()-ROW($B$3),$A$4:$A$336,0)))</f>
        <v/>
      </c>
      <c r="F261" s="10" t="str">
        <f>IF(G261="","",MAX(F$3:F260)+1)</f>
        <v/>
      </c>
      <c r="G261" s="10" t="str">
        <f>IF('Section 11'!C261="","",
IF(ISERROR(VLOOKUP('Section 11'!C261,CASRNp2,1,FALSE))=TRUE,"",'Section 11'!C261))</f>
        <v/>
      </c>
      <c r="I261" s="10" t="str">
        <f t="shared" ref="I261:I324" si="11">IF(ISERROR(INDEX($G$4:$G$336,MATCH(ROW()-ROW($G$3),$F$4:$F$336,0))), "", INDEX($G$4:$G$336,MATCH(ROW()-ROW($G$3),$F$4:$F$336,0)))</f>
        <v/>
      </c>
    </row>
    <row r="262" spans="1:9" x14ac:dyDescent="0.35">
      <c r="A262" s="10" t="str">
        <f>IF(B262="","",MAX(A$3:A261)+1)</f>
        <v/>
      </c>
      <c r="B262" s="10" t="str">
        <f>IF('Section 11'!C262="", "",'Section 11'!C262)</f>
        <v/>
      </c>
      <c r="D262" s="10" t="str">
        <f t="shared" si="10"/>
        <v/>
      </c>
      <c r="F262" s="10" t="str">
        <f>IF(G262="","",MAX(F$3:F261)+1)</f>
        <v/>
      </c>
      <c r="G262" s="10" t="str">
        <f>IF('Section 11'!C262="","",
IF(ISERROR(VLOOKUP('Section 11'!C262,CASRNp2,1,FALSE))=TRUE,"",'Section 11'!C262))</f>
        <v/>
      </c>
      <c r="I262" s="10" t="str">
        <f t="shared" si="11"/>
        <v/>
      </c>
    </row>
    <row r="263" spans="1:9" x14ac:dyDescent="0.35">
      <c r="A263" s="10" t="str">
        <f>IF(B263="","",MAX(A$3:A262)+1)</f>
        <v/>
      </c>
      <c r="B263" s="10" t="str">
        <f>IF('Section 11'!C263="", "",'Section 11'!C263)</f>
        <v/>
      </c>
      <c r="D263" s="10" t="str">
        <f t="shared" si="10"/>
        <v/>
      </c>
      <c r="F263" s="10" t="str">
        <f>IF(G263="","",MAX(F$3:F262)+1)</f>
        <v/>
      </c>
      <c r="G263" s="10" t="str">
        <f>IF('Section 11'!C263="","",
IF(ISERROR(VLOOKUP('Section 11'!C263,CASRNp2,1,FALSE))=TRUE,"",'Section 11'!C263))</f>
        <v/>
      </c>
      <c r="I263" s="10" t="str">
        <f t="shared" si="11"/>
        <v/>
      </c>
    </row>
    <row r="264" spans="1:9" x14ac:dyDescent="0.35">
      <c r="A264" s="10" t="str">
        <f>IF(B264="","",MAX(A$3:A263)+1)</f>
        <v/>
      </c>
      <c r="B264" s="10" t="str">
        <f>IF('Section 11'!C264="", "",'Section 11'!C264)</f>
        <v/>
      </c>
      <c r="D264" s="10" t="str">
        <f t="shared" si="10"/>
        <v/>
      </c>
      <c r="F264" s="10" t="str">
        <f>IF(G264="","",MAX(F$3:F263)+1)</f>
        <v/>
      </c>
      <c r="G264" s="10" t="str">
        <f>IF('Section 11'!C264="","",
IF(ISERROR(VLOOKUP('Section 11'!C264,CASRNp2,1,FALSE))=TRUE,"",'Section 11'!C264))</f>
        <v/>
      </c>
      <c r="I264" s="10" t="str">
        <f t="shared" si="11"/>
        <v/>
      </c>
    </row>
    <row r="265" spans="1:9" x14ac:dyDescent="0.35">
      <c r="A265" s="10" t="str">
        <f>IF(B265="","",MAX(A$3:A264)+1)</f>
        <v/>
      </c>
      <c r="B265" s="10" t="str">
        <f>IF('Section 11'!C265="", "",'Section 11'!C265)</f>
        <v/>
      </c>
      <c r="D265" s="10" t="str">
        <f t="shared" si="10"/>
        <v/>
      </c>
      <c r="F265" s="10" t="str">
        <f>IF(G265="","",MAX(F$3:F264)+1)</f>
        <v/>
      </c>
      <c r="G265" s="10" t="str">
        <f>IF('Section 11'!C265="","",
IF(ISERROR(VLOOKUP('Section 11'!C265,CASRNp2,1,FALSE))=TRUE,"",'Section 11'!C265))</f>
        <v/>
      </c>
      <c r="I265" s="10" t="str">
        <f t="shared" si="11"/>
        <v/>
      </c>
    </row>
    <row r="266" spans="1:9" x14ac:dyDescent="0.35">
      <c r="A266" s="10" t="str">
        <f>IF(B266="","",MAX(A$3:A265)+1)</f>
        <v/>
      </c>
      <c r="B266" s="10" t="str">
        <f>IF('Section 11'!C266="", "",'Section 11'!C266)</f>
        <v/>
      </c>
      <c r="D266" s="10" t="str">
        <f t="shared" si="10"/>
        <v/>
      </c>
      <c r="F266" s="10" t="str">
        <f>IF(G266="","",MAX(F$3:F265)+1)</f>
        <v/>
      </c>
      <c r="G266" s="10" t="str">
        <f>IF('Section 11'!C266="","",
IF(ISERROR(VLOOKUP('Section 11'!C266,CASRNp2,1,FALSE))=TRUE,"",'Section 11'!C266))</f>
        <v/>
      </c>
      <c r="I266" s="10" t="str">
        <f t="shared" si="11"/>
        <v/>
      </c>
    </row>
    <row r="267" spans="1:9" x14ac:dyDescent="0.35">
      <c r="A267" s="10" t="str">
        <f>IF(B267="","",MAX(A$3:A266)+1)</f>
        <v/>
      </c>
      <c r="B267" s="10" t="str">
        <f>IF('Section 11'!C267="", "",'Section 11'!C267)</f>
        <v/>
      </c>
      <c r="D267" s="10" t="str">
        <f t="shared" si="10"/>
        <v/>
      </c>
      <c r="F267" s="10" t="str">
        <f>IF(G267="","",MAX(F$3:F266)+1)</f>
        <v/>
      </c>
      <c r="G267" s="10" t="str">
        <f>IF('Section 11'!C267="","",
IF(ISERROR(VLOOKUP('Section 11'!C267,CASRNp2,1,FALSE))=TRUE,"",'Section 11'!C267))</f>
        <v/>
      </c>
      <c r="I267" s="10" t="str">
        <f t="shared" si="11"/>
        <v/>
      </c>
    </row>
    <row r="268" spans="1:9" x14ac:dyDescent="0.35">
      <c r="A268" s="10" t="str">
        <f>IF(B268="","",MAX(A$3:A267)+1)</f>
        <v/>
      </c>
      <c r="B268" s="10" t="str">
        <f>IF('Section 11'!C268="", "",'Section 11'!C268)</f>
        <v/>
      </c>
      <c r="D268" s="10" t="str">
        <f t="shared" si="10"/>
        <v/>
      </c>
      <c r="F268" s="10" t="str">
        <f>IF(G268="","",MAX(F$3:F267)+1)</f>
        <v/>
      </c>
      <c r="G268" s="10" t="str">
        <f>IF('Section 11'!C268="","",
IF(ISERROR(VLOOKUP('Section 11'!C268,CASRNp2,1,FALSE))=TRUE,"",'Section 11'!C268))</f>
        <v/>
      </c>
      <c r="I268" s="10" t="str">
        <f t="shared" si="11"/>
        <v/>
      </c>
    </row>
    <row r="269" spans="1:9" x14ac:dyDescent="0.35">
      <c r="A269" s="10" t="str">
        <f>IF(B269="","",MAX(A$3:A268)+1)</f>
        <v/>
      </c>
      <c r="B269" s="10" t="str">
        <f>IF('Section 11'!C269="", "",'Section 11'!C269)</f>
        <v/>
      </c>
      <c r="D269" s="10" t="str">
        <f t="shared" si="10"/>
        <v/>
      </c>
      <c r="F269" s="10" t="str">
        <f>IF(G269="","",MAX(F$3:F268)+1)</f>
        <v/>
      </c>
      <c r="G269" s="10" t="str">
        <f>IF('Section 11'!C269="","",
IF(ISERROR(VLOOKUP('Section 11'!C269,CASRNp2,1,FALSE))=TRUE,"",'Section 11'!C269))</f>
        <v/>
      </c>
      <c r="I269" s="10" t="str">
        <f t="shared" si="11"/>
        <v/>
      </c>
    </row>
    <row r="270" spans="1:9" x14ac:dyDescent="0.35">
      <c r="A270" s="10" t="str">
        <f>IF(B270="","",MAX(A$3:A269)+1)</f>
        <v/>
      </c>
      <c r="B270" s="10" t="str">
        <f>IF('Section 11'!C270="", "",'Section 11'!C270)</f>
        <v/>
      </c>
      <c r="D270" s="10" t="str">
        <f t="shared" si="10"/>
        <v/>
      </c>
      <c r="F270" s="10" t="str">
        <f>IF(G270="","",MAX(F$3:F269)+1)</f>
        <v/>
      </c>
      <c r="G270" s="10" t="str">
        <f>IF('Section 11'!C270="","",
IF(ISERROR(VLOOKUP('Section 11'!C270,CASRNp2,1,FALSE))=TRUE,"",'Section 11'!C270))</f>
        <v/>
      </c>
      <c r="I270" s="10" t="str">
        <f t="shared" si="11"/>
        <v/>
      </c>
    </row>
    <row r="271" spans="1:9" x14ac:dyDescent="0.35">
      <c r="A271" s="10" t="str">
        <f>IF(B271="","",MAX(A$3:A270)+1)</f>
        <v/>
      </c>
      <c r="B271" s="10" t="str">
        <f>IF('Section 11'!C271="", "",'Section 11'!C271)</f>
        <v/>
      </c>
      <c r="D271" s="10" t="str">
        <f t="shared" si="10"/>
        <v/>
      </c>
      <c r="F271" s="10" t="str">
        <f>IF(G271="","",MAX(F$3:F270)+1)</f>
        <v/>
      </c>
      <c r="G271" s="10" t="str">
        <f>IF('Section 11'!C271="","",
IF(ISERROR(VLOOKUP('Section 11'!C271,CASRNp2,1,FALSE))=TRUE,"",'Section 11'!C271))</f>
        <v/>
      </c>
      <c r="I271" s="10" t="str">
        <f t="shared" si="11"/>
        <v/>
      </c>
    </row>
    <row r="272" spans="1:9" x14ac:dyDescent="0.35">
      <c r="A272" s="10" t="str">
        <f>IF(B272="","",MAX(A$3:A271)+1)</f>
        <v/>
      </c>
      <c r="B272" s="10" t="str">
        <f>IF('Section 11'!C272="", "",'Section 11'!C272)</f>
        <v/>
      </c>
      <c r="D272" s="10" t="str">
        <f t="shared" si="10"/>
        <v/>
      </c>
      <c r="F272" s="10" t="str">
        <f>IF(G272="","",MAX(F$3:F271)+1)</f>
        <v/>
      </c>
      <c r="G272" s="10" t="str">
        <f>IF('Section 11'!C272="","",
IF(ISERROR(VLOOKUP('Section 11'!C272,CASRNp2,1,FALSE))=TRUE,"",'Section 11'!C272))</f>
        <v/>
      </c>
      <c r="I272" s="10" t="str">
        <f t="shared" si="11"/>
        <v/>
      </c>
    </row>
    <row r="273" spans="1:9" x14ac:dyDescent="0.35">
      <c r="A273" s="10" t="str">
        <f>IF(B273="","",MAX(A$3:A272)+1)</f>
        <v/>
      </c>
      <c r="B273" s="10" t="str">
        <f>IF('Section 11'!C273="", "",'Section 11'!C273)</f>
        <v/>
      </c>
      <c r="D273" s="10" t="str">
        <f t="shared" si="10"/>
        <v/>
      </c>
      <c r="F273" s="10" t="str">
        <f>IF(G273="","",MAX(F$3:F272)+1)</f>
        <v/>
      </c>
      <c r="G273" s="10" t="str">
        <f>IF('Section 11'!C273="","",
IF(ISERROR(VLOOKUP('Section 11'!C273,CASRNp2,1,FALSE))=TRUE,"",'Section 11'!C273))</f>
        <v/>
      </c>
      <c r="I273" s="10" t="str">
        <f t="shared" si="11"/>
        <v/>
      </c>
    </row>
    <row r="274" spans="1:9" x14ac:dyDescent="0.35">
      <c r="A274" s="10" t="str">
        <f>IF(B274="","",MAX(A$3:A273)+1)</f>
        <v/>
      </c>
      <c r="B274" s="10" t="str">
        <f>IF('Section 11'!C274="", "",'Section 11'!C274)</f>
        <v/>
      </c>
      <c r="D274" s="10" t="str">
        <f t="shared" si="10"/>
        <v/>
      </c>
      <c r="F274" s="10" t="str">
        <f>IF(G274="","",MAX(F$3:F273)+1)</f>
        <v/>
      </c>
      <c r="G274" s="10" t="str">
        <f>IF('Section 11'!C274="","",
IF(ISERROR(VLOOKUP('Section 11'!C274,CASRNp2,1,FALSE))=TRUE,"",'Section 11'!C274))</f>
        <v/>
      </c>
      <c r="I274" s="10" t="str">
        <f t="shared" si="11"/>
        <v/>
      </c>
    </row>
    <row r="275" spans="1:9" x14ac:dyDescent="0.35">
      <c r="A275" s="10" t="str">
        <f>IF(B275="","",MAX(A$3:A274)+1)</f>
        <v/>
      </c>
      <c r="B275" s="10" t="str">
        <f>IF('Section 11'!C275="", "",'Section 11'!C275)</f>
        <v/>
      </c>
      <c r="D275" s="10" t="str">
        <f t="shared" si="10"/>
        <v/>
      </c>
      <c r="F275" s="10" t="str">
        <f>IF(G275="","",MAX(F$3:F274)+1)</f>
        <v/>
      </c>
      <c r="G275" s="10" t="str">
        <f>IF('Section 11'!C275="","",
IF(ISERROR(VLOOKUP('Section 11'!C275,CASRNp2,1,FALSE))=TRUE,"",'Section 11'!C275))</f>
        <v/>
      </c>
      <c r="I275" s="10" t="str">
        <f t="shared" si="11"/>
        <v/>
      </c>
    </row>
    <row r="276" spans="1:9" x14ac:dyDescent="0.35">
      <c r="A276" s="10" t="str">
        <f>IF(B276="","",MAX(A$3:A275)+1)</f>
        <v/>
      </c>
      <c r="B276" s="10" t="str">
        <f>IF('Section 11'!C276="", "",'Section 11'!C276)</f>
        <v/>
      </c>
      <c r="D276" s="10" t="str">
        <f t="shared" si="10"/>
        <v/>
      </c>
      <c r="F276" s="10" t="str">
        <f>IF(G276="","",MAX(F$3:F275)+1)</f>
        <v/>
      </c>
      <c r="G276" s="10" t="str">
        <f>IF('Section 11'!C276="","",
IF(ISERROR(VLOOKUP('Section 11'!C276,CASRNp2,1,FALSE))=TRUE,"",'Section 11'!C276))</f>
        <v/>
      </c>
      <c r="I276" s="10" t="str">
        <f t="shared" si="11"/>
        <v/>
      </c>
    </row>
    <row r="277" spans="1:9" x14ac:dyDescent="0.35">
      <c r="A277" s="10" t="str">
        <f>IF(B277="","",MAX(A$3:A276)+1)</f>
        <v/>
      </c>
      <c r="B277" s="10" t="str">
        <f>IF('Section 11'!C277="", "",'Section 11'!C277)</f>
        <v/>
      </c>
      <c r="D277" s="10" t="str">
        <f t="shared" si="10"/>
        <v/>
      </c>
      <c r="F277" s="10" t="str">
        <f>IF(G277="","",MAX(F$3:F276)+1)</f>
        <v/>
      </c>
      <c r="G277" s="10" t="str">
        <f>IF('Section 11'!C277="","",
IF(ISERROR(VLOOKUP('Section 11'!C277,CASRNp2,1,FALSE))=TRUE,"",'Section 11'!C277))</f>
        <v/>
      </c>
      <c r="I277" s="10" t="str">
        <f t="shared" si="11"/>
        <v/>
      </c>
    </row>
    <row r="278" spans="1:9" x14ac:dyDescent="0.35">
      <c r="A278" s="10" t="str">
        <f>IF(B278="","",MAX(A$3:A277)+1)</f>
        <v/>
      </c>
      <c r="B278" s="10" t="str">
        <f>IF('Section 11'!C278="", "",'Section 11'!C278)</f>
        <v/>
      </c>
      <c r="D278" s="10" t="str">
        <f t="shared" si="10"/>
        <v/>
      </c>
      <c r="F278" s="10" t="str">
        <f>IF(G278="","",MAX(F$3:F277)+1)</f>
        <v/>
      </c>
      <c r="G278" s="10" t="str">
        <f>IF('Section 11'!C278="","",
IF(ISERROR(VLOOKUP('Section 11'!C278,CASRNp2,1,FALSE))=TRUE,"",'Section 11'!C278))</f>
        <v/>
      </c>
      <c r="I278" s="10" t="str">
        <f t="shared" si="11"/>
        <v/>
      </c>
    </row>
    <row r="279" spans="1:9" x14ac:dyDescent="0.35">
      <c r="A279" s="10" t="str">
        <f>IF(B279="","",MAX(A$3:A278)+1)</f>
        <v/>
      </c>
      <c r="B279" s="10" t="str">
        <f>IF('Section 11'!C279="", "",'Section 11'!C279)</f>
        <v/>
      </c>
      <c r="D279" s="10" t="str">
        <f t="shared" si="10"/>
        <v/>
      </c>
      <c r="F279" s="10" t="str">
        <f>IF(G279="","",MAX(F$3:F278)+1)</f>
        <v/>
      </c>
      <c r="G279" s="10" t="str">
        <f>IF('Section 11'!C279="","",
IF(ISERROR(VLOOKUP('Section 11'!C279,CASRNp2,1,FALSE))=TRUE,"",'Section 11'!C279))</f>
        <v/>
      </c>
      <c r="I279" s="10" t="str">
        <f t="shared" si="11"/>
        <v/>
      </c>
    </row>
    <row r="280" spans="1:9" x14ac:dyDescent="0.35">
      <c r="A280" s="10" t="str">
        <f>IF(B280="","",MAX(A$3:A279)+1)</f>
        <v/>
      </c>
      <c r="B280" s="10" t="str">
        <f>IF('Section 11'!C280="", "",'Section 11'!C280)</f>
        <v/>
      </c>
      <c r="D280" s="10" t="str">
        <f t="shared" si="10"/>
        <v/>
      </c>
      <c r="F280" s="10" t="str">
        <f>IF(G280="","",MAX(F$3:F279)+1)</f>
        <v/>
      </c>
      <c r="G280" s="10" t="str">
        <f>IF('Section 11'!C280="","",
IF(ISERROR(VLOOKUP('Section 11'!C280,CASRNp2,1,FALSE))=TRUE,"",'Section 11'!C280))</f>
        <v/>
      </c>
      <c r="I280" s="10" t="str">
        <f t="shared" si="11"/>
        <v/>
      </c>
    </row>
    <row r="281" spans="1:9" x14ac:dyDescent="0.35">
      <c r="A281" s="10" t="str">
        <f>IF(B281="","",MAX(A$3:A280)+1)</f>
        <v/>
      </c>
      <c r="B281" s="10" t="str">
        <f>IF('Section 11'!C281="", "",'Section 11'!C281)</f>
        <v/>
      </c>
      <c r="D281" s="10" t="str">
        <f t="shared" si="10"/>
        <v/>
      </c>
      <c r="F281" s="10" t="str">
        <f>IF(G281="","",MAX(F$3:F280)+1)</f>
        <v/>
      </c>
      <c r="G281" s="10" t="str">
        <f>IF('Section 11'!C281="","",
IF(ISERROR(VLOOKUP('Section 11'!C281,CASRNp2,1,FALSE))=TRUE,"",'Section 11'!C281))</f>
        <v/>
      </c>
      <c r="I281" s="10" t="str">
        <f t="shared" si="11"/>
        <v/>
      </c>
    </row>
    <row r="282" spans="1:9" x14ac:dyDescent="0.35">
      <c r="A282" s="10" t="str">
        <f>IF(B282="","",MAX(A$3:A281)+1)</f>
        <v/>
      </c>
      <c r="B282" s="10" t="str">
        <f>IF('Section 11'!C282="", "",'Section 11'!C282)</f>
        <v/>
      </c>
      <c r="D282" s="10" t="str">
        <f t="shared" si="10"/>
        <v/>
      </c>
      <c r="F282" s="10" t="str">
        <f>IF(G282="","",MAX(F$3:F281)+1)</f>
        <v/>
      </c>
      <c r="G282" s="10" t="str">
        <f>IF('Section 11'!C282="","",
IF(ISERROR(VLOOKUP('Section 11'!C282,CASRNp2,1,FALSE))=TRUE,"",'Section 11'!C282))</f>
        <v/>
      </c>
      <c r="I282" s="10" t="str">
        <f t="shared" si="11"/>
        <v/>
      </c>
    </row>
    <row r="283" spans="1:9" x14ac:dyDescent="0.35">
      <c r="A283" s="10" t="str">
        <f>IF(B283="","",MAX(A$3:A282)+1)</f>
        <v/>
      </c>
      <c r="B283" s="10" t="str">
        <f>IF('Section 11'!C283="", "",'Section 11'!C283)</f>
        <v/>
      </c>
      <c r="D283" s="10" t="str">
        <f t="shared" si="10"/>
        <v/>
      </c>
      <c r="F283" s="10" t="str">
        <f>IF(G283="","",MAX(F$3:F282)+1)</f>
        <v/>
      </c>
      <c r="G283" s="10" t="str">
        <f>IF('Section 11'!C283="","",
IF(ISERROR(VLOOKUP('Section 11'!C283,CASRNp2,1,FALSE))=TRUE,"",'Section 11'!C283))</f>
        <v/>
      </c>
      <c r="I283" s="10" t="str">
        <f t="shared" si="11"/>
        <v/>
      </c>
    </row>
    <row r="284" spans="1:9" x14ac:dyDescent="0.35">
      <c r="A284" s="10" t="str">
        <f>IF(B284="","",MAX(A$3:A283)+1)</f>
        <v/>
      </c>
      <c r="B284" s="10" t="str">
        <f>IF('Section 11'!C284="", "",'Section 11'!C284)</f>
        <v/>
      </c>
      <c r="D284" s="10" t="str">
        <f t="shared" si="10"/>
        <v/>
      </c>
      <c r="F284" s="10" t="str">
        <f>IF(G284="","",MAX(F$3:F283)+1)</f>
        <v/>
      </c>
      <c r="G284" s="10" t="str">
        <f>IF('Section 11'!C284="","",
IF(ISERROR(VLOOKUP('Section 11'!C284,CASRNp2,1,FALSE))=TRUE,"",'Section 11'!C284))</f>
        <v/>
      </c>
      <c r="I284" s="10" t="str">
        <f t="shared" si="11"/>
        <v/>
      </c>
    </row>
    <row r="285" spans="1:9" x14ac:dyDescent="0.35">
      <c r="A285" s="10" t="str">
        <f>IF(B285="","",MAX(A$3:A284)+1)</f>
        <v/>
      </c>
      <c r="B285" s="10" t="str">
        <f>IF('Section 11'!C285="", "",'Section 11'!C285)</f>
        <v/>
      </c>
      <c r="D285" s="10" t="str">
        <f t="shared" si="10"/>
        <v/>
      </c>
      <c r="F285" s="10" t="str">
        <f>IF(G285="","",MAX(F$3:F284)+1)</f>
        <v/>
      </c>
      <c r="G285" s="10" t="str">
        <f>IF('Section 11'!C285="","",
IF(ISERROR(VLOOKUP('Section 11'!C285,CASRNp2,1,FALSE))=TRUE,"",'Section 11'!C285))</f>
        <v/>
      </c>
      <c r="I285" s="10" t="str">
        <f t="shared" si="11"/>
        <v/>
      </c>
    </row>
    <row r="286" spans="1:9" x14ac:dyDescent="0.35">
      <c r="A286" s="10" t="str">
        <f>IF(B286="","",MAX(A$3:A285)+1)</f>
        <v/>
      </c>
      <c r="B286" s="10" t="str">
        <f>IF('Section 11'!C286="", "",'Section 11'!C286)</f>
        <v/>
      </c>
      <c r="D286" s="10" t="str">
        <f t="shared" si="10"/>
        <v/>
      </c>
      <c r="F286" s="10" t="str">
        <f>IF(G286="","",MAX(F$3:F285)+1)</f>
        <v/>
      </c>
      <c r="G286" s="10" t="str">
        <f>IF('Section 11'!C286="","",
IF(ISERROR(VLOOKUP('Section 11'!C286,CASRNp2,1,FALSE))=TRUE,"",'Section 11'!C286))</f>
        <v/>
      </c>
      <c r="I286" s="10" t="str">
        <f t="shared" si="11"/>
        <v/>
      </c>
    </row>
    <row r="287" spans="1:9" x14ac:dyDescent="0.35">
      <c r="A287" s="10" t="str">
        <f>IF(B287="","",MAX(A$3:A286)+1)</f>
        <v/>
      </c>
      <c r="B287" s="10" t="str">
        <f>IF('Section 11'!C287="", "",'Section 11'!C287)</f>
        <v/>
      </c>
      <c r="D287" s="10" t="str">
        <f t="shared" si="10"/>
        <v/>
      </c>
      <c r="F287" s="10" t="str">
        <f>IF(G287="","",MAX(F$3:F286)+1)</f>
        <v/>
      </c>
      <c r="G287" s="10" t="str">
        <f>IF('Section 11'!C287="","",
IF(ISERROR(VLOOKUP('Section 11'!C287,CASRNp2,1,FALSE))=TRUE,"",'Section 11'!C287))</f>
        <v/>
      </c>
      <c r="I287" s="10" t="str">
        <f t="shared" si="11"/>
        <v/>
      </c>
    </row>
    <row r="288" spans="1:9" x14ac:dyDescent="0.35">
      <c r="A288" s="10" t="str">
        <f>IF(B288="","",MAX(A$3:A287)+1)</f>
        <v/>
      </c>
      <c r="B288" s="10" t="str">
        <f>IF('Section 11'!C288="", "",'Section 11'!C288)</f>
        <v/>
      </c>
      <c r="D288" s="10" t="str">
        <f t="shared" si="10"/>
        <v/>
      </c>
      <c r="F288" s="10" t="str">
        <f>IF(G288="","",MAX(F$3:F287)+1)</f>
        <v/>
      </c>
      <c r="G288" s="10" t="str">
        <f>IF('Section 11'!C288="","",
IF(ISERROR(VLOOKUP('Section 11'!C288,CASRNp2,1,FALSE))=TRUE,"",'Section 11'!C288))</f>
        <v/>
      </c>
      <c r="I288" s="10" t="str">
        <f t="shared" si="11"/>
        <v/>
      </c>
    </row>
    <row r="289" spans="1:9" x14ac:dyDescent="0.35">
      <c r="A289" s="10" t="str">
        <f>IF(B289="","",MAX(A$3:A288)+1)</f>
        <v/>
      </c>
      <c r="B289" s="10" t="str">
        <f>IF('Section 11'!C289="", "",'Section 11'!C289)</f>
        <v/>
      </c>
      <c r="D289" s="10" t="str">
        <f t="shared" si="10"/>
        <v/>
      </c>
      <c r="F289" s="10" t="str">
        <f>IF(G289="","",MAX(F$3:F288)+1)</f>
        <v/>
      </c>
      <c r="G289" s="10" t="str">
        <f>IF('Section 11'!C289="","",
IF(ISERROR(VLOOKUP('Section 11'!C289,CASRNp2,1,FALSE))=TRUE,"",'Section 11'!C289))</f>
        <v/>
      </c>
      <c r="I289" s="10" t="str">
        <f t="shared" si="11"/>
        <v/>
      </c>
    </row>
    <row r="290" spans="1:9" x14ac:dyDescent="0.35">
      <c r="A290" s="10" t="str">
        <f>IF(B290="","",MAX(A$3:A289)+1)</f>
        <v/>
      </c>
      <c r="B290" s="10" t="str">
        <f>IF('Section 11'!C290="", "",'Section 11'!C290)</f>
        <v/>
      </c>
      <c r="D290" s="10" t="str">
        <f t="shared" si="10"/>
        <v/>
      </c>
      <c r="F290" s="10" t="str">
        <f>IF(G290="","",MAX(F$3:F289)+1)</f>
        <v/>
      </c>
      <c r="G290" s="10" t="str">
        <f>IF('Section 11'!C290="","",
IF(ISERROR(VLOOKUP('Section 11'!C290,CASRNp2,1,FALSE))=TRUE,"",'Section 11'!C290))</f>
        <v/>
      </c>
      <c r="I290" s="10" t="str">
        <f t="shared" si="11"/>
        <v/>
      </c>
    </row>
    <row r="291" spans="1:9" x14ac:dyDescent="0.35">
      <c r="A291" s="10" t="str">
        <f>IF(B291="","",MAX(A$3:A290)+1)</f>
        <v/>
      </c>
      <c r="B291" s="10" t="str">
        <f>IF('Section 11'!C291="", "",'Section 11'!C291)</f>
        <v/>
      </c>
      <c r="D291" s="10" t="str">
        <f t="shared" si="10"/>
        <v/>
      </c>
      <c r="F291" s="10" t="str">
        <f>IF(G291="","",MAX(F$3:F290)+1)</f>
        <v/>
      </c>
      <c r="G291" s="10" t="str">
        <f>IF('Section 11'!C291="","",
IF(ISERROR(VLOOKUP('Section 11'!C291,CASRNp2,1,FALSE))=TRUE,"",'Section 11'!C291))</f>
        <v/>
      </c>
      <c r="I291" s="10" t="str">
        <f t="shared" si="11"/>
        <v/>
      </c>
    </row>
    <row r="292" spans="1:9" x14ac:dyDescent="0.35">
      <c r="A292" s="10" t="str">
        <f>IF(B292="","",MAX(A$3:A291)+1)</f>
        <v/>
      </c>
      <c r="B292" s="10" t="str">
        <f>IF('Section 11'!C292="", "",'Section 11'!C292)</f>
        <v/>
      </c>
      <c r="D292" s="10" t="str">
        <f t="shared" si="10"/>
        <v/>
      </c>
      <c r="F292" s="10" t="str">
        <f>IF(G292="","",MAX(F$3:F291)+1)</f>
        <v/>
      </c>
      <c r="G292" s="10" t="str">
        <f>IF('Section 11'!C292="","",
IF(ISERROR(VLOOKUP('Section 11'!C292,CASRNp2,1,FALSE))=TRUE,"",'Section 11'!C292))</f>
        <v/>
      </c>
      <c r="I292" s="10" t="str">
        <f t="shared" si="11"/>
        <v/>
      </c>
    </row>
    <row r="293" spans="1:9" x14ac:dyDescent="0.35">
      <c r="A293" s="10" t="str">
        <f>IF(B293="","",MAX(A$3:A292)+1)</f>
        <v/>
      </c>
      <c r="B293" s="10" t="str">
        <f>IF('Section 11'!C293="", "",'Section 11'!C293)</f>
        <v/>
      </c>
      <c r="D293" s="10" t="str">
        <f t="shared" si="10"/>
        <v/>
      </c>
      <c r="F293" s="10" t="str">
        <f>IF(G293="","",MAX(F$3:F292)+1)</f>
        <v/>
      </c>
      <c r="G293" s="10" t="str">
        <f>IF('Section 11'!C293="","",
IF(ISERROR(VLOOKUP('Section 11'!C293,CASRNp2,1,FALSE))=TRUE,"",'Section 11'!C293))</f>
        <v/>
      </c>
      <c r="I293" s="10" t="str">
        <f t="shared" si="11"/>
        <v/>
      </c>
    </row>
    <row r="294" spans="1:9" x14ac:dyDescent="0.35">
      <c r="A294" s="10" t="str">
        <f>IF(B294="","",MAX(A$3:A293)+1)</f>
        <v/>
      </c>
      <c r="B294" s="10" t="str">
        <f>IF('Section 11'!C294="", "",'Section 11'!C294)</f>
        <v/>
      </c>
      <c r="D294" s="10" t="str">
        <f t="shared" si="10"/>
        <v/>
      </c>
      <c r="F294" s="10" t="str">
        <f>IF(G294="","",MAX(F$3:F293)+1)</f>
        <v/>
      </c>
      <c r="G294" s="10" t="str">
        <f>IF('Section 11'!C294="","",
IF(ISERROR(VLOOKUP('Section 11'!C294,CASRNp2,1,FALSE))=TRUE,"",'Section 11'!C294))</f>
        <v/>
      </c>
      <c r="I294" s="10" t="str">
        <f t="shared" si="11"/>
        <v/>
      </c>
    </row>
    <row r="295" spans="1:9" x14ac:dyDescent="0.35">
      <c r="A295" s="10" t="str">
        <f>IF(B295="","",MAX(A$3:A294)+1)</f>
        <v/>
      </c>
      <c r="B295" s="10" t="str">
        <f>IF('Section 11'!C295="", "",'Section 11'!C295)</f>
        <v/>
      </c>
      <c r="D295" s="10" t="str">
        <f t="shared" si="10"/>
        <v/>
      </c>
      <c r="F295" s="10" t="str">
        <f>IF(G295="","",MAX(F$3:F294)+1)</f>
        <v/>
      </c>
      <c r="G295" s="10" t="str">
        <f>IF('Section 11'!C295="","",
IF(ISERROR(VLOOKUP('Section 11'!C295,CASRNp2,1,FALSE))=TRUE,"",'Section 11'!C295))</f>
        <v/>
      </c>
      <c r="I295" s="10" t="str">
        <f t="shared" si="11"/>
        <v/>
      </c>
    </row>
    <row r="296" spans="1:9" x14ac:dyDescent="0.35">
      <c r="A296" s="10" t="str">
        <f>IF(B296="","",MAX(A$3:A295)+1)</f>
        <v/>
      </c>
      <c r="B296" s="10" t="str">
        <f>IF('Section 11'!C296="", "",'Section 11'!C296)</f>
        <v/>
      </c>
      <c r="D296" s="10" t="str">
        <f t="shared" si="10"/>
        <v/>
      </c>
      <c r="F296" s="10" t="str">
        <f>IF(G296="","",MAX(F$3:F295)+1)</f>
        <v/>
      </c>
      <c r="G296" s="10" t="str">
        <f>IF('Section 11'!C296="","",
IF(ISERROR(VLOOKUP('Section 11'!C296,CASRNp2,1,FALSE))=TRUE,"",'Section 11'!C296))</f>
        <v/>
      </c>
      <c r="I296" s="10" t="str">
        <f t="shared" si="11"/>
        <v/>
      </c>
    </row>
    <row r="297" spans="1:9" x14ac:dyDescent="0.35">
      <c r="A297" s="10" t="str">
        <f>IF(B297="","",MAX(A$3:A296)+1)</f>
        <v/>
      </c>
      <c r="B297" s="10" t="str">
        <f>IF('Section 11'!C297="", "",'Section 11'!C297)</f>
        <v/>
      </c>
      <c r="D297" s="10" t="str">
        <f t="shared" si="10"/>
        <v/>
      </c>
      <c r="F297" s="10" t="str">
        <f>IF(G297="","",MAX(F$3:F296)+1)</f>
        <v/>
      </c>
      <c r="G297" s="10" t="str">
        <f>IF('Section 11'!C297="","",
IF(ISERROR(VLOOKUP('Section 11'!C297,CASRNp2,1,FALSE))=TRUE,"",'Section 11'!C297))</f>
        <v/>
      </c>
      <c r="I297" s="10" t="str">
        <f t="shared" si="11"/>
        <v/>
      </c>
    </row>
    <row r="298" spans="1:9" x14ac:dyDescent="0.35">
      <c r="A298" s="10" t="str">
        <f>IF(B298="","",MAX(A$3:A297)+1)</f>
        <v/>
      </c>
      <c r="B298" s="10" t="str">
        <f>IF('Section 11'!C298="", "",'Section 11'!C298)</f>
        <v/>
      </c>
      <c r="D298" s="10" t="str">
        <f t="shared" si="10"/>
        <v/>
      </c>
      <c r="F298" s="10" t="str">
        <f>IF(G298="","",MAX(F$3:F297)+1)</f>
        <v/>
      </c>
      <c r="G298" s="10" t="str">
        <f>IF('Section 11'!C298="","",
IF(ISERROR(VLOOKUP('Section 11'!C298,CASRNp2,1,FALSE))=TRUE,"",'Section 11'!C298))</f>
        <v/>
      </c>
      <c r="I298" s="10" t="str">
        <f t="shared" si="11"/>
        <v/>
      </c>
    </row>
    <row r="299" spans="1:9" x14ac:dyDescent="0.35">
      <c r="A299" s="10" t="str">
        <f>IF(B299="","",MAX(A$3:A298)+1)</f>
        <v/>
      </c>
      <c r="B299" s="10" t="str">
        <f>IF('Section 11'!C299="", "",'Section 11'!C299)</f>
        <v/>
      </c>
      <c r="D299" s="10" t="str">
        <f t="shared" si="10"/>
        <v/>
      </c>
      <c r="F299" s="10" t="str">
        <f>IF(G299="","",MAX(F$3:F298)+1)</f>
        <v/>
      </c>
      <c r="G299" s="10" t="str">
        <f>IF('Section 11'!C299="","",
IF(ISERROR(VLOOKUP('Section 11'!C299,CASRNp2,1,FALSE))=TRUE,"",'Section 11'!C299))</f>
        <v/>
      </c>
      <c r="I299" s="10" t="str">
        <f t="shared" si="11"/>
        <v/>
      </c>
    </row>
    <row r="300" spans="1:9" x14ac:dyDescent="0.35">
      <c r="A300" s="10" t="str">
        <f>IF(B300="","",MAX(A$3:A299)+1)</f>
        <v/>
      </c>
      <c r="B300" s="10" t="str">
        <f>IF('Section 11'!C300="", "",'Section 11'!C300)</f>
        <v/>
      </c>
      <c r="D300" s="10" t="str">
        <f t="shared" si="10"/>
        <v/>
      </c>
      <c r="F300" s="10" t="str">
        <f>IF(G300="","",MAX(F$3:F299)+1)</f>
        <v/>
      </c>
      <c r="G300" s="10" t="str">
        <f>IF('Section 11'!C300="","",
IF(ISERROR(VLOOKUP('Section 11'!C300,CASRNp2,1,FALSE))=TRUE,"",'Section 11'!C300))</f>
        <v/>
      </c>
      <c r="I300" s="10" t="str">
        <f t="shared" si="11"/>
        <v/>
      </c>
    </row>
    <row r="301" spans="1:9" x14ac:dyDescent="0.35">
      <c r="A301" s="10" t="str">
        <f>IF(B301="","",MAX(A$3:A300)+1)</f>
        <v/>
      </c>
      <c r="B301" s="10" t="str">
        <f>IF('Section 11'!C301="", "",'Section 11'!C301)</f>
        <v/>
      </c>
      <c r="D301" s="10" t="str">
        <f t="shared" si="10"/>
        <v/>
      </c>
      <c r="F301" s="10" t="str">
        <f>IF(G301="","",MAX(F$3:F300)+1)</f>
        <v/>
      </c>
      <c r="G301" s="10" t="str">
        <f>IF('Section 11'!C301="","",
IF(ISERROR(VLOOKUP('Section 11'!C301,CASRNp2,1,FALSE))=TRUE,"",'Section 11'!C301))</f>
        <v/>
      </c>
      <c r="I301" s="10" t="str">
        <f t="shared" si="11"/>
        <v/>
      </c>
    </row>
    <row r="302" spans="1:9" x14ac:dyDescent="0.35">
      <c r="A302" s="10" t="str">
        <f>IF(B302="","",MAX(A$3:A301)+1)</f>
        <v/>
      </c>
      <c r="B302" s="10" t="str">
        <f>IF('Section 11'!C302="", "",'Section 11'!C302)</f>
        <v/>
      </c>
      <c r="D302" s="10" t="str">
        <f t="shared" si="10"/>
        <v/>
      </c>
      <c r="F302" s="10" t="str">
        <f>IF(G302="","",MAX(F$3:F301)+1)</f>
        <v/>
      </c>
      <c r="G302" s="10" t="str">
        <f>IF('Section 11'!C302="","",
IF(ISERROR(VLOOKUP('Section 11'!C302,CASRNp2,1,FALSE))=TRUE,"",'Section 11'!C302))</f>
        <v/>
      </c>
      <c r="I302" s="10" t="str">
        <f t="shared" si="11"/>
        <v/>
      </c>
    </row>
    <row r="303" spans="1:9" x14ac:dyDescent="0.35">
      <c r="A303" s="10" t="str">
        <f>IF(B303="","",MAX(A$3:A302)+1)</f>
        <v/>
      </c>
      <c r="B303" s="10" t="str">
        <f>IF('Section 11'!C303="", "",'Section 11'!C303)</f>
        <v/>
      </c>
      <c r="D303" s="10" t="str">
        <f t="shared" si="10"/>
        <v/>
      </c>
      <c r="F303" s="10" t="str">
        <f>IF(G303="","",MAX(F$3:F302)+1)</f>
        <v/>
      </c>
      <c r="G303" s="10" t="str">
        <f>IF('Section 11'!C303="","",
IF(ISERROR(VLOOKUP('Section 11'!C303,CASRNp2,1,FALSE))=TRUE,"",'Section 11'!C303))</f>
        <v/>
      </c>
      <c r="I303" s="10" t="str">
        <f t="shared" si="11"/>
        <v/>
      </c>
    </row>
    <row r="304" spans="1:9" x14ac:dyDescent="0.35">
      <c r="A304" s="10" t="str">
        <f>IF(B304="","",MAX(A$3:A303)+1)</f>
        <v/>
      </c>
      <c r="B304" s="10" t="str">
        <f>IF('Section 11'!C304="", "",'Section 11'!C304)</f>
        <v/>
      </c>
      <c r="D304" s="10" t="str">
        <f t="shared" si="10"/>
        <v/>
      </c>
      <c r="F304" s="10" t="str">
        <f>IF(G304="","",MAX(F$3:F303)+1)</f>
        <v/>
      </c>
      <c r="G304" s="10" t="str">
        <f>IF('Section 11'!C304="","",
IF(ISERROR(VLOOKUP('Section 11'!C304,CASRNp2,1,FALSE))=TRUE,"",'Section 11'!C304))</f>
        <v/>
      </c>
      <c r="I304" s="10" t="str">
        <f t="shared" si="11"/>
        <v/>
      </c>
    </row>
    <row r="305" spans="1:9" x14ac:dyDescent="0.35">
      <c r="A305" s="10" t="str">
        <f>IF(B305="","",MAX(A$3:A304)+1)</f>
        <v/>
      </c>
      <c r="B305" s="10" t="str">
        <f>IF('Section 11'!C305="", "",'Section 11'!C305)</f>
        <v/>
      </c>
      <c r="D305" s="10" t="str">
        <f t="shared" si="10"/>
        <v/>
      </c>
      <c r="F305" s="10" t="str">
        <f>IF(G305="","",MAX(F$3:F304)+1)</f>
        <v/>
      </c>
      <c r="G305" s="10" t="str">
        <f>IF('Section 11'!C305="","",
IF(ISERROR(VLOOKUP('Section 11'!C305,CASRNp2,1,FALSE))=TRUE,"",'Section 11'!C305))</f>
        <v/>
      </c>
      <c r="I305" s="10" t="str">
        <f t="shared" si="11"/>
        <v/>
      </c>
    </row>
    <row r="306" spans="1:9" x14ac:dyDescent="0.35">
      <c r="A306" s="10" t="str">
        <f>IF(B306="","",MAX(A$3:A305)+1)</f>
        <v/>
      </c>
      <c r="B306" s="10" t="str">
        <f>IF('Section 11'!C306="", "",'Section 11'!C306)</f>
        <v/>
      </c>
      <c r="D306" s="10" t="str">
        <f t="shared" si="10"/>
        <v/>
      </c>
      <c r="F306" s="10" t="str">
        <f>IF(G306="","",MAX(F$3:F305)+1)</f>
        <v/>
      </c>
      <c r="G306" s="10" t="str">
        <f>IF('Section 11'!C306="","",
IF(ISERROR(VLOOKUP('Section 11'!C306,CASRNp2,1,FALSE))=TRUE,"",'Section 11'!C306))</f>
        <v/>
      </c>
      <c r="I306" s="10" t="str">
        <f t="shared" si="11"/>
        <v/>
      </c>
    </row>
    <row r="307" spans="1:9" x14ac:dyDescent="0.35">
      <c r="A307" s="10" t="str">
        <f>IF(B307="","",MAX(A$3:A306)+1)</f>
        <v/>
      </c>
      <c r="B307" s="10" t="str">
        <f>IF('Section 11'!C307="", "",'Section 11'!C307)</f>
        <v/>
      </c>
      <c r="D307" s="10" t="str">
        <f t="shared" si="10"/>
        <v/>
      </c>
      <c r="F307" s="10" t="str">
        <f>IF(G307="","",MAX(F$3:F306)+1)</f>
        <v/>
      </c>
      <c r="G307" s="10" t="str">
        <f>IF('Section 11'!C307="","",
IF(ISERROR(VLOOKUP('Section 11'!C307,CASRNp2,1,FALSE))=TRUE,"",'Section 11'!C307))</f>
        <v/>
      </c>
      <c r="I307" s="10" t="str">
        <f t="shared" si="11"/>
        <v/>
      </c>
    </row>
    <row r="308" spans="1:9" x14ac:dyDescent="0.35">
      <c r="A308" s="10" t="str">
        <f>IF(B308="","",MAX(A$3:A307)+1)</f>
        <v/>
      </c>
      <c r="B308" s="10" t="str">
        <f>IF('Section 11'!C308="", "",'Section 11'!C308)</f>
        <v/>
      </c>
      <c r="D308" s="10" t="str">
        <f t="shared" si="10"/>
        <v/>
      </c>
      <c r="F308" s="10" t="str">
        <f>IF(G308="","",MAX(F$3:F307)+1)</f>
        <v/>
      </c>
      <c r="G308" s="10" t="str">
        <f>IF('Section 11'!C308="","",
IF(ISERROR(VLOOKUP('Section 11'!C308,CASRNp2,1,FALSE))=TRUE,"",'Section 11'!C308))</f>
        <v/>
      </c>
      <c r="I308" s="10" t="str">
        <f t="shared" si="11"/>
        <v/>
      </c>
    </row>
    <row r="309" spans="1:9" x14ac:dyDescent="0.35">
      <c r="A309" s="10" t="str">
        <f>IF(B309="","",MAX(A$3:A308)+1)</f>
        <v/>
      </c>
      <c r="B309" s="10" t="str">
        <f>IF('Section 11'!C309="", "",'Section 11'!C309)</f>
        <v/>
      </c>
      <c r="D309" s="10" t="str">
        <f t="shared" si="10"/>
        <v/>
      </c>
      <c r="F309" s="10" t="str">
        <f>IF(G309="","",MAX(F$3:F308)+1)</f>
        <v/>
      </c>
      <c r="G309" s="10" t="str">
        <f>IF('Section 11'!C309="","",
IF(ISERROR(VLOOKUP('Section 11'!C309,CASRNp2,1,FALSE))=TRUE,"",'Section 11'!C309))</f>
        <v/>
      </c>
      <c r="I309" s="10" t="str">
        <f t="shared" si="11"/>
        <v/>
      </c>
    </row>
    <row r="310" spans="1:9" x14ac:dyDescent="0.35">
      <c r="A310" s="10" t="str">
        <f>IF(B310="","",MAX(A$3:A309)+1)</f>
        <v/>
      </c>
      <c r="B310" s="10" t="str">
        <f>IF('Section 11'!C310="", "",'Section 11'!C310)</f>
        <v/>
      </c>
      <c r="D310" s="10" t="str">
        <f t="shared" si="10"/>
        <v/>
      </c>
      <c r="F310" s="10" t="str">
        <f>IF(G310="","",MAX(F$3:F309)+1)</f>
        <v/>
      </c>
      <c r="G310" s="10" t="str">
        <f>IF('Section 11'!C310="","",
IF(ISERROR(VLOOKUP('Section 11'!C310,CASRNp2,1,FALSE))=TRUE,"",'Section 11'!C310))</f>
        <v/>
      </c>
      <c r="I310" s="10" t="str">
        <f t="shared" si="11"/>
        <v/>
      </c>
    </row>
    <row r="311" spans="1:9" x14ac:dyDescent="0.35">
      <c r="A311" s="10" t="str">
        <f>IF(B311="","",MAX(A$3:A310)+1)</f>
        <v/>
      </c>
      <c r="B311" s="10" t="str">
        <f>IF('Section 11'!C311="", "",'Section 11'!C311)</f>
        <v/>
      </c>
      <c r="D311" s="10" t="str">
        <f t="shared" si="10"/>
        <v/>
      </c>
      <c r="F311" s="10" t="str">
        <f>IF(G311="","",MAX(F$3:F310)+1)</f>
        <v/>
      </c>
      <c r="G311" s="10" t="str">
        <f>IF('Section 11'!C311="","",
IF(ISERROR(VLOOKUP('Section 11'!C311,CASRNp2,1,FALSE))=TRUE,"",'Section 11'!C311))</f>
        <v/>
      </c>
      <c r="I311" s="10" t="str">
        <f t="shared" si="11"/>
        <v/>
      </c>
    </row>
    <row r="312" spans="1:9" x14ac:dyDescent="0.35">
      <c r="A312" s="10" t="str">
        <f>IF(B312="","",MAX(A$3:A311)+1)</f>
        <v/>
      </c>
      <c r="B312" s="10" t="str">
        <f>IF('Section 11'!C312="", "",'Section 11'!C312)</f>
        <v/>
      </c>
      <c r="D312" s="10" t="str">
        <f t="shared" si="10"/>
        <v/>
      </c>
      <c r="F312" s="10" t="str">
        <f>IF(G312="","",MAX(F$3:F311)+1)</f>
        <v/>
      </c>
      <c r="G312" s="10" t="str">
        <f>IF('Section 11'!C312="","",
IF(ISERROR(VLOOKUP('Section 11'!C312,CASRNp2,1,FALSE))=TRUE,"",'Section 11'!C312))</f>
        <v/>
      </c>
      <c r="I312" s="10" t="str">
        <f t="shared" si="11"/>
        <v/>
      </c>
    </row>
    <row r="313" spans="1:9" x14ac:dyDescent="0.35">
      <c r="A313" s="10" t="str">
        <f>IF(B313="","",MAX(A$3:A312)+1)</f>
        <v/>
      </c>
      <c r="B313" s="10" t="str">
        <f>IF('Section 11'!C313="", "",'Section 11'!C313)</f>
        <v/>
      </c>
      <c r="D313" s="10" t="str">
        <f t="shared" si="10"/>
        <v/>
      </c>
      <c r="F313" s="10" t="str">
        <f>IF(G313="","",MAX(F$3:F312)+1)</f>
        <v/>
      </c>
      <c r="G313" s="10" t="str">
        <f>IF('Section 11'!C313="","",
IF(ISERROR(VLOOKUP('Section 11'!C313,CASRNp2,1,FALSE))=TRUE,"",'Section 11'!C313))</f>
        <v/>
      </c>
      <c r="I313" s="10" t="str">
        <f t="shared" si="11"/>
        <v/>
      </c>
    </row>
    <row r="314" spans="1:9" x14ac:dyDescent="0.35">
      <c r="A314" s="10" t="str">
        <f>IF(B314="","",MAX(A$3:A313)+1)</f>
        <v/>
      </c>
      <c r="B314" s="10" t="str">
        <f>IF('Section 11'!C314="", "",'Section 11'!C314)</f>
        <v/>
      </c>
      <c r="D314" s="10" t="str">
        <f t="shared" si="10"/>
        <v/>
      </c>
      <c r="F314" s="10" t="str">
        <f>IF(G314="","",MAX(F$3:F313)+1)</f>
        <v/>
      </c>
      <c r="G314" s="10" t="str">
        <f>IF('Section 11'!C314="","",
IF(ISERROR(VLOOKUP('Section 11'!C314,CASRNp2,1,FALSE))=TRUE,"",'Section 11'!C314))</f>
        <v/>
      </c>
      <c r="I314" s="10" t="str">
        <f t="shared" si="11"/>
        <v/>
      </c>
    </row>
    <row r="315" spans="1:9" x14ac:dyDescent="0.35">
      <c r="A315" s="10" t="str">
        <f>IF(B315="","",MAX(A$3:A314)+1)</f>
        <v/>
      </c>
      <c r="B315" s="10" t="str">
        <f>IF('Section 11'!C315="", "",'Section 11'!C315)</f>
        <v/>
      </c>
      <c r="D315" s="10" t="str">
        <f t="shared" si="10"/>
        <v/>
      </c>
      <c r="F315" s="10" t="str">
        <f>IF(G315="","",MAX(F$3:F314)+1)</f>
        <v/>
      </c>
      <c r="G315" s="10" t="str">
        <f>IF('Section 11'!C315="","",
IF(ISERROR(VLOOKUP('Section 11'!C315,CASRNp2,1,FALSE))=TRUE,"",'Section 11'!C315))</f>
        <v/>
      </c>
      <c r="I315" s="10" t="str">
        <f t="shared" si="11"/>
        <v/>
      </c>
    </row>
    <row r="316" spans="1:9" x14ac:dyDescent="0.35">
      <c r="A316" s="10" t="str">
        <f>IF(B316="","",MAX(A$3:A315)+1)</f>
        <v/>
      </c>
      <c r="B316" s="10" t="str">
        <f>IF('Section 11'!C316="", "",'Section 11'!C316)</f>
        <v/>
      </c>
      <c r="D316" s="10" t="str">
        <f t="shared" si="10"/>
        <v/>
      </c>
      <c r="F316" s="10" t="str">
        <f>IF(G316="","",MAX(F$3:F315)+1)</f>
        <v/>
      </c>
      <c r="G316" s="10" t="str">
        <f>IF('Section 11'!C316="","",
IF(ISERROR(VLOOKUP('Section 11'!C316,CASRNp2,1,FALSE))=TRUE,"",'Section 11'!C316))</f>
        <v/>
      </c>
      <c r="I316" s="10" t="str">
        <f t="shared" si="11"/>
        <v/>
      </c>
    </row>
    <row r="317" spans="1:9" x14ac:dyDescent="0.35">
      <c r="A317" s="10" t="str">
        <f>IF(B317="","",MAX(A$3:A316)+1)</f>
        <v/>
      </c>
      <c r="B317" s="10" t="str">
        <f>IF('Section 11'!C317="", "",'Section 11'!C317)</f>
        <v/>
      </c>
      <c r="D317" s="10" t="str">
        <f t="shared" si="10"/>
        <v/>
      </c>
      <c r="F317" s="10" t="str">
        <f>IF(G317="","",MAX(F$3:F316)+1)</f>
        <v/>
      </c>
      <c r="G317" s="10" t="str">
        <f>IF('Section 11'!C317="","",
IF(ISERROR(VLOOKUP('Section 11'!C317,CASRNp2,1,FALSE))=TRUE,"",'Section 11'!C317))</f>
        <v/>
      </c>
      <c r="I317" s="10" t="str">
        <f t="shared" si="11"/>
        <v/>
      </c>
    </row>
    <row r="318" spans="1:9" x14ac:dyDescent="0.35">
      <c r="A318" s="10" t="str">
        <f>IF(B318="","",MAX(A$3:A317)+1)</f>
        <v/>
      </c>
      <c r="B318" s="10" t="str">
        <f>IF('Section 11'!C318="", "",'Section 11'!C318)</f>
        <v/>
      </c>
      <c r="D318" s="10" t="str">
        <f t="shared" si="10"/>
        <v/>
      </c>
      <c r="F318" s="10" t="str">
        <f>IF(G318="","",MAX(F$3:F317)+1)</f>
        <v/>
      </c>
      <c r="G318" s="10" t="str">
        <f>IF('Section 11'!C318="","",
IF(ISERROR(VLOOKUP('Section 11'!C318,CASRNp2,1,FALSE))=TRUE,"",'Section 11'!C318))</f>
        <v/>
      </c>
      <c r="I318" s="10" t="str">
        <f t="shared" si="11"/>
        <v/>
      </c>
    </row>
    <row r="319" spans="1:9" x14ac:dyDescent="0.35">
      <c r="A319" s="10" t="str">
        <f>IF(B319="","",MAX(A$3:A318)+1)</f>
        <v/>
      </c>
      <c r="B319" s="10" t="str">
        <f>IF('Section 11'!C319="", "",'Section 11'!C319)</f>
        <v/>
      </c>
      <c r="D319" s="10" t="str">
        <f t="shared" si="10"/>
        <v/>
      </c>
      <c r="F319" s="10" t="str">
        <f>IF(G319="","",MAX(F$3:F318)+1)</f>
        <v/>
      </c>
      <c r="G319" s="10" t="str">
        <f>IF('Section 11'!C319="","",
IF(ISERROR(VLOOKUP('Section 11'!C319,CASRNp2,1,FALSE))=TRUE,"",'Section 11'!C319))</f>
        <v/>
      </c>
      <c r="I319" s="10" t="str">
        <f t="shared" si="11"/>
        <v/>
      </c>
    </row>
    <row r="320" spans="1:9" x14ac:dyDescent="0.35">
      <c r="A320" s="10" t="str">
        <f>IF(B320="","",MAX(A$3:A319)+1)</f>
        <v/>
      </c>
      <c r="B320" s="10" t="str">
        <f>IF('Section 11'!C320="", "",'Section 11'!C320)</f>
        <v/>
      </c>
      <c r="D320" s="10" t="str">
        <f t="shared" si="10"/>
        <v/>
      </c>
      <c r="F320" s="10" t="str">
        <f>IF(G320="","",MAX(F$3:F319)+1)</f>
        <v/>
      </c>
      <c r="G320" s="10" t="str">
        <f>IF('Section 11'!C320="","",
IF(ISERROR(VLOOKUP('Section 11'!C320,CASRNp2,1,FALSE))=TRUE,"",'Section 11'!C320))</f>
        <v/>
      </c>
      <c r="I320" s="10" t="str">
        <f t="shared" si="11"/>
        <v/>
      </c>
    </row>
    <row r="321" spans="1:9" x14ac:dyDescent="0.35">
      <c r="A321" s="10" t="str">
        <f>IF(B321="","",MAX(A$3:A320)+1)</f>
        <v/>
      </c>
      <c r="B321" s="10" t="str">
        <f>IF('Section 11'!C321="", "",'Section 11'!C321)</f>
        <v/>
      </c>
      <c r="D321" s="10" t="str">
        <f t="shared" si="10"/>
        <v/>
      </c>
      <c r="F321" s="10" t="str">
        <f>IF(G321="","",MAX(F$3:F320)+1)</f>
        <v/>
      </c>
      <c r="G321" s="10" t="str">
        <f>IF('Section 11'!C321="","",
IF(ISERROR(VLOOKUP('Section 11'!C321,CASRNp2,1,FALSE))=TRUE,"",'Section 11'!C321))</f>
        <v/>
      </c>
      <c r="I321" s="10" t="str">
        <f t="shared" si="11"/>
        <v/>
      </c>
    </row>
    <row r="322" spans="1:9" x14ac:dyDescent="0.35">
      <c r="A322" s="10" t="str">
        <f>IF(B322="","",MAX(A$3:A321)+1)</f>
        <v/>
      </c>
      <c r="B322" s="10" t="str">
        <f>IF('Section 11'!C322="", "",'Section 11'!C322)</f>
        <v/>
      </c>
      <c r="D322" s="10" t="str">
        <f t="shared" si="10"/>
        <v/>
      </c>
      <c r="F322" s="10" t="str">
        <f>IF(G322="","",MAX(F$3:F321)+1)</f>
        <v/>
      </c>
      <c r="G322" s="10" t="str">
        <f>IF('Section 11'!C322="","",
IF(ISERROR(VLOOKUP('Section 11'!C322,CASRNp2,1,FALSE))=TRUE,"",'Section 11'!C322))</f>
        <v/>
      </c>
      <c r="I322" s="10" t="str">
        <f t="shared" si="11"/>
        <v/>
      </c>
    </row>
    <row r="323" spans="1:9" x14ac:dyDescent="0.35">
      <c r="A323" s="10" t="str">
        <f>IF(B323="","",MAX(A$3:A322)+1)</f>
        <v/>
      </c>
      <c r="B323" s="10" t="str">
        <f>IF('Section 11'!C323="", "",'Section 11'!C323)</f>
        <v/>
      </c>
      <c r="D323" s="10" t="str">
        <f t="shared" si="10"/>
        <v/>
      </c>
      <c r="F323" s="10" t="str">
        <f>IF(G323="","",MAX(F$3:F322)+1)</f>
        <v/>
      </c>
      <c r="G323" s="10" t="str">
        <f>IF('Section 11'!C323="","",
IF(ISERROR(VLOOKUP('Section 11'!C323,CASRNp2,1,FALSE))=TRUE,"",'Section 11'!C323))</f>
        <v/>
      </c>
      <c r="I323" s="10" t="str">
        <f t="shared" si="11"/>
        <v/>
      </c>
    </row>
    <row r="324" spans="1:9" x14ac:dyDescent="0.35">
      <c r="A324" s="10" t="str">
        <f>IF(B324="","",MAX(A$3:A323)+1)</f>
        <v/>
      </c>
      <c r="B324" s="10" t="str">
        <f>IF('Section 11'!C324="", "",'Section 11'!C324)</f>
        <v/>
      </c>
      <c r="D324" s="10" t="str">
        <f t="shared" si="10"/>
        <v/>
      </c>
      <c r="F324" s="10" t="str">
        <f>IF(G324="","",MAX(F$3:F323)+1)</f>
        <v/>
      </c>
      <c r="G324" s="10" t="str">
        <f>IF('Section 11'!C324="","",
IF(ISERROR(VLOOKUP('Section 11'!C324,CASRNp2,1,FALSE))=TRUE,"",'Section 11'!C324))</f>
        <v/>
      </c>
      <c r="I324" s="10" t="str">
        <f t="shared" si="11"/>
        <v/>
      </c>
    </row>
    <row r="325" spans="1:9" x14ac:dyDescent="0.35">
      <c r="A325" s="10" t="str">
        <f>IF(B325="","",MAX(A$3:A324)+1)</f>
        <v/>
      </c>
      <c r="B325" s="10" t="str">
        <f>IF('Section 11'!C325="", "",'Section 11'!C325)</f>
        <v/>
      </c>
      <c r="D325" s="10" t="str">
        <f t="shared" ref="D325:D336" si="12">IF(ISERROR(INDEX($B$4:$B$336,MATCH(ROW()-ROW($B$3),$A$4:$A$336,0))), "", INDEX($B$4:$B$336,MATCH(ROW()-ROW($B$3),$A$4:$A$336,0)))</f>
        <v/>
      </c>
      <c r="F325" s="10" t="str">
        <f>IF(G325="","",MAX(F$3:F324)+1)</f>
        <v/>
      </c>
      <c r="G325" s="10" t="str">
        <f>IF('Section 11'!C325="","",
IF(ISERROR(VLOOKUP('Section 11'!C325,CASRNp2,1,FALSE))=TRUE,"",'Section 11'!C325))</f>
        <v/>
      </c>
      <c r="I325" s="10" t="str">
        <f t="shared" ref="I325:I336" si="13">IF(ISERROR(INDEX($G$4:$G$336,MATCH(ROW()-ROW($G$3),$F$4:$F$336,0))), "", INDEX($G$4:$G$336,MATCH(ROW()-ROW($G$3),$F$4:$F$336,0)))</f>
        <v/>
      </c>
    </row>
    <row r="326" spans="1:9" x14ac:dyDescent="0.35">
      <c r="A326" s="10" t="str">
        <f>IF(B326="","",MAX(A$3:A325)+1)</f>
        <v/>
      </c>
      <c r="B326" s="10" t="str">
        <f>IF('Section 11'!C326="", "",'Section 11'!C326)</f>
        <v/>
      </c>
      <c r="D326" s="10" t="str">
        <f t="shared" si="12"/>
        <v/>
      </c>
      <c r="F326" s="10" t="str">
        <f>IF(G326="","",MAX(F$3:F325)+1)</f>
        <v/>
      </c>
      <c r="G326" s="10" t="str">
        <f>IF('Section 11'!C326="","",
IF(ISERROR(VLOOKUP('Section 11'!C326,CASRNp2,1,FALSE))=TRUE,"",'Section 11'!C326))</f>
        <v/>
      </c>
      <c r="I326" s="10" t="str">
        <f t="shared" si="13"/>
        <v/>
      </c>
    </row>
    <row r="327" spans="1:9" x14ac:dyDescent="0.35">
      <c r="A327" s="10" t="str">
        <f>IF(B327="","",MAX(A$3:A326)+1)</f>
        <v/>
      </c>
      <c r="B327" s="10" t="str">
        <f>IF('Section 11'!C327="", "",'Section 11'!C327)</f>
        <v/>
      </c>
      <c r="D327" s="10" t="str">
        <f t="shared" si="12"/>
        <v/>
      </c>
      <c r="F327" s="10" t="str">
        <f>IF(G327="","",MAX(F$3:F326)+1)</f>
        <v/>
      </c>
      <c r="G327" s="10" t="str">
        <f>IF('Section 11'!C327="","",
IF(ISERROR(VLOOKUP('Section 11'!C327,CASRNp2,1,FALSE))=TRUE,"",'Section 11'!C327))</f>
        <v/>
      </c>
      <c r="I327" s="10" t="str">
        <f t="shared" si="13"/>
        <v/>
      </c>
    </row>
    <row r="328" spans="1:9" x14ac:dyDescent="0.35">
      <c r="A328" s="10" t="str">
        <f>IF(B328="","",MAX(A$3:A327)+1)</f>
        <v/>
      </c>
      <c r="B328" s="10" t="str">
        <f>IF('Section 11'!C328="", "",'Section 11'!C328)</f>
        <v/>
      </c>
      <c r="D328" s="10" t="str">
        <f t="shared" si="12"/>
        <v/>
      </c>
      <c r="F328" s="10" t="str">
        <f>IF(G328="","",MAX(F$3:F327)+1)</f>
        <v/>
      </c>
      <c r="G328" s="10" t="str">
        <f>IF('Section 11'!C328="","",
IF(ISERROR(VLOOKUP('Section 11'!C328,CASRNp2,1,FALSE))=TRUE,"",'Section 11'!C328))</f>
        <v/>
      </c>
      <c r="I328" s="10" t="str">
        <f t="shared" si="13"/>
        <v/>
      </c>
    </row>
    <row r="329" spans="1:9" x14ac:dyDescent="0.35">
      <c r="A329" s="10" t="str">
        <f>IF(B329="","",MAX(A$3:A328)+1)</f>
        <v/>
      </c>
      <c r="B329" s="10" t="str">
        <f>IF('Section 11'!C329="", "",'Section 11'!C329)</f>
        <v/>
      </c>
      <c r="D329" s="10" t="str">
        <f t="shared" si="12"/>
        <v/>
      </c>
      <c r="F329" s="10" t="str">
        <f>IF(G329="","",MAX(F$3:F328)+1)</f>
        <v/>
      </c>
      <c r="G329" s="10" t="str">
        <f>IF('Section 11'!C329="","",
IF(ISERROR(VLOOKUP('Section 11'!C329,CASRNp2,1,FALSE))=TRUE,"",'Section 11'!C329))</f>
        <v/>
      </c>
      <c r="I329" s="10" t="str">
        <f t="shared" si="13"/>
        <v/>
      </c>
    </row>
    <row r="330" spans="1:9" x14ac:dyDescent="0.35">
      <c r="A330" s="10" t="str">
        <f>IF(B330="","",MAX(A$3:A329)+1)</f>
        <v/>
      </c>
      <c r="B330" s="10" t="str">
        <f>IF('Section 11'!C330="", "",'Section 11'!C330)</f>
        <v/>
      </c>
      <c r="D330" s="10" t="str">
        <f t="shared" si="12"/>
        <v/>
      </c>
      <c r="F330" s="10" t="str">
        <f>IF(G330="","",MAX(F$3:F329)+1)</f>
        <v/>
      </c>
      <c r="G330" s="10" t="str">
        <f>IF('Section 11'!C330="","",
IF(ISERROR(VLOOKUP('Section 11'!C330,CASRNp2,1,FALSE))=TRUE,"",'Section 11'!C330))</f>
        <v/>
      </c>
      <c r="I330" s="10" t="str">
        <f t="shared" si="13"/>
        <v/>
      </c>
    </row>
    <row r="331" spans="1:9" x14ac:dyDescent="0.35">
      <c r="A331" s="10" t="str">
        <f>IF(B331="","",MAX(A$3:A330)+1)</f>
        <v/>
      </c>
      <c r="B331" s="10" t="str">
        <f>IF('Section 11'!C331="", "",'Section 11'!C331)</f>
        <v/>
      </c>
      <c r="D331" s="10" t="str">
        <f t="shared" si="12"/>
        <v/>
      </c>
      <c r="F331" s="10" t="str">
        <f>IF(G331="","",MAX(F$3:F330)+1)</f>
        <v/>
      </c>
      <c r="G331" s="10" t="str">
        <f>IF('Section 11'!C331="","",
IF(ISERROR(VLOOKUP('Section 11'!C331,CASRNp2,1,FALSE))=TRUE,"",'Section 11'!C331))</f>
        <v/>
      </c>
      <c r="I331" s="10" t="str">
        <f t="shared" si="13"/>
        <v/>
      </c>
    </row>
    <row r="332" spans="1:9" x14ac:dyDescent="0.35">
      <c r="A332" s="10" t="str">
        <f>IF(B332="","",MAX(A$3:A331)+1)</f>
        <v/>
      </c>
      <c r="B332" s="10" t="str">
        <f>IF('Section 11'!C332="", "",'Section 11'!C332)</f>
        <v/>
      </c>
      <c r="D332" s="10" t="str">
        <f t="shared" si="12"/>
        <v/>
      </c>
      <c r="F332" s="10" t="str">
        <f>IF(G332="","",MAX(F$3:F331)+1)</f>
        <v/>
      </c>
      <c r="G332" s="10" t="str">
        <f>IF('Section 11'!C332="","",
IF(ISERROR(VLOOKUP('Section 11'!C332,CASRNp2,1,FALSE))=TRUE,"",'Section 11'!C332))</f>
        <v/>
      </c>
      <c r="I332" s="10" t="str">
        <f t="shared" si="13"/>
        <v/>
      </c>
    </row>
    <row r="333" spans="1:9" x14ac:dyDescent="0.35">
      <c r="A333" s="10" t="str">
        <f>IF(B333="","",MAX(A$3:A332)+1)</f>
        <v/>
      </c>
      <c r="B333" s="10" t="str">
        <f>IF('Section 11'!C333="", "",'Section 11'!C333)</f>
        <v/>
      </c>
      <c r="D333" s="10" t="str">
        <f t="shared" si="12"/>
        <v/>
      </c>
      <c r="F333" s="10" t="str">
        <f>IF(G333="","",MAX(F$3:F332)+1)</f>
        <v/>
      </c>
      <c r="G333" s="10" t="str">
        <f>IF('Section 11'!C333="","",
IF(ISERROR(VLOOKUP('Section 11'!C333,CASRNp2,1,FALSE))=TRUE,"",'Section 11'!C333))</f>
        <v/>
      </c>
      <c r="I333" s="10" t="str">
        <f t="shared" si="13"/>
        <v/>
      </c>
    </row>
    <row r="334" spans="1:9" x14ac:dyDescent="0.35">
      <c r="A334" s="10" t="str">
        <f>IF(B334="","",MAX(A$3:A333)+1)</f>
        <v/>
      </c>
      <c r="B334" s="10" t="str">
        <f>IF('Section 11'!C334="", "",'Section 11'!C334)</f>
        <v/>
      </c>
      <c r="D334" s="10" t="str">
        <f t="shared" si="12"/>
        <v/>
      </c>
      <c r="F334" s="10" t="str">
        <f>IF(G334="","",MAX(F$3:F333)+1)</f>
        <v/>
      </c>
      <c r="G334" s="10" t="str">
        <f>IF('Section 11'!C334="","",
IF(ISERROR(VLOOKUP('Section 11'!C334,CASRNp2,1,FALSE))=TRUE,"",'Section 11'!C334))</f>
        <v/>
      </c>
      <c r="I334" s="10" t="str">
        <f t="shared" si="13"/>
        <v/>
      </c>
    </row>
    <row r="335" spans="1:9" x14ac:dyDescent="0.35">
      <c r="A335" s="10" t="str">
        <f>IF(B335="","",MAX(A$3:A334)+1)</f>
        <v/>
      </c>
      <c r="B335" s="10" t="str">
        <f>IF('Section 11'!C335="", "",'Section 11'!C335)</f>
        <v/>
      </c>
      <c r="D335" s="10" t="str">
        <f t="shared" si="12"/>
        <v/>
      </c>
      <c r="F335" s="10" t="str">
        <f>IF(G335="","",MAX(F$3:F334)+1)</f>
        <v/>
      </c>
      <c r="G335" s="10" t="str">
        <f>IF('Section 11'!C335="","",
IF(ISERROR(VLOOKUP('Section 11'!C335,CASRNp2,1,FALSE))=TRUE,"",'Section 11'!C335))</f>
        <v/>
      </c>
      <c r="I335" s="10" t="str">
        <f t="shared" si="13"/>
        <v/>
      </c>
    </row>
    <row r="336" spans="1:9" x14ac:dyDescent="0.35">
      <c r="A336" s="10" t="str">
        <f>IF(B336="","",MAX(A$3:A335)+1)</f>
        <v/>
      </c>
      <c r="B336" s="10" t="str">
        <f>IF('Section 11'!C336="", "",'Section 11'!C336)</f>
        <v/>
      </c>
      <c r="D336" s="10" t="str">
        <f t="shared" si="12"/>
        <v/>
      </c>
      <c r="F336" s="10" t="str">
        <f>IF(G336="","",MAX(F$3:F335)+1)</f>
        <v/>
      </c>
      <c r="G336" s="10" t="str">
        <f>IF('Section 11'!C336="","",
IF(ISERROR(VLOOKUP('Section 11'!C336,CASRNp2,1,FALSE))=TRUE,"",'Section 11'!C336))</f>
        <v/>
      </c>
      <c r="I336" s="10" t="str">
        <f t="shared" si="13"/>
        <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4"/>
  <sheetViews>
    <sheetView zoomScaleNormal="100" workbookViewId="0">
      <pane ySplit="3" topLeftCell="A4" activePane="bottomLeft" state="frozenSplit"/>
      <selection activeCell="A5" sqref="A5:B35"/>
      <selection pane="bottomLeft" sqref="A1:K1"/>
    </sheetView>
  </sheetViews>
  <sheetFormatPr defaultColWidth="9.1796875" defaultRowHeight="14.5" zeroHeight="1" x14ac:dyDescent="0.35"/>
  <cols>
    <col min="1" max="1" width="49.54296875" customWidth="1"/>
    <col min="2" max="3" width="25.453125" style="26" customWidth="1"/>
    <col min="4" max="4" width="25" style="26" customWidth="1"/>
    <col min="5" max="5" width="25.453125" style="26" customWidth="1"/>
    <col min="6" max="6" width="35.453125" customWidth="1"/>
    <col min="7" max="11" width="35.453125" style="26" customWidth="1"/>
    <col min="12" max="13" width="47.26953125" style="26" customWidth="1"/>
    <col min="14" max="14" width="57.26953125" customWidth="1"/>
    <col min="15" max="15" width="17" hidden="1" customWidth="1"/>
    <col min="16" max="16" width="38.81640625" hidden="1" customWidth="1"/>
    <col min="17" max="20" width="20.7265625" style="26" hidden="1" customWidth="1"/>
    <col min="21" max="21" width="38.81640625" hidden="1" customWidth="1"/>
    <col min="22" max="26" width="20.7265625" style="26" hidden="1" customWidth="1"/>
    <col min="27" max="27" width="43.1796875" hidden="1" customWidth="1"/>
    <col min="28" max="28" width="48.7265625" hidden="1" customWidth="1"/>
    <col min="29" max="29" width="0" hidden="1" customWidth="1"/>
  </cols>
  <sheetData>
    <row r="1" spans="1:29" ht="47.25" customHeight="1" x14ac:dyDescent="0.35">
      <c r="A1" s="122" t="s">
        <v>706</v>
      </c>
      <c r="B1" s="123"/>
      <c r="C1" s="123"/>
      <c r="D1" s="123"/>
      <c r="E1" s="123"/>
      <c r="F1" s="123"/>
      <c r="G1" s="123"/>
      <c r="H1" s="123"/>
      <c r="I1" s="123"/>
      <c r="J1" s="123"/>
      <c r="K1" s="123"/>
      <c r="L1" s="124" t="s">
        <v>681</v>
      </c>
      <c r="M1" s="124"/>
      <c r="N1" s="14"/>
      <c r="O1" s="1" t="s">
        <v>236</v>
      </c>
      <c r="P1" s="12" t="s">
        <v>5</v>
      </c>
      <c r="Q1" s="12" t="s">
        <v>5</v>
      </c>
      <c r="R1" s="12" t="s">
        <v>5</v>
      </c>
      <c r="S1" s="12" t="s">
        <v>5</v>
      </c>
      <c r="T1" s="12" t="s">
        <v>5</v>
      </c>
      <c r="U1" s="12" t="s">
        <v>5</v>
      </c>
      <c r="V1" s="12" t="s">
        <v>5</v>
      </c>
      <c r="W1" s="12" t="s">
        <v>5</v>
      </c>
      <c r="X1" s="12" t="s">
        <v>5</v>
      </c>
      <c r="Y1" s="12" t="s">
        <v>5</v>
      </c>
      <c r="Z1" s="12" t="s">
        <v>5</v>
      </c>
      <c r="AA1" s="12" t="s">
        <v>5</v>
      </c>
      <c r="AB1" s="12" t="s">
        <v>5</v>
      </c>
      <c r="AC1" s="91" t="s">
        <v>677</v>
      </c>
    </row>
    <row r="2" spans="1:29" ht="43.5" x14ac:dyDescent="0.35">
      <c r="A2" s="24" t="s">
        <v>405</v>
      </c>
      <c r="B2" s="119" t="s">
        <v>434</v>
      </c>
      <c r="C2" s="120"/>
      <c r="D2" s="120"/>
      <c r="E2" s="121"/>
      <c r="F2" s="24" t="s">
        <v>771</v>
      </c>
      <c r="G2" s="119" t="s">
        <v>1122</v>
      </c>
      <c r="H2" s="120"/>
      <c r="I2" s="120"/>
      <c r="J2" s="120"/>
      <c r="K2" s="89" t="s">
        <v>684</v>
      </c>
      <c r="L2" s="125" t="s">
        <v>230</v>
      </c>
      <c r="M2" s="125"/>
      <c r="N2" s="14"/>
      <c r="O2" s="1" t="s">
        <v>238</v>
      </c>
      <c r="P2" s="12" t="str">
        <f t="shared" ref="P2:Y2" si="0">"Information is missing in column "&amp;CHAR(COLUMN(INDEX($A$3:$M$3,1,MATCH(P$3,$A$3:$M$3,0)))+64)</f>
        <v>Information is missing in column A</v>
      </c>
      <c r="Q2" s="12" t="str">
        <f t="shared" si="0"/>
        <v>Information is missing in column B</v>
      </c>
      <c r="R2" s="12" t="str">
        <f t="shared" si="0"/>
        <v>Information is missing in column C</v>
      </c>
      <c r="S2" s="12" t="str">
        <f t="shared" si="0"/>
        <v>Information is missing in column D</v>
      </c>
      <c r="T2" s="12" t="str">
        <f t="shared" si="0"/>
        <v>Information is missing in column E</v>
      </c>
      <c r="U2" s="12" t="str">
        <f t="shared" si="0"/>
        <v>Information is missing in column F</v>
      </c>
      <c r="V2" s="12" t="str">
        <f t="shared" si="0"/>
        <v>Information is missing in column G</v>
      </c>
      <c r="W2" s="12" t="str">
        <f t="shared" si="0"/>
        <v>Information is missing in column H</v>
      </c>
      <c r="X2" s="12" t="str">
        <f t="shared" si="0"/>
        <v>Information is missing in column I</v>
      </c>
      <c r="Y2" s="12" t="str">
        <f t="shared" si="0"/>
        <v>Information is missing in column J</v>
      </c>
      <c r="Z2" s="12" t="str">
        <f>"Information is missing or incorrect in column "&amp;CHAR(COLUMN(INDEX($A$3:$M$3,1,MATCH(Z$3,$A$3:$M$3,0)))+64)</f>
        <v>Information is missing or incorrect in column K</v>
      </c>
      <c r="AA2" s="12" t="str">
        <f>"Information is missing or incorrect in column "&amp;CHAR(COLUMN(INDEX($A$3:$M$3,1,MATCH(AA$3,$A$3:$M$3,0)))+64)</f>
        <v>Information is missing or incorrect in column L</v>
      </c>
      <c r="AB2" s="12" t="str">
        <f>"Information is missing or incorrect in column "&amp;CHAR(COLUMN(INDEX($A$3:$M$3,1,MATCH(AB$3,$A$3:$M$3,0)))+64)</f>
        <v>Information is missing or incorrect in column M</v>
      </c>
    </row>
    <row r="3" spans="1:29" ht="90" customHeight="1" x14ac:dyDescent="0.35">
      <c r="A3" s="11" t="s">
        <v>261</v>
      </c>
      <c r="B3" s="11" t="s">
        <v>6</v>
      </c>
      <c r="C3" s="11" t="s">
        <v>7</v>
      </c>
      <c r="D3" s="11" t="s">
        <v>643</v>
      </c>
      <c r="E3" s="11" t="s">
        <v>18</v>
      </c>
      <c r="F3" s="11" t="s">
        <v>262</v>
      </c>
      <c r="G3" s="11" t="s">
        <v>497</v>
      </c>
      <c r="H3" s="11" t="s">
        <v>498</v>
      </c>
      <c r="I3" s="11" t="s">
        <v>499</v>
      </c>
      <c r="J3" s="11" t="s">
        <v>500</v>
      </c>
      <c r="K3" s="90" t="s">
        <v>433</v>
      </c>
      <c r="L3" s="11" t="s">
        <v>682</v>
      </c>
      <c r="M3" s="11" t="s">
        <v>683</v>
      </c>
      <c r="N3" s="88" t="s">
        <v>19</v>
      </c>
      <c r="O3" s="1" t="s">
        <v>237</v>
      </c>
      <c r="P3" s="12" t="str">
        <f t="shared" ref="P3:AB3" si="1">A$3</f>
        <v>Business Legal Name</v>
      </c>
      <c r="Q3" s="12" t="str">
        <f t="shared" si="1"/>
        <v>Street Address</v>
      </c>
      <c r="R3" s="12" t="str">
        <f t="shared" si="1"/>
        <v>City</v>
      </c>
      <c r="S3" s="12" t="str">
        <f t="shared" si="1"/>
        <v>Province/Territory</v>
      </c>
      <c r="T3" s="12" t="str">
        <f t="shared" si="1"/>
        <v>Postal Code</v>
      </c>
      <c r="U3" s="12" t="str">
        <f t="shared" si="1"/>
        <v>Business Number</v>
      </c>
      <c r="V3" s="12" t="str">
        <f t="shared" si="1"/>
        <v>First Name of an individual</v>
      </c>
      <c r="W3" s="12" t="str">
        <f t="shared" si="1"/>
        <v>Last Name of an individual</v>
      </c>
      <c r="X3" s="12" t="str">
        <f t="shared" si="1"/>
        <v>Email of an individual</v>
      </c>
      <c r="Y3" s="12" t="str">
        <f t="shared" si="1"/>
        <v>Phone Number of an individual</v>
      </c>
      <c r="Z3" s="12" t="str">
        <f t="shared" si="1"/>
        <v>I declare that the information that I am submitting is accurate and complete.</v>
      </c>
      <c r="AA3" s="12" t="str">
        <f t="shared" si="1"/>
        <v>Did you manufacture, import alone, import in a mixture/product, import in a manufactured item listed in paragraph 2(2)(c) or use any substance?</v>
      </c>
      <c r="AB3" s="12" t="str">
        <f t="shared" si="1"/>
        <v>Did you import any substance in a manufactured item other than those listed in paragraph 2(2)(c)?</v>
      </c>
    </row>
    <row r="4" spans="1:29" x14ac:dyDescent="0.35">
      <c r="A4" s="51"/>
      <c r="B4" s="51"/>
      <c r="C4" s="51"/>
      <c r="D4" s="51"/>
      <c r="E4" s="51"/>
      <c r="F4" s="51"/>
      <c r="G4" s="51"/>
      <c r="H4" s="51"/>
      <c r="I4" s="60"/>
      <c r="J4" s="51"/>
      <c r="K4" s="51"/>
      <c r="L4" s="51"/>
      <c r="M4" s="51"/>
      <c r="N4" s="10" t="str" cm="1">
        <f t="array" ref="N4">IF(SUMPRODUCT(--($A4:$M4&lt;&gt;""))=0,"",
IF(COUNTIF($P4:$AB4,Incomplete)&gt;=1,Incomplete_or_multiple_errors&amp;": "&amp;INDEX($P$2:$AB$4,1,MATCH(Incomplete,$P4:$AB4,0)),Complete))</f>
        <v/>
      </c>
      <c r="O4" s="1"/>
      <c r="P4" s="10" t="str">
        <f>IF(P$1=No,"",IF(ISBLANK(A4)=TRUE,Incomplete,Complete))</f>
        <v>Incomplete</v>
      </c>
      <c r="Q4" s="10" t="str">
        <f>IF(Q$1=No,"",IF($B4="",Incomplete,Complete))</f>
        <v>Incomplete</v>
      </c>
      <c r="R4" s="10" t="str">
        <f>IF(R$1=No,"",IF($C4="",Incomplete,Complete))</f>
        <v>Incomplete</v>
      </c>
      <c r="S4" s="10" t="str">
        <f>IF(S$1=No,"",IF($D4="",Incomplete,Complete))</f>
        <v>Incomplete</v>
      </c>
      <c r="T4" s="10" t="str">
        <f>IF(T$1=No,"",IF($E4="",Incomplete,Complete))</f>
        <v>Incomplete</v>
      </c>
      <c r="U4" s="10" t="str">
        <f>IF(U$1=No,"",IF($F4="",Incomplete,Complete))</f>
        <v>Incomplete</v>
      </c>
      <c r="V4" s="10" t="str">
        <f>IF(V$1=No,"",IF($G4="",Incomplete,Complete))</f>
        <v>Incomplete</v>
      </c>
      <c r="W4" s="10" t="str">
        <f>IF(W$1=No,"",IF($H4="",Incomplete,Complete))</f>
        <v>Incomplete</v>
      </c>
      <c r="X4" s="10" t="str">
        <f>IF(X$1=No,"",IF($I4="",Incomplete,Complete))</f>
        <v>Incomplete</v>
      </c>
      <c r="Y4" s="10" t="str">
        <f>IF(Y$1=No,"",IF($J4="",Incomplete,Complete))</f>
        <v>Incomplete</v>
      </c>
      <c r="Z4" s="10" t="str">
        <f>IF(Z$1=No,"",
IF($K4="",Incomplete,
IF(ISERROR(VLOOKUP($K4,Declaration,1,FALSE))=TRUE,Incomplete,Complete)))</f>
        <v>Incomplete</v>
      </c>
      <c r="AA4" s="10" t="str">
        <f>IF(AA$1=No,"",
IF($L4="",Incomplete,
IF(ISERROR(VLOOKUP($L4,Yes_No,1,FALSE))=TRUE,Incomplete,Complete)))</f>
        <v>Incomplete</v>
      </c>
      <c r="AB4" s="10" t="str">
        <f>IF(AB$1=No,"",
IF($M4="",Incomplete,
IF(ISERROR(VLOOKUP($M4,Yes_No,1,FALSE))=TRUE,Incomplete,Complete)))</f>
        <v>Incomplete</v>
      </c>
    </row>
  </sheetData>
  <sheetProtection algorithmName="SHA-512" hashValue="3sIxYwsgH/adI888HxrSoSQmljz31M/ujvuC7JzxlE1QdUiDekLAjOCwVKbFjZF2r4qB25Mhen8UQ0ubkA4ttQ==" saltValue="Eh1k6HO/6SrGdzIFNo9ZSw==" spinCount="100000" sheet="1" objects="1" scenarios="1"/>
  <mergeCells count="5">
    <mergeCell ref="G2:J2"/>
    <mergeCell ref="B2:E2"/>
    <mergeCell ref="A1:K1"/>
    <mergeCell ref="L1:M1"/>
    <mergeCell ref="L2:M2"/>
  </mergeCells>
  <conditionalFormatting sqref="N4">
    <cfRule type="expression" dxfId="211" priority="262" stopIfTrue="1">
      <formula>AND(COUNTIF($P$4:$AB$4,Incomplete)&gt;1,COUNTIF($A$4:$M$4,"")&lt;13)</formula>
    </cfRule>
    <cfRule type="cellIs" dxfId="210" priority="263" stopIfTrue="1" operator="equal">
      <formula>Incomplete_or_multiple_errors&amp;": "&amp;HLOOKUP(RIGHT(N4,LEN(N4)-10), $P$2:$AB$2, 1, FALSE)</formula>
    </cfRule>
    <cfRule type="cellIs" dxfId="209" priority="264" stopIfTrue="1" operator="equal">
      <formula>"Complete"</formula>
    </cfRule>
  </conditionalFormatting>
  <conditionalFormatting sqref="P4:AB4">
    <cfRule type="cellIs" dxfId="208" priority="1" stopIfTrue="1" operator="equal">
      <formula>"Complete"</formula>
    </cfRule>
    <cfRule type="cellIs" dxfId="207" priority="2" stopIfTrue="1" operator="equal">
      <formula>"Incomplete"</formula>
    </cfRule>
  </conditionalFormatting>
  <dataValidations count="2">
    <dataValidation type="list" allowBlank="1" showInputMessage="1" showErrorMessage="1" sqref="K4" xr:uid="{00000000-0002-0000-0100-000000000000}">
      <formula1>Declaration</formula1>
    </dataValidation>
    <dataValidation type="list" allowBlank="1" showInputMessage="1" showErrorMessage="1" sqref="P1:AB1 L4:M4" xr:uid="{00000000-0002-0000-0100-000001000000}">
      <formula1>Yes_No</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2D49D-5207-45B7-B82B-323586DFD5CC}">
  <dimension ref="A1:T337"/>
  <sheetViews>
    <sheetView zoomScaleNormal="100" workbookViewId="0">
      <pane xSplit="3" ySplit="3" topLeftCell="D4" activePane="bottomRight" state="frozen"/>
      <selection pane="topRight" activeCell="D1" sqref="D1"/>
      <selection pane="bottomLeft" activeCell="A4" sqref="A4"/>
      <selection pane="bottomRight" sqref="A1:B1"/>
    </sheetView>
  </sheetViews>
  <sheetFormatPr defaultColWidth="9.1796875" defaultRowHeight="14.5" zeroHeight="1" x14ac:dyDescent="0.35"/>
  <cols>
    <col min="1" max="2" width="21.453125" customWidth="1"/>
    <col min="3" max="3" width="31" bestFit="1" customWidth="1"/>
    <col min="4" max="4" width="53.453125" customWidth="1"/>
    <col min="5" max="5" width="52.54296875" customWidth="1"/>
    <col min="6" max="6" width="28.7265625" customWidth="1"/>
    <col min="7" max="7" width="34.81640625" customWidth="1"/>
    <col min="8" max="8" width="28.7265625" customWidth="1"/>
    <col min="9" max="9" width="58.26953125" customWidth="1"/>
    <col min="10" max="10" width="17" hidden="1" customWidth="1"/>
    <col min="11" max="11" width="24.81640625" hidden="1" customWidth="1"/>
    <col min="12" max="12" width="31" hidden="1" customWidth="1"/>
    <col min="13" max="14" width="24.81640625" hidden="1" customWidth="1"/>
    <col min="15" max="15" width="34.1796875" hidden="1" customWidth="1"/>
    <col min="16" max="16" width="0.81640625" hidden="1" customWidth="1"/>
    <col min="17" max="17" width="14.1796875" hidden="1" customWidth="1"/>
    <col min="18" max="18" width="16" hidden="1" customWidth="1"/>
    <col min="19" max="19" width="25.1796875" hidden="1" customWidth="1"/>
    <col min="20" max="20" width="27.81640625" hidden="1" customWidth="1"/>
  </cols>
  <sheetData>
    <row r="1" spans="1:20" ht="32.25" customHeight="1" x14ac:dyDescent="0.35">
      <c r="A1" s="124" t="s">
        <v>263</v>
      </c>
      <c r="B1" s="124"/>
      <c r="C1" s="127" t="s">
        <v>272</v>
      </c>
      <c r="D1" s="128"/>
      <c r="E1" s="127" t="s">
        <v>685</v>
      </c>
      <c r="F1" s="128"/>
      <c r="G1" s="124" t="s">
        <v>230</v>
      </c>
      <c r="H1" s="124"/>
      <c r="I1" s="14"/>
      <c r="J1" s="13" t="s">
        <v>236</v>
      </c>
      <c r="K1" s="12" t="s">
        <v>5</v>
      </c>
      <c r="L1" s="12" t="s">
        <v>5</v>
      </c>
      <c r="M1" s="12" t="s">
        <v>5</v>
      </c>
      <c r="N1" s="12"/>
      <c r="O1" s="12" t="s">
        <v>5</v>
      </c>
      <c r="P1" s="12"/>
      <c r="Q1" s="12"/>
      <c r="R1" s="12"/>
      <c r="S1" s="12"/>
      <c r="T1" s="12"/>
    </row>
    <row r="2" spans="1:20" ht="72.5" x14ac:dyDescent="0.35">
      <c r="A2" s="24" t="s">
        <v>264</v>
      </c>
      <c r="B2" s="24" t="s">
        <v>658</v>
      </c>
      <c r="C2" s="119" t="s">
        <v>230</v>
      </c>
      <c r="D2" s="121"/>
      <c r="E2" s="119" t="s">
        <v>686</v>
      </c>
      <c r="F2" s="121"/>
      <c r="G2" s="125" t="s">
        <v>230</v>
      </c>
      <c r="H2" s="125"/>
      <c r="I2" s="14"/>
      <c r="J2" s="13" t="s">
        <v>238</v>
      </c>
      <c r="K2" s="12" t="s">
        <v>271</v>
      </c>
      <c r="L2" s="12" t="s">
        <v>1099</v>
      </c>
      <c r="M2" s="12" t="str">
        <f>"Information is missing in column "&amp;CHAR(COLUMN(INDEX($A$3:$U$3,1,MATCH(M$3,$A$3:$U$3,0)))+64)</f>
        <v>Information is missing in column E</v>
      </c>
      <c r="N2" s="12" t="str">
        <f>"Information is missing or incorrect in column "&amp;CHAR(COLUMN(INDEX($A$3:$U$3,1,MATCH(N$3,$A$3:$U$3,0)))+64)</f>
        <v>Information is missing or incorrect in column F</v>
      </c>
      <c r="O2" s="12" t="s">
        <v>676</v>
      </c>
      <c r="P2" s="12"/>
      <c r="Q2" s="12"/>
      <c r="R2" s="12"/>
      <c r="S2" s="12"/>
      <c r="T2" s="12"/>
    </row>
    <row r="3" spans="1:20" ht="43.5" x14ac:dyDescent="0.35">
      <c r="A3" s="68"/>
      <c r="B3" s="51"/>
      <c r="C3" s="11" t="s">
        <v>265</v>
      </c>
      <c r="D3" s="11" t="s">
        <v>266</v>
      </c>
      <c r="E3" s="11" t="s">
        <v>678</v>
      </c>
      <c r="F3" s="11" t="s">
        <v>679</v>
      </c>
      <c r="G3" s="11" t="s">
        <v>648</v>
      </c>
      <c r="H3" s="11" t="s">
        <v>231</v>
      </c>
      <c r="I3" s="12" t="s">
        <v>19</v>
      </c>
      <c r="J3" s="6" t="s">
        <v>237</v>
      </c>
      <c r="K3" s="12" t="s">
        <v>240</v>
      </c>
      <c r="L3" s="12" t="s">
        <v>420</v>
      </c>
      <c r="M3" s="12" t="str">
        <f>E3</f>
        <v>Description and the common or generic name</v>
      </c>
      <c r="N3" s="12" t="str">
        <f>F3</f>
        <v>Description and the common or generic name is confidential?</v>
      </c>
      <c r="O3" s="12" t="s">
        <v>242</v>
      </c>
      <c r="P3" s="12"/>
      <c r="Q3" s="12" t="s">
        <v>424</v>
      </c>
      <c r="R3" s="12" t="s">
        <v>425</v>
      </c>
      <c r="S3" s="12" t="s">
        <v>426</v>
      </c>
      <c r="T3" s="12" t="s">
        <v>427</v>
      </c>
    </row>
    <row r="4" spans="1:20" x14ac:dyDescent="0.35">
      <c r="A4" s="25"/>
      <c r="B4" s="25"/>
      <c r="C4" s="28"/>
      <c r="D4" s="10" t="str">
        <f t="shared" ref="D4:D67" si="0">IF(C4="", "", IFERROR(VLOOKUP(C4, Substance_Full, 2, FALSE), ""))</f>
        <v/>
      </c>
      <c r="E4" s="28"/>
      <c r="F4" s="28" t="s">
        <v>4</v>
      </c>
      <c r="G4" s="28"/>
      <c r="H4" s="28" t="s">
        <v>4</v>
      </c>
      <c r="I4" s="10" t="str">
        <f>IF(AND('Section 8'!$M$4=No,OR(Q4=FALSE,R4=FALSE)),Tab_NotReq,
IF(AND('Section 8'!$M$4=No,OR(Q4=TRUE,R4=TRUE)),Complete,
IF(AND(Q4=TRUE,R4=TRUE,K4=""),"",
IF(COUNTIF($K4:$O4,Incomplete)&gt;=1,Incomplete_or_multiple_errors&amp;": "&amp;INDEX($K$2:$O$4,1,MATCH(Incomplete,$K4:$O4,0)),Complete))))</f>
        <v/>
      </c>
      <c r="K4" s="10" t="str" cm="1">
        <f t="array" ref="K4">IF($K$1=No,"",
IF(OR(Q4=FALSE,R4=FALSE),"",
IF(AND(SUMPRODUCT(--(S4:S$336=TRUE))=0,SUMPRODUCT(--(T4:T$336=TRUE))=0),"",Incomplete)))</f>
        <v/>
      </c>
      <c r="L4" s="10" t="str">
        <f>IF(L$1=No,"",IF($C4="","",
IF(COUNTIF('Substances &amp; Codes'!$B$4:$H$276,$C4)=0,Incomplete,Complete)))</f>
        <v/>
      </c>
      <c r="M4" s="10" t="str">
        <f t="shared" ref="M4:M195" si="1">IF(M$1=No, "",
IF(AND($Q4=TRUE,$R4=TRUE), "",
IF($E4="", Incomplete, Complete)))</f>
        <v/>
      </c>
      <c r="N4" s="10" t="str">
        <f t="shared" ref="N4" si="2">IF(N$1=No,"",
IF(AND($Q4=TRUE,$R4=TRUE),"",
IF(F4="",Incomplete,IF(ISERROR(VLOOKUP(F4,YesNo_CBI,1,FALSE))=TRUE,Incomplete,Complete))))</f>
        <v/>
      </c>
      <c r="O4" s="10" t="str">
        <f t="shared" ref="O4" si="3">IF($O$1=No,"",
IF(AND(Q4=TRUE,R4=TRUE),"",
IF(AND(G4="",OR(H4="",H4=No)),"",
IF(AND(COUNTA(G4)&gt;0,ISERROR(VLOOKUP(H4,YesNo_CBI,1,FALSE))=FALSE)=TRUE,Complete,Incomplete))))</f>
        <v/>
      </c>
      <c r="P4" s="67"/>
      <c r="Q4" s="10" t="b">
        <f>AND($C4="",$D4="",$E4="",$G4="")</f>
        <v>1</v>
      </c>
      <c r="R4" s="10" t="b">
        <f t="shared" ref="R4:R195" si="4">AND(OR($F4="",$F4=No),OR($H4="",$H4=No))</f>
        <v>1</v>
      </c>
      <c r="S4" s="10" t="b">
        <f>OR($C5&lt;&gt;"",$D5&lt;&gt;"",$E5&lt;&gt;"",$G5&lt;&gt;"")</f>
        <v>0</v>
      </c>
      <c r="T4" s="10" t="b">
        <f t="shared" ref="T4:T195" si="5">OR(AND($F5&lt;&gt;"",$F5&lt;&gt;No),AND($H5&lt;&gt;"",$H5&lt;&gt;No))</f>
        <v>0</v>
      </c>
    </row>
    <row r="5" spans="1:20" x14ac:dyDescent="0.35">
      <c r="A5" s="126" t="s">
        <v>668</v>
      </c>
      <c r="B5" s="126"/>
      <c r="C5" s="28"/>
      <c r="D5" s="10" t="str">
        <f t="shared" si="0"/>
        <v/>
      </c>
      <c r="E5" s="28"/>
      <c r="F5" s="28" t="s">
        <v>4</v>
      </c>
      <c r="G5" s="28"/>
      <c r="H5" s="28" t="s">
        <v>4</v>
      </c>
      <c r="I5" s="10" t="str">
        <f>IF(AND('Section 8'!$M$4=No,OR(Q5=FALSE,R5=FALSE)),Tab_NotReq,
IF(AND(Q5=TRUE,R5=TRUE,K5=""),"",
IF(COUNTIF($K5:$O5,Incomplete)&gt;=1,Incomplete_or_multiple_errors&amp;": "&amp;INDEX($K$2:$O$4,1,MATCH(Incomplete,$K5:$O5,0)),Complete)))</f>
        <v/>
      </c>
      <c r="K5" s="10" t="str" cm="1">
        <f t="array" ref="K5">IF($K$1=No,"",
IF(OR(Q5=FALSE,R5=FALSE),"",
IF(AND(SUMPRODUCT(--(S5:S$336=TRUE))=0,SUMPRODUCT(--(T5:T$336=TRUE))=0),"",Incomplete)))</f>
        <v/>
      </c>
      <c r="L5" s="10" t="str">
        <f>IF(L$1=No,"",IF($C5="","",
IF(COUNTIF('Substances &amp; Codes'!$B$4:$H$276,$C5)=0,Incomplete,Complete)))</f>
        <v/>
      </c>
      <c r="M5" s="10" t="str">
        <f t="shared" si="1"/>
        <v/>
      </c>
      <c r="N5" s="10" t="str">
        <f t="shared" ref="N5:N68" si="6">IF(N$1=No,"",
IF(AND($Q5=TRUE,$R5=TRUE),"",
IF(F5="",Incomplete,IF(ISERROR(VLOOKUP(F5,YesNo_CBI,1,FALSE))=TRUE,Incomplete,Complete))))</f>
        <v/>
      </c>
      <c r="O5" s="10" t="str">
        <f t="shared" ref="O5:O68" si="7">IF($O$1=No,"",
IF(AND(Q5=TRUE,R5=TRUE),"",
IF(AND(G5="",OR(H5="",H5=No)),"",
IF(AND(COUNTA(G5)&gt;0,ISERROR(VLOOKUP(H5,YesNo_CBI,1,FALSE))=FALSE)=TRUE,Complete,Incomplete))))</f>
        <v/>
      </c>
      <c r="P5" s="67"/>
      <c r="Q5" s="10" t="b">
        <f t="shared" ref="Q5:Q68" si="8">AND($C5="",$D5="",$E5="",$G5="")</f>
        <v>1</v>
      </c>
      <c r="R5" s="10" t="b">
        <f t="shared" si="4"/>
        <v>1</v>
      </c>
      <c r="S5" s="10" t="b">
        <f t="shared" ref="S5:S68" si="9">OR($C6&lt;&gt;"",$D6&lt;&gt;"",$E6&lt;&gt;"",$G6&lt;&gt;"")</f>
        <v>0</v>
      </c>
      <c r="T5" s="10" t="b">
        <f t="shared" si="5"/>
        <v>0</v>
      </c>
    </row>
    <row r="6" spans="1:20" x14ac:dyDescent="0.35">
      <c r="A6" s="126"/>
      <c r="B6" s="126"/>
      <c r="C6" s="28"/>
      <c r="D6" s="10" t="str">
        <f t="shared" si="0"/>
        <v/>
      </c>
      <c r="E6" s="28"/>
      <c r="F6" s="28" t="s">
        <v>4</v>
      </c>
      <c r="G6" s="28"/>
      <c r="H6" s="28" t="s">
        <v>4</v>
      </c>
      <c r="I6" s="10" t="str">
        <f>IF(AND('Section 8'!$M$4=No,OR(Q6=FALSE,R6=FALSE)),Tab_NotReq,
IF(AND(Q6=TRUE,R6=TRUE,K6=""),"",
IF(COUNTIF($K6:$O6,Incomplete)&gt;=1,Incomplete_or_multiple_errors&amp;": "&amp;INDEX($K$2:$O$4,1,MATCH(Incomplete,$K6:$O6,0)),Complete)))</f>
        <v/>
      </c>
      <c r="K6" s="10" t="str" cm="1">
        <f t="array" ref="K6">IF($K$1=No,"",
IF(OR(Q6=FALSE,R6=FALSE),"",
IF(AND(SUMPRODUCT(--(S6:S$336=TRUE))=0,SUMPRODUCT(--(T6:T$336=TRUE))=0),"",Incomplete)))</f>
        <v/>
      </c>
      <c r="L6" s="10" t="str">
        <f>IF(L$1=No,"",IF($C6="","",
IF(COUNTIF('Substances &amp; Codes'!$B$4:$H$276,$C6)=0,Incomplete,Complete)))</f>
        <v/>
      </c>
      <c r="M6" s="10" t="str">
        <f t="shared" si="1"/>
        <v/>
      </c>
      <c r="N6" s="10" t="str">
        <f t="shared" si="6"/>
        <v/>
      </c>
      <c r="O6" s="10" t="str">
        <f t="shared" si="7"/>
        <v/>
      </c>
      <c r="P6" s="67"/>
      <c r="Q6" s="10" t="b">
        <f t="shared" si="8"/>
        <v>1</v>
      </c>
      <c r="R6" s="10" t="b">
        <f t="shared" si="4"/>
        <v>1</v>
      </c>
      <c r="S6" s="10" t="b">
        <f t="shared" si="9"/>
        <v>0</v>
      </c>
      <c r="T6" s="10" t="b">
        <f t="shared" si="5"/>
        <v>0</v>
      </c>
    </row>
    <row r="7" spans="1:20" x14ac:dyDescent="0.35">
      <c r="A7" s="126"/>
      <c r="B7" s="126"/>
      <c r="C7" s="28"/>
      <c r="D7" s="10" t="str">
        <f t="shared" si="0"/>
        <v/>
      </c>
      <c r="E7" s="28"/>
      <c r="F7" s="28" t="s">
        <v>4</v>
      </c>
      <c r="G7" s="28"/>
      <c r="H7" s="28" t="s">
        <v>4</v>
      </c>
      <c r="I7" s="10" t="str">
        <f>IF(AND('Section 8'!$M$4=No,OR(Q7=FALSE,R7=FALSE)),Tab_NotReq,
IF(AND(Q7=TRUE,R7=TRUE,K7=""),"",
IF(COUNTIF($K7:$O7,Incomplete)&gt;=1,Incomplete_or_multiple_errors&amp;": "&amp;INDEX($K$2:$O$4,1,MATCH(Incomplete,$K7:$O7,0)),Complete)))</f>
        <v/>
      </c>
      <c r="K7" s="10" t="str" cm="1">
        <f t="array" ref="K7">IF($K$1=No,"",
IF(OR(Q7=FALSE,R7=FALSE),"",
IF(AND(SUMPRODUCT(--(S7:S$336=TRUE))=0,SUMPRODUCT(--(T7:T$336=TRUE))=0),"",Incomplete)))</f>
        <v/>
      </c>
      <c r="L7" s="10" t="str">
        <f>IF(L$1=No,"",IF($C7="","",
IF(COUNTIF('Substances &amp; Codes'!$B$4:$H$276,$C7)=0,Incomplete,Complete)))</f>
        <v/>
      </c>
      <c r="M7" s="10" t="str">
        <f t="shared" si="1"/>
        <v/>
      </c>
      <c r="N7" s="10" t="str">
        <f t="shared" si="6"/>
        <v/>
      </c>
      <c r="O7" s="10" t="str">
        <f t="shared" si="7"/>
        <v/>
      </c>
      <c r="P7" s="67"/>
      <c r="Q7" s="10" t="b">
        <f t="shared" si="8"/>
        <v>1</v>
      </c>
      <c r="R7" s="10" t="b">
        <f t="shared" si="4"/>
        <v>1</v>
      </c>
      <c r="S7" s="10" t="b">
        <f t="shared" si="9"/>
        <v>0</v>
      </c>
      <c r="T7" s="10" t="b">
        <f t="shared" si="5"/>
        <v>0</v>
      </c>
    </row>
    <row r="8" spans="1:20" x14ac:dyDescent="0.35">
      <c r="A8" s="126"/>
      <c r="B8" s="126"/>
      <c r="C8" s="28"/>
      <c r="D8" s="10" t="str">
        <f t="shared" si="0"/>
        <v/>
      </c>
      <c r="E8" s="28"/>
      <c r="F8" s="28" t="s">
        <v>4</v>
      </c>
      <c r="G8" s="28"/>
      <c r="H8" s="28" t="s">
        <v>4</v>
      </c>
      <c r="I8" s="10" t="str">
        <f>IF(AND('Section 8'!$M$4=No,OR(Q8=FALSE,R8=FALSE)),Tab_NotReq,
IF(AND(Q8=TRUE,R8=TRUE,K8=""),"",
IF(COUNTIF($K8:$O8,Incomplete)&gt;=1,Incomplete_or_multiple_errors&amp;": "&amp;INDEX($K$2:$O$4,1,MATCH(Incomplete,$K8:$O8,0)),Complete)))</f>
        <v/>
      </c>
      <c r="K8" s="10" t="str" cm="1">
        <f t="array" ref="K8">IF($K$1=No,"",
IF(OR(Q8=FALSE,R8=FALSE),"",
IF(AND(SUMPRODUCT(--(S8:S$336=TRUE))=0,SUMPRODUCT(--(T8:T$336=TRUE))=0),"",Incomplete)))</f>
        <v/>
      </c>
      <c r="L8" s="10" t="str">
        <f>IF(L$1=No,"",IF($C8="","",
IF(COUNTIF('Substances &amp; Codes'!$B$4:$H$276,$C8)=0,Incomplete,Complete)))</f>
        <v/>
      </c>
      <c r="M8" s="10" t="str">
        <f t="shared" si="1"/>
        <v/>
      </c>
      <c r="N8" s="10" t="str">
        <f t="shared" si="6"/>
        <v/>
      </c>
      <c r="O8" s="10" t="str">
        <f t="shared" si="7"/>
        <v/>
      </c>
      <c r="P8" s="67"/>
      <c r="Q8" s="10" t="b">
        <f t="shared" si="8"/>
        <v>1</v>
      </c>
      <c r="R8" s="10" t="b">
        <f t="shared" si="4"/>
        <v>1</v>
      </c>
      <c r="S8" s="10" t="b">
        <f t="shared" si="9"/>
        <v>0</v>
      </c>
      <c r="T8" s="10" t="b">
        <f t="shared" si="5"/>
        <v>0</v>
      </c>
    </row>
    <row r="9" spans="1:20" x14ac:dyDescent="0.35">
      <c r="A9" s="126"/>
      <c r="B9" s="126"/>
      <c r="C9" s="28"/>
      <c r="D9" s="10" t="str">
        <f t="shared" si="0"/>
        <v/>
      </c>
      <c r="E9" s="28"/>
      <c r="F9" s="28" t="s">
        <v>4</v>
      </c>
      <c r="G9" s="28"/>
      <c r="H9" s="28" t="s">
        <v>4</v>
      </c>
      <c r="I9" s="10" t="str">
        <f>IF(AND('Section 8'!$M$4=No,OR(Q9=FALSE,R9=FALSE)),Tab_NotReq,
IF(AND(Q9=TRUE,R9=TRUE,K9=""),"",
IF(COUNTIF($K9:$O9,Incomplete)&gt;=1,Incomplete_or_multiple_errors&amp;": "&amp;INDEX($K$2:$O$4,1,MATCH(Incomplete,$K9:$O9,0)),Complete)))</f>
        <v/>
      </c>
      <c r="K9" s="10" t="str" cm="1">
        <f t="array" ref="K9">IF($K$1=No,"",
IF(OR(Q9=FALSE,R9=FALSE),"",
IF(AND(SUMPRODUCT(--(S9:S$336=TRUE))=0,SUMPRODUCT(--(T9:T$336=TRUE))=0),"",Incomplete)))</f>
        <v/>
      </c>
      <c r="L9" s="10" t="str">
        <f>IF(L$1=No,"",IF($C9="","",
IF(COUNTIF('Substances &amp; Codes'!$B$4:$H$276,$C9)=0,Incomplete,Complete)))</f>
        <v/>
      </c>
      <c r="M9" s="10" t="str">
        <f t="shared" si="1"/>
        <v/>
      </c>
      <c r="N9" s="10" t="str">
        <f t="shared" si="6"/>
        <v/>
      </c>
      <c r="O9" s="10" t="str">
        <f t="shared" si="7"/>
        <v/>
      </c>
      <c r="P9" s="67"/>
      <c r="Q9" s="10" t="b">
        <f t="shared" si="8"/>
        <v>1</v>
      </c>
      <c r="R9" s="10" t="b">
        <f t="shared" si="4"/>
        <v>1</v>
      </c>
      <c r="S9" s="10" t="b">
        <f t="shared" si="9"/>
        <v>0</v>
      </c>
      <c r="T9" s="10" t="b">
        <f t="shared" si="5"/>
        <v>0</v>
      </c>
    </row>
    <row r="10" spans="1:20" x14ac:dyDescent="0.35">
      <c r="A10" s="126"/>
      <c r="B10" s="126"/>
      <c r="C10" s="28"/>
      <c r="D10" s="10" t="str">
        <f t="shared" si="0"/>
        <v/>
      </c>
      <c r="E10" s="28"/>
      <c r="F10" s="28" t="s">
        <v>4</v>
      </c>
      <c r="G10" s="28"/>
      <c r="H10" s="28" t="s">
        <v>4</v>
      </c>
      <c r="I10" s="10" t="str">
        <f>IF(AND('Section 8'!$M$4=No,OR(Q10=FALSE,R10=FALSE)),Tab_NotReq,
IF(AND(Q10=TRUE,R10=TRUE,K10=""),"",
IF(COUNTIF($K10:$O10,Incomplete)&gt;=1,Incomplete_or_multiple_errors&amp;": "&amp;INDEX($K$2:$O$4,1,MATCH(Incomplete,$K10:$O10,0)),Complete)))</f>
        <v/>
      </c>
      <c r="K10" s="10" t="str" cm="1">
        <f t="array" ref="K10">IF($K$1=No,"",
IF(OR(Q10=FALSE,R10=FALSE),"",
IF(AND(SUMPRODUCT(--(S10:S$336=TRUE))=0,SUMPRODUCT(--(T10:T$336=TRUE))=0),"",Incomplete)))</f>
        <v/>
      </c>
      <c r="L10" s="10" t="str">
        <f>IF(L$1=No,"",IF($C10="","",
IF(COUNTIF('Substances &amp; Codes'!$B$4:$H$276,$C10)=0,Incomplete,Complete)))</f>
        <v/>
      </c>
      <c r="M10" s="10" t="str">
        <f t="shared" si="1"/>
        <v/>
      </c>
      <c r="N10" s="10" t="str">
        <f t="shared" si="6"/>
        <v/>
      </c>
      <c r="O10" s="10" t="str">
        <f t="shared" si="7"/>
        <v/>
      </c>
      <c r="P10" s="67"/>
      <c r="Q10" s="10" t="b">
        <f t="shared" si="8"/>
        <v>1</v>
      </c>
      <c r="R10" s="10" t="b">
        <f t="shared" si="4"/>
        <v>1</v>
      </c>
      <c r="S10" s="10" t="b">
        <f t="shared" si="9"/>
        <v>0</v>
      </c>
      <c r="T10" s="10" t="b">
        <f t="shared" si="5"/>
        <v>0</v>
      </c>
    </row>
    <row r="11" spans="1:20" x14ac:dyDescent="0.35">
      <c r="A11" s="126"/>
      <c r="B11" s="126"/>
      <c r="C11" s="28"/>
      <c r="D11" s="10" t="str">
        <f t="shared" si="0"/>
        <v/>
      </c>
      <c r="E11" s="28"/>
      <c r="F11" s="28" t="s">
        <v>4</v>
      </c>
      <c r="G11" s="28"/>
      <c r="H11" s="28" t="s">
        <v>4</v>
      </c>
      <c r="I11" s="10" t="str">
        <f>IF(AND('Section 8'!$M$4=No,OR(Q11=FALSE,R11=FALSE)),Tab_NotReq,
IF(AND(Q11=TRUE,R11=TRUE,K11=""),"",
IF(COUNTIF($K11:$O11,Incomplete)&gt;=1,Incomplete_or_multiple_errors&amp;": "&amp;INDEX($K$2:$O$4,1,MATCH(Incomplete,$K11:$O11,0)),Complete)))</f>
        <v/>
      </c>
      <c r="K11" s="10" t="str" cm="1">
        <f t="array" ref="K11">IF($K$1=No,"",
IF(OR(Q11=FALSE,R11=FALSE),"",
IF(AND(SUMPRODUCT(--(S11:S$336=TRUE))=0,SUMPRODUCT(--(T11:T$336=TRUE))=0),"",Incomplete)))</f>
        <v/>
      </c>
      <c r="L11" s="10" t="str">
        <f>IF(L$1=No,"",IF($C11="","",
IF(COUNTIF('Substances &amp; Codes'!$B$4:$H$276,$C11)=0,Incomplete,Complete)))</f>
        <v/>
      </c>
      <c r="M11" s="10" t="str">
        <f t="shared" si="1"/>
        <v/>
      </c>
      <c r="N11" s="10" t="str">
        <f t="shared" si="6"/>
        <v/>
      </c>
      <c r="O11" s="10" t="str">
        <f t="shared" si="7"/>
        <v/>
      </c>
      <c r="P11" s="67"/>
      <c r="Q11" s="10" t="b">
        <f t="shared" si="8"/>
        <v>1</v>
      </c>
      <c r="R11" s="10" t="b">
        <f t="shared" si="4"/>
        <v>1</v>
      </c>
      <c r="S11" s="10" t="b">
        <f t="shared" si="9"/>
        <v>0</v>
      </c>
      <c r="T11" s="10" t="b">
        <f t="shared" si="5"/>
        <v>0</v>
      </c>
    </row>
    <row r="12" spans="1:20" x14ac:dyDescent="0.35">
      <c r="A12" s="126"/>
      <c r="B12" s="126"/>
      <c r="C12" s="28"/>
      <c r="D12" s="10" t="str">
        <f t="shared" si="0"/>
        <v/>
      </c>
      <c r="E12" s="28"/>
      <c r="F12" s="28" t="s">
        <v>4</v>
      </c>
      <c r="G12" s="28"/>
      <c r="H12" s="28" t="s">
        <v>4</v>
      </c>
      <c r="I12" s="10" t="str">
        <f>IF(AND('Section 8'!$M$4=No,OR(Q12=FALSE,R12=FALSE)),Tab_NotReq,
IF(AND(Q12=TRUE,R12=TRUE,K12=""),"",
IF(COUNTIF($K12:$O12,Incomplete)&gt;=1,Incomplete_or_multiple_errors&amp;": "&amp;INDEX($K$2:$O$4,1,MATCH(Incomplete,$K12:$O12,0)),Complete)))</f>
        <v/>
      </c>
      <c r="K12" s="10" t="str" cm="1">
        <f t="array" ref="K12">IF($K$1=No,"",
IF(OR(Q12=FALSE,R12=FALSE),"",
IF(AND(SUMPRODUCT(--(S12:S$336=TRUE))=0,SUMPRODUCT(--(T12:T$336=TRUE))=0),"",Incomplete)))</f>
        <v/>
      </c>
      <c r="L12" s="10" t="str">
        <f>IF(L$1=No,"",IF($C12="","",
IF(COUNTIF('Substances &amp; Codes'!$B$4:$H$276,$C12)=0,Incomplete,Complete)))</f>
        <v/>
      </c>
      <c r="M12" s="10" t="str">
        <f t="shared" si="1"/>
        <v/>
      </c>
      <c r="N12" s="10" t="str">
        <f t="shared" si="6"/>
        <v/>
      </c>
      <c r="O12" s="10" t="str">
        <f t="shared" si="7"/>
        <v/>
      </c>
      <c r="P12" s="67"/>
      <c r="Q12" s="10" t="b">
        <f t="shared" si="8"/>
        <v>1</v>
      </c>
      <c r="R12" s="10" t="b">
        <f t="shared" si="4"/>
        <v>1</v>
      </c>
      <c r="S12" s="10" t="b">
        <f t="shared" si="9"/>
        <v>0</v>
      </c>
      <c r="T12" s="10" t="b">
        <f t="shared" si="5"/>
        <v>0</v>
      </c>
    </row>
    <row r="13" spans="1:20" x14ac:dyDescent="0.35">
      <c r="A13" s="126"/>
      <c r="B13" s="126"/>
      <c r="C13" s="28"/>
      <c r="D13" s="10" t="str">
        <f t="shared" si="0"/>
        <v/>
      </c>
      <c r="E13" s="28"/>
      <c r="F13" s="28" t="s">
        <v>4</v>
      </c>
      <c r="G13" s="28"/>
      <c r="H13" s="28" t="s">
        <v>4</v>
      </c>
      <c r="I13" s="10" t="str">
        <f>IF(AND('Section 8'!$M$4=No,OR(Q13=FALSE,R13=FALSE)),Tab_NotReq,
IF(AND(Q13=TRUE,R13=TRUE,K13=""),"",
IF(COUNTIF($K13:$O13,Incomplete)&gt;=1,Incomplete_or_multiple_errors&amp;": "&amp;INDEX($K$2:$O$4,1,MATCH(Incomplete,$K13:$O13,0)),Complete)))</f>
        <v/>
      </c>
      <c r="K13" s="10" t="str" cm="1">
        <f t="array" ref="K13">IF($K$1=No,"",
IF(OR(Q13=FALSE,R13=FALSE),"",
IF(AND(SUMPRODUCT(--(S13:S$336=TRUE))=0,SUMPRODUCT(--(T13:T$336=TRUE))=0),"",Incomplete)))</f>
        <v/>
      </c>
      <c r="L13" s="10" t="str">
        <f>IF(L$1=No,"",IF($C13="","",
IF(COUNTIF('Substances &amp; Codes'!$B$4:$H$276,$C13)=0,Incomplete,Complete)))</f>
        <v/>
      </c>
      <c r="M13" s="10" t="str">
        <f t="shared" si="1"/>
        <v/>
      </c>
      <c r="N13" s="10" t="str">
        <f t="shared" si="6"/>
        <v/>
      </c>
      <c r="O13" s="10" t="str">
        <f t="shared" si="7"/>
        <v/>
      </c>
      <c r="P13" s="67"/>
      <c r="Q13" s="10" t="b">
        <f t="shared" si="8"/>
        <v>1</v>
      </c>
      <c r="R13" s="10" t="b">
        <f t="shared" si="4"/>
        <v>1</v>
      </c>
      <c r="S13" s="10" t="b">
        <f t="shared" si="9"/>
        <v>0</v>
      </c>
      <c r="T13" s="10" t="b">
        <f t="shared" si="5"/>
        <v>0</v>
      </c>
    </row>
    <row r="14" spans="1:20" x14ac:dyDescent="0.35">
      <c r="A14" s="126"/>
      <c r="B14" s="126"/>
      <c r="C14" s="28"/>
      <c r="D14" s="10" t="str">
        <f t="shared" si="0"/>
        <v/>
      </c>
      <c r="E14" s="28"/>
      <c r="F14" s="28" t="s">
        <v>4</v>
      </c>
      <c r="G14" s="28"/>
      <c r="H14" s="28" t="s">
        <v>4</v>
      </c>
      <c r="I14" s="10" t="str">
        <f>IF(AND('Section 8'!$M$4=No,OR(Q14=FALSE,R14=FALSE)),Tab_NotReq,
IF(AND(Q14=TRUE,R14=TRUE,K14=""),"",
IF(COUNTIF($K14:$O14,Incomplete)&gt;=1,Incomplete_or_multiple_errors&amp;": "&amp;INDEX($K$2:$O$4,1,MATCH(Incomplete,$K14:$O14,0)),Complete)))</f>
        <v/>
      </c>
      <c r="K14" s="10" t="str" cm="1">
        <f t="array" ref="K14">IF($K$1=No,"",
IF(OR(Q14=FALSE,R14=FALSE),"",
IF(AND(SUMPRODUCT(--(S14:S$336=TRUE))=0,SUMPRODUCT(--(T14:T$336=TRUE))=0),"",Incomplete)))</f>
        <v/>
      </c>
      <c r="L14" s="10" t="str">
        <f>IF(L$1=No,"",IF($C14="","",
IF(COUNTIF('Substances &amp; Codes'!$B$4:$H$276,$C14)=0,Incomplete,Complete)))</f>
        <v/>
      </c>
      <c r="M14" s="10" t="str">
        <f t="shared" si="1"/>
        <v/>
      </c>
      <c r="N14" s="10" t="str">
        <f t="shared" si="6"/>
        <v/>
      </c>
      <c r="O14" s="10" t="str">
        <f t="shared" si="7"/>
        <v/>
      </c>
      <c r="P14" s="67"/>
      <c r="Q14" s="10" t="b">
        <f t="shared" si="8"/>
        <v>1</v>
      </c>
      <c r="R14" s="10" t="b">
        <f t="shared" si="4"/>
        <v>1</v>
      </c>
      <c r="S14" s="10" t="b">
        <f t="shared" si="9"/>
        <v>0</v>
      </c>
      <c r="T14" s="10" t="b">
        <f t="shared" si="5"/>
        <v>0</v>
      </c>
    </row>
    <row r="15" spans="1:20" x14ac:dyDescent="0.35">
      <c r="A15" s="126"/>
      <c r="B15" s="126"/>
      <c r="C15" s="28"/>
      <c r="D15" s="10" t="str">
        <f t="shared" si="0"/>
        <v/>
      </c>
      <c r="E15" s="28"/>
      <c r="F15" s="28" t="s">
        <v>4</v>
      </c>
      <c r="G15" s="28"/>
      <c r="H15" s="28" t="s">
        <v>4</v>
      </c>
      <c r="I15" s="10" t="str">
        <f>IF(AND('Section 8'!$M$4=No,OR(Q15=FALSE,R15=FALSE)),Tab_NotReq,
IF(AND(Q15=TRUE,R15=TRUE,K15=""),"",
IF(COUNTIF($K15:$O15,Incomplete)&gt;=1,Incomplete_or_multiple_errors&amp;": "&amp;INDEX($K$2:$O$4,1,MATCH(Incomplete,$K15:$O15,0)),Complete)))</f>
        <v/>
      </c>
      <c r="K15" s="10" t="str" cm="1">
        <f t="array" ref="K15">IF($K$1=No,"",
IF(OR(Q15=FALSE,R15=FALSE),"",
IF(AND(SUMPRODUCT(--(S15:S$336=TRUE))=0,SUMPRODUCT(--(T15:T$336=TRUE))=0),"",Incomplete)))</f>
        <v/>
      </c>
      <c r="L15" s="10" t="str">
        <f>IF(L$1=No,"",IF($C15="","",
IF(COUNTIF('Substances &amp; Codes'!$B$4:$H$276,$C15)=0,Incomplete,Complete)))</f>
        <v/>
      </c>
      <c r="M15" s="10" t="str">
        <f t="shared" si="1"/>
        <v/>
      </c>
      <c r="N15" s="10" t="str">
        <f t="shared" si="6"/>
        <v/>
      </c>
      <c r="O15" s="10" t="str">
        <f t="shared" si="7"/>
        <v/>
      </c>
      <c r="P15" s="67"/>
      <c r="Q15" s="10" t="b">
        <f t="shared" si="8"/>
        <v>1</v>
      </c>
      <c r="R15" s="10" t="b">
        <f t="shared" si="4"/>
        <v>1</v>
      </c>
      <c r="S15" s="10" t="b">
        <f t="shared" si="9"/>
        <v>0</v>
      </c>
      <c r="T15" s="10" t="b">
        <f t="shared" si="5"/>
        <v>0</v>
      </c>
    </row>
    <row r="16" spans="1:20" x14ac:dyDescent="0.35">
      <c r="A16" s="126"/>
      <c r="B16" s="126"/>
      <c r="C16" s="28"/>
      <c r="D16" s="10" t="str">
        <f t="shared" si="0"/>
        <v/>
      </c>
      <c r="E16" s="28"/>
      <c r="F16" s="28" t="s">
        <v>4</v>
      </c>
      <c r="G16" s="28"/>
      <c r="H16" s="28" t="s">
        <v>4</v>
      </c>
      <c r="I16" s="10" t="str">
        <f>IF(AND('Section 8'!$M$4=No,OR(Q16=FALSE,R16=FALSE)),Tab_NotReq,
IF(AND(Q16=TRUE,R16=TRUE,K16=""),"",
IF(COUNTIF($K16:$O16,Incomplete)&gt;=1,Incomplete_or_multiple_errors&amp;": "&amp;INDEX($K$2:$O$4,1,MATCH(Incomplete,$K16:$O16,0)),Complete)))</f>
        <v/>
      </c>
      <c r="K16" s="10" t="str" cm="1">
        <f t="array" ref="K16">IF($K$1=No,"",
IF(OR(Q16=FALSE,R16=FALSE),"",
IF(AND(SUMPRODUCT(--(S16:S$336=TRUE))=0,SUMPRODUCT(--(T16:T$336=TRUE))=0),"",Incomplete)))</f>
        <v/>
      </c>
      <c r="L16" s="10" t="str">
        <f>IF(L$1=No,"",IF($C16="","",
IF(COUNTIF('Substances &amp; Codes'!$B$4:$H$276,$C16)=0,Incomplete,Complete)))</f>
        <v/>
      </c>
      <c r="M16" s="10" t="str">
        <f t="shared" si="1"/>
        <v/>
      </c>
      <c r="N16" s="10" t="str">
        <f t="shared" si="6"/>
        <v/>
      </c>
      <c r="O16" s="10" t="str">
        <f t="shared" si="7"/>
        <v/>
      </c>
      <c r="P16" s="67"/>
      <c r="Q16" s="10" t="b">
        <f t="shared" si="8"/>
        <v>1</v>
      </c>
      <c r="R16" s="10" t="b">
        <f t="shared" si="4"/>
        <v>1</v>
      </c>
      <c r="S16" s="10" t="b">
        <f t="shared" si="9"/>
        <v>0</v>
      </c>
      <c r="T16" s="10" t="b">
        <f t="shared" si="5"/>
        <v>0</v>
      </c>
    </row>
    <row r="17" spans="1:20" x14ac:dyDescent="0.35">
      <c r="A17" s="126"/>
      <c r="B17" s="126"/>
      <c r="C17" s="28"/>
      <c r="D17" s="10" t="str">
        <f t="shared" si="0"/>
        <v/>
      </c>
      <c r="E17" s="28"/>
      <c r="F17" s="28" t="s">
        <v>4</v>
      </c>
      <c r="G17" s="28"/>
      <c r="H17" s="28" t="s">
        <v>4</v>
      </c>
      <c r="I17" s="10" t="str">
        <f>IF(AND('Section 8'!$M$4=No,OR(Q17=FALSE,R17=FALSE)),Tab_NotReq,
IF(AND(Q17=TRUE,R17=TRUE,K17=""),"",
IF(COUNTIF($K17:$O17,Incomplete)&gt;=1,Incomplete_or_multiple_errors&amp;": "&amp;INDEX($K$2:$O$4,1,MATCH(Incomplete,$K17:$O17,0)),Complete)))</f>
        <v/>
      </c>
      <c r="K17" s="10" t="str" cm="1">
        <f t="array" ref="K17">IF($K$1=No,"",
IF(OR(Q17=FALSE,R17=FALSE),"",
IF(AND(SUMPRODUCT(--(S17:S$336=TRUE))=0,SUMPRODUCT(--(T17:T$336=TRUE))=0),"",Incomplete)))</f>
        <v/>
      </c>
      <c r="L17" s="10" t="str">
        <f>IF(L$1=No,"",IF($C17="","",
IF(COUNTIF('Substances &amp; Codes'!$B$4:$H$276,$C17)=0,Incomplete,Complete)))</f>
        <v/>
      </c>
      <c r="M17" s="10" t="str">
        <f t="shared" si="1"/>
        <v/>
      </c>
      <c r="N17" s="10" t="str">
        <f t="shared" si="6"/>
        <v/>
      </c>
      <c r="O17" s="10" t="str">
        <f t="shared" si="7"/>
        <v/>
      </c>
      <c r="P17" s="67"/>
      <c r="Q17" s="10" t="b">
        <f t="shared" si="8"/>
        <v>1</v>
      </c>
      <c r="R17" s="10" t="b">
        <f t="shared" si="4"/>
        <v>1</v>
      </c>
      <c r="S17" s="10" t="b">
        <f t="shared" si="9"/>
        <v>0</v>
      </c>
      <c r="T17" s="10" t="b">
        <f t="shared" si="5"/>
        <v>0</v>
      </c>
    </row>
    <row r="18" spans="1:20" x14ac:dyDescent="0.35">
      <c r="A18" s="126"/>
      <c r="B18" s="126"/>
      <c r="C18" s="28"/>
      <c r="D18" s="10" t="str">
        <f t="shared" si="0"/>
        <v/>
      </c>
      <c r="E18" s="28"/>
      <c r="F18" s="28" t="s">
        <v>4</v>
      </c>
      <c r="G18" s="28"/>
      <c r="H18" s="28" t="s">
        <v>4</v>
      </c>
      <c r="I18" s="10" t="str">
        <f>IF(AND('Section 8'!$M$4=No,OR(Q18=FALSE,R18=FALSE)),Tab_NotReq,
IF(AND(Q18=TRUE,R18=TRUE,K18=""),"",
IF(COUNTIF($K18:$O18,Incomplete)&gt;=1,Incomplete_or_multiple_errors&amp;": "&amp;INDEX($K$2:$O$4,1,MATCH(Incomplete,$K18:$O18,0)),Complete)))</f>
        <v/>
      </c>
      <c r="K18" s="10" t="str" cm="1">
        <f t="array" ref="K18">IF($K$1=No,"",
IF(OR(Q18=FALSE,R18=FALSE),"",
IF(AND(SUMPRODUCT(--(S18:S$336=TRUE))=0,SUMPRODUCT(--(T18:T$336=TRUE))=0),"",Incomplete)))</f>
        <v/>
      </c>
      <c r="L18" s="10" t="str">
        <f>IF(L$1=No,"",IF($C18="","",
IF(COUNTIF('Substances &amp; Codes'!$B$4:$H$276,$C18)=0,Incomplete,Complete)))</f>
        <v/>
      </c>
      <c r="M18" s="10" t="str">
        <f t="shared" si="1"/>
        <v/>
      </c>
      <c r="N18" s="10" t="str">
        <f t="shared" si="6"/>
        <v/>
      </c>
      <c r="O18" s="10" t="str">
        <f t="shared" si="7"/>
        <v/>
      </c>
      <c r="P18" s="67"/>
      <c r="Q18" s="10" t="b">
        <f t="shared" si="8"/>
        <v>1</v>
      </c>
      <c r="R18" s="10" t="b">
        <f t="shared" si="4"/>
        <v>1</v>
      </c>
      <c r="S18" s="10" t="b">
        <f t="shared" si="9"/>
        <v>0</v>
      </c>
      <c r="T18" s="10" t="b">
        <f t="shared" si="5"/>
        <v>0</v>
      </c>
    </row>
    <row r="19" spans="1:20" x14ac:dyDescent="0.35">
      <c r="A19" s="126"/>
      <c r="B19" s="126"/>
      <c r="C19" s="28"/>
      <c r="D19" s="10" t="str">
        <f t="shared" si="0"/>
        <v/>
      </c>
      <c r="E19" s="28"/>
      <c r="F19" s="28" t="s">
        <v>4</v>
      </c>
      <c r="G19" s="28"/>
      <c r="H19" s="28" t="s">
        <v>4</v>
      </c>
      <c r="I19" s="10" t="str">
        <f>IF(AND('Section 8'!$M$4=No,OR(Q19=FALSE,R19=FALSE)),Tab_NotReq,
IF(AND(Q19=TRUE,R19=TRUE,K19=""),"",
IF(COUNTIF($K19:$O19,Incomplete)&gt;=1,Incomplete_or_multiple_errors&amp;": "&amp;INDEX($K$2:$O$4,1,MATCH(Incomplete,$K19:$O19,0)),Complete)))</f>
        <v/>
      </c>
      <c r="K19" s="10" t="str" cm="1">
        <f t="array" ref="K19">IF($K$1=No,"",
IF(OR(Q19=FALSE,R19=FALSE),"",
IF(AND(SUMPRODUCT(--(S19:S$336=TRUE))=0,SUMPRODUCT(--(T19:T$336=TRUE))=0),"",Incomplete)))</f>
        <v/>
      </c>
      <c r="L19" s="10" t="str">
        <f>IF(L$1=No,"",IF($C19="","",
IF(COUNTIF('Substances &amp; Codes'!$B$4:$H$276,$C19)=0,Incomplete,Complete)))</f>
        <v/>
      </c>
      <c r="M19" s="10" t="str">
        <f t="shared" si="1"/>
        <v/>
      </c>
      <c r="N19" s="10" t="str">
        <f t="shared" si="6"/>
        <v/>
      </c>
      <c r="O19" s="10" t="str">
        <f t="shared" si="7"/>
        <v/>
      </c>
      <c r="P19" s="67"/>
      <c r="Q19" s="10" t="b">
        <f t="shared" si="8"/>
        <v>1</v>
      </c>
      <c r="R19" s="10" t="b">
        <f t="shared" si="4"/>
        <v>1</v>
      </c>
      <c r="S19" s="10" t="b">
        <f t="shared" si="9"/>
        <v>0</v>
      </c>
      <c r="T19" s="10" t="b">
        <f t="shared" si="5"/>
        <v>0</v>
      </c>
    </row>
    <row r="20" spans="1:20" x14ac:dyDescent="0.35">
      <c r="A20" s="126"/>
      <c r="B20" s="126"/>
      <c r="C20" s="28"/>
      <c r="D20" s="10" t="str">
        <f t="shared" si="0"/>
        <v/>
      </c>
      <c r="E20" s="28"/>
      <c r="F20" s="28" t="s">
        <v>4</v>
      </c>
      <c r="G20" s="28"/>
      <c r="H20" s="28" t="s">
        <v>4</v>
      </c>
      <c r="I20" s="10" t="str">
        <f>IF(AND('Section 8'!$M$4=No,OR(Q20=FALSE,R20=FALSE)),Tab_NotReq,
IF(AND(Q20=TRUE,R20=TRUE,K20=""),"",
IF(COUNTIF($K20:$O20,Incomplete)&gt;=1,Incomplete_or_multiple_errors&amp;": "&amp;INDEX($K$2:$O$4,1,MATCH(Incomplete,$K20:$O20,0)),Complete)))</f>
        <v/>
      </c>
      <c r="K20" s="10" t="str" cm="1">
        <f t="array" ref="K20">IF($K$1=No,"",
IF(OR(Q20=FALSE,R20=FALSE),"",
IF(AND(SUMPRODUCT(--(S20:S$336=TRUE))=0,SUMPRODUCT(--(T20:T$336=TRUE))=0),"",Incomplete)))</f>
        <v/>
      </c>
      <c r="L20" s="10" t="str">
        <f>IF(L$1=No,"",IF($C20="","",
IF(COUNTIF('Substances &amp; Codes'!$B$4:$H$276,$C20)=0,Incomplete,Complete)))</f>
        <v/>
      </c>
      <c r="M20" s="10" t="str">
        <f t="shared" si="1"/>
        <v/>
      </c>
      <c r="N20" s="10" t="str">
        <f t="shared" si="6"/>
        <v/>
      </c>
      <c r="O20" s="10" t="str">
        <f t="shared" si="7"/>
        <v/>
      </c>
      <c r="P20" s="67"/>
      <c r="Q20" s="10" t="b">
        <f t="shared" si="8"/>
        <v>1</v>
      </c>
      <c r="R20" s="10" t="b">
        <f t="shared" si="4"/>
        <v>1</v>
      </c>
      <c r="S20" s="10" t="b">
        <f t="shared" si="9"/>
        <v>0</v>
      </c>
      <c r="T20" s="10" t="b">
        <f t="shared" si="5"/>
        <v>0</v>
      </c>
    </row>
    <row r="21" spans="1:20" x14ac:dyDescent="0.35">
      <c r="A21" s="126"/>
      <c r="B21" s="126"/>
      <c r="C21" s="28"/>
      <c r="D21" s="10" t="str">
        <f t="shared" si="0"/>
        <v/>
      </c>
      <c r="E21" s="28"/>
      <c r="F21" s="28" t="s">
        <v>4</v>
      </c>
      <c r="G21" s="28"/>
      <c r="H21" s="28" t="s">
        <v>4</v>
      </c>
      <c r="I21" s="10" t="str">
        <f>IF(AND('Section 8'!$M$4=No,OR(Q21=FALSE,R21=FALSE)),Tab_NotReq,
IF(AND(Q21=TRUE,R21=TRUE,K21=""),"",
IF(COUNTIF($K21:$O21,Incomplete)&gt;=1,Incomplete_or_multiple_errors&amp;": "&amp;INDEX($K$2:$O$4,1,MATCH(Incomplete,$K21:$O21,0)),Complete)))</f>
        <v/>
      </c>
      <c r="K21" s="10" t="str" cm="1">
        <f t="array" ref="K21">IF($K$1=No,"",
IF(OR(Q21=FALSE,R21=FALSE),"",
IF(AND(SUMPRODUCT(--(S21:S$336=TRUE))=0,SUMPRODUCT(--(T21:T$336=TRUE))=0),"",Incomplete)))</f>
        <v/>
      </c>
      <c r="L21" s="10" t="str">
        <f>IF(L$1=No,"",IF($C21="","",
IF(COUNTIF('Substances &amp; Codes'!$B$4:$H$276,$C21)=0,Incomplete,Complete)))</f>
        <v/>
      </c>
      <c r="M21" s="10" t="str">
        <f t="shared" si="1"/>
        <v/>
      </c>
      <c r="N21" s="10" t="str">
        <f t="shared" si="6"/>
        <v/>
      </c>
      <c r="O21" s="10" t="str">
        <f t="shared" si="7"/>
        <v/>
      </c>
      <c r="P21" s="67"/>
      <c r="Q21" s="10" t="b">
        <f t="shared" si="8"/>
        <v>1</v>
      </c>
      <c r="R21" s="10" t="b">
        <f t="shared" si="4"/>
        <v>1</v>
      </c>
      <c r="S21" s="10" t="b">
        <f t="shared" si="9"/>
        <v>0</v>
      </c>
      <c r="T21" s="10" t="b">
        <f t="shared" si="5"/>
        <v>0</v>
      </c>
    </row>
    <row r="22" spans="1:20" x14ac:dyDescent="0.35">
      <c r="A22" s="126"/>
      <c r="B22" s="126"/>
      <c r="C22" s="28"/>
      <c r="D22" s="10" t="str">
        <f t="shared" si="0"/>
        <v/>
      </c>
      <c r="E22" s="28"/>
      <c r="F22" s="28" t="s">
        <v>4</v>
      </c>
      <c r="G22" s="28"/>
      <c r="H22" s="28" t="s">
        <v>4</v>
      </c>
      <c r="I22" s="10" t="str">
        <f>IF(AND('Section 8'!$M$4=No,OR(Q22=FALSE,R22=FALSE)),Tab_NotReq,
IF(AND(Q22=TRUE,R22=TRUE,K22=""),"",
IF(COUNTIF($K22:$O22,Incomplete)&gt;=1,Incomplete_or_multiple_errors&amp;": "&amp;INDEX($K$2:$O$4,1,MATCH(Incomplete,$K22:$O22,0)),Complete)))</f>
        <v/>
      </c>
      <c r="K22" s="10" t="str" cm="1">
        <f t="array" ref="K22">IF($K$1=No,"",
IF(OR(Q22=FALSE,R22=FALSE),"",
IF(AND(SUMPRODUCT(--(S22:S$336=TRUE))=0,SUMPRODUCT(--(T22:T$336=TRUE))=0),"",Incomplete)))</f>
        <v/>
      </c>
      <c r="L22" s="10" t="str">
        <f>IF(L$1=No,"",IF($C22="","",
IF(COUNTIF('Substances &amp; Codes'!$B$4:$H$276,$C22)=0,Incomplete,Complete)))</f>
        <v/>
      </c>
      <c r="M22" s="10" t="str">
        <f t="shared" si="1"/>
        <v/>
      </c>
      <c r="N22" s="10" t="str">
        <f t="shared" si="6"/>
        <v/>
      </c>
      <c r="O22" s="10" t="str">
        <f t="shared" si="7"/>
        <v/>
      </c>
      <c r="P22" s="67"/>
      <c r="Q22" s="10" t="b">
        <f t="shared" si="8"/>
        <v>1</v>
      </c>
      <c r="R22" s="10" t="b">
        <f t="shared" si="4"/>
        <v>1</v>
      </c>
      <c r="S22" s="10" t="b">
        <f t="shared" si="9"/>
        <v>0</v>
      </c>
      <c r="T22" s="10" t="b">
        <f t="shared" si="5"/>
        <v>0</v>
      </c>
    </row>
    <row r="23" spans="1:20" x14ac:dyDescent="0.35">
      <c r="A23" s="126"/>
      <c r="B23" s="126"/>
      <c r="C23" s="28"/>
      <c r="D23" s="10" t="str">
        <f t="shared" si="0"/>
        <v/>
      </c>
      <c r="E23" s="28"/>
      <c r="F23" s="28" t="s">
        <v>4</v>
      </c>
      <c r="G23" s="28"/>
      <c r="H23" s="28" t="s">
        <v>4</v>
      </c>
      <c r="I23" s="10" t="str">
        <f>IF(AND('Section 8'!$M$4=No,OR(Q23=FALSE,R23=FALSE)),Tab_NotReq,
IF(AND(Q23=TRUE,R23=TRUE,K23=""),"",
IF(COUNTIF($K23:$O23,Incomplete)&gt;=1,Incomplete_or_multiple_errors&amp;": "&amp;INDEX($K$2:$O$4,1,MATCH(Incomplete,$K23:$O23,0)),Complete)))</f>
        <v/>
      </c>
      <c r="K23" s="10" t="str" cm="1">
        <f t="array" ref="K23">IF($K$1=No,"",
IF(OR(Q23=FALSE,R23=FALSE),"",
IF(AND(SUMPRODUCT(--(S23:S$336=TRUE))=0,SUMPRODUCT(--(T23:T$336=TRUE))=0),"",Incomplete)))</f>
        <v/>
      </c>
      <c r="L23" s="10" t="str">
        <f>IF(L$1=No,"",IF($C23="","",
IF(COUNTIF('Substances &amp; Codes'!$B$4:$H$276,$C23)=0,Incomplete,Complete)))</f>
        <v/>
      </c>
      <c r="M23" s="10" t="str">
        <f t="shared" si="1"/>
        <v/>
      </c>
      <c r="N23" s="10" t="str">
        <f t="shared" si="6"/>
        <v/>
      </c>
      <c r="O23" s="10" t="str">
        <f t="shared" si="7"/>
        <v/>
      </c>
      <c r="P23" s="67"/>
      <c r="Q23" s="10" t="b">
        <f t="shared" si="8"/>
        <v>1</v>
      </c>
      <c r="R23" s="10" t="b">
        <f t="shared" si="4"/>
        <v>1</v>
      </c>
      <c r="S23" s="10" t="b">
        <f t="shared" si="9"/>
        <v>0</v>
      </c>
      <c r="T23" s="10" t="b">
        <f t="shared" si="5"/>
        <v>0</v>
      </c>
    </row>
    <row r="24" spans="1:20" x14ac:dyDescent="0.35">
      <c r="A24" s="126"/>
      <c r="B24" s="126"/>
      <c r="C24" s="28"/>
      <c r="D24" s="10" t="str">
        <f t="shared" si="0"/>
        <v/>
      </c>
      <c r="E24" s="28"/>
      <c r="F24" s="28" t="s">
        <v>4</v>
      </c>
      <c r="G24" s="28"/>
      <c r="H24" s="28" t="s">
        <v>4</v>
      </c>
      <c r="I24" s="10" t="str">
        <f>IF(AND('Section 8'!$M$4=No,OR(Q24=FALSE,R24=FALSE)),Tab_NotReq,
IF(AND(Q24=TRUE,R24=TRUE,K24=""),"",
IF(COUNTIF($K24:$O24,Incomplete)&gt;=1,Incomplete_or_multiple_errors&amp;": "&amp;INDEX($K$2:$O$4,1,MATCH(Incomplete,$K24:$O24,0)),Complete)))</f>
        <v/>
      </c>
      <c r="K24" s="10" t="str" cm="1">
        <f t="array" ref="K24">IF($K$1=No,"",
IF(OR(Q24=FALSE,R24=FALSE),"",
IF(AND(SUMPRODUCT(--(S24:S$336=TRUE))=0,SUMPRODUCT(--(T24:T$336=TRUE))=0),"",Incomplete)))</f>
        <v/>
      </c>
      <c r="L24" s="10" t="str">
        <f>IF(L$1=No,"",IF($C24="","",
IF(COUNTIF('Substances &amp; Codes'!$B$4:$H$276,$C24)=0,Incomplete,Complete)))</f>
        <v/>
      </c>
      <c r="M24" s="10" t="str">
        <f t="shared" si="1"/>
        <v/>
      </c>
      <c r="N24" s="10" t="str">
        <f t="shared" si="6"/>
        <v/>
      </c>
      <c r="O24" s="10" t="str">
        <f t="shared" si="7"/>
        <v/>
      </c>
      <c r="P24" s="67"/>
      <c r="Q24" s="10" t="b">
        <f t="shared" si="8"/>
        <v>1</v>
      </c>
      <c r="R24" s="10" t="b">
        <f t="shared" si="4"/>
        <v>1</v>
      </c>
      <c r="S24" s="10" t="b">
        <f t="shared" si="9"/>
        <v>0</v>
      </c>
      <c r="T24" s="10" t="b">
        <f t="shared" si="5"/>
        <v>0</v>
      </c>
    </row>
    <row r="25" spans="1:20" x14ac:dyDescent="0.35">
      <c r="A25" s="126"/>
      <c r="B25" s="126"/>
      <c r="C25" s="28"/>
      <c r="D25" s="10" t="str">
        <f t="shared" si="0"/>
        <v/>
      </c>
      <c r="E25" s="28"/>
      <c r="F25" s="28" t="s">
        <v>4</v>
      </c>
      <c r="G25" s="28"/>
      <c r="H25" s="28" t="s">
        <v>4</v>
      </c>
      <c r="I25" s="10" t="str">
        <f>IF(AND('Section 8'!$M$4=No,OR(Q25=FALSE,R25=FALSE)),Tab_NotReq,
IF(AND(Q25=TRUE,R25=TRUE,K25=""),"",
IF(COUNTIF($K25:$O25,Incomplete)&gt;=1,Incomplete_or_multiple_errors&amp;": "&amp;INDEX($K$2:$O$4,1,MATCH(Incomplete,$K25:$O25,0)),Complete)))</f>
        <v/>
      </c>
      <c r="K25" s="10" t="str" cm="1">
        <f t="array" ref="K25">IF($K$1=No,"",
IF(OR(Q25=FALSE,R25=FALSE),"",
IF(AND(SUMPRODUCT(--(S25:S$336=TRUE))=0,SUMPRODUCT(--(T25:T$336=TRUE))=0),"",Incomplete)))</f>
        <v/>
      </c>
      <c r="L25" s="10" t="str">
        <f>IF(L$1=No,"",IF($C25="","",
IF(COUNTIF('Substances &amp; Codes'!$B$4:$H$276,$C25)=0,Incomplete,Complete)))</f>
        <v/>
      </c>
      <c r="M25" s="10" t="str">
        <f t="shared" si="1"/>
        <v/>
      </c>
      <c r="N25" s="10" t="str">
        <f t="shared" si="6"/>
        <v/>
      </c>
      <c r="O25" s="10" t="str">
        <f t="shared" si="7"/>
        <v/>
      </c>
      <c r="P25" s="67"/>
      <c r="Q25" s="10" t="b">
        <f t="shared" si="8"/>
        <v>1</v>
      </c>
      <c r="R25" s="10" t="b">
        <f t="shared" si="4"/>
        <v>1</v>
      </c>
      <c r="S25" s="10" t="b">
        <f t="shared" si="9"/>
        <v>0</v>
      </c>
      <c r="T25" s="10" t="b">
        <f t="shared" si="5"/>
        <v>0</v>
      </c>
    </row>
    <row r="26" spans="1:20" x14ac:dyDescent="0.35">
      <c r="A26" s="126"/>
      <c r="B26" s="126"/>
      <c r="C26" s="28"/>
      <c r="D26" s="10" t="str">
        <f t="shared" si="0"/>
        <v/>
      </c>
      <c r="E26" s="28"/>
      <c r="F26" s="28" t="s">
        <v>4</v>
      </c>
      <c r="G26" s="28"/>
      <c r="H26" s="28" t="s">
        <v>4</v>
      </c>
      <c r="I26" s="10" t="str">
        <f>IF(AND('Section 8'!$M$4=No,OR(Q26=FALSE,R26=FALSE)),Tab_NotReq,
IF(AND(Q26=TRUE,R26=TRUE,K26=""),"",
IF(COUNTIF($K26:$O26,Incomplete)&gt;=1,Incomplete_or_multiple_errors&amp;": "&amp;INDEX($K$2:$O$4,1,MATCH(Incomplete,$K26:$O26,0)),Complete)))</f>
        <v/>
      </c>
      <c r="K26" s="10" t="str" cm="1">
        <f t="array" ref="K26">IF($K$1=No,"",
IF(OR(Q26=FALSE,R26=FALSE),"",
IF(AND(SUMPRODUCT(--(S26:S$336=TRUE))=0,SUMPRODUCT(--(T26:T$336=TRUE))=0),"",Incomplete)))</f>
        <v/>
      </c>
      <c r="L26" s="10" t="str">
        <f>IF(L$1=No,"",IF($C26="","",
IF(COUNTIF('Substances &amp; Codes'!$B$4:$H$276,$C26)=0,Incomplete,Complete)))</f>
        <v/>
      </c>
      <c r="M26" s="10" t="str">
        <f t="shared" si="1"/>
        <v/>
      </c>
      <c r="N26" s="10" t="str">
        <f t="shared" si="6"/>
        <v/>
      </c>
      <c r="O26" s="10" t="str">
        <f t="shared" si="7"/>
        <v/>
      </c>
      <c r="P26" s="67"/>
      <c r="Q26" s="10" t="b">
        <f t="shared" si="8"/>
        <v>1</v>
      </c>
      <c r="R26" s="10" t="b">
        <f t="shared" si="4"/>
        <v>1</v>
      </c>
      <c r="S26" s="10" t="b">
        <f t="shared" si="9"/>
        <v>0</v>
      </c>
      <c r="T26" s="10" t="b">
        <f t="shared" si="5"/>
        <v>0</v>
      </c>
    </row>
    <row r="27" spans="1:20" x14ac:dyDescent="0.35">
      <c r="A27" s="126"/>
      <c r="B27" s="126"/>
      <c r="C27" s="28"/>
      <c r="D27" s="10" t="str">
        <f t="shared" si="0"/>
        <v/>
      </c>
      <c r="E27" s="28"/>
      <c r="F27" s="28" t="s">
        <v>4</v>
      </c>
      <c r="G27" s="28"/>
      <c r="H27" s="28" t="s">
        <v>4</v>
      </c>
      <c r="I27" s="10" t="str">
        <f>IF(AND('Section 8'!$M$4=No,OR(Q27=FALSE,R27=FALSE)),Tab_NotReq,
IF(AND(Q27=TRUE,R27=TRUE,K27=""),"",
IF(COUNTIF($K27:$O27,Incomplete)&gt;=1,Incomplete_or_multiple_errors&amp;": "&amp;INDEX($K$2:$O$4,1,MATCH(Incomplete,$K27:$O27,0)),Complete)))</f>
        <v/>
      </c>
      <c r="K27" s="10" t="str" cm="1">
        <f t="array" ref="K27">IF($K$1=No,"",
IF(OR(Q27=FALSE,R27=FALSE),"",
IF(AND(SUMPRODUCT(--(S27:S$336=TRUE))=0,SUMPRODUCT(--(T27:T$336=TRUE))=0),"",Incomplete)))</f>
        <v/>
      </c>
      <c r="L27" s="10" t="str">
        <f>IF(L$1=No,"",IF($C27="","",
IF(COUNTIF('Substances &amp; Codes'!$B$4:$H$276,$C27)=0,Incomplete,Complete)))</f>
        <v/>
      </c>
      <c r="M27" s="10" t="str">
        <f t="shared" si="1"/>
        <v/>
      </c>
      <c r="N27" s="10" t="str">
        <f t="shared" si="6"/>
        <v/>
      </c>
      <c r="O27" s="10" t="str">
        <f t="shared" si="7"/>
        <v/>
      </c>
      <c r="P27" s="67"/>
      <c r="Q27" s="10" t="b">
        <f t="shared" si="8"/>
        <v>1</v>
      </c>
      <c r="R27" s="10" t="b">
        <f t="shared" si="4"/>
        <v>1</v>
      </c>
      <c r="S27" s="10" t="b">
        <f t="shared" si="9"/>
        <v>0</v>
      </c>
      <c r="T27" s="10" t="b">
        <f t="shared" si="5"/>
        <v>0</v>
      </c>
    </row>
    <row r="28" spans="1:20" x14ac:dyDescent="0.35">
      <c r="A28" s="126"/>
      <c r="B28" s="126"/>
      <c r="C28" s="28"/>
      <c r="D28" s="10" t="str">
        <f t="shared" si="0"/>
        <v/>
      </c>
      <c r="E28" s="28"/>
      <c r="F28" s="28" t="s">
        <v>4</v>
      </c>
      <c r="G28" s="28"/>
      <c r="H28" s="28" t="s">
        <v>4</v>
      </c>
      <c r="I28" s="10" t="str">
        <f>IF(AND('Section 8'!$M$4=No,OR(Q28=FALSE,R28=FALSE)),Tab_NotReq,
IF(AND(Q28=TRUE,R28=TRUE,K28=""),"",
IF(COUNTIF($K28:$O28,Incomplete)&gt;=1,Incomplete_or_multiple_errors&amp;": "&amp;INDEX($K$2:$O$4,1,MATCH(Incomplete,$K28:$O28,0)),Complete)))</f>
        <v/>
      </c>
      <c r="K28" s="10" t="str" cm="1">
        <f t="array" ref="K28">IF($K$1=No,"",
IF(OR(Q28=FALSE,R28=FALSE),"",
IF(AND(SUMPRODUCT(--(S28:S$336=TRUE))=0,SUMPRODUCT(--(T28:T$336=TRUE))=0),"",Incomplete)))</f>
        <v/>
      </c>
      <c r="L28" s="10" t="str">
        <f>IF(L$1=No,"",IF($C28="","",
IF(COUNTIF('Substances &amp; Codes'!$B$4:$H$276,$C28)=0,Incomplete,Complete)))</f>
        <v/>
      </c>
      <c r="M28" s="10" t="str">
        <f t="shared" si="1"/>
        <v/>
      </c>
      <c r="N28" s="10" t="str">
        <f t="shared" si="6"/>
        <v/>
      </c>
      <c r="O28" s="10" t="str">
        <f t="shared" si="7"/>
        <v/>
      </c>
      <c r="P28" s="67"/>
      <c r="Q28" s="10" t="b">
        <f t="shared" si="8"/>
        <v>1</v>
      </c>
      <c r="R28" s="10" t="b">
        <f t="shared" si="4"/>
        <v>1</v>
      </c>
      <c r="S28" s="10" t="b">
        <f t="shared" si="9"/>
        <v>0</v>
      </c>
      <c r="T28" s="10" t="b">
        <f t="shared" si="5"/>
        <v>0</v>
      </c>
    </row>
    <row r="29" spans="1:20" x14ac:dyDescent="0.35">
      <c r="A29" s="126"/>
      <c r="B29" s="126"/>
      <c r="C29" s="28"/>
      <c r="D29" s="10" t="str">
        <f t="shared" si="0"/>
        <v/>
      </c>
      <c r="E29" s="28"/>
      <c r="F29" s="28" t="s">
        <v>4</v>
      </c>
      <c r="G29" s="28"/>
      <c r="H29" s="28" t="s">
        <v>4</v>
      </c>
      <c r="I29" s="10" t="str">
        <f>IF(AND('Section 8'!$M$4=No,OR(Q29=FALSE,R29=FALSE)),Tab_NotReq,
IF(AND(Q29=TRUE,R29=TRUE,K29=""),"",
IF(COUNTIF($K29:$O29,Incomplete)&gt;=1,Incomplete_or_multiple_errors&amp;": "&amp;INDEX($K$2:$O$4,1,MATCH(Incomplete,$K29:$O29,0)),Complete)))</f>
        <v/>
      </c>
      <c r="K29" s="10" t="str" cm="1">
        <f t="array" ref="K29">IF($K$1=No,"",
IF(OR(Q29=FALSE,R29=FALSE),"",
IF(AND(SUMPRODUCT(--(S29:S$336=TRUE))=0,SUMPRODUCT(--(T29:T$336=TRUE))=0),"",Incomplete)))</f>
        <v/>
      </c>
      <c r="L29" s="10" t="str">
        <f>IF(L$1=No,"",IF($C29="","",
IF(COUNTIF('Substances &amp; Codes'!$B$4:$H$276,$C29)=0,Incomplete,Complete)))</f>
        <v/>
      </c>
      <c r="M29" s="10" t="str">
        <f t="shared" si="1"/>
        <v/>
      </c>
      <c r="N29" s="10" t="str">
        <f t="shared" si="6"/>
        <v/>
      </c>
      <c r="O29" s="10" t="str">
        <f t="shared" si="7"/>
        <v/>
      </c>
      <c r="P29" s="67"/>
      <c r="Q29" s="10" t="b">
        <f t="shared" si="8"/>
        <v>1</v>
      </c>
      <c r="R29" s="10" t="b">
        <f t="shared" si="4"/>
        <v>1</v>
      </c>
      <c r="S29" s="10" t="b">
        <f t="shared" si="9"/>
        <v>0</v>
      </c>
      <c r="T29" s="10" t="b">
        <f t="shared" si="5"/>
        <v>0</v>
      </c>
    </row>
    <row r="30" spans="1:20" x14ac:dyDescent="0.35">
      <c r="A30" s="126"/>
      <c r="B30" s="126"/>
      <c r="C30" s="28"/>
      <c r="D30" s="10" t="str">
        <f t="shared" si="0"/>
        <v/>
      </c>
      <c r="E30" s="28"/>
      <c r="F30" s="28" t="s">
        <v>4</v>
      </c>
      <c r="G30" s="28"/>
      <c r="H30" s="28" t="s">
        <v>4</v>
      </c>
      <c r="I30" s="10" t="str">
        <f>IF(AND('Section 8'!$M$4=No,OR(Q30=FALSE,R30=FALSE)),Tab_NotReq,
IF(AND(Q30=TRUE,R30=TRUE,K30=""),"",
IF(COUNTIF($K30:$O30,Incomplete)&gt;=1,Incomplete_or_multiple_errors&amp;": "&amp;INDEX($K$2:$O$4,1,MATCH(Incomplete,$K30:$O30,0)),Complete)))</f>
        <v/>
      </c>
      <c r="K30" s="10" t="str" cm="1">
        <f t="array" ref="K30">IF($K$1=No,"",
IF(OR(Q30=FALSE,R30=FALSE),"",
IF(AND(SUMPRODUCT(--(S30:S$336=TRUE))=0,SUMPRODUCT(--(T30:T$336=TRUE))=0),"",Incomplete)))</f>
        <v/>
      </c>
      <c r="L30" s="10" t="str">
        <f>IF(L$1=No,"",IF($C30="","",
IF(COUNTIF('Substances &amp; Codes'!$B$4:$H$276,$C30)=0,Incomplete,Complete)))</f>
        <v/>
      </c>
      <c r="M30" s="10" t="str">
        <f t="shared" si="1"/>
        <v/>
      </c>
      <c r="N30" s="10" t="str">
        <f t="shared" si="6"/>
        <v/>
      </c>
      <c r="O30" s="10" t="str">
        <f t="shared" si="7"/>
        <v/>
      </c>
      <c r="P30" s="67"/>
      <c r="Q30" s="10" t="b">
        <f t="shared" si="8"/>
        <v>1</v>
      </c>
      <c r="R30" s="10" t="b">
        <f t="shared" si="4"/>
        <v>1</v>
      </c>
      <c r="S30" s="10" t="b">
        <f t="shared" si="9"/>
        <v>0</v>
      </c>
      <c r="T30" s="10" t="b">
        <f t="shared" si="5"/>
        <v>0</v>
      </c>
    </row>
    <row r="31" spans="1:20" x14ac:dyDescent="0.35">
      <c r="A31" s="126"/>
      <c r="B31" s="126"/>
      <c r="C31" s="28"/>
      <c r="D31" s="10" t="str">
        <f t="shared" si="0"/>
        <v/>
      </c>
      <c r="E31" s="28"/>
      <c r="F31" s="28" t="s">
        <v>4</v>
      </c>
      <c r="G31" s="28"/>
      <c r="H31" s="28" t="s">
        <v>4</v>
      </c>
      <c r="I31" s="10" t="str">
        <f>IF(AND('Section 8'!$M$4=No,OR(Q31=FALSE,R31=FALSE)),Tab_NotReq,
IF(AND(Q31=TRUE,R31=TRUE,K31=""),"",
IF(COUNTIF($K31:$O31,Incomplete)&gt;=1,Incomplete_or_multiple_errors&amp;": "&amp;INDEX($K$2:$O$4,1,MATCH(Incomplete,$K31:$O31,0)),Complete)))</f>
        <v/>
      </c>
      <c r="K31" s="10" t="str" cm="1">
        <f t="array" ref="K31">IF($K$1=No,"",
IF(OR(Q31=FALSE,R31=FALSE),"",
IF(AND(SUMPRODUCT(--(S31:S$336=TRUE))=0,SUMPRODUCT(--(T31:T$336=TRUE))=0),"",Incomplete)))</f>
        <v/>
      </c>
      <c r="L31" s="10" t="str">
        <f>IF(L$1=No,"",IF($C31="","",
IF(COUNTIF('Substances &amp; Codes'!$B$4:$H$276,$C31)=0,Incomplete,Complete)))</f>
        <v/>
      </c>
      <c r="M31" s="10" t="str">
        <f t="shared" si="1"/>
        <v/>
      </c>
      <c r="N31" s="10" t="str">
        <f t="shared" si="6"/>
        <v/>
      </c>
      <c r="O31" s="10" t="str">
        <f t="shared" si="7"/>
        <v/>
      </c>
      <c r="P31" s="67"/>
      <c r="Q31" s="10" t="b">
        <f t="shared" si="8"/>
        <v>1</v>
      </c>
      <c r="R31" s="10" t="b">
        <f t="shared" si="4"/>
        <v>1</v>
      </c>
      <c r="S31" s="10" t="b">
        <f t="shared" si="9"/>
        <v>0</v>
      </c>
      <c r="T31" s="10" t="b">
        <f t="shared" si="5"/>
        <v>0</v>
      </c>
    </row>
    <row r="32" spans="1:20" x14ac:dyDescent="0.35">
      <c r="A32" s="126"/>
      <c r="B32" s="126"/>
      <c r="C32" s="28"/>
      <c r="D32" s="10" t="str">
        <f t="shared" si="0"/>
        <v/>
      </c>
      <c r="E32" s="28"/>
      <c r="F32" s="28" t="s">
        <v>4</v>
      </c>
      <c r="G32" s="28"/>
      <c r="H32" s="28" t="s">
        <v>4</v>
      </c>
      <c r="I32" s="10" t="str">
        <f>IF(AND('Section 8'!$M$4=No,OR(Q32=FALSE,R32=FALSE)),Tab_NotReq,
IF(AND(Q32=TRUE,R32=TRUE,K32=""),"",
IF(COUNTIF($K32:$O32,Incomplete)&gt;=1,Incomplete_or_multiple_errors&amp;": "&amp;INDEX($K$2:$O$4,1,MATCH(Incomplete,$K32:$O32,0)),Complete)))</f>
        <v/>
      </c>
      <c r="K32" s="10" t="str" cm="1">
        <f t="array" ref="K32">IF($K$1=No,"",
IF(OR(Q32=FALSE,R32=FALSE),"",
IF(AND(SUMPRODUCT(--(S32:S$336=TRUE))=0,SUMPRODUCT(--(T32:T$336=TRUE))=0),"",Incomplete)))</f>
        <v/>
      </c>
      <c r="L32" s="10" t="str">
        <f>IF(L$1=No,"",IF($C32="","",
IF(COUNTIF('Substances &amp; Codes'!$B$4:$H$276,$C32)=0,Incomplete,Complete)))</f>
        <v/>
      </c>
      <c r="M32" s="10" t="str">
        <f t="shared" si="1"/>
        <v/>
      </c>
      <c r="N32" s="10" t="str">
        <f t="shared" si="6"/>
        <v/>
      </c>
      <c r="O32" s="10" t="str">
        <f t="shared" si="7"/>
        <v/>
      </c>
      <c r="P32" s="67"/>
      <c r="Q32" s="10" t="b">
        <f t="shared" si="8"/>
        <v>1</v>
      </c>
      <c r="R32" s="10" t="b">
        <f t="shared" si="4"/>
        <v>1</v>
      </c>
      <c r="S32" s="10" t="b">
        <f t="shared" si="9"/>
        <v>0</v>
      </c>
      <c r="T32" s="10" t="b">
        <f t="shared" si="5"/>
        <v>0</v>
      </c>
    </row>
    <row r="33" spans="1:20" x14ac:dyDescent="0.35">
      <c r="A33" s="126"/>
      <c r="B33" s="126"/>
      <c r="C33" s="28"/>
      <c r="D33" s="10" t="str">
        <f t="shared" si="0"/>
        <v/>
      </c>
      <c r="E33" s="28"/>
      <c r="F33" s="28" t="s">
        <v>4</v>
      </c>
      <c r="G33" s="28"/>
      <c r="H33" s="28" t="s">
        <v>4</v>
      </c>
      <c r="I33" s="10" t="str">
        <f>IF(AND('Section 8'!$M$4=No,OR(Q33=FALSE,R33=FALSE)),Tab_NotReq,
IF(AND(Q33=TRUE,R33=TRUE,K33=""),"",
IF(COUNTIF($K33:$O33,Incomplete)&gt;=1,Incomplete_or_multiple_errors&amp;": "&amp;INDEX($K$2:$O$4,1,MATCH(Incomplete,$K33:$O33,0)),Complete)))</f>
        <v/>
      </c>
      <c r="K33" s="10" t="str" cm="1">
        <f t="array" ref="K33">IF($K$1=No,"",
IF(OR(Q33=FALSE,R33=FALSE),"",
IF(AND(SUMPRODUCT(--(S33:S$336=TRUE))=0,SUMPRODUCT(--(T33:T$336=TRUE))=0),"",Incomplete)))</f>
        <v/>
      </c>
      <c r="L33" s="10" t="str">
        <f>IF(L$1=No,"",IF($C33="","",
IF(COUNTIF('Substances &amp; Codes'!$B$4:$H$276,$C33)=0,Incomplete,Complete)))</f>
        <v/>
      </c>
      <c r="M33" s="10" t="str">
        <f t="shared" si="1"/>
        <v/>
      </c>
      <c r="N33" s="10" t="str">
        <f t="shared" si="6"/>
        <v/>
      </c>
      <c r="O33" s="10" t="str">
        <f t="shared" si="7"/>
        <v/>
      </c>
      <c r="P33" s="67"/>
      <c r="Q33" s="10" t="b">
        <f t="shared" si="8"/>
        <v>1</v>
      </c>
      <c r="R33" s="10" t="b">
        <f t="shared" si="4"/>
        <v>1</v>
      </c>
      <c r="S33" s="10" t="b">
        <f t="shared" si="9"/>
        <v>0</v>
      </c>
      <c r="T33" s="10" t="b">
        <f t="shared" si="5"/>
        <v>0</v>
      </c>
    </row>
    <row r="34" spans="1:20" x14ac:dyDescent="0.35">
      <c r="A34" s="126"/>
      <c r="B34" s="126"/>
      <c r="C34" s="28"/>
      <c r="D34" s="10" t="str">
        <f t="shared" si="0"/>
        <v/>
      </c>
      <c r="E34" s="28"/>
      <c r="F34" s="28" t="s">
        <v>4</v>
      </c>
      <c r="G34" s="28"/>
      <c r="H34" s="28" t="s">
        <v>4</v>
      </c>
      <c r="I34" s="10" t="str">
        <f>IF(AND('Section 8'!$M$4=No,OR(Q34=FALSE,R34=FALSE)),Tab_NotReq,
IF(AND(Q34=TRUE,R34=TRUE,K34=""),"",
IF(COUNTIF($K34:$O34,Incomplete)&gt;=1,Incomplete_or_multiple_errors&amp;": "&amp;INDEX($K$2:$O$4,1,MATCH(Incomplete,$K34:$O34,0)),Complete)))</f>
        <v/>
      </c>
      <c r="K34" s="10" t="str" cm="1">
        <f t="array" ref="K34">IF($K$1=No,"",
IF(OR(Q34=FALSE,R34=FALSE),"",
IF(AND(SUMPRODUCT(--(S34:S$336=TRUE))=0,SUMPRODUCT(--(T34:T$336=TRUE))=0),"",Incomplete)))</f>
        <v/>
      </c>
      <c r="L34" s="10" t="str">
        <f>IF(L$1=No,"",IF($C34="","",
IF(COUNTIF('Substances &amp; Codes'!$B$4:$H$276,$C34)=0,Incomplete,Complete)))</f>
        <v/>
      </c>
      <c r="M34" s="10" t="str">
        <f t="shared" si="1"/>
        <v/>
      </c>
      <c r="N34" s="10" t="str">
        <f t="shared" si="6"/>
        <v/>
      </c>
      <c r="O34" s="10" t="str">
        <f t="shared" si="7"/>
        <v/>
      </c>
      <c r="P34" s="67"/>
      <c r="Q34" s="10" t="b">
        <f t="shared" si="8"/>
        <v>1</v>
      </c>
      <c r="R34" s="10" t="b">
        <f t="shared" si="4"/>
        <v>1</v>
      </c>
      <c r="S34" s="10" t="b">
        <f t="shared" si="9"/>
        <v>0</v>
      </c>
      <c r="T34" s="10" t="b">
        <f t="shared" si="5"/>
        <v>0</v>
      </c>
    </row>
    <row r="35" spans="1:20" x14ac:dyDescent="0.35">
      <c r="A35" s="126"/>
      <c r="B35" s="126"/>
      <c r="C35" s="28"/>
      <c r="D35" s="10" t="str">
        <f t="shared" si="0"/>
        <v/>
      </c>
      <c r="E35" s="28"/>
      <c r="F35" s="28" t="s">
        <v>4</v>
      </c>
      <c r="G35" s="28"/>
      <c r="H35" s="28" t="s">
        <v>4</v>
      </c>
      <c r="I35" s="10" t="str">
        <f>IF(AND('Section 8'!$M$4=No,OR(Q35=FALSE,R35=FALSE)),Tab_NotReq,
IF(AND(Q35=TRUE,R35=TRUE,K35=""),"",
IF(COUNTIF($K35:$O35,Incomplete)&gt;=1,Incomplete_or_multiple_errors&amp;": "&amp;INDEX($K$2:$O$4,1,MATCH(Incomplete,$K35:$O35,0)),Complete)))</f>
        <v/>
      </c>
      <c r="K35" s="10" t="str" cm="1">
        <f t="array" ref="K35">IF($K$1=No,"",
IF(OR(Q35=FALSE,R35=FALSE),"",
IF(AND(SUMPRODUCT(--(S35:S$336=TRUE))=0,SUMPRODUCT(--(T35:T$336=TRUE))=0),"",Incomplete)))</f>
        <v/>
      </c>
      <c r="L35" s="10" t="str">
        <f>IF(L$1=No,"",IF($C35="","",
IF(COUNTIF('Substances &amp; Codes'!$B$4:$H$276,$C35)=0,Incomplete,Complete)))</f>
        <v/>
      </c>
      <c r="M35" s="10" t="str">
        <f t="shared" si="1"/>
        <v/>
      </c>
      <c r="N35" s="10" t="str">
        <f t="shared" si="6"/>
        <v/>
      </c>
      <c r="O35" s="10" t="str">
        <f t="shared" si="7"/>
        <v/>
      </c>
      <c r="P35" s="67"/>
      <c r="Q35" s="10" t="b">
        <f t="shared" si="8"/>
        <v>1</v>
      </c>
      <c r="R35" s="10" t="b">
        <f t="shared" si="4"/>
        <v>1</v>
      </c>
      <c r="S35" s="10" t="b">
        <f t="shared" si="9"/>
        <v>0</v>
      </c>
      <c r="T35" s="10" t="b">
        <f t="shared" si="5"/>
        <v>0</v>
      </c>
    </row>
    <row r="36" spans="1:20" x14ac:dyDescent="0.35">
      <c r="A36" s="25"/>
      <c r="B36" s="25"/>
      <c r="C36" s="28"/>
      <c r="D36" s="10" t="str">
        <f t="shared" si="0"/>
        <v/>
      </c>
      <c r="E36" s="28"/>
      <c r="F36" s="28" t="s">
        <v>4</v>
      </c>
      <c r="G36" s="28"/>
      <c r="H36" s="28" t="s">
        <v>4</v>
      </c>
      <c r="I36" s="10" t="str">
        <f>IF(AND('Section 8'!$M$4=No,OR(Q36=FALSE,R36=FALSE)),Tab_NotReq,
IF(AND(Q36=TRUE,R36=TRUE,K36=""),"",
IF(COUNTIF($K36:$O36,Incomplete)&gt;=1,Incomplete_or_multiple_errors&amp;": "&amp;INDEX($K$2:$O$4,1,MATCH(Incomplete,$K36:$O36,0)),Complete)))</f>
        <v/>
      </c>
      <c r="K36" s="10" t="str" cm="1">
        <f t="array" ref="K36">IF($K$1=No,"",
IF(OR(Q36=FALSE,R36=FALSE),"",
IF(AND(SUMPRODUCT(--(S36:S$336=TRUE))=0,SUMPRODUCT(--(T36:T$336=TRUE))=0),"",Incomplete)))</f>
        <v/>
      </c>
      <c r="L36" s="10" t="str">
        <f>IF(L$1=No,"",IF($C36="","",
IF(COUNTIF('Substances &amp; Codes'!$B$4:$H$276,$C36)=0,Incomplete,Complete)))</f>
        <v/>
      </c>
      <c r="M36" s="10" t="str">
        <f t="shared" si="1"/>
        <v/>
      </c>
      <c r="N36" s="10" t="str">
        <f t="shared" si="6"/>
        <v/>
      </c>
      <c r="O36" s="10" t="str">
        <f t="shared" si="7"/>
        <v/>
      </c>
      <c r="P36" s="67"/>
      <c r="Q36" s="10" t="b">
        <f t="shared" si="8"/>
        <v>1</v>
      </c>
      <c r="R36" s="10" t="b">
        <f t="shared" si="4"/>
        <v>1</v>
      </c>
      <c r="S36" s="10" t="b">
        <f t="shared" si="9"/>
        <v>0</v>
      </c>
      <c r="T36" s="10" t="b">
        <f t="shared" si="5"/>
        <v>0</v>
      </c>
    </row>
    <row r="37" spans="1:20" x14ac:dyDescent="0.35">
      <c r="A37" s="25"/>
      <c r="B37" s="25"/>
      <c r="C37" s="28"/>
      <c r="D37" s="10" t="str">
        <f t="shared" si="0"/>
        <v/>
      </c>
      <c r="E37" s="28"/>
      <c r="F37" s="28" t="s">
        <v>4</v>
      </c>
      <c r="G37" s="28"/>
      <c r="H37" s="28" t="s">
        <v>4</v>
      </c>
      <c r="I37" s="10" t="str">
        <f>IF(AND('Section 8'!$M$4=No,OR(Q37=FALSE,R37=FALSE)),Tab_NotReq,
IF(AND(Q37=TRUE,R37=TRUE,K37=""),"",
IF(COUNTIF($K37:$O37,Incomplete)&gt;=1,Incomplete_or_multiple_errors&amp;": "&amp;INDEX($K$2:$O$4,1,MATCH(Incomplete,$K37:$O37,0)),Complete)))</f>
        <v/>
      </c>
      <c r="K37" s="10" t="str" cm="1">
        <f t="array" ref="K37">IF($K$1=No,"",
IF(OR(Q37=FALSE,R37=FALSE),"",
IF(AND(SUMPRODUCT(--(S37:S$336=TRUE))=0,SUMPRODUCT(--(T37:T$336=TRUE))=0),"",Incomplete)))</f>
        <v/>
      </c>
      <c r="L37" s="10" t="str">
        <f>IF(L$1=No,"",IF($C37="","",
IF(COUNTIF('Substances &amp; Codes'!$B$4:$H$276,$C37)=0,Incomplete,Complete)))</f>
        <v/>
      </c>
      <c r="M37" s="10" t="str">
        <f t="shared" si="1"/>
        <v/>
      </c>
      <c r="N37" s="10" t="str">
        <f t="shared" si="6"/>
        <v/>
      </c>
      <c r="O37" s="10" t="str">
        <f t="shared" si="7"/>
        <v/>
      </c>
      <c r="P37" s="67"/>
      <c r="Q37" s="10" t="b">
        <f t="shared" si="8"/>
        <v>1</v>
      </c>
      <c r="R37" s="10" t="b">
        <f t="shared" si="4"/>
        <v>1</v>
      </c>
      <c r="S37" s="10" t="b">
        <f t="shared" si="9"/>
        <v>0</v>
      </c>
      <c r="T37" s="10" t="b">
        <f t="shared" si="5"/>
        <v>0</v>
      </c>
    </row>
    <row r="38" spans="1:20" x14ac:dyDescent="0.35">
      <c r="A38" s="25"/>
      <c r="B38" s="25"/>
      <c r="C38" s="28"/>
      <c r="D38" s="10" t="str">
        <f t="shared" si="0"/>
        <v/>
      </c>
      <c r="E38" s="28"/>
      <c r="F38" s="28" t="s">
        <v>4</v>
      </c>
      <c r="G38" s="28"/>
      <c r="H38" s="28" t="s">
        <v>4</v>
      </c>
      <c r="I38" s="10" t="str">
        <f>IF(AND('Section 8'!$M$4=No,OR(Q38=FALSE,R38=FALSE)),Tab_NotReq,
IF(AND(Q38=TRUE,R38=TRUE,K38=""),"",
IF(COUNTIF($K38:$O38,Incomplete)&gt;=1,Incomplete_or_multiple_errors&amp;": "&amp;INDEX($K$2:$O$4,1,MATCH(Incomplete,$K38:$O38,0)),Complete)))</f>
        <v/>
      </c>
      <c r="K38" s="10" t="str" cm="1">
        <f t="array" ref="K38">IF($K$1=No,"",
IF(OR(Q38=FALSE,R38=FALSE),"",
IF(AND(SUMPRODUCT(--(S38:S$336=TRUE))=0,SUMPRODUCT(--(T38:T$336=TRUE))=0),"",Incomplete)))</f>
        <v/>
      </c>
      <c r="L38" s="10" t="str">
        <f>IF(L$1=No,"",IF($C38="","",
IF(COUNTIF('Substances &amp; Codes'!$B$4:$H$276,$C38)=0,Incomplete,Complete)))</f>
        <v/>
      </c>
      <c r="M38" s="10" t="str">
        <f t="shared" si="1"/>
        <v/>
      </c>
      <c r="N38" s="10" t="str">
        <f t="shared" si="6"/>
        <v/>
      </c>
      <c r="O38" s="10" t="str">
        <f t="shared" si="7"/>
        <v/>
      </c>
      <c r="P38" s="67"/>
      <c r="Q38" s="10" t="b">
        <f t="shared" si="8"/>
        <v>1</v>
      </c>
      <c r="R38" s="10" t="b">
        <f t="shared" si="4"/>
        <v>1</v>
      </c>
      <c r="S38" s="10" t="b">
        <f t="shared" si="9"/>
        <v>0</v>
      </c>
      <c r="T38" s="10" t="b">
        <f t="shared" si="5"/>
        <v>0</v>
      </c>
    </row>
    <row r="39" spans="1:20" x14ac:dyDescent="0.35">
      <c r="A39" s="25"/>
      <c r="B39" s="25"/>
      <c r="C39" s="28"/>
      <c r="D39" s="10" t="str">
        <f t="shared" si="0"/>
        <v/>
      </c>
      <c r="E39" s="28"/>
      <c r="F39" s="28" t="s">
        <v>4</v>
      </c>
      <c r="G39" s="28"/>
      <c r="H39" s="28" t="s">
        <v>4</v>
      </c>
      <c r="I39" s="10" t="str">
        <f>IF(AND('Section 8'!$M$4=No,OR(Q39=FALSE,R39=FALSE)),Tab_NotReq,
IF(AND(Q39=TRUE,R39=TRUE,K39=""),"",
IF(COUNTIF($K39:$O39,Incomplete)&gt;=1,Incomplete_or_multiple_errors&amp;": "&amp;INDEX($K$2:$O$4,1,MATCH(Incomplete,$K39:$O39,0)),Complete)))</f>
        <v/>
      </c>
      <c r="K39" s="10" t="str" cm="1">
        <f t="array" ref="K39">IF($K$1=No,"",
IF(OR(Q39=FALSE,R39=FALSE),"",
IF(AND(SUMPRODUCT(--(S39:S$336=TRUE))=0,SUMPRODUCT(--(T39:T$336=TRUE))=0),"",Incomplete)))</f>
        <v/>
      </c>
      <c r="L39" s="10" t="str">
        <f>IF(L$1=No,"",IF($C39="","",
IF(COUNTIF('Substances &amp; Codes'!$B$4:$H$276,$C39)=0,Incomplete,Complete)))</f>
        <v/>
      </c>
      <c r="M39" s="10" t="str">
        <f t="shared" si="1"/>
        <v/>
      </c>
      <c r="N39" s="10" t="str">
        <f t="shared" si="6"/>
        <v/>
      </c>
      <c r="O39" s="10" t="str">
        <f t="shared" si="7"/>
        <v/>
      </c>
      <c r="P39" s="67"/>
      <c r="Q39" s="10" t="b">
        <f t="shared" si="8"/>
        <v>1</v>
      </c>
      <c r="R39" s="10" t="b">
        <f t="shared" si="4"/>
        <v>1</v>
      </c>
      <c r="S39" s="10" t="b">
        <f t="shared" si="9"/>
        <v>0</v>
      </c>
      <c r="T39" s="10" t="b">
        <f t="shared" si="5"/>
        <v>0</v>
      </c>
    </row>
    <row r="40" spans="1:20" x14ac:dyDescent="0.35">
      <c r="A40" s="25"/>
      <c r="B40" s="25"/>
      <c r="C40" s="28"/>
      <c r="D40" s="10" t="str">
        <f t="shared" si="0"/>
        <v/>
      </c>
      <c r="E40" s="28"/>
      <c r="F40" s="28" t="s">
        <v>4</v>
      </c>
      <c r="G40" s="28"/>
      <c r="H40" s="28" t="s">
        <v>4</v>
      </c>
      <c r="I40" s="10" t="str">
        <f>IF(AND('Section 8'!$M$4=No,OR(Q40=FALSE,R40=FALSE)),Tab_NotReq,
IF(AND(Q40=TRUE,R40=TRUE,K40=""),"",
IF(COUNTIF($K40:$O40,Incomplete)&gt;=1,Incomplete_or_multiple_errors&amp;": "&amp;INDEX($K$2:$O$4,1,MATCH(Incomplete,$K40:$O40,0)),Complete)))</f>
        <v/>
      </c>
      <c r="K40" s="10" t="str" cm="1">
        <f t="array" ref="K40">IF($K$1=No,"",
IF(OR(Q40=FALSE,R40=FALSE),"",
IF(AND(SUMPRODUCT(--(S40:S$336=TRUE))=0,SUMPRODUCT(--(T40:T$336=TRUE))=0),"",Incomplete)))</f>
        <v/>
      </c>
      <c r="L40" s="10" t="str">
        <f>IF(L$1=No,"",IF($C40="","",
IF(COUNTIF('Substances &amp; Codes'!$B$4:$H$276,$C40)=0,Incomplete,Complete)))</f>
        <v/>
      </c>
      <c r="M40" s="10" t="str">
        <f t="shared" si="1"/>
        <v/>
      </c>
      <c r="N40" s="10" t="str">
        <f t="shared" si="6"/>
        <v/>
      </c>
      <c r="O40" s="10" t="str">
        <f t="shared" si="7"/>
        <v/>
      </c>
      <c r="P40" s="67"/>
      <c r="Q40" s="10" t="b">
        <f t="shared" si="8"/>
        <v>1</v>
      </c>
      <c r="R40" s="10" t="b">
        <f t="shared" si="4"/>
        <v>1</v>
      </c>
      <c r="S40" s="10" t="b">
        <f t="shared" si="9"/>
        <v>0</v>
      </c>
      <c r="T40" s="10" t="b">
        <f t="shared" si="5"/>
        <v>0</v>
      </c>
    </row>
    <row r="41" spans="1:20" x14ac:dyDescent="0.35">
      <c r="A41" s="25"/>
      <c r="B41" s="25"/>
      <c r="C41" s="28"/>
      <c r="D41" s="10" t="str">
        <f t="shared" si="0"/>
        <v/>
      </c>
      <c r="E41" s="28"/>
      <c r="F41" s="28" t="s">
        <v>4</v>
      </c>
      <c r="G41" s="28"/>
      <c r="H41" s="28" t="s">
        <v>4</v>
      </c>
      <c r="I41" s="10" t="str">
        <f>IF(AND('Section 8'!$M$4=No,OR(Q41=FALSE,R41=FALSE)),Tab_NotReq,
IF(AND(Q41=TRUE,R41=TRUE,K41=""),"",
IF(COUNTIF($K41:$O41,Incomplete)&gt;=1,Incomplete_or_multiple_errors&amp;": "&amp;INDEX($K$2:$O$4,1,MATCH(Incomplete,$K41:$O41,0)),Complete)))</f>
        <v/>
      </c>
      <c r="K41" s="10" t="str" cm="1">
        <f t="array" ref="K41">IF($K$1=No,"",
IF(OR(Q41=FALSE,R41=FALSE),"",
IF(AND(SUMPRODUCT(--(S41:S$336=TRUE))=0,SUMPRODUCT(--(T41:T$336=TRUE))=0),"",Incomplete)))</f>
        <v/>
      </c>
      <c r="L41" s="10" t="str">
        <f>IF(L$1=No,"",IF($C41="","",
IF(COUNTIF('Substances &amp; Codes'!$B$4:$H$276,$C41)=0,Incomplete,Complete)))</f>
        <v/>
      </c>
      <c r="M41" s="10" t="str">
        <f t="shared" si="1"/>
        <v/>
      </c>
      <c r="N41" s="10" t="str">
        <f t="shared" si="6"/>
        <v/>
      </c>
      <c r="O41" s="10" t="str">
        <f t="shared" si="7"/>
        <v/>
      </c>
      <c r="P41" s="67"/>
      <c r="Q41" s="10" t="b">
        <f t="shared" si="8"/>
        <v>1</v>
      </c>
      <c r="R41" s="10" t="b">
        <f t="shared" si="4"/>
        <v>1</v>
      </c>
      <c r="S41" s="10" t="b">
        <f t="shared" si="9"/>
        <v>0</v>
      </c>
      <c r="T41" s="10" t="b">
        <f t="shared" si="5"/>
        <v>0</v>
      </c>
    </row>
    <row r="42" spans="1:20" x14ac:dyDescent="0.35">
      <c r="A42" s="25"/>
      <c r="B42" s="25"/>
      <c r="C42" s="28"/>
      <c r="D42" s="10" t="str">
        <f t="shared" si="0"/>
        <v/>
      </c>
      <c r="E42" s="28"/>
      <c r="F42" s="28" t="s">
        <v>4</v>
      </c>
      <c r="G42" s="28"/>
      <c r="H42" s="28" t="s">
        <v>4</v>
      </c>
      <c r="I42" s="10" t="str">
        <f>IF(AND('Section 8'!$M$4=No,OR(Q42=FALSE,R42=FALSE)),Tab_NotReq,
IF(AND(Q42=TRUE,R42=TRUE,K42=""),"",
IF(COUNTIF($K42:$O42,Incomplete)&gt;=1,Incomplete_or_multiple_errors&amp;": "&amp;INDEX($K$2:$O$4,1,MATCH(Incomplete,$K42:$O42,0)),Complete)))</f>
        <v/>
      </c>
      <c r="K42" s="10" t="str" cm="1">
        <f t="array" ref="K42">IF($K$1=No,"",
IF(OR(Q42=FALSE,R42=FALSE),"",
IF(AND(SUMPRODUCT(--(S42:S$336=TRUE))=0,SUMPRODUCT(--(T42:T$336=TRUE))=0),"",Incomplete)))</f>
        <v/>
      </c>
      <c r="L42" s="10" t="str">
        <f>IF(L$1=No,"",IF($C42="","",
IF(COUNTIF('Substances &amp; Codes'!$B$4:$H$276,$C42)=0,Incomplete,Complete)))</f>
        <v/>
      </c>
      <c r="M42" s="10" t="str">
        <f t="shared" si="1"/>
        <v/>
      </c>
      <c r="N42" s="10" t="str">
        <f t="shared" si="6"/>
        <v/>
      </c>
      <c r="O42" s="10" t="str">
        <f t="shared" si="7"/>
        <v/>
      </c>
      <c r="P42" s="67"/>
      <c r="Q42" s="10" t="b">
        <f t="shared" si="8"/>
        <v>1</v>
      </c>
      <c r="R42" s="10" t="b">
        <f t="shared" si="4"/>
        <v>1</v>
      </c>
      <c r="S42" s="10" t="b">
        <f t="shared" si="9"/>
        <v>0</v>
      </c>
      <c r="T42" s="10" t="b">
        <f t="shared" si="5"/>
        <v>0</v>
      </c>
    </row>
    <row r="43" spans="1:20" x14ac:dyDescent="0.35">
      <c r="A43" s="25"/>
      <c r="B43" s="25"/>
      <c r="C43" s="28"/>
      <c r="D43" s="10" t="str">
        <f t="shared" si="0"/>
        <v/>
      </c>
      <c r="E43" s="28"/>
      <c r="F43" s="28" t="s">
        <v>4</v>
      </c>
      <c r="G43" s="28"/>
      <c r="H43" s="28" t="s">
        <v>4</v>
      </c>
      <c r="I43" s="10" t="str">
        <f>IF(AND('Section 8'!$M$4=No,OR(Q43=FALSE,R43=FALSE)),Tab_NotReq,
IF(AND(Q43=TRUE,R43=TRUE,K43=""),"",
IF(COUNTIF($K43:$O43,Incomplete)&gt;=1,Incomplete_or_multiple_errors&amp;": "&amp;INDEX($K$2:$O$4,1,MATCH(Incomplete,$K43:$O43,0)),Complete)))</f>
        <v/>
      </c>
      <c r="K43" s="10" t="str" cm="1">
        <f t="array" ref="K43">IF($K$1=No,"",
IF(OR(Q43=FALSE,R43=FALSE),"",
IF(AND(SUMPRODUCT(--(S43:S$336=TRUE))=0,SUMPRODUCT(--(T43:T$336=TRUE))=0),"",Incomplete)))</f>
        <v/>
      </c>
      <c r="L43" s="10" t="str">
        <f>IF(L$1=No,"",IF($C43="","",
IF(COUNTIF('Substances &amp; Codes'!$B$4:$H$276,$C43)=0,Incomplete,Complete)))</f>
        <v/>
      </c>
      <c r="M43" s="10" t="str">
        <f t="shared" si="1"/>
        <v/>
      </c>
      <c r="N43" s="10" t="str">
        <f t="shared" si="6"/>
        <v/>
      </c>
      <c r="O43" s="10" t="str">
        <f t="shared" si="7"/>
        <v/>
      </c>
      <c r="P43" s="67"/>
      <c r="Q43" s="10" t="b">
        <f t="shared" si="8"/>
        <v>1</v>
      </c>
      <c r="R43" s="10" t="b">
        <f t="shared" si="4"/>
        <v>1</v>
      </c>
      <c r="S43" s="10" t="b">
        <f t="shared" si="9"/>
        <v>0</v>
      </c>
      <c r="T43" s="10" t="b">
        <f t="shared" si="5"/>
        <v>0</v>
      </c>
    </row>
    <row r="44" spans="1:20" x14ac:dyDescent="0.35">
      <c r="A44" s="25"/>
      <c r="B44" s="25"/>
      <c r="C44" s="28"/>
      <c r="D44" s="10" t="str">
        <f t="shared" si="0"/>
        <v/>
      </c>
      <c r="E44" s="28"/>
      <c r="F44" s="28" t="s">
        <v>4</v>
      </c>
      <c r="G44" s="28"/>
      <c r="H44" s="28" t="s">
        <v>4</v>
      </c>
      <c r="I44" s="10" t="str">
        <f>IF(AND('Section 8'!$M$4=No,OR(Q44=FALSE,R44=FALSE)),Tab_NotReq,
IF(AND(Q44=TRUE,R44=TRUE,K44=""),"",
IF(COUNTIF($K44:$O44,Incomplete)&gt;=1,Incomplete_or_multiple_errors&amp;": "&amp;INDEX($K$2:$O$4,1,MATCH(Incomplete,$K44:$O44,0)),Complete)))</f>
        <v/>
      </c>
      <c r="K44" s="10" t="str" cm="1">
        <f t="array" ref="K44">IF($K$1=No,"",
IF(OR(Q44=FALSE,R44=FALSE),"",
IF(AND(SUMPRODUCT(--(S44:S$336=TRUE))=0,SUMPRODUCT(--(T44:T$336=TRUE))=0),"",Incomplete)))</f>
        <v/>
      </c>
      <c r="L44" s="10" t="str">
        <f>IF(L$1=No,"",IF($C44="","",
IF(COUNTIF('Substances &amp; Codes'!$B$4:$H$276,$C44)=0,Incomplete,Complete)))</f>
        <v/>
      </c>
      <c r="M44" s="10" t="str">
        <f t="shared" si="1"/>
        <v/>
      </c>
      <c r="N44" s="10" t="str">
        <f t="shared" si="6"/>
        <v/>
      </c>
      <c r="O44" s="10" t="str">
        <f t="shared" si="7"/>
        <v/>
      </c>
      <c r="P44" s="67"/>
      <c r="Q44" s="10" t="b">
        <f t="shared" si="8"/>
        <v>1</v>
      </c>
      <c r="R44" s="10" t="b">
        <f t="shared" si="4"/>
        <v>1</v>
      </c>
      <c r="S44" s="10" t="b">
        <f t="shared" si="9"/>
        <v>0</v>
      </c>
      <c r="T44" s="10" t="b">
        <f t="shared" si="5"/>
        <v>0</v>
      </c>
    </row>
    <row r="45" spans="1:20" x14ac:dyDescent="0.35">
      <c r="A45" s="25"/>
      <c r="B45" s="25"/>
      <c r="C45" s="28"/>
      <c r="D45" s="10" t="str">
        <f t="shared" si="0"/>
        <v/>
      </c>
      <c r="E45" s="28"/>
      <c r="F45" s="28" t="s">
        <v>4</v>
      </c>
      <c r="G45" s="28"/>
      <c r="H45" s="28" t="s">
        <v>4</v>
      </c>
      <c r="I45" s="10" t="str">
        <f>IF(AND('Section 8'!$M$4=No,OR(Q45=FALSE,R45=FALSE)),Tab_NotReq,
IF(AND(Q45=TRUE,R45=TRUE,K45=""),"",
IF(COUNTIF($K45:$O45,Incomplete)&gt;=1,Incomplete_or_multiple_errors&amp;": "&amp;INDEX($K$2:$O$4,1,MATCH(Incomplete,$K45:$O45,0)),Complete)))</f>
        <v/>
      </c>
      <c r="K45" s="10" t="str" cm="1">
        <f t="array" ref="K45">IF($K$1=No,"",
IF(OR(Q45=FALSE,R45=FALSE),"",
IF(AND(SUMPRODUCT(--(S45:S$336=TRUE))=0,SUMPRODUCT(--(T45:T$336=TRUE))=0),"",Incomplete)))</f>
        <v/>
      </c>
      <c r="L45" s="10" t="str">
        <f>IF(L$1=No,"",IF($C45="","",
IF(COUNTIF('Substances &amp; Codes'!$B$4:$H$276,$C45)=0,Incomplete,Complete)))</f>
        <v/>
      </c>
      <c r="M45" s="10" t="str">
        <f t="shared" si="1"/>
        <v/>
      </c>
      <c r="N45" s="10" t="str">
        <f t="shared" si="6"/>
        <v/>
      </c>
      <c r="O45" s="10" t="str">
        <f t="shared" si="7"/>
        <v/>
      </c>
      <c r="P45" s="67"/>
      <c r="Q45" s="10" t="b">
        <f t="shared" si="8"/>
        <v>1</v>
      </c>
      <c r="R45" s="10" t="b">
        <f t="shared" si="4"/>
        <v>1</v>
      </c>
      <c r="S45" s="10" t="b">
        <f t="shared" si="9"/>
        <v>0</v>
      </c>
      <c r="T45" s="10" t="b">
        <f t="shared" si="5"/>
        <v>0</v>
      </c>
    </row>
    <row r="46" spans="1:20" x14ac:dyDescent="0.35">
      <c r="A46" s="25"/>
      <c r="B46" s="25"/>
      <c r="C46" s="28"/>
      <c r="D46" s="10" t="str">
        <f t="shared" si="0"/>
        <v/>
      </c>
      <c r="E46" s="28"/>
      <c r="F46" s="28" t="s">
        <v>4</v>
      </c>
      <c r="G46" s="28"/>
      <c r="H46" s="28" t="s">
        <v>4</v>
      </c>
      <c r="I46" s="10" t="str">
        <f>IF(AND('Section 8'!$M$4=No,OR(Q46=FALSE,R46=FALSE)),Tab_NotReq,
IF(AND(Q46=TRUE,R46=TRUE,K46=""),"",
IF(COUNTIF($K46:$O46,Incomplete)&gt;=1,Incomplete_or_multiple_errors&amp;": "&amp;INDEX($K$2:$O$4,1,MATCH(Incomplete,$K46:$O46,0)),Complete)))</f>
        <v/>
      </c>
      <c r="K46" s="10" t="str" cm="1">
        <f t="array" ref="K46">IF($K$1=No,"",
IF(OR(Q46=FALSE,R46=FALSE),"",
IF(AND(SUMPRODUCT(--(S46:S$336=TRUE))=0,SUMPRODUCT(--(T46:T$336=TRUE))=0),"",Incomplete)))</f>
        <v/>
      </c>
      <c r="L46" s="10" t="str">
        <f>IF(L$1=No,"",IF($C46="","",
IF(COUNTIF('Substances &amp; Codes'!$B$4:$H$276,$C46)=0,Incomplete,Complete)))</f>
        <v/>
      </c>
      <c r="M46" s="10" t="str">
        <f t="shared" si="1"/>
        <v/>
      </c>
      <c r="N46" s="10" t="str">
        <f t="shared" si="6"/>
        <v/>
      </c>
      <c r="O46" s="10" t="str">
        <f t="shared" si="7"/>
        <v/>
      </c>
      <c r="P46" s="67"/>
      <c r="Q46" s="10" t="b">
        <f t="shared" si="8"/>
        <v>1</v>
      </c>
      <c r="R46" s="10" t="b">
        <f t="shared" si="4"/>
        <v>1</v>
      </c>
      <c r="S46" s="10" t="b">
        <f t="shared" si="9"/>
        <v>0</v>
      </c>
      <c r="T46" s="10" t="b">
        <f t="shared" si="5"/>
        <v>0</v>
      </c>
    </row>
    <row r="47" spans="1:20" x14ac:dyDescent="0.35">
      <c r="A47" s="25"/>
      <c r="B47" s="25"/>
      <c r="C47" s="28"/>
      <c r="D47" s="10" t="str">
        <f t="shared" si="0"/>
        <v/>
      </c>
      <c r="E47" s="28"/>
      <c r="F47" s="28" t="s">
        <v>4</v>
      </c>
      <c r="G47" s="28"/>
      <c r="H47" s="28" t="s">
        <v>4</v>
      </c>
      <c r="I47" s="10" t="str">
        <f>IF(AND('Section 8'!$M$4=No,OR(Q47=FALSE,R47=FALSE)),Tab_NotReq,
IF(AND(Q47=TRUE,R47=TRUE,K47=""),"",
IF(COUNTIF($K47:$O47,Incomplete)&gt;=1,Incomplete_or_multiple_errors&amp;": "&amp;INDEX($K$2:$O$4,1,MATCH(Incomplete,$K47:$O47,0)),Complete)))</f>
        <v/>
      </c>
      <c r="K47" s="10" t="str" cm="1">
        <f t="array" ref="K47">IF($K$1=No,"",
IF(OR(Q47=FALSE,R47=FALSE),"",
IF(AND(SUMPRODUCT(--(S47:S$336=TRUE))=0,SUMPRODUCT(--(T47:T$336=TRUE))=0),"",Incomplete)))</f>
        <v/>
      </c>
      <c r="L47" s="10" t="str">
        <f>IF(L$1=No,"",IF($C47="","",
IF(COUNTIF('Substances &amp; Codes'!$B$4:$H$276,$C47)=0,Incomplete,Complete)))</f>
        <v/>
      </c>
      <c r="M47" s="10" t="str">
        <f t="shared" si="1"/>
        <v/>
      </c>
      <c r="N47" s="10" t="str">
        <f t="shared" si="6"/>
        <v/>
      </c>
      <c r="O47" s="10" t="str">
        <f t="shared" si="7"/>
        <v/>
      </c>
      <c r="P47" s="67"/>
      <c r="Q47" s="10" t="b">
        <f t="shared" si="8"/>
        <v>1</v>
      </c>
      <c r="R47" s="10" t="b">
        <f t="shared" si="4"/>
        <v>1</v>
      </c>
      <c r="S47" s="10" t="b">
        <f t="shared" si="9"/>
        <v>0</v>
      </c>
      <c r="T47" s="10" t="b">
        <f t="shared" si="5"/>
        <v>0</v>
      </c>
    </row>
    <row r="48" spans="1:20" x14ac:dyDescent="0.35">
      <c r="A48" s="25"/>
      <c r="B48" s="25"/>
      <c r="C48" s="28"/>
      <c r="D48" s="10" t="str">
        <f t="shared" si="0"/>
        <v/>
      </c>
      <c r="E48" s="28"/>
      <c r="F48" s="28" t="s">
        <v>4</v>
      </c>
      <c r="G48" s="28"/>
      <c r="H48" s="28" t="s">
        <v>4</v>
      </c>
      <c r="I48" s="10" t="str">
        <f>IF(AND('Section 8'!$M$4=No,OR(Q48=FALSE,R48=FALSE)),Tab_NotReq,
IF(AND(Q48=TRUE,R48=TRUE,K48=""),"",
IF(COUNTIF($K48:$O48,Incomplete)&gt;=1,Incomplete_or_multiple_errors&amp;": "&amp;INDEX($K$2:$O$4,1,MATCH(Incomplete,$K48:$O48,0)),Complete)))</f>
        <v/>
      </c>
      <c r="K48" s="10" t="str" cm="1">
        <f t="array" ref="K48">IF($K$1=No,"",
IF(OR(Q48=FALSE,R48=FALSE),"",
IF(AND(SUMPRODUCT(--(S48:S$336=TRUE))=0,SUMPRODUCT(--(T48:T$336=TRUE))=0),"",Incomplete)))</f>
        <v/>
      </c>
      <c r="L48" s="10" t="str">
        <f>IF(L$1=No,"",IF($C48="","",
IF(COUNTIF('Substances &amp; Codes'!$B$4:$H$276,$C48)=0,Incomplete,Complete)))</f>
        <v/>
      </c>
      <c r="M48" s="10" t="str">
        <f t="shared" si="1"/>
        <v/>
      </c>
      <c r="N48" s="10" t="str">
        <f t="shared" si="6"/>
        <v/>
      </c>
      <c r="O48" s="10" t="str">
        <f t="shared" si="7"/>
        <v/>
      </c>
      <c r="P48" s="67"/>
      <c r="Q48" s="10" t="b">
        <f t="shared" si="8"/>
        <v>1</v>
      </c>
      <c r="R48" s="10" t="b">
        <f t="shared" si="4"/>
        <v>1</v>
      </c>
      <c r="S48" s="10" t="b">
        <f t="shared" si="9"/>
        <v>0</v>
      </c>
      <c r="T48" s="10" t="b">
        <f t="shared" si="5"/>
        <v>0</v>
      </c>
    </row>
    <row r="49" spans="1:20" x14ac:dyDescent="0.35">
      <c r="A49" s="25"/>
      <c r="B49" s="25"/>
      <c r="C49" s="28"/>
      <c r="D49" s="10" t="str">
        <f t="shared" si="0"/>
        <v/>
      </c>
      <c r="E49" s="28"/>
      <c r="F49" s="28" t="s">
        <v>4</v>
      </c>
      <c r="G49" s="28"/>
      <c r="H49" s="28" t="s">
        <v>4</v>
      </c>
      <c r="I49" s="10" t="str">
        <f>IF(AND('Section 8'!$M$4=No,OR(Q49=FALSE,R49=FALSE)),Tab_NotReq,
IF(AND(Q49=TRUE,R49=TRUE,K49=""),"",
IF(COUNTIF($K49:$O49,Incomplete)&gt;=1,Incomplete_or_multiple_errors&amp;": "&amp;INDEX($K$2:$O$4,1,MATCH(Incomplete,$K49:$O49,0)),Complete)))</f>
        <v/>
      </c>
      <c r="K49" s="10" t="str" cm="1">
        <f t="array" ref="K49">IF($K$1=No,"",
IF(OR(Q49=FALSE,R49=FALSE),"",
IF(AND(SUMPRODUCT(--(S49:S$336=TRUE))=0,SUMPRODUCT(--(T49:T$336=TRUE))=0),"",Incomplete)))</f>
        <v/>
      </c>
      <c r="L49" s="10" t="str">
        <f>IF(L$1=No,"",IF($C49="","",
IF(COUNTIF('Substances &amp; Codes'!$B$4:$H$276,$C49)=0,Incomplete,Complete)))</f>
        <v/>
      </c>
      <c r="M49" s="10" t="str">
        <f t="shared" si="1"/>
        <v/>
      </c>
      <c r="N49" s="10" t="str">
        <f t="shared" si="6"/>
        <v/>
      </c>
      <c r="O49" s="10" t="str">
        <f t="shared" si="7"/>
        <v/>
      </c>
      <c r="P49" s="67"/>
      <c r="Q49" s="10" t="b">
        <f t="shared" si="8"/>
        <v>1</v>
      </c>
      <c r="R49" s="10" t="b">
        <f t="shared" si="4"/>
        <v>1</v>
      </c>
      <c r="S49" s="10" t="b">
        <f t="shared" si="9"/>
        <v>0</v>
      </c>
      <c r="T49" s="10" t="b">
        <f t="shared" si="5"/>
        <v>0</v>
      </c>
    </row>
    <row r="50" spans="1:20" x14ac:dyDescent="0.35">
      <c r="A50" s="25"/>
      <c r="B50" s="25"/>
      <c r="C50" s="28"/>
      <c r="D50" s="10" t="str">
        <f t="shared" si="0"/>
        <v/>
      </c>
      <c r="E50" s="28"/>
      <c r="F50" s="28" t="s">
        <v>4</v>
      </c>
      <c r="G50" s="28"/>
      <c r="H50" s="28" t="s">
        <v>4</v>
      </c>
      <c r="I50" s="10" t="str">
        <f>IF(AND('Section 8'!$M$4=No,OR(Q50=FALSE,R50=FALSE)),Tab_NotReq,
IF(AND(Q50=TRUE,R50=TRUE,K50=""),"",
IF(COUNTIF($K50:$O50,Incomplete)&gt;=1,Incomplete_or_multiple_errors&amp;": "&amp;INDEX($K$2:$O$4,1,MATCH(Incomplete,$K50:$O50,0)),Complete)))</f>
        <v/>
      </c>
      <c r="K50" s="10" t="str" cm="1">
        <f t="array" ref="K50">IF($K$1=No,"",
IF(OR(Q50=FALSE,R50=FALSE),"",
IF(AND(SUMPRODUCT(--(S50:S$336=TRUE))=0,SUMPRODUCT(--(T50:T$336=TRUE))=0),"",Incomplete)))</f>
        <v/>
      </c>
      <c r="L50" s="10" t="str">
        <f>IF(L$1=No,"",IF($C50="","",
IF(COUNTIF('Substances &amp; Codes'!$B$4:$H$276,$C50)=0,Incomplete,Complete)))</f>
        <v/>
      </c>
      <c r="M50" s="10" t="str">
        <f t="shared" si="1"/>
        <v/>
      </c>
      <c r="N50" s="10" t="str">
        <f t="shared" si="6"/>
        <v/>
      </c>
      <c r="O50" s="10" t="str">
        <f t="shared" si="7"/>
        <v/>
      </c>
      <c r="P50" s="67"/>
      <c r="Q50" s="10" t="b">
        <f t="shared" si="8"/>
        <v>1</v>
      </c>
      <c r="R50" s="10" t="b">
        <f t="shared" si="4"/>
        <v>1</v>
      </c>
      <c r="S50" s="10" t="b">
        <f t="shared" si="9"/>
        <v>0</v>
      </c>
      <c r="T50" s="10" t="b">
        <f t="shared" si="5"/>
        <v>0</v>
      </c>
    </row>
    <row r="51" spans="1:20" x14ac:dyDescent="0.35">
      <c r="A51" s="25"/>
      <c r="B51" s="25"/>
      <c r="C51" s="28"/>
      <c r="D51" s="10" t="str">
        <f t="shared" si="0"/>
        <v/>
      </c>
      <c r="E51" s="28"/>
      <c r="F51" s="28" t="s">
        <v>4</v>
      </c>
      <c r="G51" s="28"/>
      <c r="H51" s="28" t="s">
        <v>4</v>
      </c>
      <c r="I51" s="10" t="str">
        <f>IF(AND('Section 8'!$M$4=No,OR(Q51=FALSE,R51=FALSE)),Tab_NotReq,
IF(AND(Q51=TRUE,R51=TRUE,K51=""),"",
IF(COUNTIF($K51:$O51,Incomplete)&gt;=1,Incomplete_or_multiple_errors&amp;": "&amp;INDEX($K$2:$O$4,1,MATCH(Incomplete,$K51:$O51,0)),Complete)))</f>
        <v/>
      </c>
      <c r="K51" s="10" t="str" cm="1">
        <f t="array" ref="K51">IF($K$1=No,"",
IF(OR(Q51=FALSE,R51=FALSE),"",
IF(AND(SUMPRODUCT(--(S51:S$336=TRUE))=0,SUMPRODUCT(--(T51:T$336=TRUE))=0),"",Incomplete)))</f>
        <v/>
      </c>
      <c r="L51" s="10" t="str">
        <f>IF(L$1=No,"",IF($C51="","",
IF(COUNTIF('Substances &amp; Codes'!$B$4:$H$276,$C51)=0,Incomplete,Complete)))</f>
        <v/>
      </c>
      <c r="M51" s="10" t="str">
        <f t="shared" si="1"/>
        <v/>
      </c>
      <c r="N51" s="10" t="str">
        <f t="shared" si="6"/>
        <v/>
      </c>
      <c r="O51" s="10" t="str">
        <f t="shared" si="7"/>
        <v/>
      </c>
      <c r="P51" s="67"/>
      <c r="Q51" s="10" t="b">
        <f t="shared" si="8"/>
        <v>1</v>
      </c>
      <c r="R51" s="10" t="b">
        <f t="shared" si="4"/>
        <v>1</v>
      </c>
      <c r="S51" s="10" t="b">
        <f t="shared" si="9"/>
        <v>0</v>
      </c>
      <c r="T51" s="10" t="b">
        <f t="shared" si="5"/>
        <v>0</v>
      </c>
    </row>
    <row r="52" spans="1:20" x14ac:dyDescent="0.35">
      <c r="A52" s="25"/>
      <c r="B52" s="25"/>
      <c r="C52" s="28"/>
      <c r="D52" s="10" t="str">
        <f t="shared" si="0"/>
        <v/>
      </c>
      <c r="E52" s="28"/>
      <c r="F52" s="28" t="s">
        <v>4</v>
      </c>
      <c r="G52" s="28"/>
      <c r="H52" s="28" t="s">
        <v>4</v>
      </c>
      <c r="I52" s="10" t="str">
        <f>IF(AND('Section 8'!$M$4=No,OR(Q52=FALSE,R52=FALSE)),Tab_NotReq,
IF(AND(Q52=TRUE,R52=TRUE,K52=""),"",
IF(COUNTIF($K52:$O52,Incomplete)&gt;=1,Incomplete_or_multiple_errors&amp;": "&amp;INDEX($K$2:$O$4,1,MATCH(Incomplete,$K52:$O52,0)),Complete)))</f>
        <v/>
      </c>
      <c r="K52" s="10" t="str" cm="1">
        <f t="array" ref="K52">IF($K$1=No,"",
IF(OR(Q52=FALSE,R52=FALSE),"",
IF(AND(SUMPRODUCT(--(S52:S$336=TRUE))=0,SUMPRODUCT(--(T52:T$336=TRUE))=0),"",Incomplete)))</f>
        <v/>
      </c>
      <c r="L52" s="10" t="str">
        <f>IF(L$1=No,"",IF($C52="","",
IF(COUNTIF('Substances &amp; Codes'!$B$4:$H$276,$C52)=0,Incomplete,Complete)))</f>
        <v/>
      </c>
      <c r="M52" s="10" t="str">
        <f t="shared" si="1"/>
        <v/>
      </c>
      <c r="N52" s="10" t="str">
        <f t="shared" si="6"/>
        <v/>
      </c>
      <c r="O52" s="10" t="str">
        <f t="shared" si="7"/>
        <v/>
      </c>
      <c r="P52" s="67"/>
      <c r="Q52" s="10" t="b">
        <f t="shared" si="8"/>
        <v>1</v>
      </c>
      <c r="R52" s="10" t="b">
        <f t="shared" si="4"/>
        <v>1</v>
      </c>
      <c r="S52" s="10" t="b">
        <f t="shared" si="9"/>
        <v>0</v>
      </c>
      <c r="T52" s="10" t="b">
        <f t="shared" si="5"/>
        <v>0</v>
      </c>
    </row>
    <row r="53" spans="1:20" x14ac:dyDescent="0.35">
      <c r="A53" s="25"/>
      <c r="B53" s="25"/>
      <c r="C53" s="28"/>
      <c r="D53" s="10" t="str">
        <f t="shared" si="0"/>
        <v/>
      </c>
      <c r="E53" s="28"/>
      <c r="F53" s="28" t="s">
        <v>4</v>
      </c>
      <c r="G53" s="28"/>
      <c r="H53" s="28" t="s">
        <v>4</v>
      </c>
      <c r="I53" s="10" t="str">
        <f>IF(AND('Section 8'!$M$4=No,OR(Q53=FALSE,R53=FALSE)),Tab_NotReq,
IF(AND(Q53=TRUE,R53=TRUE,K53=""),"",
IF(COUNTIF($K53:$O53,Incomplete)&gt;=1,Incomplete_or_multiple_errors&amp;": "&amp;INDEX($K$2:$O$4,1,MATCH(Incomplete,$K53:$O53,0)),Complete)))</f>
        <v/>
      </c>
      <c r="K53" s="10" t="str" cm="1">
        <f t="array" ref="K53">IF($K$1=No,"",
IF(OR(Q53=FALSE,R53=FALSE),"",
IF(AND(SUMPRODUCT(--(S53:S$336=TRUE))=0,SUMPRODUCT(--(T53:T$336=TRUE))=0),"",Incomplete)))</f>
        <v/>
      </c>
      <c r="L53" s="10" t="str">
        <f>IF(L$1=No,"",IF($C53="","",
IF(COUNTIF('Substances &amp; Codes'!$B$4:$H$276,$C53)=0,Incomplete,Complete)))</f>
        <v/>
      </c>
      <c r="M53" s="10" t="str">
        <f t="shared" si="1"/>
        <v/>
      </c>
      <c r="N53" s="10" t="str">
        <f t="shared" si="6"/>
        <v/>
      </c>
      <c r="O53" s="10" t="str">
        <f t="shared" si="7"/>
        <v/>
      </c>
      <c r="P53" s="67"/>
      <c r="Q53" s="10" t="b">
        <f t="shared" si="8"/>
        <v>1</v>
      </c>
      <c r="R53" s="10" t="b">
        <f t="shared" si="4"/>
        <v>1</v>
      </c>
      <c r="S53" s="10" t="b">
        <f t="shared" si="9"/>
        <v>0</v>
      </c>
      <c r="T53" s="10" t="b">
        <f t="shared" si="5"/>
        <v>0</v>
      </c>
    </row>
    <row r="54" spans="1:20" x14ac:dyDescent="0.35">
      <c r="A54" s="25"/>
      <c r="B54" s="25"/>
      <c r="C54" s="28"/>
      <c r="D54" s="10" t="str">
        <f t="shared" si="0"/>
        <v/>
      </c>
      <c r="E54" s="28"/>
      <c r="F54" s="28" t="s">
        <v>4</v>
      </c>
      <c r="G54" s="28"/>
      <c r="H54" s="28" t="s">
        <v>4</v>
      </c>
      <c r="I54" s="10" t="str">
        <f>IF(AND('Section 8'!$M$4=No,OR(Q54=FALSE,R54=FALSE)),Tab_NotReq,
IF(AND(Q54=TRUE,R54=TRUE,K54=""),"",
IF(COUNTIF($K54:$O54,Incomplete)&gt;=1,Incomplete_or_multiple_errors&amp;": "&amp;INDEX($K$2:$O$4,1,MATCH(Incomplete,$K54:$O54,0)),Complete)))</f>
        <v/>
      </c>
      <c r="K54" s="10" t="str" cm="1">
        <f t="array" ref="K54">IF($K$1=No,"",
IF(OR(Q54=FALSE,R54=FALSE),"",
IF(AND(SUMPRODUCT(--(S54:S$336=TRUE))=0,SUMPRODUCT(--(T54:T$336=TRUE))=0),"",Incomplete)))</f>
        <v/>
      </c>
      <c r="L54" s="10" t="str">
        <f>IF(L$1=No,"",IF($C54="","",
IF(COUNTIF('Substances &amp; Codes'!$B$4:$H$276,$C54)=0,Incomplete,Complete)))</f>
        <v/>
      </c>
      <c r="M54" s="10" t="str">
        <f t="shared" si="1"/>
        <v/>
      </c>
      <c r="N54" s="10" t="str">
        <f t="shared" si="6"/>
        <v/>
      </c>
      <c r="O54" s="10" t="str">
        <f t="shared" si="7"/>
        <v/>
      </c>
      <c r="P54" s="67"/>
      <c r="Q54" s="10" t="b">
        <f t="shared" si="8"/>
        <v>1</v>
      </c>
      <c r="R54" s="10" t="b">
        <f t="shared" si="4"/>
        <v>1</v>
      </c>
      <c r="S54" s="10" t="b">
        <f t="shared" si="9"/>
        <v>0</v>
      </c>
      <c r="T54" s="10" t="b">
        <f t="shared" si="5"/>
        <v>0</v>
      </c>
    </row>
    <row r="55" spans="1:20" x14ac:dyDescent="0.35">
      <c r="A55" s="25"/>
      <c r="B55" s="25"/>
      <c r="C55" s="28"/>
      <c r="D55" s="10" t="str">
        <f t="shared" si="0"/>
        <v/>
      </c>
      <c r="E55" s="28"/>
      <c r="F55" s="28" t="s">
        <v>4</v>
      </c>
      <c r="G55" s="28"/>
      <c r="H55" s="28" t="s">
        <v>4</v>
      </c>
      <c r="I55" s="10" t="str">
        <f>IF(AND('Section 8'!$M$4=No,OR(Q55=FALSE,R55=FALSE)),Tab_NotReq,
IF(AND(Q55=TRUE,R55=TRUE,K55=""),"",
IF(COUNTIF($K55:$O55,Incomplete)&gt;=1,Incomplete_or_multiple_errors&amp;": "&amp;INDEX($K$2:$O$4,1,MATCH(Incomplete,$K55:$O55,0)),Complete)))</f>
        <v/>
      </c>
      <c r="K55" s="10" t="str" cm="1">
        <f t="array" ref="K55">IF($K$1=No,"",
IF(OR(Q55=FALSE,R55=FALSE),"",
IF(AND(SUMPRODUCT(--(S55:S$336=TRUE))=0,SUMPRODUCT(--(T55:T$336=TRUE))=0),"",Incomplete)))</f>
        <v/>
      </c>
      <c r="L55" s="10" t="str">
        <f>IF(L$1=No,"",IF($C55="","",
IF(COUNTIF('Substances &amp; Codes'!$B$4:$H$276,$C55)=0,Incomplete,Complete)))</f>
        <v/>
      </c>
      <c r="M55" s="10" t="str">
        <f t="shared" si="1"/>
        <v/>
      </c>
      <c r="N55" s="10" t="str">
        <f t="shared" si="6"/>
        <v/>
      </c>
      <c r="O55" s="10" t="str">
        <f t="shared" si="7"/>
        <v/>
      </c>
      <c r="P55" s="67"/>
      <c r="Q55" s="10" t="b">
        <f t="shared" si="8"/>
        <v>1</v>
      </c>
      <c r="R55" s="10" t="b">
        <f t="shared" si="4"/>
        <v>1</v>
      </c>
      <c r="S55" s="10" t="b">
        <f t="shared" si="9"/>
        <v>0</v>
      </c>
      <c r="T55" s="10" t="b">
        <f t="shared" si="5"/>
        <v>0</v>
      </c>
    </row>
    <row r="56" spans="1:20" x14ac:dyDescent="0.35">
      <c r="A56" s="25"/>
      <c r="B56" s="25"/>
      <c r="C56" s="28"/>
      <c r="D56" s="10" t="str">
        <f t="shared" si="0"/>
        <v/>
      </c>
      <c r="E56" s="28"/>
      <c r="F56" s="28" t="s">
        <v>4</v>
      </c>
      <c r="G56" s="28"/>
      <c r="H56" s="28" t="s">
        <v>4</v>
      </c>
      <c r="I56" s="10" t="str">
        <f>IF(AND('Section 8'!$M$4=No,OR(Q56=FALSE,R56=FALSE)),Tab_NotReq,
IF(AND(Q56=TRUE,R56=TRUE,K56=""),"",
IF(COUNTIF($K56:$O56,Incomplete)&gt;=1,Incomplete_or_multiple_errors&amp;": "&amp;INDEX($K$2:$O$4,1,MATCH(Incomplete,$K56:$O56,0)),Complete)))</f>
        <v/>
      </c>
      <c r="K56" s="10" t="str" cm="1">
        <f t="array" ref="K56">IF($K$1=No,"",
IF(OR(Q56=FALSE,R56=FALSE),"",
IF(AND(SUMPRODUCT(--(S56:S$336=TRUE))=0,SUMPRODUCT(--(T56:T$336=TRUE))=0),"",Incomplete)))</f>
        <v/>
      </c>
      <c r="L56" s="10" t="str">
        <f>IF(L$1=No,"",IF($C56="","",
IF(COUNTIF('Substances &amp; Codes'!$B$4:$H$276,$C56)=0,Incomplete,Complete)))</f>
        <v/>
      </c>
      <c r="M56" s="10" t="str">
        <f t="shared" si="1"/>
        <v/>
      </c>
      <c r="N56" s="10" t="str">
        <f t="shared" si="6"/>
        <v/>
      </c>
      <c r="O56" s="10" t="str">
        <f t="shared" si="7"/>
        <v/>
      </c>
      <c r="P56" s="67"/>
      <c r="Q56" s="10" t="b">
        <f t="shared" si="8"/>
        <v>1</v>
      </c>
      <c r="R56" s="10" t="b">
        <f t="shared" si="4"/>
        <v>1</v>
      </c>
      <c r="S56" s="10" t="b">
        <f t="shared" si="9"/>
        <v>0</v>
      </c>
      <c r="T56" s="10" t="b">
        <f t="shared" si="5"/>
        <v>0</v>
      </c>
    </row>
    <row r="57" spans="1:20" x14ac:dyDescent="0.35">
      <c r="A57" s="25"/>
      <c r="B57" s="25"/>
      <c r="C57" s="28"/>
      <c r="D57" s="10" t="str">
        <f t="shared" si="0"/>
        <v/>
      </c>
      <c r="E57" s="28"/>
      <c r="F57" s="28" t="s">
        <v>4</v>
      </c>
      <c r="G57" s="28"/>
      <c r="H57" s="28" t="s">
        <v>4</v>
      </c>
      <c r="I57" s="10" t="str">
        <f>IF(AND('Section 8'!$M$4=No,OR(Q57=FALSE,R57=FALSE)),Tab_NotReq,
IF(AND(Q57=TRUE,R57=TRUE,K57=""),"",
IF(COUNTIF($K57:$O57,Incomplete)&gt;=1,Incomplete_or_multiple_errors&amp;": "&amp;INDEX($K$2:$O$4,1,MATCH(Incomplete,$K57:$O57,0)),Complete)))</f>
        <v/>
      </c>
      <c r="K57" s="10" t="str" cm="1">
        <f t="array" ref="K57">IF($K$1=No,"",
IF(OR(Q57=FALSE,R57=FALSE),"",
IF(AND(SUMPRODUCT(--(S57:S$336=TRUE))=0,SUMPRODUCT(--(T57:T$336=TRUE))=0),"",Incomplete)))</f>
        <v/>
      </c>
      <c r="L57" s="10" t="str">
        <f>IF(L$1=No,"",IF($C57="","",
IF(COUNTIF('Substances &amp; Codes'!$B$4:$H$276,$C57)=0,Incomplete,Complete)))</f>
        <v/>
      </c>
      <c r="M57" s="10" t="str">
        <f t="shared" si="1"/>
        <v/>
      </c>
      <c r="N57" s="10" t="str">
        <f t="shared" si="6"/>
        <v/>
      </c>
      <c r="O57" s="10" t="str">
        <f t="shared" si="7"/>
        <v/>
      </c>
      <c r="P57" s="67"/>
      <c r="Q57" s="10" t="b">
        <f t="shared" si="8"/>
        <v>1</v>
      </c>
      <c r="R57" s="10" t="b">
        <f t="shared" si="4"/>
        <v>1</v>
      </c>
      <c r="S57" s="10" t="b">
        <f t="shared" si="9"/>
        <v>0</v>
      </c>
      <c r="T57" s="10" t="b">
        <f t="shared" si="5"/>
        <v>0</v>
      </c>
    </row>
    <row r="58" spans="1:20" x14ac:dyDescent="0.35">
      <c r="A58" s="25"/>
      <c r="B58" s="25"/>
      <c r="C58" s="28"/>
      <c r="D58" s="10" t="str">
        <f t="shared" si="0"/>
        <v/>
      </c>
      <c r="E58" s="28"/>
      <c r="F58" s="28" t="s">
        <v>4</v>
      </c>
      <c r="G58" s="28"/>
      <c r="H58" s="28" t="s">
        <v>4</v>
      </c>
      <c r="I58" s="10" t="str">
        <f>IF(AND('Section 8'!$M$4=No,OR(Q58=FALSE,R58=FALSE)),Tab_NotReq,
IF(AND(Q58=TRUE,R58=TRUE,K58=""),"",
IF(COUNTIF($K58:$O58,Incomplete)&gt;=1,Incomplete_or_multiple_errors&amp;": "&amp;INDEX($K$2:$O$4,1,MATCH(Incomplete,$K58:$O58,0)),Complete)))</f>
        <v/>
      </c>
      <c r="K58" s="10" t="str" cm="1">
        <f t="array" ref="K58">IF($K$1=No,"",
IF(OR(Q58=FALSE,R58=FALSE),"",
IF(AND(SUMPRODUCT(--(S58:S$336=TRUE))=0,SUMPRODUCT(--(T58:T$336=TRUE))=0),"",Incomplete)))</f>
        <v/>
      </c>
      <c r="L58" s="10" t="str">
        <f>IF(L$1=No,"",IF($C58="","",
IF(COUNTIF('Substances &amp; Codes'!$B$4:$H$276,$C58)=0,Incomplete,Complete)))</f>
        <v/>
      </c>
      <c r="M58" s="10" t="str">
        <f t="shared" si="1"/>
        <v/>
      </c>
      <c r="N58" s="10" t="str">
        <f t="shared" si="6"/>
        <v/>
      </c>
      <c r="O58" s="10" t="str">
        <f t="shared" si="7"/>
        <v/>
      </c>
      <c r="P58" s="67"/>
      <c r="Q58" s="10" t="b">
        <f t="shared" si="8"/>
        <v>1</v>
      </c>
      <c r="R58" s="10" t="b">
        <f t="shared" si="4"/>
        <v>1</v>
      </c>
      <c r="S58" s="10" t="b">
        <f t="shared" si="9"/>
        <v>0</v>
      </c>
      <c r="T58" s="10" t="b">
        <f t="shared" si="5"/>
        <v>0</v>
      </c>
    </row>
    <row r="59" spans="1:20" x14ac:dyDescent="0.35">
      <c r="A59" s="25"/>
      <c r="B59" s="25"/>
      <c r="C59" s="28"/>
      <c r="D59" s="10" t="str">
        <f t="shared" si="0"/>
        <v/>
      </c>
      <c r="E59" s="28"/>
      <c r="F59" s="28" t="s">
        <v>4</v>
      </c>
      <c r="G59" s="28"/>
      <c r="H59" s="28" t="s">
        <v>4</v>
      </c>
      <c r="I59" s="10" t="str">
        <f>IF(AND('Section 8'!$M$4=No,OR(Q59=FALSE,R59=FALSE)),Tab_NotReq,
IF(AND(Q59=TRUE,R59=TRUE,K59=""),"",
IF(COUNTIF($K59:$O59,Incomplete)&gt;=1,Incomplete_or_multiple_errors&amp;": "&amp;INDEX($K$2:$O$4,1,MATCH(Incomplete,$K59:$O59,0)),Complete)))</f>
        <v/>
      </c>
      <c r="K59" s="10" t="str" cm="1">
        <f t="array" ref="K59">IF($K$1=No,"",
IF(OR(Q59=FALSE,R59=FALSE),"",
IF(AND(SUMPRODUCT(--(S59:S$336=TRUE))=0,SUMPRODUCT(--(T59:T$336=TRUE))=0),"",Incomplete)))</f>
        <v/>
      </c>
      <c r="L59" s="10" t="str">
        <f>IF(L$1=No,"",IF($C59="","",
IF(COUNTIF('Substances &amp; Codes'!$B$4:$H$276,$C59)=0,Incomplete,Complete)))</f>
        <v/>
      </c>
      <c r="M59" s="10" t="str">
        <f t="shared" si="1"/>
        <v/>
      </c>
      <c r="N59" s="10" t="str">
        <f t="shared" si="6"/>
        <v/>
      </c>
      <c r="O59" s="10" t="str">
        <f t="shared" si="7"/>
        <v/>
      </c>
      <c r="P59" s="67"/>
      <c r="Q59" s="10" t="b">
        <f t="shared" si="8"/>
        <v>1</v>
      </c>
      <c r="R59" s="10" t="b">
        <f t="shared" si="4"/>
        <v>1</v>
      </c>
      <c r="S59" s="10" t="b">
        <f t="shared" si="9"/>
        <v>0</v>
      </c>
      <c r="T59" s="10" t="b">
        <f t="shared" si="5"/>
        <v>0</v>
      </c>
    </row>
    <row r="60" spans="1:20" x14ac:dyDescent="0.35">
      <c r="A60" s="25"/>
      <c r="B60" s="25"/>
      <c r="C60" s="28"/>
      <c r="D60" s="10" t="str">
        <f t="shared" si="0"/>
        <v/>
      </c>
      <c r="E60" s="28"/>
      <c r="F60" s="28" t="s">
        <v>4</v>
      </c>
      <c r="G60" s="28"/>
      <c r="H60" s="28" t="s">
        <v>4</v>
      </c>
      <c r="I60" s="10" t="str">
        <f>IF(AND('Section 8'!$M$4=No,OR(Q60=FALSE,R60=FALSE)),Tab_NotReq,
IF(AND(Q60=TRUE,R60=TRUE,K60=""),"",
IF(COUNTIF($K60:$O60,Incomplete)&gt;=1,Incomplete_or_multiple_errors&amp;": "&amp;INDEX($K$2:$O$4,1,MATCH(Incomplete,$K60:$O60,0)),Complete)))</f>
        <v/>
      </c>
      <c r="K60" s="10" t="str" cm="1">
        <f t="array" ref="K60">IF($K$1=No,"",
IF(OR(Q60=FALSE,R60=FALSE),"",
IF(AND(SUMPRODUCT(--(S60:S$336=TRUE))=0,SUMPRODUCT(--(T60:T$336=TRUE))=0),"",Incomplete)))</f>
        <v/>
      </c>
      <c r="L60" s="10" t="str">
        <f>IF(L$1=No,"",IF($C60="","",
IF(COUNTIF('Substances &amp; Codes'!$B$4:$H$276,$C60)=0,Incomplete,Complete)))</f>
        <v/>
      </c>
      <c r="M60" s="10" t="str">
        <f t="shared" si="1"/>
        <v/>
      </c>
      <c r="N60" s="10" t="str">
        <f t="shared" si="6"/>
        <v/>
      </c>
      <c r="O60" s="10" t="str">
        <f t="shared" si="7"/>
        <v/>
      </c>
      <c r="P60" s="67"/>
      <c r="Q60" s="10" t="b">
        <f t="shared" si="8"/>
        <v>1</v>
      </c>
      <c r="R60" s="10" t="b">
        <f t="shared" si="4"/>
        <v>1</v>
      </c>
      <c r="S60" s="10" t="b">
        <f t="shared" si="9"/>
        <v>0</v>
      </c>
      <c r="T60" s="10" t="b">
        <f t="shared" si="5"/>
        <v>0</v>
      </c>
    </row>
    <row r="61" spans="1:20" x14ac:dyDescent="0.35">
      <c r="A61" s="25"/>
      <c r="B61" s="25"/>
      <c r="C61" s="28"/>
      <c r="D61" s="10" t="str">
        <f t="shared" si="0"/>
        <v/>
      </c>
      <c r="E61" s="28"/>
      <c r="F61" s="28" t="s">
        <v>4</v>
      </c>
      <c r="G61" s="28"/>
      <c r="H61" s="28" t="s">
        <v>4</v>
      </c>
      <c r="I61" s="10" t="str">
        <f>IF(AND('Section 8'!$M$4=No,OR(Q61=FALSE,R61=FALSE)),Tab_NotReq,
IF(AND(Q61=TRUE,R61=TRUE,K61=""),"",
IF(COUNTIF($K61:$O61,Incomplete)&gt;=1,Incomplete_or_multiple_errors&amp;": "&amp;INDEX($K$2:$O$4,1,MATCH(Incomplete,$K61:$O61,0)),Complete)))</f>
        <v/>
      </c>
      <c r="K61" s="10" t="str" cm="1">
        <f t="array" ref="K61">IF($K$1=No,"",
IF(OR(Q61=FALSE,R61=FALSE),"",
IF(AND(SUMPRODUCT(--(S61:S$336=TRUE))=0,SUMPRODUCT(--(T61:T$336=TRUE))=0),"",Incomplete)))</f>
        <v/>
      </c>
      <c r="L61" s="10" t="str">
        <f>IF(L$1=No,"",IF($C61="","",
IF(COUNTIF('Substances &amp; Codes'!$B$4:$H$276,$C61)=0,Incomplete,Complete)))</f>
        <v/>
      </c>
      <c r="M61" s="10" t="str">
        <f t="shared" si="1"/>
        <v/>
      </c>
      <c r="N61" s="10" t="str">
        <f t="shared" si="6"/>
        <v/>
      </c>
      <c r="O61" s="10" t="str">
        <f t="shared" si="7"/>
        <v/>
      </c>
      <c r="P61" s="67"/>
      <c r="Q61" s="10" t="b">
        <f t="shared" si="8"/>
        <v>1</v>
      </c>
      <c r="R61" s="10" t="b">
        <f t="shared" si="4"/>
        <v>1</v>
      </c>
      <c r="S61" s="10" t="b">
        <f t="shared" si="9"/>
        <v>0</v>
      </c>
      <c r="T61" s="10" t="b">
        <f t="shared" si="5"/>
        <v>0</v>
      </c>
    </row>
    <row r="62" spans="1:20" x14ac:dyDescent="0.35">
      <c r="A62" s="25"/>
      <c r="B62" s="25"/>
      <c r="C62" s="28"/>
      <c r="D62" s="10" t="str">
        <f t="shared" si="0"/>
        <v/>
      </c>
      <c r="E62" s="28"/>
      <c r="F62" s="28" t="s">
        <v>4</v>
      </c>
      <c r="G62" s="28"/>
      <c r="H62" s="28" t="s">
        <v>4</v>
      </c>
      <c r="I62" s="10" t="str">
        <f>IF(AND('Section 8'!$M$4=No,OR(Q62=FALSE,R62=FALSE)),Tab_NotReq,
IF(AND(Q62=TRUE,R62=TRUE,K62=""),"",
IF(COUNTIF($K62:$O62,Incomplete)&gt;=1,Incomplete_or_multiple_errors&amp;": "&amp;INDEX($K$2:$O$4,1,MATCH(Incomplete,$K62:$O62,0)),Complete)))</f>
        <v/>
      </c>
      <c r="K62" s="10" t="str" cm="1">
        <f t="array" ref="K62">IF($K$1=No,"",
IF(OR(Q62=FALSE,R62=FALSE),"",
IF(AND(SUMPRODUCT(--(S62:S$336=TRUE))=0,SUMPRODUCT(--(T62:T$336=TRUE))=0),"",Incomplete)))</f>
        <v/>
      </c>
      <c r="L62" s="10" t="str">
        <f>IF(L$1=No,"",IF($C62="","",
IF(COUNTIF('Substances &amp; Codes'!$B$4:$H$276,$C62)=0,Incomplete,Complete)))</f>
        <v/>
      </c>
      <c r="M62" s="10" t="str">
        <f t="shared" si="1"/>
        <v/>
      </c>
      <c r="N62" s="10" t="str">
        <f t="shared" si="6"/>
        <v/>
      </c>
      <c r="O62" s="10" t="str">
        <f t="shared" si="7"/>
        <v/>
      </c>
      <c r="P62" s="67"/>
      <c r="Q62" s="10" t="b">
        <f t="shared" si="8"/>
        <v>1</v>
      </c>
      <c r="R62" s="10" t="b">
        <f t="shared" si="4"/>
        <v>1</v>
      </c>
      <c r="S62" s="10" t="b">
        <f t="shared" si="9"/>
        <v>0</v>
      </c>
      <c r="T62" s="10" t="b">
        <f t="shared" si="5"/>
        <v>0</v>
      </c>
    </row>
    <row r="63" spans="1:20" x14ac:dyDescent="0.35">
      <c r="A63" s="25"/>
      <c r="B63" s="25"/>
      <c r="C63" s="28"/>
      <c r="D63" s="10" t="str">
        <f t="shared" si="0"/>
        <v/>
      </c>
      <c r="E63" s="28"/>
      <c r="F63" s="28" t="s">
        <v>4</v>
      </c>
      <c r="G63" s="28"/>
      <c r="H63" s="28" t="s">
        <v>4</v>
      </c>
      <c r="I63" s="10" t="str">
        <f>IF(AND('Section 8'!$M$4=No,OR(Q63=FALSE,R63=FALSE)),Tab_NotReq,
IF(AND(Q63=TRUE,R63=TRUE,K63=""),"",
IF(COUNTIF($K63:$O63,Incomplete)&gt;=1,Incomplete_or_multiple_errors&amp;": "&amp;INDEX($K$2:$O$4,1,MATCH(Incomplete,$K63:$O63,0)),Complete)))</f>
        <v/>
      </c>
      <c r="K63" s="10" t="str" cm="1">
        <f t="array" ref="K63">IF($K$1=No,"",
IF(OR(Q63=FALSE,R63=FALSE),"",
IF(AND(SUMPRODUCT(--(S63:S$336=TRUE))=0,SUMPRODUCT(--(T63:T$336=TRUE))=0),"",Incomplete)))</f>
        <v/>
      </c>
      <c r="L63" s="10" t="str">
        <f>IF(L$1=No,"",IF($C63="","",
IF(COUNTIF('Substances &amp; Codes'!$B$4:$H$276,$C63)=0,Incomplete,Complete)))</f>
        <v/>
      </c>
      <c r="M63" s="10" t="str">
        <f t="shared" si="1"/>
        <v/>
      </c>
      <c r="N63" s="10" t="str">
        <f t="shared" si="6"/>
        <v/>
      </c>
      <c r="O63" s="10" t="str">
        <f t="shared" si="7"/>
        <v/>
      </c>
      <c r="P63" s="67"/>
      <c r="Q63" s="10" t="b">
        <f t="shared" si="8"/>
        <v>1</v>
      </c>
      <c r="R63" s="10" t="b">
        <f t="shared" si="4"/>
        <v>1</v>
      </c>
      <c r="S63" s="10" t="b">
        <f t="shared" si="9"/>
        <v>0</v>
      </c>
      <c r="T63" s="10" t="b">
        <f t="shared" si="5"/>
        <v>0</v>
      </c>
    </row>
    <row r="64" spans="1:20" x14ac:dyDescent="0.35">
      <c r="A64" s="25"/>
      <c r="B64" s="25"/>
      <c r="C64" s="28"/>
      <c r="D64" s="10" t="str">
        <f t="shared" si="0"/>
        <v/>
      </c>
      <c r="E64" s="28"/>
      <c r="F64" s="28" t="s">
        <v>4</v>
      </c>
      <c r="G64" s="28"/>
      <c r="H64" s="28" t="s">
        <v>4</v>
      </c>
      <c r="I64" s="10" t="str">
        <f>IF(AND('Section 8'!$M$4=No,OR(Q64=FALSE,R64=FALSE)),Tab_NotReq,
IF(AND(Q64=TRUE,R64=TRUE,K64=""),"",
IF(COUNTIF($K64:$O64,Incomplete)&gt;=1,Incomplete_or_multiple_errors&amp;": "&amp;INDEX($K$2:$O$4,1,MATCH(Incomplete,$K64:$O64,0)),Complete)))</f>
        <v/>
      </c>
      <c r="K64" s="10" t="str" cm="1">
        <f t="array" ref="K64">IF($K$1=No,"",
IF(OR(Q64=FALSE,R64=FALSE),"",
IF(AND(SUMPRODUCT(--(S64:S$336=TRUE))=0,SUMPRODUCT(--(T64:T$336=TRUE))=0),"",Incomplete)))</f>
        <v/>
      </c>
      <c r="L64" s="10" t="str">
        <f>IF(L$1=No,"",IF($C64="","",
IF(COUNTIF('Substances &amp; Codes'!$B$4:$H$276,$C64)=0,Incomplete,Complete)))</f>
        <v/>
      </c>
      <c r="M64" s="10" t="str">
        <f t="shared" si="1"/>
        <v/>
      </c>
      <c r="N64" s="10" t="str">
        <f t="shared" si="6"/>
        <v/>
      </c>
      <c r="O64" s="10" t="str">
        <f t="shared" si="7"/>
        <v/>
      </c>
      <c r="P64" s="67"/>
      <c r="Q64" s="10" t="b">
        <f t="shared" si="8"/>
        <v>1</v>
      </c>
      <c r="R64" s="10" t="b">
        <f t="shared" si="4"/>
        <v>1</v>
      </c>
      <c r="S64" s="10" t="b">
        <f t="shared" si="9"/>
        <v>0</v>
      </c>
      <c r="T64" s="10" t="b">
        <f t="shared" si="5"/>
        <v>0</v>
      </c>
    </row>
    <row r="65" spans="1:20" x14ac:dyDescent="0.35">
      <c r="A65" s="25"/>
      <c r="B65" s="25"/>
      <c r="C65" s="28"/>
      <c r="D65" s="10" t="str">
        <f t="shared" si="0"/>
        <v/>
      </c>
      <c r="E65" s="28"/>
      <c r="F65" s="28" t="s">
        <v>4</v>
      </c>
      <c r="G65" s="28"/>
      <c r="H65" s="28" t="s">
        <v>4</v>
      </c>
      <c r="I65" s="10" t="str">
        <f>IF(AND('Section 8'!$M$4=No,OR(Q65=FALSE,R65=FALSE)),Tab_NotReq,
IF(AND(Q65=TRUE,R65=TRUE,K65=""),"",
IF(COUNTIF($K65:$O65,Incomplete)&gt;=1,Incomplete_or_multiple_errors&amp;": "&amp;INDEX($K$2:$O$4,1,MATCH(Incomplete,$K65:$O65,0)),Complete)))</f>
        <v/>
      </c>
      <c r="K65" s="10" t="str" cm="1">
        <f t="array" ref="K65">IF($K$1=No,"",
IF(OR(Q65=FALSE,R65=FALSE),"",
IF(AND(SUMPRODUCT(--(S65:S$336=TRUE))=0,SUMPRODUCT(--(T65:T$336=TRUE))=0),"",Incomplete)))</f>
        <v/>
      </c>
      <c r="L65" s="10" t="str">
        <f>IF(L$1=No,"",IF($C65="","",
IF(COUNTIF('Substances &amp; Codes'!$B$4:$H$276,$C65)=0,Incomplete,Complete)))</f>
        <v/>
      </c>
      <c r="M65" s="10" t="str">
        <f t="shared" si="1"/>
        <v/>
      </c>
      <c r="N65" s="10" t="str">
        <f t="shared" si="6"/>
        <v/>
      </c>
      <c r="O65" s="10" t="str">
        <f t="shared" si="7"/>
        <v/>
      </c>
      <c r="P65" s="67"/>
      <c r="Q65" s="10" t="b">
        <f t="shared" si="8"/>
        <v>1</v>
      </c>
      <c r="R65" s="10" t="b">
        <f t="shared" si="4"/>
        <v>1</v>
      </c>
      <c r="S65" s="10" t="b">
        <f t="shared" si="9"/>
        <v>0</v>
      </c>
      <c r="T65" s="10" t="b">
        <f t="shared" si="5"/>
        <v>0</v>
      </c>
    </row>
    <row r="66" spans="1:20" x14ac:dyDescent="0.35">
      <c r="A66" s="25"/>
      <c r="B66" s="25"/>
      <c r="C66" s="28"/>
      <c r="D66" s="10" t="str">
        <f t="shared" si="0"/>
        <v/>
      </c>
      <c r="E66" s="28"/>
      <c r="F66" s="28" t="s">
        <v>4</v>
      </c>
      <c r="G66" s="28"/>
      <c r="H66" s="28" t="s">
        <v>4</v>
      </c>
      <c r="I66" s="10" t="str">
        <f>IF(AND('Section 8'!$M$4=No,OR(Q66=FALSE,R66=FALSE)),Tab_NotReq,
IF(AND(Q66=TRUE,R66=TRUE,K66=""),"",
IF(COUNTIF($K66:$O66,Incomplete)&gt;=1,Incomplete_or_multiple_errors&amp;": "&amp;INDEX($K$2:$O$4,1,MATCH(Incomplete,$K66:$O66,0)),Complete)))</f>
        <v/>
      </c>
      <c r="K66" s="10" t="str" cm="1">
        <f t="array" ref="K66">IF($K$1=No,"",
IF(OR(Q66=FALSE,R66=FALSE),"",
IF(AND(SUMPRODUCT(--(S66:S$336=TRUE))=0,SUMPRODUCT(--(T66:T$336=TRUE))=0),"",Incomplete)))</f>
        <v/>
      </c>
      <c r="L66" s="10" t="str">
        <f>IF(L$1=No,"",IF($C66="","",
IF(COUNTIF('Substances &amp; Codes'!$B$4:$H$276,$C66)=0,Incomplete,Complete)))</f>
        <v/>
      </c>
      <c r="M66" s="10" t="str">
        <f t="shared" si="1"/>
        <v/>
      </c>
      <c r="N66" s="10" t="str">
        <f t="shared" si="6"/>
        <v/>
      </c>
      <c r="O66" s="10" t="str">
        <f t="shared" si="7"/>
        <v/>
      </c>
      <c r="P66" s="67"/>
      <c r="Q66" s="10" t="b">
        <f t="shared" si="8"/>
        <v>1</v>
      </c>
      <c r="R66" s="10" t="b">
        <f t="shared" si="4"/>
        <v>1</v>
      </c>
      <c r="S66" s="10" t="b">
        <f t="shared" si="9"/>
        <v>0</v>
      </c>
      <c r="T66" s="10" t="b">
        <f t="shared" si="5"/>
        <v>0</v>
      </c>
    </row>
    <row r="67" spans="1:20" x14ac:dyDescent="0.35">
      <c r="A67" s="25"/>
      <c r="B67" s="25"/>
      <c r="C67" s="28"/>
      <c r="D67" s="10" t="str">
        <f t="shared" si="0"/>
        <v/>
      </c>
      <c r="E67" s="28"/>
      <c r="F67" s="28" t="s">
        <v>4</v>
      </c>
      <c r="G67" s="28"/>
      <c r="H67" s="28" t="s">
        <v>4</v>
      </c>
      <c r="I67" s="10" t="str">
        <f>IF(AND('Section 8'!$M$4=No,OR(Q67=FALSE,R67=FALSE)),Tab_NotReq,
IF(AND(Q67=TRUE,R67=TRUE,K67=""),"",
IF(COUNTIF($K67:$O67,Incomplete)&gt;=1,Incomplete_or_multiple_errors&amp;": "&amp;INDEX($K$2:$O$4,1,MATCH(Incomplete,$K67:$O67,0)),Complete)))</f>
        <v/>
      </c>
      <c r="K67" s="10" t="str" cm="1">
        <f t="array" ref="K67">IF($K$1=No,"",
IF(OR(Q67=FALSE,R67=FALSE),"",
IF(AND(SUMPRODUCT(--(S67:S$336=TRUE))=0,SUMPRODUCT(--(T67:T$336=TRUE))=0),"",Incomplete)))</f>
        <v/>
      </c>
      <c r="L67" s="10" t="str">
        <f>IF(L$1=No,"",IF($C67="","",
IF(COUNTIF('Substances &amp; Codes'!$B$4:$H$276,$C67)=0,Incomplete,Complete)))</f>
        <v/>
      </c>
      <c r="M67" s="10" t="str">
        <f t="shared" si="1"/>
        <v/>
      </c>
      <c r="N67" s="10" t="str">
        <f t="shared" si="6"/>
        <v/>
      </c>
      <c r="O67" s="10" t="str">
        <f t="shared" si="7"/>
        <v/>
      </c>
      <c r="P67" s="67"/>
      <c r="Q67" s="10" t="b">
        <f t="shared" si="8"/>
        <v>1</v>
      </c>
      <c r="R67" s="10" t="b">
        <f t="shared" si="4"/>
        <v>1</v>
      </c>
      <c r="S67" s="10" t="b">
        <f t="shared" si="9"/>
        <v>0</v>
      </c>
      <c r="T67" s="10" t="b">
        <f t="shared" si="5"/>
        <v>0</v>
      </c>
    </row>
    <row r="68" spans="1:20" x14ac:dyDescent="0.35">
      <c r="A68" s="25"/>
      <c r="B68" s="25"/>
      <c r="C68" s="28"/>
      <c r="D68" s="10" t="str">
        <f t="shared" ref="D68:D131" si="10">IF(C68="", "", IFERROR(VLOOKUP(C68, Substance_Full, 2, FALSE), ""))</f>
        <v/>
      </c>
      <c r="E68" s="28"/>
      <c r="F68" s="28" t="s">
        <v>4</v>
      </c>
      <c r="G68" s="28"/>
      <c r="H68" s="28" t="s">
        <v>4</v>
      </c>
      <c r="I68" s="10" t="str">
        <f>IF(AND('Section 8'!$M$4=No,OR(Q68=FALSE,R68=FALSE)),Tab_NotReq,
IF(AND(Q68=TRUE,R68=TRUE,K68=""),"",
IF(COUNTIF($K68:$O68,Incomplete)&gt;=1,Incomplete_or_multiple_errors&amp;": "&amp;INDEX($K$2:$O$4,1,MATCH(Incomplete,$K68:$O68,0)),Complete)))</f>
        <v/>
      </c>
      <c r="K68" s="10" t="str" cm="1">
        <f t="array" ref="K68">IF($K$1=No,"",
IF(OR(Q68=FALSE,R68=FALSE),"",
IF(AND(SUMPRODUCT(--(S68:S$336=TRUE))=0,SUMPRODUCT(--(T68:T$336=TRUE))=0),"",Incomplete)))</f>
        <v/>
      </c>
      <c r="L68" s="10" t="str">
        <f>IF(L$1=No,"",IF($C68="","",
IF(COUNTIF('Substances &amp; Codes'!$B$4:$H$276,$C68)=0,Incomplete,Complete)))</f>
        <v/>
      </c>
      <c r="M68" s="10" t="str">
        <f t="shared" si="1"/>
        <v/>
      </c>
      <c r="N68" s="10" t="str">
        <f t="shared" si="6"/>
        <v/>
      </c>
      <c r="O68" s="10" t="str">
        <f t="shared" si="7"/>
        <v/>
      </c>
      <c r="P68" s="67"/>
      <c r="Q68" s="10" t="b">
        <f t="shared" si="8"/>
        <v>1</v>
      </c>
      <c r="R68" s="10" t="b">
        <f t="shared" si="4"/>
        <v>1</v>
      </c>
      <c r="S68" s="10" t="b">
        <f t="shared" si="9"/>
        <v>0</v>
      </c>
      <c r="T68" s="10" t="b">
        <f t="shared" si="5"/>
        <v>0</v>
      </c>
    </row>
    <row r="69" spans="1:20" x14ac:dyDescent="0.35">
      <c r="A69" s="25"/>
      <c r="B69" s="25"/>
      <c r="C69" s="28"/>
      <c r="D69" s="10" t="str">
        <f t="shared" si="10"/>
        <v/>
      </c>
      <c r="E69" s="28"/>
      <c r="F69" s="28" t="s">
        <v>4</v>
      </c>
      <c r="G69" s="28"/>
      <c r="H69" s="28" t="s">
        <v>4</v>
      </c>
      <c r="I69" s="10" t="str">
        <f>IF(AND('Section 8'!$M$4=No,OR(Q69=FALSE,R69=FALSE)),Tab_NotReq,
IF(AND(Q69=TRUE,R69=TRUE,K69=""),"",
IF(COUNTIF($K69:$O69,Incomplete)&gt;=1,Incomplete_or_multiple_errors&amp;": "&amp;INDEX($K$2:$O$4,1,MATCH(Incomplete,$K69:$O69,0)),Complete)))</f>
        <v/>
      </c>
      <c r="K69" s="10" t="str" cm="1">
        <f t="array" ref="K69">IF($K$1=No,"",
IF(OR(Q69=FALSE,R69=FALSE),"",
IF(AND(SUMPRODUCT(--(S69:S$336=TRUE))=0,SUMPRODUCT(--(T69:T$336=TRUE))=0),"",Incomplete)))</f>
        <v/>
      </c>
      <c r="L69" s="10" t="str">
        <f>IF(L$1=No,"",IF($C69="","",
IF(COUNTIF('Substances &amp; Codes'!$B$4:$H$276,$C69)=0,Incomplete,Complete)))</f>
        <v/>
      </c>
      <c r="M69" s="10" t="str">
        <f t="shared" si="1"/>
        <v/>
      </c>
      <c r="N69" s="10" t="str">
        <f t="shared" ref="N69:N132" si="11">IF(N$1=No,"",
IF(AND($Q69=TRUE,$R69=TRUE),"",
IF(F69="",Incomplete,IF(ISERROR(VLOOKUP(F69,YesNo_CBI,1,FALSE))=TRUE,Incomplete,Complete))))</f>
        <v/>
      </c>
      <c r="O69" s="10" t="str">
        <f t="shared" ref="O69:O132" si="12">IF($O$1=No,"",
IF(AND(Q69=TRUE,R69=TRUE),"",
IF(AND(G69="",OR(H69="",H69=No)),"",
IF(AND(COUNTA(G69)&gt;0,ISERROR(VLOOKUP(H69,YesNo_CBI,1,FALSE))=FALSE)=TRUE,Complete,Incomplete))))</f>
        <v/>
      </c>
      <c r="P69" s="67"/>
      <c r="Q69" s="10" t="b">
        <f t="shared" ref="Q69:Q132" si="13">AND($C69="",$D69="",$E69="",$G69="")</f>
        <v>1</v>
      </c>
      <c r="R69" s="10" t="b">
        <f t="shared" si="4"/>
        <v>1</v>
      </c>
      <c r="S69" s="10" t="b">
        <f t="shared" ref="S69:S132" si="14">OR($C70&lt;&gt;"",$D70&lt;&gt;"",$E70&lt;&gt;"",$G70&lt;&gt;"")</f>
        <v>0</v>
      </c>
      <c r="T69" s="10" t="b">
        <f t="shared" si="5"/>
        <v>0</v>
      </c>
    </row>
    <row r="70" spans="1:20" x14ac:dyDescent="0.35">
      <c r="A70" s="25"/>
      <c r="B70" s="25"/>
      <c r="C70" s="28"/>
      <c r="D70" s="10" t="str">
        <f t="shared" si="10"/>
        <v/>
      </c>
      <c r="E70" s="28"/>
      <c r="F70" s="28" t="s">
        <v>4</v>
      </c>
      <c r="G70" s="28"/>
      <c r="H70" s="28" t="s">
        <v>4</v>
      </c>
      <c r="I70" s="10" t="str">
        <f>IF(AND('Section 8'!$M$4=No,OR(Q70=FALSE,R70=FALSE)),Tab_NotReq,
IF(AND(Q70=TRUE,R70=TRUE,K70=""),"",
IF(COUNTIF($K70:$O70,Incomplete)&gt;=1,Incomplete_or_multiple_errors&amp;": "&amp;INDEX($K$2:$O$4,1,MATCH(Incomplete,$K70:$O70,0)),Complete)))</f>
        <v/>
      </c>
      <c r="K70" s="10" t="str" cm="1">
        <f t="array" ref="K70">IF($K$1=No,"",
IF(OR(Q70=FALSE,R70=FALSE),"",
IF(AND(SUMPRODUCT(--(S70:S$336=TRUE))=0,SUMPRODUCT(--(T70:T$336=TRUE))=0),"",Incomplete)))</f>
        <v/>
      </c>
      <c r="L70" s="10" t="str">
        <f>IF(L$1=No,"",IF($C70="","",
IF(COUNTIF('Substances &amp; Codes'!$B$4:$H$276,$C70)=0,Incomplete,Complete)))</f>
        <v/>
      </c>
      <c r="M70" s="10" t="str">
        <f t="shared" si="1"/>
        <v/>
      </c>
      <c r="N70" s="10" t="str">
        <f t="shared" si="11"/>
        <v/>
      </c>
      <c r="O70" s="10" t="str">
        <f t="shared" si="12"/>
        <v/>
      </c>
      <c r="P70" s="67"/>
      <c r="Q70" s="10" t="b">
        <f t="shared" si="13"/>
        <v>1</v>
      </c>
      <c r="R70" s="10" t="b">
        <f t="shared" si="4"/>
        <v>1</v>
      </c>
      <c r="S70" s="10" t="b">
        <f t="shared" si="14"/>
        <v>0</v>
      </c>
      <c r="T70" s="10" t="b">
        <f t="shared" si="5"/>
        <v>0</v>
      </c>
    </row>
    <row r="71" spans="1:20" x14ac:dyDescent="0.35">
      <c r="A71" s="25"/>
      <c r="B71" s="25"/>
      <c r="C71" s="28"/>
      <c r="D71" s="10" t="str">
        <f t="shared" si="10"/>
        <v/>
      </c>
      <c r="E71" s="28"/>
      <c r="F71" s="28" t="s">
        <v>4</v>
      </c>
      <c r="G71" s="28"/>
      <c r="H71" s="28" t="s">
        <v>4</v>
      </c>
      <c r="I71" s="10" t="str">
        <f>IF(AND('Section 8'!$M$4=No,OR(Q71=FALSE,R71=FALSE)),Tab_NotReq,
IF(AND(Q71=TRUE,R71=TRUE,K71=""),"",
IF(COUNTIF($K71:$O71,Incomplete)&gt;=1,Incomplete_or_multiple_errors&amp;": "&amp;INDEX($K$2:$O$4,1,MATCH(Incomplete,$K71:$O71,0)),Complete)))</f>
        <v/>
      </c>
      <c r="K71" s="10" t="str" cm="1">
        <f t="array" ref="K71">IF($K$1=No,"",
IF(OR(Q71=FALSE,R71=FALSE),"",
IF(AND(SUMPRODUCT(--(S71:S$336=TRUE))=0,SUMPRODUCT(--(T71:T$336=TRUE))=0),"",Incomplete)))</f>
        <v/>
      </c>
      <c r="L71" s="10" t="str">
        <f>IF(L$1=No,"",IF($C71="","",
IF(COUNTIF('Substances &amp; Codes'!$B$4:$H$276,$C71)=0,Incomplete,Complete)))</f>
        <v/>
      </c>
      <c r="M71" s="10" t="str">
        <f t="shared" si="1"/>
        <v/>
      </c>
      <c r="N71" s="10" t="str">
        <f t="shared" si="11"/>
        <v/>
      </c>
      <c r="O71" s="10" t="str">
        <f t="shared" si="12"/>
        <v/>
      </c>
      <c r="P71" s="67"/>
      <c r="Q71" s="10" t="b">
        <f t="shared" si="13"/>
        <v>1</v>
      </c>
      <c r="R71" s="10" t="b">
        <f t="shared" si="4"/>
        <v>1</v>
      </c>
      <c r="S71" s="10" t="b">
        <f t="shared" si="14"/>
        <v>0</v>
      </c>
      <c r="T71" s="10" t="b">
        <f t="shared" si="5"/>
        <v>0</v>
      </c>
    </row>
    <row r="72" spans="1:20" x14ac:dyDescent="0.35">
      <c r="A72" s="25"/>
      <c r="B72" s="25"/>
      <c r="C72" s="28"/>
      <c r="D72" s="10" t="str">
        <f t="shared" si="10"/>
        <v/>
      </c>
      <c r="E72" s="28"/>
      <c r="F72" s="28" t="s">
        <v>4</v>
      </c>
      <c r="G72" s="28"/>
      <c r="H72" s="28" t="s">
        <v>4</v>
      </c>
      <c r="I72" s="10" t="str">
        <f>IF(AND('Section 8'!$M$4=No,OR(Q72=FALSE,R72=FALSE)),Tab_NotReq,
IF(AND(Q72=TRUE,R72=TRUE,K72=""),"",
IF(COUNTIF($K72:$O72,Incomplete)&gt;=1,Incomplete_or_multiple_errors&amp;": "&amp;INDEX($K$2:$O$4,1,MATCH(Incomplete,$K72:$O72,0)),Complete)))</f>
        <v/>
      </c>
      <c r="K72" s="10" t="str" cm="1">
        <f t="array" ref="K72">IF($K$1=No,"",
IF(OR(Q72=FALSE,R72=FALSE),"",
IF(AND(SUMPRODUCT(--(S72:S$336=TRUE))=0,SUMPRODUCT(--(T72:T$336=TRUE))=0),"",Incomplete)))</f>
        <v/>
      </c>
      <c r="L72" s="10" t="str">
        <f>IF(L$1=No,"",IF($C72="","",
IF(COUNTIF('Substances &amp; Codes'!$B$4:$H$276,$C72)=0,Incomplete,Complete)))</f>
        <v/>
      </c>
      <c r="M72" s="10" t="str">
        <f t="shared" si="1"/>
        <v/>
      </c>
      <c r="N72" s="10" t="str">
        <f t="shared" si="11"/>
        <v/>
      </c>
      <c r="O72" s="10" t="str">
        <f t="shared" si="12"/>
        <v/>
      </c>
      <c r="P72" s="67"/>
      <c r="Q72" s="10" t="b">
        <f t="shared" si="13"/>
        <v>1</v>
      </c>
      <c r="R72" s="10" t="b">
        <f t="shared" si="4"/>
        <v>1</v>
      </c>
      <c r="S72" s="10" t="b">
        <f t="shared" si="14"/>
        <v>0</v>
      </c>
      <c r="T72" s="10" t="b">
        <f t="shared" si="5"/>
        <v>0</v>
      </c>
    </row>
    <row r="73" spans="1:20" x14ac:dyDescent="0.35">
      <c r="A73" s="25"/>
      <c r="B73" s="25"/>
      <c r="C73" s="28"/>
      <c r="D73" s="10" t="str">
        <f t="shared" si="10"/>
        <v/>
      </c>
      <c r="E73" s="28"/>
      <c r="F73" s="28" t="s">
        <v>4</v>
      </c>
      <c r="G73" s="28"/>
      <c r="H73" s="28" t="s">
        <v>4</v>
      </c>
      <c r="I73" s="10" t="str">
        <f>IF(AND('Section 8'!$M$4=No,OR(Q73=FALSE,R73=FALSE)),Tab_NotReq,
IF(AND(Q73=TRUE,R73=TRUE,K73=""),"",
IF(COUNTIF($K73:$O73,Incomplete)&gt;=1,Incomplete_or_multiple_errors&amp;": "&amp;INDEX($K$2:$O$4,1,MATCH(Incomplete,$K73:$O73,0)),Complete)))</f>
        <v/>
      </c>
      <c r="K73" s="10" t="str" cm="1">
        <f t="array" ref="K73">IF($K$1=No,"",
IF(OR(Q73=FALSE,R73=FALSE),"",
IF(AND(SUMPRODUCT(--(S73:S$336=TRUE))=0,SUMPRODUCT(--(T73:T$336=TRUE))=0),"",Incomplete)))</f>
        <v/>
      </c>
      <c r="L73" s="10" t="str">
        <f>IF(L$1=No,"",IF($C73="","",
IF(COUNTIF('Substances &amp; Codes'!$B$4:$H$276,$C73)=0,Incomplete,Complete)))</f>
        <v/>
      </c>
      <c r="M73" s="10" t="str">
        <f t="shared" si="1"/>
        <v/>
      </c>
      <c r="N73" s="10" t="str">
        <f t="shared" si="11"/>
        <v/>
      </c>
      <c r="O73" s="10" t="str">
        <f t="shared" si="12"/>
        <v/>
      </c>
      <c r="P73" s="67"/>
      <c r="Q73" s="10" t="b">
        <f t="shared" si="13"/>
        <v>1</v>
      </c>
      <c r="R73" s="10" t="b">
        <f t="shared" si="4"/>
        <v>1</v>
      </c>
      <c r="S73" s="10" t="b">
        <f t="shared" si="14"/>
        <v>0</v>
      </c>
      <c r="T73" s="10" t="b">
        <f t="shared" si="5"/>
        <v>0</v>
      </c>
    </row>
    <row r="74" spans="1:20" x14ac:dyDescent="0.35">
      <c r="A74" s="25"/>
      <c r="B74" s="25"/>
      <c r="C74" s="28"/>
      <c r="D74" s="10" t="str">
        <f t="shared" si="10"/>
        <v/>
      </c>
      <c r="E74" s="28"/>
      <c r="F74" s="28" t="s">
        <v>4</v>
      </c>
      <c r="G74" s="28"/>
      <c r="H74" s="28" t="s">
        <v>4</v>
      </c>
      <c r="I74" s="10" t="str">
        <f>IF(AND('Section 8'!$M$4=No,OR(Q74=FALSE,R74=FALSE)),Tab_NotReq,
IF(AND(Q74=TRUE,R74=TRUE,K74=""),"",
IF(COUNTIF($K74:$O74,Incomplete)&gt;=1,Incomplete_or_multiple_errors&amp;": "&amp;INDEX($K$2:$O$4,1,MATCH(Incomplete,$K74:$O74,0)),Complete)))</f>
        <v/>
      </c>
      <c r="K74" s="10" t="str" cm="1">
        <f t="array" ref="K74">IF($K$1=No,"",
IF(OR(Q74=FALSE,R74=FALSE),"",
IF(AND(SUMPRODUCT(--(S74:S$336=TRUE))=0,SUMPRODUCT(--(T74:T$336=TRUE))=0),"",Incomplete)))</f>
        <v/>
      </c>
      <c r="L74" s="10" t="str">
        <f>IF(L$1=No,"",IF($C74="","",
IF(COUNTIF('Substances &amp; Codes'!$B$4:$H$276,$C74)=0,Incomplete,Complete)))</f>
        <v/>
      </c>
      <c r="M74" s="10" t="str">
        <f t="shared" si="1"/>
        <v/>
      </c>
      <c r="N74" s="10" t="str">
        <f t="shared" si="11"/>
        <v/>
      </c>
      <c r="O74" s="10" t="str">
        <f t="shared" si="12"/>
        <v/>
      </c>
      <c r="P74" s="67"/>
      <c r="Q74" s="10" t="b">
        <f t="shared" si="13"/>
        <v>1</v>
      </c>
      <c r="R74" s="10" t="b">
        <f t="shared" si="4"/>
        <v>1</v>
      </c>
      <c r="S74" s="10" t="b">
        <f t="shared" si="14"/>
        <v>0</v>
      </c>
      <c r="T74" s="10" t="b">
        <f t="shared" si="5"/>
        <v>0</v>
      </c>
    </row>
    <row r="75" spans="1:20" x14ac:dyDescent="0.35">
      <c r="A75" s="25"/>
      <c r="B75" s="25"/>
      <c r="C75" s="28"/>
      <c r="D75" s="10" t="str">
        <f t="shared" si="10"/>
        <v/>
      </c>
      <c r="E75" s="28"/>
      <c r="F75" s="28" t="s">
        <v>4</v>
      </c>
      <c r="G75" s="28"/>
      <c r="H75" s="28" t="s">
        <v>4</v>
      </c>
      <c r="I75" s="10" t="str">
        <f>IF(AND('Section 8'!$M$4=No,OR(Q75=FALSE,R75=FALSE)),Tab_NotReq,
IF(AND(Q75=TRUE,R75=TRUE,K75=""),"",
IF(COUNTIF($K75:$O75,Incomplete)&gt;=1,Incomplete_or_multiple_errors&amp;": "&amp;INDEX($K$2:$O$4,1,MATCH(Incomplete,$K75:$O75,0)),Complete)))</f>
        <v/>
      </c>
      <c r="K75" s="10" t="str" cm="1">
        <f t="array" ref="K75">IF($K$1=No,"",
IF(OR(Q75=FALSE,R75=FALSE),"",
IF(AND(SUMPRODUCT(--(S75:S$336=TRUE))=0,SUMPRODUCT(--(T75:T$336=TRUE))=0),"",Incomplete)))</f>
        <v/>
      </c>
      <c r="L75" s="10" t="str">
        <f>IF(L$1=No,"",IF($C75="","",
IF(COUNTIF('Substances &amp; Codes'!$B$4:$H$276,$C75)=0,Incomplete,Complete)))</f>
        <v/>
      </c>
      <c r="M75" s="10" t="str">
        <f t="shared" si="1"/>
        <v/>
      </c>
      <c r="N75" s="10" t="str">
        <f t="shared" si="11"/>
        <v/>
      </c>
      <c r="O75" s="10" t="str">
        <f t="shared" si="12"/>
        <v/>
      </c>
      <c r="P75" s="67"/>
      <c r="Q75" s="10" t="b">
        <f t="shared" si="13"/>
        <v>1</v>
      </c>
      <c r="R75" s="10" t="b">
        <f t="shared" si="4"/>
        <v>1</v>
      </c>
      <c r="S75" s="10" t="b">
        <f t="shared" si="14"/>
        <v>0</v>
      </c>
      <c r="T75" s="10" t="b">
        <f t="shared" si="5"/>
        <v>0</v>
      </c>
    </row>
    <row r="76" spans="1:20" x14ac:dyDescent="0.35">
      <c r="A76" s="25"/>
      <c r="B76" s="25"/>
      <c r="C76" s="28"/>
      <c r="D76" s="10" t="str">
        <f t="shared" si="10"/>
        <v/>
      </c>
      <c r="E76" s="28"/>
      <c r="F76" s="28" t="s">
        <v>4</v>
      </c>
      <c r="G76" s="28"/>
      <c r="H76" s="28" t="s">
        <v>4</v>
      </c>
      <c r="I76" s="10" t="str">
        <f>IF(AND('Section 8'!$M$4=No,OR(Q76=FALSE,R76=FALSE)),Tab_NotReq,
IF(AND(Q76=TRUE,R76=TRUE,K76=""),"",
IF(COUNTIF($K76:$O76,Incomplete)&gt;=1,Incomplete_or_multiple_errors&amp;": "&amp;INDEX($K$2:$O$4,1,MATCH(Incomplete,$K76:$O76,0)),Complete)))</f>
        <v/>
      </c>
      <c r="K76" s="10" t="str" cm="1">
        <f t="array" ref="K76">IF($K$1=No,"",
IF(OR(Q76=FALSE,R76=FALSE),"",
IF(AND(SUMPRODUCT(--(S76:S$336=TRUE))=0,SUMPRODUCT(--(T76:T$336=TRUE))=0),"",Incomplete)))</f>
        <v/>
      </c>
      <c r="L76" s="10" t="str">
        <f>IF(L$1=No,"",IF($C76="","",
IF(COUNTIF('Substances &amp; Codes'!$B$4:$H$276,$C76)=0,Incomplete,Complete)))</f>
        <v/>
      </c>
      <c r="M76" s="10" t="str">
        <f t="shared" si="1"/>
        <v/>
      </c>
      <c r="N76" s="10" t="str">
        <f t="shared" si="11"/>
        <v/>
      </c>
      <c r="O76" s="10" t="str">
        <f t="shared" si="12"/>
        <v/>
      </c>
      <c r="P76" s="67"/>
      <c r="Q76" s="10" t="b">
        <f t="shared" si="13"/>
        <v>1</v>
      </c>
      <c r="R76" s="10" t="b">
        <f t="shared" si="4"/>
        <v>1</v>
      </c>
      <c r="S76" s="10" t="b">
        <f t="shared" si="14"/>
        <v>0</v>
      </c>
      <c r="T76" s="10" t="b">
        <f t="shared" si="5"/>
        <v>0</v>
      </c>
    </row>
    <row r="77" spans="1:20" x14ac:dyDescent="0.35">
      <c r="A77" s="25"/>
      <c r="B77" s="25"/>
      <c r="C77" s="28"/>
      <c r="D77" s="10" t="str">
        <f t="shared" si="10"/>
        <v/>
      </c>
      <c r="E77" s="28"/>
      <c r="F77" s="28" t="s">
        <v>4</v>
      </c>
      <c r="G77" s="28"/>
      <c r="H77" s="28" t="s">
        <v>4</v>
      </c>
      <c r="I77" s="10" t="str">
        <f>IF(AND('Section 8'!$M$4=No,OR(Q77=FALSE,R77=FALSE)),Tab_NotReq,
IF(AND(Q77=TRUE,R77=TRUE,K77=""),"",
IF(COUNTIF($K77:$O77,Incomplete)&gt;=1,Incomplete_or_multiple_errors&amp;": "&amp;INDEX($K$2:$O$4,1,MATCH(Incomplete,$K77:$O77,0)),Complete)))</f>
        <v/>
      </c>
      <c r="K77" s="10" t="str" cm="1">
        <f t="array" ref="K77">IF($K$1=No,"",
IF(OR(Q77=FALSE,R77=FALSE),"",
IF(AND(SUMPRODUCT(--(S77:S$336=TRUE))=0,SUMPRODUCT(--(T77:T$336=TRUE))=0),"",Incomplete)))</f>
        <v/>
      </c>
      <c r="L77" s="10" t="str">
        <f>IF(L$1=No,"",IF($C77="","",
IF(COUNTIF('Substances &amp; Codes'!$B$4:$H$276,$C77)=0,Incomplete,Complete)))</f>
        <v/>
      </c>
      <c r="M77" s="10" t="str">
        <f t="shared" si="1"/>
        <v/>
      </c>
      <c r="N77" s="10" t="str">
        <f t="shared" si="11"/>
        <v/>
      </c>
      <c r="O77" s="10" t="str">
        <f t="shared" si="12"/>
        <v/>
      </c>
      <c r="P77" s="67"/>
      <c r="Q77" s="10" t="b">
        <f t="shared" si="13"/>
        <v>1</v>
      </c>
      <c r="R77" s="10" t="b">
        <f t="shared" si="4"/>
        <v>1</v>
      </c>
      <c r="S77" s="10" t="b">
        <f t="shared" si="14"/>
        <v>0</v>
      </c>
      <c r="T77" s="10" t="b">
        <f t="shared" si="5"/>
        <v>0</v>
      </c>
    </row>
    <row r="78" spans="1:20" x14ac:dyDescent="0.35">
      <c r="A78" s="25"/>
      <c r="B78" s="25"/>
      <c r="C78" s="28"/>
      <c r="D78" s="10" t="str">
        <f t="shared" si="10"/>
        <v/>
      </c>
      <c r="E78" s="28"/>
      <c r="F78" s="28" t="s">
        <v>4</v>
      </c>
      <c r="G78" s="28"/>
      <c r="H78" s="28" t="s">
        <v>4</v>
      </c>
      <c r="I78" s="10" t="str">
        <f>IF(AND('Section 8'!$M$4=No,OR(Q78=FALSE,R78=FALSE)),Tab_NotReq,
IF(AND(Q78=TRUE,R78=TRUE,K78=""),"",
IF(COUNTIF($K78:$O78,Incomplete)&gt;=1,Incomplete_or_multiple_errors&amp;": "&amp;INDEX($K$2:$O$4,1,MATCH(Incomplete,$K78:$O78,0)),Complete)))</f>
        <v/>
      </c>
      <c r="K78" s="10" t="str" cm="1">
        <f t="array" ref="K78">IF($K$1=No,"",
IF(OR(Q78=FALSE,R78=FALSE),"",
IF(AND(SUMPRODUCT(--(S78:S$336=TRUE))=0,SUMPRODUCT(--(T78:T$336=TRUE))=0),"",Incomplete)))</f>
        <v/>
      </c>
      <c r="L78" s="10" t="str">
        <f>IF(L$1=No,"",IF($C78="","",
IF(COUNTIF('Substances &amp; Codes'!$B$4:$H$276,$C78)=0,Incomplete,Complete)))</f>
        <v/>
      </c>
      <c r="M78" s="10" t="str">
        <f t="shared" si="1"/>
        <v/>
      </c>
      <c r="N78" s="10" t="str">
        <f t="shared" si="11"/>
        <v/>
      </c>
      <c r="O78" s="10" t="str">
        <f t="shared" si="12"/>
        <v/>
      </c>
      <c r="P78" s="67"/>
      <c r="Q78" s="10" t="b">
        <f t="shared" si="13"/>
        <v>1</v>
      </c>
      <c r="R78" s="10" t="b">
        <f t="shared" si="4"/>
        <v>1</v>
      </c>
      <c r="S78" s="10" t="b">
        <f t="shared" si="14"/>
        <v>0</v>
      </c>
      <c r="T78" s="10" t="b">
        <f t="shared" si="5"/>
        <v>0</v>
      </c>
    </row>
    <row r="79" spans="1:20" x14ac:dyDescent="0.35">
      <c r="A79" s="25"/>
      <c r="B79" s="25"/>
      <c r="C79" s="28"/>
      <c r="D79" s="10" t="str">
        <f t="shared" si="10"/>
        <v/>
      </c>
      <c r="E79" s="28"/>
      <c r="F79" s="28" t="s">
        <v>4</v>
      </c>
      <c r="G79" s="28"/>
      <c r="H79" s="28" t="s">
        <v>4</v>
      </c>
      <c r="I79" s="10" t="str">
        <f>IF(AND('Section 8'!$M$4=No,OR(Q79=FALSE,R79=FALSE)),Tab_NotReq,
IF(AND(Q79=TRUE,R79=TRUE,K79=""),"",
IF(COUNTIF($K79:$O79,Incomplete)&gt;=1,Incomplete_or_multiple_errors&amp;": "&amp;INDEX($K$2:$O$4,1,MATCH(Incomplete,$K79:$O79,0)),Complete)))</f>
        <v/>
      </c>
      <c r="K79" s="10" t="str" cm="1">
        <f t="array" ref="K79">IF($K$1=No,"",
IF(OR(Q79=FALSE,R79=FALSE),"",
IF(AND(SUMPRODUCT(--(S79:S$336=TRUE))=0,SUMPRODUCT(--(T79:T$336=TRUE))=0),"",Incomplete)))</f>
        <v/>
      </c>
      <c r="L79" s="10" t="str">
        <f>IF(L$1=No,"",IF($C79="","",
IF(COUNTIF('Substances &amp; Codes'!$B$4:$H$276,$C79)=0,Incomplete,Complete)))</f>
        <v/>
      </c>
      <c r="M79" s="10" t="str">
        <f t="shared" si="1"/>
        <v/>
      </c>
      <c r="N79" s="10" t="str">
        <f t="shared" si="11"/>
        <v/>
      </c>
      <c r="O79" s="10" t="str">
        <f t="shared" si="12"/>
        <v/>
      </c>
      <c r="P79" s="67"/>
      <c r="Q79" s="10" t="b">
        <f t="shared" si="13"/>
        <v>1</v>
      </c>
      <c r="R79" s="10" t="b">
        <f t="shared" si="4"/>
        <v>1</v>
      </c>
      <c r="S79" s="10" t="b">
        <f t="shared" si="14"/>
        <v>0</v>
      </c>
      <c r="T79" s="10" t="b">
        <f t="shared" si="5"/>
        <v>0</v>
      </c>
    </row>
    <row r="80" spans="1:20" x14ac:dyDescent="0.35">
      <c r="A80" s="25"/>
      <c r="B80" s="25"/>
      <c r="C80" s="28"/>
      <c r="D80" s="10" t="str">
        <f t="shared" si="10"/>
        <v/>
      </c>
      <c r="E80" s="28"/>
      <c r="F80" s="28" t="s">
        <v>4</v>
      </c>
      <c r="G80" s="28"/>
      <c r="H80" s="28" t="s">
        <v>4</v>
      </c>
      <c r="I80" s="10" t="str">
        <f>IF(AND('Section 8'!$M$4=No,OR(Q80=FALSE,R80=FALSE)),Tab_NotReq,
IF(AND(Q80=TRUE,R80=TRUE,K80=""),"",
IF(COUNTIF($K80:$O80,Incomplete)&gt;=1,Incomplete_or_multiple_errors&amp;": "&amp;INDEX($K$2:$O$4,1,MATCH(Incomplete,$K80:$O80,0)),Complete)))</f>
        <v/>
      </c>
      <c r="K80" s="10" t="str" cm="1">
        <f t="array" ref="K80">IF($K$1=No,"",
IF(OR(Q80=FALSE,R80=FALSE),"",
IF(AND(SUMPRODUCT(--(S80:S$336=TRUE))=0,SUMPRODUCT(--(T80:T$336=TRUE))=0),"",Incomplete)))</f>
        <v/>
      </c>
      <c r="L80" s="10" t="str">
        <f>IF(L$1=No,"",IF($C80="","",
IF(COUNTIF('Substances &amp; Codes'!$B$4:$H$276,$C80)=0,Incomplete,Complete)))</f>
        <v/>
      </c>
      <c r="M80" s="10" t="str">
        <f t="shared" si="1"/>
        <v/>
      </c>
      <c r="N80" s="10" t="str">
        <f t="shared" si="11"/>
        <v/>
      </c>
      <c r="O80" s="10" t="str">
        <f t="shared" si="12"/>
        <v/>
      </c>
      <c r="P80" s="67"/>
      <c r="Q80" s="10" t="b">
        <f t="shared" si="13"/>
        <v>1</v>
      </c>
      <c r="R80" s="10" t="b">
        <f t="shared" si="4"/>
        <v>1</v>
      </c>
      <c r="S80" s="10" t="b">
        <f t="shared" si="14"/>
        <v>0</v>
      </c>
      <c r="T80" s="10" t="b">
        <f t="shared" si="5"/>
        <v>0</v>
      </c>
    </row>
    <row r="81" spans="1:20" x14ac:dyDescent="0.35">
      <c r="A81" s="25"/>
      <c r="B81" s="25"/>
      <c r="C81" s="28"/>
      <c r="D81" s="10" t="str">
        <f t="shared" si="10"/>
        <v/>
      </c>
      <c r="E81" s="28"/>
      <c r="F81" s="28" t="s">
        <v>4</v>
      </c>
      <c r="G81" s="28"/>
      <c r="H81" s="28" t="s">
        <v>4</v>
      </c>
      <c r="I81" s="10" t="str">
        <f>IF(AND('Section 8'!$M$4=No,OR(Q81=FALSE,R81=FALSE)),Tab_NotReq,
IF(AND(Q81=TRUE,R81=TRUE,K81=""),"",
IF(COUNTIF($K81:$O81,Incomplete)&gt;=1,Incomplete_or_multiple_errors&amp;": "&amp;INDEX($K$2:$O$4,1,MATCH(Incomplete,$K81:$O81,0)),Complete)))</f>
        <v/>
      </c>
      <c r="K81" s="10" t="str" cm="1">
        <f t="array" ref="K81">IF($K$1=No,"",
IF(OR(Q81=FALSE,R81=FALSE),"",
IF(AND(SUMPRODUCT(--(S81:S$336=TRUE))=0,SUMPRODUCT(--(T81:T$336=TRUE))=0),"",Incomplete)))</f>
        <v/>
      </c>
      <c r="L81" s="10" t="str">
        <f>IF(L$1=No,"",IF($C81="","",
IF(COUNTIF('Substances &amp; Codes'!$B$4:$H$276,$C81)=0,Incomplete,Complete)))</f>
        <v/>
      </c>
      <c r="M81" s="10" t="str">
        <f t="shared" si="1"/>
        <v/>
      </c>
      <c r="N81" s="10" t="str">
        <f t="shared" si="11"/>
        <v/>
      </c>
      <c r="O81" s="10" t="str">
        <f t="shared" si="12"/>
        <v/>
      </c>
      <c r="P81" s="67"/>
      <c r="Q81" s="10" t="b">
        <f t="shared" si="13"/>
        <v>1</v>
      </c>
      <c r="R81" s="10" t="b">
        <f t="shared" si="4"/>
        <v>1</v>
      </c>
      <c r="S81" s="10" t="b">
        <f t="shared" si="14"/>
        <v>0</v>
      </c>
      <c r="T81" s="10" t="b">
        <f t="shared" si="5"/>
        <v>0</v>
      </c>
    </row>
    <row r="82" spans="1:20" x14ac:dyDescent="0.35">
      <c r="A82" s="25"/>
      <c r="B82" s="25"/>
      <c r="C82" s="28"/>
      <c r="D82" s="10" t="str">
        <f t="shared" si="10"/>
        <v/>
      </c>
      <c r="E82" s="28"/>
      <c r="F82" s="28" t="s">
        <v>4</v>
      </c>
      <c r="G82" s="28"/>
      <c r="H82" s="28" t="s">
        <v>4</v>
      </c>
      <c r="I82" s="10" t="str">
        <f>IF(AND('Section 8'!$M$4=No,OR(Q82=FALSE,R82=FALSE)),Tab_NotReq,
IF(AND(Q82=TRUE,R82=TRUE,K82=""),"",
IF(COUNTIF($K82:$O82,Incomplete)&gt;=1,Incomplete_or_multiple_errors&amp;": "&amp;INDEX($K$2:$O$4,1,MATCH(Incomplete,$K82:$O82,0)),Complete)))</f>
        <v/>
      </c>
      <c r="K82" s="10" t="str" cm="1">
        <f t="array" ref="K82">IF($K$1=No,"",
IF(OR(Q82=FALSE,R82=FALSE),"",
IF(AND(SUMPRODUCT(--(S82:S$336=TRUE))=0,SUMPRODUCT(--(T82:T$336=TRUE))=0),"",Incomplete)))</f>
        <v/>
      </c>
      <c r="L82" s="10" t="str">
        <f>IF(L$1=No,"",IF($C82="","",
IF(COUNTIF('Substances &amp; Codes'!$B$4:$H$276,$C82)=0,Incomplete,Complete)))</f>
        <v/>
      </c>
      <c r="M82" s="10" t="str">
        <f t="shared" si="1"/>
        <v/>
      </c>
      <c r="N82" s="10" t="str">
        <f t="shared" si="11"/>
        <v/>
      </c>
      <c r="O82" s="10" t="str">
        <f t="shared" si="12"/>
        <v/>
      </c>
      <c r="P82" s="67"/>
      <c r="Q82" s="10" t="b">
        <f t="shared" si="13"/>
        <v>1</v>
      </c>
      <c r="R82" s="10" t="b">
        <f t="shared" si="4"/>
        <v>1</v>
      </c>
      <c r="S82" s="10" t="b">
        <f t="shared" si="14"/>
        <v>0</v>
      </c>
      <c r="T82" s="10" t="b">
        <f t="shared" si="5"/>
        <v>0</v>
      </c>
    </row>
    <row r="83" spans="1:20" x14ac:dyDescent="0.35">
      <c r="A83" s="25"/>
      <c r="B83" s="25"/>
      <c r="C83" s="28"/>
      <c r="D83" s="10" t="str">
        <f t="shared" si="10"/>
        <v/>
      </c>
      <c r="E83" s="28"/>
      <c r="F83" s="28" t="s">
        <v>4</v>
      </c>
      <c r="G83" s="28"/>
      <c r="H83" s="28" t="s">
        <v>4</v>
      </c>
      <c r="I83" s="10" t="str">
        <f>IF(AND('Section 8'!$M$4=No,OR(Q83=FALSE,R83=FALSE)),Tab_NotReq,
IF(AND(Q83=TRUE,R83=TRUE,K83=""),"",
IF(COUNTIF($K83:$O83,Incomplete)&gt;=1,Incomplete_or_multiple_errors&amp;": "&amp;INDEX($K$2:$O$4,1,MATCH(Incomplete,$K83:$O83,0)),Complete)))</f>
        <v/>
      </c>
      <c r="K83" s="10" t="str" cm="1">
        <f t="array" ref="K83">IF($K$1=No,"",
IF(OR(Q83=FALSE,R83=FALSE),"",
IF(AND(SUMPRODUCT(--(S83:S$336=TRUE))=0,SUMPRODUCT(--(T83:T$336=TRUE))=0),"",Incomplete)))</f>
        <v/>
      </c>
      <c r="L83" s="10" t="str">
        <f>IF(L$1=No,"",IF($C83="","",
IF(COUNTIF('Substances &amp; Codes'!$B$4:$H$276,$C83)=0,Incomplete,Complete)))</f>
        <v/>
      </c>
      <c r="M83" s="10" t="str">
        <f t="shared" si="1"/>
        <v/>
      </c>
      <c r="N83" s="10" t="str">
        <f t="shared" si="11"/>
        <v/>
      </c>
      <c r="O83" s="10" t="str">
        <f t="shared" si="12"/>
        <v/>
      </c>
      <c r="P83" s="67"/>
      <c r="Q83" s="10" t="b">
        <f t="shared" si="13"/>
        <v>1</v>
      </c>
      <c r="R83" s="10" t="b">
        <f t="shared" si="4"/>
        <v>1</v>
      </c>
      <c r="S83" s="10" t="b">
        <f t="shared" si="14"/>
        <v>0</v>
      </c>
      <c r="T83" s="10" t="b">
        <f t="shared" si="5"/>
        <v>0</v>
      </c>
    </row>
    <row r="84" spans="1:20" x14ac:dyDescent="0.35">
      <c r="A84" s="25"/>
      <c r="B84" s="25"/>
      <c r="C84" s="28"/>
      <c r="D84" s="10" t="str">
        <f t="shared" si="10"/>
        <v/>
      </c>
      <c r="E84" s="28"/>
      <c r="F84" s="28" t="s">
        <v>4</v>
      </c>
      <c r="G84" s="28"/>
      <c r="H84" s="28" t="s">
        <v>4</v>
      </c>
      <c r="I84" s="10" t="str">
        <f>IF(AND('Section 8'!$M$4=No,OR(Q84=FALSE,R84=FALSE)),Tab_NotReq,
IF(AND(Q84=TRUE,R84=TRUE,K84=""),"",
IF(COUNTIF($K84:$O84,Incomplete)&gt;=1,Incomplete_or_multiple_errors&amp;": "&amp;INDEX($K$2:$O$4,1,MATCH(Incomplete,$K84:$O84,0)),Complete)))</f>
        <v/>
      </c>
      <c r="K84" s="10" t="str" cm="1">
        <f t="array" ref="K84">IF($K$1=No,"",
IF(OR(Q84=FALSE,R84=FALSE),"",
IF(AND(SUMPRODUCT(--(S84:S$336=TRUE))=0,SUMPRODUCT(--(T84:T$336=TRUE))=0),"",Incomplete)))</f>
        <v/>
      </c>
      <c r="L84" s="10" t="str">
        <f>IF(L$1=No,"",IF($C84="","",
IF(COUNTIF('Substances &amp; Codes'!$B$4:$H$276,$C84)=0,Incomplete,Complete)))</f>
        <v/>
      </c>
      <c r="M84" s="10" t="str">
        <f t="shared" si="1"/>
        <v/>
      </c>
      <c r="N84" s="10" t="str">
        <f t="shared" si="11"/>
        <v/>
      </c>
      <c r="O84" s="10" t="str">
        <f t="shared" si="12"/>
        <v/>
      </c>
      <c r="P84" s="67"/>
      <c r="Q84" s="10" t="b">
        <f t="shared" si="13"/>
        <v>1</v>
      </c>
      <c r="R84" s="10" t="b">
        <f t="shared" si="4"/>
        <v>1</v>
      </c>
      <c r="S84" s="10" t="b">
        <f t="shared" si="14"/>
        <v>0</v>
      </c>
      <c r="T84" s="10" t="b">
        <f t="shared" si="5"/>
        <v>0</v>
      </c>
    </row>
    <row r="85" spans="1:20" x14ac:dyDescent="0.35">
      <c r="A85" s="25"/>
      <c r="B85" s="25"/>
      <c r="C85" s="28"/>
      <c r="D85" s="10" t="str">
        <f t="shared" si="10"/>
        <v/>
      </c>
      <c r="E85" s="28"/>
      <c r="F85" s="28" t="s">
        <v>4</v>
      </c>
      <c r="G85" s="28"/>
      <c r="H85" s="28" t="s">
        <v>4</v>
      </c>
      <c r="I85" s="10" t="str">
        <f>IF(AND('Section 8'!$M$4=No,OR(Q85=FALSE,R85=FALSE)),Tab_NotReq,
IF(AND(Q85=TRUE,R85=TRUE,K85=""),"",
IF(COUNTIF($K85:$O85,Incomplete)&gt;=1,Incomplete_or_multiple_errors&amp;": "&amp;INDEX($K$2:$O$4,1,MATCH(Incomplete,$K85:$O85,0)),Complete)))</f>
        <v/>
      </c>
      <c r="K85" s="10" t="str" cm="1">
        <f t="array" ref="K85">IF($K$1=No,"",
IF(OR(Q85=FALSE,R85=FALSE),"",
IF(AND(SUMPRODUCT(--(S85:S$336=TRUE))=0,SUMPRODUCT(--(T85:T$336=TRUE))=0),"",Incomplete)))</f>
        <v/>
      </c>
      <c r="L85" s="10" t="str">
        <f>IF(L$1=No,"",IF($C85="","",
IF(COUNTIF('Substances &amp; Codes'!$B$4:$H$276,$C85)=0,Incomplete,Complete)))</f>
        <v/>
      </c>
      <c r="M85" s="10" t="str">
        <f t="shared" si="1"/>
        <v/>
      </c>
      <c r="N85" s="10" t="str">
        <f t="shared" si="11"/>
        <v/>
      </c>
      <c r="O85" s="10" t="str">
        <f t="shared" si="12"/>
        <v/>
      </c>
      <c r="P85" s="67"/>
      <c r="Q85" s="10" t="b">
        <f t="shared" si="13"/>
        <v>1</v>
      </c>
      <c r="R85" s="10" t="b">
        <f t="shared" si="4"/>
        <v>1</v>
      </c>
      <c r="S85" s="10" t="b">
        <f t="shared" si="14"/>
        <v>0</v>
      </c>
      <c r="T85" s="10" t="b">
        <f t="shared" si="5"/>
        <v>0</v>
      </c>
    </row>
    <row r="86" spans="1:20" x14ac:dyDescent="0.35">
      <c r="A86" s="25"/>
      <c r="B86" s="25"/>
      <c r="C86" s="28"/>
      <c r="D86" s="10" t="str">
        <f t="shared" si="10"/>
        <v/>
      </c>
      <c r="E86" s="28"/>
      <c r="F86" s="28" t="s">
        <v>4</v>
      </c>
      <c r="G86" s="28"/>
      <c r="H86" s="28" t="s">
        <v>4</v>
      </c>
      <c r="I86" s="10" t="str">
        <f>IF(AND('Section 8'!$M$4=No,OR(Q86=FALSE,R86=FALSE)),Tab_NotReq,
IF(AND(Q86=TRUE,R86=TRUE,K86=""),"",
IF(COUNTIF($K86:$O86,Incomplete)&gt;=1,Incomplete_or_multiple_errors&amp;": "&amp;INDEX($K$2:$O$4,1,MATCH(Incomplete,$K86:$O86,0)),Complete)))</f>
        <v/>
      </c>
      <c r="K86" s="10" t="str" cm="1">
        <f t="array" ref="K86">IF($K$1=No,"",
IF(OR(Q86=FALSE,R86=FALSE),"",
IF(AND(SUMPRODUCT(--(S86:S$336=TRUE))=0,SUMPRODUCT(--(T86:T$336=TRUE))=0),"",Incomplete)))</f>
        <v/>
      </c>
      <c r="L86" s="10" t="str">
        <f>IF(L$1=No,"",IF($C86="","",
IF(COUNTIF('Substances &amp; Codes'!$B$4:$H$276,$C86)=0,Incomplete,Complete)))</f>
        <v/>
      </c>
      <c r="M86" s="10" t="str">
        <f t="shared" si="1"/>
        <v/>
      </c>
      <c r="N86" s="10" t="str">
        <f t="shared" si="11"/>
        <v/>
      </c>
      <c r="O86" s="10" t="str">
        <f t="shared" si="12"/>
        <v/>
      </c>
      <c r="P86" s="67"/>
      <c r="Q86" s="10" t="b">
        <f t="shared" si="13"/>
        <v>1</v>
      </c>
      <c r="R86" s="10" t="b">
        <f t="shared" si="4"/>
        <v>1</v>
      </c>
      <c r="S86" s="10" t="b">
        <f t="shared" si="14"/>
        <v>0</v>
      </c>
      <c r="T86" s="10" t="b">
        <f t="shared" si="5"/>
        <v>0</v>
      </c>
    </row>
    <row r="87" spans="1:20" x14ac:dyDescent="0.35">
      <c r="A87" s="25"/>
      <c r="B87" s="25"/>
      <c r="C87" s="28"/>
      <c r="D87" s="10" t="str">
        <f t="shared" si="10"/>
        <v/>
      </c>
      <c r="E87" s="28"/>
      <c r="F87" s="28" t="s">
        <v>4</v>
      </c>
      <c r="G87" s="28"/>
      <c r="H87" s="28" t="s">
        <v>4</v>
      </c>
      <c r="I87" s="10" t="str">
        <f>IF(AND('Section 8'!$M$4=No,OR(Q87=FALSE,R87=FALSE)),Tab_NotReq,
IF(AND(Q87=TRUE,R87=TRUE,K87=""),"",
IF(COUNTIF($K87:$O87,Incomplete)&gt;=1,Incomplete_or_multiple_errors&amp;": "&amp;INDEX($K$2:$O$4,1,MATCH(Incomplete,$K87:$O87,0)),Complete)))</f>
        <v/>
      </c>
      <c r="K87" s="10" t="str" cm="1">
        <f t="array" ref="K87">IF($K$1=No,"",
IF(OR(Q87=FALSE,R87=FALSE),"",
IF(AND(SUMPRODUCT(--(S87:S$336=TRUE))=0,SUMPRODUCT(--(T87:T$336=TRUE))=0),"",Incomplete)))</f>
        <v/>
      </c>
      <c r="L87" s="10" t="str">
        <f>IF(L$1=No,"",IF($C87="","",
IF(COUNTIF('Substances &amp; Codes'!$B$4:$H$276,$C87)=0,Incomplete,Complete)))</f>
        <v/>
      </c>
      <c r="M87" s="10" t="str">
        <f t="shared" si="1"/>
        <v/>
      </c>
      <c r="N87" s="10" t="str">
        <f t="shared" si="11"/>
        <v/>
      </c>
      <c r="O87" s="10" t="str">
        <f t="shared" si="12"/>
        <v/>
      </c>
      <c r="P87" s="67"/>
      <c r="Q87" s="10" t="b">
        <f t="shared" si="13"/>
        <v>1</v>
      </c>
      <c r="R87" s="10" t="b">
        <f t="shared" si="4"/>
        <v>1</v>
      </c>
      <c r="S87" s="10" t="b">
        <f t="shared" si="14"/>
        <v>0</v>
      </c>
      <c r="T87" s="10" t="b">
        <f t="shared" si="5"/>
        <v>0</v>
      </c>
    </row>
    <row r="88" spans="1:20" x14ac:dyDescent="0.35">
      <c r="A88" s="25"/>
      <c r="B88" s="25"/>
      <c r="C88" s="28"/>
      <c r="D88" s="10" t="str">
        <f t="shared" si="10"/>
        <v/>
      </c>
      <c r="E88" s="28"/>
      <c r="F88" s="28" t="s">
        <v>4</v>
      </c>
      <c r="G88" s="28"/>
      <c r="H88" s="28" t="s">
        <v>4</v>
      </c>
      <c r="I88" s="10" t="str">
        <f>IF(AND('Section 8'!$M$4=No,OR(Q88=FALSE,R88=FALSE)),Tab_NotReq,
IF(AND(Q88=TRUE,R88=TRUE,K88=""),"",
IF(COUNTIF($K88:$O88,Incomplete)&gt;=1,Incomplete_or_multiple_errors&amp;": "&amp;INDEX($K$2:$O$4,1,MATCH(Incomplete,$K88:$O88,0)),Complete)))</f>
        <v/>
      </c>
      <c r="K88" s="10" t="str" cm="1">
        <f t="array" ref="K88">IF($K$1=No,"",
IF(OR(Q88=FALSE,R88=FALSE),"",
IF(AND(SUMPRODUCT(--(S88:S$336=TRUE))=0,SUMPRODUCT(--(T88:T$336=TRUE))=0),"",Incomplete)))</f>
        <v/>
      </c>
      <c r="L88" s="10" t="str">
        <f>IF(L$1=No,"",IF($C88="","",
IF(COUNTIF('Substances &amp; Codes'!$B$4:$H$276,$C88)=0,Incomplete,Complete)))</f>
        <v/>
      </c>
      <c r="M88" s="10" t="str">
        <f t="shared" si="1"/>
        <v/>
      </c>
      <c r="N88" s="10" t="str">
        <f t="shared" si="11"/>
        <v/>
      </c>
      <c r="O88" s="10" t="str">
        <f t="shared" si="12"/>
        <v/>
      </c>
      <c r="P88" s="67"/>
      <c r="Q88" s="10" t="b">
        <f t="shared" si="13"/>
        <v>1</v>
      </c>
      <c r="R88" s="10" t="b">
        <f t="shared" si="4"/>
        <v>1</v>
      </c>
      <c r="S88" s="10" t="b">
        <f t="shared" si="14"/>
        <v>0</v>
      </c>
      <c r="T88" s="10" t="b">
        <f t="shared" si="5"/>
        <v>0</v>
      </c>
    </row>
    <row r="89" spans="1:20" x14ac:dyDescent="0.35">
      <c r="A89" s="25"/>
      <c r="B89" s="25"/>
      <c r="C89" s="28"/>
      <c r="D89" s="10" t="str">
        <f t="shared" si="10"/>
        <v/>
      </c>
      <c r="E89" s="28"/>
      <c r="F89" s="28" t="s">
        <v>4</v>
      </c>
      <c r="G89" s="28"/>
      <c r="H89" s="28" t="s">
        <v>4</v>
      </c>
      <c r="I89" s="10" t="str">
        <f>IF(AND('Section 8'!$M$4=No,OR(Q89=FALSE,R89=FALSE)),Tab_NotReq,
IF(AND(Q89=TRUE,R89=TRUE,K89=""),"",
IF(COUNTIF($K89:$O89,Incomplete)&gt;=1,Incomplete_or_multiple_errors&amp;": "&amp;INDEX($K$2:$O$4,1,MATCH(Incomplete,$K89:$O89,0)),Complete)))</f>
        <v/>
      </c>
      <c r="K89" s="10" t="str" cm="1">
        <f t="array" ref="K89">IF($K$1=No,"",
IF(OR(Q89=FALSE,R89=FALSE),"",
IF(AND(SUMPRODUCT(--(S89:S$336=TRUE))=0,SUMPRODUCT(--(T89:T$336=TRUE))=0),"",Incomplete)))</f>
        <v/>
      </c>
      <c r="L89" s="10" t="str">
        <f>IF(L$1=No,"",IF($C89="","",
IF(COUNTIF('Substances &amp; Codes'!$B$4:$H$276,$C89)=0,Incomplete,Complete)))</f>
        <v/>
      </c>
      <c r="M89" s="10" t="str">
        <f t="shared" si="1"/>
        <v/>
      </c>
      <c r="N89" s="10" t="str">
        <f t="shared" si="11"/>
        <v/>
      </c>
      <c r="O89" s="10" t="str">
        <f t="shared" si="12"/>
        <v/>
      </c>
      <c r="P89" s="67"/>
      <c r="Q89" s="10" t="b">
        <f t="shared" si="13"/>
        <v>1</v>
      </c>
      <c r="R89" s="10" t="b">
        <f t="shared" si="4"/>
        <v>1</v>
      </c>
      <c r="S89" s="10" t="b">
        <f t="shared" si="14"/>
        <v>0</v>
      </c>
      <c r="T89" s="10" t="b">
        <f t="shared" si="5"/>
        <v>0</v>
      </c>
    </row>
    <row r="90" spans="1:20" x14ac:dyDescent="0.35">
      <c r="A90" s="25"/>
      <c r="B90" s="25"/>
      <c r="C90" s="28"/>
      <c r="D90" s="10" t="str">
        <f t="shared" si="10"/>
        <v/>
      </c>
      <c r="E90" s="28"/>
      <c r="F90" s="28" t="s">
        <v>4</v>
      </c>
      <c r="G90" s="28"/>
      <c r="H90" s="28" t="s">
        <v>4</v>
      </c>
      <c r="I90" s="10" t="str">
        <f>IF(AND('Section 8'!$M$4=No,OR(Q90=FALSE,R90=FALSE)),Tab_NotReq,
IF(AND(Q90=TRUE,R90=TRUE,K90=""),"",
IF(COUNTIF($K90:$O90,Incomplete)&gt;=1,Incomplete_or_multiple_errors&amp;": "&amp;INDEX($K$2:$O$4,1,MATCH(Incomplete,$K90:$O90,0)),Complete)))</f>
        <v/>
      </c>
      <c r="K90" s="10" t="str" cm="1">
        <f t="array" ref="K90">IF($K$1=No,"",
IF(OR(Q90=FALSE,R90=FALSE),"",
IF(AND(SUMPRODUCT(--(S90:S$336=TRUE))=0,SUMPRODUCT(--(T90:T$336=TRUE))=0),"",Incomplete)))</f>
        <v/>
      </c>
      <c r="L90" s="10" t="str">
        <f>IF(L$1=No,"",IF($C90="","",
IF(COUNTIF('Substances &amp; Codes'!$B$4:$H$276,$C90)=0,Incomplete,Complete)))</f>
        <v/>
      </c>
      <c r="M90" s="10" t="str">
        <f t="shared" si="1"/>
        <v/>
      </c>
      <c r="N90" s="10" t="str">
        <f t="shared" si="11"/>
        <v/>
      </c>
      <c r="O90" s="10" t="str">
        <f t="shared" si="12"/>
        <v/>
      </c>
      <c r="P90" s="67"/>
      <c r="Q90" s="10" t="b">
        <f t="shared" si="13"/>
        <v>1</v>
      </c>
      <c r="R90" s="10" t="b">
        <f t="shared" si="4"/>
        <v>1</v>
      </c>
      <c r="S90" s="10" t="b">
        <f t="shared" si="14"/>
        <v>0</v>
      </c>
      <c r="T90" s="10" t="b">
        <f t="shared" si="5"/>
        <v>0</v>
      </c>
    </row>
    <row r="91" spans="1:20" x14ac:dyDescent="0.35">
      <c r="A91" s="25"/>
      <c r="B91" s="25"/>
      <c r="C91" s="28"/>
      <c r="D91" s="10" t="str">
        <f t="shared" si="10"/>
        <v/>
      </c>
      <c r="E91" s="28"/>
      <c r="F91" s="28" t="s">
        <v>4</v>
      </c>
      <c r="G91" s="28"/>
      <c r="H91" s="28" t="s">
        <v>4</v>
      </c>
      <c r="I91" s="10" t="str">
        <f>IF(AND('Section 8'!$M$4=No,OR(Q91=FALSE,R91=FALSE)),Tab_NotReq,
IF(AND(Q91=TRUE,R91=TRUE,K91=""),"",
IF(COUNTIF($K91:$O91,Incomplete)&gt;=1,Incomplete_or_multiple_errors&amp;": "&amp;INDEX($K$2:$O$4,1,MATCH(Incomplete,$K91:$O91,0)),Complete)))</f>
        <v/>
      </c>
      <c r="K91" s="10" t="str" cm="1">
        <f t="array" ref="K91">IF($K$1=No,"",
IF(OR(Q91=FALSE,R91=FALSE),"",
IF(AND(SUMPRODUCT(--(S91:S$336=TRUE))=0,SUMPRODUCT(--(T91:T$336=TRUE))=0),"",Incomplete)))</f>
        <v/>
      </c>
      <c r="L91" s="10" t="str">
        <f>IF(L$1=No,"",IF($C91="","",
IF(COUNTIF('Substances &amp; Codes'!$B$4:$H$276,$C91)=0,Incomplete,Complete)))</f>
        <v/>
      </c>
      <c r="M91" s="10" t="str">
        <f t="shared" si="1"/>
        <v/>
      </c>
      <c r="N91" s="10" t="str">
        <f t="shared" si="11"/>
        <v/>
      </c>
      <c r="O91" s="10" t="str">
        <f t="shared" si="12"/>
        <v/>
      </c>
      <c r="P91" s="67"/>
      <c r="Q91" s="10" t="b">
        <f t="shared" si="13"/>
        <v>1</v>
      </c>
      <c r="R91" s="10" t="b">
        <f t="shared" si="4"/>
        <v>1</v>
      </c>
      <c r="S91" s="10" t="b">
        <f t="shared" si="14"/>
        <v>0</v>
      </c>
      <c r="T91" s="10" t="b">
        <f t="shared" si="5"/>
        <v>0</v>
      </c>
    </row>
    <row r="92" spans="1:20" x14ac:dyDescent="0.35">
      <c r="A92" s="25"/>
      <c r="B92" s="25"/>
      <c r="C92" s="28"/>
      <c r="D92" s="10" t="str">
        <f t="shared" si="10"/>
        <v/>
      </c>
      <c r="E92" s="28"/>
      <c r="F92" s="28" t="s">
        <v>4</v>
      </c>
      <c r="G92" s="28"/>
      <c r="H92" s="28" t="s">
        <v>4</v>
      </c>
      <c r="I92" s="10" t="str">
        <f>IF(AND('Section 8'!$M$4=No,OR(Q92=FALSE,R92=FALSE)),Tab_NotReq,
IF(AND(Q92=TRUE,R92=TRUE,K92=""),"",
IF(COUNTIF($K92:$O92,Incomplete)&gt;=1,Incomplete_or_multiple_errors&amp;": "&amp;INDEX($K$2:$O$4,1,MATCH(Incomplete,$K92:$O92,0)),Complete)))</f>
        <v/>
      </c>
      <c r="K92" s="10" t="str" cm="1">
        <f t="array" ref="K92">IF($K$1=No,"",
IF(OR(Q92=FALSE,R92=FALSE),"",
IF(AND(SUMPRODUCT(--(S92:S$336=TRUE))=0,SUMPRODUCT(--(T92:T$336=TRUE))=0),"",Incomplete)))</f>
        <v/>
      </c>
      <c r="L92" s="10" t="str">
        <f>IF(L$1=No,"",IF($C92="","",
IF(COUNTIF('Substances &amp; Codes'!$B$4:$H$276,$C92)=0,Incomplete,Complete)))</f>
        <v/>
      </c>
      <c r="M92" s="10" t="str">
        <f t="shared" si="1"/>
        <v/>
      </c>
      <c r="N92" s="10" t="str">
        <f t="shared" si="11"/>
        <v/>
      </c>
      <c r="O92" s="10" t="str">
        <f t="shared" si="12"/>
        <v/>
      </c>
      <c r="P92" s="67"/>
      <c r="Q92" s="10" t="b">
        <f t="shared" si="13"/>
        <v>1</v>
      </c>
      <c r="R92" s="10" t="b">
        <f t="shared" si="4"/>
        <v>1</v>
      </c>
      <c r="S92" s="10" t="b">
        <f t="shared" si="14"/>
        <v>0</v>
      </c>
      <c r="T92" s="10" t="b">
        <f t="shared" si="5"/>
        <v>0</v>
      </c>
    </row>
    <row r="93" spans="1:20" x14ac:dyDescent="0.35">
      <c r="A93" s="25"/>
      <c r="B93" s="25"/>
      <c r="C93" s="28"/>
      <c r="D93" s="10" t="str">
        <f t="shared" si="10"/>
        <v/>
      </c>
      <c r="E93" s="28"/>
      <c r="F93" s="28" t="s">
        <v>4</v>
      </c>
      <c r="G93" s="28"/>
      <c r="H93" s="28" t="s">
        <v>4</v>
      </c>
      <c r="I93" s="10" t="str">
        <f>IF(AND('Section 8'!$M$4=No,OR(Q93=FALSE,R93=FALSE)),Tab_NotReq,
IF(AND(Q93=TRUE,R93=TRUE,K93=""),"",
IF(COUNTIF($K93:$O93,Incomplete)&gt;=1,Incomplete_or_multiple_errors&amp;": "&amp;INDEX($K$2:$O$4,1,MATCH(Incomplete,$K93:$O93,0)),Complete)))</f>
        <v/>
      </c>
      <c r="K93" s="10" t="str" cm="1">
        <f t="array" ref="K93">IF($K$1=No,"",
IF(OR(Q93=FALSE,R93=FALSE),"",
IF(AND(SUMPRODUCT(--(S93:S$336=TRUE))=0,SUMPRODUCT(--(T93:T$336=TRUE))=0),"",Incomplete)))</f>
        <v/>
      </c>
      <c r="L93" s="10" t="str">
        <f>IF(L$1=No,"",IF($C93="","",
IF(COUNTIF('Substances &amp; Codes'!$B$4:$H$276,$C93)=0,Incomplete,Complete)))</f>
        <v/>
      </c>
      <c r="M93" s="10" t="str">
        <f t="shared" si="1"/>
        <v/>
      </c>
      <c r="N93" s="10" t="str">
        <f t="shared" si="11"/>
        <v/>
      </c>
      <c r="O93" s="10" t="str">
        <f t="shared" si="12"/>
        <v/>
      </c>
      <c r="P93" s="67"/>
      <c r="Q93" s="10" t="b">
        <f t="shared" si="13"/>
        <v>1</v>
      </c>
      <c r="R93" s="10" t="b">
        <f t="shared" si="4"/>
        <v>1</v>
      </c>
      <c r="S93" s="10" t="b">
        <f t="shared" si="14"/>
        <v>0</v>
      </c>
      <c r="T93" s="10" t="b">
        <f t="shared" si="5"/>
        <v>0</v>
      </c>
    </row>
    <row r="94" spans="1:20" x14ac:dyDescent="0.35">
      <c r="A94" s="25"/>
      <c r="B94" s="25"/>
      <c r="C94" s="28"/>
      <c r="D94" s="10" t="str">
        <f t="shared" si="10"/>
        <v/>
      </c>
      <c r="E94" s="28"/>
      <c r="F94" s="28" t="s">
        <v>4</v>
      </c>
      <c r="G94" s="28"/>
      <c r="H94" s="28" t="s">
        <v>4</v>
      </c>
      <c r="I94" s="10" t="str">
        <f>IF(AND('Section 8'!$M$4=No,OR(Q94=FALSE,R94=FALSE)),Tab_NotReq,
IF(AND(Q94=TRUE,R94=TRUE,K94=""),"",
IF(COUNTIF($K94:$O94,Incomplete)&gt;=1,Incomplete_or_multiple_errors&amp;": "&amp;INDEX($K$2:$O$4,1,MATCH(Incomplete,$K94:$O94,0)),Complete)))</f>
        <v/>
      </c>
      <c r="K94" s="10" t="str" cm="1">
        <f t="array" ref="K94">IF($K$1=No,"",
IF(OR(Q94=FALSE,R94=FALSE),"",
IF(AND(SUMPRODUCT(--(S94:S$336=TRUE))=0,SUMPRODUCT(--(T94:T$336=TRUE))=0),"",Incomplete)))</f>
        <v/>
      </c>
      <c r="L94" s="10" t="str">
        <f>IF(L$1=No,"",IF($C94="","",
IF(COUNTIF('Substances &amp; Codes'!$B$4:$H$276,$C94)=0,Incomplete,Complete)))</f>
        <v/>
      </c>
      <c r="M94" s="10" t="str">
        <f t="shared" si="1"/>
        <v/>
      </c>
      <c r="N94" s="10" t="str">
        <f t="shared" si="11"/>
        <v/>
      </c>
      <c r="O94" s="10" t="str">
        <f t="shared" si="12"/>
        <v/>
      </c>
      <c r="P94" s="67"/>
      <c r="Q94" s="10" t="b">
        <f t="shared" si="13"/>
        <v>1</v>
      </c>
      <c r="R94" s="10" t="b">
        <f t="shared" si="4"/>
        <v>1</v>
      </c>
      <c r="S94" s="10" t="b">
        <f t="shared" si="14"/>
        <v>0</v>
      </c>
      <c r="T94" s="10" t="b">
        <f t="shared" si="5"/>
        <v>0</v>
      </c>
    </row>
    <row r="95" spans="1:20" x14ac:dyDescent="0.35">
      <c r="A95" s="25"/>
      <c r="B95" s="25"/>
      <c r="C95" s="28"/>
      <c r="D95" s="10" t="str">
        <f t="shared" si="10"/>
        <v/>
      </c>
      <c r="E95" s="28"/>
      <c r="F95" s="28" t="s">
        <v>4</v>
      </c>
      <c r="G95" s="28"/>
      <c r="H95" s="28" t="s">
        <v>4</v>
      </c>
      <c r="I95" s="10" t="str">
        <f>IF(AND('Section 8'!$M$4=No,OR(Q95=FALSE,R95=FALSE)),Tab_NotReq,
IF(AND(Q95=TRUE,R95=TRUE,K95=""),"",
IF(COUNTIF($K95:$O95,Incomplete)&gt;=1,Incomplete_or_multiple_errors&amp;": "&amp;INDEX($K$2:$O$4,1,MATCH(Incomplete,$K95:$O95,0)),Complete)))</f>
        <v/>
      </c>
      <c r="K95" s="10" t="str" cm="1">
        <f t="array" ref="K95">IF($K$1=No,"",
IF(OR(Q95=FALSE,R95=FALSE),"",
IF(AND(SUMPRODUCT(--(S95:S$336=TRUE))=0,SUMPRODUCT(--(T95:T$336=TRUE))=0),"",Incomplete)))</f>
        <v/>
      </c>
      <c r="L95" s="10" t="str">
        <f>IF(L$1=No,"",IF($C95="","",
IF(COUNTIF('Substances &amp; Codes'!$B$4:$H$276,$C95)=0,Incomplete,Complete)))</f>
        <v/>
      </c>
      <c r="M95" s="10" t="str">
        <f t="shared" si="1"/>
        <v/>
      </c>
      <c r="N95" s="10" t="str">
        <f t="shared" si="11"/>
        <v/>
      </c>
      <c r="O95" s="10" t="str">
        <f t="shared" si="12"/>
        <v/>
      </c>
      <c r="P95" s="67"/>
      <c r="Q95" s="10" t="b">
        <f t="shared" si="13"/>
        <v>1</v>
      </c>
      <c r="R95" s="10" t="b">
        <f t="shared" si="4"/>
        <v>1</v>
      </c>
      <c r="S95" s="10" t="b">
        <f t="shared" si="14"/>
        <v>0</v>
      </c>
      <c r="T95" s="10" t="b">
        <f t="shared" si="5"/>
        <v>0</v>
      </c>
    </row>
    <row r="96" spans="1:20" x14ac:dyDescent="0.35">
      <c r="A96" s="25"/>
      <c r="B96" s="25"/>
      <c r="C96" s="28"/>
      <c r="D96" s="10" t="str">
        <f t="shared" si="10"/>
        <v/>
      </c>
      <c r="E96" s="28"/>
      <c r="F96" s="28" t="s">
        <v>4</v>
      </c>
      <c r="G96" s="28"/>
      <c r="H96" s="28" t="s">
        <v>4</v>
      </c>
      <c r="I96" s="10" t="str">
        <f>IF(AND('Section 8'!$M$4=No,OR(Q96=FALSE,R96=FALSE)),Tab_NotReq,
IF(AND(Q96=TRUE,R96=TRUE,K96=""),"",
IF(COUNTIF($K96:$O96,Incomplete)&gt;=1,Incomplete_or_multiple_errors&amp;": "&amp;INDEX($K$2:$O$4,1,MATCH(Incomplete,$K96:$O96,0)),Complete)))</f>
        <v/>
      </c>
      <c r="K96" s="10" t="str" cm="1">
        <f t="array" ref="K96">IF($K$1=No,"",
IF(OR(Q96=FALSE,R96=FALSE),"",
IF(AND(SUMPRODUCT(--(S96:S$336=TRUE))=0,SUMPRODUCT(--(T96:T$336=TRUE))=0),"",Incomplete)))</f>
        <v/>
      </c>
      <c r="L96" s="10" t="str">
        <f>IF(L$1=No,"",IF($C96="","",
IF(COUNTIF('Substances &amp; Codes'!$B$4:$H$276,$C96)=0,Incomplete,Complete)))</f>
        <v/>
      </c>
      <c r="M96" s="10" t="str">
        <f t="shared" si="1"/>
        <v/>
      </c>
      <c r="N96" s="10" t="str">
        <f t="shared" si="11"/>
        <v/>
      </c>
      <c r="O96" s="10" t="str">
        <f t="shared" si="12"/>
        <v/>
      </c>
      <c r="P96" s="67"/>
      <c r="Q96" s="10" t="b">
        <f t="shared" si="13"/>
        <v>1</v>
      </c>
      <c r="R96" s="10" t="b">
        <f t="shared" si="4"/>
        <v>1</v>
      </c>
      <c r="S96" s="10" t="b">
        <f t="shared" si="14"/>
        <v>0</v>
      </c>
      <c r="T96" s="10" t="b">
        <f t="shared" si="5"/>
        <v>0</v>
      </c>
    </row>
    <row r="97" spans="1:20" x14ac:dyDescent="0.35">
      <c r="A97" s="25"/>
      <c r="B97" s="25"/>
      <c r="C97" s="28"/>
      <c r="D97" s="10" t="str">
        <f t="shared" si="10"/>
        <v/>
      </c>
      <c r="E97" s="28"/>
      <c r="F97" s="28" t="s">
        <v>4</v>
      </c>
      <c r="G97" s="28"/>
      <c r="H97" s="28" t="s">
        <v>4</v>
      </c>
      <c r="I97" s="10" t="str">
        <f>IF(AND('Section 8'!$M$4=No,OR(Q97=FALSE,R97=FALSE)),Tab_NotReq,
IF(AND(Q97=TRUE,R97=TRUE,K97=""),"",
IF(COUNTIF($K97:$O97,Incomplete)&gt;=1,Incomplete_or_multiple_errors&amp;": "&amp;INDEX($K$2:$O$4,1,MATCH(Incomplete,$K97:$O97,0)),Complete)))</f>
        <v/>
      </c>
      <c r="K97" s="10" t="str" cm="1">
        <f t="array" ref="K97">IF($K$1=No,"",
IF(OR(Q97=FALSE,R97=FALSE),"",
IF(AND(SUMPRODUCT(--(S97:S$336=TRUE))=0,SUMPRODUCT(--(T97:T$336=TRUE))=0),"",Incomplete)))</f>
        <v/>
      </c>
      <c r="L97" s="10" t="str">
        <f>IF(L$1=No,"",IF($C97="","",
IF(COUNTIF('Substances &amp; Codes'!$B$4:$H$276,$C97)=0,Incomplete,Complete)))</f>
        <v/>
      </c>
      <c r="M97" s="10" t="str">
        <f t="shared" si="1"/>
        <v/>
      </c>
      <c r="N97" s="10" t="str">
        <f t="shared" si="11"/>
        <v/>
      </c>
      <c r="O97" s="10" t="str">
        <f t="shared" si="12"/>
        <v/>
      </c>
      <c r="P97" s="67"/>
      <c r="Q97" s="10" t="b">
        <f t="shared" si="13"/>
        <v>1</v>
      </c>
      <c r="R97" s="10" t="b">
        <f t="shared" si="4"/>
        <v>1</v>
      </c>
      <c r="S97" s="10" t="b">
        <f t="shared" si="14"/>
        <v>0</v>
      </c>
      <c r="T97" s="10" t="b">
        <f t="shared" si="5"/>
        <v>0</v>
      </c>
    </row>
    <row r="98" spans="1:20" x14ac:dyDescent="0.35">
      <c r="A98" s="25"/>
      <c r="B98" s="25"/>
      <c r="C98" s="28"/>
      <c r="D98" s="10" t="str">
        <f t="shared" si="10"/>
        <v/>
      </c>
      <c r="E98" s="28"/>
      <c r="F98" s="28" t="s">
        <v>4</v>
      </c>
      <c r="G98" s="28"/>
      <c r="H98" s="28" t="s">
        <v>4</v>
      </c>
      <c r="I98" s="10" t="str">
        <f>IF(AND('Section 8'!$M$4=No,OR(Q98=FALSE,R98=FALSE)),Tab_NotReq,
IF(AND(Q98=TRUE,R98=TRUE,K98=""),"",
IF(COUNTIF($K98:$O98,Incomplete)&gt;=1,Incomplete_or_multiple_errors&amp;": "&amp;INDEX($K$2:$O$4,1,MATCH(Incomplete,$K98:$O98,0)),Complete)))</f>
        <v/>
      </c>
      <c r="K98" s="10" t="str" cm="1">
        <f t="array" ref="K98">IF($K$1=No,"",
IF(OR(Q98=FALSE,R98=FALSE),"",
IF(AND(SUMPRODUCT(--(S98:S$336=TRUE))=0,SUMPRODUCT(--(T98:T$336=TRUE))=0),"",Incomplete)))</f>
        <v/>
      </c>
      <c r="L98" s="10" t="str">
        <f>IF(L$1=No,"",IF($C98="","",
IF(COUNTIF('Substances &amp; Codes'!$B$4:$H$276,$C98)=0,Incomplete,Complete)))</f>
        <v/>
      </c>
      <c r="M98" s="10" t="str">
        <f t="shared" si="1"/>
        <v/>
      </c>
      <c r="N98" s="10" t="str">
        <f t="shared" si="11"/>
        <v/>
      </c>
      <c r="O98" s="10" t="str">
        <f t="shared" si="12"/>
        <v/>
      </c>
      <c r="P98" s="67"/>
      <c r="Q98" s="10" t="b">
        <f t="shared" si="13"/>
        <v>1</v>
      </c>
      <c r="R98" s="10" t="b">
        <f t="shared" si="4"/>
        <v>1</v>
      </c>
      <c r="S98" s="10" t="b">
        <f t="shared" si="14"/>
        <v>0</v>
      </c>
      <c r="T98" s="10" t="b">
        <f t="shared" si="5"/>
        <v>0</v>
      </c>
    </row>
    <row r="99" spans="1:20" x14ac:dyDescent="0.35">
      <c r="A99" s="25"/>
      <c r="B99" s="25"/>
      <c r="C99" s="28"/>
      <c r="D99" s="10" t="str">
        <f t="shared" si="10"/>
        <v/>
      </c>
      <c r="E99" s="28"/>
      <c r="F99" s="28" t="s">
        <v>4</v>
      </c>
      <c r="G99" s="28"/>
      <c r="H99" s="28" t="s">
        <v>4</v>
      </c>
      <c r="I99" s="10" t="str">
        <f>IF(AND('Section 8'!$M$4=No,OR(Q99=FALSE,R99=FALSE)),Tab_NotReq,
IF(AND(Q99=TRUE,R99=TRUE,K99=""),"",
IF(COUNTIF($K99:$O99,Incomplete)&gt;=1,Incomplete_or_multiple_errors&amp;": "&amp;INDEX($K$2:$O$4,1,MATCH(Incomplete,$K99:$O99,0)),Complete)))</f>
        <v/>
      </c>
      <c r="K99" s="10" t="str" cm="1">
        <f t="array" ref="K99">IF($K$1=No,"",
IF(OR(Q99=FALSE,R99=FALSE),"",
IF(AND(SUMPRODUCT(--(S99:S$336=TRUE))=0,SUMPRODUCT(--(T99:T$336=TRUE))=0),"",Incomplete)))</f>
        <v/>
      </c>
      <c r="L99" s="10" t="str">
        <f>IF(L$1=No,"",IF($C99="","",
IF(COUNTIF('Substances &amp; Codes'!$B$4:$H$276,$C99)=0,Incomplete,Complete)))</f>
        <v/>
      </c>
      <c r="M99" s="10" t="str">
        <f t="shared" si="1"/>
        <v/>
      </c>
      <c r="N99" s="10" t="str">
        <f t="shared" si="11"/>
        <v/>
      </c>
      <c r="O99" s="10" t="str">
        <f t="shared" si="12"/>
        <v/>
      </c>
      <c r="P99" s="67"/>
      <c r="Q99" s="10" t="b">
        <f t="shared" si="13"/>
        <v>1</v>
      </c>
      <c r="R99" s="10" t="b">
        <f t="shared" si="4"/>
        <v>1</v>
      </c>
      <c r="S99" s="10" t="b">
        <f t="shared" si="14"/>
        <v>0</v>
      </c>
      <c r="T99" s="10" t="b">
        <f t="shared" si="5"/>
        <v>0</v>
      </c>
    </row>
    <row r="100" spans="1:20" x14ac:dyDescent="0.35">
      <c r="A100" s="25"/>
      <c r="B100" s="25"/>
      <c r="C100" s="28"/>
      <c r="D100" s="10" t="str">
        <f t="shared" si="10"/>
        <v/>
      </c>
      <c r="E100" s="28"/>
      <c r="F100" s="28" t="s">
        <v>4</v>
      </c>
      <c r="G100" s="28"/>
      <c r="H100" s="28" t="s">
        <v>4</v>
      </c>
      <c r="I100" s="10" t="str">
        <f>IF(AND('Section 8'!$M$4=No,OR(Q100=FALSE,R100=FALSE)),Tab_NotReq,
IF(AND(Q100=TRUE,R100=TRUE,K100=""),"",
IF(COUNTIF($K100:$O100,Incomplete)&gt;=1,Incomplete_or_multiple_errors&amp;": "&amp;INDEX($K$2:$O$4,1,MATCH(Incomplete,$K100:$O100,0)),Complete)))</f>
        <v/>
      </c>
      <c r="K100" s="10" t="str" cm="1">
        <f t="array" ref="K100">IF($K$1=No,"",
IF(OR(Q100=FALSE,R100=FALSE),"",
IF(AND(SUMPRODUCT(--(S100:S$336=TRUE))=0,SUMPRODUCT(--(T100:T$336=TRUE))=0),"",Incomplete)))</f>
        <v/>
      </c>
      <c r="L100" s="10" t="str">
        <f>IF(L$1=No,"",IF($C100="","",
IF(COUNTIF('Substances &amp; Codes'!$B$4:$H$276,$C100)=0,Incomplete,Complete)))</f>
        <v/>
      </c>
      <c r="M100" s="10" t="str">
        <f t="shared" si="1"/>
        <v/>
      </c>
      <c r="N100" s="10" t="str">
        <f t="shared" si="11"/>
        <v/>
      </c>
      <c r="O100" s="10" t="str">
        <f t="shared" si="12"/>
        <v/>
      </c>
      <c r="P100" s="67"/>
      <c r="Q100" s="10" t="b">
        <f t="shared" si="13"/>
        <v>1</v>
      </c>
      <c r="R100" s="10" t="b">
        <f t="shared" si="4"/>
        <v>1</v>
      </c>
      <c r="S100" s="10" t="b">
        <f t="shared" si="14"/>
        <v>0</v>
      </c>
      <c r="T100" s="10" t="b">
        <f t="shared" si="5"/>
        <v>0</v>
      </c>
    </row>
    <row r="101" spans="1:20" x14ac:dyDescent="0.35">
      <c r="A101" s="25"/>
      <c r="B101" s="25"/>
      <c r="C101" s="28"/>
      <c r="D101" s="10" t="str">
        <f t="shared" si="10"/>
        <v/>
      </c>
      <c r="E101" s="28"/>
      <c r="F101" s="28" t="s">
        <v>4</v>
      </c>
      <c r="G101" s="28"/>
      <c r="H101" s="28" t="s">
        <v>4</v>
      </c>
      <c r="I101" s="10" t="str">
        <f>IF(AND('Section 8'!$M$4=No,OR(Q101=FALSE,R101=FALSE)),Tab_NotReq,
IF(AND(Q101=TRUE,R101=TRUE,K101=""),"",
IF(COUNTIF($K101:$O101,Incomplete)&gt;=1,Incomplete_or_multiple_errors&amp;": "&amp;INDEX($K$2:$O$4,1,MATCH(Incomplete,$K101:$O101,0)),Complete)))</f>
        <v/>
      </c>
      <c r="K101" s="10" t="str" cm="1">
        <f t="array" ref="K101">IF($K$1=No,"",
IF(OR(Q101=FALSE,R101=FALSE),"",
IF(AND(SUMPRODUCT(--(S101:S$336=TRUE))=0,SUMPRODUCT(--(T101:T$336=TRUE))=0),"",Incomplete)))</f>
        <v/>
      </c>
      <c r="L101" s="10" t="str">
        <f>IF(L$1=No,"",IF($C101="","",
IF(COUNTIF('Substances &amp; Codes'!$B$4:$H$276,$C101)=0,Incomplete,Complete)))</f>
        <v/>
      </c>
      <c r="M101" s="10" t="str">
        <f t="shared" si="1"/>
        <v/>
      </c>
      <c r="N101" s="10" t="str">
        <f t="shared" si="11"/>
        <v/>
      </c>
      <c r="O101" s="10" t="str">
        <f t="shared" si="12"/>
        <v/>
      </c>
      <c r="P101" s="67"/>
      <c r="Q101" s="10" t="b">
        <f t="shared" si="13"/>
        <v>1</v>
      </c>
      <c r="R101" s="10" t="b">
        <f t="shared" si="4"/>
        <v>1</v>
      </c>
      <c r="S101" s="10" t="b">
        <f t="shared" si="14"/>
        <v>0</v>
      </c>
      <c r="T101" s="10" t="b">
        <f t="shared" si="5"/>
        <v>0</v>
      </c>
    </row>
    <row r="102" spans="1:20" x14ac:dyDescent="0.35">
      <c r="A102" s="25"/>
      <c r="B102" s="25"/>
      <c r="C102" s="28"/>
      <c r="D102" s="10" t="str">
        <f t="shared" si="10"/>
        <v/>
      </c>
      <c r="E102" s="28"/>
      <c r="F102" s="28" t="s">
        <v>4</v>
      </c>
      <c r="G102" s="28"/>
      <c r="H102" s="28" t="s">
        <v>4</v>
      </c>
      <c r="I102" s="10" t="str">
        <f>IF(AND('Section 8'!$M$4=No,OR(Q102=FALSE,R102=FALSE)),Tab_NotReq,
IF(AND(Q102=TRUE,R102=TRUE,K102=""),"",
IF(COUNTIF($K102:$O102,Incomplete)&gt;=1,Incomplete_or_multiple_errors&amp;": "&amp;INDEX($K$2:$O$4,1,MATCH(Incomplete,$K102:$O102,0)),Complete)))</f>
        <v/>
      </c>
      <c r="K102" s="10" t="str" cm="1">
        <f t="array" ref="K102">IF($K$1=No,"",
IF(OR(Q102=FALSE,R102=FALSE),"",
IF(AND(SUMPRODUCT(--(S102:S$336=TRUE))=0,SUMPRODUCT(--(T102:T$336=TRUE))=0),"",Incomplete)))</f>
        <v/>
      </c>
      <c r="L102" s="10" t="str">
        <f>IF(L$1=No,"",IF($C102="","",
IF(COUNTIF('Substances &amp; Codes'!$B$4:$H$276,$C102)=0,Incomplete,Complete)))</f>
        <v/>
      </c>
      <c r="M102" s="10" t="str">
        <f t="shared" si="1"/>
        <v/>
      </c>
      <c r="N102" s="10" t="str">
        <f t="shared" si="11"/>
        <v/>
      </c>
      <c r="O102" s="10" t="str">
        <f t="shared" si="12"/>
        <v/>
      </c>
      <c r="P102" s="67"/>
      <c r="Q102" s="10" t="b">
        <f t="shared" si="13"/>
        <v>1</v>
      </c>
      <c r="R102" s="10" t="b">
        <f t="shared" si="4"/>
        <v>1</v>
      </c>
      <c r="S102" s="10" t="b">
        <f t="shared" si="14"/>
        <v>0</v>
      </c>
      <c r="T102" s="10" t="b">
        <f t="shared" si="5"/>
        <v>0</v>
      </c>
    </row>
    <row r="103" spans="1:20" x14ac:dyDescent="0.35">
      <c r="A103" s="25"/>
      <c r="B103" s="25"/>
      <c r="C103" s="28"/>
      <c r="D103" s="10" t="str">
        <f t="shared" si="10"/>
        <v/>
      </c>
      <c r="E103" s="28"/>
      <c r="F103" s="28" t="s">
        <v>4</v>
      </c>
      <c r="G103" s="28"/>
      <c r="H103" s="28" t="s">
        <v>4</v>
      </c>
      <c r="I103" s="10" t="str">
        <f>IF(AND('Section 8'!$M$4=No,OR(Q103=FALSE,R103=FALSE)),Tab_NotReq,
IF(AND(Q103=TRUE,R103=TRUE,K103=""),"",
IF(COUNTIF($K103:$O103,Incomplete)&gt;=1,Incomplete_or_multiple_errors&amp;": "&amp;INDEX($K$2:$O$4,1,MATCH(Incomplete,$K103:$O103,0)),Complete)))</f>
        <v/>
      </c>
      <c r="K103" s="10" t="str" cm="1">
        <f t="array" ref="K103">IF($K$1=No,"",
IF(OR(Q103=FALSE,R103=FALSE),"",
IF(AND(SUMPRODUCT(--(S103:S$336=TRUE))=0,SUMPRODUCT(--(T103:T$336=TRUE))=0),"",Incomplete)))</f>
        <v/>
      </c>
      <c r="L103" s="10" t="str">
        <f>IF(L$1=No,"",IF($C103="","",
IF(COUNTIF('Substances &amp; Codes'!$B$4:$H$276,$C103)=0,Incomplete,Complete)))</f>
        <v/>
      </c>
      <c r="M103" s="10" t="str">
        <f t="shared" si="1"/>
        <v/>
      </c>
      <c r="N103" s="10" t="str">
        <f t="shared" si="11"/>
        <v/>
      </c>
      <c r="O103" s="10" t="str">
        <f t="shared" si="12"/>
        <v/>
      </c>
      <c r="P103" s="67"/>
      <c r="Q103" s="10" t="b">
        <f t="shared" si="13"/>
        <v>1</v>
      </c>
      <c r="R103" s="10" t="b">
        <f t="shared" si="4"/>
        <v>1</v>
      </c>
      <c r="S103" s="10" t="b">
        <f t="shared" si="14"/>
        <v>0</v>
      </c>
      <c r="T103" s="10" t="b">
        <f t="shared" si="5"/>
        <v>0</v>
      </c>
    </row>
    <row r="104" spans="1:20" x14ac:dyDescent="0.35">
      <c r="A104" s="25"/>
      <c r="B104" s="25"/>
      <c r="C104" s="28"/>
      <c r="D104" s="10" t="str">
        <f t="shared" si="10"/>
        <v/>
      </c>
      <c r="E104" s="28"/>
      <c r="F104" s="28" t="s">
        <v>4</v>
      </c>
      <c r="G104" s="28"/>
      <c r="H104" s="28" t="s">
        <v>4</v>
      </c>
      <c r="I104" s="10" t="str">
        <f>IF(AND('Section 8'!$M$4=No,OR(Q104=FALSE,R104=FALSE)),Tab_NotReq,
IF(AND(Q104=TRUE,R104=TRUE,K104=""),"",
IF(COUNTIF($K104:$O104,Incomplete)&gt;=1,Incomplete_or_multiple_errors&amp;": "&amp;INDEX($K$2:$O$4,1,MATCH(Incomplete,$K104:$O104,0)),Complete)))</f>
        <v/>
      </c>
      <c r="K104" s="10" t="str" cm="1">
        <f t="array" ref="K104">IF($K$1=No,"",
IF(OR(Q104=FALSE,R104=FALSE),"",
IF(AND(SUMPRODUCT(--(S104:S$336=TRUE))=0,SUMPRODUCT(--(T104:T$336=TRUE))=0),"",Incomplete)))</f>
        <v/>
      </c>
      <c r="L104" s="10" t="str">
        <f>IF(L$1=No,"",IF($C104="","",
IF(COUNTIF('Substances &amp; Codes'!$B$4:$H$276,$C104)=0,Incomplete,Complete)))</f>
        <v/>
      </c>
      <c r="M104" s="10" t="str">
        <f t="shared" si="1"/>
        <v/>
      </c>
      <c r="N104" s="10" t="str">
        <f t="shared" si="11"/>
        <v/>
      </c>
      <c r="O104" s="10" t="str">
        <f t="shared" si="12"/>
        <v/>
      </c>
      <c r="P104" s="67"/>
      <c r="Q104" s="10" t="b">
        <f t="shared" si="13"/>
        <v>1</v>
      </c>
      <c r="R104" s="10" t="b">
        <f t="shared" si="4"/>
        <v>1</v>
      </c>
      <c r="S104" s="10" t="b">
        <f t="shared" si="14"/>
        <v>0</v>
      </c>
      <c r="T104" s="10" t="b">
        <f t="shared" si="5"/>
        <v>0</v>
      </c>
    </row>
    <row r="105" spans="1:20" x14ac:dyDescent="0.35">
      <c r="A105" s="25"/>
      <c r="B105" s="25"/>
      <c r="C105" s="28"/>
      <c r="D105" s="10" t="str">
        <f t="shared" si="10"/>
        <v/>
      </c>
      <c r="E105" s="28"/>
      <c r="F105" s="28" t="s">
        <v>4</v>
      </c>
      <c r="G105" s="28"/>
      <c r="H105" s="28" t="s">
        <v>4</v>
      </c>
      <c r="I105" s="10" t="str">
        <f>IF(AND('Section 8'!$M$4=No,OR(Q105=FALSE,R105=FALSE)),Tab_NotReq,
IF(AND(Q105=TRUE,R105=TRUE,K105=""),"",
IF(COUNTIF($K105:$O105,Incomplete)&gt;=1,Incomplete_or_multiple_errors&amp;": "&amp;INDEX($K$2:$O$4,1,MATCH(Incomplete,$K105:$O105,0)),Complete)))</f>
        <v/>
      </c>
      <c r="K105" s="10" t="str" cm="1">
        <f t="array" ref="K105">IF($K$1=No,"",
IF(OR(Q105=FALSE,R105=FALSE),"",
IF(AND(SUMPRODUCT(--(S105:S$336=TRUE))=0,SUMPRODUCT(--(T105:T$336=TRUE))=0),"",Incomplete)))</f>
        <v/>
      </c>
      <c r="L105" s="10" t="str">
        <f>IF(L$1=No,"",IF($C105="","",
IF(COUNTIF('Substances &amp; Codes'!$B$4:$H$276,$C105)=0,Incomplete,Complete)))</f>
        <v/>
      </c>
      <c r="M105" s="10" t="str">
        <f t="shared" si="1"/>
        <v/>
      </c>
      <c r="N105" s="10" t="str">
        <f t="shared" si="11"/>
        <v/>
      </c>
      <c r="O105" s="10" t="str">
        <f t="shared" si="12"/>
        <v/>
      </c>
      <c r="P105" s="67"/>
      <c r="Q105" s="10" t="b">
        <f t="shared" si="13"/>
        <v>1</v>
      </c>
      <c r="R105" s="10" t="b">
        <f t="shared" si="4"/>
        <v>1</v>
      </c>
      <c r="S105" s="10" t="b">
        <f t="shared" si="14"/>
        <v>0</v>
      </c>
      <c r="T105" s="10" t="b">
        <f t="shared" si="5"/>
        <v>0</v>
      </c>
    </row>
    <row r="106" spans="1:20" x14ac:dyDescent="0.35">
      <c r="A106" s="25"/>
      <c r="B106" s="25"/>
      <c r="C106" s="28"/>
      <c r="D106" s="10" t="str">
        <f t="shared" si="10"/>
        <v/>
      </c>
      <c r="E106" s="28"/>
      <c r="F106" s="28" t="s">
        <v>4</v>
      </c>
      <c r="G106" s="28"/>
      <c r="H106" s="28" t="s">
        <v>4</v>
      </c>
      <c r="I106" s="10" t="str">
        <f>IF(AND('Section 8'!$M$4=No,OR(Q106=FALSE,R106=FALSE)),Tab_NotReq,
IF(AND(Q106=TRUE,R106=TRUE,K106=""),"",
IF(COUNTIF($K106:$O106,Incomplete)&gt;=1,Incomplete_or_multiple_errors&amp;": "&amp;INDEX($K$2:$O$4,1,MATCH(Incomplete,$K106:$O106,0)),Complete)))</f>
        <v/>
      </c>
      <c r="K106" s="10" t="str" cm="1">
        <f t="array" ref="K106">IF($K$1=No,"",
IF(OR(Q106=FALSE,R106=FALSE),"",
IF(AND(SUMPRODUCT(--(S106:S$336=TRUE))=0,SUMPRODUCT(--(T106:T$336=TRUE))=0),"",Incomplete)))</f>
        <v/>
      </c>
      <c r="L106" s="10" t="str">
        <f>IF(L$1=No,"",IF($C106="","",
IF(COUNTIF('Substances &amp; Codes'!$B$4:$H$276,$C106)=0,Incomplete,Complete)))</f>
        <v/>
      </c>
      <c r="M106" s="10" t="str">
        <f t="shared" si="1"/>
        <v/>
      </c>
      <c r="N106" s="10" t="str">
        <f t="shared" si="11"/>
        <v/>
      </c>
      <c r="O106" s="10" t="str">
        <f t="shared" si="12"/>
        <v/>
      </c>
      <c r="P106" s="67"/>
      <c r="Q106" s="10" t="b">
        <f t="shared" si="13"/>
        <v>1</v>
      </c>
      <c r="R106" s="10" t="b">
        <f t="shared" si="4"/>
        <v>1</v>
      </c>
      <c r="S106" s="10" t="b">
        <f t="shared" si="14"/>
        <v>0</v>
      </c>
      <c r="T106" s="10" t="b">
        <f t="shared" si="5"/>
        <v>0</v>
      </c>
    </row>
    <row r="107" spans="1:20" x14ac:dyDescent="0.35">
      <c r="A107" s="25"/>
      <c r="B107" s="25"/>
      <c r="C107" s="28"/>
      <c r="D107" s="10" t="str">
        <f t="shared" si="10"/>
        <v/>
      </c>
      <c r="E107" s="28"/>
      <c r="F107" s="28" t="s">
        <v>4</v>
      </c>
      <c r="G107" s="28"/>
      <c r="H107" s="28" t="s">
        <v>4</v>
      </c>
      <c r="I107" s="10" t="str">
        <f>IF(AND('Section 8'!$M$4=No,OR(Q107=FALSE,R107=FALSE)),Tab_NotReq,
IF(AND(Q107=TRUE,R107=TRUE,K107=""),"",
IF(COUNTIF($K107:$O107,Incomplete)&gt;=1,Incomplete_or_multiple_errors&amp;": "&amp;INDEX($K$2:$O$4,1,MATCH(Incomplete,$K107:$O107,0)),Complete)))</f>
        <v/>
      </c>
      <c r="K107" s="10" t="str" cm="1">
        <f t="array" ref="K107">IF($K$1=No,"",
IF(OR(Q107=FALSE,R107=FALSE),"",
IF(AND(SUMPRODUCT(--(S107:S$336=TRUE))=0,SUMPRODUCT(--(T107:T$336=TRUE))=0),"",Incomplete)))</f>
        <v/>
      </c>
      <c r="L107" s="10" t="str">
        <f>IF(L$1=No,"",IF($C107="","",
IF(COUNTIF('Substances &amp; Codes'!$B$4:$H$276,$C107)=0,Incomplete,Complete)))</f>
        <v/>
      </c>
      <c r="M107" s="10" t="str">
        <f t="shared" si="1"/>
        <v/>
      </c>
      <c r="N107" s="10" t="str">
        <f t="shared" si="11"/>
        <v/>
      </c>
      <c r="O107" s="10" t="str">
        <f t="shared" si="12"/>
        <v/>
      </c>
      <c r="P107" s="67"/>
      <c r="Q107" s="10" t="b">
        <f t="shared" si="13"/>
        <v>1</v>
      </c>
      <c r="R107" s="10" t="b">
        <f t="shared" si="4"/>
        <v>1</v>
      </c>
      <c r="S107" s="10" t="b">
        <f t="shared" si="14"/>
        <v>0</v>
      </c>
      <c r="T107" s="10" t="b">
        <f t="shared" si="5"/>
        <v>0</v>
      </c>
    </row>
    <row r="108" spans="1:20" x14ac:dyDescent="0.35">
      <c r="A108" s="25"/>
      <c r="B108" s="25"/>
      <c r="C108" s="28"/>
      <c r="D108" s="10" t="str">
        <f t="shared" si="10"/>
        <v/>
      </c>
      <c r="E108" s="28"/>
      <c r="F108" s="28" t="s">
        <v>4</v>
      </c>
      <c r="G108" s="28"/>
      <c r="H108" s="28" t="s">
        <v>4</v>
      </c>
      <c r="I108" s="10" t="str">
        <f>IF(AND('Section 8'!$M$4=No,OR(Q108=FALSE,R108=FALSE)),Tab_NotReq,
IF(AND(Q108=TRUE,R108=TRUE,K108=""),"",
IF(COUNTIF($K108:$O108,Incomplete)&gt;=1,Incomplete_or_multiple_errors&amp;": "&amp;INDEX($K$2:$O$4,1,MATCH(Incomplete,$K108:$O108,0)),Complete)))</f>
        <v/>
      </c>
      <c r="K108" s="10" t="str" cm="1">
        <f t="array" ref="K108">IF($K$1=No,"",
IF(OR(Q108=FALSE,R108=FALSE),"",
IF(AND(SUMPRODUCT(--(S108:S$336=TRUE))=0,SUMPRODUCT(--(T108:T$336=TRUE))=0),"",Incomplete)))</f>
        <v/>
      </c>
      <c r="L108" s="10" t="str">
        <f>IF(L$1=No,"",IF($C108="","",
IF(COUNTIF('Substances &amp; Codes'!$B$4:$H$276,$C108)=0,Incomplete,Complete)))</f>
        <v/>
      </c>
      <c r="M108" s="10" t="str">
        <f t="shared" si="1"/>
        <v/>
      </c>
      <c r="N108" s="10" t="str">
        <f t="shared" si="11"/>
        <v/>
      </c>
      <c r="O108" s="10" t="str">
        <f t="shared" si="12"/>
        <v/>
      </c>
      <c r="P108" s="67"/>
      <c r="Q108" s="10" t="b">
        <f t="shared" si="13"/>
        <v>1</v>
      </c>
      <c r="R108" s="10" t="b">
        <f t="shared" si="4"/>
        <v>1</v>
      </c>
      <c r="S108" s="10" t="b">
        <f t="shared" si="14"/>
        <v>0</v>
      </c>
      <c r="T108" s="10" t="b">
        <f t="shared" si="5"/>
        <v>0</v>
      </c>
    </row>
    <row r="109" spans="1:20" x14ac:dyDescent="0.35">
      <c r="A109" s="25"/>
      <c r="B109" s="25"/>
      <c r="C109" s="28"/>
      <c r="D109" s="10" t="str">
        <f t="shared" si="10"/>
        <v/>
      </c>
      <c r="E109" s="28"/>
      <c r="F109" s="28" t="s">
        <v>4</v>
      </c>
      <c r="G109" s="28"/>
      <c r="H109" s="28" t="s">
        <v>4</v>
      </c>
      <c r="I109" s="10" t="str">
        <f>IF(AND('Section 8'!$M$4=No,OR(Q109=FALSE,R109=FALSE)),Tab_NotReq,
IF(AND(Q109=TRUE,R109=TRUE,K109=""),"",
IF(COUNTIF($K109:$O109,Incomplete)&gt;=1,Incomplete_or_multiple_errors&amp;": "&amp;INDEX($K$2:$O$4,1,MATCH(Incomplete,$K109:$O109,0)),Complete)))</f>
        <v/>
      </c>
      <c r="K109" s="10" t="str" cm="1">
        <f t="array" ref="K109">IF($K$1=No,"",
IF(OR(Q109=FALSE,R109=FALSE),"",
IF(AND(SUMPRODUCT(--(S109:S$336=TRUE))=0,SUMPRODUCT(--(T109:T$336=TRUE))=0),"",Incomplete)))</f>
        <v/>
      </c>
      <c r="L109" s="10" t="str">
        <f>IF(L$1=No,"",IF($C109="","",
IF(COUNTIF('Substances &amp; Codes'!$B$4:$H$276,$C109)=0,Incomplete,Complete)))</f>
        <v/>
      </c>
      <c r="M109" s="10" t="str">
        <f t="shared" si="1"/>
        <v/>
      </c>
      <c r="N109" s="10" t="str">
        <f t="shared" si="11"/>
        <v/>
      </c>
      <c r="O109" s="10" t="str">
        <f t="shared" si="12"/>
        <v/>
      </c>
      <c r="P109" s="67"/>
      <c r="Q109" s="10" t="b">
        <f t="shared" si="13"/>
        <v>1</v>
      </c>
      <c r="R109" s="10" t="b">
        <f t="shared" si="4"/>
        <v>1</v>
      </c>
      <c r="S109" s="10" t="b">
        <f t="shared" si="14"/>
        <v>0</v>
      </c>
      <c r="T109" s="10" t="b">
        <f t="shared" si="5"/>
        <v>0</v>
      </c>
    </row>
    <row r="110" spans="1:20" x14ac:dyDescent="0.35">
      <c r="A110" s="25"/>
      <c r="B110" s="25"/>
      <c r="C110" s="28"/>
      <c r="D110" s="10" t="str">
        <f t="shared" si="10"/>
        <v/>
      </c>
      <c r="E110" s="28"/>
      <c r="F110" s="28" t="s">
        <v>4</v>
      </c>
      <c r="G110" s="28"/>
      <c r="H110" s="28" t="s">
        <v>4</v>
      </c>
      <c r="I110" s="10" t="str">
        <f>IF(AND('Section 8'!$M$4=No,OR(Q110=FALSE,R110=FALSE)),Tab_NotReq,
IF(AND(Q110=TRUE,R110=TRUE,K110=""),"",
IF(COUNTIF($K110:$O110,Incomplete)&gt;=1,Incomplete_or_multiple_errors&amp;": "&amp;INDEX($K$2:$O$4,1,MATCH(Incomplete,$K110:$O110,0)),Complete)))</f>
        <v/>
      </c>
      <c r="K110" s="10" t="str" cm="1">
        <f t="array" ref="K110">IF($K$1=No,"",
IF(OR(Q110=FALSE,R110=FALSE),"",
IF(AND(SUMPRODUCT(--(S110:S$336=TRUE))=0,SUMPRODUCT(--(T110:T$336=TRUE))=0),"",Incomplete)))</f>
        <v/>
      </c>
      <c r="L110" s="10" t="str">
        <f>IF(L$1=No,"",IF($C110="","",
IF(COUNTIF('Substances &amp; Codes'!$B$4:$H$276,$C110)=0,Incomplete,Complete)))</f>
        <v/>
      </c>
      <c r="M110" s="10" t="str">
        <f t="shared" si="1"/>
        <v/>
      </c>
      <c r="N110" s="10" t="str">
        <f t="shared" si="11"/>
        <v/>
      </c>
      <c r="O110" s="10" t="str">
        <f t="shared" si="12"/>
        <v/>
      </c>
      <c r="P110" s="67"/>
      <c r="Q110" s="10" t="b">
        <f t="shared" si="13"/>
        <v>1</v>
      </c>
      <c r="R110" s="10" t="b">
        <f t="shared" si="4"/>
        <v>1</v>
      </c>
      <c r="S110" s="10" t="b">
        <f t="shared" si="14"/>
        <v>0</v>
      </c>
      <c r="T110" s="10" t="b">
        <f t="shared" si="5"/>
        <v>0</v>
      </c>
    </row>
    <row r="111" spans="1:20" x14ac:dyDescent="0.35">
      <c r="A111" s="25"/>
      <c r="B111" s="25"/>
      <c r="C111" s="28"/>
      <c r="D111" s="10" t="str">
        <f t="shared" si="10"/>
        <v/>
      </c>
      <c r="E111" s="28"/>
      <c r="F111" s="28" t="s">
        <v>4</v>
      </c>
      <c r="G111" s="28"/>
      <c r="H111" s="28" t="s">
        <v>4</v>
      </c>
      <c r="I111" s="10" t="str">
        <f>IF(AND('Section 8'!$M$4=No,OR(Q111=FALSE,R111=FALSE)),Tab_NotReq,
IF(AND(Q111=TRUE,R111=TRUE,K111=""),"",
IF(COUNTIF($K111:$O111,Incomplete)&gt;=1,Incomplete_or_multiple_errors&amp;": "&amp;INDEX($K$2:$O$4,1,MATCH(Incomplete,$K111:$O111,0)),Complete)))</f>
        <v/>
      </c>
      <c r="K111" s="10" t="str" cm="1">
        <f t="array" ref="K111">IF($K$1=No,"",
IF(OR(Q111=FALSE,R111=FALSE),"",
IF(AND(SUMPRODUCT(--(S111:S$336=TRUE))=0,SUMPRODUCT(--(T111:T$336=TRUE))=0),"",Incomplete)))</f>
        <v/>
      </c>
      <c r="L111" s="10" t="str">
        <f>IF(L$1=No,"",IF($C111="","",
IF(COUNTIF('Substances &amp; Codes'!$B$4:$H$276,$C111)=0,Incomplete,Complete)))</f>
        <v/>
      </c>
      <c r="M111" s="10" t="str">
        <f t="shared" si="1"/>
        <v/>
      </c>
      <c r="N111" s="10" t="str">
        <f t="shared" si="11"/>
        <v/>
      </c>
      <c r="O111" s="10" t="str">
        <f t="shared" si="12"/>
        <v/>
      </c>
      <c r="P111" s="67"/>
      <c r="Q111" s="10" t="b">
        <f t="shared" si="13"/>
        <v>1</v>
      </c>
      <c r="R111" s="10" t="b">
        <f t="shared" si="4"/>
        <v>1</v>
      </c>
      <c r="S111" s="10" t="b">
        <f t="shared" si="14"/>
        <v>0</v>
      </c>
      <c r="T111" s="10" t="b">
        <f t="shared" si="5"/>
        <v>0</v>
      </c>
    </row>
    <row r="112" spans="1:20" x14ac:dyDescent="0.35">
      <c r="A112" s="25"/>
      <c r="B112" s="25"/>
      <c r="C112" s="28"/>
      <c r="D112" s="10" t="str">
        <f t="shared" si="10"/>
        <v/>
      </c>
      <c r="E112" s="28"/>
      <c r="F112" s="28" t="s">
        <v>4</v>
      </c>
      <c r="G112" s="28"/>
      <c r="H112" s="28" t="s">
        <v>4</v>
      </c>
      <c r="I112" s="10" t="str">
        <f>IF(AND('Section 8'!$M$4=No,OR(Q112=FALSE,R112=FALSE)),Tab_NotReq,
IF(AND(Q112=TRUE,R112=TRUE,K112=""),"",
IF(COUNTIF($K112:$O112,Incomplete)&gt;=1,Incomplete_or_multiple_errors&amp;": "&amp;INDEX($K$2:$O$4,1,MATCH(Incomplete,$K112:$O112,0)),Complete)))</f>
        <v/>
      </c>
      <c r="K112" s="10" t="str" cm="1">
        <f t="array" ref="K112">IF($K$1=No,"",
IF(OR(Q112=FALSE,R112=FALSE),"",
IF(AND(SUMPRODUCT(--(S112:S$336=TRUE))=0,SUMPRODUCT(--(T112:T$336=TRUE))=0),"",Incomplete)))</f>
        <v/>
      </c>
      <c r="L112" s="10" t="str">
        <f>IF(L$1=No,"",IF($C112="","",
IF(COUNTIF('Substances &amp; Codes'!$B$4:$H$276,$C112)=0,Incomplete,Complete)))</f>
        <v/>
      </c>
      <c r="M112" s="10" t="str">
        <f t="shared" si="1"/>
        <v/>
      </c>
      <c r="N112" s="10" t="str">
        <f t="shared" si="11"/>
        <v/>
      </c>
      <c r="O112" s="10" t="str">
        <f t="shared" si="12"/>
        <v/>
      </c>
      <c r="P112" s="67"/>
      <c r="Q112" s="10" t="b">
        <f t="shared" si="13"/>
        <v>1</v>
      </c>
      <c r="R112" s="10" t="b">
        <f t="shared" si="4"/>
        <v>1</v>
      </c>
      <c r="S112" s="10" t="b">
        <f t="shared" si="14"/>
        <v>0</v>
      </c>
      <c r="T112" s="10" t="b">
        <f t="shared" si="5"/>
        <v>0</v>
      </c>
    </row>
    <row r="113" spans="1:20" x14ac:dyDescent="0.35">
      <c r="A113" s="25"/>
      <c r="B113" s="25"/>
      <c r="C113" s="28"/>
      <c r="D113" s="10" t="str">
        <f t="shared" si="10"/>
        <v/>
      </c>
      <c r="E113" s="28"/>
      <c r="F113" s="28" t="s">
        <v>4</v>
      </c>
      <c r="G113" s="28"/>
      <c r="H113" s="28" t="s">
        <v>4</v>
      </c>
      <c r="I113" s="10" t="str">
        <f>IF(AND('Section 8'!$M$4=No,OR(Q113=FALSE,R113=FALSE)),Tab_NotReq,
IF(AND(Q113=TRUE,R113=TRUE,K113=""),"",
IF(COUNTIF($K113:$O113,Incomplete)&gt;=1,Incomplete_or_multiple_errors&amp;": "&amp;INDEX($K$2:$O$4,1,MATCH(Incomplete,$K113:$O113,0)),Complete)))</f>
        <v/>
      </c>
      <c r="K113" s="10" t="str" cm="1">
        <f t="array" ref="K113">IF($K$1=No,"",
IF(OR(Q113=FALSE,R113=FALSE),"",
IF(AND(SUMPRODUCT(--(S113:S$336=TRUE))=0,SUMPRODUCT(--(T113:T$336=TRUE))=0),"",Incomplete)))</f>
        <v/>
      </c>
      <c r="L113" s="10" t="str">
        <f>IF(L$1=No,"",IF($C113="","",
IF(COUNTIF('Substances &amp; Codes'!$B$4:$H$276,$C113)=0,Incomplete,Complete)))</f>
        <v/>
      </c>
      <c r="M113" s="10" t="str">
        <f t="shared" si="1"/>
        <v/>
      </c>
      <c r="N113" s="10" t="str">
        <f t="shared" si="11"/>
        <v/>
      </c>
      <c r="O113" s="10" t="str">
        <f t="shared" si="12"/>
        <v/>
      </c>
      <c r="P113" s="67"/>
      <c r="Q113" s="10" t="b">
        <f t="shared" si="13"/>
        <v>1</v>
      </c>
      <c r="R113" s="10" t="b">
        <f t="shared" si="4"/>
        <v>1</v>
      </c>
      <c r="S113" s="10" t="b">
        <f t="shared" si="14"/>
        <v>0</v>
      </c>
      <c r="T113" s="10" t="b">
        <f t="shared" si="5"/>
        <v>0</v>
      </c>
    </row>
    <row r="114" spans="1:20" x14ac:dyDescent="0.35">
      <c r="A114" s="25"/>
      <c r="B114" s="25"/>
      <c r="C114" s="28"/>
      <c r="D114" s="10" t="str">
        <f t="shared" si="10"/>
        <v/>
      </c>
      <c r="E114" s="28"/>
      <c r="F114" s="28" t="s">
        <v>4</v>
      </c>
      <c r="G114" s="28"/>
      <c r="H114" s="28" t="s">
        <v>4</v>
      </c>
      <c r="I114" s="10" t="str">
        <f>IF(AND('Section 8'!$M$4=No,OR(Q114=FALSE,R114=FALSE)),Tab_NotReq,
IF(AND(Q114=TRUE,R114=TRUE,K114=""),"",
IF(COUNTIF($K114:$O114,Incomplete)&gt;=1,Incomplete_or_multiple_errors&amp;": "&amp;INDEX($K$2:$O$4,1,MATCH(Incomplete,$K114:$O114,0)),Complete)))</f>
        <v/>
      </c>
      <c r="K114" s="10" t="str" cm="1">
        <f t="array" ref="K114">IF($K$1=No,"",
IF(OR(Q114=FALSE,R114=FALSE),"",
IF(AND(SUMPRODUCT(--(S114:S$336=TRUE))=0,SUMPRODUCT(--(T114:T$336=TRUE))=0),"",Incomplete)))</f>
        <v/>
      </c>
      <c r="L114" s="10" t="str">
        <f>IF(L$1=No,"",IF($C114="","",
IF(COUNTIF('Substances &amp; Codes'!$B$4:$H$276,$C114)=0,Incomplete,Complete)))</f>
        <v/>
      </c>
      <c r="M114" s="10" t="str">
        <f t="shared" si="1"/>
        <v/>
      </c>
      <c r="N114" s="10" t="str">
        <f t="shared" si="11"/>
        <v/>
      </c>
      <c r="O114" s="10" t="str">
        <f t="shared" si="12"/>
        <v/>
      </c>
      <c r="P114" s="67"/>
      <c r="Q114" s="10" t="b">
        <f t="shared" si="13"/>
        <v>1</v>
      </c>
      <c r="R114" s="10" t="b">
        <f t="shared" si="4"/>
        <v>1</v>
      </c>
      <c r="S114" s="10" t="b">
        <f t="shared" si="14"/>
        <v>0</v>
      </c>
      <c r="T114" s="10" t="b">
        <f t="shared" si="5"/>
        <v>0</v>
      </c>
    </row>
    <row r="115" spans="1:20" x14ac:dyDescent="0.35">
      <c r="A115" s="25"/>
      <c r="B115" s="25"/>
      <c r="C115" s="28"/>
      <c r="D115" s="10" t="str">
        <f t="shared" si="10"/>
        <v/>
      </c>
      <c r="E115" s="28"/>
      <c r="F115" s="28" t="s">
        <v>4</v>
      </c>
      <c r="G115" s="28"/>
      <c r="H115" s="28" t="s">
        <v>4</v>
      </c>
      <c r="I115" s="10" t="str">
        <f>IF(AND('Section 8'!$M$4=No,OR(Q115=FALSE,R115=FALSE)),Tab_NotReq,
IF(AND(Q115=TRUE,R115=TRUE,K115=""),"",
IF(COUNTIF($K115:$O115,Incomplete)&gt;=1,Incomplete_or_multiple_errors&amp;": "&amp;INDEX($K$2:$O$4,1,MATCH(Incomplete,$K115:$O115,0)),Complete)))</f>
        <v/>
      </c>
      <c r="K115" s="10" t="str" cm="1">
        <f t="array" ref="K115">IF($K$1=No,"",
IF(OR(Q115=FALSE,R115=FALSE),"",
IF(AND(SUMPRODUCT(--(S115:S$336=TRUE))=0,SUMPRODUCT(--(T115:T$336=TRUE))=0),"",Incomplete)))</f>
        <v/>
      </c>
      <c r="L115" s="10" t="str">
        <f>IF(L$1=No,"",IF($C115="","",
IF(COUNTIF('Substances &amp; Codes'!$B$4:$H$276,$C115)=0,Incomplete,Complete)))</f>
        <v/>
      </c>
      <c r="M115" s="10" t="str">
        <f t="shared" si="1"/>
        <v/>
      </c>
      <c r="N115" s="10" t="str">
        <f t="shared" si="11"/>
        <v/>
      </c>
      <c r="O115" s="10" t="str">
        <f t="shared" si="12"/>
        <v/>
      </c>
      <c r="P115" s="67"/>
      <c r="Q115" s="10" t="b">
        <f t="shared" si="13"/>
        <v>1</v>
      </c>
      <c r="R115" s="10" t="b">
        <f t="shared" si="4"/>
        <v>1</v>
      </c>
      <c r="S115" s="10" t="b">
        <f t="shared" si="14"/>
        <v>0</v>
      </c>
      <c r="T115" s="10" t="b">
        <f t="shared" si="5"/>
        <v>0</v>
      </c>
    </row>
    <row r="116" spans="1:20" x14ac:dyDescent="0.35">
      <c r="A116" s="25"/>
      <c r="B116" s="25"/>
      <c r="C116" s="28"/>
      <c r="D116" s="10" t="str">
        <f t="shared" si="10"/>
        <v/>
      </c>
      <c r="E116" s="28"/>
      <c r="F116" s="28" t="s">
        <v>4</v>
      </c>
      <c r="G116" s="28"/>
      <c r="H116" s="28" t="s">
        <v>4</v>
      </c>
      <c r="I116" s="10" t="str">
        <f>IF(AND('Section 8'!$M$4=No,OR(Q116=FALSE,R116=FALSE)),Tab_NotReq,
IF(AND(Q116=TRUE,R116=TRUE,K116=""),"",
IF(COUNTIF($K116:$O116,Incomplete)&gt;=1,Incomplete_or_multiple_errors&amp;": "&amp;INDEX($K$2:$O$4,1,MATCH(Incomplete,$K116:$O116,0)),Complete)))</f>
        <v/>
      </c>
      <c r="K116" s="10" t="str" cm="1">
        <f t="array" ref="K116">IF($K$1=No,"",
IF(OR(Q116=FALSE,R116=FALSE),"",
IF(AND(SUMPRODUCT(--(S116:S$336=TRUE))=0,SUMPRODUCT(--(T116:T$336=TRUE))=0),"",Incomplete)))</f>
        <v/>
      </c>
      <c r="L116" s="10" t="str">
        <f>IF(L$1=No,"",IF($C116="","",
IF(COUNTIF('Substances &amp; Codes'!$B$4:$H$276,$C116)=0,Incomplete,Complete)))</f>
        <v/>
      </c>
      <c r="M116" s="10" t="str">
        <f t="shared" si="1"/>
        <v/>
      </c>
      <c r="N116" s="10" t="str">
        <f t="shared" si="11"/>
        <v/>
      </c>
      <c r="O116" s="10" t="str">
        <f t="shared" si="12"/>
        <v/>
      </c>
      <c r="P116" s="67"/>
      <c r="Q116" s="10" t="b">
        <f t="shared" si="13"/>
        <v>1</v>
      </c>
      <c r="R116" s="10" t="b">
        <f t="shared" si="4"/>
        <v>1</v>
      </c>
      <c r="S116" s="10" t="b">
        <f t="shared" si="14"/>
        <v>0</v>
      </c>
      <c r="T116" s="10" t="b">
        <f t="shared" si="5"/>
        <v>0</v>
      </c>
    </row>
    <row r="117" spans="1:20" x14ac:dyDescent="0.35">
      <c r="A117" s="25"/>
      <c r="B117" s="25"/>
      <c r="C117" s="28"/>
      <c r="D117" s="10" t="str">
        <f t="shared" si="10"/>
        <v/>
      </c>
      <c r="E117" s="28"/>
      <c r="F117" s="28" t="s">
        <v>4</v>
      </c>
      <c r="G117" s="28"/>
      <c r="H117" s="28" t="s">
        <v>4</v>
      </c>
      <c r="I117" s="10" t="str">
        <f>IF(AND('Section 8'!$M$4=No,OR(Q117=FALSE,R117=FALSE)),Tab_NotReq,
IF(AND(Q117=TRUE,R117=TRUE,K117=""),"",
IF(COUNTIF($K117:$O117,Incomplete)&gt;=1,Incomplete_or_multiple_errors&amp;": "&amp;INDEX($K$2:$O$4,1,MATCH(Incomplete,$K117:$O117,0)),Complete)))</f>
        <v/>
      </c>
      <c r="K117" s="10" t="str" cm="1">
        <f t="array" ref="K117">IF($K$1=No,"",
IF(OR(Q117=FALSE,R117=FALSE),"",
IF(AND(SUMPRODUCT(--(S117:S$336=TRUE))=0,SUMPRODUCT(--(T117:T$336=TRUE))=0),"",Incomplete)))</f>
        <v/>
      </c>
      <c r="L117" s="10" t="str">
        <f>IF(L$1=No,"",IF($C117="","",
IF(COUNTIF('Substances &amp; Codes'!$B$4:$H$276,$C117)=0,Incomplete,Complete)))</f>
        <v/>
      </c>
      <c r="M117" s="10" t="str">
        <f t="shared" si="1"/>
        <v/>
      </c>
      <c r="N117" s="10" t="str">
        <f t="shared" si="11"/>
        <v/>
      </c>
      <c r="O117" s="10" t="str">
        <f t="shared" si="12"/>
        <v/>
      </c>
      <c r="P117" s="67"/>
      <c r="Q117" s="10" t="b">
        <f t="shared" si="13"/>
        <v>1</v>
      </c>
      <c r="R117" s="10" t="b">
        <f t="shared" si="4"/>
        <v>1</v>
      </c>
      <c r="S117" s="10" t="b">
        <f t="shared" si="14"/>
        <v>0</v>
      </c>
      <c r="T117" s="10" t="b">
        <f t="shared" si="5"/>
        <v>0</v>
      </c>
    </row>
    <row r="118" spans="1:20" x14ac:dyDescent="0.35">
      <c r="A118" s="25"/>
      <c r="B118" s="25"/>
      <c r="C118" s="28"/>
      <c r="D118" s="10" t="str">
        <f t="shared" si="10"/>
        <v/>
      </c>
      <c r="E118" s="28"/>
      <c r="F118" s="28" t="s">
        <v>4</v>
      </c>
      <c r="G118" s="28"/>
      <c r="H118" s="28" t="s">
        <v>4</v>
      </c>
      <c r="I118" s="10" t="str">
        <f>IF(AND('Section 8'!$M$4=No,OR(Q118=FALSE,R118=FALSE)),Tab_NotReq,
IF(AND(Q118=TRUE,R118=TRUE,K118=""),"",
IF(COUNTIF($K118:$O118,Incomplete)&gt;=1,Incomplete_or_multiple_errors&amp;": "&amp;INDEX($K$2:$O$4,1,MATCH(Incomplete,$K118:$O118,0)),Complete)))</f>
        <v/>
      </c>
      <c r="K118" s="10" t="str" cm="1">
        <f t="array" ref="K118">IF($K$1=No,"",
IF(OR(Q118=FALSE,R118=FALSE),"",
IF(AND(SUMPRODUCT(--(S118:S$336=TRUE))=0,SUMPRODUCT(--(T118:T$336=TRUE))=0),"",Incomplete)))</f>
        <v/>
      </c>
      <c r="L118" s="10" t="str">
        <f>IF(L$1=No,"",IF($C118="","",
IF(COUNTIF('Substances &amp; Codes'!$B$4:$H$276,$C118)=0,Incomplete,Complete)))</f>
        <v/>
      </c>
      <c r="M118" s="10" t="str">
        <f t="shared" si="1"/>
        <v/>
      </c>
      <c r="N118" s="10" t="str">
        <f t="shared" si="11"/>
        <v/>
      </c>
      <c r="O118" s="10" t="str">
        <f t="shared" si="12"/>
        <v/>
      </c>
      <c r="P118" s="67"/>
      <c r="Q118" s="10" t="b">
        <f t="shared" si="13"/>
        <v>1</v>
      </c>
      <c r="R118" s="10" t="b">
        <f t="shared" si="4"/>
        <v>1</v>
      </c>
      <c r="S118" s="10" t="b">
        <f t="shared" si="14"/>
        <v>0</v>
      </c>
      <c r="T118" s="10" t="b">
        <f t="shared" si="5"/>
        <v>0</v>
      </c>
    </row>
    <row r="119" spans="1:20" x14ac:dyDescent="0.35">
      <c r="A119" s="25"/>
      <c r="B119" s="25"/>
      <c r="C119" s="28"/>
      <c r="D119" s="10" t="str">
        <f t="shared" si="10"/>
        <v/>
      </c>
      <c r="E119" s="28"/>
      <c r="F119" s="28" t="s">
        <v>4</v>
      </c>
      <c r="G119" s="28"/>
      <c r="H119" s="28" t="s">
        <v>4</v>
      </c>
      <c r="I119" s="10" t="str">
        <f>IF(AND('Section 8'!$M$4=No,OR(Q119=FALSE,R119=FALSE)),Tab_NotReq,
IF(AND(Q119=TRUE,R119=TRUE,K119=""),"",
IF(COUNTIF($K119:$O119,Incomplete)&gt;=1,Incomplete_or_multiple_errors&amp;": "&amp;INDEX($K$2:$O$4,1,MATCH(Incomplete,$K119:$O119,0)),Complete)))</f>
        <v/>
      </c>
      <c r="K119" s="10" t="str" cm="1">
        <f t="array" ref="K119">IF($K$1=No,"",
IF(OR(Q119=FALSE,R119=FALSE),"",
IF(AND(SUMPRODUCT(--(S119:S$336=TRUE))=0,SUMPRODUCT(--(T119:T$336=TRUE))=0),"",Incomplete)))</f>
        <v/>
      </c>
      <c r="L119" s="10" t="str">
        <f>IF(L$1=No,"",IF($C119="","",
IF(COUNTIF('Substances &amp; Codes'!$B$4:$H$276,$C119)=0,Incomplete,Complete)))</f>
        <v/>
      </c>
      <c r="M119" s="10" t="str">
        <f t="shared" si="1"/>
        <v/>
      </c>
      <c r="N119" s="10" t="str">
        <f t="shared" si="11"/>
        <v/>
      </c>
      <c r="O119" s="10" t="str">
        <f t="shared" si="12"/>
        <v/>
      </c>
      <c r="P119" s="67"/>
      <c r="Q119" s="10" t="b">
        <f t="shared" si="13"/>
        <v>1</v>
      </c>
      <c r="R119" s="10" t="b">
        <f t="shared" si="4"/>
        <v>1</v>
      </c>
      <c r="S119" s="10" t="b">
        <f t="shared" si="14"/>
        <v>0</v>
      </c>
      <c r="T119" s="10" t="b">
        <f t="shared" si="5"/>
        <v>0</v>
      </c>
    </row>
    <row r="120" spans="1:20" x14ac:dyDescent="0.35">
      <c r="A120" s="25"/>
      <c r="B120" s="25"/>
      <c r="C120" s="28"/>
      <c r="D120" s="10" t="str">
        <f t="shared" si="10"/>
        <v/>
      </c>
      <c r="E120" s="28"/>
      <c r="F120" s="28" t="s">
        <v>4</v>
      </c>
      <c r="G120" s="28"/>
      <c r="H120" s="28" t="s">
        <v>4</v>
      </c>
      <c r="I120" s="10" t="str">
        <f>IF(AND('Section 8'!$M$4=No,OR(Q120=FALSE,R120=FALSE)),Tab_NotReq,
IF(AND(Q120=TRUE,R120=TRUE,K120=""),"",
IF(COUNTIF($K120:$O120,Incomplete)&gt;=1,Incomplete_or_multiple_errors&amp;": "&amp;INDEX($K$2:$O$4,1,MATCH(Incomplete,$K120:$O120,0)),Complete)))</f>
        <v/>
      </c>
      <c r="K120" s="10" t="str" cm="1">
        <f t="array" ref="K120">IF($K$1=No,"",
IF(OR(Q120=FALSE,R120=FALSE),"",
IF(AND(SUMPRODUCT(--(S120:S$336=TRUE))=0,SUMPRODUCT(--(T120:T$336=TRUE))=0),"",Incomplete)))</f>
        <v/>
      </c>
      <c r="L120" s="10" t="str">
        <f>IF(L$1=No,"",IF($C120="","",
IF(COUNTIF('Substances &amp; Codes'!$B$4:$H$276,$C120)=0,Incomplete,Complete)))</f>
        <v/>
      </c>
      <c r="M120" s="10" t="str">
        <f t="shared" si="1"/>
        <v/>
      </c>
      <c r="N120" s="10" t="str">
        <f t="shared" si="11"/>
        <v/>
      </c>
      <c r="O120" s="10" t="str">
        <f t="shared" si="12"/>
        <v/>
      </c>
      <c r="P120" s="67"/>
      <c r="Q120" s="10" t="b">
        <f t="shared" si="13"/>
        <v>1</v>
      </c>
      <c r="R120" s="10" t="b">
        <f t="shared" si="4"/>
        <v>1</v>
      </c>
      <c r="S120" s="10" t="b">
        <f t="shared" si="14"/>
        <v>0</v>
      </c>
      <c r="T120" s="10" t="b">
        <f t="shared" si="5"/>
        <v>0</v>
      </c>
    </row>
    <row r="121" spans="1:20" x14ac:dyDescent="0.35">
      <c r="A121" s="25"/>
      <c r="B121" s="25"/>
      <c r="C121" s="28"/>
      <c r="D121" s="10" t="str">
        <f t="shared" si="10"/>
        <v/>
      </c>
      <c r="E121" s="28"/>
      <c r="F121" s="28" t="s">
        <v>4</v>
      </c>
      <c r="G121" s="28"/>
      <c r="H121" s="28" t="s">
        <v>4</v>
      </c>
      <c r="I121" s="10" t="str">
        <f>IF(AND('Section 8'!$M$4=No,OR(Q121=FALSE,R121=FALSE)),Tab_NotReq,
IF(AND(Q121=TRUE,R121=TRUE,K121=""),"",
IF(COUNTIF($K121:$O121,Incomplete)&gt;=1,Incomplete_or_multiple_errors&amp;": "&amp;INDEX($K$2:$O$4,1,MATCH(Incomplete,$K121:$O121,0)),Complete)))</f>
        <v/>
      </c>
      <c r="K121" s="10" t="str" cm="1">
        <f t="array" ref="K121">IF($K$1=No,"",
IF(OR(Q121=FALSE,R121=FALSE),"",
IF(AND(SUMPRODUCT(--(S121:S$336=TRUE))=0,SUMPRODUCT(--(T121:T$336=TRUE))=0),"",Incomplete)))</f>
        <v/>
      </c>
      <c r="L121" s="10" t="str">
        <f>IF(L$1=No,"",IF($C121="","",
IF(COUNTIF('Substances &amp; Codes'!$B$4:$H$276,$C121)=0,Incomplete,Complete)))</f>
        <v/>
      </c>
      <c r="M121" s="10" t="str">
        <f t="shared" si="1"/>
        <v/>
      </c>
      <c r="N121" s="10" t="str">
        <f t="shared" si="11"/>
        <v/>
      </c>
      <c r="O121" s="10" t="str">
        <f t="shared" si="12"/>
        <v/>
      </c>
      <c r="P121" s="67"/>
      <c r="Q121" s="10" t="b">
        <f t="shared" si="13"/>
        <v>1</v>
      </c>
      <c r="R121" s="10" t="b">
        <f t="shared" si="4"/>
        <v>1</v>
      </c>
      <c r="S121" s="10" t="b">
        <f t="shared" si="14"/>
        <v>0</v>
      </c>
      <c r="T121" s="10" t="b">
        <f t="shared" si="5"/>
        <v>0</v>
      </c>
    </row>
    <row r="122" spans="1:20" x14ac:dyDescent="0.35">
      <c r="A122" s="25"/>
      <c r="B122" s="25"/>
      <c r="C122" s="28"/>
      <c r="D122" s="10" t="str">
        <f t="shared" si="10"/>
        <v/>
      </c>
      <c r="E122" s="28"/>
      <c r="F122" s="28" t="s">
        <v>4</v>
      </c>
      <c r="G122" s="28"/>
      <c r="H122" s="28" t="s">
        <v>4</v>
      </c>
      <c r="I122" s="10" t="str">
        <f>IF(AND('Section 8'!$M$4=No,OR(Q122=FALSE,R122=FALSE)),Tab_NotReq,
IF(AND(Q122=TRUE,R122=TRUE,K122=""),"",
IF(COUNTIF($K122:$O122,Incomplete)&gt;=1,Incomplete_or_multiple_errors&amp;": "&amp;INDEX($K$2:$O$4,1,MATCH(Incomplete,$K122:$O122,0)),Complete)))</f>
        <v/>
      </c>
      <c r="K122" s="10" t="str" cm="1">
        <f t="array" ref="K122">IF($K$1=No,"",
IF(OR(Q122=FALSE,R122=FALSE),"",
IF(AND(SUMPRODUCT(--(S122:S$336=TRUE))=0,SUMPRODUCT(--(T122:T$336=TRUE))=0),"",Incomplete)))</f>
        <v/>
      </c>
      <c r="L122" s="10" t="str">
        <f>IF(L$1=No,"",IF($C122="","",
IF(COUNTIF('Substances &amp; Codes'!$B$4:$H$276,$C122)=0,Incomplete,Complete)))</f>
        <v/>
      </c>
      <c r="M122" s="10" t="str">
        <f t="shared" si="1"/>
        <v/>
      </c>
      <c r="N122" s="10" t="str">
        <f t="shared" si="11"/>
        <v/>
      </c>
      <c r="O122" s="10" t="str">
        <f t="shared" si="12"/>
        <v/>
      </c>
      <c r="P122" s="67"/>
      <c r="Q122" s="10" t="b">
        <f t="shared" si="13"/>
        <v>1</v>
      </c>
      <c r="R122" s="10" t="b">
        <f t="shared" si="4"/>
        <v>1</v>
      </c>
      <c r="S122" s="10" t="b">
        <f t="shared" si="14"/>
        <v>0</v>
      </c>
      <c r="T122" s="10" t="b">
        <f t="shared" si="5"/>
        <v>0</v>
      </c>
    </row>
    <row r="123" spans="1:20" x14ac:dyDescent="0.35">
      <c r="A123" s="25"/>
      <c r="B123" s="25"/>
      <c r="C123" s="28"/>
      <c r="D123" s="10" t="str">
        <f t="shared" si="10"/>
        <v/>
      </c>
      <c r="E123" s="28"/>
      <c r="F123" s="28" t="s">
        <v>4</v>
      </c>
      <c r="G123" s="28"/>
      <c r="H123" s="28" t="s">
        <v>4</v>
      </c>
      <c r="I123" s="10" t="str">
        <f>IF(AND('Section 8'!$M$4=No,OR(Q123=FALSE,R123=FALSE)),Tab_NotReq,
IF(AND(Q123=TRUE,R123=TRUE,K123=""),"",
IF(COUNTIF($K123:$O123,Incomplete)&gt;=1,Incomplete_or_multiple_errors&amp;": "&amp;INDEX($K$2:$O$4,1,MATCH(Incomplete,$K123:$O123,0)),Complete)))</f>
        <v/>
      </c>
      <c r="K123" s="10" t="str" cm="1">
        <f t="array" ref="K123">IF($K$1=No,"",
IF(OR(Q123=FALSE,R123=FALSE),"",
IF(AND(SUMPRODUCT(--(S123:S$336=TRUE))=0,SUMPRODUCT(--(T123:T$336=TRUE))=0),"",Incomplete)))</f>
        <v/>
      </c>
      <c r="L123" s="10" t="str">
        <f>IF(L$1=No,"",IF($C123="","",
IF(COUNTIF('Substances &amp; Codes'!$B$4:$H$276,$C123)=0,Incomplete,Complete)))</f>
        <v/>
      </c>
      <c r="M123" s="10" t="str">
        <f t="shared" si="1"/>
        <v/>
      </c>
      <c r="N123" s="10" t="str">
        <f t="shared" si="11"/>
        <v/>
      </c>
      <c r="O123" s="10" t="str">
        <f t="shared" si="12"/>
        <v/>
      </c>
      <c r="P123" s="67"/>
      <c r="Q123" s="10" t="b">
        <f t="shared" si="13"/>
        <v>1</v>
      </c>
      <c r="R123" s="10" t="b">
        <f t="shared" si="4"/>
        <v>1</v>
      </c>
      <c r="S123" s="10" t="b">
        <f t="shared" si="14"/>
        <v>0</v>
      </c>
      <c r="T123" s="10" t="b">
        <f t="shared" si="5"/>
        <v>0</v>
      </c>
    </row>
    <row r="124" spans="1:20" x14ac:dyDescent="0.35">
      <c r="A124" s="25"/>
      <c r="B124" s="25"/>
      <c r="C124" s="28"/>
      <c r="D124" s="10" t="str">
        <f t="shared" si="10"/>
        <v/>
      </c>
      <c r="E124" s="28"/>
      <c r="F124" s="28" t="s">
        <v>4</v>
      </c>
      <c r="G124" s="28"/>
      <c r="H124" s="28" t="s">
        <v>4</v>
      </c>
      <c r="I124" s="10" t="str">
        <f>IF(AND('Section 8'!$M$4=No,OR(Q124=FALSE,R124=FALSE)),Tab_NotReq,
IF(AND(Q124=TRUE,R124=TRUE,K124=""),"",
IF(COUNTIF($K124:$O124,Incomplete)&gt;=1,Incomplete_or_multiple_errors&amp;": "&amp;INDEX($K$2:$O$4,1,MATCH(Incomplete,$K124:$O124,0)),Complete)))</f>
        <v/>
      </c>
      <c r="K124" s="10" t="str" cm="1">
        <f t="array" ref="K124">IF($K$1=No,"",
IF(OR(Q124=FALSE,R124=FALSE),"",
IF(AND(SUMPRODUCT(--(S124:S$336=TRUE))=0,SUMPRODUCT(--(T124:T$336=TRUE))=0),"",Incomplete)))</f>
        <v/>
      </c>
      <c r="L124" s="10" t="str">
        <f>IF(L$1=No,"",IF($C124="","",
IF(COUNTIF('Substances &amp; Codes'!$B$4:$H$276,$C124)=0,Incomplete,Complete)))</f>
        <v/>
      </c>
      <c r="M124" s="10" t="str">
        <f t="shared" si="1"/>
        <v/>
      </c>
      <c r="N124" s="10" t="str">
        <f t="shared" si="11"/>
        <v/>
      </c>
      <c r="O124" s="10" t="str">
        <f t="shared" si="12"/>
        <v/>
      </c>
      <c r="P124" s="67"/>
      <c r="Q124" s="10" t="b">
        <f t="shared" si="13"/>
        <v>1</v>
      </c>
      <c r="R124" s="10" t="b">
        <f t="shared" si="4"/>
        <v>1</v>
      </c>
      <c r="S124" s="10" t="b">
        <f t="shared" si="14"/>
        <v>0</v>
      </c>
      <c r="T124" s="10" t="b">
        <f t="shared" si="5"/>
        <v>0</v>
      </c>
    </row>
    <row r="125" spans="1:20" x14ac:dyDescent="0.35">
      <c r="A125" s="25"/>
      <c r="B125" s="25"/>
      <c r="C125" s="28"/>
      <c r="D125" s="10" t="str">
        <f t="shared" si="10"/>
        <v/>
      </c>
      <c r="E125" s="28"/>
      <c r="F125" s="28" t="s">
        <v>4</v>
      </c>
      <c r="G125" s="28"/>
      <c r="H125" s="28" t="s">
        <v>4</v>
      </c>
      <c r="I125" s="10" t="str">
        <f>IF(AND('Section 8'!$M$4=No,OR(Q125=FALSE,R125=FALSE)),Tab_NotReq,
IF(AND(Q125=TRUE,R125=TRUE,K125=""),"",
IF(COUNTIF($K125:$O125,Incomplete)&gt;=1,Incomplete_or_multiple_errors&amp;": "&amp;INDEX($K$2:$O$4,1,MATCH(Incomplete,$K125:$O125,0)),Complete)))</f>
        <v/>
      </c>
      <c r="K125" s="10" t="str" cm="1">
        <f t="array" ref="K125">IF($K$1=No,"",
IF(OR(Q125=FALSE,R125=FALSE),"",
IF(AND(SUMPRODUCT(--(S125:S$336=TRUE))=0,SUMPRODUCT(--(T125:T$336=TRUE))=0),"",Incomplete)))</f>
        <v/>
      </c>
      <c r="L125" s="10" t="str">
        <f>IF(L$1=No,"",IF($C125="","",
IF(COUNTIF('Substances &amp; Codes'!$B$4:$H$276,$C125)=0,Incomplete,Complete)))</f>
        <v/>
      </c>
      <c r="M125" s="10" t="str">
        <f t="shared" si="1"/>
        <v/>
      </c>
      <c r="N125" s="10" t="str">
        <f t="shared" si="11"/>
        <v/>
      </c>
      <c r="O125" s="10" t="str">
        <f t="shared" si="12"/>
        <v/>
      </c>
      <c r="P125" s="67"/>
      <c r="Q125" s="10" t="b">
        <f t="shared" si="13"/>
        <v>1</v>
      </c>
      <c r="R125" s="10" t="b">
        <f t="shared" si="4"/>
        <v>1</v>
      </c>
      <c r="S125" s="10" t="b">
        <f t="shared" si="14"/>
        <v>0</v>
      </c>
      <c r="T125" s="10" t="b">
        <f t="shared" si="5"/>
        <v>0</v>
      </c>
    </row>
    <row r="126" spans="1:20" x14ac:dyDescent="0.35">
      <c r="A126" s="25"/>
      <c r="B126" s="25"/>
      <c r="C126" s="28"/>
      <c r="D126" s="10" t="str">
        <f t="shared" si="10"/>
        <v/>
      </c>
      <c r="E126" s="28"/>
      <c r="F126" s="28" t="s">
        <v>4</v>
      </c>
      <c r="G126" s="28"/>
      <c r="H126" s="28" t="s">
        <v>4</v>
      </c>
      <c r="I126" s="10" t="str">
        <f>IF(AND('Section 8'!$M$4=No,OR(Q126=FALSE,R126=FALSE)),Tab_NotReq,
IF(AND(Q126=TRUE,R126=TRUE,K126=""),"",
IF(COUNTIF($K126:$O126,Incomplete)&gt;=1,Incomplete_or_multiple_errors&amp;": "&amp;INDEX($K$2:$O$4,1,MATCH(Incomplete,$K126:$O126,0)),Complete)))</f>
        <v/>
      </c>
      <c r="K126" s="10" t="str" cm="1">
        <f t="array" ref="K126">IF($K$1=No,"",
IF(OR(Q126=FALSE,R126=FALSE),"",
IF(AND(SUMPRODUCT(--(S126:S$336=TRUE))=0,SUMPRODUCT(--(T126:T$336=TRUE))=0),"",Incomplete)))</f>
        <v/>
      </c>
      <c r="L126" s="10" t="str">
        <f>IF(L$1=No,"",IF($C126="","",
IF(COUNTIF('Substances &amp; Codes'!$B$4:$H$276,$C126)=0,Incomplete,Complete)))</f>
        <v/>
      </c>
      <c r="M126" s="10" t="str">
        <f t="shared" si="1"/>
        <v/>
      </c>
      <c r="N126" s="10" t="str">
        <f t="shared" si="11"/>
        <v/>
      </c>
      <c r="O126" s="10" t="str">
        <f t="shared" si="12"/>
        <v/>
      </c>
      <c r="P126" s="67"/>
      <c r="Q126" s="10" t="b">
        <f t="shared" si="13"/>
        <v>1</v>
      </c>
      <c r="R126" s="10" t="b">
        <f t="shared" si="4"/>
        <v>1</v>
      </c>
      <c r="S126" s="10" t="b">
        <f t="shared" si="14"/>
        <v>0</v>
      </c>
      <c r="T126" s="10" t="b">
        <f t="shared" si="5"/>
        <v>0</v>
      </c>
    </row>
    <row r="127" spans="1:20" x14ac:dyDescent="0.35">
      <c r="A127" s="25"/>
      <c r="B127" s="25"/>
      <c r="C127" s="28"/>
      <c r="D127" s="10" t="str">
        <f t="shared" si="10"/>
        <v/>
      </c>
      <c r="E127" s="28"/>
      <c r="F127" s="28" t="s">
        <v>4</v>
      </c>
      <c r="G127" s="28"/>
      <c r="H127" s="28" t="s">
        <v>4</v>
      </c>
      <c r="I127" s="10" t="str">
        <f>IF(AND('Section 8'!$M$4=No,OR(Q127=FALSE,R127=FALSE)),Tab_NotReq,
IF(AND(Q127=TRUE,R127=TRUE,K127=""),"",
IF(COUNTIF($K127:$O127,Incomplete)&gt;=1,Incomplete_or_multiple_errors&amp;": "&amp;INDEX($K$2:$O$4,1,MATCH(Incomplete,$K127:$O127,0)),Complete)))</f>
        <v/>
      </c>
      <c r="K127" s="10" t="str" cm="1">
        <f t="array" ref="K127">IF($K$1=No,"",
IF(OR(Q127=FALSE,R127=FALSE),"",
IF(AND(SUMPRODUCT(--(S127:S$336=TRUE))=0,SUMPRODUCT(--(T127:T$336=TRUE))=0),"",Incomplete)))</f>
        <v/>
      </c>
      <c r="L127" s="10" t="str">
        <f>IF(L$1=No,"",IF($C127="","",
IF(COUNTIF('Substances &amp; Codes'!$B$4:$H$276,$C127)=0,Incomplete,Complete)))</f>
        <v/>
      </c>
      <c r="M127" s="10" t="str">
        <f t="shared" si="1"/>
        <v/>
      </c>
      <c r="N127" s="10" t="str">
        <f t="shared" si="11"/>
        <v/>
      </c>
      <c r="O127" s="10" t="str">
        <f t="shared" si="12"/>
        <v/>
      </c>
      <c r="P127" s="67"/>
      <c r="Q127" s="10" t="b">
        <f t="shared" si="13"/>
        <v>1</v>
      </c>
      <c r="R127" s="10" t="b">
        <f t="shared" si="4"/>
        <v>1</v>
      </c>
      <c r="S127" s="10" t="b">
        <f t="shared" si="14"/>
        <v>0</v>
      </c>
      <c r="T127" s="10" t="b">
        <f t="shared" si="5"/>
        <v>0</v>
      </c>
    </row>
    <row r="128" spans="1:20" x14ac:dyDescent="0.35">
      <c r="A128" s="25"/>
      <c r="B128" s="25"/>
      <c r="C128" s="28"/>
      <c r="D128" s="10" t="str">
        <f t="shared" si="10"/>
        <v/>
      </c>
      <c r="E128" s="28"/>
      <c r="F128" s="28" t="s">
        <v>4</v>
      </c>
      <c r="G128" s="28"/>
      <c r="H128" s="28" t="s">
        <v>4</v>
      </c>
      <c r="I128" s="10" t="str">
        <f>IF(AND('Section 8'!$M$4=No,OR(Q128=FALSE,R128=FALSE)),Tab_NotReq,
IF(AND(Q128=TRUE,R128=TRUE,K128=""),"",
IF(COUNTIF($K128:$O128,Incomplete)&gt;=1,Incomplete_or_multiple_errors&amp;": "&amp;INDEX($K$2:$O$4,1,MATCH(Incomplete,$K128:$O128,0)),Complete)))</f>
        <v/>
      </c>
      <c r="K128" s="10" t="str" cm="1">
        <f t="array" ref="K128">IF($K$1=No,"",
IF(OR(Q128=FALSE,R128=FALSE),"",
IF(AND(SUMPRODUCT(--(S128:S$336=TRUE))=0,SUMPRODUCT(--(T128:T$336=TRUE))=0),"",Incomplete)))</f>
        <v/>
      </c>
      <c r="L128" s="10" t="str">
        <f>IF(L$1=No,"",IF($C128="","",
IF(COUNTIF('Substances &amp; Codes'!$B$4:$H$276,$C128)=0,Incomplete,Complete)))</f>
        <v/>
      </c>
      <c r="M128" s="10" t="str">
        <f t="shared" si="1"/>
        <v/>
      </c>
      <c r="N128" s="10" t="str">
        <f t="shared" si="11"/>
        <v/>
      </c>
      <c r="O128" s="10" t="str">
        <f t="shared" si="12"/>
        <v/>
      </c>
      <c r="P128" s="67"/>
      <c r="Q128" s="10" t="b">
        <f t="shared" si="13"/>
        <v>1</v>
      </c>
      <c r="R128" s="10" t="b">
        <f t="shared" si="4"/>
        <v>1</v>
      </c>
      <c r="S128" s="10" t="b">
        <f t="shared" si="14"/>
        <v>0</v>
      </c>
      <c r="T128" s="10" t="b">
        <f t="shared" si="5"/>
        <v>0</v>
      </c>
    </row>
    <row r="129" spans="1:20" x14ac:dyDescent="0.35">
      <c r="A129" s="25"/>
      <c r="B129" s="25"/>
      <c r="C129" s="28"/>
      <c r="D129" s="10" t="str">
        <f t="shared" si="10"/>
        <v/>
      </c>
      <c r="E129" s="28"/>
      <c r="F129" s="28" t="s">
        <v>4</v>
      </c>
      <c r="G129" s="28"/>
      <c r="H129" s="28" t="s">
        <v>4</v>
      </c>
      <c r="I129" s="10" t="str">
        <f>IF(AND('Section 8'!$M$4=No,OR(Q129=FALSE,R129=FALSE)),Tab_NotReq,
IF(AND(Q129=TRUE,R129=TRUE,K129=""),"",
IF(COUNTIF($K129:$O129,Incomplete)&gt;=1,Incomplete_or_multiple_errors&amp;": "&amp;INDEX($K$2:$O$4,1,MATCH(Incomplete,$K129:$O129,0)),Complete)))</f>
        <v/>
      </c>
      <c r="K129" s="10" t="str" cm="1">
        <f t="array" ref="K129">IF($K$1=No,"",
IF(OR(Q129=FALSE,R129=FALSE),"",
IF(AND(SUMPRODUCT(--(S129:S$336=TRUE))=0,SUMPRODUCT(--(T129:T$336=TRUE))=0),"",Incomplete)))</f>
        <v/>
      </c>
      <c r="L129" s="10" t="str">
        <f>IF(L$1=No,"",IF($C129="","",
IF(COUNTIF('Substances &amp; Codes'!$B$4:$H$276,$C129)=0,Incomplete,Complete)))</f>
        <v/>
      </c>
      <c r="M129" s="10" t="str">
        <f t="shared" si="1"/>
        <v/>
      </c>
      <c r="N129" s="10" t="str">
        <f t="shared" si="11"/>
        <v/>
      </c>
      <c r="O129" s="10" t="str">
        <f t="shared" si="12"/>
        <v/>
      </c>
      <c r="P129" s="67"/>
      <c r="Q129" s="10" t="b">
        <f t="shared" si="13"/>
        <v>1</v>
      </c>
      <c r="R129" s="10" t="b">
        <f t="shared" si="4"/>
        <v>1</v>
      </c>
      <c r="S129" s="10" t="b">
        <f t="shared" si="14"/>
        <v>0</v>
      </c>
      <c r="T129" s="10" t="b">
        <f t="shared" si="5"/>
        <v>0</v>
      </c>
    </row>
    <row r="130" spans="1:20" x14ac:dyDescent="0.35">
      <c r="A130" s="25"/>
      <c r="B130" s="25"/>
      <c r="C130" s="28"/>
      <c r="D130" s="10" t="str">
        <f t="shared" si="10"/>
        <v/>
      </c>
      <c r="E130" s="28"/>
      <c r="F130" s="28" t="s">
        <v>4</v>
      </c>
      <c r="G130" s="28"/>
      <c r="H130" s="28" t="s">
        <v>4</v>
      </c>
      <c r="I130" s="10" t="str">
        <f>IF(AND('Section 8'!$M$4=No,OR(Q130=FALSE,R130=FALSE)),Tab_NotReq,
IF(AND(Q130=TRUE,R130=TRUE,K130=""),"",
IF(COUNTIF($K130:$O130,Incomplete)&gt;=1,Incomplete_or_multiple_errors&amp;": "&amp;INDEX($K$2:$O$4,1,MATCH(Incomplete,$K130:$O130,0)),Complete)))</f>
        <v/>
      </c>
      <c r="K130" s="10" t="str" cm="1">
        <f t="array" ref="K130">IF($K$1=No,"",
IF(OR(Q130=FALSE,R130=FALSE),"",
IF(AND(SUMPRODUCT(--(S130:S$336=TRUE))=0,SUMPRODUCT(--(T130:T$336=TRUE))=0),"",Incomplete)))</f>
        <v/>
      </c>
      <c r="L130" s="10" t="str">
        <f>IF(L$1=No,"",IF($C130="","",
IF(COUNTIF('Substances &amp; Codes'!$B$4:$H$276,$C130)=0,Incomplete,Complete)))</f>
        <v/>
      </c>
      <c r="M130" s="10" t="str">
        <f t="shared" si="1"/>
        <v/>
      </c>
      <c r="N130" s="10" t="str">
        <f t="shared" si="11"/>
        <v/>
      </c>
      <c r="O130" s="10" t="str">
        <f t="shared" si="12"/>
        <v/>
      </c>
      <c r="P130" s="67"/>
      <c r="Q130" s="10" t="b">
        <f t="shared" si="13"/>
        <v>1</v>
      </c>
      <c r="R130" s="10" t="b">
        <f t="shared" si="4"/>
        <v>1</v>
      </c>
      <c r="S130" s="10" t="b">
        <f t="shared" si="14"/>
        <v>0</v>
      </c>
      <c r="T130" s="10" t="b">
        <f t="shared" si="5"/>
        <v>0</v>
      </c>
    </row>
    <row r="131" spans="1:20" x14ac:dyDescent="0.35">
      <c r="A131" s="25"/>
      <c r="B131" s="25"/>
      <c r="C131" s="28"/>
      <c r="D131" s="10" t="str">
        <f t="shared" si="10"/>
        <v/>
      </c>
      <c r="E131" s="28"/>
      <c r="F131" s="28" t="s">
        <v>4</v>
      </c>
      <c r="G131" s="28"/>
      <c r="H131" s="28" t="s">
        <v>4</v>
      </c>
      <c r="I131" s="10" t="str">
        <f>IF(AND('Section 8'!$M$4=No,OR(Q131=FALSE,R131=FALSE)),Tab_NotReq,
IF(AND(Q131=TRUE,R131=TRUE,K131=""),"",
IF(COUNTIF($K131:$O131,Incomplete)&gt;=1,Incomplete_or_multiple_errors&amp;": "&amp;INDEX($K$2:$O$4,1,MATCH(Incomplete,$K131:$O131,0)),Complete)))</f>
        <v/>
      </c>
      <c r="K131" s="10" t="str" cm="1">
        <f t="array" ref="K131">IF($K$1=No,"",
IF(OR(Q131=FALSE,R131=FALSE),"",
IF(AND(SUMPRODUCT(--(S131:S$336=TRUE))=0,SUMPRODUCT(--(T131:T$336=TRUE))=0),"",Incomplete)))</f>
        <v/>
      </c>
      <c r="L131" s="10" t="str">
        <f>IF(L$1=No,"",IF($C131="","",
IF(COUNTIF('Substances &amp; Codes'!$B$4:$H$276,$C131)=0,Incomplete,Complete)))</f>
        <v/>
      </c>
      <c r="M131" s="10" t="str">
        <f t="shared" si="1"/>
        <v/>
      </c>
      <c r="N131" s="10" t="str">
        <f t="shared" si="11"/>
        <v/>
      </c>
      <c r="O131" s="10" t="str">
        <f t="shared" si="12"/>
        <v/>
      </c>
      <c r="P131" s="67"/>
      <c r="Q131" s="10" t="b">
        <f t="shared" si="13"/>
        <v>1</v>
      </c>
      <c r="R131" s="10" t="b">
        <f t="shared" si="4"/>
        <v>1</v>
      </c>
      <c r="S131" s="10" t="b">
        <f t="shared" si="14"/>
        <v>0</v>
      </c>
      <c r="T131" s="10" t="b">
        <f t="shared" si="5"/>
        <v>0</v>
      </c>
    </row>
    <row r="132" spans="1:20" x14ac:dyDescent="0.35">
      <c r="A132" s="25"/>
      <c r="B132" s="25"/>
      <c r="C132" s="28"/>
      <c r="D132" s="10" t="str">
        <f t="shared" ref="D132:D195" si="15">IF(C132="", "", IFERROR(VLOOKUP(C132, Substance_Full, 2, FALSE), ""))</f>
        <v/>
      </c>
      <c r="E132" s="28"/>
      <c r="F132" s="28" t="s">
        <v>4</v>
      </c>
      <c r="G132" s="28"/>
      <c r="H132" s="28" t="s">
        <v>4</v>
      </c>
      <c r="I132" s="10" t="str">
        <f>IF(AND('Section 8'!$M$4=No,OR(Q132=FALSE,R132=FALSE)),Tab_NotReq,
IF(AND(Q132=TRUE,R132=TRUE,K132=""),"",
IF(COUNTIF($K132:$O132,Incomplete)&gt;=1,Incomplete_or_multiple_errors&amp;": "&amp;INDEX($K$2:$O$4,1,MATCH(Incomplete,$K132:$O132,0)),Complete)))</f>
        <v/>
      </c>
      <c r="K132" s="10" t="str" cm="1">
        <f t="array" ref="K132">IF($K$1=No,"",
IF(OR(Q132=FALSE,R132=FALSE),"",
IF(AND(SUMPRODUCT(--(S132:S$336=TRUE))=0,SUMPRODUCT(--(T132:T$336=TRUE))=0),"",Incomplete)))</f>
        <v/>
      </c>
      <c r="L132" s="10" t="str">
        <f>IF(L$1=No,"",IF($C132="","",
IF(COUNTIF('Substances &amp; Codes'!$B$4:$H$276,$C132)=0,Incomplete,Complete)))</f>
        <v/>
      </c>
      <c r="M132" s="10" t="str">
        <f t="shared" si="1"/>
        <v/>
      </c>
      <c r="N132" s="10" t="str">
        <f t="shared" si="11"/>
        <v/>
      </c>
      <c r="O132" s="10" t="str">
        <f t="shared" si="12"/>
        <v/>
      </c>
      <c r="P132" s="67"/>
      <c r="Q132" s="10" t="b">
        <f t="shared" si="13"/>
        <v>1</v>
      </c>
      <c r="R132" s="10" t="b">
        <f t="shared" si="4"/>
        <v>1</v>
      </c>
      <c r="S132" s="10" t="b">
        <f t="shared" si="14"/>
        <v>0</v>
      </c>
      <c r="T132" s="10" t="b">
        <f t="shared" si="5"/>
        <v>0</v>
      </c>
    </row>
    <row r="133" spans="1:20" x14ac:dyDescent="0.35">
      <c r="A133" s="25"/>
      <c r="B133" s="25"/>
      <c r="C133" s="28"/>
      <c r="D133" s="10" t="str">
        <f t="shared" si="15"/>
        <v/>
      </c>
      <c r="E133" s="28"/>
      <c r="F133" s="28" t="s">
        <v>4</v>
      </c>
      <c r="G133" s="28"/>
      <c r="H133" s="28" t="s">
        <v>4</v>
      </c>
      <c r="I133" s="10" t="str">
        <f>IF(AND('Section 8'!$M$4=No,OR(Q133=FALSE,R133=FALSE)),Tab_NotReq,
IF(AND(Q133=TRUE,R133=TRUE,K133=""),"",
IF(COUNTIF($K133:$O133,Incomplete)&gt;=1,Incomplete_or_multiple_errors&amp;": "&amp;INDEX($K$2:$O$4,1,MATCH(Incomplete,$K133:$O133,0)),Complete)))</f>
        <v/>
      </c>
      <c r="K133" s="10" t="str" cm="1">
        <f t="array" ref="K133">IF($K$1=No,"",
IF(OR(Q133=FALSE,R133=FALSE),"",
IF(AND(SUMPRODUCT(--(S133:S$336=TRUE))=0,SUMPRODUCT(--(T133:T$336=TRUE))=0),"",Incomplete)))</f>
        <v/>
      </c>
      <c r="L133" s="10" t="str">
        <f>IF(L$1=No,"",IF($C133="","",
IF(COUNTIF('Substances &amp; Codes'!$B$4:$H$276,$C133)=0,Incomplete,Complete)))</f>
        <v/>
      </c>
      <c r="M133" s="10" t="str">
        <f t="shared" si="1"/>
        <v/>
      </c>
      <c r="N133" s="10" t="str">
        <f t="shared" ref="N133:N196" si="16">IF(N$1=No,"",
IF(AND($Q133=TRUE,$R133=TRUE),"",
IF(F133="",Incomplete,IF(ISERROR(VLOOKUP(F133,YesNo_CBI,1,FALSE))=TRUE,Incomplete,Complete))))</f>
        <v/>
      </c>
      <c r="O133" s="10" t="str">
        <f t="shared" ref="O133:O196" si="17">IF($O$1=No,"",
IF(AND(Q133=TRUE,R133=TRUE),"",
IF(AND(G133="",OR(H133="",H133=No)),"",
IF(AND(COUNTA(G133)&gt;0,ISERROR(VLOOKUP(H133,YesNo_CBI,1,FALSE))=FALSE)=TRUE,Complete,Incomplete))))</f>
        <v/>
      </c>
      <c r="P133" s="67"/>
      <c r="Q133" s="10" t="b">
        <f t="shared" ref="Q133:Q196" si="18">AND($C133="",$D133="",$E133="",$G133="")</f>
        <v>1</v>
      </c>
      <c r="R133" s="10" t="b">
        <f t="shared" si="4"/>
        <v>1</v>
      </c>
      <c r="S133" s="10" t="b">
        <f t="shared" ref="S133:S196" si="19">OR($C134&lt;&gt;"",$D134&lt;&gt;"",$E134&lt;&gt;"",$G134&lt;&gt;"")</f>
        <v>0</v>
      </c>
      <c r="T133" s="10" t="b">
        <f t="shared" si="5"/>
        <v>0</v>
      </c>
    </row>
    <row r="134" spans="1:20" x14ac:dyDescent="0.35">
      <c r="A134" s="25"/>
      <c r="B134" s="25"/>
      <c r="C134" s="28"/>
      <c r="D134" s="10" t="str">
        <f t="shared" si="15"/>
        <v/>
      </c>
      <c r="E134" s="28"/>
      <c r="F134" s="28" t="s">
        <v>4</v>
      </c>
      <c r="G134" s="28"/>
      <c r="H134" s="28" t="s">
        <v>4</v>
      </c>
      <c r="I134" s="10" t="str">
        <f>IF(AND('Section 8'!$M$4=No,OR(Q134=FALSE,R134=FALSE)),Tab_NotReq,
IF(AND(Q134=TRUE,R134=TRUE,K134=""),"",
IF(COUNTIF($K134:$O134,Incomplete)&gt;=1,Incomplete_or_multiple_errors&amp;": "&amp;INDEX($K$2:$O$4,1,MATCH(Incomplete,$K134:$O134,0)),Complete)))</f>
        <v/>
      </c>
      <c r="K134" s="10" t="str" cm="1">
        <f t="array" ref="K134">IF($K$1=No,"",
IF(OR(Q134=FALSE,R134=FALSE),"",
IF(AND(SUMPRODUCT(--(S134:S$336=TRUE))=0,SUMPRODUCT(--(T134:T$336=TRUE))=0),"",Incomplete)))</f>
        <v/>
      </c>
      <c r="L134" s="10" t="str">
        <f>IF(L$1=No,"",IF($C134="","",
IF(COUNTIF('Substances &amp; Codes'!$B$4:$H$276,$C134)=0,Incomplete,Complete)))</f>
        <v/>
      </c>
      <c r="M134" s="10" t="str">
        <f t="shared" si="1"/>
        <v/>
      </c>
      <c r="N134" s="10" t="str">
        <f t="shared" si="16"/>
        <v/>
      </c>
      <c r="O134" s="10" t="str">
        <f t="shared" si="17"/>
        <v/>
      </c>
      <c r="P134" s="67"/>
      <c r="Q134" s="10" t="b">
        <f t="shared" si="18"/>
        <v>1</v>
      </c>
      <c r="R134" s="10" t="b">
        <f t="shared" si="4"/>
        <v>1</v>
      </c>
      <c r="S134" s="10" t="b">
        <f t="shared" si="19"/>
        <v>0</v>
      </c>
      <c r="T134" s="10" t="b">
        <f t="shared" si="5"/>
        <v>0</v>
      </c>
    </row>
    <row r="135" spans="1:20" x14ac:dyDescent="0.35">
      <c r="A135" s="25"/>
      <c r="B135" s="25"/>
      <c r="C135" s="28"/>
      <c r="D135" s="10" t="str">
        <f t="shared" si="15"/>
        <v/>
      </c>
      <c r="E135" s="28"/>
      <c r="F135" s="28" t="s">
        <v>4</v>
      </c>
      <c r="G135" s="28"/>
      <c r="H135" s="28" t="s">
        <v>4</v>
      </c>
      <c r="I135" s="10" t="str">
        <f>IF(AND('Section 8'!$M$4=No,OR(Q135=FALSE,R135=FALSE)),Tab_NotReq,
IF(AND(Q135=TRUE,R135=TRUE,K135=""),"",
IF(COUNTIF($K135:$O135,Incomplete)&gt;=1,Incomplete_or_multiple_errors&amp;": "&amp;INDEX($K$2:$O$4,1,MATCH(Incomplete,$K135:$O135,0)),Complete)))</f>
        <v/>
      </c>
      <c r="K135" s="10" t="str" cm="1">
        <f t="array" ref="K135">IF($K$1=No,"",
IF(OR(Q135=FALSE,R135=FALSE),"",
IF(AND(SUMPRODUCT(--(S135:S$336=TRUE))=0,SUMPRODUCT(--(T135:T$336=TRUE))=0),"",Incomplete)))</f>
        <v/>
      </c>
      <c r="L135" s="10" t="str">
        <f>IF(L$1=No,"",IF($C135="","",
IF(COUNTIF('Substances &amp; Codes'!$B$4:$H$276,$C135)=0,Incomplete,Complete)))</f>
        <v/>
      </c>
      <c r="M135" s="10" t="str">
        <f t="shared" si="1"/>
        <v/>
      </c>
      <c r="N135" s="10" t="str">
        <f t="shared" si="16"/>
        <v/>
      </c>
      <c r="O135" s="10" t="str">
        <f t="shared" si="17"/>
        <v/>
      </c>
      <c r="P135" s="67"/>
      <c r="Q135" s="10" t="b">
        <f t="shared" si="18"/>
        <v>1</v>
      </c>
      <c r="R135" s="10" t="b">
        <f t="shared" si="4"/>
        <v>1</v>
      </c>
      <c r="S135" s="10" t="b">
        <f t="shared" si="19"/>
        <v>0</v>
      </c>
      <c r="T135" s="10" t="b">
        <f t="shared" si="5"/>
        <v>0</v>
      </c>
    </row>
    <row r="136" spans="1:20" x14ac:dyDescent="0.35">
      <c r="A136" s="25"/>
      <c r="B136" s="25"/>
      <c r="C136" s="28"/>
      <c r="D136" s="10" t="str">
        <f t="shared" si="15"/>
        <v/>
      </c>
      <c r="E136" s="28"/>
      <c r="F136" s="28" t="s">
        <v>4</v>
      </c>
      <c r="G136" s="28"/>
      <c r="H136" s="28" t="s">
        <v>4</v>
      </c>
      <c r="I136" s="10" t="str">
        <f>IF(AND('Section 8'!$M$4=No,OR(Q136=FALSE,R136=FALSE)),Tab_NotReq,
IF(AND(Q136=TRUE,R136=TRUE,K136=""),"",
IF(COUNTIF($K136:$O136,Incomplete)&gt;=1,Incomplete_or_multiple_errors&amp;": "&amp;INDEX($K$2:$O$4,1,MATCH(Incomplete,$K136:$O136,0)),Complete)))</f>
        <v/>
      </c>
      <c r="K136" s="10" t="str" cm="1">
        <f t="array" ref="K136">IF($K$1=No,"",
IF(OR(Q136=FALSE,R136=FALSE),"",
IF(AND(SUMPRODUCT(--(S136:S$336=TRUE))=0,SUMPRODUCT(--(T136:T$336=TRUE))=0),"",Incomplete)))</f>
        <v/>
      </c>
      <c r="L136" s="10" t="str">
        <f>IF(L$1=No,"",IF($C136="","",
IF(COUNTIF('Substances &amp; Codes'!$B$4:$H$276,$C136)=0,Incomplete,Complete)))</f>
        <v/>
      </c>
      <c r="M136" s="10" t="str">
        <f t="shared" si="1"/>
        <v/>
      </c>
      <c r="N136" s="10" t="str">
        <f t="shared" si="16"/>
        <v/>
      </c>
      <c r="O136" s="10" t="str">
        <f t="shared" si="17"/>
        <v/>
      </c>
      <c r="P136" s="67"/>
      <c r="Q136" s="10" t="b">
        <f t="shared" si="18"/>
        <v>1</v>
      </c>
      <c r="R136" s="10" t="b">
        <f t="shared" si="4"/>
        <v>1</v>
      </c>
      <c r="S136" s="10" t="b">
        <f t="shared" si="19"/>
        <v>0</v>
      </c>
      <c r="T136" s="10" t="b">
        <f t="shared" si="5"/>
        <v>0</v>
      </c>
    </row>
    <row r="137" spans="1:20" x14ac:dyDescent="0.35">
      <c r="A137" s="25"/>
      <c r="B137" s="25"/>
      <c r="C137" s="28"/>
      <c r="D137" s="10" t="str">
        <f t="shared" si="15"/>
        <v/>
      </c>
      <c r="E137" s="28"/>
      <c r="F137" s="28" t="s">
        <v>4</v>
      </c>
      <c r="G137" s="28"/>
      <c r="H137" s="28" t="s">
        <v>4</v>
      </c>
      <c r="I137" s="10" t="str">
        <f>IF(AND('Section 8'!$M$4=No,OR(Q137=FALSE,R137=FALSE)),Tab_NotReq,
IF(AND(Q137=TRUE,R137=TRUE,K137=""),"",
IF(COUNTIF($K137:$O137,Incomplete)&gt;=1,Incomplete_or_multiple_errors&amp;": "&amp;INDEX($K$2:$O$4,1,MATCH(Incomplete,$K137:$O137,0)),Complete)))</f>
        <v/>
      </c>
      <c r="K137" s="10" t="str" cm="1">
        <f t="array" ref="K137">IF($K$1=No,"",
IF(OR(Q137=FALSE,R137=FALSE),"",
IF(AND(SUMPRODUCT(--(S137:S$336=TRUE))=0,SUMPRODUCT(--(T137:T$336=TRUE))=0),"",Incomplete)))</f>
        <v/>
      </c>
      <c r="L137" s="10" t="str">
        <f>IF(L$1=No,"",IF($C137="","",
IF(COUNTIF('Substances &amp; Codes'!$B$4:$H$276,$C137)=0,Incomplete,Complete)))</f>
        <v/>
      </c>
      <c r="M137" s="10" t="str">
        <f t="shared" si="1"/>
        <v/>
      </c>
      <c r="N137" s="10" t="str">
        <f t="shared" si="16"/>
        <v/>
      </c>
      <c r="O137" s="10" t="str">
        <f t="shared" si="17"/>
        <v/>
      </c>
      <c r="P137" s="67"/>
      <c r="Q137" s="10" t="b">
        <f t="shared" si="18"/>
        <v>1</v>
      </c>
      <c r="R137" s="10" t="b">
        <f t="shared" si="4"/>
        <v>1</v>
      </c>
      <c r="S137" s="10" t="b">
        <f t="shared" si="19"/>
        <v>0</v>
      </c>
      <c r="T137" s="10" t="b">
        <f t="shared" si="5"/>
        <v>0</v>
      </c>
    </row>
    <row r="138" spans="1:20" x14ac:dyDescent="0.35">
      <c r="A138" s="25"/>
      <c r="B138" s="25"/>
      <c r="C138" s="28"/>
      <c r="D138" s="10" t="str">
        <f t="shared" si="15"/>
        <v/>
      </c>
      <c r="E138" s="28"/>
      <c r="F138" s="28" t="s">
        <v>4</v>
      </c>
      <c r="G138" s="28"/>
      <c r="H138" s="28" t="s">
        <v>4</v>
      </c>
      <c r="I138" s="10" t="str">
        <f>IF(AND('Section 8'!$M$4=No,OR(Q138=FALSE,R138=FALSE)),Tab_NotReq,
IF(AND(Q138=TRUE,R138=TRUE,K138=""),"",
IF(COUNTIF($K138:$O138,Incomplete)&gt;=1,Incomplete_or_multiple_errors&amp;": "&amp;INDEX($K$2:$O$4,1,MATCH(Incomplete,$K138:$O138,0)),Complete)))</f>
        <v/>
      </c>
      <c r="K138" s="10" t="str" cm="1">
        <f t="array" ref="K138">IF($K$1=No,"",
IF(OR(Q138=FALSE,R138=FALSE),"",
IF(AND(SUMPRODUCT(--(S138:S$336=TRUE))=0,SUMPRODUCT(--(T138:T$336=TRUE))=0),"",Incomplete)))</f>
        <v/>
      </c>
      <c r="L138" s="10" t="str">
        <f>IF(L$1=No,"",IF($C138="","",
IF(COUNTIF('Substances &amp; Codes'!$B$4:$H$276,$C138)=0,Incomplete,Complete)))</f>
        <v/>
      </c>
      <c r="M138" s="10" t="str">
        <f t="shared" si="1"/>
        <v/>
      </c>
      <c r="N138" s="10" t="str">
        <f t="shared" si="16"/>
        <v/>
      </c>
      <c r="O138" s="10" t="str">
        <f t="shared" si="17"/>
        <v/>
      </c>
      <c r="P138" s="67"/>
      <c r="Q138" s="10" t="b">
        <f t="shared" si="18"/>
        <v>1</v>
      </c>
      <c r="R138" s="10" t="b">
        <f t="shared" si="4"/>
        <v>1</v>
      </c>
      <c r="S138" s="10" t="b">
        <f t="shared" si="19"/>
        <v>0</v>
      </c>
      <c r="T138" s="10" t="b">
        <f t="shared" si="5"/>
        <v>0</v>
      </c>
    </row>
    <row r="139" spans="1:20" x14ac:dyDescent="0.35">
      <c r="A139" s="25"/>
      <c r="B139" s="25"/>
      <c r="C139" s="28"/>
      <c r="D139" s="10" t="str">
        <f t="shared" si="15"/>
        <v/>
      </c>
      <c r="E139" s="28"/>
      <c r="F139" s="28" t="s">
        <v>4</v>
      </c>
      <c r="G139" s="28"/>
      <c r="H139" s="28" t="s">
        <v>4</v>
      </c>
      <c r="I139" s="10" t="str">
        <f>IF(AND('Section 8'!$M$4=No,OR(Q139=FALSE,R139=FALSE)),Tab_NotReq,
IF(AND(Q139=TRUE,R139=TRUE,K139=""),"",
IF(COUNTIF($K139:$O139,Incomplete)&gt;=1,Incomplete_or_multiple_errors&amp;": "&amp;INDEX($K$2:$O$4,1,MATCH(Incomplete,$K139:$O139,0)),Complete)))</f>
        <v/>
      </c>
      <c r="K139" s="10" t="str" cm="1">
        <f t="array" ref="K139">IF($K$1=No,"",
IF(OR(Q139=FALSE,R139=FALSE),"",
IF(AND(SUMPRODUCT(--(S139:S$336=TRUE))=0,SUMPRODUCT(--(T139:T$336=TRUE))=0),"",Incomplete)))</f>
        <v/>
      </c>
      <c r="L139" s="10" t="str">
        <f>IF(L$1=No,"",IF($C139="","",
IF(COUNTIF('Substances &amp; Codes'!$B$4:$H$276,$C139)=0,Incomplete,Complete)))</f>
        <v/>
      </c>
      <c r="M139" s="10" t="str">
        <f t="shared" si="1"/>
        <v/>
      </c>
      <c r="N139" s="10" t="str">
        <f t="shared" si="16"/>
        <v/>
      </c>
      <c r="O139" s="10" t="str">
        <f t="shared" si="17"/>
        <v/>
      </c>
      <c r="P139" s="67"/>
      <c r="Q139" s="10" t="b">
        <f t="shared" si="18"/>
        <v>1</v>
      </c>
      <c r="R139" s="10" t="b">
        <f t="shared" si="4"/>
        <v>1</v>
      </c>
      <c r="S139" s="10" t="b">
        <f t="shared" si="19"/>
        <v>0</v>
      </c>
      <c r="T139" s="10" t="b">
        <f t="shared" si="5"/>
        <v>0</v>
      </c>
    </row>
    <row r="140" spans="1:20" x14ac:dyDescent="0.35">
      <c r="A140" s="25"/>
      <c r="B140" s="25"/>
      <c r="C140" s="28"/>
      <c r="D140" s="10" t="str">
        <f t="shared" si="15"/>
        <v/>
      </c>
      <c r="E140" s="28"/>
      <c r="F140" s="28" t="s">
        <v>4</v>
      </c>
      <c r="G140" s="28"/>
      <c r="H140" s="28" t="s">
        <v>4</v>
      </c>
      <c r="I140" s="10" t="str">
        <f>IF(AND('Section 8'!$M$4=No,OR(Q140=FALSE,R140=FALSE)),Tab_NotReq,
IF(AND(Q140=TRUE,R140=TRUE,K140=""),"",
IF(COUNTIF($K140:$O140,Incomplete)&gt;=1,Incomplete_or_multiple_errors&amp;": "&amp;INDEX($K$2:$O$4,1,MATCH(Incomplete,$K140:$O140,0)),Complete)))</f>
        <v/>
      </c>
      <c r="K140" s="10" t="str" cm="1">
        <f t="array" ref="K140">IF($K$1=No,"",
IF(OR(Q140=FALSE,R140=FALSE),"",
IF(AND(SUMPRODUCT(--(S140:S$336=TRUE))=0,SUMPRODUCT(--(T140:T$336=TRUE))=0),"",Incomplete)))</f>
        <v/>
      </c>
      <c r="L140" s="10" t="str">
        <f>IF(L$1=No,"",IF($C140="","",
IF(COUNTIF('Substances &amp; Codes'!$B$4:$H$276,$C140)=0,Incomplete,Complete)))</f>
        <v/>
      </c>
      <c r="M140" s="10" t="str">
        <f t="shared" si="1"/>
        <v/>
      </c>
      <c r="N140" s="10" t="str">
        <f t="shared" si="16"/>
        <v/>
      </c>
      <c r="O140" s="10" t="str">
        <f t="shared" si="17"/>
        <v/>
      </c>
      <c r="P140" s="67"/>
      <c r="Q140" s="10" t="b">
        <f t="shared" si="18"/>
        <v>1</v>
      </c>
      <c r="R140" s="10" t="b">
        <f t="shared" si="4"/>
        <v>1</v>
      </c>
      <c r="S140" s="10" t="b">
        <f t="shared" si="19"/>
        <v>0</v>
      </c>
      <c r="T140" s="10" t="b">
        <f t="shared" si="5"/>
        <v>0</v>
      </c>
    </row>
    <row r="141" spans="1:20" x14ac:dyDescent="0.35">
      <c r="A141" s="25"/>
      <c r="B141" s="25"/>
      <c r="C141" s="28"/>
      <c r="D141" s="10" t="str">
        <f t="shared" si="15"/>
        <v/>
      </c>
      <c r="E141" s="28"/>
      <c r="F141" s="28" t="s">
        <v>4</v>
      </c>
      <c r="G141" s="28"/>
      <c r="H141" s="28" t="s">
        <v>4</v>
      </c>
      <c r="I141" s="10" t="str">
        <f>IF(AND('Section 8'!$M$4=No,OR(Q141=FALSE,R141=FALSE)),Tab_NotReq,
IF(AND(Q141=TRUE,R141=TRUE,K141=""),"",
IF(COUNTIF($K141:$O141,Incomplete)&gt;=1,Incomplete_or_multiple_errors&amp;": "&amp;INDEX($K$2:$O$4,1,MATCH(Incomplete,$K141:$O141,0)),Complete)))</f>
        <v/>
      </c>
      <c r="K141" s="10" t="str" cm="1">
        <f t="array" ref="K141">IF($K$1=No,"",
IF(OR(Q141=FALSE,R141=FALSE),"",
IF(AND(SUMPRODUCT(--(S141:S$336=TRUE))=0,SUMPRODUCT(--(T141:T$336=TRUE))=0),"",Incomplete)))</f>
        <v/>
      </c>
      <c r="L141" s="10" t="str">
        <f>IF(L$1=No,"",IF($C141="","",
IF(COUNTIF('Substances &amp; Codes'!$B$4:$H$276,$C141)=0,Incomplete,Complete)))</f>
        <v/>
      </c>
      <c r="M141" s="10" t="str">
        <f t="shared" si="1"/>
        <v/>
      </c>
      <c r="N141" s="10" t="str">
        <f t="shared" si="16"/>
        <v/>
      </c>
      <c r="O141" s="10" t="str">
        <f t="shared" si="17"/>
        <v/>
      </c>
      <c r="P141" s="67"/>
      <c r="Q141" s="10" t="b">
        <f t="shared" si="18"/>
        <v>1</v>
      </c>
      <c r="R141" s="10" t="b">
        <f t="shared" si="4"/>
        <v>1</v>
      </c>
      <c r="S141" s="10" t="b">
        <f t="shared" si="19"/>
        <v>0</v>
      </c>
      <c r="T141" s="10" t="b">
        <f t="shared" si="5"/>
        <v>0</v>
      </c>
    </row>
    <row r="142" spans="1:20" x14ac:dyDescent="0.35">
      <c r="A142" s="25"/>
      <c r="B142" s="25"/>
      <c r="C142" s="28"/>
      <c r="D142" s="10" t="str">
        <f t="shared" si="15"/>
        <v/>
      </c>
      <c r="E142" s="28"/>
      <c r="F142" s="28" t="s">
        <v>4</v>
      </c>
      <c r="G142" s="28"/>
      <c r="H142" s="28" t="s">
        <v>4</v>
      </c>
      <c r="I142" s="10" t="str">
        <f>IF(AND('Section 8'!$M$4=No,OR(Q142=FALSE,R142=FALSE)),Tab_NotReq,
IF(AND(Q142=TRUE,R142=TRUE,K142=""),"",
IF(COUNTIF($K142:$O142,Incomplete)&gt;=1,Incomplete_or_multiple_errors&amp;": "&amp;INDEX($K$2:$O$4,1,MATCH(Incomplete,$K142:$O142,0)),Complete)))</f>
        <v/>
      </c>
      <c r="K142" s="10" t="str" cm="1">
        <f t="array" ref="K142">IF($K$1=No,"",
IF(OR(Q142=FALSE,R142=FALSE),"",
IF(AND(SUMPRODUCT(--(S142:S$336=TRUE))=0,SUMPRODUCT(--(T142:T$336=TRUE))=0),"",Incomplete)))</f>
        <v/>
      </c>
      <c r="L142" s="10" t="str">
        <f>IF(L$1=No,"",IF($C142="","",
IF(COUNTIF('Substances &amp; Codes'!$B$4:$H$276,$C142)=0,Incomplete,Complete)))</f>
        <v/>
      </c>
      <c r="M142" s="10" t="str">
        <f t="shared" si="1"/>
        <v/>
      </c>
      <c r="N142" s="10" t="str">
        <f t="shared" si="16"/>
        <v/>
      </c>
      <c r="O142" s="10" t="str">
        <f t="shared" si="17"/>
        <v/>
      </c>
      <c r="P142" s="67"/>
      <c r="Q142" s="10" t="b">
        <f t="shared" si="18"/>
        <v>1</v>
      </c>
      <c r="R142" s="10" t="b">
        <f t="shared" si="4"/>
        <v>1</v>
      </c>
      <c r="S142" s="10" t="b">
        <f t="shared" si="19"/>
        <v>0</v>
      </c>
      <c r="T142" s="10" t="b">
        <f t="shared" si="5"/>
        <v>0</v>
      </c>
    </row>
    <row r="143" spans="1:20" x14ac:dyDescent="0.35">
      <c r="A143" s="25"/>
      <c r="B143" s="25"/>
      <c r="C143" s="28"/>
      <c r="D143" s="10" t="str">
        <f t="shared" si="15"/>
        <v/>
      </c>
      <c r="E143" s="28"/>
      <c r="F143" s="28" t="s">
        <v>4</v>
      </c>
      <c r="G143" s="28"/>
      <c r="H143" s="28" t="s">
        <v>4</v>
      </c>
      <c r="I143" s="10" t="str">
        <f>IF(AND('Section 8'!$M$4=No,OR(Q143=FALSE,R143=FALSE)),Tab_NotReq,
IF(AND(Q143=TRUE,R143=TRUE,K143=""),"",
IF(COUNTIF($K143:$O143,Incomplete)&gt;=1,Incomplete_or_multiple_errors&amp;": "&amp;INDEX($K$2:$O$4,1,MATCH(Incomplete,$K143:$O143,0)),Complete)))</f>
        <v/>
      </c>
      <c r="K143" s="10" t="str" cm="1">
        <f t="array" ref="K143">IF($K$1=No,"",
IF(OR(Q143=FALSE,R143=FALSE),"",
IF(AND(SUMPRODUCT(--(S143:S$336=TRUE))=0,SUMPRODUCT(--(T143:T$336=TRUE))=0),"",Incomplete)))</f>
        <v/>
      </c>
      <c r="L143" s="10" t="str">
        <f>IF(L$1=No,"",IF($C143="","",
IF(COUNTIF('Substances &amp; Codes'!$B$4:$H$276,$C143)=0,Incomplete,Complete)))</f>
        <v/>
      </c>
      <c r="M143" s="10" t="str">
        <f t="shared" si="1"/>
        <v/>
      </c>
      <c r="N143" s="10" t="str">
        <f t="shared" si="16"/>
        <v/>
      </c>
      <c r="O143" s="10" t="str">
        <f t="shared" si="17"/>
        <v/>
      </c>
      <c r="P143" s="67"/>
      <c r="Q143" s="10" t="b">
        <f t="shared" si="18"/>
        <v>1</v>
      </c>
      <c r="R143" s="10" t="b">
        <f t="shared" si="4"/>
        <v>1</v>
      </c>
      <c r="S143" s="10" t="b">
        <f t="shared" si="19"/>
        <v>0</v>
      </c>
      <c r="T143" s="10" t="b">
        <f t="shared" si="5"/>
        <v>0</v>
      </c>
    </row>
    <row r="144" spans="1:20" x14ac:dyDescent="0.35">
      <c r="A144" s="25"/>
      <c r="B144" s="25"/>
      <c r="C144" s="28"/>
      <c r="D144" s="10" t="str">
        <f t="shared" si="15"/>
        <v/>
      </c>
      <c r="E144" s="28"/>
      <c r="F144" s="28" t="s">
        <v>4</v>
      </c>
      <c r="G144" s="28"/>
      <c r="H144" s="28" t="s">
        <v>4</v>
      </c>
      <c r="I144" s="10" t="str">
        <f>IF(AND('Section 8'!$M$4=No,OR(Q144=FALSE,R144=FALSE)),Tab_NotReq,
IF(AND(Q144=TRUE,R144=TRUE,K144=""),"",
IF(COUNTIF($K144:$O144,Incomplete)&gt;=1,Incomplete_or_multiple_errors&amp;": "&amp;INDEX($K$2:$O$4,1,MATCH(Incomplete,$K144:$O144,0)),Complete)))</f>
        <v/>
      </c>
      <c r="K144" s="10" t="str" cm="1">
        <f t="array" ref="K144">IF($K$1=No,"",
IF(OR(Q144=FALSE,R144=FALSE),"",
IF(AND(SUMPRODUCT(--(S144:S$336=TRUE))=0,SUMPRODUCT(--(T144:T$336=TRUE))=0),"",Incomplete)))</f>
        <v/>
      </c>
      <c r="L144" s="10" t="str">
        <f>IF(L$1=No,"",IF($C144="","",
IF(COUNTIF('Substances &amp; Codes'!$B$4:$H$276,$C144)=0,Incomplete,Complete)))</f>
        <v/>
      </c>
      <c r="M144" s="10" t="str">
        <f t="shared" si="1"/>
        <v/>
      </c>
      <c r="N144" s="10" t="str">
        <f t="shared" si="16"/>
        <v/>
      </c>
      <c r="O144" s="10" t="str">
        <f t="shared" si="17"/>
        <v/>
      </c>
      <c r="P144" s="67"/>
      <c r="Q144" s="10" t="b">
        <f t="shared" si="18"/>
        <v>1</v>
      </c>
      <c r="R144" s="10" t="b">
        <f t="shared" si="4"/>
        <v>1</v>
      </c>
      <c r="S144" s="10" t="b">
        <f t="shared" si="19"/>
        <v>0</v>
      </c>
      <c r="T144" s="10" t="b">
        <f t="shared" si="5"/>
        <v>0</v>
      </c>
    </row>
    <row r="145" spans="1:20" x14ac:dyDescent="0.35">
      <c r="A145" s="25"/>
      <c r="B145" s="25"/>
      <c r="C145" s="28"/>
      <c r="D145" s="10" t="str">
        <f t="shared" si="15"/>
        <v/>
      </c>
      <c r="E145" s="28"/>
      <c r="F145" s="28" t="s">
        <v>4</v>
      </c>
      <c r="G145" s="28"/>
      <c r="H145" s="28" t="s">
        <v>4</v>
      </c>
      <c r="I145" s="10" t="str">
        <f>IF(AND('Section 8'!$M$4=No,OR(Q145=FALSE,R145=FALSE)),Tab_NotReq,
IF(AND(Q145=TRUE,R145=TRUE,K145=""),"",
IF(COUNTIF($K145:$O145,Incomplete)&gt;=1,Incomplete_or_multiple_errors&amp;": "&amp;INDEX($K$2:$O$4,1,MATCH(Incomplete,$K145:$O145,0)),Complete)))</f>
        <v/>
      </c>
      <c r="K145" s="10" t="str" cm="1">
        <f t="array" ref="K145">IF($K$1=No,"",
IF(OR(Q145=FALSE,R145=FALSE),"",
IF(AND(SUMPRODUCT(--(S145:S$336=TRUE))=0,SUMPRODUCT(--(T145:T$336=TRUE))=0),"",Incomplete)))</f>
        <v/>
      </c>
      <c r="L145" s="10" t="str">
        <f>IF(L$1=No,"",IF($C145="","",
IF(COUNTIF('Substances &amp; Codes'!$B$4:$H$276,$C145)=0,Incomplete,Complete)))</f>
        <v/>
      </c>
      <c r="M145" s="10" t="str">
        <f t="shared" si="1"/>
        <v/>
      </c>
      <c r="N145" s="10" t="str">
        <f t="shared" si="16"/>
        <v/>
      </c>
      <c r="O145" s="10" t="str">
        <f t="shared" si="17"/>
        <v/>
      </c>
      <c r="P145" s="67"/>
      <c r="Q145" s="10" t="b">
        <f t="shared" si="18"/>
        <v>1</v>
      </c>
      <c r="R145" s="10" t="b">
        <f t="shared" si="4"/>
        <v>1</v>
      </c>
      <c r="S145" s="10" t="b">
        <f t="shared" si="19"/>
        <v>0</v>
      </c>
      <c r="T145" s="10" t="b">
        <f t="shared" si="5"/>
        <v>0</v>
      </c>
    </row>
    <row r="146" spans="1:20" x14ac:dyDescent="0.35">
      <c r="A146" s="25"/>
      <c r="B146" s="25"/>
      <c r="C146" s="28"/>
      <c r="D146" s="10" t="str">
        <f t="shared" si="15"/>
        <v/>
      </c>
      <c r="E146" s="28"/>
      <c r="F146" s="28" t="s">
        <v>4</v>
      </c>
      <c r="G146" s="28"/>
      <c r="H146" s="28" t="s">
        <v>4</v>
      </c>
      <c r="I146" s="10" t="str">
        <f>IF(AND('Section 8'!$M$4=No,OR(Q146=FALSE,R146=FALSE)),Tab_NotReq,
IF(AND(Q146=TRUE,R146=TRUE,K146=""),"",
IF(COUNTIF($K146:$O146,Incomplete)&gt;=1,Incomplete_or_multiple_errors&amp;": "&amp;INDEX($K$2:$O$4,1,MATCH(Incomplete,$K146:$O146,0)),Complete)))</f>
        <v/>
      </c>
      <c r="K146" s="10" t="str" cm="1">
        <f t="array" ref="K146">IF($K$1=No,"",
IF(OR(Q146=FALSE,R146=FALSE),"",
IF(AND(SUMPRODUCT(--(S146:S$336=TRUE))=0,SUMPRODUCT(--(T146:T$336=TRUE))=0),"",Incomplete)))</f>
        <v/>
      </c>
      <c r="L146" s="10" t="str">
        <f>IF(L$1=No,"",IF($C146="","",
IF(COUNTIF('Substances &amp; Codes'!$B$4:$H$276,$C146)=0,Incomplete,Complete)))</f>
        <v/>
      </c>
      <c r="M146" s="10" t="str">
        <f t="shared" si="1"/>
        <v/>
      </c>
      <c r="N146" s="10" t="str">
        <f t="shared" si="16"/>
        <v/>
      </c>
      <c r="O146" s="10" t="str">
        <f t="shared" si="17"/>
        <v/>
      </c>
      <c r="P146" s="67"/>
      <c r="Q146" s="10" t="b">
        <f t="shared" si="18"/>
        <v>1</v>
      </c>
      <c r="R146" s="10" t="b">
        <f t="shared" si="4"/>
        <v>1</v>
      </c>
      <c r="S146" s="10" t="b">
        <f t="shared" si="19"/>
        <v>0</v>
      </c>
      <c r="T146" s="10" t="b">
        <f t="shared" si="5"/>
        <v>0</v>
      </c>
    </row>
    <row r="147" spans="1:20" x14ac:dyDescent="0.35">
      <c r="A147" s="25"/>
      <c r="B147" s="25"/>
      <c r="C147" s="28"/>
      <c r="D147" s="10" t="str">
        <f t="shared" si="15"/>
        <v/>
      </c>
      <c r="E147" s="28"/>
      <c r="F147" s="28" t="s">
        <v>4</v>
      </c>
      <c r="G147" s="28"/>
      <c r="H147" s="28" t="s">
        <v>4</v>
      </c>
      <c r="I147" s="10" t="str">
        <f>IF(AND('Section 8'!$M$4=No,OR(Q147=FALSE,R147=FALSE)),Tab_NotReq,
IF(AND(Q147=TRUE,R147=TRUE,K147=""),"",
IF(COUNTIF($K147:$O147,Incomplete)&gt;=1,Incomplete_or_multiple_errors&amp;": "&amp;INDEX($K$2:$O$4,1,MATCH(Incomplete,$K147:$O147,0)),Complete)))</f>
        <v/>
      </c>
      <c r="K147" s="10" t="str" cm="1">
        <f t="array" ref="K147">IF($K$1=No,"",
IF(OR(Q147=FALSE,R147=FALSE),"",
IF(AND(SUMPRODUCT(--(S147:S$336=TRUE))=0,SUMPRODUCT(--(T147:T$336=TRUE))=0),"",Incomplete)))</f>
        <v/>
      </c>
      <c r="L147" s="10" t="str">
        <f>IF(L$1=No,"",IF($C147="","",
IF(COUNTIF('Substances &amp; Codes'!$B$4:$H$276,$C147)=0,Incomplete,Complete)))</f>
        <v/>
      </c>
      <c r="M147" s="10" t="str">
        <f t="shared" si="1"/>
        <v/>
      </c>
      <c r="N147" s="10" t="str">
        <f t="shared" si="16"/>
        <v/>
      </c>
      <c r="O147" s="10" t="str">
        <f t="shared" si="17"/>
        <v/>
      </c>
      <c r="P147" s="67"/>
      <c r="Q147" s="10" t="b">
        <f t="shared" si="18"/>
        <v>1</v>
      </c>
      <c r="R147" s="10" t="b">
        <f t="shared" si="4"/>
        <v>1</v>
      </c>
      <c r="S147" s="10" t="b">
        <f t="shared" si="19"/>
        <v>0</v>
      </c>
      <c r="T147" s="10" t="b">
        <f t="shared" si="5"/>
        <v>0</v>
      </c>
    </row>
    <row r="148" spans="1:20" x14ac:dyDescent="0.35">
      <c r="A148" s="25"/>
      <c r="B148" s="25"/>
      <c r="C148" s="28"/>
      <c r="D148" s="10" t="str">
        <f t="shared" si="15"/>
        <v/>
      </c>
      <c r="E148" s="28"/>
      <c r="F148" s="28" t="s">
        <v>4</v>
      </c>
      <c r="G148" s="28"/>
      <c r="H148" s="28" t="s">
        <v>4</v>
      </c>
      <c r="I148" s="10" t="str">
        <f>IF(AND('Section 8'!$M$4=No,OR(Q148=FALSE,R148=FALSE)),Tab_NotReq,
IF(AND(Q148=TRUE,R148=TRUE,K148=""),"",
IF(COUNTIF($K148:$O148,Incomplete)&gt;=1,Incomplete_or_multiple_errors&amp;": "&amp;INDEX($K$2:$O$4,1,MATCH(Incomplete,$K148:$O148,0)),Complete)))</f>
        <v/>
      </c>
      <c r="K148" s="10" t="str" cm="1">
        <f t="array" ref="K148">IF($K$1=No,"",
IF(OR(Q148=FALSE,R148=FALSE),"",
IF(AND(SUMPRODUCT(--(S148:S$336=TRUE))=0,SUMPRODUCT(--(T148:T$336=TRUE))=0),"",Incomplete)))</f>
        <v/>
      </c>
      <c r="L148" s="10" t="str">
        <f>IF(L$1=No,"",IF($C148="","",
IF(COUNTIF('Substances &amp; Codes'!$B$4:$H$276,$C148)=0,Incomplete,Complete)))</f>
        <v/>
      </c>
      <c r="M148" s="10" t="str">
        <f t="shared" si="1"/>
        <v/>
      </c>
      <c r="N148" s="10" t="str">
        <f t="shared" si="16"/>
        <v/>
      </c>
      <c r="O148" s="10" t="str">
        <f t="shared" si="17"/>
        <v/>
      </c>
      <c r="P148" s="67"/>
      <c r="Q148" s="10" t="b">
        <f t="shared" si="18"/>
        <v>1</v>
      </c>
      <c r="R148" s="10" t="b">
        <f t="shared" si="4"/>
        <v>1</v>
      </c>
      <c r="S148" s="10" t="b">
        <f t="shared" si="19"/>
        <v>0</v>
      </c>
      <c r="T148" s="10" t="b">
        <f t="shared" si="5"/>
        <v>0</v>
      </c>
    </row>
    <row r="149" spans="1:20" x14ac:dyDescent="0.35">
      <c r="A149" s="25"/>
      <c r="B149" s="25"/>
      <c r="C149" s="28"/>
      <c r="D149" s="10" t="str">
        <f t="shared" si="15"/>
        <v/>
      </c>
      <c r="E149" s="28"/>
      <c r="F149" s="28" t="s">
        <v>4</v>
      </c>
      <c r="G149" s="28"/>
      <c r="H149" s="28" t="s">
        <v>4</v>
      </c>
      <c r="I149" s="10" t="str">
        <f>IF(AND('Section 8'!$M$4=No,OR(Q149=FALSE,R149=FALSE)),Tab_NotReq,
IF(AND(Q149=TRUE,R149=TRUE,K149=""),"",
IF(COUNTIF($K149:$O149,Incomplete)&gt;=1,Incomplete_or_multiple_errors&amp;": "&amp;INDEX($K$2:$O$4,1,MATCH(Incomplete,$K149:$O149,0)),Complete)))</f>
        <v/>
      </c>
      <c r="K149" s="10" t="str" cm="1">
        <f t="array" ref="K149">IF($K$1=No,"",
IF(OR(Q149=FALSE,R149=FALSE),"",
IF(AND(SUMPRODUCT(--(S149:S$336=TRUE))=0,SUMPRODUCT(--(T149:T$336=TRUE))=0),"",Incomplete)))</f>
        <v/>
      </c>
      <c r="L149" s="10" t="str">
        <f>IF(L$1=No,"",IF($C149="","",
IF(COUNTIF('Substances &amp; Codes'!$B$4:$H$276,$C149)=0,Incomplete,Complete)))</f>
        <v/>
      </c>
      <c r="M149" s="10" t="str">
        <f t="shared" si="1"/>
        <v/>
      </c>
      <c r="N149" s="10" t="str">
        <f t="shared" si="16"/>
        <v/>
      </c>
      <c r="O149" s="10" t="str">
        <f t="shared" si="17"/>
        <v/>
      </c>
      <c r="P149" s="67"/>
      <c r="Q149" s="10" t="b">
        <f t="shared" si="18"/>
        <v>1</v>
      </c>
      <c r="R149" s="10" t="b">
        <f t="shared" si="4"/>
        <v>1</v>
      </c>
      <c r="S149" s="10" t="b">
        <f t="shared" si="19"/>
        <v>0</v>
      </c>
      <c r="T149" s="10" t="b">
        <f t="shared" si="5"/>
        <v>0</v>
      </c>
    </row>
    <row r="150" spans="1:20" x14ac:dyDescent="0.35">
      <c r="A150" s="25"/>
      <c r="B150" s="25"/>
      <c r="C150" s="28"/>
      <c r="D150" s="10" t="str">
        <f t="shared" si="15"/>
        <v/>
      </c>
      <c r="E150" s="28"/>
      <c r="F150" s="28" t="s">
        <v>4</v>
      </c>
      <c r="G150" s="28"/>
      <c r="H150" s="28" t="s">
        <v>4</v>
      </c>
      <c r="I150" s="10" t="str">
        <f>IF(AND('Section 8'!$M$4=No,OR(Q150=FALSE,R150=FALSE)),Tab_NotReq,
IF(AND(Q150=TRUE,R150=TRUE,K150=""),"",
IF(COUNTIF($K150:$O150,Incomplete)&gt;=1,Incomplete_or_multiple_errors&amp;": "&amp;INDEX($K$2:$O$4,1,MATCH(Incomplete,$K150:$O150,0)),Complete)))</f>
        <v/>
      </c>
      <c r="K150" s="10" t="str" cm="1">
        <f t="array" ref="K150">IF($K$1=No,"",
IF(OR(Q150=FALSE,R150=FALSE),"",
IF(AND(SUMPRODUCT(--(S150:S$336=TRUE))=0,SUMPRODUCT(--(T150:T$336=TRUE))=0),"",Incomplete)))</f>
        <v/>
      </c>
      <c r="L150" s="10" t="str">
        <f>IF(L$1=No,"",IF($C150="","",
IF(COUNTIF('Substances &amp; Codes'!$B$4:$H$276,$C150)=0,Incomplete,Complete)))</f>
        <v/>
      </c>
      <c r="M150" s="10" t="str">
        <f t="shared" si="1"/>
        <v/>
      </c>
      <c r="N150" s="10" t="str">
        <f t="shared" si="16"/>
        <v/>
      </c>
      <c r="O150" s="10" t="str">
        <f t="shared" si="17"/>
        <v/>
      </c>
      <c r="P150" s="67"/>
      <c r="Q150" s="10" t="b">
        <f t="shared" si="18"/>
        <v>1</v>
      </c>
      <c r="R150" s="10" t="b">
        <f t="shared" si="4"/>
        <v>1</v>
      </c>
      <c r="S150" s="10" t="b">
        <f t="shared" si="19"/>
        <v>0</v>
      </c>
      <c r="T150" s="10" t="b">
        <f t="shared" si="5"/>
        <v>0</v>
      </c>
    </row>
    <row r="151" spans="1:20" x14ac:dyDescent="0.35">
      <c r="A151" s="25"/>
      <c r="B151" s="25"/>
      <c r="C151" s="28"/>
      <c r="D151" s="10" t="str">
        <f t="shared" si="15"/>
        <v/>
      </c>
      <c r="E151" s="28"/>
      <c r="F151" s="28" t="s">
        <v>4</v>
      </c>
      <c r="G151" s="28"/>
      <c r="H151" s="28" t="s">
        <v>4</v>
      </c>
      <c r="I151" s="10" t="str">
        <f>IF(AND('Section 8'!$M$4=No,OR(Q151=FALSE,R151=FALSE)),Tab_NotReq,
IF(AND(Q151=TRUE,R151=TRUE,K151=""),"",
IF(COUNTIF($K151:$O151,Incomplete)&gt;=1,Incomplete_or_multiple_errors&amp;": "&amp;INDEX($K$2:$O$4,1,MATCH(Incomplete,$K151:$O151,0)),Complete)))</f>
        <v/>
      </c>
      <c r="K151" s="10" t="str" cm="1">
        <f t="array" ref="K151">IF($K$1=No,"",
IF(OR(Q151=FALSE,R151=FALSE),"",
IF(AND(SUMPRODUCT(--(S151:S$336=TRUE))=0,SUMPRODUCT(--(T151:T$336=TRUE))=0),"",Incomplete)))</f>
        <v/>
      </c>
      <c r="L151" s="10" t="str">
        <f>IF(L$1=No,"",IF($C151="","",
IF(COUNTIF('Substances &amp; Codes'!$B$4:$H$276,$C151)=0,Incomplete,Complete)))</f>
        <v/>
      </c>
      <c r="M151" s="10" t="str">
        <f t="shared" si="1"/>
        <v/>
      </c>
      <c r="N151" s="10" t="str">
        <f t="shared" si="16"/>
        <v/>
      </c>
      <c r="O151" s="10" t="str">
        <f t="shared" si="17"/>
        <v/>
      </c>
      <c r="P151" s="67"/>
      <c r="Q151" s="10" t="b">
        <f t="shared" si="18"/>
        <v>1</v>
      </c>
      <c r="R151" s="10" t="b">
        <f t="shared" si="4"/>
        <v>1</v>
      </c>
      <c r="S151" s="10" t="b">
        <f t="shared" si="19"/>
        <v>0</v>
      </c>
      <c r="T151" s="10" t="b">
        <f t="shared" si="5"/>
        <v>0</v>
      </c>
    </row>
    <row r="152" spans="1:20" x14ac:dyDescent="0.35">
      <c r="A152" s="25"/>
      <c r="B152" s="25"/>
      <c r="C152" s="28"/>
      <c r="D152" s="10" t="str">
        <f t="shared" si="15"/>
        <v/>
      </c>
      <c r="E152" s="28"/>
      <c r="F152" s="28" t="s">
        <v>4</v>
      </c>
      <c r="G152" s="28"/>
      <c r="H152" s="28" t="s">
        <v>4</v>
      </c>
      <c r="I152" s="10" t="str">
        <f>IF(AND('Section 8'!$M$4=No,OR(Q152=FALSE,R152=FALSE)),Tab_NotReq,
IF(AND(Q152=TRUE,R152=TRUE,K152=""),"",
IF(COUNTIF($K152:$O152,Incomplete)&gt;=1,Incomplete_or_multiple_errors&amp;": "&amp;INDEX($K$2:$O$4,1,MATCH(Incomplete,$K152:$O152,0)),Complete)))</f>
        <v/>
      </c>
      <c r="K152" s="10" t="str" cm="1">
        <f t="array" ref="K152">IF($K$1=No,"",
IF(OR(Q152=FALSE,R152=FALSE),"",
IF(AND(SUMPRODUCT(--(S152:S$336=TRUE))=0,SUMPRODUCT(--(T152:T$336=TRUE))=0),"",Incomplete)))</f>
        <v/>
      </c>
      <c r="L152" s="10" t="str">
        <f>IF(L$1=No,"",IF($C152="","",
IF(COUNTIF('Substances &amp; Codes'!$B$4:$H$276,$C152)=0,Incomplete,Complete)))</f>
        <v/>
      </c>
      <c r="M152" s="10" t="str">
        <f t="shared" si="1"/>
        <v/>
      </c>
      <c r="N152" s="10" t="str">
        <f t="shared" si="16"/>
        <v/>
      </c>
      <c r="O152" s="10" t="str">
        <f t="shared" si="17"/>
        <v/>
      </c>
      <c r="P152" s="67"/>
      <c r="Q152" s="10" t="b">
        <f t="shared" si="18"/>
        <v>1</v>
      </c>
      <c r="R152" s="10" t="b">
        <f t="shared" si="4"/>
        <v>1</v>
      </c>
      <c r="S152" s="10" t="b">
        <f t="shared" si="19"/>
        <v>0</v>
      </c>
      <c r="T152" s="10" t="b">
        <f t="shared" si="5"/>
        <v>0</v>
      </c>
    </row>
    <row r="153" spans="1:20" x14ac:dyDescent="0.35">
      <c r="A153" s="25"/>
      <c r="B153" s="25"/>
      <c r="C153" s="28"/>
      <c r="D153" s="10" t="str">
        <f t="shared" si="15"/>
        <v/>
      </c>
      <c r="E153" s="28"/>
      <c r="F153" s="28" t="s">
        <v>4</v>
      </c>
      <c r="G153" s="28"/>
      <c r="H153" s="28" t="s">
        <v>4</v>
      </c>
      <c r="I153" s="10" t="str">
        <f>IF(AND('Section 8'!$M$4=No,OR(Q153=FALSE,R153=FALSE)),Tab_NotReq,
IF(AND(Q153=TRUE,R153=TRUE,K153=""),"",
IF(COUNTIF($K153:$O153,Incomplete)&gt;=1,Incomplete_or_multiple_errors&amp;": "&amp;INDEX($K$2:$O$4,1,MATCH(Incomplete,$K153:$O153,0)),Complete)))</f>
        <v/>
      </c>
      <c r="K153" s="10" t="str" cm="1">
        <f t="array" ref="K153">IF($K$1=No,"",
IF(OR(Q153=FALSE,R153=FALSE),"",
IF(AND(SUMPRODUCT(--(S153:S$336=TRUE))=0,SUMPRODUCT(--(T153:T$336=TRUE))=0),"",Incomplete)))</f>
        <v/>
      </c>
      <c r="L153" s="10" t="str">
        <f>IF(L$1=No,"",IF($C153="","",
IF(COUNTIF('Substances &amp; Codes'!$B$4:$H$276,$C153)=0,Incomplete,Complete)))</f>
        <v/>
      </c>
      <c r="M153" s="10" t="str">
        <f t="shared" si="1"/>
        <v/>
      </c>
      <c r="N153" s="10" t="str">
        <f t="shared" si="16"/>
        <v/>
      </c>
      <c r="O153" s="10" t="str">
        <f t="shared" si="17"/>
        <v/>
      </c>
      <c r="P153" s="67"/>
      <c r="Q153" s="10" t="b">
        <f t="shared" si="18"/>
        <v>1</v>
      </c>
      <c r="R153" s="10" t="b">
        <f t="shared" si="4"/>
        <v>1</v>
      </c>
      <c r="S153" s="10" t="b">
        <f t="shared" si="19"/>
        <v>0</v>
      </c>
      <c r="T153" s="10" t="b">
        <f t="shared" si="5"/>
        <v>0</v>
      </c>
    </row>
    <row r="154" spans="1:20" x14ac:dyDescent="0.35">
      <c r="A154" s="25"/>
      <c r="B154" s="25"/>
      <c r="C154" s="28"/>
      <c r="D154" s="10" t="str">
        <f t="shared" si="15"/>
        <v/>
      </c>
      <c r="E154" s="28"/>
      <c r="F154" s="28" t="s">
        <v>4</v>
      </c>
      <c r="G154" s="28"/>
      <c r="H154" s="28" t="s">
        <v>4</v>
      </c>
      <c r="I154" s="10" t="str">
        <f>IF(AND('Section 8'!$M$4=No,OR(Q154=FALSE,R154=FALSE)),Tab_NotReq,
IF(AND(Q154=TRUE,R154=TRUE,K154=""),"",
IF(COUNTIF($K154:$O154,Incomplete)&gt;=1,Incomplete_or_multiple_errors&amp;": "&amp;INDEX($K$2:$O$4,1,MATCH(Incomplete,$K154:$O154,0)),Complete)))</f>
        <v/>
      </c>
      <c r="K154" s="10" t="str" cm="1">
        <f t="array" ref="K154">IF($K$1=No,"",
IF(OR(Q154=FALSE,R154=FALSE),"",
IF(AND(SUMPRODUCT(--(S154:S$336=TRUE))=0,SUMPRODUCT(--(T154:T$336=TRUE))=0),"",Incomplete)))</f>
        <v/>
      </c>
      <c r="L154" s="10" t="str">
        <f>IF(L$1=No,"",IF($C154="","",
IF(COUNTIF('Substances &amp; Codes'!$B$4:$H$276,$C154)=0,Incomplete,Complete)))</f>
        <v/>
      </c>
      <c r="M154" s="10" t="str">
        <f t="shared" si="1"/>
        <v/>
      </c>
      <c r="N154" s="10" t="str">
        <f t="shared" si="16"/>
        <v/>
      </c>
      <c r="O154" s="10" t="str">
        <f t="shared" si="17"/>
        <v/>
      </c>
      <c r="P154" s="67"/>
      <c r="Q154" s="10" t="b">
        <f t="shared" si="18"/>
        <v>1</v>
      </c>
      <c r="R154" s="10" t="b">
        <f t="shared" si="4"/>
        <v>1</v>
      </c>
      <c r="S154" s="10" t="b">
        <f t="shared" si="19"/>
        <v>0</v>
      </c>
      <c r="T154" s="10" t="b">
        <f t="shared" si="5"/>
        <v>0</v>
      </c>
    </row>
    <row r="155" spans="1:20" x14ac:dyDescent="0.35">
      <c r="A155" s="25"/>
      <c r="B155" s="25"/>
      <c r="C155" s="28"/>
      <c r="D155" s="10" t="str">
        <f t="shared" si="15"/>
        <v/>
      </c>
      <c r="E155" s="28"/>
      <c r="F155" s="28" t="s">
        <v>4</v>
      </c>
      <c r="G155" s="28"/>
      <c r="H155" s="28" t="s">
        <v>4</v>
      </c>
      <c r="I155" s="10" t="str">
        <f>IF(AND('Section 8'!$M$4=No,OR(Q155=FALSE,R155=FALSE)),Tab_NotReq,
IF(AND(Q155=TRUE,R155=TRUE,K155=""),"",
IF(COUNTIF($K155:$O155,Incomplete)&gt;=1,Incomplete_or_multiple_errors&amp;": "&amp;INDEX($K$2:$O$4,1,MATCH(Incomplete,$K155:$O155,0)),Complete)))</f>
        <v/>
      </c>
      <c r="K155" s="10" t="str" cm="1">
        <f t="array" ref="K155">IF($K$1=No,"",
IF(OR(Q155=FALSE,R155=FALSE),"",
IF(AND(SUMPRODUCT(--(S155:S$336=TRUE))=0,SUMPRODUCT(--(T155:T$336=TRUE))=0),"",Incomplete)))</f>
        <v/>
      </c>
      <c r="L155" s="10" t="str">
        <f>IF(L$1=No,"",IF($C155="","",
IF(COUNTIF('Substances &amp; Codes'!$B$4:$H$276,$C155)=0,Incomplete,Complete)))</f>
        <v/>
      </c>
      <c r="M155" s="10" t="str">
        <f t="shared" si="1"/>
        <v/>
      </c>
      <c r="N155" s="10" t="str">
        <f t="shared" si="16"/>
        <v/>
      </c>
      <c r="O155" s="10" t="str">
        <f t="shared" si="17"/>
        <v/>
      </c>
      <c r="P155" s="67"/>
      <c r="Q155" s="10" t="b">
        <f t="shared" si="18"/>
        <v>1</v>
      </c>
      <c r="R155" s="10" t="b">
        <f t="shared" si="4"/>
        <v>1</v>
      </c>
      <c r="S155" s="10" t="b">
        <f t="shared" si="19"/>
        <v>0</v>
      </c>
      <c r="T155" s="10" t="b">
        <f t="shared" si="5"/>
        <v>0</v>
      </c>
    </row>
    <row r="156" spans="1:20" x14ac:dyDescent="0.35">
      <c r="A156" s="25"/>
      <c r="B156" s="25"/>
      <c r="C156" s="28"/>
      <c r="D156" s="10" t="str">
        <f t="shared" si="15"/>
        <v/>
      </c>
      <c r="E156" s="28"/>
      <c r="F156" s="28" t="s">
        <v>4</v>
      </c>
      <c r="G156" s="28"/>
      <c r="H156" s="28" t="s">
        <v>4</v>
      </c>
      <c r="I156" s="10" t="str">
        <f>IF(AND('Section 8'!$M$4=No,OR(Q156=FALSE,R156=FALSE)),Tab_NotReq,
IF(AND(Q156=TRUE,R156=TRUE,K156=""),"",
IF(COUNTIF($K156:$O156,Incomplete)&gt;=1,Incomplete_or_multiple_errors&amp;": "&amp;INDEX($K$2:$O$4,1,MATCH(Incomplete,$K156:$O156,0)),Complete)))</f>
        <v/>
      </c>
      <c r="K156" s="10" t="str" cm="1">
        <f t="array" ref="K156">IF($K$1=No,"",
IF(OR(Q156=FALSE,R156=FALSE),"",
IF(AND(SUMPRODUCT(--(S156:S$336=TRUE))=0,SUMPRODUCT(--(T156:T$336=TRUE))=0),"",Incomplete)))</f>
        <v/>
      </c>
      <c r="L156" s="10" t="str">
        <f>IF(L$1=No,"",IF($C156="","",
IF(COUNTIF('Substances &amp; Codes'!$B$4:$H$276,$C156)=0,Incomplete,Complete)))</f>
        <v/>
      </c>
      <c r="M156" s="10" t="str">
        <f t="shared" si="1"/>
        <v/>
      </c>
      <c r="N156" s="10" t="str">
        <f t="shared" si="16"/>
        <v/>
      </c>
      <c r="O156" s="10" t="str">
        <f t="shared" si="17"/>
        <v/>
      </c>
      <c r="P156" s="67"/>
      <c r="Q156" s="10" t="b">
        <f t="shared" si="18"/>
        <v>1</v>
      </c>
      <c r="R156" s="10" t="b">
        <f t="shared" si="4"/>
        <v>1</v>
      </c>
      <c r="S156" s="10" t="b">
        <f t="shared" si="19"/>
        <v>0</v>
      </c>
      <c r="T156" s="10" t="b">
        <f t="shared" si="5"/>
        <v>0</v>
      </c>
    </row>
    <row r="157" spans="1:20" x14ac:dyDescent="0.35">
      <c r="A157" s="25"/>
      <c r="B157" s="25"/>
      <c r="C157" s="28"/>
      <c r="D157" s="10" t="str">
        <f t="shared" si="15"/>
        <v/>
      </c>
      <c r="E157" s="28"/>
      <c r="F157" s="28" t="s">
        <v>4</v>
      </c>
      <c r="G157" s="28"/>
      <c r="H157" s="28" t="s">
        <v>4</v>
      </c>
      <c r="I157" s="10" t="str">
        <f>IF(AND('Section 8'!$M$4=No,OR(Q157=FALSE,R157=FALSE)),Tab_NotReq,
IF(AND(Q157=TRUE,R157=TRUE,K157=""),"",
IF(COUNTIF($K157:$O157,Incomplete)&gt;=1,Incomplete_or_multiple_errors&amp;": "&amp;INDEX($K$2:$O$4,1,MATCH(Incomplete,$K157:$O157,0)),Complete)))</f>
        <v/>
      </c>
      <c r="K157" s="10" t="str" cm="1">
        <f t="array" ref="K157">IF($K$1=No,"",
IF(OR(Q157=FALSE,R157=FALSE),"",
IF(AND(SUMPRODUCT(--(S157:S$336=TRUE))=0,SUMPRODUCT(--(T157:T$336=TRUE))=0),"",Incomplete)))</f>
        <v/>
      </c>
      <c r="L157" s="10" t="str">
        <f>IF(L$1=No,"",IF($C157="","",
IF(COUNTIF('Substances &amp; Codes'!$B$4:$H$276,$C157)=0,Incomplete,Complete)))</f>
        <v/>
      </c>
      <c r="M157" s="10" t="str">
        <f t="shared" si="1"/>
        <v/>
      </c>
      <c r="N157" s="10" t="str">
        <f t="shared" si="16"/>
        <v/>
      </c>
      <c r="O157" s="10" t="str">
        <f t="shared" si="17"/>
        <v/>
      </c>
      <c r="P157" s="67"/>
      <c r="Q157" s="10" t="b">
        <f t="shared" si="18"/>
        <v>1</v>
      </c>
      <c r="R157" s="10" t="b">
        <f t="shared" si="4"/>
        <v>1</v>
      </c>
      <c r="S157" s="10" t="b">
        <f t="shared" si="19"/>
        <v>0</v>
      </c>
      <c r="T157" s="10" t="b">
        <f t="shared" si="5"/>
        <v>0</v>
      </c>
    </row>
    <row r="158" spans="1:20" x14ac:dyDescent="0.35">
      <c r="A158" s="25"/>
      <c r="B158" s="25"/>
      <c r="C158" s="28"/>
      <c r="D158" s="10" t="str">
        <f t="shared" si="15"/>
        <v/>
      </c>
      <c r="E158" s="28"/>
      <c r="F158" s="28" t="s">
        <v>4</v>
      </c>
      <c r="G158" s="28"/>
      <c r="H158" s="28" t="s">
        <v>4</v>
      </c>
      <c r="I158" s="10" t="str">
        <f>IF(AND('Section 8'!$M$4=No,OR(Q158=FALSE,R158=FALSE)),Tab_NotReq,
IF(AND(Q158=TRUE,R158=TRUE,K158=""),"",
IF(COUNTIF($K158:$O158,Incomplete)&gt;=1,Incomplete_or_multiple_errors&amp;": "&amp;INDEX($K$2:$O$4,1,MATCH(Incomplete,$K158:$O158,0)),Complete)))</f>
        <v/>
      </c>
      <c r="K158" s="10" t="str" cm="1">
        <f t="array" ref="K158">IF($K$1=No,"",
IF(OR(Q158=FALSE,R158=FALSE),"",
IF(AND(SUMPRODUCT(--(S158:S$336=TRUE))=0,SUMPRODUCT(--(T158:T$336=TRUE))=0),"",Incomplete)))</f>
        <v/>
      </c>
      <c r="L158" s="10" t="str">
        <f>IF(L$1=No,"",IF($C158="","",
IF(COUNTIF('Substances &amp; Codes'!$B$4:$H$276,$C158)=0,Incomplete,Complete)))</f>
        <v/>
      </c>
      <c r="M158" s="10" t="str">
        <f t="shared" si="1"/>
        <v/>
      </c>
      <c r="N158" s="10" t="str">
        <f t="shared" si="16"/>
        <v/>
      </c>
      <c r="O158" s="10" t="str">
        <f t="shared" si="17"/>
        <v/>
      </c>
      <c r="P158" s="67"/>
      <c r="Q158" s="10" t="b">
        <f t="shared" si="18"/>
        <v>1</v>
      </c>
      <c r="R158" s="10" t="b">
        <f t="shared" si="4"/>
        <v>1</v>
      </c>
      <c r="S158" s="10" t="b">
        <f t="shared" si="19"/>
        <v>0</v>
      </c>
      <c r="T158" s="10" t="b">
        <f t="shared" si="5"/>
        <v>0</v>
      </c>
    </row>
    <row r="159" spans="1:20" x14ac:dyDescent="0.35">
      <c r="A159" s="25"/>
      <c r="B159" s="25"/>
      <c r="C159" s="28"/>
      <c r="D159" s="10" t="str">
        <f t="shared" si="15"/>
        <v/>
      </c>
      <c r="E159" s="28"/>
      <c r="F159" s="28" t="s">
        <v>4</v>
      </c>
      <c r="G159" s="28"/>
      <c r="H159" s="28" t="s">
        <v>4</v>
      </c>
      <c r="I159" s="10" t="str">
        <f>IF(AND('Section 8'!$M$4=No,OR(Q159=FALSE,R159=FALSE)),Tab_NotReq,
IF(AND(Q159=TRUE,R159=TRUE,K159=""),"",
IF(COUNTIF($K159:$O159,Incomplete)&gt;=1,Incomplete_or_multiple_errors&amp;": "&amp;INDEX($K$2:$O$4,1,MATCH(Incomplete,$K159:$O159,0)),Complete)))</f>
        <v/>
      </c>
      <c r="K159" s="10" t="str" cm="1">
        <f t="array" ref="K159">IF($K$1=No,"",
IF(OR(Q159=FALSE,R159=FALSE),"",
IF(AND(SUMPRODUCT(--(S159:S$336=TRUE))=0,SUMPRODUCT(--(T159:T$336=TRUE))=0),"",Incomplete)))</f>
        <v/>
      </c>
      <c r="L159" s="10" t="str">
        <f>IF(L$1=No,"",IF($C159="","",
IF(COUNTIF('Substances &amp; Codes'!$B$4:$H$276,$C159)=0,Incomplete,Complete)))</f>
        <v/>
      </c>
      <c r="M159" s="10" t="str">
        <f t="shared" si="1"/>
        <v/>
      </c>
      <c r="N159" s="10" t="str">
        <f t="shared" si="16"/>
        <v/>
      </c>
      <c r="O159" s="10" t="str">
        <f t="shared" si="17"/>
        <v/>
      </c>
      <c r="P159" s="67"/>
      <c r="Q159" s="10" t="b">
        <f t="shared" si="18"/>
        <v>1</v>
      </c>
      <c r="R159" s="10" t="b">
        <f t="shared" si="4"/>
        <v>1</v>
      </c>
      <c r="S159" s="10" t="b">
        <f t="shared" si="19"/>
        <v>0</v>
      </c>
      <c r="T159" s="10" t="b">
        <f t="shared" si="5"/>
        <v>0</v>
      </c>
    </row>
    <row r="160" spans="1:20" x14ac:dyDescent="0.35">
      <c r="A160" s="25"/>
      <c r="B160" s="25"/>
      <c r="C160" s="28"/>
      <c r="D160" s="10" t="str">
        <f t="shared" si="15"/>
        <v/>
      </c>
      <c r="E160" s="28"/>
      <c r="F160" s="28" t="s">
        <v>4</v>
      </c>
      <c r="G160" s="28"/>
      <c r="H160" s="28" t="s">
        <v>4</v>
      </c>
      <c r="I160" s="10" t="str">
        <f>IF(AND('Section 8'!$M$4=No,OR(Q160=FALSE,R160=FALSE)),Tab_NotReq,
IF(AND(Q160=TRUE,R160=TRUE,K160=""),"",
IF(COUNTIF($K160:$O160,Incomplete)&gt;=1,Incomplete_or_multiple_errors&amp;": "&amp;INDEX($K$2:$O$4,1,MATCH(Incomplete,$K160:$O160,0)),Complete)))</f>
        <v/>
      </c>
      <c r="K160" s="10" t="str" cm="1">
        <f t="array" ref="K160">IF($K$1=No,"",
IF(OR(Q160=FALSE,R160=FALSE),"",
IF(AND(SUMPRODUCT(--(S160:S$336=TRUE))=0,SUMPRODUCT(--(T160:T$336=TRUE))=0),"",Incomplete)))</f>
        <v/>
      </c>
      <c r="L160" s="10" t="str">
        <f>IF(L$1=No,"",IF($C160="","",
IF(COUNTIF('Substances &amp; Codes'!$B$4:$H$276,$C160)=0,Incomplete,Complete)))</f>
        <v/>
      </c>
      <c r="M160" s="10" t="str">
        <f t="shared" si="1"/>
        <v/>
      </c>
      <c r="N160" s="10" t="str">
        <f t="shared" si="16"/>
        <v/>
      </c>
      <c r="O160" s="10" t="str">
        <f t="shared" si="17"/>
        <v/>
      </c>
      <c r="P160" s="67"/>
      <c r="Q160" s="10" t="b">
        <f t="shared" si="18"/>
        <v>1</v>
      </c>
      <c r="R160" s="10" t="b">
        <f t="shared" si="4"/>
        <v>1</v>
      </c>
      <c r="S160" s="10" t="b">
        <f t="shared" si="19"/>
        <v>0</v>
      </c>
      <c r="T160" s="10" t="b">
        <f t="shared" si="5"/>
        <v>0</v>
      </c>
    </row>
    <row r="161" spans="1:20" x14ac:dyDescent="0.35">
      <c r="A161" s="25"/>
      <c r="B161" s="25"/>
      <c r="C161" s="28"/>
      <c r="D161" s="10" t="str">
        <f t="shared" si="15"/>
        <v/>
      </c>
      <c r="E161" s="28"/>
      <c r="F161" s="28" t="s">
        <v>4</v>
      </c>
      <c r="G161" s="28"/>
      <c r="H161" s="28" t="s">
        <v>4</v>
      </c>
      <c r="I161" s="10" t="str">
        <f>IF(AND('Section 8'!$M$4=No,OR(Q161=FALSE,R161=FALSE)),Tab_NotReq,
IF(AND(Q161=TRUE,R161=TRUE,K161=""),"",
IF(COUNTIF($K161:$O161,Incomplete)&gt;=1,Incomplete_or_multiple_errors&amp;": "&amp;INDEX($K$2:$O$4,1,MATCH(Incomplete,$K161:$O161,0)),Complete)))</f>
        <v/>
      </c>
      <c r="K161" s="10" t="str" cm="1">
        <f t="array" ref="K161">IF($K$1=No,"",
IF(OR(Q161=FALSE,R161=FALSE),"",
IF(AND(SUMPRODUCT(--(S161:S$336=TRUE))=0,SUMPRODUCT(--(T161:T$336=TRUE))=0),"",Incomplete)))</f>
        <v/>
      </c>
      <c r="L161" s="10" t="str">
        <f>IF(L$1=No,"",IF($C161="","",
IF(COUNTIF('Substances &amp; Codes'!$B$4:$H$276,$C161)=0,Incomplete,Complete)))</f>
        <v/>
      </c>
      <c r="M161" s="10" t="str">
        <f t="shared" si="1"/>
        <v/>
      </c>
      <c r="N161" s="10" t="str">
        <f t="shared" si="16"/>
        <v/>
      </c>
      <c r="O161" s="10" t="str">
        <f t="shared" si="17"/>
        <v/>
      </c>
      <c r="P161" s="67"/>
      <c r="Q161" s="10" t="b">
        <f t="shared" si="18"/>
        <v>1</v>
      </c>
      <c r="R161" s="10" t="b">
        <f t="shared" si="4"/>
        <v>1</v>
      </c>
      <c r="S161" s="10" t="b">
        <f t="shared" si="19"/>
        <v>0</v>
      </c>
      <c r="T161" s="10" t="b">
        <f t="shared" si="5"/>
        <v>0</v>
      </c>
    </row>
    <row r="162" spans="1:20" x14ac:dyDescent="0.35">
      <c r="A162" s="25"/>
      <c r="B162" s="25"/>
      <c r="C162" s="28"/>
      <c r="D162" s="10" t="str">
        <f t="shared" si="15"/>
        <v/>
      </c>
      <c r="E162" s="28"/>
      <c r="F162" s="28" t="s">
        <v>4</v>
      </c>
      <c r="G162" s="28"/>
      <c r="H162" s="28" t="s">
        <v>4</v>
      </c>
      <c r="I162" s="10" t="str">
        <f>IF(AND('Section 8'!$M$4=No,OR(Q162=FALSE,R162=FALSE)),Tab_NotReq,
IF(AND(Q162=TRUE,R162=TRUE,K162=""),"",
IF(COUNTIF($K162:$O162,Incomplete)&gt;=1,Incomplete_or_multiple_errors&amp;": "&amp;INDEX($K$2:$O$4,1,MATCH(Incomplete,$K162:$O162,0)),Complete)))</f>
        <v/>
      </c>
      <c r="K162" s="10" t="str" cm="1">
        <f t="array" ref="K162">IF($K$1=No,"",
IF(OR(Q162=FALSE,R162=FALSE),"",
IF(AND(SUMPRODUCT(--(S162:S$336=TRUE))=0,SUMPRODUCT(--(T162:T$336=TRUE))=0),"",Incomplete)))</f>
        <v/>
      </c>
      <c r="L162" s="10" t="str">
        <f>IF(L$1=No,"",IF($C162="","",
IF(COUNTIF('Substances &amp; Codes'!$B$4:$H$276,$C162)=0,Incomplete,Complete)))</f>
        <v/>
      </c>
      <c r="M162" s="10" t="str">
        <f t="shared" si="1"/>
        <v/>
      </c>
      <c r="N162" s="10" t="str">
        <f t="shared" si="16"/>
        <v/>
      </c>
      <c r="O162" s="10" t="str">
        <f t="shared" si="17"/>
        <v/>
      </c>
      <c r="P162" s="67"/>
      <c r="Q162" s="10" t="b">
        <f t="shared" si="18"/>
        <v>1</v>
      </c>
      <c r="R162" s="10" t="b">
        <f t="shared" si="4"/>
        <v>1</v>
      </c>
      <c r="S162" s="10" t="b">
        <f t="shared" si="19"/>
        <v>0</v>
      </c>
      <c r="T162" s="10" t="b">
        <f t="shared" si="5"/>
        <v>0</v>
      </c>
    </row>
    <row r="163" spans="1:20" x14ac:dyDescent="0.35">
      <c r="A163" s="25"/>
      <c r="B163" s="25"/>
      <c r="C163" s="28"/>
      <c r="D163" s="10" t="str">
        <f t="shared" si="15"/>
        <v/>
      </c>
      <c r="E163" s="28"/>
      <c r="F163" s="28" t="s">
        <v>4</v>
      </c>
      <c r="G163" s="28"/>
      <c r="H163" s="28" t="s">
        <v>4</v>
      </c>
      <c r="I163" s="10" t="str">
        <f>IF(AND('Section 8'!$M$4=No,OR(Q163=FALSE,R163=FALSE)),Tab_NotReq,
IF(AND(Q163=TRUE,R163=TRUE,K163=""),"",
IF(COUNTIF($K163:$O163,Incomplete)&gt;=1,Incomplete_or_multiple_errors&amp;": "&amp;INDEX($K$2:$O$4,1,MATCH(Incomplete,$K163:$O163,0)),Complete)))</f>
        <v/>
      </c>
      <c r="K163" s="10" t="str" cm="1">
        <f t="array" ref="K163">IF($K$1=No,"",
IF(OR(Q163=FALSE,R163=FALSE),"",
IF(AND(SUMPRODUCT(--(S163:S$336=TRUE))=0,SUMPRODUCT(--(T163:T$336=TRUE))=0),"",Incomplete)))</f>
        <v/>
      </c>
      <c r="L163" s="10" t="str">
        <f>IF(L$1=No,"",IF($C163="","",
IF(COUNTIF('Substances &amp; Codes'!$B$4:$H$276,$C163)=0,Incomplete,Complete)))</f>
        <v/>
      </c>
      <c r="M163" s="10" t="str">
        <f t="shared" si="1"/>
        <v/>
      </c>
      <c r="N163" s="10" t="str">
        <f t="shared" si="16"/>
        <v/>
      </c>
      <c r="O163" s="10" t="str">
        <f t="shared" si="17"/>
        <v/>
      </c>
      <c r="P163" s="67"/>
      <c r="Q163" s="10" t="b">
        <f t="shared" si="18"/>
        <v>1</v>
      </c>
      <c r="R163" s="10" t="b">
        <f t="shared" si="4"/>
        <v>1</v>
      </c>
      <c r="S163" s="10" t="b">
        <f t="shared" si="19"/>
        <v>0</v>
      </c>
      <c r="T163" s="10" t="b">
        <f t="shared" si="5"/>
        <v>0</v>
      </c>
    </row>
    <row r="164" spans="1:20" x14ac:dyDescent="0.35">
      <c r="A164" s="25"/>
      <c r="B164" s="25"/>
      <c r="C164" s="28"/>
      <c r="D164" s="10" t="str">
        <f t="shared" si="15"/>
        <v/>
      </c>
      <c r="E164" s="28"/>
      <c r="F164" s="28" t="s">
        <v>4</v>
      </c>
      <c r="G164" s="28"/>
      <c r="H164" s="28" t="s">
        <v>4</v>
      </c>
      <c r="I164" s="10" t="str">
        <f>IF(AND('Section 8'!$M$4=No,OR(Q164=FALSE,R164=FALSE)),Tab_NotReq,
IF(AND(Q164=TRUE,R164=TRUE,K164=""),"",
IF(COUNTIF($K164:$O164,Incomplete)&gt;=1,Incomplete_or_multiple_errors&amp;": "&amp;INDEX($K$2:$O$4,1,MATCH(Incomplete,$K164:$O164,0)),Complete)))</f>
        <v/>
      </c>
      <c r="K164" s="10" t="str" cm="1">
        <f t="array" ref="K164">IF($K$1=No,"",
IF(OR(Q164=FALSE,R164=FALSE),"",
IF(AND(SUMPRODUCT(--(S164:S$336=TRUE))=0,SUMPRODUCT(--(T164:T$336=TRUE))=0),"",Incomplete)))</f>
        <v/>
      </c>
      <c r="L164" s="10" t="str">
        <f>IF(L$1=No,"",IF($C164="","",
IF(COUNTIF('Substances &amp; Codes'!$B$4:$H$276,$C164)=0,Incomplete,Complete)))</f>
        <v/>
      </c>
      <c r="M164" s="10" t="str">
        <f t="shared" si="1"/>
        <v/>
      </c>
      <c r="N164" s="10" t="str">
        <f t="shared" si="16"/>
        <v/>
      </c>
      <c r="O164" s="10" t="str">
        <f t="shared" si="17"/>
        <v/>
      </c>
      <c r="P164" s="67"/>
      <c r="Q164" s="10" t="b">
        <f t="shared" si="18"/>
        <v>1</v>
      </c>
      <c r="R164" s="10" t="b">
        <f t="shared" si="4"/>
        <v>1</v>
      </c>
      <c r="S164" s="10" t="b">
        <f t="shared" si="19"/>
        <v>0</v>
      </c>
      <c r="T164" s="10" t="b">
        <f t="shared" si="5"/>
        <v>0</v>
      </c>
    </row>
    <row r="165" spans="1:20" x14ac:dyDescent="0.35">
      <c r="A165" s="25"/>
      <c r="B165" s="25"/>
      <c r="C165" s="28"/>
      <c r="D165" s="10" t="str">
        <f t="shared" si="15"/>
        <v/>
      </c>
      <c r="E165" s="28"/>
      <c r="F165" s="28" t="s">
        <v>4</v>
      </c>
      <c r="G165" s="28"/>
      <c r="H165" s="28" t="s">
        <v>4</v>
      </c>
      <c r="I165" s="10" t="str">
        <f>IF(AND('Section 8'!$M$4=No,OR(Q165=FALSE,R165=FALSE)),Tab_NotReq,
IF(AND(Q165=TRUE,R165=TRUE,K165=""),"",
IF(COUNTIF($K165:$O165,Incomplete)&gt;=1,Incomplete_or_multiple_errors&amp;": "&amp;INDEX($K$2:$O$4,1,MATCH(Incomplete,$K165:$O165,0)),Complete)))</f>
        <v/>
      </c>
      <c r="K165" s="10" t="str" cm="1">
        <f t="array" ref="K165">IF($K$1=No,"",
IF(OR(Q165=FALSE,R165=FALSE),"",
IF(AND(SUMPRODUCT(--(S165:S$336=TRUE))=0,SUMPRODUCT(--(T165:T$336=TRUE))=0),"",Incomplete)))</f>
        <v/>
      </c>
      <c r="L165" s="10" t="str">
        <f>IF(L$1=No,"",IF($C165="","",
IF(COUNTIF('Substances &amp; Codes'!$B$4:$H$276,$C165)=0,Incomplete,Complete)))</f>
        <v/>
      </c>
      <c r="M165" s="10" t="str">
        <f t="shared" si="1"/>
        <v/>
      </c>
      <c r="N165" s="10" t="str">
        <f t="shared" si="16"/>
        <v/>
      </c>
      <c r="O165" s="10" t="str">
        <f t="shared" si="17"/>
        <v/>
      </c>
      <c r="P165" s="67"/>
      <c r="Q165" s="10" t="b">
        <f t="shared" si="18"/>
        <v>1</v>
      </c>
      <c r="R165" s="10" t="b">
        <f t="shared" si="4"/>
        <v>1</v>
      </c>
      <c r="S165" s="10" t="b">
        <f t="shared" si="19"/>
        <v>0</v>
      </c>
      <c r="T165" s="10" t="b">
        <f t="shared" si="5"/>
        <v>0</v>
      </c>
    </row>
    <row r="166" spans="1:20" x14ac:dyDescent="0.35">
      <c r="A166" s="25"/>
      <c r="B166" s="25"/>
      <c r="C166" s="28"/>
      <c r="D166" s="10" t="str">
        <f t="shared" si="15"/>
        <v/>
      </c>
      <c r="E166" s="28"/>
      <c r="F166" s="28" t="s">
        <v>4</v>
      </c>
      <c r="G166" s="28"/>
      <c r="H166" s="28" t="s">
        <v>4</v>
      </c>
      <c r="I166" s="10" t="str">
        <f>IF(AND('Section 8'!$M$4=No,OR(Q166=FALSE,R166=FALSE)),Tab_NotReq,
IF(AND(Q166=TRUE,R166=TRUE,K166=""),"",
IF(COUNTIF($K166:$O166,Incomplete)&gt;=1,Incomplete_or_multiple_errors&amp;": "&amp;INDEX($K$2:$O$4,1,MATCH(Incomplete,$K166:$O166,0)),Complete)))</f>
        <v/>
      </c>
      <c r="K166" s="10" t="str" cm="1">
        <f t="array" ref="K166">IF($K$1=No,"",
IF(OR(Q166=FALSE,R166=FALSE),"",
IF(AND(SUMPRODUCT(--(S166:S$336=TRUE))=0,SUMPRODUCT(--(T166:T$336=TRUE))=0),"",Incomplete)))</f>
        <v/>
      </c>
      <c r="L166" s="10" t="str">
        <f>IF(L$1=No,"",IF($C166="","",
IF(COUNTIF('Substances &amp; Codes'!$B$4:$H$276,$C166)=0,Incomplete,Complete)))</f>
        <v/>
      </c>
      <c r="M166" s="10" t="str">
        <f t="shared" si="1"/>
        <v/>
      </c>
      <c r="N166" s="10" t="str">
        <f t="shared" si="16"/>
        <v/>
      </c>
      <c r="O166" s="10" t="str">
        <f t="shared" si="17"/>
        <v/>
      </c>
      <c r="P166" s="67"/>
      <c r="Q166" s="10" t="b">
        <f t="shared" si="18"/>
        <v>1</v>
      </c>
      <c r="R166" s="10" t="b">
        <f t="shared" si="4"/>
        <v>1</v>
      </c>
      <c r="S166" s="10" t="b">
        <f t="shared" si="19"/>
        <v>0</v>
      </c>
      <c r="T166" s="10" t="b">
        <f t="shared" si="5"/>
        <v>0</v>
      </c>
    </row>
    <row r="167" spans="1:20" x14ac:dyDescent="0.35">
      <c r="A167" s="25"/>
      <c r="B167" s="25"/>
      <c r="C167" s="28"/>
      <c r="D167" s="10" t="str">
        <f t="shared" si="15"/>
        <v/>
      </c>
      <c r="E167" s="28"/>
      <c r="F167" s="28" t="s">
        <v>4</v>
      </c>
      <c r="G167" s="28"/>
      <c r="H167" s="28" t="s">
        <v>4</v>
      </c>
      <c r="I167" s="10" t="str">
        <f>IF(AND('Section 8'!$M$4=No,OR(Q167=FALSE,R167=FALSE)),Tab_NotReq,
IF(AND(Q167=TRUE,R167=TRUE,K167=""),"",
IF(COUNTIF($K167:$O167,Incomplete)&gt;=1,Incomplete_or_multiple_errors&amp;": "&amp;INDEX($K$2:$O$4,1,MATCH(Incomplete,$K167:$O167,0)),Complete)))</f>
        <v/>
      </c>
      <c r="K167" s="10" t="str" cm="1">
        <f t="array" ref="K167">IF($K$1=No,"",
IF(OR(Q167=FALSE,R167=FALSE),"",
IF(AND(SUMPRODUCT(--(S167:S$336=TRUE))=0,SUMPRODUCT(--(T167:T$336=TRUE))=0),"",Incomplete)))</f>
        <v/>
      </c>
      <c r="L167" s="10" t="str">
        <f>IF(L$1=No,"",IF($C167="","",
IF(COUNTIF('Substances &amp; Codes'!$B$4:$H$276,$C167)=0,Incomplete,Complete)))</f>
        <v/>
      </c>
      <c r="M167" s="10" t="str">
        <f t="shared" si="1"/>
        <v/>
      </c>
      <c r="N167" s="10" t="str">
        <f t="shared" si="16"/>
        <v/>
      </c>
      <c r="O167" s="10" t="str">
        <f t="shared" si="17"/>
        <v/>
      </c>
      <c r="P167" s="67"/>
      <c r="Q167" s="10" t="b">
        <f t="shared" si="18"/>
        <v>1</v>
      </c>
      <c r="R167" s="10" t="b">
        <f t="shared" si="4"/>
        <v>1</v>
      </c>
      <c r="S167" s="10" t="b">
        <f t="shared" si="19"/>
        <v>0</v>
      </c>
      <c r="T167" s="10" t="b">
        <f t="shared" si="5"/>
        <v>0</v>
      </c>
    </row>
    <row r="168" spans="1:20" x14ac:dyDescent="0.35">
      <c r="A168" s="25"/>
      <c r="B168" s="25"/>
      <c r="C168" s="28"/>
      <c r="D168" s="10" t="str">
        <f t="shared" si="15"/>
        <v/>
      </c>
      <c r="E168" s="28"/>
      <c r="F168" s="28" t="s">
        <v>4</v>
      </c>
      <c r="G168" s="28"/>
      <c r="H168" s="28" t="s">
        <v>4</v>
      </c>
      <c r="I168" s="10" t="str">
        <f>IF(AND('Section 8'!$M$4=No,OR(Q168=FALSE,R168=FALSE)),Tab_NotReq,
IF(AND(Q168=TRUE,R168=TRUE,K168=""),"",
IF(COUNTIF($K168:$O168,Incomplete)&gt;=1,Incomplete_or_multiple_errors&amp;": "&amp;INDEX($K$2:$O$4,1,MATCH(Incomplete,$K168:$O168,0)),Complete)))</f>
        <v/>
      </c>
      <c r="K168" s="10" t="str" cm="1">
        <f t="array" ref="K168">IF($K$1=No,"",
IF(OR(Q168=FALSE,R168=FALSE),"",
IF(AND(SUMPRODUCT(--(S168:S$336=TRUE))=0,SUMPRODUCT(--(T168:T$336=TRUE))=0),"",Incomplete)))</f>
        <v/>
      </c>
      <c r="L168" s="10" t="str">
        <f>IF(L$1=No,"",IF($C168="","",
IF(COUNTIF('Substances &amp; Codes'!$B$4:$H$276,$C168)=0,Incomplete,Complete)))</f>
        <v/>
      </c>
      <c r="M168" s="10" t="str">
        <f t="shared" si="1"/>
        <v/>
      </c>
      <c r="N168" s="10" t="str">
        <f t="shared" si="16"/>
        <v/>
      </c>
      <c r="O168" s="10" t="str">
        <f t="shared" si="17"/>
        <v/>
      </c>
      <c r="P168" s="67"/>
      <c r="Q168" s="10" t="b">
        <f t="shared" si="18"/>
        <v>1</v>
      </c>
      <c r="R168" s="10" t="b">
        <f t="shared" si="4"/>
        <v>1</v>
      </c>
      <c r="S168" s="10" t="b">
        <f t="shared" si="19"/>
        <v>0</v>
      </c>
      <c r="T168" s="10" t="b">
        <f t="shared" si="5"/>
        <v>0</v>
      </c>
    </row>
    <row r="169" spans="1:20" x14ac:dyDescent="0.35">
      <c r="A169" s="25"/>
      <c r="B169" s="25"/>
      <c r="C169" s="28"/>
      <c r="D169" s="10" t="str">
        <f t="shared" si="15"/>
        <v/>
      </c>
      <c r="E169" s="28"/>
      <c r="F169" s="28" t="s">
        <v>4</v>
      </c>
      <c r="G169" s="28"/>
      <c r="H169" s="28" t="s">
        <v>4</v>
      </c>
      <c r="I169" s="10" t="str">
        <f>IF(AND('Section 8'!$M$4=No,OR(Q169=FALSE,R169=FALSE)),Tab_NotReq,
IF(AND(Q169=TRUE,R169=TRUE,K169=""),"",
IF(COUNTIF($K169:$O169,Incomplete)&gt;=1,Incomplete_or_multiple_errors&amp;": "&amp;INDEX($K$2:$O$4,1,MATCH(Incomplete,$K169:$O169,0)),Complete)))</f>
        <v/>
      </c>
      <c r="K169" s="10" t="str" cm="1">
        <f t="array" ref="K169">IF($K$1=No,"",
IF(OR(Q169=FALSE,R169=FALSE),"",
IF(AND(SUMPRODUCT(--(S169:S$336=TRUE))=0,SUMPRODUCT(--(T169:T$336=TRUE))=0),"",Incomplete)))</f>
        <v/>
      </c>
      <c r="L169" s="10" t="str">
        <f>IF(L$1=No,"",IF($C169="","",
IF(COUNTIF('Substances &amp; Codes'!$B$4:$H$276,$C169)=0,Incomplete,Complete)))</f>
        <v/>
      </c>
      <c r="M169" s="10" t="str">
        <f t="shared" si="1"/>
        <v/>
      </c>
      <c r="N169" s="10" t="str">
        <f t="shared" si="16"/>
        <v/>
      </c>
      <c r="O169" s="10" t="str">
        <f t="shared" si="17"/>
        <v/>
      </c>
      <c r="P169" s="67"/>
      <c r="Q169" s="10" t="b">
        <f t="shared" si="18"/>
        <v>1</v>
      </c>
      <c r="R169" s="10" t="b">
        <f t="shared" si="4"/>
        <v>1</v>
      </c>
      <c r="S169" s="10" t="b">
        <f t="shared" si="19"/>
        <v>0</v>
      </c>
      <c r="T169" s="10" t="b">
        <f t="shared" si="5"/>
        <v>0</v>
      </c>
    </row>
    <row r="170" spans="1:20" x14ac:dyDescent="0.35">
      <c r="A170" s="25"/>
      <c r="B170" s="25"/>
      <c r="C170" s="28"/>
      <c r="D170" s="10" t="str">
        <f t="shared" si="15"/>
        <v/>
      </c>
      <c r="E170" s="28"/>
      <c r="F170" s="28" t="s">
        <v>4</v>
      </c>
      <c r="G170" s="28"/>
      <c r="H170" s="28" t="s">
        <v>4</v>
      </c>
      <c r="I170" s="10" t="str">
        <f>IF(AND('Section 8'!$M$4=No,OR(Q170=FALSE,R170=FALSE)),Tab_NotReq,
IF(AND(Q170=TRUE,R170=TRUE,K170=""),"",
IF(COUNTIF($K170:$O170,Incomplete)&gt;=1,Incomplete_or_multiple_errors&amp;": "&amp;INDEX($K$2:$O$4,1,MATCH(Incomplete,$K170:$O170,0)),Complete)))</f>
        <v/>
      </c>
      <c r="K170" s="10" t="str" cm="1">
        <f t="array" ref="K170">IF($K$1=No,"",
IF(OR(Q170=FALSE,R170=FALSE),"",
IF(AND(SUMPRODUCT(--(S170:S$336=TRUE))=0,SUMPRODUCT(--(T170:T$336=TRUE))=0),"",Incomplete)))</f>
        <v/>
      </c>
      <c r="L170" s="10" t="str">
        <f>IF(L$1=No,"",IF($C170="","",
IF(COUNTIF('Substances &amp; Codes'!$B$4:$H$276,$C170)=0,Incomplete,Complete)))</f>
        <v/>
      </c>
      <c r="M170" s="10" t="str">
        <f t="shared" si="1"/>
        <v/>
      </c>
      <c r="N170" s="10" t="str">
        <f t="shared" si="16"/>
        <v/>
      </c>
      <c r="O170" s="10" t="str">
        <f t="shared" si="17"/>
        <v/>
      </c>
      <c r="P170" s="67"/>
      <c r="Q170" s="10" t="b">
        <f t="shared" si="18"/>
        <v>1</v>
      </c>
      <c r="R170" s="10" t="b">
        <f t="shared" si="4"/>
        <v>1</v>
      </c>
      <c r="S170" s="10" t="b">
        <f t="shared" si="19"/>
        <v>0</v>
      </c>
      <c r="T170" s="10" t="b">
        <f t="shared" si="5"/>
        <v>0</v>
      </c>
    </row>
    <row r="171" spans="1:20" x14ac:dyDescent="0.35">
      <c r="A171" s="25"/>
      <c r="B171" s="25"/>
      <c r="C171" s="28"/>
      <c r="D171" s="10" t="str">
        <f t="shared" si="15"/>
        <v/>
      </c>
      <c r="E171" s="28"/>
      <c r="F171" s="28" t="s">
        <v>4</v>
      </c>
      <c r="G171" s="28"/>
      <c r="H171" s="28" t="s">
        <v>4</v>
      </c>
      <c r="I171" s="10" t="str">
        <f>IF(AND('Section 8'!$M$4=No,OR(Q171=FALSE,R171=FALSE)),Tab_NotReq,
IF(AND(Q171=TRUE,R171=TRUE,K171=""),"",
IF(COUNTIF($K171:$O171,Incomplete)&gt;=1,Incomplete_or_multiple_errors&amp;": "&amp;INDEX($K$2:$O$4,1,MATCH(Incomplete,$K171:$O171,0)),Complete)))</f>
        <v/>
      </c>
      <c r="K171" s="10" t="str" cm="1">
        <f t="array" ref="K171">IF($K$1=No,"",
IF(OR(Q171=FALSE,R171=FALSE),"",
IF(AND(SUMPRODUCT(--(S171:S$336=TRUE))=0,SUMPRODUCT(--(T171:T$336=TRUE))=0),"",Incomplete)))</f>
        <v/>
      </c>
      <c r="L171" s="10" t="str">
        <f>IF(L$1=No,"",IF($C171="","",
IF(COUNTIF('Substances &amp; Codes'!$B$4:$H$276,$C171)=0,Incomplete,Complete)))</f>
        <v/>
      </c>
      <c r="M171" s="10" t="str">
        <f t="shared" si="1"/>
        <v/>
      </c>
      <c r="N171" s="10" t="str">
        <f t="shared" si="16"/>
        <v/>
      </c>
      <c r="O171" s="10" t="str">
        <f t="shared" si="17"/>
        <v/>
      </c>
      <c r="P171" s="67"/>
      <c r="Q171" s="10" t="b">
        <f t="shared" si="18"/>
        <v>1</v>
      </c>
      <c r="R171" s="10" t="b">
        <f t="shared" si="4"/>
        <v>1</v>
      </c>
      <c r="S171" s="10" t="b">
        <f t="shared" si="19"/>
        <v>0</v>
      </c>
      <c r="T171" s="10" t="b">
        <f t="shared" si="5"/>
        <v>0</v>
      </c>
    </row>
    <row r="172" spans="1:20" x14ac:dyDescent="0.35">
      <c r="A172" s="25"/>
      <c r="B172" s="25"/>
      <c r="C172" s="28"/>
      <c r="D172" s="10" t="str">
        <f t="shared" si="15"/>
        <v/>
      </c>
      <c r="E172" s="28"/>
      <c r="F172" s="28" t="s">
        <v>4</v>
      </c>
      <c r="G172" s="28"/>
      <c r="H172" s="28" t="s">
        <v>4</v>
      </c>
      <c r="I172" s="10" t="str">
        <f>IF(AND('Section 8'!$M$4=No,OR(Q172=FALSE,R172=FALSE)),Tab_NotReq,
IF(AND(Q172=TRUE,R172=TRUE,K172=""),"",
IF(COUNTIF($K172:$O172,Incomplete)&gt;=1,Incomplete_or_multiple_errors&amp;": "&amp;INDEX($K$2:$O$4,1,MATCH(Incomplete,$K172:$O172,0)),Complete)))</f>
        <v/>
      </c>
      <c r="K172" s="10" t="str" cm="1">
        <f t="array" ref="K172">IF($K$1=No,"",
IF(OR(Q172=FALSE,R172=FALSE),"",
IF(AND(SUMPRODUCT(--(S172:S$336=TRUE))=0,SUMPRODUCT(--(T172:T$336=TRUE))=0),"",Incomplete)))</f>
        <v/>
      </c>
      <c r="L172" s="10" t="str">
        <f>IF(L$1=No,"",IF($C172="","",
IF(COUNTIF('Substances &amp; Codes'!$B$4:$H$276,$C172)=0,Incomplete,Complete)))</f>
        <v/>
      </c>
      <c r="M172" s="10" t="str">
        <f t="shared" si="1"/>
        <v/>
      </c>
      <c r="N172" s="10" t="str">
        <f t="shared" si="16"/>
        <v/>
      </c>
      <c r="O172" s="10" t="str">
        <f t="shared" si="17"/>
        <v/>
      </c>
      <c r="P172" s="67"/>
      <c r="Q172" s="10" t="b">
        <f t="shared" si="18"/>
        <v>1</v>
      </c>
      <c r="R172" s="10" t="b">
        <f t="shared" si="4"/>
        <v>1</v>
      </c>
      <c r="S172" s="10" t="b">
        <f t="shared" si="19"/>
        <v>0</v>
      </c>
      <c r="T172" s="10" t="b">
        <f t="shared" si="5"/>
        <v>0</v>
      </c>
    </row>
    <row r="173" spans="1:20" x14ac:dyDescent="0.35">
      <c r="A173" s="25"/>
      <c r="B173" s="25"/>
      <c r="C173" s="28"/>
      <c r="D173" s="10" t="str">
        <f t="shared" si="15"/>
        <v/>
      </c>
      <c r="E173" s="28"/>
      <c r="F173" s="28" t="s">
        <v>4</v>
      </c>
      <c r="G173" s="28"/>
      <c r="H173" s="28" t="s">
        <v>4</v>
      </c>
      <c r="I173" s="10" t="str">
        <f>IF(AND('Section 8'!$M$4=No,OR(Q173=FALSE,R173=FALSE)),Tab_NotReq,
IF(AND(Q173=TRUE,R173=TRUE,K173=""),"",
IF(COUNTIF($K173:$O173,Incomplete)&gt;=1,Incomplete_or_multiple_errors&amp;": "&amp;INDEX($K$2:$O$4,1,MATCH(Incomplete,$K173:$O173,0)),Complete)))</f>
        <v/>
      </c>
      <c r="K173" s="10" t="str" cm="1">
        <f t="array" ref="K173">IF($K$1=No,"",
IF(OR(Q173=FALSE,R173=FALSE),"",
IF(AND(SUMPRODUCT(--(S173:S$336=TRUE))=0,SUMPRODUCT(--(T173:T$336=TRUE))=0),"",Incomplete)))</f>
        <v/>
      </c>
      <c r="L173" s="10" t="str">
        <f>IF(L$1=No,"",IF($C173="","",
IF(COUNTIF('Substances &amp; Codes'!$B$4:$H$276,$C173)=0,Incomplete,Complete)))</f>
        <v/>
      </c>
      <c r="M173" s="10" t="str">
        <f t="shared" si="1"/>
        <v/>
      </c>
      <c r="N173" s="10" t="str">
        <f t="shared" si="16"/>
        <v/>
      </c>
      <c r="O173" s="10" t="str">
        <f t="shared" si="17"/>
        <v/>
      </c>
      <c r="P173" s="67"/>
      <c r="Q173" s="10" t="b">
        <f t="shared" si="18"/>
        <v>1</v>
      </c>
      <c r="R173" s="10" t="b">
        <f t="shared" si="4"/>
        <v>1</v>
      </c>
      <c r="S173" s="10" t="b">
        <f t="shared" si="19"/>
        <v>0</v>
      </c>
      <c r="T173" s="10" t="b">
        <f t="shared" si="5"/>
        <v>0</v>
      </c>
    </row>
    <row r="174" spans="1:20" x14ac:dyDescent="0.35">
      <c r="A174" s="25"/>
      <c r="B174" s="25"/>
      <c r="C174" s="28"/>
      <c r="D174" s="10" t="str">
        <f t="shared" si="15"/>
        <v/>
      </c>
      <c r="E174" s="28"/>
      <c r="F174" s="28" t="s">
        <v>4</v>
      </c>
      <c r="G174" s="28"/>
      <c r="H174" s="28" t="s">
        <v>4</v>
      </c>
      <c r="I174" s="10" t="str">
        <f>IF(AND('Section 8'!$M$4=No,OR(Q174=FALSE,R174=FALSE)),Tab_NotReq,
IF(AND(Q174=TRUE,R174=TRUE,K174=""),"",
IF(COUNTIF($K174:$O174,Incomplete)&gt;=1,Incomplete_or_multiple_errors&amp;": "&amp;INDEX($K$2:$O$4,1,MATCH(Incomplete,$K174:$O174,0)),Complete)))</f>
        <v/>
      </c>
      <c r="K174" s="10" t="str" cm="1">
        <f t="array" ref="K174">IF($K$1=No,"",
IF(OR(Q174=FALSE,R174=FALSE),"",
IF(AND(SUMPRODUCT(--(S174:S$336=TRUE))=0,SUMPRODUCT(--(T174:T$336=TRUE))=0),"",Incomplete)))</f>
        <v/>
      </c>
      <c r="L174" s="10" t="str">
        <f>IF(L$1=No,"",IF($C174="","",
IF(COUNTIF('Substances &amp; Codes'!$B$4:$H$276,$C174)=0,Incomplete,Complete)))</f>
        <v/>
      </c>
      <c r="M174" s="10" t="str">
        <f t="shared" si="1"/>
        <v/>
      </c>
      <c r="N174" s="10" t="str">
        <f t="shared" si="16"/>
        <v/>
      </c>
      <c r="O174" s="10" t="str">
        <f t="shared" si="17"/>
        <v/>
      </c>
      <c r="P174" s="67"/>
      <c r="Q174" s="10" t="b">
        <f t="shared" si="18"/>
        <v>1</v>
      </c>
      <c r="R174" s="10" t="b">
        <f t="shared" si="4"/>
        <v>1</v>
      </c>
      <c r="S174" s="10" t="b">
        <f t="shared" si="19"/>
        <v>0</v>
      </c>
      <c r="T174" s="10" t="b">
        <f t="shared" si="5"/>
        <v>0</v>
      </c>
    </row>
    <row r="175" spans="1:20" x14ac:dyDescent="0.35">
      <c r="A175" s="25"/>
      <c r="B175" s="25"/>
      <c r="C175" s="28"/>
      <c r="D175" s="10" t="str">
        <f t="shared" si="15"/>
        <v/>
      </c>
      <c r="E175" s="28"/>
      <c r="F175" s="28" t="s">
        <v>4</v>
      </c>
      <c r="G175" s="28"/>
      <c r="H175" s="28" t="s">
        <v>4</v>
      </c>
      <c r="I175" s="10" t="str">
        <f>IF(AND('Section 8'!$M$4=No,OR(Q175=FALSE,R175=FALSE)),Tab_NotReq,
IF(AND(Q175=TRUE,R175=TRUE,K175=""),"",
IF(COUNTIF($K175:$O175,Incomplete)&gt;=1,Incomplete_or_multiple_errors&amp;": "&amp;INDEX($K$2:$O$4,1,MATCH(Incomplete,$K175:$O175,0)),Complete)))</f>
        <v/>
      </c>
      <c r="K175" s="10" t="str" cm="1">
        <f t="array" ref="K175">IF($K$1=No,"",
IF(OR(Q175=FALSE,R175=FALSE),"",
IF(AND(SUMPRODUCT(--(S175:S$336=TRUE))=0,SUMPRODUCT(--(T175:T$336=TRUE))=0),"",Incomplete)))</f>
        <v/>
      </c>
      <c r="L175" s="10" t="str">
        <f>IF(L$1=No,"",IF($C175="","",
IF(COUNTIF('Substances &amp; Codes'!$B$4:$H$276,$C175)=0,Incomplete,Complete)))</f>
        <v/>
      </c>
      <c r="M175" s="10" t="str">
        <f t="shared" si="1"/>
        <v/>
      </c>
      <c r="N175" s="10" t="str">
        <f t="shared" si="16"/>
        <v/>
      </c>
      <c r="O175" s="10" t="str">
        <f t="shared" si="17"/>
        <v/>
      </c>
      <c r="P175" s="67"/>
      <c r="Q175" s="10" t="b">
        <f t="shared" si="18"/>
        <v>1</v>
      </c>
      <c r="R175" s="10" t="b">
        <f t="shared" si="4"/>
        <v>1</v>
      </c>
      <c r="S175" s="10" t="b">
        <f t="shared" si="19"/>
        <v>0</v>
      </c>
      <c r="T175" s="10" t="b">
        <f t="shared" si="5"/>
        <v>0</v>
      </c>
    </row>
    <row r="176" spans="1:20" x14ac:dyDescent="0.35">
      <c r="A176" s="25"/>
      <c r="B176" s="25"/>
      <c r="C176" s="28"/>
      <c r="D176" s="10" t="str">
        <f t="shared" si="15"/>
        <v/>
      </c>
      <c r="E176" s="28"/>
      <c r="F176" s="28" t="s">
        <v>4</v>
      </c>
      <c r="G176" s="28"/>
      <c r="H176" s="28" t="s">
        <v>4</v>
      </c>
      <c r="I176" s="10" t="str">
        <f>IF(AND('Section 8'!$M$4=No,OR(Q176=FALSE,R176=FALSE)),Tab_NotReq,
IF(AND(Q176=TRUE,R176=TRUE,K176=""),"",
IF(COUNTIF($K176:$O176,Incomplete)&gt;=1,Incomplete_or_multiple_errors&amp;": "&amp;INDEX($K$2:$O$4,1,MATCH(Incomplete,$K176:$O176,0)),Complete)))</f>
        <v/>
      </c>
      <c r="K176" s="10" t="str" cm="1">
        <f t="array" ref="K176">IF($K$1=No,"",
IF(OR(Q176=FALSE,R176=FALSE),"",
IF(AND(SUMPRODUCT(--(S176:S$336=TRUE))=0,SUMPRODUCT(--(T176:T$336=TRUE))=0),"",Incomplete)))</f>
        <v/>
      </c>
      <c r="L176" s="10" t="str">
        <f>IF(L$1=No,"",IF($C176="","",
IF(COUNTIF('Substances &amp; Codes'!$B$4:$H$276,$C176)=0,Incomplete,Complete)))</f>
        <v/>
      </c>
      <c r="M176" s="10" t="str">
        <f t="shared" si="1"/>
        <v/>
      </c>
      <c r="N176" s="10" t="str">
        <f t="shared" si="16"/>
        <v/>
      </c>
      <c r="O176" s="10" t="str">
        <f t="shared" si="17"/>
        <v/>
      </c>
      <c r="P176" s="67"/>
      <c r="Q176" s="10" t="b">
        <f t="shared" si="18"/>
        <v>1</v>
      </c>
      <c r="R176" s="10" t="b">
        <f t="shared" si="4"/>
        <v>1</v>
      </c>
      <c r="S176" s="10" t="b">
        <f t="shared" si="19"/>
        <v>0</v>
      </c>
      <c r="T176" s="10" t="b">
        <f t="shared" si="5"/>
        <v>0</v>
      </c>
    </row>
    <row r="177" spans="1:20" x14ac:dyDescent="0.35">
      <c r="A177" s="25"/>
      <c r="B177" s="25"/>
      <c r="C177" s="28"/>
      <c r="D177" s="10" t="str">
        <f t="shared" si="15"/>
        <v/>
      </c>
      <c r="E177" s="28"/>
      <c r="F177" s="28" t="s">
        <v>4</v>
      </c>
      <c r="G177" s="28"/>
      <c r="H177" s="28" t="s">
        <v>4</v>
      </c>
      <c r="I177" s="10" t="str">
        <f>IF(AND('Section 8'!$M$4=No,OR(Q177=FALSE,R177=FALSE)),Tab_NotReq,
IF(AND(Q177=TRUE,R177=TRUE,K177=""),"",
IF(COUNTIF($K177:$O177,Incomplete)&gt;=1,Incomplete_or_multiple_errors&amp;": "&amp;INDEX($K$2:$O$4,1,MATCH(Incomplete,$K177:$O177,0)),Complete)))</f>
        <v/>
      </c>
      <c r="K177" s="10" t="str" cm="1">
        <f t="array" ref="K177">IF($K$1=No,"",
IF(OR(Q177=FALSE,R177=FALSE),"",
IF(AND(SUMPRODUCT(--(S177:S$336=TRUE))=0,SUMPRODUCT(--(T177:T$336=TRUE))=0),"",Incomplete)))</f>
        <v/>
      </c>
      <c r="L177" s="10" t="str">
        <f>IF(L$1=No,"",IF($C177="","",
IF(COUNTIF('Substances &amp; Codes'!$B$4:$H$276,$C177)=0,Incomplete,Complete)))</f>
        <v/>
      </c>
      <c r="M177" s="10" t="str">
        <f t="shared" si="1"/>
        <v/>
      </c>
      <c r="N177" s="10" t="str">
        <f t="shared" si="16"/>
        <v/>
      </c>
      <c r="O177" s="10" t="str">
        <f t="shared" si="17"/>
        <v/>
      </c>
      <c r="P177" s="67"/>
      <c r="Q177" s="10" t="b">
        <f t="shared" si="18"/>
        <v>1</v>
      </c>
      <c r="R177" s="10" t="b">
        <f t="shared" si="4"/>
        <v>1</v>
      </c>
      <c r="S177" s="10" t="b">
        <f t="shared" si="19"/>
        <v>0</v>
      </c>
      <c r="T177" s="10" t="b">
        <f t="shared" si="5"/>
        <v>0</v>
      </c>
    </row>
    <row r="178" spans="1:20" x14ac:dyDescent="0.35">
      <c r="A178" s="25"/>
      <c r="B178" s="25"/>
      <c r="C178" s="28"/>
      <c r="D178" s="10" t="str">
        <f t="shared" si="15"/>
        <v/>
      </c>
      <c r="E178" s="28"/>
      <c r="F178" s="28" t="s">
        <v>4</v>
      </c>
      <c r="G178" s="28"/>
      <c r="H178" s="28" t="s">
        <v>4</v>
      </c>
      <c r="I178" s="10" t="str">
        <f>IF(AND('Section 8'!$M$4=No,OR(Q178=FALSE,R178=FALSE)),Tab_NotReq,
IF(AND(Q178=TRUE,R178=TRUE,K178=""),"",
IF(COUNTIF($K178:$O178,Incomplete)&gt;=1,Incomplete_or_multiple_errors&amp;": "&amp;INDEX($K$2:$O$4,1,MATCH(Incomplete,$K178:$O178,0)),Complete)))</f>
        <v/>
      </c>
      <c r="K178" s="10" t="str" cm="1">
        <f t="array" ref="K178">IF($K$1=No,"",
IF(OR(Q178=FALSE,R178=FALSE),"",
IF(AND(SUMPRODUCT(--(S178:S$336=TRUE))=0,SUMPRODUCT(--(T178:T$336=TRUE))=0),"",Incomplete)))</f>
        <v/>
      </c>
      <c r="L178" s="10" t="str">
        <f>IF(L$1=No,"",IF($C178="","",
IF(COUNTIF('Substances &amp; Codes'!$B$4:$H$276,$C178)=0,Incomplete,Complete)))</f>
        <v/>
      </c>
      <c r="M178" s="10" t="str">
        <f t="shared" si="1"/>
        <v/>
      </c>
      <c r="N178" s="10" t="str">
        <f t="shared" si="16"/>
        <v/>
      </c>
      <c r="O178" s="10" t="str">
        <f t="shared" si="17"/>
        <v/>
      </c>
      <c r="P178" s="67"/>
      <c r="Q178" s="10" t="b">
        <f t="shared" si="18"/>
        <v>1</v>
      </c>
      <c r="R178" s="10" t="b">
        <f t="shared" si="4"/>
        <v>1</v>
      </c>
      <c r="S178" s="10" t="b">
        <f t="shared" si="19"/>
        <v>0</v>
      </c>
      <c r="T178" s="10" t="b">
        <f t="shared" si="5"/>
        <v>0</v>
      </c>
    </row>
    <row r="179" spans="1:20" x14ac:dyDescent="0.35">
      <c r="A179" s="25"/>
      <c r="B179" s="25"/>
      <c r="C179" s="28"/>
      <c r="D179" s="10" t="str">
        <f t="shared" si="15"/>
        <v/>
      </c>
      <c r="E179" s="28"/>
      <c r="F179" s="28" t="s">
        <v>4</v>
      </c>
      <c r="G179" s="28"/>
      <c r="H179" s="28" t="s">
        <v>4</v>
      </c>
      <c r="I179" s="10" t="str">
        <f>IF(AND('Section 8'!$M$4=No,OR(Q179=FALSE,R179=FALSE)),Tab_NotReq,
IF(AND(Q179=TRUE,R179=TRUE,K179=""),"",
IF(COUNTIF($K179:$O179,Incomplete)&gt;=1,Incomplete_or_multiple_errors&amp;": "&amp;INDEX($K$2:$O$4,1,MATCH(Incomplete,$K179:$O179,0)),Complete)))</f>
        <v/>
      </c>
      <c r="K179" s="10" t="str" cm="1">
        <f t="array" ref="K179">IF($K$1=No,"",
IF(OR(Q179=FALSE,R179=FALSE),"",
IF(AND(SUMPRODUCT(--(S179:S$336=TRUE))=0,SUMPRODUCT(--(T179:T$336=TRUE))=0),"",Incomplete)))</f>
        <v/>
      </c>
      <c r="L179" s="10" t="str">
        <f>IF(L$1=No,"",IF($C179="","",
IF(COUNTIF('Substances &amp; Codes'!$B$4:$H$276,$C179)=0,Incomplete,Complete)))</f>
        <v/>
      </c>
      <c r="M179" s="10" t="str">
        <f t="shared" si="1"/>
        <v/>
      </c>
      <c r="N179" s="10" t="str">
        <f t="shared" si="16"/>
        <v/>
      </c>
      <c r="O179" s="10" t="str">
        <f t="shared" si="17"/>
        <v/>
      </c>
      <c r="P179" s="67"/>
      <c r="Q179" s="10" t="b">
        <f t="shared" si="18"/>
        <v>1</v>
      </c>
      <c r="R179" s="10" t="b">
        <f t="shared" si="4"/>
        <v>1</v>
      </c>
      <c r="S179" s="10" t="b">
        <f t="shared" si="19"/>
        <v>0</v>
      </c>
      <c r="T179" s="10" t="b">
        <f t="shared" si="5"/>
        <v>0</v>
      </c>
    </row>
    <row r="180" spans="1:20" x14ac:dyDescent="0.35">
      <c r="A180" s="25"/>
      <c r="B180" s="25"/>
      <c r="C180" s="28"/>
      <c r="D180" s="10" t="str">
        <f t="shared" si="15"/>
        <v/>
      </c>
      <c r="E180" s="28"/>
      <c r="F180" s="28" t="s">
        <v>4</v>
      </c>
      <c r="G180" s="28"/>
      <c r="H180" s="28" t="s">
        <v>4</v>
      </c>
      <c r="I180" s="10" t="str">
        <f>IF(AND('Section 8'!$M$4=No,OR(Q180=FALSE,R180=FALSE)),Tab_NotReq,
IF(AND(Q180=TRUE,R180=TRUE,K180=""),"",
IF(COUNTIF($K180:$O180,Incomplete)&gt;=1,Incomplete_or_multiple_errors&amp;": "&amp;INDEX($K$2:$O$4,1,MATCH(Incomplete,$K180:$O180,0)),Complete)))</f>
        <v/>
      </c>
      <c r="K180" s="10" t="str" cm="1">
        <f t="array" ref="K180">IF($K$1=No,"",
IF(OR(Q180=FALSE,R180=FALSE),"",
IF(AND(SUMPRODUCT(--(S180:S$336=TRUE))=0,SUMPRODUCT(--(T180:T$336=TRUE))=0),"",Incomplete)))</f>
        <v/>
      </c>
      <c r="L180" s="10" t="str">
        <f>IF(L$1=No,"",IF($C180="","",
IF(COUNTIF('Substances &amp; Codes'!$B$4:$H$276,$C180)=0,Incomplete,Complete)))</f>
        <v/>
      </c>
      <c r="M180" s="10" t="str">
        <f t="shared" si="1"/>
        <v/>
      </c>
      <c r="N180" s="10" t="str">
        <f t="shared" si="16"/>
        <v/>
      </c>
      <c r="O180" s="10" t="str">
        <f t="shared" si="17"/>
        <v/>
      </c>
      <c r="P180" s="67"/>
      <c r="Q180" s="10" t="b">
        <f t="shared" si="18"/>
        <v>1</v>
      </c>
      <c r="R180" s="10" t="b">
        <f t="shared" si="4"/>
        <v>1</v>
      </c>
      <c r="S180" s="10" t="b">
        <f t="shared" si="19"/>
        <v>0</v>
      </c>
      <c r="T180" s="10" t="b">
        <f t="shared" si="5"/>
        <v>0</v>
      </c>
    </row>
    <row r="181" spans="1:20" x14ac:dyDescent="0.35">
      <c r="A181" s="25"/>
      <c r="B181" s="25"/>
      <c r="C181" s="28"/>
      <c r="D181" s="10" t="str">
        <f t="shared" si="15"/>
        <v/>
      </c>
      <c r="E181" s="28"/>
      <c r="F181" s="28" t="s">
        <v>4</v>
      </c>
      <c r="G181" s="28"/>
      <c r="H181" s="28" t="s">
        <v>4</v>
      </c>
      <c r="I181" s="10" t="str">
        <f>IF(AND('Section 8'!$M$4=No,OR(Q181=FALSE,R181=FALSE)),Tab_NotReq,
IF(AND(Q181=TRUE,R181=TRUE,K181=""),"",
IF(COUNTIF($K181:$O181,Incomplete)&gt;=1,Incomplete_or_multiple_errors&amp;": "&amp;INDEX($K$2:$O$4,1,MATCH(Incomplete,$K181:$O181,0)),Complete)))</f>
        <v/>
      </c>
      <c r="K181" s="10" t="str" cm="1">
        <f t="array" ref="K181">IF($K$1=No,"",
IF(OR(Q181=FALSE,R181=FALSE),"",
IF(AND(SUMPRODUCT(--(S181:S$336=TRUE))=0,SUMPRODUCT(--(T181:T$336=TRUE))=0),"",Incomplete)))</f>
        <v/>
      </c>
      <c r="L181" s="10" t="str">
        <f>IF(L$1=No,"",IF($C181="","",
IF(COUNTIF('Substances &amp; Codes'!$B$4:$H$276,$C181)=0,Incomplete,Complete)))</f>
        <v/>
      </c>
      <c r="M181" s="10" t="str">
        <f t="shared" si="1"/>
        <v/>
      </c>
      <c r="N181" s="10" t="str">
        <f t="shared" si="16"/>
        <v/>
      </c>
      <c r="O181" s="10" t="str">
        <f t="shared" si="17"/>
        <v/>
      </c>
      <c r="P181" s="67"/>
      <c r="Q181" s="10" t="b">
        <f t="shared" si="18"/>
        <v>1</v>
      </c>
      <c r="R181" s="10" t="b">
        <f t="shared" si="4"/>
        <v>1</v>
      </c>
      <c r="S181" s="10" t="b">
        <f t="shared" si="19"/>
        <v>0</v>
      </c>
      <c r="T181" s="10" t="b">
        <f t="shared" si="5"/>
        <v>0</v>
      </c>
    </row>
    <row r="182" spans="1:20" x14ac:dyDescent="0.35">
      <c r="A182" s="25"/>
      <c r="B182" s="25"/>
      <c r="C182" s="28"/>
      <c r="D182" s="10" t="str">
        <f t="shared" si="15"/>
        <v/>
      </c>
      <c r="E182" s="28"/>
      <c r="F182" s="28" t="s">
        <v>4</v>
      </c>
      <c r="G182" s="28"/>
      <c r="H182" s="28" t="s">
        <v>4</v>
      </c>
      <c r="I182" s="10" t="str">
        <f>IF(AND('Section 8'!$M$4=No,OR(Q182=FALSE,R182=FALSE)),Tab_NotReq,
IF(AND(Q182=TRUE,R182=TRUE,K182=""),"",
IF(COUNTIF($K182:$O182,Incomplete)&gt;=1,Incomplete_or_multiple_errors&amp;": "&amp;INDEX($K$2:$O$4,1,MATCH(Incomplete,$K182:$O182,0)),Complete)))</f>
        <v/>
      </c>
      <c r="K182" s="10" t="str" cm="1">
        <f t="array" ref="K182">IF($K$1=No,"",
IF(OR(Q182=FALSE,R182=FALSE),"",
IF(AND(SUMPRODUCT(--(S182:S$336=TRUE))=0,SUMPRODUCT(--(T182:T$336=TRUE))=0),"",Incomplete)))</f>
        <v/>
      </c>
      <c r="L182" s="10" t="str">
        <f>IF(L$1=No,"",IF($C182="","",
IF(COUNTIF('Substances &amp; Codes'!$B$4:$H$276,$C182)=0,Incomplete,Complete)))</f>
        <v/>
      </c>
      <c r="M182" s="10" t="str">
        <f t="shared" si="1"/>
        <v/>
      </c>
      <c r="N182" s="10" t="str">
        <f t="shared" si="16"/>
        <v/>
      </c>
      <c r="O182" s="10" t="str">
        <f t="shared" si="17"/>
        <v/>
      </c>
      <c r="P182" s="67"/>
      <c r="Q182" s="10" t="b">
        <f t="shared" si="18"/>
        <v>1</v>
      </c>
      <c r="R182" s="10" t="b">
        <f t="shared" si="4"/>
        <v>1</v>
      </c>
      <c r="S182" s="10" t="b">
        <f t="shared" si="19"/>
        <v>0</v>
      </c>
      <c r="T182" s="10" t="b">
        <f t="shared" si="5"/>
        <v>0</v>
      </c>
    </row>
    <row r="183" spans="1:20" x14ac:dyDescent="0.35">
      <c r="A183" s="25"/>
      <c r="B183" s="25"/>
      <c r="C183" s="28"/>
      <c r="D183" s="10" t="str">
        <f t="shared" si="15"/>
        <v/>
      </c>
      <c r="E183" s="28"/>
      <c r="F183" s="28" t="s">
        <v>4</v>
      </c>
      <c r="G183" s="28"/>
      <c r="H183" s="28" t="s">
        <v>4</v>
      </c>
      <c r="I183" s="10" t="str">
        <f>IF(AND('Section 8'!$M$4=No,OR(Q183=FALSE,R183=FALSE)),Tab_NotReq,
IF(AND(Q183=TRUE,R183=TRUE,K183=""),"",
IF(COUNTIF($K183:$O183,Incomplete)&gt;=1,Incomplete_or_multiple_errors&amp;": "&amp;INDEX($K$2:$O$4,1,MATCH(Incomplete,$K183:$O183,0)),Complete)))</f>
        <v/>
      </c>
      <c r="K183" s="10" t="str" cm="1">
        <f t="array" ref="K183">IF($K$1=No,"",
IF(OR(Q183=FALSE,R183=FALSE),"",
IF(AND(SUMPRODUCT(--(S183:S$336=TRUE))=0,SUMPRODUCT(--(T183:T$336=TRUE))=0),"",Incomplete)))</f>
        <v/>
      </c>
      <c r="L183" s="10" t="str">
        <f>IF(L$1=No,"",IF($C183="","",
IF(COUNTIF('Substances &amp; Codes'!$B$4:$H$276,$C183)=0,Incomplete,Complete)))</f>
        <v/>
      </c>
      <c r="M183" s="10" t="str">
        <f t="shared" si="1"/>
        <v/>
      </c>
      <c r="N183" s="10" t="str">
        <f t="shared" si="16"/>
        <v/>
      </c>
      <c r="O183" s="10" t="str">
        <f t="shared" si="17"/>
        <v/>
      </c>
      <c r="P183" s="67"/>
      <c r="Q183" s="10" t="b">
        <f t="shared" si="18"/>
        <v>1</v>
      </c>
      <c r="R183" s="10" t="b">
        <f t="shared" si="4"/>
        <v>1</v>
      </c>
      <c r="S183" s="10" t="b">
        <f t="shared" si="19"/>
        <v>0</v>
      </c>
      <c r="T183" s="10" t="b">
        <f t="shared" si="5"/>
        <v>0</v>
      </c>
    </row>
    <row r="184" spans="1:20" x14ac:dyDescent="0.35">
      <c r="A184" s="25"/>
      <c r="B184" s="25"/>
      <c r="C184" s="28"/>
      <c r="D184" s="10" t="str">
        <f t="shared" si="15"/>
        <v/>
      </c>
      <c r="E184" s="28"/>
      <c r="F184" s="28" t="s">
        <v>4</v>
      </c>
      <c r="G184" s="28"/>
      <c r="H184" s="28" t="s">
        <v>4</v>
      </c>
      <c r="I184" s="10" t="str">
        <f>IF(AND('Section 8'!$M$4=No,OR(Q184=FALSE,R184=FALSE)),Tab_NotReq,
IF(AND(Q184=TRUE,R184=TRUE,K184=""),"",
IF(COUNTIF($K184:$O184,Incomplete)&gt;=1,Incomplete_or_multiple_errors&amp;": "&amp;INDEX($K$2:$O$4,1,MATCH(Incomplete,$K184:$O184,0)),Complete)))</f>
        <v/>
      </c>
      <c r="K184" s="10" t="str" cm="1">
        <f t="array" ref="K184">IF($K$1=No,"",
IF(OR(Q184=FALSE,R184=FALSE),"",
IF(AND(SUMPRODUCT(--(S184:S$336=TRUE))=0,SUMPRODUCT(--(T184:T$336=TRUE))=0),"",Incomplete)))</f>
        <v/>
      </c>
      <c r="L184" s="10" t="str">
        <f>IF(L$1=No,"",IF($C184="","",
IF(COUNTIF('Substances &amp; Codes'!$B$4:$H$276,$C184)=0,Incomplete,Complete)))</f>
        <v/>
      </c>
      <c r="M184" s="10" t="str">
        <f t="shared" si="1"/>
        <v/>
      </c>
      <c r="N184" s="10" t="str">
        <f t="shared" si="16"/>
        <v/>
      </c>
      <c r="O184" s="10" t="str">
        <f t="shared" si="17"/>
        <v/>
      </c>
      <c r="P184" s="67"/>
      <c r="Q184" s="10" t="b">
        <f t="shared" si="18"/>
        <v>1</v>
      </c>
      <c r="R184" s="10" t="b">
        <f t="shared" si="4"/>
        <v>1</v>
      </c>
      <c r="S184" s="10" t="b">
        <f t="shared" si="19"/>
        <v>0</v>
      </c>
      <c r="T184" s="10" t="b">
        <f t="shared" si="5"/>
        <v>0</v>
      </c>
    </row>
    <row r="185" spans="1:20" x14ac:dyDescent="0.35">
      <c r="A185" s="25"/>
      <c r="B185" s="25"/>
      <c r="C185" s="28"/>
      <c r="D185" s="10" t="str">
        <f t="shared" si="15"/>
        <v/>
      </c>
      <c r="E185" s="28"/>
      <c r="F185" s="28" t="s">
        <v>4</v>
      </c>
      <c r="G185" s="28"/>
      <c r="H185" s="28" t="s">
        <v>4</v>
      </c>
      <c r="I185" s="10" t="str">
        <f>IF(AND('Section 8'!$M$4=No,OR(Q185=FALSE,R185=FALSE)),Tab_NotReq,
IF(AND(Q185=TRUE,R185=TRUE,K185=""),"",
IF(COUNTIF($K185:$O185,Incomplete)&gt;=1,Incomplete_or_multiple_errors&amp;": "&amp;INDEX($K$2:$O$4,1,MATCH(Incomplete,$K185:$O185,0)),Complete)))</f>
        <v/>
      </c>
      <c r="K185" s="10" t="str" cm="1">
        <f t="array" ref="K185">IF($K$1=No,"",
IF(OR(Q185=FALSE,R185=FALSE),"",
IF(AND(SUMPRODUCT(--(S185:S$336=TRUE))=0,SUMPRODUCT(--(T185:T$336=TRUE))=0),"",Incomplete)))</f>
        <v/>
      </c>
      <c r="L185" s="10" t="str">
        <f>IF(L$1=No,"",IF($C185="","",
IF(COUNTIF('Substances &amp; Codes'!$B$4:$H$276,$C185)=0,Incomplete,Complete)))</f>
        <v/>
      </c>
      <c r="M185" s="10" t="str">
        <f t="shared" si="1"/>
        <v/>
      </c>
      <c r="N185" s="10" t="str">
        <f t="shared" si="16"/>
        <v/>
      </c>
      <c r="O185" s="10" t="str">
        <f t="shared" si="17"/>
        <v/>
      </c>
      <c r="P185" s="67"/>
      <c r="Q185" s="10" t="b">
        <f t="shared" si="18"/>
        <v>1</v>
      </c>
      <c r="R185" s="10" t="b">
        <f t="shared" si="4"/>
        <v>1</v>
      </c>
      <c r="S185" s="10" t="b">
        <f t="shared" si="19"/>
        <v>0</v>
      </c>
      <c r="T185" s="10" t="b">
        <f t="shared" si="5"/>
        <v>0</v>
      </c>
    </row>
    <row r="186" spans="1:20" x14ac:dyDescent="0.35">
      <c r="A186" s="25"/>
      <c r="B186" s="25"/>
      <c r="C186" s="28"/>
      <c r="D186" s="10" t="str">
        <f t="shared" si="15"/>
        <v/>
      </c>
      <c r="E186" s="28"/>
      <c r="F186" s="28" t="s">
        <v>4</v>
      </c>
      <c r="G186" s="28"/>
      <c r="H186" s="28" t="s">
        <v>4</v>
      </c>
      <c r="I186" s="10" t="str">
        <f>IF(AND('Section 8'!$M$4=No,OR(Q186=FALSE,R186=FALSE)),Tab_NotReq,
IF(AND(Q186=TRUE,R186=TRUE,K186=""),"",
IF(COUNTIF($K186:$O186,Incomplete)&gt;=1,Incomplete_or_multiple_errors&amp;": "&amp;INDEX($K$2:$O$4,1,MATCH(Incomplete,$K186:$O186,0)),Complete)))</f>
        <v/>
      </c>
      <c r="K186" s="10" t="str" cm="1">
        <f t="array" ref="K186">IF($K$1=No,"",
IF(OR(Q186=FALSE,R186=FALSE),"",
IF(AND(SUMPRODUCT(--(S186:S$336=TRUE))=0,SUMPRODUCT(--(T186:T$336=TRUE))=0),"",Incomplete)))</f>
        <v/>
      </c>
      <c r="L186" s="10" t="str">
        <f>IF(L$1=No,"",IF($C186="","",
IF(COUNTIF('Substances &amp; Codes'!$B$4:$H$276,$C186)=0,Incomplete,Complete)))</f>
        <v/>
      </c>
      <c r="M186" s="10" t="str">
        <f t="shared" si="1"/>
        <v/>
      </c>
      <c r="N186" s="10" t="str">
        <f t="shared" si="16"/>
        <v/>
      </c>
      <c r="O186" s="10" t="str">
        <f t="shared" si="17"/>
        <v/>
      </c>
      <c r="P186" s="67"/>
      <c r="Q186" s="10" t="b">
        <f t="shared" si="18"/>
        <v>1</v>
      </c>
      <c r="R186" s="10" t="b">
        <f t="shared" si="4"/>
        <v>1</v>
      </c>
      <c r="S186" s="10" t="b">
        <f t="shared" si="19"/>
        <v>0</v>
      </c>
      <c r="T186" s="10" t="b">
        <f t="shared" si="5"/>
        <v>0</v>
      </c>
    </row>
    <row r="187" spans="1:20" x14ac:dyDescent="0.35">
      <c r="A187" s="25"/>
      <c r="B187" s="25"/>
      <c r="C187" s="28"/>
      <c r="D187" s="10" t="str">
        <f t="shared" si="15"/>
        <v/>
      </c>
      <c r="E187" s="28"/>
      <c r="F187" s="28" t="s">
        <v>4</v>
      </c>
      <c r="G187" s="28"/>
      <c r="H187" s="28" t="s">
        <v>4</v>
      </c>
      <c r="I187" s="10" t="str">
        <f>IF(AND('Section 8'!$M$4=No,OR(Q187=FALSE,R187=FALSE)),Tab_NotReq,
IF(AND(Q187=TRUE,R187=TRUE,K187=""),"",
IF(COUNTIF($K187:$O187,Incomplete)&gt;=1,Incomplete_or_multiple_errors&amp;": "&amp;INDEX($K$2:$O$4,1,MATCH(Incomplete,$K187:$O187,0)),Complete)))</f>
        <v/>
      </c>
      <c r="K187" s="10" t="str" cm="1">
        <f t="array" ref="K187">IF($K$1=No,"",
IF(OR(Q187=FALSE,R187=FALSE),"",
IF(AND(SUMPRODUCT(--(S187:S$336=TRUE))=0,SUMPRODUCT(--(T187:T$336=TRUE))=0),"",Incomplete)))</f>
        <v/>
      </c>
      <c r="L187" s="10" t="str">
        <f>IF(L$1=No,"",IF($C187="","",
IF(COUNTIF('Substances &amp; Codes'!$B$4:$H$276,$C187)=0,Incomplete,Complete)))</f>
        <v/>
      </c>
      <c r="M187" s="10" t="str">
        <f t="shared" si="1"/>
        <v/>
      </c>
      <c r="N187" s="10" t="str">
        <f t="shared" si="16"/>
        <v/>
      </c>
      <c r="O187" s="10" t="str">
        <f t="shared" si="17"/>
        <v/>
      </c>
      <c r="P187" s="67"/>
      <c r="Q187" s="10" t="b">
        <f t="shared" si="18"/>
        <v>1</v>
      </c>
      <c r="R187" s="10" t="b">
        <f t="shared" si="4"/>
        <v>1</v>
      </c>
      <c r="S187" s="10" t="b">
        <f t="shared" si="19"/>
        <v>0</v>
      </c>
      <c r="T187" s="10" t="b">
        <f t="shared" si="5"/>
        <v>0</v>
      </c>
    </row>
    <row r="188" spans="1:20" x14ac:dyDescent="0.35">
      <c r="A188" s="25"/>
      <c r="B188" s="25"/>
      <c r="C188" s="28"/>
      <c r="D188" s="10" t="str">
        <f t="shared" si="15"/>
        <v/>
      </c>
      <c r="E188" s="28"/>
      <c r="F188" s="28" t="s">
        <v>4</v>
      </c>
      <c r="G188" s="28"/>
      <c r="H188" s="28" t="s">
        <v>4</v>
      </c>
      <c r="I188" s="10" t="str">
        <f>IF(AND('Section 8'!$M$4=No,OR(Q188=FALSE,R188=FALSE)),Tab_NotReq,
IF(AND(Q188=TRUE,R188=TRUE,K188=""),"",
IF(COUNTIF($K188:$O188,Incomplete)&gt;=1,Incomplete_or_multiple_errors&amp;": "&amp;INDEX($K$2:$O$4,1,MATCH(Incomplete,$K188:$O188,0)),Complete)))</f>
        <v/>
      </c>
      <c r="K188" s="10" t="str" cm="1">
        <f t="array" ref="K188">IF($K$1=No,"",
IF(OR(Q188=FALSE,R188=FALSE),"",
IF(AND(SUMPRODUCT(--(S188:S$336=TRUE))=0,SUMPRODUCT(--(T188:T$336=TRUE))=0),"",Incomplete)))</f>
        <v/>
      </c>
      <c r="L188" s="10" t="str">
        <f>IF(L$1=No,"",IF($C188="","",
IF(COUNTIF('Substances &amp; Codes'!$B$4:$H$276,$C188)=0,Incomplete,Complete)))</f>
        <v/>
      </c>
      <c r="M188" s="10" t="str">
        <f t="shared" si="1"/>
        <v/>
      </c>
      <c r="N188" s="10" t="str">
        <f t="shared" si="16"/>
        <v/>
      </c>
      <c r="O188" s="10" t="str">
        <f t="shared" si="17"/>
        <v/>
      </c>
      <c r="P188" s="67"/>
      <c r="Q188" s="10" t="b">
        <f t="shared" si="18"/>
        <v>1</v>
      </c>
      <c r="R188" s="10" t="b">
        <f t="shared" si="4"/>
        <v>1</v>
      </c>
      <c r="S188" s="10" t="b">
        <f t="shared" si="19"/>
        <v>0</v>
      </c>
      <c r="T188" s="10" t="b">
        <f t="shared" si="5"/>
        <v>0</v>
      </c>
    </row>
    <row r="189" spans="1:20" x14ac:dyDescent="0.35">
      <c r="A189" s="25"/>
      <c r="B189" s="25"/>
      <c r="C189" s="28"/>
      <c r="D189" s="10" t="str">
        <f t="shared" si="15"/>
        <v/>
      </c>
      <c r="E189" s="28"/>
      <c r="F189" s="28" t="s">
        <v>4</v>
      </c>
      <c r="G189" s="28"/>
      <c r="H189" s="28" t="s">
        <v>4</v>
      </c>
      <c r="I189" s="10" t="str">
        <f>IF(AND('Section 8'!$M$4=No,OR(Q189=FALSE,R189=FALSE)),Tab_NotReq,
IF(AND(Q189=TRUE,R189=TRUE,K189=""),"",
IF(COUNTIF($K189:$O189,Incomplete)&gt;=1,Incomplete_or_multiple_errors&amp;": "&amp;INDEX($K$2:$O$4,1,MATCH(Incomplete,$K189:$O189,0)),Complete)))</f>
        <v/>
      </c>
      <c r="K189" s="10" t="str" cm="1">
        <f t="array" ref="K189">IF($K$1=No,"",
IF(OR(Q189=FALSE,R189=FALSE),"",
IF(AND(SUMPRODUCT(--(S189:S$336=TRUE))=0,SUMPRODUCT(--(T189:T$336=TRUE))=0),"",Incomplete)))</f>
        <v/>
      </c>
      <c r="L189" s="10" t="str">
        <f>IF(L$1=No,"",IF($C189="","",
IF(COUNTIF('Substances &amp; Codes'!$B$4:$H$276,$C189)=0,Incomplete,Complete)))</f>
        <v/>
      </c>
      <c r="M189" s="10" t="str">
        <f t="shared" si="1"/>
        <v/>
      </c>
      <c r="N189" s="10" t="str">
        <f t="shared" si="16"/>
        <v/>
      </c>
      <c r="O189" s="10" t="str">
        <f t="shared" si="17"/>
        <v/>
      </c>
      <c r="P189" s="67"/>
      <c r="Q189" s="10" t="b">
        <f t="shared" si="18"/>
        <v>1</v>
      </c>
      <c r="R189" s="10" t="b">
        <f t="shared" si="4"/>
        <v>1</v>
      </c>
      <c r="S189" s="10" t="b">
        <f t="shared" si="19"/>
        <v>0</v>
      </c>
      <c r="T189" s="10" t="b">
        <f t="shared" si="5"/>
        <v>0</v>
      </c>
    </row>
    <row r="190" spans="1:20" x14ac:dyDescent="0.35">
      <c r="A190" s="25"/>
      <c r="B190" s="25"/>
      <c r="C190" s="28"/>
      <c r="D190" s="10" t="str">
        <f t="shared" si="15"/>
        <v/>
      </c>
      <c r="E190" s="28"/>
      <c r="F190" s="28" t="s">
        <v>4</v>
      </c>
      <c r="G190" s="28"/>
      <c r="H190" s="28" t="s">
        <v>4</v>
      </c>
      <c r="I190" s="10" t="str">
        <f>IF(AND('Section 8'!$M$4=No,OR(Q190=FALSE,R190=FALSE)),Tab_NotReq,
IF(AND(Q190=TRUE,R190=TRUE,K190=""),"",
IF(COUNTIF($K190:$O190,Incomplete)&gt;=1,Incomplete_or_multiple_errors&amp;": "&amp;INDEX($K$2:$O$4,1,MATCH(Incomplete,$K190:$O190,0)),Complete)))</f>
        <v/>
      </c>
      <c r="K190" s="10" t="str" cm="1">
        <f t="array" ref="K190">IF($K$1=No,"",
IF(OR(Q190=FALSE,R190=FALSE),"",
IF(AND(SUMPRODUCT(--(S190:S$336=TRUE))=0,SUMPRODUCT(--(T190:T$336=TRUE))=0),"",Incomplete)))</f>
        <v/>
      </c>
      <c r="L190" s="10" t="str">
        <f>IF(L$1=No,"",IF($C190="","",
IF(COUNTIF('Substances &amp; Codes'!$B$4:$H$276,$C190)=0,Incomplete,Complete)))</f>
        <v/>
      </c>
      <c r="M190" s="10" t="str">
        <f t="shared" si="1"/>
        <v/>
      </c>
      <c r="N190" s="10" t="str">
        <f t="shared" si="16"/>
        <v/>
      </c>
      <c r="O190" s="10" t="str">
        <f t="shared" si="17"/>
        <v/>
      </c>
      <c r="P190" s="67"/>
      <c r="Q190" s="10" t="b">
        <f t="shared" si="18"/>
        <v>1</v>
      </c>
      <c r="R190" s="10" t="b">
        <f t="shared" si="4"/>
        <v>1</v>
      </c>
      <c r="S190" s="10" t="b">
        <f t="shared" si="19"/>
        <v>0</v>
      </c>
      <c r="T190" s="10" t="b">
        <f t="shared" si="5"/>
        <v>0</v>
      </c>
    </row>
    <row r="191" spans="1:20" x14ac:dyDescent="0.35">
      <c r="A191" s="25"/>
      <c r="B191" s="25"/>
      <c r="C191" s="28"/>
      <c r="D191" s="10" t="str">
        <f t="shared" si="15"/>
        <v/>
      </c>
      <c r="E191" s="28"/>
      <c r="F191" s="28" t="s">
        <v>4</v>
      </c>
      <c r="G191" s="28"/>
      <c r="H191" s="28" t="s">
        <v>4</v>
      </c>
      <c r="I191" s="10" t="str">
        <f>IF(AND('Section 8'!$M$4=No,OR(Q191=FALSE,R191=FALSE)),Tab_NotReq,
IF(AND(Q191=TRUE,R191=TRUE,K191=""),"",
IF(COUNTIF($K191:$O191,Incomplete)&gt;=1,Incomplete_or_multiple_errors&amp;": "&amp;INDEX($K$2:$O$4,1,MATCH(Incomplete,$K191:$O191,0)),Complete)))</f>
        <v/>
      </c>
      <c r="K191" s="10" t="str" cm="1">
        <f t="array" ref="K191">IF($K$1=No,"",
IF(OR(Q191=FALSE,R191=FALSE),"",
IF(AND(SUMPRODUCT(--(S191:S$336=TRUE))=0,SUMPRODUCT(--(T191:T$336=TRUE))=0),"",Incomplete)))</f>
        <v/>
      </c>
      <c r="L191" s="10" t="str">
        <f>IF(L$1=No,"",IF($C191="","",
IF(COUNTIF('Substances &amp; Codes'!$B$4:$H$276,$C191)=0,Incomplete,Complete)))</f>
        <v/>
      </c>
      <c r="M191" s="10" t="str">
        <f t="shared" si="1"/>
        <v/>
      </c>
      <c r="N191" s="10" t="str">
        <f t="shared" si="16"/>
        <v/>
      </c>
      <c r="O191" s="10" t="str">
        <f t="shared" si="17"/>
        <v/>
      </c>
      <c r="P191" s="67"/>
      <c r="Q191" s="10" t="b">
        <f t="shared" si="18"/>
        <v>1</v>
      </c>
      <c r="R191" s="10" t="b">
        <f t="shared" si="4"/>
        <v>1</v>
      </c>
      <c r="S191" s="10" t="b">
        <f t="shared" si="19"/>
        <v>0</v>
      </c>
      <c r="T191" s="10" t="b">
        <f t="shared" si="5"/>
        <v>0</v>
      </c>
    </row>
    <row r="192" spans="1:20" x14ac:dyDescent="0.35">
      <c r="A192" s="25"/>
      <c r="B192" s="25"/>
      <c r="C192" s="28"/>
      <c r="D192" s="10" t="str">
        <f t="shared" si="15"/>
        <v/>
      </c>
      <c r="E192" s="28"/>
      <c r="F192" s="28" t="s">
        <v>4</v>
      </c>
      <c r="G192" s="28"/>
      <c r="H192" s="28" t="s">
        <v>4</v>
      </c>
      <c r="I192" s="10" t="str">
        <f>IF(AND('Section 8'!$M$4=No,OR(Q192=FALSE,R192=FALSE)),Tab_NotReq,
IF(AND(Q192=TRUE,R192=TRUE,K192=""),"",
IF(COUNTIF($K192:$O192,Incomplete)&gt;=1,Incomplete_or_multiple_errors&amp;": "&amp;INDEX($K$2:$O$4,1,MATCH(Incomplete,$K192:$O192,0)),Complete)))</f>
        <v/>
      </c>
      <c r="K192" s="10" t="str" cm="1">
        <f t="array" ref="K192">IF($K$1=No,"",
IF(OR(Q192=FALSE,R192=FALSE),"",
IF(AND(SUMPRODUCT(--(S192:S$336=TRUE))=0,SUMPRODUCT(--(T192:T$336=TRUE))=0),"",Incomplete)))</f>
        <v/>
      </c>
      <c r="L192" s="10" t="str">
        <f>IF(L$1=No,"",IF($C192="","",
IF(COUNTIF('Substances &amp; Codes'!$B$4:$H$276,$C192)=0,Incomplete,Complete)))</f>
        <v/>
      </c>
      <c r="M192" s="10" t="str">
        <f t="shared" si="1"/>
        <v/>
      </c>
      <c r="N192" s="10" t="str">
        <f t="shared" si="16"/>
        <v/>
      </c>
      <c r="O192" s="10" t="str">
        <f t="shared" si="17"/>
        <v/>
      </c>
      <c r="P192" s="67"/>
      <c r="Q192" s="10" t="b">
        <f t="shared" si="18"/>
        <v>1</v>
      </c>
      <c r="R192" s="10" t="b">
        <f t="shared" si="4"/>
        <v>1</v>
      </c>
      <c r="S192" s="10" t="b">
        <f t="shared" si="19"/>
        <v>0</v>
      </c>
      <c r="T192" s="10" t="b">
        <f t="shared" si="5"/>
        <v>0</v>
      </c>
    </row>
    <row r="193" spans="1:20" x14ac:dyDescent="0.35">
      <c r="A193" s="25"/>
      <c r="B193" s="25"/>
      <c r="C193" s="28"/>
      <c r="D193" s="10" t="str">
        <f t="shared" si="15"/>
        <v/>
      </c>
      <c r="E193" s="28"/>
      <c r="F193" s="28" t="s">
        <v>4</v>
      </c>
      <c r="G193" s="28"/>
      <c r="H193" s="28" t="s">
        <v>4</v>
      </c>
      <c r="I193" s="10" t="str">
        <f>IF(AND('Section 8'!$M$4=No,OR(Q193=FALSE,R193=FALSE)),Tab_NotReq,
IF(AND(Q193=TRUE,R193=TRUE,K193=""),"",
IF(COUNTIF($K193:$O193,Incomplete)&gt;=1,Incomplete_or_multiple_errors&amp;": "&amp;INDEX($K$2:$O$4,1,MATCH(Incomplete,$K193:$O193,0)),Complete)))</f>
        <v/>
      </c>
      <c r="K193" s="10" t="str" cm="1">
        <f t="array" ref="K193">IF($K$1=No,"",
IF(OR(Q193=FALSE,R193=FALSE),"",
IF(AND(SUMPRODUCT(--(S193:S$336=TRUE))=0,SUMPRODUCT(--(T193:T$336=TRUE))=0),"",Incomplete)))</f>
        <v/>
      </c>
      <c r="L193" s="10" t="str">
        <f>IF(L$1=No,"",IF($C193="","",
IF(COUNTIF('Substances &amp; Codes'!$B$4:$H$276,$C193)=0,Incomplete,Complete)))</f>
        <v/>
      </c>
      <c r="M193" s="10" t="str">
        <f t="shared" si="1"/>
        <v/>
      </c>
      <c r="N193" s="10" t="str">
        <f t="shared" si="16"/>
        <v/>
      </c>
      <c r="O193" s="10" t="str">
        <f t="shared" si="17"/>
        <v/>
      </c>
      <c r="P193" s="67"/>
      <c r="Q193" s="10" t="b">
        <f t="shared" si="18"/>
        <v>1</v>
      </c>
      <c r="R193" s="10" t="b">
        <f t="shared" si="4"/>
        <v>1</v>
      </c>
      <c r="S193" s="10" t="b">
        <f t="shared" si="19"/>
        <v>0</v>
      </c>
      <c r="T193" s="10" t="b">
        <f t="shared" si="5"/>
        <v>0</v>
      </c>
    </row>
    <row r="194" spans="1:20" x14ac:dyDescent="0.35">
      <c r="A194" s="25"/>
      <c r="B194" s="25"/>
      <c r="C194" s="28"/>
      <c r="D194" s="10" t="str">
        <f t="shared" si="15"/>
        <v/>
      </c>
      <c r="E194" s="28"/>
      <c r="F194" s="28" t="s">
        <v>4</v>
      </c>
      <c r="G194" s="28"/>
      <c r="H194" s="28" t="s">
        <v>4</v>
      </c>
      <c r="I194" s="10" t="str">
        <f>IF(AND('Section 8'!$M$4=No,OR(Q194=FALSE,R194=FALSE)),Tab_NotReq,
IF(AND(Q194=TRUE,R194=TRUE,K194=""),"",
IF(COUNTIF($K194:$O194,Incomplete)&gt;=1,Incomplete_or_multiple_errors&amp;": "&amp;INDEX($K$2:$O$4,1,MATCH(Incomplete,$K194:$O194,0)),Complete)))</f>
        <v/>
      </c>
      <c r="K194" s="10" t="str" cm="1">
        <f t="array" ref="K194">IF($K$1=No,"",
IF(OR(Q194=FALSE,R194=FALSE),"",
IF(AND(SUMPRODUCT(--(S194:S$336=TRUE))=0,SUMPRODUCT(--(T194:T$336=TRUE))=0),"",Incomplete)))</f>
        <v/>
      </c>
      <c r="L194" s="10" t="str">
        <f>IF(L$1=No,"",IF($C194="","",
IF(COUNTIF('Substances &amp; Codes'!$B$4:$H$276,$C194)=0,Incomplete,Complete)))</f>
        <v/>
      </c>
      <c r="M194" s="10" t="str">
        <f t="shared" si="1"/>
        <v/>
      </c>
      <c r="N194" s="10" t="str">
        <f t="shared" si="16"/>
        <v/>
      </c>
      <c r="O194" s="10" t="str">
        <f t="shared" si="17"/>
        <v/>
      </c>
      <c r="P194" s="67"/>
      <c r="Q194" s="10" t="b">
        <f t="shared" si="18"/>
        <v>1</v>
      </c>
      <c r="R194" s="10" t="b">
        <f t="shared" si="4"/>
        <v>1</v>
      </c>
      <c r="S194" s="10" t="b">
        <f t="shared" si="19"/>
        <v>0</v>
      </c>
      <c r="T194" s="10" t="b">
        <f t="shared" si="5"/>
        <v>0</v>
      </c>
    </row>
    <row r="195" spans="1:20" x14ac:dyDescent="0.35">
      <c r="A195" s="25"/>
      <c r="B195" s="25"/>
      <c r="C195" s="28"/>
      <c r="D195" s="10" t="str">
        <f t="shared" si="15"/>
        <v/>
      </c>
      <c r="E195" s="28"/>
      <c r="F195" s="28" t="s">
        <v>4</v>
      </c>
      <c r="G195" s="28"/>
      <c r="H195" s="28" t="s">
        <v>4</v>
      </c>
      <c r="I195" s="10" t="str">
        <f>IF(AND('Section 8'!$M$4=No,OR(Q195=FALSE,R195=FALSE)),Tab_NotReq,
IF(AND(Q195=TRUE,R195=TRUE,K195=""),"",
IF(COUNTIF($K195:$O195,Incomplete)&gt;=1,Incomplete_or_multiple_errors&amp;": "&amp;INDEX($K$2:$O$4,1,MATCH(Incomplete,$K195:$O195,0)),Complete)))</f>
        <v/>
      </c>
      <c r="K195" s="10" t="str" cm="1">
        <f t="array" ref="K195">IF($K$1=No,"",
IF(OR(Q195=FALSE,R195=FALSE),"",
IF(AND(SUMPRODUCT(--(S195:S$336=TRUE))=0,SUMPRODUCT(--(T195:T$336=TRUE))=0),"",Incomplete)))</f>
        <v/>
      </c>
      <c r="L195" s="10" t="str">
        <f>IF(L$1=No,"",IF($C195="","",
IF(COUNTIF('Substances &amp; Codes'!$B$4:$H$276,$C195)=0,Incomplete,Complete)))</f>
        <v/>
      </c>
      <c r="M195" s="10" t="str">
        <f t="shared" si="1"/>
        <v/>
      </c>
      <c r="N195" s="10" t="str">
        <f t="shared" si="16"/>
        <v/>
      </c>
      <c r="O195" s="10" t="str">
        <f t="shared" si="17"/>
        <v/>
      </c>
      <c r="P195" s="67"/>
      <c r="Q195" s="10" t="b">
        <f t="shared" si="18"/>
        <v>1</v>
      </c>
      <c r="R195" s="10" t="b">
        <f t="shared" si="4"/>
        <v>1</v>
      </c>
      <c r="S195" s="10" t="b">
        <f t="shared" si="19"/>
        <v>0</v>
      </c>
      <c r="T195" s="10" t="b">
        <f t="shared" si="5"/>
        <v>0</v>
      </c>
    </row>
    <row r="196" spans="1:20" x14ac:dyDescent="0.35">
      <c r="A196" s="25"/>
      <c r="B196" s="25"/>
      <c r="C196" s="28"/>
      <c r="D196" s="10" t="str">
        <f t="shared" ref="D196:D259" si="20">IF(C196="", "", IFERROR(VLOOKUP(C196, Substance_Full, 2, FALSE), ""))</f>
        <v/>
      </c>
      <c r="E196" s="28"/>
      <c r="F196" s="28" t="s">
        <v>4</v>
      </c>
      <c r="G196" s="28"/>
      <c r="H196" s="28" t="s">
        <v>4</v>
      </c>
      <c r="I196" s="10" t="str">
        <f>IF(AND('Section 8'!$M$4=No,OR(Q196=FALSE,R196=FALSE)),Tab_NotReq,
IF(AND(Q196=TRUE,R196=TRUE,K196=""),"",
IF(COUNTIF($K196:$O196,Incomplete)&gt;=1,Incomplete_or_multiple_errors&amp;": "&amp;INDEX($K$2:$O$4,1,MATCH(Incomplete,$K196:$O196,0)),Complete)))</f>
        <v/>
      </c>
      <c r="K196" s="10" t="str" cm="1">
        <f t="array" ref="K196">IF($K$1=No,"",
IF(OR(Q196=FALSE,R196=FALSE),"",
IF(AND(SUMPRODUCT(--(S196:S$336=TRUE))=0,SUMPRODUCT(--(T196:T$336=TRUE))=0),"",Incomplete)))</f>
        <v/>
      </c>
      <c r="L196" s="10" t="str">
        <f>IF(L$1=No,"",IF($C196="","",
IF(COUNTIF('Substances &amp; Codes'!$B$4:$H$276,$C196)=0,Incomplete,Complete)))</f>
        <v/>
      </c>
      <c r="M196" s="10" t="str">
        <f t="shared" ref="M196:M259" si="21">IF(M$1=No, "",
IF(AND($Q196=TRUE,$R196=TRUE), "",
IF($E196="", Incomplete, Complete)))</f>
        <v/>
      </c>
      <c r="N196" s="10" t="str">
        <f t="shared" si="16"/>
        <v/>
      </c>
      <c r="O196" s="10" t="str">
        <f t="shared" si="17"/>
        <v/>
      </c>
      <c r="P196" s="67"/>
      <c r="Q196" s="10" t="b">
        <f t="shared" si="18"/>
        <v>1</v>
      </c>
      <c r="R196" s="10" t="b">
        <f t="shared" ref="R196:R259" si="22">AND(OR($F196="",$F196=No),OR($H196="",$H196=No))</f>
        <v>1</v>
      </c>
      <c r="S196" s="10" t="b">
        <f t="shared" si="19"/>
        <v>0</v>
      </c>
      <c r="T196" s="10" t="b">
        <f t="shared" ref="T196:T259" si="23">OR(AND($F197&lt;&gt;"",$F197&lt;&gt;No),AND($H197&lt;&gt;"",$H197&lt;&gt;No))</f>
        <v>0</v>
      </c>
    </row>
    <row r="197" spans="1:20" x14ac:dyDescent="0.35">
      <c r="A197" s="25"/>
      <c r="B197" s="25"/>
      <c r="C197" s="28"/>
      <c r="D197" s="10" t="str">
        <f t="shared" si="20"/>
        <v/>
      </c>
      <c r="E197" s="28"/>
      <c r="F197" s="28" t="s">
        <v>4</v>
      </c>
      <c r="G197" s="28"/>
      <c r="H197" s="28" t="s">
        <v>4</v>
      </c>
      <c r="I197" s="10" t="str">
        <f>IF(AND('Section 8'!$M$4=No,OR(Q197=FALSE,R197=FALSE)),Tab_NotReq,
IF(AND(Q197=TRUE,R197=TRUE,K197=""),"",
IF(COUNTIF($K197:$O197,Incomplete)&gt;=1,Incomplete_or_multiple_errors&amp;": "&amp;INDEX($K$2:$O$4,1,MATCH(Incomplete,$K197:$O197,0)),Complete)))</f>
        <v/>
      </c>
      <c r="K197" s="10" t="str" cm="1">
        <f t="array" ref="K197">IF($K$1=No,"",
IF(OR(Q197=FALSE,R197=FALSE),"",
IF(AND(SUMPRODUCT(--(S197:S$336=TRUE))=0,SUMPRODUCT(--(T197:T$336=TRUE))=0),"",Incomplete)))</f>
        <v/>
      </c>
      <c r="L197" s="10" t="str">
        <f>IF(L$1=No,"",IF($C197="","",
IF(COUNTIF('Substances &amp; Codes'!$B$4:$H$276,$C197)=0,Incomplete,Complete)))</f>
        <v/>
      </c>
      <c r="M197" s="10" t="str">
        <f t="shared" si="21"/>
        <v/>
      </c>
      <c r="N197" s="10" t="str">
        <f t="shared" ref="N197:N260" si="24">IF(N$1=No,"",
IF(AND($Q197=TRUE,$R197=TRUE),"",
IF(F197="",Incomplete,IF(ISERROR(VLOOKUP(F197,YesNo_CBI,1,FALSE))=TRUE,Incomplete,Complete))))</f>
        <v/>
      </c>
      <c r="O197" s="10" t="str">
        <f t="shared" ref="O197:O260" si="25">IF($O$1=No,"",
IF(AND(Q197=TRUE,R197=TRUE),"",
IF(AND(G197="",OR(H197="",H197=No)),"",
IF(AND(COUNTA(G197)&gt;0,ISERROR(VLOOKUP(H197,YesNo_CBI,1,FALSE))=FALSE)=TRUE,Complete,Incomplete))))</f>
        <v/>
      </c>
      <c r="P197" s="67"/>
      <c r="Q197" s="10" t="b">
        <f t="shared" ref="Q197:Q260" si="26">AND($C197="",$D197="",$E197="",$G197="")</f>
        <v>1</v>
      </c>
      <c r="R197" s="10" t="b">
        <f t="shared" si="22"/>
        <v>1</v>
      </c>
      <c r="S197" s="10" t="b">
        <f t="shared" ref="S197:S260" si="27">OR($C198&lt;&gt;"",$D198&lt;&gt;"",$E198&lt;&gt;"",$G198&lt;&gt;"")</f>
        <v>0</v>
      </c>
      <c r="T197" s="10" t="b">
        <f t="shared" si="23"/>
        <v>0</v>
      </c>
    </row>
    <row r="198" spans="1:20" x14ac:dyDescent="0.35">
      <c r="A198" s="25"/>
      <c r="B198" s="25"/>
      <c r="C198" s="28"/>
      <c r="D198" s="10" t="str">
        <f t="shared" si="20"/>
        <v/>
      </c>
      <c r="E198" s="28"/>
      <c r="F198" s="28" t="s">
        <v>4</v>
      </c>
      <c r="G198" s="28"/>
      <c r="H198" s="28" t="s">
        <v>4</v>
      </c>
      <c r="I198" s="10" t="str">
        <f>IF(AND('Section 8'!$M$4=No,OR(Q198=FALSE,R198=FALSE)),Tab_NotReq,
IF(AND(Q198=TRUE,R198=TRUE,K198=""),"",
IF(COUNTIF($K198:$O198,Incomplete)&gt;=1,Incomplete_or_multiple_errors&amp;": "&amp;INDEX($K$2:$O$4,1,MATCH(Incomplete,$K198:$O198,0)),Complete)))</f>
        <v/>
      </c>
      <c r="K198" s="10" t="str" cm="1">
        <f t="array" ref="K198">IF($K$1=No,"",
IF(OR(Q198=FALSE,R198=FALSE),"",
IF(AND(SUMPRODUCT(--(S198:S$336=TRUE))=0,SUMPRODUCT(--(T198:T$336=TRUE))=0),"",Incomplete)))</f>
        <v/>
      </c>
      <c r="L198" s="10" t="str">
        <f>IF(L$1=No,"",IF($C198="","",
IF(COUNTIF('Substances &amp; Codes'!$B$4:$H$276,$C198)=0,Incomplete,Complete)))</f>
        <v/>
      </c>
      <c r="M198" s="10" t="str">
        <f t="shared" si="21"/>
        <v/>
      </c>
      <c r="N198" s="10" t="str">
        <f t="shared" si="24"/>
        <v/>
      </c>
      <c r="O198" s="10" t="str">
        <f t="shared" si="25"/>
        <v/>
      </c>
      <c r="P198" s="67"/>
      <c r="Q198" s="10" t="b">
        <f t="shared" si="26"/>
        <v>1</v>
      </c>
      <c r="R198" s="10" t="b">
        <f t="shared" si="22"/>
        <v>1</v>
      </c>
      <c r="S198" s="10" t="b">
        <f t="shared" si="27"/>
        <v>0</v>
      </c>
      <c r="T198" s="10" t="b">
        <f t="shared" si="23"/>
        <v>0</v>
      </c>
    </row>
    <row r="199" spans="1:20" x14ac:dyDescent="0.35">
      <c r="A199" s="25"/>
      <c r="B199" s="25"/>
      <c r="C199" s="28"/>
      <c r="D199" s="10" t="str">
        <f t="shared" si="20"/>
        <v/>
      </c>
      <c r="E199" s="28"/>
      <c r="F199" s="28" t="s">
        <v>4</v>
      </c>
      <c r="G199" s="28"/>
      <c r="H199" s="28" t="s">
        <v>4</v>
      </c>
      <c r="I199" s="10" t="str">
        <f>IF(AND('Section 8'!$M$4=No,OR(Q199=FALSE,R199=FALSE)),Tab_NotReq,
IF(AND(Q199=TRUE,R199=TRUE,K199=""),"",
IF(COUNTIF($K199:$O199,Incomplete)&gt;=1,Incomplete_or_multiple_errors&amp;": "&amp;INDEX($K$2:$O$4,1,MATCH(Incomplete,$K199:$O199,0)),Complete)))</f>
        <v/>
      </c>
      <c r="K199" s="10" t="str" cm="1">
        <f t="array" ref="K199">IF($K$1=No,"",
IF(OR(Q199=FALSE,R199=FALSE),"",
IF(AND(SUMPRODUCT(--(S199:S$336=TRUE))=0,SUMPRODUCT(--(T199:T$336=TRUE))=0),"",Incomplete)))</f>
        <v/>
      </c>
      <c r="L199" s="10" t="str">
        <f>IF(L$1=No,"",IF($C199="","",
IF(COUNTIF('Substances &amp; Codes'!$B$4:$H$276,$C199)=0,Incomplete,Complete)))</f>
        <v/>
      </c>
      <c r="M199" s="10" t="str">
        <f t="shared" si="21"/>
        <v/>
      </c>
      <c r="N199" s="10" t="str">
        <f t="shared" si="24"/>
        <v/>
      </c>
      <c r="O199" s="10" t="str">
        <f t="shared" si="25"/>
        <v/>
      </c>
      <c r="P199" s="67"/>
      <c r="Q199" s="10" t="b">
        <f t="shared" si="26"/>
        <v>1</v>
      </c>
      <c r="R199" s="10" t="b">
        <f t="shared" si="22"/>
        <v>1</v>
      </c>
      <c r="S199" s="10" t="b">
        <f t="shared" si="27"/>
        <v>0</v>
      </c>
      <c r="T199" s="10" t="b">
        <f t="shared" si="23"/>
        <v>0</v>
      </c>
    </row>
    <row r="200" spans="1:20" x14ac:dyDescent="0.35">
      <c r="A200" s="25"/>
      <c r="B200" s="25"/>
      <c r="C200" s="28"/>
      <c r="D200" s="10" t="str">
        <f t="shared" si="20"/>
        <v/>
      </c>
      <c r="E200" s="28"/>
      <c r="F200" s="28" t="s">
        <v>4</v>
      </c>
      <c r="G200" s="28"/>
      <c r="H200" s="28" t="s">
        <v>4</v>
      </c>
      <c r="I200" s="10" t="str">
        <f>IF(AND('Section 8'!$M$4=No,OR(Q200=FALSE,R200=FALSE)),Tab_NotReq,
IF(AND(Q200=TRUE,R200=TRUE,K200=""),"",
IF(COUNTIF($K200:$O200,Incomplete)&gt;=1,Incomplete_or_multiple_errors&amp;": "&amp;INDEX($K$2:$O$4,1,MATCH(Incomplete,$K200:$O200,0)),Complete)))</f>
        <v/>
      </c>
      <c r="K200" s="10" t="str" cm="1">
        <f t="array" ref="K200">IF($K$1=No,"",
IF(OR(Q200=FALSE,R200=FALSE),"",
IF(AND(SUMPRODUCT(--(S200:S$336=TRUE))=0,SUMPRODUCT(--(T200:T$336=TRUE))=0),"",Incomplete)))</f>
        <v/>
      </c>
      <c r="L200" s="10" t="str">
        <f>IF(L$1=No,"",IF($C200="","",
IF(COUNTIF('Substances &amp; Codes'!$B$4:$H$276,$C200)=0,Incomplete,Complete)))</f>
        <v/>
      </c>
      <c r="M200" s="10" t="str">
        <f t="shared" si="21"/>
        <v/>
      </c>
      <c r="N200" s="10" t="str">
        <f t="shared" si="24"/>
        <v/>
      </c>
      <c r="O200" s="10" t="str">
        <f t="shared" si="25"/>
        <v/>
      </c>
      <c r="P200" s="67"/>
      <c r="Q200" s="10" t="b">
        <f t="shared" si="26"/>
        <v>1</v>
      </c>
      <c r="R200" s="10" t="b">
        <f t="shared" si="22"/>
        <v>1</v>
      </c>
      <c r="S200" s="10" t="b">
        <f t="shared" si="27"/>
        <v>0</v>
      </c>
      <c r="T200" s="10" t="b">
        <f t="shared" si="23"/>
        <v>0</v>
      </c>
    </row>
    <row r="201" spans="1:20" x14ac:dyDescent="0.35">
      <c r="A201" s="25"/>
      <c r="B201" s="25"/>
      <c r="C201" s="28"/>
      <c r="D201" s="10" t="str">
        <f t="shared" si="20"/>
        <v/>
      </c>
      <c r="E201" s="28"/>
      <c r="F201" s="28" t="s">
        <v>4</v>
      </c>
      <c r="G201" s="28"/>
      <c r="H201" s="28" t="s">
        <v>4</v>
      </c>
      <c r="I201" s="10" t="str">
        <f>IF(AND('Section 8'!$M$4=No,OR(Q201=FALSE,R201=FALSE)),Tab_NotReq,
IF(AND(Q201=TRUE,R201=TRUE,K201=""),"",
IF(COUNTIF($K201:$O201,Incomplete)&gt;=1,Incomplete_or_multiple_errors&amp;": "&amp;INDEX($K$2:$O$4,1,MATCH(Incomplete,$K201:$O201,0)),Complete)))</f>
        <v/>
      </c>
      <c r="K201" s="10" t="str" cm="1">
        <f t="array" ref="K201">IF($K$1=No,"",
IF(OR(Q201=FALSE,R201=FALSE),"",
IF(AND(SUMPRODUCT(--(S201:S$336=TRUE))=0,SUMPRODUCT(--(T201:T$336=TRUE))=0),"",Incomplete)))</f>
        <v/>
      </c>
      <c r="L201" s="10" t="str">
        <f>IF(L$1=No,"",IF($C201="","",
IF(COUNTIF('Substances &amp; Codes'!$B$4:$H$276,$C201)=0,Incomplete,Complete)))</f>
        <v/>
      </c>
      <c r="M201" s="10" t="str">
        <f t="shared" si="21"/>
        <v/>
      </c>
      <c r="N201" s="10" t="str">
        <f t="shared" si="24"/>
        <v/>
      </c>
      <c r="O201" s="10" t="str">
        <f t="shared" si="25"/>
        <v/>
      </c>
      <c r="P201" s="67"/>
      <c r="Q201" s="10" t="b">
        <f t="shared" si="26"/>
        <v>1</v>
      </c>
      <c r="R201" s="10" t="b">
        <f t="shared" si="22"/>
        <v>1</v>
      </c>
      <c r="S201" s="10" t="b">
        <f t="shared" si="27"/>
        <v>0</v>
      </c>
      <c r="T201" s="10" t="b">
        <f t="shared" si="23"/>
        <v>0</v>
      </c>
    </row>
    <row r="202" spans="1:20" x14ac:dyDescent="0.35">
      <c r="A202" s="25"/>
      <c r="B202" s="25"/>
      <c r="C202" s="28"/>
      <c r="D202" s="10" t="str">
        <f t="shared" si="20"/>
        <v/>
      </c>
      <c r="E202" s="28"/>
      <c r="F202" s="28" t="s">
        <v>4</v>
      </c>
      <c r="G202" s="28"/>
      <c r="H202" s="28" t="s">
        <v>4</v>
      </c>
      <c r="I202" s="10" t="str">
        <f>IF(AND('Section 8'!$M$4=No,OR(Q202=FALSE,R202=FALSE)),Tab_NotReq,
IF(AND(Q202=TRUE,R202=TRUE,K202=""),"",
IF(COUNTIF($K202:$O202,Incomplete)&gt;=1,Incomplete_or_multiple_errors&amp;": "&amp;INDEX($K$2:$O$4,1,MATCH(Incomplete,$K202:$O202,0)),Complete)))</f>
        <v/>
      </c>
      <c r="K202" s="10" t="str" cm="1">
        <f t="array" ref="K202">IF($K$1=No,"",
IF(OR(Q202=FALSE,R202=FALSE),"",
IF(AND(SUMPRODUCT(--(S202:S$336=TRUE))=0,SUMPRODUCT(--(T202:T$336=TRUE))=0),"",Incomplete)))</f>
        <v/>
      </c>
      <c r="L202" s="10" t="str">
        <f>IF(L$1=No,"",IF($C202="","",
IF(COUNTIF('Substances &amp; Codes'!$B$4:$H$276,$C202)=0,Incomplete,Complete)))</f>
        <v/>
      </c>
      <c r="M202" s="10" t="str">
        <f t="shared" si="21"/>
        <v/>
      </c>
      <c r="N202" s="10" t="str">
        <f t="shared" si="24"/>
        <v/>
      </c>
      <c r="O202" s="10" t="str">
        <f t="shared" si="25"/>
        <v/>
      </c>
      <c r="P202" s="67"/>
      <c r="Q202" s="10" t="b">
        <f t="shared" si="26"/>
        <v>1</v>
      </c>
      <c r="R202" s="10" t="b">
        <f t="shared" si="22"/>
        <v>1</v>
      </c>
      <c r="S202" s="10" t="b">
        <f t="shared" si="27"/>
        <v>0</v>
      </c>
      <c r="T202" s="10" t="b">
        <f t="shared" si="23"/>
        <v>0</v>
      </c>
    </row>
    <row r="203" spans="1:20" x14ac:dyDescent="0.35">
      <c r="A203" s="25"/>
      <c r="B203" s="25"/>
      <c r="C203" s="28"/>
      <c r="D203" s="10" t="str">
        <f t="shared" si="20"/>
        <v/>
      </c>
      <c r="E203" s="28"/>
      <c r="F203" s="28" t="s">
        <v>4</v>
      </c>
      <c r="G203" s="28"/>
      <c r="H203" s="28" t="s">
        <v>4</v>
      </c>
      <c r="I203" s="10" t="str">
        <f>IF(AND('Section 8'!$M$4=No,OR(Q203=FALSE,R203=FALSE)),Tab_NotReq,
IF(AND(Q203=TRUE,R203=TRUE,K203=""),"",
IF(COUNTIF($K203:$O203,Incomplete)&gt;=1,Incomplete_or_multiple_errors&amp;": "&amp;INDEX($K$2:$O$4,1,MATCH(Incomplete,$K203:$O203,0)),Complete)))</f>
        <v/>
      </c>
      <c r="K203" s="10" t="str" cm="1">
        <f t="array" ref="K203">IF($K$1=No,"",
IF(OR(Q203=FALSE,R203=FALSE),"",
IF(AND(SUMPRODUCT(--(S203:S$336=TRUE))=0,SUMPRODUCT(--(T203:T$336=TRUE))=0),"",Incomplete)))</f>
        <v/>
      </c>
      <c r="L203" s="10" t="str">
        <f>IF(L$1=No,"",IF($C203="","",
IF(COUNTIF('Substances &amp; Codes'!$B$4:$H$276,$C203)=0,Incomplete,Complete)))</f>
        <v/>
      </c>
      <c r="M203" s="10" t="str">
        <f t="shared" si="21"/>
        <v/>
      </c>
      <c r="N203" s="10" t="str">
        <f t="shared" si="24"/>
        <v/>
      </c>
      <c r="O203" s="10" t="str">
        <f t="shared" si="25"/>
        <v/>
      </c>
      <c r="P203" s="67"/>
      <c r="Q203" s="10" t="b">
        <f t="shared" si="26"/>
        <v>1</v>
      </c>
      <c r="R203" s="10" t="b">
        <f t="shared" si="22"/>
        <v>1</v>
      </c>
      <c r="S203" s="10" t="b">
        <f t="shared" si="27"/>
        <v>0</v>
      </c>
      <c r="T203" s="10" t="b">
        <f t="shared" si="23"/>
        <v>0</v>
      </c>
    </row>
    <row r="204" spans="1:20" x14ac:dyDescent="0.35">
      <c r="A204" s="25"/>
      <c r="B204" s="25"/>
      <c r="C204" s="28"/>
      <c r="D204" s="10" t="str">
        <f t="shared" si="20"/>
        <v/>
      </c>
      <c r="E204" s="28"/>
      <c r="F204" s="28" t="s">
        <v>4</v>
      </c>
      <c r="G204" s="28"/>
      <c r="H204" s="28" t="s">
        <v>4</v>
      </c>
      <c r="I204" s="10" t="str">
        <f>IF(AND('Section 8'!$M$4=No,OR(Q204=FALSE,R204=FALSE)),Tab_NotReq,
IF(AND(Q204=TRUE,R204=TRUE,K204=""),"",
IF(COUNTIF($K204:$O204,Incomplete)&gt;=1,Incomplete_or_multiple_errors&amp;": "&amp;INDEX($K$2:$O$4,1,MATCH(Incomplete,$K204:$O204,0)),Complete)))</f>
        <v/>
      </c>
      <c r="K204" s="10" t="str" cm="1">
        <f t="array" ref="K204">IF($K$1=No,"",
IF(OR(Q204=FALSE,R204=FALSE),"",
IF(AND(SUMPRODUCT(--(S204:S$336=TRUE))=0,SUMPRODUCT(--(T204:T$336=TRUE))=0),"",Incomplete)))</f>
        <v/>
      </c>
      <c r="L204" s="10" t="str">
        <f>IF(L$1=No,"",IF($C204="","",
IF(COUNTIF('Substances &amp; Codes'!$B$4:$H$276,$C204)=0,Incomplete,Complete)))</f>
        <v/>
      </c>
      <c r="M204" s="10" t="str">
        <f t="shared" si="21"/>
        <v/>
      </c>
      <c r="N204" s="10" t="str">
        <f t="shared" si="24"/>
        <v/>
      </c>
      <c r="O204" s="10" t="str">
        <f t="shared" si="25"/>
        <v/>
      </c>
      <c r="P204" s="67"/>
      <c r="Q204" s="10" t="b">
        <f t="shared" si="26"/>
        <v>1</v>
      </c>
      <c r="R204" s="10" t="b">
        <f t="shared" si="22"/>
        <v>1</v>
      </c>
      <c r="S204" s="10" t="b">
        <f t="shared" si="27"/>
        <v>0</v>
      </c>
      <c r="T204" s="10" t="b">
        <f t="shared" si="23"/>
        <v>0</v>
      </c>
    </row>
    <row r="205" spans="1:20" x14ac:dyDescent="0.35">
      <c r="A205" s="25"/>
      <c r="B205" s="25"/>
      <c r="C205" s="28"/>
      <c r="D205" s="10" t="str">
        <f t="shared" si="20"/>
        <v/>
      </c>
      <c r="E205" s="28"/>
      <c r="F205" s="28" t="s">
        <v>4</v>
      </c>
      <c r="G205" s="28"/>
      <c r="H205" s="28" t="s">
        <v>4</v>
      </c>
      <c r="I205" s="10" t="str">
        <f>IF(AND('Section 8'!$M$4=No,OR(Q205=FALSE,R205=FALSE)),Tab_NotReq,
IF(AND(Q205=TRUE,R205=TRUE,K205=""),"",
IF(COUNTIF($K205:$O205,Incomplete)&gt;=1,Incomplete_or_multiple_errors&amp;": "&amp;INDEX($K$2:$O$4,1,MATCH(Incomplete,$K205:$O205,0)),Complete)))</f>
        <v/>
      </c>
      <c r="K205" s="10" t="str" cm="1">
        <f t="array" ref="K205">IF($K$1=No,"",
IF(OR(Q205=FALSE,R205=FALSE),"",
IF(AND(SUMPRODUCT(--(S205:S$336=TRUE))=0,SUMPRODUCT(--(T205:T$336=TRUE))=0),"",Incomplete)))</f>
        <v/>
      </c>
      <c r="L205" s="10" t="str">
        <f>IF(L$1=No,"",IF($C205="","",
IF(COUNTIF('Substances &amp; Codes'!$B$4:$H$276,$C205)=0,Incomplete,Complete)))</f>
        <v/>
      </c>
      <c r="M205" s="10" t="str">
        <f t="shared" si="21"/>
        <v/>
      </c>
      <c r="N205" s="10" t="str">
        <f t="shared" si="24"/>
        <v/>
      </c>
      <c r="O205" s="10" t="str">
        <f t="shared" si="25"/>
        <v/>
      </c>
      <c r="P205" s="67"/>
      <c r="Q205" s="10" t="b">
        <f t="shared" si="26"/>
        <v>1</v>
      </c>
      <c r="R205" s="10" t="b">
        <f t="shared" si="22"/>
        <v>1</v>
      </c>
      <c r="S205" s="10" t="b">
        <f t="shared" si="27"/>
        <v>0</v>
      </c>
      <c r="T205" s="10" t="b">
        <f t="shared" si="23"/>
        <v>0</v>
      </c>
    </row>
    <row r="206" spans="1:20" x14ac:dyDescent="0.35">
      <c r="A206" s="25"/>
      <c r="B206" s="25"/>
      <c r="C206" s="28"/>
      <c r="D206" s="10" t="str">
        <f t="shared" si="20"/>
        <v/>
      </c>
      <c r="E206" s="28"/>
      <c r="F206" s="28" t="s">
        <v>4</v>
      </c>
      <c r="G206" s="28"/>
      <c r="H206" s="28" t="s">
        <v>4</v>
      </c>
      <c r="I206" s="10" t="str">
        <f>IF(AND('Section 8'!$M$4=No,OR(Q206=FALSE,R206=FALSE)),Tab_NotReq,
IF(AND(Q206=TRUE,R206=TRUE,K206=""),"",
IF(COUNTIF($K206:$O206,Incomplete)&gt;=1,Incomplete_or_multiple_errors&amp;": "&amp;INDEX($K$2:$O$4,1,MATCH(Incomplete,$K206:$O206,0)),Complete)))</f>
        <v/>
      </c>
      <c r="K206" s="10" t="str" cm="1">
        <f t="array" ref="K206">IF($K$1=No,"",
IF(OR(Q206=FALSE,R206=FALSE),"",
IF(AND(SUMPRODUCT(--(S206:S$336=TRUE))=0,SUMPRODUCT(--(T206:T$336=TRUE))=0),"",Incomplete)))</f>
        <v/>
      </c>
      <c r="L206" s="10" t="str">
        <f>IF(L$1=No,"",IF($C206="","",
IF(COUNTIF('Substances &amp; Codes'!$B$4:$H$276,$C206)=0,Incomplete,Complete)))</f>
        <v/>
      </c>
      <c r="M206" s="10" t="str">
        <f t="shared" si="21"/>
        <v/>
      </c>
      <c r="N206" s="10" t="str">
        <f t="shared" si="24"/>
        <v/>
      </c>
      <c r="O206" s="10" t="str">
        <f t="shared" si="25"/>
        <v/>
      </c>
      <c r="P206" s="67"/>
      <c r="Q206" s="10" t="b">
        <f t="shared" si="26"/>
        <v>1</v>
      </c>
      <c r="R206" s="10" t="b">
        <f t="shared" si="22"/>
        <v>1</v>
      </c>
      <c r="S206" s="10" t="b">
        <f t="shared" si="27"/>
        <v>0</v>
      </c>
      <c r="T206" s="10" t="b">
        <f t="shared" si="23"/>
        <v>0</v>
      </c>
    </row>
    <row r="207" spans="1:20" x14ac:dyDescent="0.35">
      <c r="A207" s="25"/>
      <c r="B207" s="25"/>
      <c r="C207" s="28"/>
      <c r="D207" s="10" t="str">
        <f t="shared" si="20"/>
        <v/>
      </c>
      <c r="E207" s="28"/>
      <c r="F207" s="28" t="s">
        <v>4</v>
      </c>
      <c r="G207" s="28"/>
      <c r="H207" s="28" t="s">
        <v>4</v>
      </c>
      <c r="I207" s="10" t="str">
        <f>IF(AND('Section 8'!$M$4=No,OR(Q207=FALSE,R207=FALSE)),Tab_NotReq,
IF(AND(Q207=TRUE,R207=TRUE,K207=""),"",
IF(COUNTIF($K207:$O207,Incomplete)&gt;=1,Incomplete_or_multiple_errors&amp;": "&amp;INDEX($K$2:$O$4,1,MATCH(Incomplete,$K207:$O207,0)),Complete)))</f>
        <v/>
      </c>
      <c r="K207" s="10" t="str" cm="1">
        <f t="array" ref="K207">IF($K$1=No,"",
IF(OR(Q207=FALSE,R207=FALSE),"",
IF(AND(SUMPRODUCT(--(S207:S$336=TRUE))=0,SUMPRODUCT(--(T207:T$336=TRUE))=0),"",Incomplete)))</f>
        <v/>
      </c>
      <c r="L207" s="10" t="str">
        <f>IF(L$1=No,"",IF($C207="","",
IF(COUNTIF('Substances &amp; Codes'!$B$4:$H$276,$C207)=0,Incomplete,Complete)))</f>
        <v/>
      </c>
      <c r="M207" s="10" t="str">
        <f t="shared" si="21"/>
        <v/>
      </c>
      <c r="N207" s="10" t="str">
        <f t="shared" si="24"/>
        <v/>
      </c>
      <c r="O207" s="10" t="str">
        <f t="shared" si="25"/>
        <v/>
      </c>
      <c r="P207" s="67"/>
      <c r="Q207" s="10" t="b">
        <f t="shared" si="26"/>
        <v>1</v>
      </c>
      <c r="R207" s="10" t="b">
        <f t="shared" si="22"/>
        <v>1</v>
      </c>
      <c r="S207" s="10" t="b">
        <f t="shared" si="27"/>
        <v>0</v>
      </c>
      <c r="T207" s="10" t="b">
        <f t="shared" si="23"/>
        <v>0</v>
      </c>
    </row>
    <row r="208" spans="1:20" x14ac:dyDescent="0.35">
      <c r="A208" s="25"/>
      <c r="B208" s="25"/>
      <c r="C208" s="28"/>
      <c r="D208" s="10" t="str">
        <f t="shared" si="20"/>
        <v/>
      </c>
      <c r="E208" s="28"/>
      <c r="F208" s="28" t="s">
        <v>4</v>
      </c>
      <c r="G208" s="28"/>
      <c r="H208" s="28" t="s">
        <v>4</v>
      </c>
      <c r="I208" s="10" t="str">
        <f>IF(AND('Section 8'!$M$4=No,OR(Q208=FALSE,R208=FALSE)),Tab_NotReq,
IF(AND(Q208=TRUE,R208=TRUE,K208=""),"",
IF(COUNTIF($K208:$O208,Incomplete)&gt;=1,Incomplete_or_multiple_errors&amp;": "&amp;INDEX($K$2:$O$4,1,MATCH(Incomplete,$K208:$O208,0)),Complete)))</f>
        <v/>
      </c>
      <c r="K208" s="10" t="str" cm="1">
        <f t="array" ref="K208">IF($K$1=No,"",
IF(OR(Q208=FALSE,R208=FALSE),"",
IF(AND(SUMPRODUCT(--(S208:S$336=TRUE))=0,SUMPRODUCT(--(T208:T$336=TRUE))=0),"",Incomplete)))</f>
        <v/>
      </c>
      <c r="L208" s="10" t="str">
        <f>IF(L$1=No,"",IF($C208="","",
IF(COUNTIF('Substances &amp; Codes'!$B$4:$H$276,$C208)=0,Incomplete,Complete)))</f>
        <v/>
      </c>
      <c r="M208" s="10" t="str">
        <f t="shared" si="21"/>
        <v/>
      </c>
      <c r="N208" s="10" t="str">
        <f t="shared" si="24"/>
        <v/>
      </c>
      <c r="O208" s="10" t="str">
        <f t="shared" si="25"/>
        <v/>
      </c>
      <c r="P208" s="67"/>
      <c r="Q208" s="10" t="b">
        <f t="shared" si="26"/>
        <v>1</v>
      </c>
      <c r="R208" s="10" t="b">
        <f t="shared" si="22"/>
        <v>1</v>
      </c>
      <c r="S208" s="10" t="b">
        <f t="shared" si="27"/>
        <v>0</v>
      </c>
      <c r="T208" s="10" t="b">
        <f t="shared" si="23"/>
        <v>0</v>
      </c>
    </row>
    <row r="209" spans="1:20" x14ac:dyDescent="0.35">
      <c r="A209" s="25"/>
      <c r="B209" s="25"/>
      <c r="C209" s="28"/>
      <c r="D209" s="10" t="str">
        <f t="shared" si="20"/>
        <v/>
      </c>
      <c r="E209" s="28"/>
      <c r="F209" s="28" t="s">
        <v>4</v>
      </c>
      <c r="G209" s="28"/>
      <c r="H209" s="28" t="s">
        <v>4</v>
      </c>
      <c r="I209" s="10" t="str">
        <f>IF(AND('Section 8'!$M$4=No,OR(Q209=FALSE,R209=FALSE)),Tab_NotReq,
IF(AND(Q209=TRUE,R209=TRUE,K209=""),"",
IF(COUNTIF($K209:$O209,Incomplete)&gt;=1,Incomplete_or_multiple_errors&amp;": "&amp;INDEX($K$2:$O$4,1,MATCH(Incomplete,$K209:$O209,0)),Complete)))</f>
        <v/>
      </c>
      <c r="K209" s="10" t="str" cm="1">
        <f t="array" ref="K209">IF($K$1=No,"",
IF(OR(Q209=FALSE,R209=FALSE),"",
IF(AND(SUMPRODUCT(--(S209:S$336=TRUE))=0,SUMPRODUCT(--(T209:T$336=TRUE))=0),"",Incomplete)))</f>
        <v/>
      </c>
      <c r="L209" s="10" t="str">
        <f>IF(L$1=No,"",IF($C209="","",
IF(COUNTIF('Substances &amp; Codes'!$B$4:$H$276,$C209)=0,Incomplete,Complete)))</f>
        <v/>
      </c>
      <c r="M209" s="10" t="str">
        <f t="shared" si="21"/>
        <v/>
      </c>
      <c r="N209" s="10" t="str">
        <f t="shared" si="24"/>
        <v/>
      </c>
      <c r="O209" s="10" t="str">
        <f t="shared" si="25"/>
        <v/>
      </c>
      <c r="P209" s="67"/>
      <c r="Q209" s="10" t="b">
        <f t="shared" si="26"/>
        <v>1</v>
      </c>
      <c r="R209" s="10" t="b">
        <f t="shared" si="22"/>
        <v>1</v>
      </c>
      <c r="S209" s="10" t="b">
        <f t="shared" si="27"/>
        <v>0</v>
      </c>
      <c r="T209" s="10" t="b">
        <f t="shared" si="23"/>
        <v>0</v>
      </c>
    </row>
    <row r="210" spans="1:20" x14ac:dyDescent="0.35">
      <c r="A210" s="25"/>
      <c r="B210" s="25"/>
      <c r="C210" s="28"/>
      <c r="D210" s="10" t="str">
        <f t="shared" si="20"/>
        <v/>
      </c>
      <c r="E210" s="28"/>
      <c r="F210" s="28" t="s">
        <v>4</v>
      </c>
      <c r="G210" s="28"/>
      <c r="H210" s="28" t="s">
        <v>4</v>
      </c>
      <c r="I210" s="10" t="str">
        <f>IF(AND('Section 8'!$M$4=No,OR(Q210=FALSE,R210=FALSE)),Tab_NotReq,
IF(AND(Q210=TRUE,R210=TRUE,K210=""),"",
IF(COUNTIF($K210:$O210,Incomplete)&gt;=1,Incomplete_or_multiple_errors&amp;": "&amp;INDEX($K$2:$O$4,1,MATCH(Incomplete,$K210:$O210,0)),Complete)))</f>
        <v/>
      </c>
      <c r="K210" s="10" t="str" cm="1">
        <f t="array" ref="K210">IF($K$1=No,"",
IF(OR(Q210=FALSE,R210=FALSE),"",
IF(AND(SUMPRODUCT(--(S210:S$336=TRUE))=0,SUMPRODUCT(--(T210:T$336=TRUE))=0),"",Incomplete)))</f>
        <v/>
      </c>
      <c r="L210" s="10" t="str">
        <f>IF(L$1=No,"",IF($C210="","",
IF(COUNTIF('Substances &amp; Codes'!$B$4:$H$276,$C210)=0,Incomplete,Complete)))</f>
        <v/>
      </c>
      <c r="M210" s="10" t="str">
        <f t="shared" si="21"/>
        <v/>
      </c>
      <c r="N210" s="10" t="str">
        <f t="shared" si="24"/>
        <v/>
      </c>
      <c r="O210" s="10" t="str">
        <f t="shared" si="25"/>
        <v/>
      </c>
      <c r="P210" s="67"/>
      <c r="Q210" s="10" t="b">
        <f t="shared" si="26"/>
        <v>1</v>
      </c>
      <c r="R210" s="10" t="b">
        <f t="shared" si="22"/>
        <v>1</v>
      </c>
      <c r="S210" s="10" t="b">
        <f t="shared" si="27"/>
        <v>0</v>
      </c>
      <c r="T210" s="10" t="b">
        <f t="shared" si="23"/>
        <v>0</v>
      </c>
    </row>
    <row r="211" spans="1:20" x14ac:dyDescent="0.35">
      <c r="A211" s="25"/>
      <c r="B211" s="25"/>
      <c r="C211" s="28"/>
      <c r="D211" s="10" t="str">
        <f t="shared" si="20"/>
        <v/>
      </c>
      <c r="E211" s="28"/>
      <c r="F211" s="28" t="s">
        <v>4</v>
      </c>
      <c r="G211" s="28"/>
      <c r="H211" s="28" t="s">
        <v>4</v>
      </c>
      <c r="I211" s="10" t="str">
        <f>IF(AND('Section 8'!$M$4=No,OR(Q211=FALSE,R211=FALSE)),Tab_NotReq,
IF(AND(Q211=TRUE,R211=TRUE,K211=""),"",
IF(COUNTIF($K211:$O211,Incomplete)&gt;=1,Incomplete_or_multiple_errors&amp;": "&amp;INDEX($K$2:$O$4,1,MATCH(Incomplete,$K211:$O211,0)),Complete)))</f>
        <v/>
      </c>
      <c r="K211" s="10" t="str" cm="1">
        <f t="array" ref="K211">IF($K$1=No,"",
IF(OR(Q211=FALSE,R211=FALSE),"",
IF(AND(SUMPRODUCT(--(S211:S$336=TRUE))=0,SUMPRODUCT(--(T211:T$336=TRUE))=0),"",Incomplete)))</f>
        <v/>
      </c>
      <c r="L211" s="10" t="str">
        <f>IF(L$1=No,"",IF($C211="","",
IF(COUNTIF('Substances &amp; Codes'!$B$4:$H$276,$C211)=0,Incomplete,Complete)))</f>
        <v/>
      </c>
      <c r="M211" s="10" t="str">
        <f t="shared" si="21"/>
        <v/>
      </c>
      <c r="N211" s="10" t="str">
        <f t="shared" si="24"/>
        <v/>
      </c>
      <c r="O211" s="10" t="str">
        <f t="shared" si="25"/>
        <v/>
      </c>
      <c r="P211" s="67"/>
      <c r="Q211" s="10" t="b">
        <f t="shared" si="26"/>
        <v>1</v>
      </c>
      <c r="R211" s="10" t="b">
        <f t="shared" si="22"/>
        <v>1</v>
      </c>
      <c r="S211" s="10" t="b">
        <f t="shared" si="27"/>
        <v>0</v>
      </c>
      <c r="T211" s="10" t="b">
        <f t="shared" si="23"/>
        <v>0</v>
      </c>
    </row>
    <row r="212" spans="1:20" x14ac:dyDescent="0.35">
      <c r="A212" s="25"/>
      <c r="B212" s="25"/>
      <c r="C212" s="28"/>
      <c r="D212" s="10" t="str">
        <f t="shared" si="20"/>
        <v/>
      </c>
      <c r="E212" s="28"/>
      <c r="F212" s="28" t="s">
        <v>4</v>
      </c>
      <c r="G212" s="28"/>
      <c r="H212" s="28" t="s">
        <v>4</v>
      </c>
      <c r="I212" s="10" t="str">
        <f>IF(AND('Section 8'!$M$4=No,OR(Q212=FALSE,R212=FALSE)),Tab_NotReq,
IF(AND(Q212=TRUE,R212=TRUE,K212=""),"",
IF(COUNTIF($K212:$O212,Incomplete)&gt;=1,Incomplete_or_multiple_errors&amp;": "&amp;INDEX($K$2:$O$4,1,MATCH(Incomplete,$K212:$O212,0)),Complete)))</f>
        <v/>
      </c>
      <c r="K212" s="10" t="str" cm="1">
        <f t="array" ref="K212">IF($K$1=No,"",
IF(OR(Q212=FALSE,R212=FALSE),"",
IF(AND(SUMPRODUCT(--(S212:S$336=TRUE))=0,SUMPRODUCT(--(T212:T$336=TRUE))=0),"",Incomplete)))</f>
        <v/>
      </c>
      <c r="L212" s="10" t="str">
        <f>IF(L$1=No,"",IF($C212="","",
IF(COUNTIF('Substances &amp; Codes'!$B$4:$H$276,$C212)=0,Incomplete,Complete)))</f>
        <v/>
      </c>
      <c r="M212" s="10" t="str">
        <f t="shared" si="21"/>
        <v/>
      </c>
      <c r="N212" s="10" t="str">
        <f t="shared" si="24"/>
        <v/>
      </c>
      <c r="O212" s="10" t="str">
        <f t="shared" si="25"/>
        <v/>
      </c>
      <c r="P212" s="67"/>
      <c r="Q212" s="10" t="b">
        <f t="shared" si="26"/>
        <v>1</v>
      </c>
      <c r="R212" s="10" t="b">
        <f t="shared" si="22"/>
        <v>1</v>
      </c>
      <c r="S212" s="10" t="b">
        <f t="shared" si="27"/>
        <v>0</v>
      </c>
      <c r="T212" s="10" t="b">
        <f t="shared" si="23"/>
        <v>0</v>
      </c>
    </row>
    <row r="213" spans="1:20" x14ac:dyDescent="0.35">
      <c r="A213" s="25"/>
      <c r="B213" s="25"/>
      <c r="C213" s="28"/>
      <c r="D213" s="10" t="str">
        <f t="shared" si="20"/>
        <v/>
      </c>
      <c r="E213" s="28"/>
      <c r="F213" s="28" t="s">
        <v>4</v>
      </c>
      <c r="G213" s="28"/>
      <c r="H213" s="28" t="s">
        <v>4</v>
      </c>
      <c r="I213" s="10" t="str">
        <f>IF(AND('Section 8'!$M$4=No,OR(Q213=FALSE,R213=FALSE)),Tab_NotReq,
IF(AND(Q213=TRUE,R213=TRUE,K213=""),"",
IF(COUNTIF($K213:$O213,Incomplete)&gt;=1,Incomplete_or_multiple_errors&amp;": "&amp;INDEX($K$2:$O$4,1,MATCH(Incomplete,$K213:$O213,0)),Complete)))</f>
        <v/>
      </c>
      <c r="K213" s="10" t="str" cm="1">
        <f t="array" ref="K213">IF($K$1=No,"",
IF(OR(Q213=FALSE,R213=FALSE),"",
IF(AND(SUMPRODUCT(--(S213:S$336=TRUE))=0,SUMPRODUCT(--(T213:T$336=TRUE))=0),"",Incomplete)))</f>
        <v/>
      </c>
      <c r="L213" s="10" t="str">
        <f>IF(L$1=No,"",IF($C213="","",
IF(COUNTIF('Substances &amp; Codes'!$B$4:$H$276,$C213)=0,Incomplete,Complete)))</f>
        <v/>
      </c>
      <c r="M213" s="10" t="str">
        <f t="shared" si="21"/>
        <v/>
      </c>
      <c r="N213" s="10" t="str">
        <f t="shared" si="24"/>
        <v/>
      </c>
      <c r="O213" s="10" t="str">
        <f t="shared" si="25"/>
        <v/>
      </c>
      <c r="P213" s="67"/>
      <c r="Q213" s="10" t="b">
        <f t="shared" si="26"/>
        <v>1</v>
      </c>
      <c r="R213" s="10" t="b">
        <f t="shared" si="22"/>
        <v>1</v>
      </c>
      <c r="S213" s="10" t="b">
        <f t="shared" si="27"/>
        <v>0</v>
      </c>
      <c r="T213" s="10" t="b">
        <f t="shared" si="23"/>
        <v>0</v>
      </c>
    </row>
    <row r="214" spans="1:20" x14ac:dyDescent="0.35">
      <c r="A214" s="25"/>
      <c r="B214" s="25"/>
      <c r="C214" s="28"/>
      <c r="D214" s="10" t="str">
        <f t="shared" si="20"/>
        <v/>
      </c>
      <c r="E214" s="28"/>
      <c r="F214" s="28" t="s">
        <v>4</v>
      </c>
      <c r="G214" s="28"/>
      <c r="H214" s="28" t="s">
        <v>4</v>
      </c>
      <c r="I214" s="10" t="str">
        <f>IF(AND('Section 8'!$M$4=No,OR(Q214=FALSE,R214=FALSE)),Tab_NotReq,
IF(AND(Q214=TRUE,R214=TRUE,K214=""),"",
IF(COUNTIF($K214:$O214,Incomplete)&gt;=1,Incomplete_or_multiple_errors&amp;": "&amp;INDEX($K$2:$O$4,1,MATCH(Incomplete,$K214:$O214,0)),Complete)))</f>
        <v/>
      </c>
      <c r="K214" s="10" t="str" cm="1">
        <f t="array" ref="K214">IF($K$1=No,"",
IF(OR(Q214=FALSE,R214=FALSE),"",
IF(AND(SUMPRODUCT(--(S214:S$336=TRUE))=0,SUMPRODUCT(--(T214:T$336=TRUE))=0),"",Incomplete)))</f>
        <v/>
      </c>
      <c r="L214" s="10" t="str">
        <f>IF(L$1=No,"",IF($C214="","",
IF(COUNTIF('Substances &amp; Codes'!$B$4:$H$276,$C214)=0,Incomplete,Complete)))</f>
        <v/>
      </c>
      <c r="M214" s="10" t="str">
        <f t="shared" si="21"/>
        <v/>
      </c>
      <c r="N214" s="10" t="str">
        <f t="shared" si="24"/>
        <v/>
      </c>
      <c r="O214" s="10" t="str">
        <f t="shared" si="25"/>
        <v/>
      </c>
      <c r="P214" s="67"/>
      <c r="Q214" s="10" t="b">
        <f t="shared" si="26"/>
        <v>1</v>
      </c>
      <c r="R214" s="10" t="b">
        <f t="shared" si="22"/>
        <v>1</v>
      </c>
      <c r="S214" s="10" t="b">
        <f t="shared" si="27"/>
        <v>0</v>
      </c>
      <c r="T214" s="10" t="b">
        <f t="shared" si="23"/>
        <v>0</v>
      </c>
    </row>
    <row r="215" spans="1:20" x14ac:dyDescent="0.35">
      <c r="A215" s="25"/>
      <c r="B215" s="25"/>
      <c r="C215" s="28"/>
      <c r="D215" s="10" t="str">
        <f t="shared" si="20"/>
        <v/>
      </c>
      <c r="E215" s="28"/>
      <c r="F215" s="28" t="s">
        <v>4</v>
      </c>
      <c r="G215" s="28"/>
      <c r="H215" s="28" t="s">
        <v>4</v>
      </c>
      <c r="I215" s="10" t="str">
        <f>IF(AND('Section 8'!$M$4=No,OR(Q215=FALSE,R215=FALSE)),Tab_NotReq,
IF(AND(Q215=TRUE,R215=TRUE,K215=""),"",
IF(COUNTIF($K215:$O215,Incomplete)&gt;=1,Incomplete_or_multiple_errors&amp;": "&amp;INDEX($K$2:$O$4,1,MATCH(Incomplete,$K215:$O215,0)),Complete)))</f>
        <v/>
      </c>
      <c r="K215" s="10" t="str" cm="1">
        <f t="array" ref="K215">IF($K$1=No,"",
IF(OR(Q215=FALSE,R215=FALSE),"",
IF(AND(SUMPRODUCT(--(S215:S$336=TRUE))=0,SUMPRODUCT(--(T215:T$336=TRUE))=0),"",Incomplete)))</f>
        <v/>
      </c>
      <c r="L215" s="10" t="str">
        <f>IF(L$1=No,"",IF($C215="","",
IF(COUNTIF('Substances &amp; Codes'!$B$4:$H$276,$C215)=0,Incomplete,Complete)))</f>
        <v/>
      </c>
      <c r="M215" s="10" t="str">
        <f t="shared" si="21"/>
        <v/>
      </c>
      <c r="N215" s="10" t="str">
        <f t="shared" si="24"/>
        <v/>
      </c>
      <c r="O215" s="10" t="str">
        <f t="shared" si="25"/>
        <v/>
      </c>
      <c r="P215" s="67"/>
      <c r="Q215" s="10" t="b">
        <f t="shared" si="26"/>
        <v>1</v>
      </c>
      <c r="R215" s="10" t="b">
        <f t="shared" si="22"/>
        <v>1</v>
      </c>
      <c r="S215" s="10" t="b">
        <f t="shared" si="27"/>
        <v>0</v>
      </c>
      <c r="T215" s="10" t="b">
        <f t="shared" si="23"/>
        <v>0</v>
      </c>
    </row>
    <row r="216" spans="1:20" x14ac:dyDescent="0.35">
      <c r="A216" s="25"/>
      <c r="B216" s="25"/>
      <c r="C216" s="28"/>
      <c r="D216" s="10" t="str">
        <f t="shared" si="20"/>
        <v/>
      </c>
      <c r="E216" s="28"/>
      <c r="F216" s="28" t="s">
        <v>4</v>
      </c>
      <c r="G216" s="28"/>
      <c r="H216" s="28" t="s">
        <v>4</v>
      </c>
      <c r="I216" s="10" t="str">
        <f>IF(AND('Section 8'!$M$4=No,OR(Q216=FALSE,R216=FALSE)),Tab_NotReq,
IF(AND(Q216=TRUE,R216=TRUE,K216=""),"",
IF(COUNTIF($K216:$O216,Incomplete)&gt;=1,Incomplete_or_multiple_errors&amp;": "&amp;INDEX($K$2:$O$4,1,MATCH(Incomplete,$K216:$O216,0)),Complete)))</f>
        <v/>
      </c>
      <c r="K216" s="10" t="str" cm="1">
        <f t="array" ref="K216">IF($K$1=No,"",
IF(OR(Q216=FALSE,R216=FALSE),"",
IF(AND(SUMPRODUCT(--(S216:S$336=TRUE))=0,SUMPRODUCT(--(T216:T$336=TRUE))=0),"",Incomplete)))</f>
        <v/>
      </c>
      <c r="L216" s="10" t="str">
        <f>IF(L$1=No,"",IF($C216="","",
IF(COUNTIF('Substances &amp; Codes'!$B$4:$H$276,$C216)=0,Incomplete,Complete)))</f>
        <v/>
      </c>
      <c r="M216" s="10" t="str">
        <f t="shared" si="21"/>
        <v/>
      </c>
      <c r="N216" s="10" t="str">
        <f t="shared" si="24"/>
        <v/>
      </c>
      <c r="O216" s="10" t="str">
        <f t="shared" si="25"/>
        <v/>
      </c>
      <c r="P216" s="67"/>
      <c r="Q216" s="10" t="b">
        <f t="shared" si="26"/>
        <v>1</v>
      </c>
      <c r="R216" s="10" t="b">
        <f t="shared" si="22"/>
        <v>1</v>
      </c>
      <c r="S216" s="10" t="b">
        <f t="shared" si="27"/>
        <v>0</v>
      </c>
      <c r="T216" s="10" t="b">
        <f t="shared" si="23"/>
        <v>0</v>
      </c>
    </row>
    <row r="217" spans="1:20" x14ac:dyDescent="0.35">
      <c r="A217" s="25"/>
      <c r="B217" s="25"/>
      <c r="C217" s="28"/>
      <c r="D217" s="10" t="str">
        <f t="shared" si="20"/>
        <v/>
      </c>
      <c r="E217" s="28"/>
      <c r="F217" s="28" t="s">
        <v>4</v>
      </c>
      <c r="G217" s="28"/>
      <c r="H217" s="28" t="s">
        <v>4</v>
      </c>
      <c r="I217" s="10" t="str">
        <f>IF(AND('Section 8'!$M$4=No,OR(Q217=FALSE,R217=FALSE)),Tab_NotReq,
IF(AND(Q217=TRUE,R217=TRUE,K217=""),"",
IF(COUNTIF($K217:$O217,Incomplete)&gt;=1,Incomplete_or_multiple_errors&amp;": "&amp;INDEX($K$2:$O$4,1,MATCH(Incomplete,$K217:$O217,0)),Complete)))</f>
        <v/>
      </c>
      <c r="K217" s="10" t="str" cm="1">
        <f t="array" ref="K217">IF($K$1=No,"",
IF(OR(Q217=FALSE,R217=FALSE),"",
IF(AND(SUMPRODUCT(--(S217:S$336=TRUE))=0,SUMPRODUCT(--(T217:T$336=TRUE))=0),"",Incomplete)))</f>
        <v/>
      </c>
      <c r="L217" s="10" t="str">
        <f>IF(L$1=No,"",IF($C217="","",
IF(COUNTIF('Substances &amp; Codes'!$B$4:$H$276,$C217)=0,Incomplete,Complete)))</f>
        <v/>
      </c>
      <c r="M217" s="10" t="str">
        <f t="shared" si="21"/>
        <v/>
      </c>
      <c r="N217" s="10" t="str">
        <f t="shared" si="24"/>
        <v/>
      </c>
      <c r="O217" s="10" t="str">
        <f t="shared" si="25"/>
        <v/>
      </c>
      <c r="P217" s="67"/>
      <c r="Q217" s="10" t="b">
        <f t="shared" si="26"/>
        <v>1</v>
      </c>
      <c r="R217" s="10" t="b">
        <f t="shared" si="22"/>
        <v>1</v>
      </c>
      <c r="S217" s="10" t="b">
        <f t="shared" si="27"/>
        <v>0</v>
      </c>
      <c r="T217" s="10" t="b">
        <f t="shared" si="23"/>
        <v>0</v>
      </c>
    </row>
    <row r="218" spans="1:20" x14ac:dyDescent="0.35">
      <c r="A218" s="25"/>
      <c r="B218" s="25"/>
      <c r="C218" s="28"/>
      <c r="D218" s="10" t="str">
        <f t="shared" si="20"/>
        <v/>
      </c>
      <c r="E218" s="28"/>
      <c r="F218" s="28" t="s">
        <v>4</v>
      </c>
      <c r="G218" s="28"/>
      <c r="H218" s="28" t="s">
        <v>4</v>
      </c>
      <c r="I218" s="10" t="str">
        <f>IF(AND('Section 8'!$M$4=No,OR(Q218=FALSE,R218=FALSE)),Tab_NotReq,
IF(AND(Q218=TRUE,R218=TRUE,K218=""),"",
IF(COUNTIF($K218:$O218,Incomplete)&gt;=1,Incomplete_or_multiple_errors&amp;": "&amp;INDEX($K$2:$O$4,1,MATCH(Incomplete,$K218:$O218,0)),Complete)))</f>
        <v/>
      </c>
      <c r="K218" s="10" t="str" cm="1">
        <f t="array" ref="K218">IF($K$1=No,"",
IF(OR(Q218=FALSE,R218=FALSE),"",
IF(AND(SUMPRODUCT(--(S218:S$336=TRUE))=0,SUMPRODUCT(--(T218:T$336=TRUE))=0),"",Incomplete)))</f>
        <v/>
      </c>
      <c r="L218" s="10" t="str">
        <f>IF(L$1=No,"",IF($C218="","",
IF(COUNTIF('Substances &amp; Codes'!$B$4:$H$276,$C218)=0,Incomplete,Complete)))</f>
        <v/>
      </c>
      <c r="M218" s="10" t="str">
        <f t="shared" si="21"/>
        <v/>
      </c>
      <c r="N218" s="10" t="str">
        <f t="shared" si="24"/>
        <v/>
      </c>
      <c r="O218" s="10" t="str">
        <f t="shared" si="25"/>
        <v/>
      </c>
      <c r="P218" s="67"/>
      <c r="Q218" s="10" t="b">
        <f t="shared" si="26"/>
        <v>1</v>
      </c>
      <c r="R218" s="10" t="b">
        <f t="shared" si="22"/>
        <v>1</v>
      </c>
      <c r="S218" s="10" t="b">
        <f t="shared" si="27"/>
        <v>0</v>
      </c>
      <c r="T218" s="10" t="b">
        <f t="shared" si="23"/>
        <v>0</v>
      </c>
    </row>
    <row r="219" spans="1:20" x14ac:dyDescent="0.35">
      <c r="A219" s="25"/>
      <c r="B219" s="25"/>
      <c r="C219" s="28"/>
      <c r="D219" s="10" t="str">
        <f t="shared" si="20"/>
        <v/>
      </c>
      <c r="E219" s="28"/>
      <c r="F219" s="28" t="s">
        <v>4</v>
      </c>
      <c r="G219" s="28"/>
      <c r="H219" s="28" t="s">
        <v>4</v>
      </c>
      <c r="I219" s="10" t="str">
        <f>IF(AND('Section 8'!$M$4=No,OR(Q219=FALSE,R219=FALSE)),Tab_NotReq,
IF(AND(Q219=TRUE,R219=TRUE,K219=""),"",
IF(COUNTIF($K219:$O219,Incomplete)&gt;=1,Incomplete_or_multiple_errors&amp;": "&amp;INDEX($K$2:$O$4,1,MATCH(Incomplete,$K219:$O219,0)),Complete)))</f>
        <v/>
      </c>
      <c r="K219" s="10" t="str" cm="1">
        <f t="array" ref="K219">IF($K$1=No,"",
IF(OR(Q219=FALSE,R219=FALSE),"",
IF(AND(SUMPRODUCT(--(S219:S$336=TRUE))=0,SUMPRODUCT(--(T219:T$336=TRUE))=0),"",Incomplete)))</f>
        <v/>
      </c>
      <c r="L219" s="10" t="str">
        <f>IF(L$1=No,"",IF($C219="","",
IF(COUNTIF('Substances &amp; Codes'!$B$4:$H$276,$C219)=0,Incomplete,Complete)))</f>
        <v/>
      </c>
      <c r="M219" s="10" t="str">
        <f t="shared" si="21"/>
        <v/>
      </c>
      <c r="N219" s="10" t="str">
        <f t="shared" si="24"/>
        <v/>
      </c>
      <c r="O219" s="10" t="str">
        <f t="shared" si="25"/>
        <v/>
      </c>
      <c r="P219" s="67"/>
      <c r="Q219" s="10" t="b">
        <f t="shared" si="26"/>
        <v>1</v>
      </c>
      <c r="R219" s="10" t="b">
        <f t="shared" si="22"/>
        <v>1</v>
      </c>
      <c r="S219" s="10" t="b">
        <f t="shared" si="27"/>
        <v>0</v>
      </c>
      <c r="T219" s="10" t="b">
        <f t="shared" si="23"/>
        <v>0</v>
      </c>
    </row>
    <row r="220" spans="1:20" x14ac:dyDescent="0.35">
      <c r="A220" s="25"/>
      <c r="B220" s="25"/>
      <c r="C220" s="28"/>
      <c r="D220" s="10" t="str">
        <f t="shared" si="20"/>
        <v/>
      </c>
      <c r="E220" s="28"/>
      <c r="F220" s="28" t="s">
        <v>4</v>
      </c>
      <c r="G220" s="28"/>
      <c r="H220" s="28" t="s">
        <v>4</v>
      </c>
      <c r="I220" s="10" t="str">
        <f>IF(AND('Section 8'!$M$4=No,OR(Q220=FALSE,R220=FALSE)),Tab_NotReq,
IF(AND(Q220=TRUE,R220=TRUE,K220=""),"",
IF(COUNTIF($K220:$O220,Incomplete)&gt;=1,Incomplete_or_multiple_errors&amp;": "&amp;INDEX($K$2:$O$4,1,MATCH(Incomplete,$K220:$O220,0)),Complete)))</f>
        <v/>
      </c>
      <c r="K220" s="10" t="str" cm="1">
        <f t="array" ref="K220">IF($K$1=No,"",
IF(OR(Q220=FALSE,R220=FALSE),"",
IF(AND(SUMPRODUCT(--(S220:S$336=TRUE))=0,SUMPRODUCT(--(T220:T$336=TRUE))=0),"",Incomplete)))</f>
        <v/>
      </c>
      <c r="L220" s="10" t="str">
        <f>IF(L$1=No,"",IF($C220="","",
IF(COUNTIF('Substances &amp; Codes'!$B$4:$H$276,$C220)=0,Incomplete,Complete)))</f>
        <v/>
      </c>
      <c r="M220" s="10" t="str">
        <f t="shared" si="21"/>
        <v/>
      </c>
      <c r="N220" s="10" t="str">
        <f t="shared" si="24"/>
        <v/>
      </c>
      <c r="O220" s="10" t="str">
        <f t="shared" si="25"/>
        <v/>
      </c>
      <c r="P220" s="67"/>
      <c r="Q220" s="10" t="b">
        <f t="shared" si="26"/>
        <v>1</v>
      </c>
      <c r="R220" s="10" t="b">
        <f t="shared" si="22"/>
        <v>1</v>
      </c>
      <c r="S220" s="10" t="b">
        <f t="shared" si="27"/>
        <v>0</v>
      </c>
      <c r="T220" s="10" t="b">
        <f t="shared" si="23"/>
        <v>0</v>
      </c>
    </row>
    <row r="221" spans="1:20" x14ac:dyDescent="0.35">
      <c r="A221" s="25"/>
      <c r="B221" s="25"/>
      <c r="C221" s="28"/>
      <c r="D221" s="10" t="str">
        <f t="shared" si="20"/>
        <v/>
      </c>
      <c r="E221" s="28"/>
      <c r="F221" s="28" t="s">
        <v>4</v>
      </c>
      <c r="G221" s="28"/>
      <c r="H221" s="28" t="s">
        <v>4</v>
      </c>
      <c r="I221" s="10" t="str">
        <f>IF(AND('Section 8'!$M$4=No,OR(Q221=FALSE,R221=FALSE)),Tab_NotReq,
IF(AND(Q221=TRUE,R221=TRUE,K221=""),"",
IF(COUNTIF($K221:$O221,Incomplete)&gt;=1,Incomplete_or_multiple_errors&amp;": "&amp;INDEX($K$2:$O$4,1,MATCH(Incomplete,$K221:$O221,0)),Complete)))</f>
        <v/>
      </c>
      <c r="K221" s="10" t="str" cm="1">
        <f t="array" ref="K221">IF($K$1=No,"",
IF(OR(Q221=FALSE,R221=FALSE),"",
IF(AND(SUMPRODUCT(--(S221:S$336=TRUE))=0,SUMPRODUCT(--(T221:T$336=TRUE))=0),"",Incomplete)))</f>
        <v/>
      </c>
      <c r="L221" s="10" t="str">
        <f>IF(L$1=No,"",IF($C221="","",
IF(COUNTIF('Substances &amp; Codes'!$B$4:$H$276,$C221)=0,Incomplete,Complete)))</f>
        <v/>
      </c>
      <c r="M221" s="10" t="str">
        <f t="shared" si="21"/>
        <v/>
      </c>
      <c r="N221" s="10" t="str">
        <f t="shared" si="24"/>
        <v/>
      </c>
      <c r="O221" s="10" t="str">
        <f t="shared" si="25"/>
        <v/>
      </c>
      <c r="P221" s="67"/>
      <c r="Q221" s="10" t="b">
        <f t="shared" si="26"/>
        <v>1</v>
      </c>
      <c r="R221" s="10" t="b">
        <f t="shared" si="22"/>
        <v>1</v>
      </c>
      <c r="S221" s="10" t="b">
        <f t="shared" si="27"/>
        <v>0</v>
      </c>
      <c r="T221" s="10" t="b">
        <f t="shared" si="23"/>
        <v>0</v>
      </c>
    </row>
    <row r="222" spans="1:20" x14ac:dyDescent="0.35">
      <c r="A222" s="25"/>
      <c r="B222" s="25"/>
      <c r="C222" s="28"/>
      <c r="D222" s="10" t="str">
        <f t="shared" si="20"/>
        <v/>
      </c>
      <c r="E222" s="28"/>
      <c r="F222" s="28" t="s">
        <v>4</v>
      </c>
      <c r="G222" s="28"/>
      <c r="H222" s="28" t="s">
        <v>4</v>
      </c>
      <c r="I222" s="10" t="str">
        <f>IF(AND('Section 8'!$M$4=No,OR(Q222=FALSE,R222=FALSE)),Tab_NotReq,
IF(AND(Q222=TRUE,R222=TRUE,K222=""),"",
IF(COUNTIF($K222:$O222,Incomplete)&gt;=1,Incomplete_or_multiple_errors&amp;": "&amp;INDEX($K$2:$O$4,1,MATCH(Incomplete,$K222:$O222,0)),Complete)))</f>
        <v/>
      </c>
      <c r="K222" s="10" t="str" cm="1">
        <f t="array" ref="K222">IF($K$1=No,"",
IF(OR(Q222=FALSE,R222=FALSE),"",
IF(AND(SUMPRODUCT(--(S222:S$336=TRUE))=0,SUMPRODUCT(--(T222:T$336=TRUE))=0),"",Incomplete)))</f>
        <v/>
      </c>
      <c r="L222" s="10" t="str">
        <f>IF(L$1=No,"",IF($C222="","",
IF(COUNTIF('Substances &amp; Codes'!$B$4:$H$276,$C222)=0,Incomplete,Complete)))</f>
        <v/>
      </c>
      <c r="M222" s="10" t="str">
        <f t="shared" si="21"/>
        <v/>
      </c>
      <c r="N222" s="10" t="str">
        <f t="shared" si="24"/>
        <v/>
      </c>
      <c r="O222" s="10" t="str">
        <f t="shared" si="25"/>
        <v/>
      </c>
      <c r="P222" s="67"/>
      <c r="Q222" s="10" t="b">
        <f t="shared" si="26"/>
        <v>1</v>
      </c>
      <c r="R222" s="10" t="b">
        <f t="shared" si="22"/>
        <v>1</v>
      </c>
      <c r="S222" s="10" t="b">
        <f t="shared" si="27"/>
        <v>0</v>
      </c>
      <c r="T222" s="10" t="b">
        <f t="shared" si="23"/>
        <v>0</v>
      </c>
    </row>
    <row r="223" spans="1:20" x14ac:dyDescent="0.35">
      <c r="A223" s="25"/>
      <c r="B223" s="25"/>
      <c r="C223" s="28"/>
      <c r="D223" s="10" t="str">
        <f t="shared" si="20"/>
        <v/>
      </c>
      <c r="E223" s="28"/>
      <c r="F223" s="28" t="s">
        <v>4</v>
      </c>
      <c r="G223" s="28"/>
      <c r="H223" s="28" t="s">
        <v>4</v>
      </c>
      <c r="I223" s="10" t="str">
        <f>IF(AND('Section 8'!$M$4=No,OR(Q223=FALSE,R223=FALSE)),Tab_NotReq,
IF(AND(Q223=TRUE,R223=TRUE,K223=""),"",
IF(COUNTIF($K223:$O223,Incomplete)&gt;=1,Incomplete_or_multiple_errors&amp;": "&amp;INDEX($K$2:$O$4,1,MATCH(Incomplete,$K223:$O223,0)),Complete)))</f>
        <v/>
      </c>
      <c r="K223" s="10" t="str" cm="1">
        <f t="array" ref="K223">IF($K$1=No,"",
IF(OR(Q223=FALSE,R223=FALSE),"",
IF(AND(SUMPRODUCT(--(S223:S$336=TRUE))=0,SUMPRODUCT(--(T223:T$336=TRUE))=0),"",Incomplete)))</f>
        <v/>
      </c>
      <c r="L223" s="10" t="str">
        <f>IF(L$1=No,"",IF($C223="","",
IF(COUNTIF('Substances &amp; Codes'!$B$4:$H$276,$C223)=0,Incomplete,Complete)))</f>
        <v/>
      </c>
      <c r="M223" s="10" t="str">
        <f t="shared" si="21"/>
        <v/>
      </c>
      <c r="N223" s="10" t="str">
        <f t="shared" si="24"/>
        <v/>
      </c>
      <c r="O223" s="10" t="str">
        <f t="shared" si="25"/>
        <v/>
      </c>
      <c r="P223" s="67"/>
      <c r="Q223" s="10" t="b">
        <f t="shared" si="26"/>
        <v>1</v>
      </c>
      <c r="R223" s="10" t="b">
        <f t="shared" si="22"/>
        <v>1</v>
      </c>
      <c r="S223" s="10" t="b">
        <f t="shared" si="27"/>
        <v>0</v>
      </c>
      <c r="T223" s="10" t="b">
        <f t="shared" si="23"/>
        <v>0</v>
      </c>
    </row>
    <row r="224" spans="1:20" x14ac:dyDescent="0.35">
      <c r="A224" s="25"/>
      <c r="B224" s="25"/>
      <c r="C224" s="28"/>
      <c r="D224" s="10" t="str">
        <f t="shared" si="20"/>
        <v/>
      </c>
      <c r="E224" s="28"/>
      <c r="F224" s="28" t="s">
        <v>4</v>
      </c>
      <c r="G224" s="28"/>
      <c r="H224" s="28" t="s">
        <v>4</v>
      </c>
      <c r="I224" s="10" t="str">
        <f>IF(AND('Section 8'!$M$4=No,OR(Q224=FALSE,R224=FALSE)),Tab_NotReq,
IF(AND(Q224=TRUE,R224=TRUE,K224=""),"",
IF(COUNTIF($K224:$O224,Incomplete)&gt;=1,Incomplete_or_multiple_errors&amp;": "&amp;INDEX($K$2:$O$4,1,MATCH(Incomplete,$K224:$O224,0)),Complete)))</f>
        <v/>
      </c>
      <c r="K224" s="10" t="str" cm="1">
        <f t="array" ref="K224">IF($K$1=No,"",
IF(OR(Q224=FALSE,R224=FALSE),"",
IF(AND(SUMPRODUCT(--(S224:S$336=TRUE))=0,SUMPRODUCT(--(T224:T$336=TRUE))=0),"",Incomplete)))</f>
        <v/>
      </c>
      <c r="L224" s="10" t="str">
        <f>IF(L$1=No,"",IF($C224="","",
IF(COUNTIF('Substances &amp; Codes'!$B$4:$H$276,$C224)=0,Incomplete,Complete)))</f>
        <v/>
      </c>
      <c r="M224" s="10" t="str">
        <f t="shared" si="21"/>
        <v/>
      </c>
      <c r="N224" s="10" t="str">
        <f t="shared" si="24"/>
        <v/>
      </c>
      <c r="O224" s="10" t="str">
        <f t="shared" si="25"/>
        <v/>
      </c>
      <c r="P224" s="67"/>
      <c r="Q224" s="10" t="b">
        <f t="shared" si="26"/>
        <v>1</v>
      </c>
      <c r="R224" s="10" t="b">
        <f t="shared" si="22"/>
        <v>1</v>
      </c>
      <c r="S224" s="10" t="b">
        <f t="shared" si="27"/>
        <v>0</v>
      </c>
      <c r="T224" s="10" t="b">
        <f t="shared" si="23"/>
        <v>0</v>
      </c>
    </row>
    <row r="225" spans="1:20" x14ac:dyDescent="0.35">
      <c r="A225" s="25"/>
      <c r="B225" s="25"/>
      <c r="C225" s="28"/>
      <c r="D225" s="10" t="str">
        <f t="shared" si="20"/>
        <v/>
      </c>
      <c r="E225" s="28"/>
      <c r="F225" s="28" t="s">
        <v>4</v>
      </c>
      <c r="G225" s="28"/>
      <c r="H225" s="28" t="s">
        <v>4</v>
      </c>
      <c r="I225" s="10" t="str">
        <f>IF(AND('Section 8'!$M$4=No,OR(Q225=FALSE,R225=FALSE)),Tab_NotReq,
IF(AND(Q225=TRUE,R225=TRUE,K225=""),"",
IF(COUNTIF($K225:$O225,Incomplete)&gt;=1,Incomplete_or_multiple_errors&amp;": "&amp;INDEX($K$2:$O$4,1,MATCH(Incomplete,$K225:$O225,0)),Complete)))</f>
        <v/>
      </c>
      <c r="K225" s="10" t="str" cm="1">
        <f t="array" ref="K225">IF($K$1=No,"",
IF(OR(Q225=FALSE,R225=FALSE),"",
IF(AND(SUMPRODUCT(--(S225:S$336=TRUE))=0,SUMPRODUCT(--(T225:T$336=TRUE))=0),"",Incomplete)))</f>
        <v/>
      </c>
      <c r="L225" s="10" t="str">
        <f>IF(L$1=No,"",IF($C225="","",
IF(COUNTIF('Substances &amp; Codes'!$B$4:$H$276,$C225)=0,Incomplete,Complete)))</f>
        <v/>
      </c>
      <c r="M225" s="10" t="str">
        <f t="shared" si="21"/>
        <v/>
      </c>
      <c r="N225" s="10" t="str">
        <f t="shared" si="24"/>
        <v/>
      </c>
      <c r="O225" s="10" t="str">
        <f t="shared" si="25"/>
        <v/>
      </c>
      <c r="P225" s="67"/>
      <c r="Q225" s="10" t="b">
        <f t="shared" si="26"/>
        <v>1</v>
      </c>
      <c r="R225" s="10" t="b">
        <f t="shared" si="22"/>
        <v>1</v>
      </c>
      <c r="S225" s="10" t="b">
        <f t="shared" si="27"/>
        <v>0</v>
      </c>
      <c r="T225" s="10" t="b">
        <f t="shared" si="23"/>
        <v>0</v>
      </c>
    </row>
    <row r="226" spans="1:20" x14ac:dyDescent="0.35">
      <c r="A226" s="25"/>
      <c r="B226" s="25"/>
      <c r="C226" s="28"/>
      <c r="D226" s="10" t="str">
        <f t="shared" si="20"/>
        <v/>
      </c>
      <c r="E226" s="28"/>
      <c r="F226" s="28" t="s">
        <v>4</v>
      </c>
      <c r="G226" s="28"/>
      <c r="H226" s="28" t="s">
        <v>4</v>
      </c>
      <c r="I226" s="10" t="str">
        <f>IF(AND('Section 8'!$M$4=No,OR(Q226=FALSE,R226=FALSE)),Tab_NotReq,
IF(AND(Q226=TRUE,R226=TRUE,K226=""),"",
IF(COUNTIF($K226:$O226,Incomplete)&gt;=1,Incomplete_or_multiple_errors&amp;": "&amp;INDEX($K$2:$O$4,1,MATCH(Incomplete,$K226:$O226,0)),Complete)))</f>
        <v/>
      </c>
      <c r="K226" s="10" t="str" cm="1">
        <f t="array" ref="K226">IF($K$1=No,"",
IF(OR(Q226=FALSE,R226=FALSE),"",
IF(AND(SUMPRODUCT(--(S226:S$336=TRUE))=0,SUMPRODUCT(--(T226:T$336=TRUE))=0),"",Incomplete)))</f>
        <v/>
      </c>
      <c r="L226" s="10" t="str">
        <f>IF(L$1=No,"",IF($C226="","",
IF(COUNTIF('Substances &amp; Codes'!$B$4:$H$276,$C226)=0,Incomplete,Complete)))</f>
        <v/>
      </c>
      <c r="M226" s="10" t="str">
        <f t="shared" si="21"/>
        <v/>
      </c>
      <c r="N226" s="10" t="str">
        <f t="shared" si="24"/>
        <v/>
      </c>
      <c r="O226" s="10" t="str">
        <f t="shared" si="25"/>
        <v/>
      </c>
      <c r="P226" s="67"/>
      <c r="Q226" s="10" t="b">
        <f t="shared" si="26"/>
        <v>1</v>
      </c>
      <c r="R226" s="10" t="b">
        <f t="shared" si="22"/>
        <v>1</v>
      </c>
      <c r="S226" s="10" t="b">
        <f t="shared" si="27"/>
        <v>0</v>
      </c>
      <c r="T226" s="10" t="b">
        <f t="shared" si="23"/>
        <v>0</v>
      </c>
    </row>
    <row r="227" spans="1:20" x14ac:dyDescent="0.35">
      <c r="A227" s="25"/>
      <c r="B227" s="25"/>
      <c r="C227" s="28"/>
      <c r="D227" s="10" t="str">
        <f t="shared" si="20"/>
        <v/>
      </c>
      <c r="E227" s="28"/>
      <c r="F227" s="28" t="s">
        <v>4</v>
      </c>
      <c r="G227" s="28"/>
      <c r="H227" s="28" t="s">
        <v>4</v>
      </c>
      <c r="I227" s="10" t="str">
        <f>IF(AND('Section 8'!$M$4=No,OR(Q227=FALSE,R227=FALSE)),Tab_NotReq,
IF(AND(Q227=TRUE,R227=TRUE,K227=""),"",
IF(COUNTIF($K227:$O227,Incomplete)&gt;=1,Incomplete_or_multiple_errors&amp;": "&amp;INDEX($K$2:$O$4,1,MATCH(Incomplete,$K227:$O227,0)),Complete)))</f>
        <v/>
      </c>
      <c r="K227" s="10" t="str" cm="1">
        <f t="array" ref="K227">IF($K$1=No,"",
IF(OR(Q227=FALSE,R227=FALSE),"",
IF(AND(SUMPRODUCT(--(S227:S$336=TRUE))=0,SUMPRODUCT(--(T227:T$336=TRUE))=0),"",Incomplete)))</f>
        <v/>
      </c>
      <c r="L227" s="10" t="str">
        <f>IF(L$1=No,"",IF($C227="","",
IF(COUNTIF('Substances &amp; Codes'!$B$4:$H$276,$C227)=0,Incomplete,Complete)))</f>
        <v/>
      </c>
      <c r="M227" s="10" t="str">
        <f t="shared" si="21"/>
        <v/>
      </c>
      <c r="N227" s="10" t="str">
        <f t="shared" si="24"/>
        <v/>
      </c>
      <c r="O227" s="10" t="str">
        <f t="shared" si="25"/>
        <v/>
      </c>
      <c r="P227" s="67"/>
      <c r="Q227" s="10" t="b">
        <f t="shared" si="26"/>
        <v>1</v>
      </c>
      <c r="R227" s="10" t="b">
        <f t="shared" si="22"/>
        <v>1</v>
      </c>
      <c r="S227" s="10" t="b">
        <f t="shared" si="27"/>
        <v>0</v>
      </c>
      <c r="T227" s="10" t="b">
        <f t="shared" si="23"/>
        <v>0</v>
      </c>
    </row>
    <row r="228" spans="1:20" x14ac:dyDescent="0.35">
      <c r="A228" s="25"/>
      <c r="B228" s="25"/>
      <c r="C228" s="28"/>
      <c r="D228" s="10" t="str">
        <f t="shared" si="20"/>
        <v/>
      </c>
      <c r="E228" s="28"/>
      <c r="F228" s="28" t="s">
        <v>4</v>
      </c>
      <c r="G228" s="28"/>
      <c r="H228" s="28" t="s">
        <v>4</v>
      </c>
      <c r="I228" s="10" t="str">
        <f>IF(AND('Section 8'!$M$4=No,OR(Q228=FALSE,R228=FALSE)),Tab_NotReq,
IF(AND(Q228=TRUE,R228=TRUE,K228=""),"",
IF(COUNTIF($K228:$O228,Incomplete)&gt;=1,Incomplete_or_multiple_errors&amp;": "&amp;INDEX($K$2:$O$4,1,MATCH(Incomplete,$K228:$O228,0)),Complete)))</f>
        <v/>
      </c>
      <c r="K228" s="10" t="str" cm="1">
        <f t="array" ref="K228">IF($K$1=No,"",
IF(OR(Q228=FALSE,R228=FALSE),"",
IF(AND(SUMPRODUCT(--(S228:S$336=TRUE))=0,SUMPRODUCT(--(T228:T$336=TRUE))=0),"",Incomplete)))</f>
        <v/>
      </c>
      <c r="L228" s="10" t="str">
        <f>IF(L$1=No,"",IF($C228="","",
IF(COUNTIF('Substances &amp; Codes'!$B$4:$H$276,$C228)=0,Incomplete,Complete)))</f>
        <v/>
      </c>
      <c r="M228" s="10" t="str">
        <f t="shared" si="21"/>
        <v/>
      </c>
      <c r="N228" s="10" t="str">
        <f t="shared" si="24"/>
        <v/>
      </c>
      <c r="O228" s="10" t="str">
        <f t="shared" si="25"/>
        <v/>
      </c>
      <c r="P228" s="67"/>
      <c r="Q228" s="10" t="b">
        <f t="shared" si="26"/>
        <v>1</v>
      </c>
      <c r="R228" s="10" t="b">
        <f t="shared" si="22"/>
        <v>1</v>
      </c>
      <c r="S228" s="10" t="b">
        <f t="shared" si="27"/>
        <v>0</v>
      </c>
      <c r="T228" s="10" t="b">
        <f t="shared" si="23"/>
        <v>0</v>
      </c>
    </row>
    <row r="229" spans="1:20" x14ac:dyDescent="0.35">
      <c r="A229" s="25"/>
      <c r="B229" s="25"/>
      <c r="C229" s="28"/>
      <c r="D229" s="10" t="str">
        <f t="shared" si="20"/>
        <v/>
      </c>
      <c r="E229" s="28"/>
      <c r="F229" s="28" t="s">
        <v>4</v>
      </c>
      <c r="G229" s="28"/>
      <c r="H229" s="28" t="s">
        <v>4</v>
      </c>
      <c r="I229" s="10" t="str">
        <f>IF(AND('Section 8'!$M$4=No,OR(Q229=FALSE,R229=FALSE)),Tab_NotReq,
IF(AND(Q229=TRUE,R229=TRUE,K229=""),"",
IF(COUNTIF($K229:$O229,Incomplete)&gt;=1,Incomplete_or_multiple_errors&amp;": "&amp;INDEX($K$2:$O$4,1,MATCH(Incomplete,$K229:$O229,0)),Complete)))</f>
        <v/>
      </c>
      <c r="K229" s="10" t="str" cm="1">
        <f t="array" ref="K229">IF($K$1=No,"",
IF(OR(Q229=FALSE,R229=FALSE),"",
IF(AND(SUMPRODUCT(--(S229:S$336=TRUE))=0,SUMPRODUCT(--(T229:T$336=TRUE))=0),"",Incomplete)))</f>
        <v/>
      </c>
      <c r="L229" s="10" t="str">
        <f>IF(L$1=No,"",IF($C229="","",
IF(COUNTIF('Substances &amp; Codes'!$B$4:$H$276,$C229)=0,Incomplete,Complete)))</f>
        <v/>
      </c>
      <c r="M229" s="10" t="str">
        <f t="shared" si="21"/>
        <v/>
      </c>
      <c r="N229" s="10" t="str">
        <f t="shared" si="24"/>
        <v/>
      </c>
      <c r="O229" s="10" t="str">
        <f t="shared" si="25"/>
        <v/>
      </c>
      <c r="P229" s="67"/>
      <c r="Q229" s="10" t="b">
        <f t="shared" si="26"/>
        <v>1</v>
      </c>
      <c r="R229" s="10" t="b">
        <f t="shared" si="22"/>
        <v>1</v>
      </c>
      <c r="S229" s="10" t="b">
        <f t="shared" si="27"/>
        <v>0</v>
      </c>
      <c r="T229" s="10" t="b">
        <f t="shared" si="23"/>
        <v>0</v>
      </c>
    </row>
    <row r="230" spans="1:20" x14ac:dyDescent="0.35">
      <c r="A230" s="25"/>
      <c r="B230" s="25"/>
      <c r="C230" s="28"/>
      <c r="D230" s="10" t="str">
        <f t="shared" si="20"/>
        <v/>
      </c>
      <c r="E230" s="28"/>
      <c r="F230" s="28" t="s">
        <v>4</v>
      </c>
      <c r="G230" s="28"/>
      <c r="H230" s="28" t="s">
        <v>4</v>
      </c>
      <c r="I230" s="10" t="str">
        <f>IF(AND('Section 8'!$M$4=No,OR(Q230=FALSE,R230=FALSE)),Tab_NotReq,
IF(AND(Q230=TRUE,R230=TRUE,K230=""),"",
IF(COUNTIF($K230:$O230,Incomplete)&gt;=1,Incomplete_or_multiple_errors&amp;": "&amp;INDEX($K$2:$O$4,1,MATCH(Incomplete,$K230:$O230,0)),Complete)))</f>
        <v/>
      </c>
      <c r="K230" s="10" t="str" cm="1">
        <f t="array" ref="K230">IF($K$1=No,"",
IF(OR(Q230=FALSE,R230=FALSE),"",
IF(AND(SUMPRODUCT(--(S230:S$336=TRUE))=0,SUMPRODUCT(--(T230:T$336=TRUE))=0),"",Incomplete)))</f>
        <v/>
      </c>
      <c r="L230" s="10" t="str">
        <f>IF(L$1=No,"",IF($C230="","",
IF(COUNTIF('Substances &amp; Codes'!$B$4:$H$276,$C230)=0,Incomplete,Complete)))</f>
        <v/>
      </c>
      <c r="M230" s="10" t="str">
        <f t="shared" si="21"/>
        <v/>
      </c>
      <c r="N230" s="10" t="str">
        <f t="shared" si="24"/>
        <v/>
      </c>
      <c r="O230" s="10" t="str">
        <f t="shared" si="25"/>
        <v/>
      </c>
      <c r="P230" s="67"/>
      <c r="Q230" s="10" t="b">
        <f t="shared" si="26"/>
        <v>1</v>
      </c>
      <c r="R230" s="10" t="b">
        <f t="shared" si="22"/>
        <v>1</v>
      </c>
      <c r="S230" s="10" t="b">
        <f t="shared" si="27"/>
        <v>0</v>
      </c>
      <c r="T230" s="10" t="b">
        <f t="shared" si="23"/>
        <v>0</v>
      </c>
    </row>
    <row r="231" spans="1:20" x14ac:dyDescent="0.35">
      <c r="A231" s="25"/>
      <c r="B231" s="25"/>
      <c r="C231" s="28"/>
      <c r="D231" s="10" t="str">
        <f t="shared" si="20"/>
        <v/>
      </c>
      <c r="E231" s="28"/>
      <c r="F231" s="28" t="s">
        <v>4</v>
      </c>
      <c r="G231" s="28"/>
      <c r="H231" s="28" t="s">
        <v>4</v>
      </c>
      <c r="I231" s="10" t="str">
        <f>IF(AND('Section 8'!$M$4=No,OR(Q231=FALSE,R231=FALSE)),Tab_NotReq,
IF(AND(Q231=TRUE,R231=TRUE,K231=""),"",
IF(COUNTIF($K231:$O231,Incomplete)&gt;=1,Incomplete_or_multiple_errors&amp;": "&amp;INDEX($K$2:$O$4,1,MATCH(Incomplete,$K231:$O231,0)),Complete)))</f>
        <v/>
      </c>
      <c r="K231" s="10" t="str" cm="1">
        <f t="array" ref="K231">IF($K$1=No,"",
IF(OR(Q231=FALSE,R231=FALSE),"",
IF(AND(SUMPRODUCT(--(S231:S$336=TRUE))=0,SUMPRODUCT(--(T231:T$336=TRUE))=0),"",Incomplete)))</f>
        <v/>
      </c>
      <c r="L231" s="10" t="str">
        <f>IF(L$1=No,"",IF($C231="","",
IF(COUNTIF('Substances &amp; Codes'!$B$4:$H$276,$C231)=0,Incomplete,Complete)))</f>
        <v/>
      </c>
      <c r="M231" s="10" t="str">
        <f t="shared" si="21"/>
        <v/>
      </c>
      <c r="N231" s="10" t="str">
        <f t="shared" si="24"/>
        <v/>
      </c>
      <c r="O231" s="10" t="str">
        <f t="shared" si="25"/>
        <v/>
      </c>
      <c r="P231" s="67"/>
      <c r="Q231" s="10" t="b">
        <f t="shared" si="26"/>
        <v>1</v>
      </c>
      <c r="R231" s="10" t="b">
        <f t="shared" si="22"/>
        <v>1</v>
      </c>
      <c r="S231" s="10" t="b">
        <f t="shared" si="27"/>
        <v>0</v>
      </c>
      <c r="T231" s="10" t="b">
        <f t="shared" si="23"/>
        <v>0</v>
      </c>
    </row>
    <row r="232" spans="1:20" x14ac:dyDescent="0.35">
      <c r="A232" s="25"/>
      <c r="B232" s="25"/>
      <c r="C232" s="28"/>
      <c r="D232" s="10" t="str">
        <f t="shared" si="20"/>
        <v/>
      </c>
      <c r="E232" s="28"/>
      <c r="F232" s="28" t="s">
        <v>4</v>
      </c>
      <c r="G232" s="28"/>
      <c r="H232" s="28" t="s">
        <v>4</v>
      </c>
      <c r="I232" s="10" t="str">
        <f>IF(AND('Section 8'!$M$4=No,OR(Q232=FALSE,R232=FALSE)),Tab_NotReq,
IF(AND(Q232=TRUE,R232=TRUE,K232=""),"",
IF(COUNTIF($K232:$O232,Incomplete)&gt;=1,Incomplete_or_multiple_errors&amp;": "&amp;INDEX($K$2:$O$4,1,MATCH(Incomplete,$K232:$O232,0)),Complete)))</f>
        <v/>
      </c>
      <c r="K232" s="10" t="str" cm="1">
        <f t="array" ref="K232">IF($K$1=No,"",
IF(OR(Q232=FALSE,R232=FALSE),"",
IF(AND(SUMPRODUCT(--(S232:S$336=TRUE))=0,SUMPRODUCT(--(T232:T$336=TRUE))=0),"",Incomplete)))</f>
        <v/>
      </c>
      <c r="L232" s="10" t="str">
        <f>IF(L$1=No,"",IF($C232="","",
IF(COUNTIF('Substances &amp; Codes'!$B$4:$H$276,$C232)=0,Incomplete,Complete)))</f>
        <v/>
      </c>
      <c r="M232" s="10" t="str">
        <f t="shared" si="21"/>
        <v/>
      </c>
      <c r="N232" s="10" t="str">
        <f t="shared" si="24"/>
        <v/>
      </c>
      <c r="O232" s="10" t="str">
        <f t="shared" si="25"/>
        <v/>
      </c>
      <c r="P232" s="67"/>
      <c r="Q232" s="10" t="b">
        <f t="shared" si="26"/>
        <v>1</v>
      </c>
      <c r="R232" s="10" t="b">
        <f t="shared" si="22"/>
        <v>1</v>
      </c>
      <c r="S232" s="10" t="b">
        <f t="shared" si="27"/>
        <v>0</v>
      </c>
      <c r="T232" s="10" t="b">
        <f t="shared" si="23"/>
        <v>0</v>
      </c>
    </row>
    <row r="233" spans="1:20" x14ac:dyDescent="0.35">
      <c r="A233" s="25"/>
      <c r="B233" s="25"/>
      <c r="C233" s="28"/>
      <c r="D233" s="10" t="str">
        <f t="shared" si="20"/>
        <v/>
      </c>
      <c r="E233" s="28"/>
      <c r="F233" s="28" t="s">
        <v>4</v>
      </c>
      <c r="G233" s="28"/>
      <c r="H233" s="28" t="s">
        <v>4</v>
      </c>
      <c r="I233" s="10" t="str">
        <f>IF(AND('Section 8'!$M$4=No,OR(Q233=FALSE,R233=FALSE)),Tab_NotReq,
IF(AND(Q233=TRUE,R233=TRUE,K233=""),"",
IF(COUNTIF($K233:$O233,Incomplete)&gt;=1,Incomplete_or_multiple_errors&amp;": "&amp;INDEX($K$2:$O$4,1,MATCH(Incomplete,$K233:$O233,0)),Complete)))</f>
        <v/>
      </c>
      <c r="K233" s="10" t="str" cm="1">
        <f t="array" ref="K233">IF($K$1=No,"",
IF(OR(Q233=FALSE,R233=FALSE),"",
IF(AND(SUMPRODUCT(--(S233:S$336=TRUE))=0,SUMPRODUCT(--(T233:T$336=TRUE))=0),"",Incomplete)))</f>
        <v/>
      </c>
      <c r="L233" s="10" t="str">
        <f>IF(L$1=No,"",IF($C233="","",
IF(COUNTIF('Substances &amp; Codes'!$B$4:$H$276,$C233)=0,Incomplete,Complete)))</f>
        <v/>
      </c>
      <c r="M233" s="10" t="str">
        <f t="shared" si="21"/>
        <v/>
      </c>
      <c r="N233" s="10" t="str">
        <f t="shared" si="24"/>
        <v/>
      </c>
      <c r="O233" s="10" t="str">
        <f t="shared" si="25"/>
        <v/>
      </c>
      <c r="P233" s="67"/>
      <c r="Q233" s="10" t="b">
        <f t="shared" si="26"/>
        <v>1</v>
      </c>
      <c r="R233" s="10" t="b">
        <f t="shared" si="22"/>
        <v>1</v>
      </c>
      <c r="S233" s="10" t="b">
        <f t="shared" si="27"/>
        <v>0</v>
      </c>
      <c r="T233" s="10" t="b">
        <f t="shared" si="23"/>
        <v>0</v>
      </c>
    </row>
    <row r="234" spans="1:20" x14ac:dyDescent="0.35">
      <c r="A234" s="25"/>
      <c r="B234" s="25"/>
      <c r="C234" s="28"/>
      <c r="D234" s="10" t="str">
        <f t="shared" si="20"/>
        <v/>
      </c>
      <c r="E234" s="28"/>
      <c r="F234" s="28" t="s">
        <v>4</v>
      </c>
      <c r="G234" s="28"/>
      <c r="H234" s="28" t="s">
        <v>4</v>
      </c>
      <c r="I234" s="10" t="str">
        <f>IF(AND('Section 8'!$M$4=No,OR(Q234=FALSE,R234=FALSE)),Tab_NotReq,
IF(AND(Q234=TRUE,R234=TRUE,K234=""),"",
IF(COUNTIF($K234:$O234,Incomplete)&gt;=1,Incomplete_or_multiple_errors&amp;": "&amp;INDEX($K$2:$O$4,1,MATCH(Incomplete,$K234:$O234,0)),Complete)))</f>
        <v/>
      </c>
      <c r="K234" s="10" t="str" cm="1">
        <f t="array" ref="K234">IF($K$1=No,"",
IF(OR(Q234=FALSE,R234=FALSE),"",
IF(AND(SUMPRODUCT(--(S234:S$336=TRUE))=0,SUMPRODUCT(--(T234:T$336=TRUE))=0),"",Incomplete)))</f>
        <v/>
      </c>
      <c r="L234" s="10" t="str">
        <f>IF(L$1=No,"",IF($C234="","",
IF(COUNTIF('Substances &amp; Codes'!$B$4:$H$276,$C234)=0,Incomplete,Complete)))</f>
        <v/>
      </c>
      <c r="M234" s="10" t="str">
        <f t="shared" si="21"/>
        <v/>
      </c>
      <c r="N234" s="10" t="str">
        <f t="shared" si="24"/>
        <v/>
      </c>
      <c r="O234" s="10" t="str">
        <f t="shared" si="25"/>
        <v/>
      </c>
      <c r="P234" s="67"/>
      <c r="Q234" s="10" t="b">
        <f t="shared" si="26"/>
        <v>1</v>
      </c>
      <c r="R234" s="10" t="b">
        <f t="shared" si="22"/>
        <v>1</v>
      </c>
      <c r="S234" s="10" t="b">
        <f t="shared" si="27"/>
        <v>0</v>
      </c>
      <c r="T234" s="10" t="b">
        <f t="shared" si="23"/>
        <v>0</v>
      </c>
    </row>
    <row r="235" spans="1:20" x14ac:dyDescent="0.35">
      <c r="A235" s="25"/>
      <c r="B235" s="25"/>
      <c r="C235" s="28"/>
      <c r="D235" s="10" t="str">
        <f t="shared" si="20"/>
        <v/>
      </c>
      <c r="E235" s="28"/>
      <c r="F235" s="28" t="s">
        <v>4</v>
      </c>
      <c r="G235" s="28"/>
      <c r="H235" s="28" t="s">
        <v>4</v>
      </c>
      <c r="I235" s="10" t="str">
        <f>IF(AND('Section 8'!$M$4=No,OR(Q235=FALSE,R235=FALSE)),Tab_NotReq,
IF(AND(Q235=TRUE,R235=TRUE,K235=""),"",
IF(COUNTIF($K235:$O235,Incomplete)&gt;=1,Incomplete_or_multiple_errors&amp;": "&amp;INDEX($K$2:$O$4,1,MATCH(Incomplete,$K235:$O235,0)),Complete)))</f>
        <v/>
      </c>
      <c r="K235" s="10" t="str" cm="1">
        <f t="array" ref="K235">IF($K$1=No,"",
IF(OR(Q235=FALSE,R235=FALSE),"",
IF(AND(SUMPRODUCT(--(S235:S$336=TRUE))=0,SUMPRODUCT(--(T235:T$336=TRUE))=0),"",Incomplete)))</f>
        <v/>
      </c>
      <c r="L235" s="10" t="str">
        <f>IF(L$1=No,"",IF($C235="","",
IF(COUNTIF('Substances &amp; Codes'!$B$4:$H$276,$C235)=0,Incomplete,Complete)))</f>
        <v/>
      </c>
      <c r="M235" s="10" t="str">
        <f t="shared" si="21"/>
        <v/>
      </c>
      <c r="N235" s="10" t="str">
        <f t="shared" si="24"/>
        <v/>
      </c>
      <c r="O235" s="10" t="str">
        <f t="shared" si="25"/>
        <v/>
      </c>
      <c r="P235" s="67"/>
      <c r="Q235" s="10" t="b">
        <f t="shared" si="26"/>
        <v>1</v>
      </c>
      <c r="R235" s="10" t="b">
        <f t="shared" si="22"/>
        <v>1</v>
      </c>
      <c r="S235" s="10" t="b">
        <f t="shared" si="27"/>
        <v>0</v>
      </c>
      <c r="T235" s="10" t="b">
        <f t="shared" si="23"/>
        <v>0</v>
      </c>
    </row>
    <row r="236" spans="1:20" x14ac:dyDescent="0.35">
      <c r="A236" s="25"/>
      <c r="B236" s="25"/>
      <c r="C236" s="28"/>
      <c r="D236" s="10" t="str">
        <f t="shared" si="20"/>
        <v/>
      </c>
      <c r="E236" s="28"/>
      <c r="F236" s="28" t="s">
        <v>4</v>
      </c>
      <c r="G236" s="28"/>
      <c r="H236" s="28" t="s">
        <v>4</v>
      </c>
      <c r="I236" s="10" t="str">
        <f>IF(AND('Section 8'!$M$4=No,OR(Q236=FALSE,R236=FALSE)),Tab_NotReq,
IF(AND(Q236=TRUE,R236=TRUE,K236=""),"",
IF(COUNTIF($K236:$O236,Incomplete)&gt;=1,Incomplete_or_multiple_errors&amp;": "&amp;INDEX($K$2:$O$4,1,MATCH(Incomplete,$K236:$O236,0)),Complete)))</f>
        <v/>
      </c>
      <c r="K236" s="10" t="str" cm="1">
        <f t="array" ref="K236">IF($K$1=No,"",
IF(OR(Q236=FALSE,R236=FALSE),"",
IF(AND(SUMPRODUCT(--(S236:S$336=TRUE))=0,SUMPRODUCT(--(T236:T$336=TRUE))=0),"",Incomplete)))</f>
        <v/>
      </c>
      <c r="L236" s="10" t="str">
        <f>IF(L$1=No,"",IF($C236="","",
IF(COUNTIF('Substances &amp; Codes'!$B$4:$H$276,$C236)=0,Incomplete,Complete)))</f>
        <v/>
      </c>
      <c r="M236" s="10" t="str">
        <f t="shared" si="21"/>
        <v/>
      </c>
      <c r="N236" s="10" t="str">
        <f t="shared" si="24"/>
        <v/>
      </c>
      <c r="O236" s="10" t="str">
        <f t="shared" si="25"/>
        <v/>
      </c>
      <c r="P236" s="67"/>
      <c r="Q236" s="10" t="b">
        <f t="shared" si="26"/>
        <v>1</v>
      </c>
      <c r="R236" s="10" t="b">
        <f t="shared" si="22"/>
        <v>1</v>
      </c>
      <c r="S236" s="10" t="b">
        <f t="shared" si="27"/>
        <v>0</v>
      </c>
      <c r="T236" s="10" t="b">
        <f t="shared" si="23"/>
        <v>0</v>
      </c>
    </row>
    <row r="237" spans="1:20" x14ac:dyDescent="0.35">
      <c r="A237" s="25"/>
      <c r="B237" s="25"/>
      <c r="C237" s="28"/>
      <c r="D237" s="10" t="str">
        <f t="shared" si="20"/>
        <v/>
      </c>
      <c r="E237" s="28"/>
      <c r="F237" s="28" t="s">
        <v>4</v>
      </c>
      <c r="G237" s="28"/>
      <c r="H237" s="28" t="s">
        <v>4</v>
      </c>
      <c r="I237" s="10" t="str">
        <f>IF(AND('Section 8'!$M$4=No,OR(Q237=FALSE,R237=FALSE)),Tab_NotReq,
IF(AND(Q237=TRUE,R237=TRUE,K237=""),"",
IF(COUNTIF($K237:$O237,Incomplete)&gt;=1,Incomplete_or_multiple_errors&amp;": "&amp;INDEX($K$2:$O$4,1,MATCH(Incomplete,$K237:$O237,0)),Complete)))</f>
        <v/>
      </c>
      <c r="K237" s="10" t="str" cm="1">
        <f t="array" ref="K237">IF($K$1=No,"",
IF(OR(Q237=FALSE,R237=FALSE),"",
IF(AND(SUMPRODUCT(--(S237:S$336=TRUE))=0,SUMPRODUCT(--(T237:T$336=TRUE))=0),"",Incomplete)))</f>
        <v/>
      </c>
      <c r="L237" s="10" t="str">
        <f>IF(L$1=No,"",IF($C237="","",
IF(COUNTIF('Substances &amp; Codes'!$B$4:$H$276,$C237)=0,Incomplete,Complete)))</f>
        <v/>
      </c>
      <c r="M237" s="10" t="str">
        <f t="shared" si="21"/>
        <v/>
      </c>
      <c r="N237" s="10" t="str">
        <f t="shared" si="24"/>
        <v/>
      </c>
      <c r="O237" s="10" t="str">
        <f t="shared" si="25"/>
        <v/>
      </c>
      <c r="P237" s="67"/>
      <c r="Q237" s="10" t="b">
        <f t="shared" si="26"/>
        <v>1</v>
      </c>
      <c r="R237" s="10" t="b">
        <f t="shared" si="22"/>
        <v>1</v>
      </c>
      <c r="S237" s="10" t="b">
        <f t="shared" si="27"/>
        <v>0</v>
      </c>
      <c r="T237" s="10" t="b">
        <f t="shared" si="23"/>
        <v>0</v>
      </c>
    </row>
    <row r="238" spans="1:20" x14ac:dyDescent="0.35">
      <c r="A238" s="25"/>
      <c r="B238" s="25"/>
      <c r="C238" s="28"/>
      <c r="D238" s="10" t="str">
        <f t="shared" si="20"/>
        <v/>
      </c>
      <c r="E238" s="28"/>
      <c r="F238" s="28" t="s">
        <v>4</v>
      </c>
      <c r="G238" s="28"/>
      <c r="H238" s="28" t="s">
        <v>4</v>
      </c>
      <c r="I238" s="10" t="str">
        <f>IF(AND('Section 8'!$M$4=No,OR(Q238=FALSE,R238=FALSE)),Tab_NotReq,
IF(AND(Q238=TRUE,R238=TRUE,K238=""),"",
IF(COUNTIF($K238:$O238,Incomplete)&gt;=1,Incomplete_or_multiple_errors&amp;": "&amp;INDEX($K$2:$O$4,1,MATCH(Incomplete,$K238:$O238,0)),Complete)))</f>
        <v/>
      </c>
      <c r="K238" s="10" t="str" cm="1">
        <f t="array" ref="K238">IF($K$1=No,"",
IF(OR(Q238=FALSE,R238=FALSE),"",
IF(AND(SUMPRODUCT(--(S238:S$336=TRUE))=0,SUMPRODUCT(--(T238:T$336=TRUE))=0),"",Incomplete)))</f>
        <v/>
      </c>
      <c r="L238" s="10" t="str">
        <f>IF(L$1=No,"",IF($C238="","",
IF(COUNTIF('Substances &amp; Codes'!$B$4:$H$276,$C238)=0,Incomplete,Complete)))</f>
        <v/>
      </c>
      <c r="M238" s="10" t="str">
        <f t="shared" si="21"/>
        <v/>
      </c>
      <c r="N238" s="10" t="str">
        <f t="shared" si="24"/>
        <v/>
      </c>
      <c r="O238" s="10" t="str">
        <f t="shared" si="25"/>
        <v/>
      </c>
      <c r="P238" s="67"/>
      <c r="Q238" s="10" t="b">
        <f t="shared" si="26"/>
        <v>1</v>
      </c>
      <c r="R238" s="10" t="b">
        <f t="shared" si="22"/>
        <v>1</v>
      </c>
      <c r="S238" s="10" t="b">
        <f t="shared" si="27"/>
        <v>0</v>
      </c>
      <c r="T238" s="10" t="b">
        <f t="shared" si="23"/>
        <v>0</v>
      </c>
    </row>
    <row r="239" spans="1:20" x14ac:dyDescent="0.35">
      <c r="A239" s="25"/>
      <c r="B239" s="25"/>
      <c r="C239" s="28"/>
      <c r="D239" s="10" t="str">
        <f t="shared" si="20"/>
        <v/>
      </c>
      <c r="E239" s="28"/>
      <c r="F239" s="28" t="s">
        <v>4</v>
      </c>
      <c r="G239" s="28"/>
      <c r="H239" s="28" t="s">
        <v>4</v>
      </c>
      <c r="I239" s="10" t="str">
        <f>IF(AND('Section 8'!$M$4=No,OR(Q239=FALSE,R239=FALSE)),Tab_NotReq,
IF(AND(Q239=TRUE,R239=TRUE,K239=""),"",
IF(COUNTIF($K239:$O239,Incomplete)&gt;=1,Incomplete_or_multiple_errors&amp;": "&amp;INDEX($K$2:$O$4,1,MATCH(Incomplete,$K239:$O239,0)),Complete)))</f>
        <v/>
      </c>
      <c r="K239" s="10" t="str" cm="1">
        <f t="array" ref="K239">IF($K$1=No,"",
IF(OR(Q239=FALSE,R239=FALSE),"",
IF(AND(SUMPRODUCT(--(S239:S$336=TRUE))=0,SUMPRODUCT(--(T239:T$336=TRUE))=0),"",Incomplete)))</f>
        <v/>
      </c>
      <c r="L239" s="10" t="str">
        <f>IF(L$1=No,"",IF($C239="","",
IF(COUNTIF('Substances &amp; Codes'!$B$4:$H$276,$C239)=0,Incomplete,Complete)))</f>
        <v/>
      </c>
      <c r="M239" s="10" t="str">
        <f t="shared" si="21"/>
        <v/>
      </c>
      <c r="N239" s="10" t="str">
        <f t="shared" si="24"/>
        <v/>
      </c>
      <c r="O239" s="10" t="str">
        <f t="shared" si="25"/>
        <v/>
      </c>
      <c r="P239" s="67"/>
      <c r="Q239" s="10" t="b">
        <f t="shared" si="26"/>
        <v>1</v>
      </c>
      <c r="R239" s="10" t="b">
        <f t="shared" si="22"/>
        <v>1</v>
      </c>
      <c r="S239" s="10" t="b">
        <f t="shared" si="27"/>
        <v>0</v>
      </c>
      <c r="T239" s="10" t="b">
        <f t="shared" si="23"/>
        <v>0</v>
      </c>
    </row>
    <row r="240" spans="1:20" x14ac:dyDescent="0.35">
      <c r="A240" s="25"/>
      <c r="B240" s="25"/>
      <c r="C240" s="28"/>
      <c r="D240" s="10" t="str">
        <f t="shared" si="20"/>
        <v/>
      </c>
      <c r="E240" s="28"/>
      <c r="F240" s="28" t="s">
        <v>4</v>
      </c>
      <c r="G240" s="28"/>
      <c r="H240" s="28" t="s">
        <v>4</v>
      </c>
      <c r="I240" s="10" t="str">
        <f>IF(AND('Section 8'!$M$4=No,OR(Q240=FALSE,R240=FALSE)),Tab_NotReq,
IF(AND(Q240=TRUE,R240=TRUE,K240=""),"",
IF(COUNTIF($K240:$O240,Incomplete)&gt;=1,Incomplete_or_multiple_errors&amp;": "&amp;INDEX($K$2:$O$4,1,MATCH(Incomplete,$K240:$O240,0)),Complete)))</f>
        <v/>
      </c>
      <c r="K240" s="10" t="str" cm="1">
        <f t="array" ref="K240">IF($K$1=No,"",
IF(OR(Q240=FALSE,R240=FALSE),"",
IF(AND(SUMPRODUCT(--(S240:S$336=TRUE))=0,SUMPRODUCT(--(T240:T$336=TRUE))=0),"",Incomplete)))</f>
        <v/>
      </c>
      <c r="L240" s="10" t="str">
        <f>IF(L$1=No,"",IF($C240="","",
IF(COUNTIF('Substances &amp; Codes'!$B$4:$H$276,$C240)=0,Incomplete,Complete)))</f>
        <v/>
      </c>
      <c r="M240" s="10" t="str">
        <f t="shared" si="21"/>
        <v/>
      </c>
      <c r="N240" s="10" t="str">
        <f t="shared" si="24"/>
        <v/>
      </c>
      <c r="O240" s="10" t="str">
        <f t="shared" si="25"/>
        <v/>
      </c>
      <c r="P240" s="67"/>
      <c r="Q240" s="10" t="b">
        <f t="shared" si="26"/>
        <v>1</v>
      </c>
      <c r="R240" s="10" t="b">
        <f t="shared" si="22"/>
        <v>1</v>
      </c>
      <c r="S240" s="10" t="b">
        <f t="shared" si="27"/>
        <v>0</v>
      </c>
      <c r="T240" s="10" t="b">
        <f t="shared" si="23"/>
        <v>0</v>
      </c>
    </row>
    <row r="241" spans="1:20" x14ac:dyDescent="0.35">
      <c r="A241" s="25"/>
      <c r="B241" s="25"/>
      <c r="C241" s="28"/>
      <c r="D241" s="10" t="str">
        <f t="shared" si="20"/>
        <v/>
      </c>
      <c r="E241" s="28"/>
      <c r="F241" s="28" t="s">
        <v>4</v>
      </c>
      <c r="G241" s="28"/>
      <c r="H241" s="28" t="s">
        <v>4</v>
      </c>
      <c r="I241" s="10" t="str">
        <f>IF(AND('Section 8'!$M$4=No,OR(Q241=FALSE,R241=FALSE)),Tab_NotReq,
IF(AND(Q241=TRUE,R241=TRUE,K241=""),"",
IF(COUNTIF($K241:$O241,Incomplete)&gt;=1,Incomplete_or_multiple_errors&amp;": "&amp;INDEX($K$2:$O$4,1,MATCH(Incomplete,$K241:$O241,0)),Complete)))</f>
        <v/>
      </c>
      <c r="K241" s="10" t="str" cm="1">
        <f t="array" ref="K241">IF($K$1=No,"",
IF(OR(Q241=FALSE,R241=FALSE),"",
IF(AND(SUMPRODUCT(--(S241:S$336=TRUE))=0,SUMPRODUCT(--(T241:T$336=TRUE))=0),"",Incomplete)))</f>
        <v/>
      </c>
      <c r="L241" s="10" t="str">
        <f>IF(L$1=No,"",IF($C241="","",
IF(COUNTIF('Substances &amp; Codes'!$B$4:$H$276,$C241)=0,Incomplete,Complete)))</f>
        <v/>
      </c>
      <c r="M241" s="10" t="str">
        <f t="shared" si="21"/>
        <v/>
      </c>
      <c r="N241" s="10" t="str">
        <f t="shared" si="24"/>
        <v/>
      </c>
      <c r="O241" s="10" t="str">
        <f t="shared" si="25"/>
        <v/>
      </c>
      <c r="P241" s="67"/>
      <c r="Q241" s="10" t="b">
        <f t="shared" si="26"/>
        <v>1</v>
      </c>
      <c r="R241" s="10" t="b">
        <f t="shared" si="22"/>
        <v>1</v>
      </c>
      <c r="S241" s="10" t="b">
        <f t="shared" si="27"/>
        <v>0</v>
      </c>
      <c r="T241" s="10" t="b">
        <f t="shared" si="23"/>
        <v>0</v>
      </c>
    </row>
    <row r="242" spans="1:20" x14ac:dyDescent="0.35">
      <c r="A242" s="25"/>
      <c r="B242" s="25"/>
      <c r="C242" s="28"/>
      <c r="D242" s="10" t="str">
        <f t="shared" si="20"/>
        <v/>
      </c>
      <c r="E242" s="28"/>
      <c r="F242" s="28" t="s">
        <v>4</v>
      </c>
      <c r="G242" s="28"/>
      <c r="H242" s="28" t="s">
        <v>4</v>
      </c>
      <c r="I242" s="10" t="str">
        <f>IF(AND('Section 8'!$M$4=No,OR(Q242=FALSE,R242=FALSE)),Tab_NotReq,
IF(AND(Q242=TRUE,R242=TRUE,K242=""),"",
IF(COUNTIF($K242:$O242,Incomplete)&gt;=1,Incomplete_or_multiple_errors&amp;": "&amp;INDEX($K$2:$O$4,1,MATCH(Incomplete,$K242:$O242,0)),Complete)))</f>
        <v/>
      </c>
      <c r="K242" s="10" t="str" cm="1">
        <f t="array" ref="K242">IF($K$1=No,"",
IF(OR(Q242=FALSE,R242=FALSE),"",
IF(AND(SUMPRODUCT(--(S242:S$336=TRUE))=0,SUMPRODUCT(--(T242:T$336=TRUE))=0),"",Incomplete)))</f>
        <v/>
      </c>
      <c r="L242" s="10" t="str">
        <f>IF(L$1=No,"",IF($C242="","",
IF(COUNTIF('Substances &amp; Codes'!$B$4:$H$276,$C242)=0,Incomplete,Complete)))</f>
        <v/>
      </c>
      <c r="M242" s="10" t="str">
        <f t="shared" si="21"/>
        <v/>
      </c>
      <c r="N242" s="10" t="str">
        <f t="shared" si="24"/>
        <v/>
      </c>
      <c r="O242" s="10" t="str">
        <f t="shared" si="25"/>
        <v/>
      </c>
      <c r="P242" s="67"/>
      <c r="Q242" s="10" t="b">
        <f t="shared" si="26"/>
        <v>1</v>
      </c>
      <c r="R242" s="10" t="b">
        <f t="shared" si="22"/>
        <v>1</v>
      </c>
      <c r="S242" s="10" t="b">
        <f t="shared" si="27"/>
        <v>0</v>
      </c>
      <c r="T242" s="10" t="b">
        <f t="shared" si="23"/>
        <v>0</v>
      </c>
    </row>
    <row r="243" spans="1:20" x14ac:dyDescent="0.35">
      <c r="A243" s="25"/>
      <c r="B243" s="25"/>
      <c r="C243" s="28"/>
      <c r="D243" s="10" t="str">
        <f t="shared" si="20"/>
        <v/>
      </c>
      <c r="E243" s="28"/>
      <c r="F243" s="28" t="s">
        <v>4</v>
      </c>
      <c r="G243" s="28"/>
      <c r="H243" s="28" t="s">
        <v>4</v>
      </c>
      <c r="I243" s="10" t="str">
        <f>IF(AND('Section 8'!$M$4=No,OR(Q243=FALSE,R243=FALSE)),Tab_NotReq,
IF(AND(Q243=TRUE,R243=TRUE,K243=""),"",
IF(COUNTIF($K243:$O243,Incomplete)&gt;=1,Incomplete_or_multiple_errors&amp;": "&amp;INDEX($K$2:$O$4,1,MATCH(Incomplete,$K243:$O243,0)),Complete)))</f>
        <v/>
      </c>
      <c r="K243" s="10" t="str" cm="1">
        <f t="array" ref="K243">IF($K$1=No,"",
IF(OR(Q243=FALSE,R243=FALSE),"",
IF(AND(SUMPRODUCT(--(S243:S$336=TRUE))=0,SUMPRODUCT(--(T243:T$336=TRUE))=0),"",Incomplete)))</f>
        <v/>
      </c>
      <c r="L243" s="10" t="str">
        <f>IF(L$1=No,"",IF($C243="","",
IF(COUNTIF('Substances &amp; Codes'!$B$4:$H$276,$C243)=0,Incomplete,Complete)))</f>
        <v/>
      </c>
      <c r="M243" s="10" t="str">
        <f t="shared" si="21"/>
        <v/>
      </c>
      <c r="N243" s="10" t="str">
        <f t="shared" si="24"/>
        <v/>
      </c>
      <c r="O243" s="10" t="str">
        <f t="shared" si="25"/>
        <v/>
      </c>
      <c r="P243" s="67"/>
      <c r="Q243" s="10" t="b">
        <f t="shared" si="26"/>
        <v>1</v>
      </c>
      <c r="R243" s="10" t="b">
        <f t="shared" si="22"/>
        <v>1</v>
      </c>
      <c r="S243" s="10" t="b">
        <f t="shared" si="27"/>
        <v>0</v>
      </c>
      <c r="T243" s="10" t="b">
        <f t="shared" si="23"/>
        <v>0</v>
      </c>
    </row>
    <row r="244" spans="1:20" x14ac:dyDescent="0.35">
      <c r="A244" s="25"/>
      <c r="B244" s="25"/>
      <c r="C244" s="28"/>
      <c r="D244" s="10" t="str">
        <f t="shared" si="20"/>
        <v/>
      </c>
      <c r="E244" s="28"/>
      <c r="F244" s="28" t="s">
        <v>4</v>
      </c>
      <c r="G244" s="28"/>
      <c r="H244" s="28" t="s">
        <v>4</v>
      </c>
      <c r="I244" s="10" t="str">
        <f>IF(AND('Section 8'!$M$4=No,OR(Q244=FALSE,R244=FALSE)),Tab_NotReq,
IF(AND(Q244=TRUE,R244=TRUE,K244=""),"",
IF(COUNTIF($K244:$O244,Incomplete)&gt;=1,Incomplete_or_multiple_errors&amp;": "&amp;INDEX($K$2:$O$4,1,MATCH(Incomplete,$K244:$O244,0)),Complete)))</f>
        <v/>
      </c>
      <c r="K244" s="10" t="str" cm="1">
        <f t="array" ref="K244">IF($K$1=No,"",
IF(OR(Q244=FALSE,R244=FALSE),"",
IF(AND(SUMPRODUCT(--(S244:S$336=TRUE))=0,SUMPRODUCT(--(T244:T$336=TRUE))=0),"",Incomplete)))</f>
        <v/>
      </c>
      <c r="L244" s="10" t="str">
        <f>IF(L$1=No,"",IF($C244="","",
IF(COUNTIF('Substances &amp; Codes'!$B$4:$H$276,$C244)=0,Incomplete,Complete)))</f>
        <v/>
      </c>
      <c r="M244" s="10" t="str">
        <f t="shared" si="21"/>
        <v/>
      </c>
      <c r="N244" s="10" t="str">
        <f t="shared" si="24"/>
        <v/>
      </c>
      <c r="O244" s="10" t="str">
        <f t="shared" si="25"/>
        <v/>
      </c>
      <c r="P244" s="67"/>
      <c r="Q244" s="10" t="b">
        <f t="shared" si="26"/>
        <v>1</v>
      </c>
      <c r="R244" s="10" t="b">
        <f t="shared" si="22"/>
        <v>1</v>
      </c>
      <c r="S244" s="10" t="b">
        <f t="shared" si="27"/>
        <v>0</v>
      </c>
      <c r="T244" s="10" t="b">
        <f t="shared" si="23"/>
        <v>0</v>
      </c>
    </row>
    <row r="245" spans="1:20" x14ac:dyDescent="0.35">
      <c r="A245" s="25"/>
      <c r="B245" s="25"/>
      <c r="C245" s="28"/>
      <c r="D245" s="10" t="str">
        <f t="shared" si="20"/>
        <v/>
      </c>
      <c r="E245" s="28"/>
      <c r="F245" s="28" t="s">
        <v>4</v>
      </c>
      <c r="G245" s="28"/>
      <c r="H245" s="28" t="s">
        <v>4</v>
      </c>
      <c r="I245" s="10" t="str">
        <f>IF(AND('Section 8'!$M$4=No,OR(Q245=FALSE,R245=FALSE)),Tab_NotReq,
IF(AND(Q245=TRUE,R245=TRUE,K245=""),"",
IF(COUNTIF($K245:$O245,Incomplete)&gt;=1,Incomplete_or_multiple_errors&amp;": "&amp;INDEX($K$2:$O$4,1,MATCH(Incomplete,$K245:$O245,0)),Complete)))</f>
        <v/>
      </c>
      <c r="K245" s="10" t="str" cm="1">
        <f t="array" ref="K245">IF($K$1=No,"",
IF(OR(Q245=FALSE,R245=FALSE),"",
IF(AND(SUMPRODUCT(--(S245:S$336=TRUE))=0,SUMPRODUCT(--(T245:T$336=TRUE))=0),"",Incomplete)))</f>
        <v/>
      </c>
      <c r="L245" s="10" t="str">
        <f>IF(L$1=No,"",IF($C245="","",
IF(COUNTIF('Substances &amp; Codes'!$B$4:$H$276,$C245)=0,Incomplete,Complete)))</f>
        <v/>
      </c>
      <c r="M245" s="10" t="str">
        <f t="shared" si="21"/>
        <v/>
      </c>
      <c r="N245" s="10" t="str">
        <f t="shared" si="24"/>
        <v/>
      </c>
      <c r="O245" s="10" t="str">
        <f t="shared" si="25"/>
        <v/>
      </c>
      <c r="P245" s="67"/>
      <c r="Q245" s="10" t="b">
        <f t="shared" si="26"/>
        <v>1</v>
      </c>
      <c r="R245" s="10" t="b">
        <f t="shared" si="22"/>
        <v>1</v>
      </c>
      <c r="S245" s="10" t="b">
        <f t="shared" si="27"/>
        <v>0</v>
      </c>
      <c r="T245" s="10" t="b">
        <f t="shared" si="23"/>
        <v>0</v>
      </c>
    </row>
    <row r="246" spans="1:20" x14ac:dyDescent="0.35">
      <c r="A246" s="25"/>
      <c r="B246" s="25"/>
      <c r="C246" s="28"/>
      <c r="D246" s="10" t="str">
        <f t="shared" si="20"/>
        <v/>
      </c>
      <c r="E246" s="28"/>
      <c r="F246" s="28" t="s">
        <v>4</v>
      </c>
      <c r="G246" s="28"/>
      <c r="H246" s="28" t="s">
        <v>4</v>
      </c>
      <c r="I246" s="10" t="str">
        <f>IF(AND('Section 8'!$M$4=No,OR(Q246=FALSE,R246=FALSE)),Tab_NotReq,
IF(AND(Q246=TRUE,R246=TRUE,K246=""),"",
IF(COUNTIF($K246:$O246,Incomplete)&gt;=1,Incomplete_or_multiple_errors&amp;": "&amp;INDEX($K$2:$O$4,1,MATCH(Incomplete,$K246:$O246,0)),Complete)))</f>
        <v/>
      </c>
      <c r="K246" s="10" t="str" cm="1">
        <f t="array" ref="K246">IF($K$1=No,"",
IF(OR(Q246=FALSE,R246=FALSE),"",
IF(AND(SUMPRODUCT(--(S246:S$336=TRUE))=0,SUMPRODUCT(--(T246:T$336=TRUE))=0),"",Incomplete)))</f>
        <v/>
      </c>
      <c r="L246" s="10" t="str">
        <f>IF(L$1=No,"",IF($C246="","",
IF(COUNTIF('Substances &amp; Codes'!$B$4:$H$276,$C246)=0,Incomplete,Complete)))</f>
        <v/>
      </c>
      <c r="M246" s="10" t="str">
        <f t="shared" si="21"/>
        <v/>
      </c>
      <c r="N246" s="10" t="str">
        <f t="shared" si="24"/>
        <v/>
      </c>
      <c r="O246" s="10" t="str">
        <f t="shared" si="25"/>
        <v/>
      </c>
      <c r="P246" s="67"/>
      <c r="Q246" s="10" t="b">
        <f t="shared" si="26"/>
        <v>1</v>
      </c>
      <c r="R246" s="10" t="b">
        <f t="shared" si="22"/>
        <v>1</v>
      </c>
      <c r="S246" s="10" t="b">
        <f t="shared" si="27"/>
        <v>0</v>
      </c>
      <c r="T246" s="10" t="b">
        <f t="shared" si="23"/>
        <v>0</v>
      </c>
    </row>
    <row r="247" spans="1:20" x14ac:dyDescent="0.35">
      <c r="A247" s="25"/>
      <c r="B247" s="25"/>
      <c r="C247" s="28"/>
      <c r="D247" s="10" t="str">
        <f t="shared" si="20"/>
        <v/>
      </c>
      <c r="E247" s="28"/>
      <c r="F247" s="28" t="s">
        <v>4</v>
      </c>
      <c r="G247" s="28"/>
      <c r="H247" s="28" t="s">
        <v>4</v>
      </c>
      <c r="I247" s="10" t="str">
        <f>IF(AND('Section 8'!$M$4=No,OR(Q247=FALSE,R247=FALSE)),Tab_NotReq,
IF(AND(Q247=TRUE,R247=TRUE,K247=""),"",
IF(COUNTIF($K247:$O247,Incomplete)&gt;=1,Incomplete_or_multiple_errors&amp;": "&amp;INDEX($K$2:$O$4,1,MATCH(Incomplete,$K247:$O247,0)),Complete)))</f>
        <v/>
      </c>
      <c r="K247" s="10" t="str" cm="1">
        <f t="array" ref="K247">IF($K$1=No,"",
IF(OR(Q247=FALSE,R247=FALSE),"",
IF(AND(SUMPRODUCT(--(S247:S$336=TRUE))=0,SUMPRODUCT(--(T247:T$336=TRUE))=0),"",Incomplete)))</f>
        <v/>
      </c>
      <c r="L247" s="10" t="str">
        <f>IF(L$1=No,"",IF($C247="","",
IF(COUNTIF('Substances &amp; Codes'!$B$4:$H$276,$C247)=0,Incomplete,Complete)))</f>
        <v/>
      </c>
      <c r="M247" s="10" t="str">
        <f t="shared" si="21"/>
        <v/>
      </c>
      <c r="N247" s="10" t="str">
        <f t="shared" si="24"/>
        <v/>
      </c>
      <c r="O247" s="10" t="str">
        <f t="shared" si="25"/>
        <v/>
      </c>
      <c r="P247" s="67"/>
      <c r="Q247" s="10" t="b">
        <f t="shared" si="26"/>
        <v>1</v>
      </c>
      <c r="R247" s="10" t="b">
        <f t="shared" si="22"/>
        <v>1</v>
      </c>
      <c r="S247" s="10" t="b">
        <f t="shared" si="27"/>
        <v>0</v>
      </c>
      <c r="T247" s="10" t="b">
        <f t="shared" si="23"/>
        <v>0</v>
      </c>
    </row>
    <row r="248" spans="1:20" x14ac:dyDescent="0.35">
      <c r="A248" s="25"/>
      <c r="B248" s="25"/>
      <c r="C248" s="28"/>
      <c r="D248" s="10" t="str">
        <f t="shared" si="20"/>
        <v/>
      </c>
      <c r="E248" s="28"/>
      <c r="F248" s="28" t="s">
        <v>4</v>
      </c>
      <c r="G248" s="28"/>
      <c r="H248" s="28" t="s">
        <v>4</v>
      </c>
      <c r="I248" s="10" t="str">
        <f>IF(AND('Section 8'!$M$4=No,OR(Q248=FALSE,R248=FALSE)),Tab_NotReq,
IF(AND(Q248=TRUE,R248=TRUE,K248=""),"",
IF(COUNTIF($K248:$O248,Incomplete)&gt;=1,Incomplete_or_multiple_errors&amp;": "&amp;INDEX($K$2:$O$4,1,MATCH(Incomplete,$K248:$O248,0)),Complete)))</f>
        <v/>
      </c>
      <c r="K248" s="10" t="str" cm="1">
        <f t="array" ref="K248">IF($K$1=No,"",
IF(OR(Q248=FALSE,R248=FALSE),"",
IF(AND(SUMPRODUCT(--(S248:S$336=TRUE))=0,SUMPRODUCT(--(T248:T$336=TRUE))=0),"",Incomplete)))</f>
        <v/>
      </c>
      <c r="L248" s="10" t="str">
        <f>IF(L$1=No,"",IF($C248="","",
IF(COUNTIF('Substances &amp; Codes'!$B$4:$H$276,$C248)=0,Incomplete,Complete)))</f>
        <v/>
      </c>
      <c r="M248" s="10" t="str">
        <f t="shared" si="21"/>
        <v/>
      </c>
      <c r="N248" s="10" t="str">
        <f t="shared" si="24"/>
        <v/>
      </c>
      <c r="O248" s="10" t="str">
        <f t="shared" si="25"/>
        <v/>
      </c>
      <c r="P248" s="67"/>
      <c r="Q248" s="10" t="b">
        <f t="shared" si="26"/>
        <v>1</v>
      </c>
      <c r="R248" s="10" t="b">
        <f t="shared" si="22"/>
        <v>1</v>
      </c>
      <c r="S248" s="10" t="b">
        <f t="shared" si="27"/>
        <v>0</v>
      </c>
      <c r="T248" s="10" t="b">
        <f t="shared" si="23"/>
        <v>0</v>
      </c>
    </row>
    <row r="249" spans="1:20" x14ac:dyDescent="0.35">
      <c r="A249" s="25"/>
      <c r="B249" s="25"/>
      <c r="C249" s="28"/>
      <c r="D249" s="10" t="str">
        <f t="shared" si="20"/>
        <v/>
      </c>
      <c r="E249" s="28"/>
      <c r="F249" s="28" t="s">
        <v>4</v>
      </c>
      <c r="G249" s="28"/>
      <c r="H249" s="28" t="s">
        <v>4</v>
      </c>
      <c r="I249" s="10" t="str">
        <f>IF(AND('Section 8'!$M$4=No,OR(Q249=FALSE,R249=FALSE)),Tab_NotReq,
IF(AND(Q249=TRUE,R249=TRUE,K249=""),"",
IF(COUNTIF($K249:$O249,Incomplete)&gt;=1,Incomplete_or_multiple_errors&amp;": "&amp;INDEX($K$2:$O$4,1,MATCH(Incomplete,$K249:$O249,0)),Complete)))</f>
        <v/>
      </c>
      <c r="K249" s="10" t="str" cm="1">
        <f t="array" ref="K249">IF($K$1=No,"",
IF(OR(Q249=FALSE,R249=FALSE),"",
IF(AND(SUMPRODUCT(--(S249:S$336=TRUE))=0,SUMPRODUCT(--(T249:T$336=TRUE))=0),"",Incomplete)))</f>
        <v/>
      </c>
      <c r="L249" s="10" t="str">
        <f>IF(L$1=No,"",IF($C249="","",
IF(COUNTIF('Substances &amp; Codes'!$B$4:$H$276,$C249)=0,Incomplete,Complete)))</f>
        <v/>
      </c>
      <c r="M249" s="10" t="str">
        <f t="shared" si="21"/>
        <v/>
      </c>
      <c r="N249" s="10" t="str">
        <f t="shared" si="24"/>
        <v/>
      </c>
      <c r="O249" s="10" t="str">
        <f t="shared" si="25"/>
        <v/>
      </c>
      <c r="P249" s="67"/>
      <c r="Q249" s="10" t="b">
        <f t="shared" si="26"/>
        <v>1</v>
      </c>
      <c r="R249" s="10" t="b">
        <f t="shared" si="22"/>
        <v>1</v>
      </c>
      <c r="S249" s="10" t="b">
        <f t="shared" si="27"/>
        <v>0</v>
      </c>
      <c r="T249" s="10" t="b">
        <f t="shared" si="23"/>
        <v>0</v>
      </c>
    </row>
    <row r="250" spans="1:20" x14ac:dyDescent="0.35">
      <c r="A250" s="25"/>
      <c r="B250" s="25"/>
      <c r="C250" s="28"/>
      <c r="D250" s="10" t="str">
        <f t="shared" si="20"/>
        <v/>
      </c>
      <c r="E250" s="28"/>
      <c r="F250" s="28" t="s">
        <v>4</v>
      </c>
      <c r="G250" s="28"/>
      <c r="H250" s="28" t="s">
        <v>4</v>
      </c>
      <c r="I250" s="10" t="str">
        <f>IF(AND('Section 8'!$M$4=No,OR(Q250=FALSE,R250=FALSE)),Tab_NotReq,
IF(AND(Q250=TRUE,R250=TRUE,K250=""),"",
IF(COUNTIF($K250:$O250,Incomplete)&gt;=1,Incomplete_or_multiple_errors&amp;": "&amp;INDEX($K$2:$O$4,1,MATCH(Incomplete,$K250:$O250,0)),Complete)))</f>
        <v/>
      </c>
      <c r="K250" s="10" t="str" cm="1">
        <f t="array" ref="K250">IF($K$1=No,"",
IF(OR(Q250=FALSE,R250=FALSE),"",
IF(AND(SUMPRODUCT(--(S250:S$336=TRUE))=0,SUMPRODUCT(--(T250:T$336=TRUE))=0),"",Incomplete)))</f>
        <v/>
      </c>
      <c r="L250" s="10" t="str">
        <f>IF(L$1=No,"",IF($C250="","",
IF(COUNTIF('Substances &amp; Codes'!$B$4:$H$276,$C250)=0,Incomplete,Complete)))</f>
        <v/>
      </c>
      <c r="M250" s="10" t="str">
        <f t="shared" si="21"/>
        <v/>
      </c>
      <c r="N250" s="10" t="str">
        <f t="shared" si="24"/>
        <v/>
      </c>
      <c r="O250" s="10" t="str">
        <f t="shared" si="25"/>
        <v/>
      </c>
      <c r="P250" s="67"/>
      <c r="Q250" s="10" t="b">
        <f t="shared" si="26"/>
        <v>1</v>
      </c>
      <c r="R250" s="10" t="b">
        <f t="shared" si="22"/>
        <v>1</v>
      </c>
      <c r="S250" s="10" t="b">
        <f t="shared" si="27"/>
        <v>0</v>
      </c>
      <c r="T250" s="10" t="b">
        <f t="shared" si="23"/>
        <v>0</v>
      </c>
    </row>
    <row r="251" spans="1:20" x14ac:dyDescent="0.35">
      <c r="A251" s="25"/>
      <c r="B251" s="25"/>
      <c r="C251" s="28"/>
      <c r="D251" s="10" t="str">
        <f t="shared" si="20"/>
        <v/>
      </c>
      <c r="E251" s="28"/>
      <c r="F251" s="28" t="s">
        <v>4</v>
      </c>
      <c r="G251" s="28"/>
      <c r="H251" s="28" t="s">
        <v>4</v>
      </c>
      <c r="I251" s="10" t="str">
        <f>IF(AND('Section 8'!$M$4=No,OR(Q251=FALSE,R251=FALSE)),Tab_NotReq,
IF(AND(Q251=TRUE,R251=TRUE,K251=""),"",
IF(COUNTIF($K251:$O251,Incomplete)&gt;=1,Incomplete_or_multiple_errors&amp;": "&amp;INDEX($K$2:$O$4,1,MATCH(Incomplete,$K251:$O251,0)),Complete)))</f>
        <v/>
      </c>
      <c r="K251" s="10" t="str" cm="1">
        <f t="array" ref="K251">IF($K$1=No,"",
IF(OR(Q251=FALSE,R251=FALSE),"",
IF(AND(SUMPRODUCT(--(S251:S$336=TRUE))=0,SUMPRODUCT(--(T251:T$336=TRUE))=0),"",Incomplete)))</f>
        <v/>
      </c>
      <c r="L251" s="10" t="str">
        <f>IF(L$1=No,"",IF($C251="","",
IF(COUNTIF('Substances &amp; Codes'!$B$4:$H$276,$C251)=0,Incomplete,Complete)))</f>
        <v/>
      </c>
      <c r="M251" s="10" t="str">
        <f t="shared" si="21"/>
        <v/>
      </c>
      <c r="N251" s="10" t="str">
        <f t="shared" si="24"/>
        <v/>
      </c>
      <c r="O251" s="10" t="str">
        <f t="shared" si="25"/>
        <v/>
      </c>
      <c r="P251" s="67"/>
      <c r="Q251" s="10" t="b">
        <f t="shared" si="26"/>
        <v>1</v>
      </c>
      <c r="R251" s="10" t="b">
        <f t="shared" si="22"/>
        <v>1</v>
      </c>
      <c r="S251" s="10" t="b">
        <f t="shared" si="27"/>
        <v>0</v>
      </c>
      <c r="T251" s="10" t="b">
        <f t="shared" si="23"/>
        <v>0</v>
      </c>
    </row>
    <row r="252" spans="1:20" x14ac:dyDescent="0.35">
      <c r="A252" s="25"/>
      <c r="B252" s="25"/>
      <c r="C252" s="28"/>
      <c r="D252" s="10" t="str">
        <f t="shared" si="20"/>
        <v/>
      </c>
      <c r="E252" s="28"/>
      <c r="F252" s="28" t="s">
        <v>4</v>
      </c>
      <c r="G252" s="28"/>
      <c r="H252" s="28" t="s">
        <v>4</v>
      </c>
      <c r="I252" s="10" t="str">
        <f>IF(AND('Section 8'!$M$4=No,OR(Q252=FALSE,R252=FALSE)),Tab_NotReq,
IF(AND(Q252=TRUE,R252=TRUE,K252=""),"",
IF(COUNTIF($K252:$O252,Incomplete)&gt;=1,Incomplete_or_multiple_errors&amp;": "&amp;INDEX($K$2:$O$4,1,MATCH(Incomplete,$K252:$O252,0)),Complete)))</f>
        <v/>
      </c>
      <c r="K252" s="10" t="str" cm="1">
        <f t="array" ref="K252">IF($K$1=No,"",
IF(OR(Q252=FALSE,R252=FALSE),"",
IF(AND(SUMPRODUCT(--(S252:S$336=TRUE))=0,SUMPRODUCT(--(T252:T$336=TRUE))=0),"",Incomplete)))</f>
        <v/>
      </c>
      <c r="L252" s="10" t="str">
        <f>IF(L$1=No,"",IF($C252="","",
IF(COUNTIF('Substances &amp; Codes'!$B$4:$H$276,$C252)=0,Incomplete,Complete)))</f>
        <v/>
      </c>
      <c r="M252" s="10" t="str">
        <f t="shared" si="21"/>
        <v/>
      </c>
      <c r="N252" s="10" t="str">
        <f t="shared" si="24"/>
        <v/>
      </c>
      <c r="O252" s="10" t="str">
        <f t="shared" si="25"/>
        <v/>
      </c>
      <c r="P252" s="67"/>
      <c r="Q252" s="10" t="b">
        <f t="shared" si="26"/>
        <v>1</v>
      </c>
      <c r="R252" s="10" t="b">
        <f t="shared" si="22"/>
        <v>1</v>
      </c>
      <c r="S252" s="10" t="b">
        <f t="shared" si="27"/>
        <v>0</v>
      </c>
      <c r="T252" s="10" t="b">
        <f t="shared" si="23"/>
        <v>0</v>
      </c>
    </row>
    <row r="253" spans="1:20" x14ac:dyDescent="0.35">
      <c r="A253" s="25"/>
      <c r="B253" s="25"/>
      <c r="C253" s="28"/>
      <c r="D253" s="10" t="str">
        <f t="shared" si="20"/>
        <v/>
      </c>
      <c r="E253" s="28"/>
      <c r="F253" s="28" t="s">
        <v>4</v>
      </c>
      <c r="G253" s="28"/>
      <c r="H253" s="28" t="s">
        <v>4</v>
      </c>
      <c r="I253" s="10" t="str">
        <f>IF(AND('Section 8'!$M$4=No,OR(Q253=FALSE,R253=FALSE)),Tab_NotReq,
IF(AND(Q253=TRUE,R253=TRUE,K253=""),"",
IF(COUNTIF($K253:$O253,Incomplete)&gt;=1,Incomplete_or_multiple_errors&amp;": "&amp;INDEX($K$2:$O$4,1,MATCH(Incomplete,$K253:$O253,0)),Complete)))</f>
        <v/>
      </c>
      <c r="K253" s="10" t="str" cm="1">
        <f t="array" ref="K253">IF($K$1=No,"",
IF(OR(Q253=FALSE,R253=FALSE),"",
IF(AND(SUMPRODUCT(--(S253:S$336=TRUE))=0,SUMPRODUCT(--(T253:T$336=TRUE))=0),"",Incomplete)))</f>
        <v/>
      </c>
      <c r="L253" s="10" t="str">
        <f>IF(L$1=No,"",IF($C253="","",
IF(COUNTIF('Substances &amp; Codes'!$B$4:$H$276,$C253)=0,Incomplete,Complete)))</f>
        <v/>
      </c>
      <c r="M253" s="10" t="str">
        <f t="shared" si="21"/>
        <v/>
      </c>
      <c r="N253" s="10" t="str">
        <f t="shared" si="24"/>
        <v/>
      </c>
      <c r="O253" s="10" t="str">
        <f t="shared" si="25"/>
        <v/>
      </c>
      <c r="P253" s="67"/>
      <c r="Q253" s="10" t="b">
        <f t="shared" si="26"/>
        <v>1</v>
      </c>
      <c r="R253" s="10" t="b">
        <f t="shared" si="22"/>
        <v>1</v>
      </c>
      <c r="S253" s="10" t="b">
        <f t="shared" si="27"/>
        <v>0</v>
      </c>
      <c r="T253" s="10" t="b">
        <f t="shared" si="23"/>
        <v>0</v>
      </c>
    </row>
    <row r="254" spans="1:20" x14ac:dyDescent="0.35">
      <c r="A254" s="25"/>
      <c r="B254" s="25"/>
      <c r="C254" s="28"/>
      <c r="D254" s="10" t="str">
        <f t="shared" si="20"/>
        <v/>
      </c>
      <c r="E254" s="28"/>
      <c r="F254" s="28" t="s">
        <v>4</v>
      </c>
      <c r="G254" s="28"/>
      <c r="H254" s="28" t="s">
        <v>4</v>
      </c>
      <c r="I254" s="10" t="str">
        <f>IF(AND('Section 8'!$M$4=No,OR(Q254=FALSE,R254=FALSE)),Tab_NotReq,
IF(AND(Q254=TRUE,R254=TRUE,K254=""),"",
IF(COUNTIF($K254:$O254,Incomplete)&gt;=1,Incomplete_or_multiple_errors&amp;": "&amp;INDEX($K$2:$O$4,1,MATCH(Incomplete,$K254:$O254,0)),Complete)))</f>
        <v/>
      </c>
      <c r="K254" s="10" t="str" cm="1">
        <f t="array" ref="K254">IF($K$1=No,"",
IF(OR(Q254=FALSE,R254=FALSE),"",
IF(AND(SUMPRODUCT(--(S254:S$336=TRUE))=0,SUMPRODUCT(--(T254:T$336=TRUE))=0),"",Incomplete)))</f>
        <v/>
      </c>
      <c r="L254" s="10" t="str">
        <f>IF(L$1=No,"",IF($C254="","",
IF(COUNTIF('Substances &amp; Codes'!$B$4:$H$276,$C254)=0,Incomplete,Complete)))</f>
        <v/>
      </c>
      <c r="M254" s="10" t="str">
        <f t="shared" si="21"/>
        <v/>
      </c>
      <c r="N254" s="10" t="str">
        <f t="shared" si="24"/>
        <v/>
      </c>
      <c r="O254" s="10" t="str">
        <f t="shared" si="25"/>
        <v/>
      </c>
      <c r="P254" s="67"/>
      <c r="Q254" s="10" t="b">
        <f t="shared" si="26"/>
        <v>1</v>
      </c>
      <c r="R254" s="10" t="b">
        <f t="shared" si="22"/>
        <v>1</v>
      </c>
      <c r="S254" s="10" t="b">
        <f t="shared" si="27"/>
        <v>0</v>
      </c>
      <c r="T254" s="10" t="b">
        <f t="shared" si="23"/>
        <v>0</v>
      </c>
    </row>
    <row r="255" spans="1:20" x14ac:dyDescent="0.35">
      <c r="A255" s="25"/>
      <c r="B255" s="25"/>
      <c r="C255" s="28"/>
      <c r="D255" s="10" t="str">
        <f t="shared" si="20"/>
        <v/>
      </c>
      <c r="E255" s="28"/>
      <c r="F255" s="28" t="s">
        <v>4</v>
      </c>
      <c r="G255" s="28"/>
      <c r="H255" s="28" t="s">
        <v>4</v>
      </c>
      <c r="I255" s="10" t="str">
        <f>IF(AND('Section 8'!$M$4=No,OR(Q255=FALSE,R255=FALSE)),Tab_NotReq,
IF(AND(Q255=TRUE,R255=TRUE,K255=""),"",
IF(COUNTIF($K255:$O255,Incomplete)&gt;=1,Incomplete_or_multiple_errors&amp;": "&amp;INDEX($K$2:$O$4,1,MATCH(Incomplete,$K255:$O255,0)),Complete)))</f>
        <v/>
      </c>
      <c r="K255" s="10" t="str" cm="1">
        <f t="array" ref="K255">IF($K$1=No,"",
IF(OR(Q255=FALSE,R255=FALSE),"",
IF(AND(SUMPRODUCT(--(S255:S$336=TRUE))=0,SUMPRODUCT(--(T255:T$336=TRUE))=0),"",Incomplete)))</f>
        <v/>
      </c>
      <c r="L255" s="10" t="str">
        <f>IF(L$1=No,"",IF($C255="","",
IF(COUNTIF('Substances &amp; Codes'!$B$4:$H$276,$C255)=0,Incomplete,Complete)))</f>
        <v/>
      </c>
      <c r="M255" s="10" t="str">
        <f t="shared" si="21"/>
        <v/>
      </c>
      <c r="N255" s="10" t="str">
        <f t="shared" si="24"/>
        <v/>
      </c>
      <c r="O255" s="10" t="str">
        <f t="shared" si="25"/>
        <v/>
      </c>
      <c r="P255" s="67"/>
      <c r="Q255" s="10" t="b">
        <f t="shared" si="26"/>
        <v>1</v>
      </c>
      <c r="R255" s="10" t="b">
        <f t="shared" si="22"/>
        <v>1</v>
      </c>
      <c r="S255" s="10" t="b">
        <f t="shared" si="27"/>
        <v>0</v>
      </c>
      <c r="T255" s="10" t="b">
        <f t="shared" si="23"/>
        <v>0</v>
      </c>
    </row>
    <row r="256" spans="1:20" x14ac:dyDescent="0.35">
      <c r="A256" s="25"/>
      <c r="B256" s="25"/>
      <c r="C256" s="28"/>
      <c r="D256" s="10" t="str">
        <f t="shared" si="20"/>
        <v/>
      </c>
      <c r="E256" s="28"/>
      <c r="F256" s="28" t="s">
        <v>4</v>
      </c>
      <c r="G256" s="28"/>
      <c r="H256" s="28" t="s">
        <v>4</v>
      </c>
      <c r="I256" s="10" t="str">
        <f>IF(AND('Section 8'!$M$4=No,OR(Q256=FALSE,R256=FALSE)),Tab_NotReq,
IF(AND(Q256=TRUE,R256=TRUE,K256=""),"",
IF(COUNTIF($K256:$O256,Incomplete)&gt;=1,Incomplete_or_multiple_errors&amp;": "&amp;INDEX($K$2:$O$4,1,MATCH(Incomplete,$K256:$O256,0)),Complete)))</f>
        <v/>
      </c>
      <c r="K256" s="10" t="str" cm="1">
        <f t="array" ref="K256">IF($K$1=No,"",
IF(OR(Q256=FALSE,R256=FALSE),"",
IF(AND(SUMPRODUCT(--(S256:S$336=TRUE))=0,SUMPRODUCT(--(T256:T$336=TRUE))=0),"",Incomplete)))</f>
        <v/>
      </c>
      <c r="L256" s="10" t="str">
        <f>IF(L$1=No,"",IF($C256="","",
IF(COUNTIF('Substances &amp; Codes'!$B$4:$H$276,$C256)=0,Incomplete,Complete)))</f>
        <v/>
      </c>
      <c r="M256" s="10" t="str">
        <f t="shared" si="21"/>
        <v/>
      </c>
      <c r="N256" s="10" t="str">
        <f t="shared" si="24"/>
        <v/>
      </c>
      <c r="O256" s="10" t="str">
        <f t="shared" si="25"/>
        <v/>
      </c>
      <c r="P256" s="67"/>
      <c r="Q256" s="10" t="b">
        <f t="shared" si="26"/>
        <v>1</v>
      </c>
      <c r="R256" s="10" t="b">
        <f t="shared" si="22"/>
        <v>1</v>
      </c>
      <c r="S256" s="10" t="b">
        <f t="shared" si="27"/>
        <v>0</v>
      </c>
      <c r="T256" s="10" t="b">
        <f t="shared" si="23"/>
        <v>0</v>
      </c>
    </row>
    <row r="257" spans="1:20" x14ac:dyDescent="0.35">
      <c r="A257" s="25"/>
      <c r="B257" s="25"/>
      <c r="C257" s="28"/>
      <c r="D257" s="10" t="str">
        <f t="shared" si="20"/>
        <v/>
      </c>
      <c r="E257" s="28"/>
      <c r="F257" s="28" t="s">
        <v>4</v>
      </c>
      <c r="G257" s="28"/>
      <c r="H257" s="28" t="s">
        <v>4</v>
      </c>
      <c r="I257" s="10" t="str">
        <f>IF(AND('Section 8'!$M$4=No,OR(Q257=FALSE,R257=FALSE)),Tab_NotReq,
IF(AND(Q257=TRUE,R257=TRUE,K257=""),"",
IF(COUNTIF($K257:$O257,Incomplete)&gt;=1,Incomplete_or_multiple_errors&amp;": "&amp;INDEX($K$2:$O$4,1,MATCH(Incomplete,$K257:$O257,0)),Complete)))</f>
        <v/>
      </c>
      <c r="K257" s="10" t="str" cm="1">
        <f t="array" ref="K257">IF($K$1=No,"",
IF(OR(Q257=FALSE,R257=FALSE),"",
IF(AND(SUMPRODUCT(--(S257:S$336=TRUE))=0,SUMPRODUCT(--(T257:T$336=TRUE))=0),"",Incomplete)))</f>
        <v/>
      </c>
      <c r="L257" s="10" t="str">
        <f>IF(L$1=No,"",IF($C257="","",
IF(COUNTIF('Substances &amp; Codes'!$B$4:$H$276,$C257)=0,Incomplete,Complete)))</f>
        <v/>
      </c>
      <c r="M257" s="10" t="str">
        <f t="shared" si="21"/>
        <v/>
      </c>
      <c r="N257" s="10" t="str">
        <f t="shared" si="24"/>
        <v/>
      </c>
      <c r="O257" s="10" t="str">
        <f t="shared" si="25"/>
        <v/>
      </c>
      <c r="P257" s="67"/>
      <c r="Q257" s="10" t="b">
        <f t="shared" si="26"/>
        <v>1</v>
      </c>
      <c r="R257" s="10" t="b">
        <f t="shared" si="22"/>
        <v>1</v>
      </c>
      <c r="S257" s="10" t="b">
        <f t="shared" si="27"/>
        <v>0</v>
      </c>
      <c r="T257" s="10" t="b">
        <f t="shared" si="23"/>
        <v>0</v>
      </c>
    </row>
    <row r="258" spans="1:20" x14ac:dyDescent="0.35">
      <c r="A258" s="25"/>
      <c r="B258" s="25"/>
      <c r="C258" s="28"/>
      <c r="D258" s="10" t="str">
        <f t="shared" si="20"/>
        <v/>
      </c>
      <c r="E258" s="28"/>
      <c r="F258" s="28" t="s">
        <v>4</v>
      </c>
      <c r="G258" s="28"/>
      <c r="H258" s="28" t="s">
        <v>4</v>
      </c>
      <c r="I258" s="10" t="str">
        <f>IF(AND('Section 8'!$M$4=No,OR(Q258=FALSE,R258=FALSE)),Tab_NotReq,
IF(AND(Q258=TRUE,R258=TRUE,K258=""),"",
IF(COUNTIF($K258:$O258,Incomplete)&gt;=1,Incomplete_or_multiple_errors&amp;": "&amp;INDEX($K$2:$O$4,1,MATCH(Incomplete,$K258:$O258,0)),Complete)))</f>
        <v/>
      </c>
      <c r="K258" s="10" t="str" cm="1">
        <f t="array" ref="K258">IF($K$1=No,"",
IF(OR(Q258=FALSE,R258=FALSE),"",
IF(AND(SUMPRODUCT(--(S258:S$336=TRUE))=0,SUMPRODUCT(--(T258:T$336=TRUE))=0),"",Incomplete)))</f>
        <v/>
      </c>
      <c r="L258" s="10" t="str">
        <f>IF(L$1=No,"",IF($C258="","",
IF(COUNTIF('Substances &amp; Codes'!$B$4:$H$276,$C258)=0,Incomplete,Complete)))</f>
        <v/>
      </c>
      <c r="M258" s="10" t="str">
        <f t="shared" si="21"/>
        <v/>
      </c>
      <c r="N258" s="10" t="str">
        <f t="shared" si="24"/>
        <v/>
      </c>
      <c r="O258" s="10" t="str">
        <f t="shared" si="25"/>
        <v/>
      </c>
      <c r="P258" s="67"/>
      <c r="Q258" s="10" t="b">
        <f t="shared" si="26"/>
        <v>1</v>
      </c>
      <c r="R258" s="10" t="b">
        <f t="shared" si="22"/>
        <v>1</v>
      </c>
      <c r="S258" s="10" t="b">
        <f t="shared" si="27"/>
        <v>0</v>
      </c>
      <c r="T258" s="10" t="b">
        <f t="shared" si="23"/>
        <v>0</v>
      </c>
    </row>
    <row r="259" spans="1:20" x14ac:dyDescent="0.35">
      <c r="A259" s="25"/>
      <c r="B259" s="25"/>
      <c r="C259" s="28"/>
      <c r="D259" s="10" t="str">
        <f t="shared" si="20"/>
        <v/>
      </c>
      <c r="E259" s="28"/>
      <c r="F259" s="28" t="s">
        <v>4</v>
      </c>
      <c r="G259" s="28"/>
      <c r="H259" s="28" t="s">
        <v>4</v>
      </c>
      <c r="I259" s="10" t="str">
        <f>IF(AND('Section 8'!$M$4=No,OR(Q259=FALSE,R259=FALSE)),Tab_NotReq,
IF(AND(Q259=TRUE,R259=TRUE,K259=""),"",
IF(COUNTIF($K259:$O259,Incomplete)&gt;=1,Incomplete_or_multiple_errors&amp;": "&amp;INDEX($K$2:$O$4,1,MATCH(Incomplete,$K259:$O259,0)),Complete)))</f>
        <v/>
      </c>
      <c r="K259" s="10" t="str" cm="1">
        <f t="array" ref="K259">IF($K$1=No,"",
IF(OR(Q259=FALSE,R259=FALSE),"",
IF(AND(SUMPRODUCT(--(S259:S$336=TRUE))=0,SUMPRODUCT(--(T259:T$336=TRUE))=0),"",Incomplete)))</f>
        <v/>
      </c>
      <c r="L259" s="10" t="str">
        <f>IF(L$1=No,"",IF($C259="","",
IF(COUNTIF('Substances &amp; Codes'!$B$4:$H$276,$C259)=0,Incomplete,Complete)))</f>
        <v/>
      </c>
      <c r="M259" s="10" t="str">
        <f t="shared" si="21"/>
        <v/>
      </c>
      <c r="N259" s="10" t="str">
        <f t="shared" si="24"/>
        <v/>
      </c>
      <c r="O259" s="10" t="str">
        <f t="shared" si="25"/>
        <v/>
      </c>
      <c r="P259" s="67"/>
      <c r="Q259" s="10" t="b">
        <f t="shared" si="26"/>
        <v>1</v>
      </c>
      <c r="R259" s="10" t="b">
        <f t="shared" si="22"/>
        <v>1</v>
      </c>
      <c r="S259" s="10" t="b">
        <f t="shared" si="27"/>
        <v>0</v>
      </c>
      <c r="T259" s="10" t="b">
        <f t="shared" si="23"/>
        <v>0</v>
      </c>
    </row>
    <row r="260" spans="1:20" x14ac:dyDescent="0.35">
      <c r="A260" s="25"/>
      <c r="B260" s="25"/>
      <c r="C260" s="28"/>
      <c r="D260" s="10" t="str">
        <f t="shared" ref="D260:D323" si="28">IF(C260="", "", IFERROR(VLOOKUP(C260, Substance_Full, 2, FALSE), ""))</f>
        <v/>
      </c>
      <c r="E260" s="28"/>
      <c r="F260" s="28" t="s">
        <v>4</v>
      </c>
      <c r="G260" s="28"/>
      <c r="H260" s="28" t="s">
        <v>4</v>
      </c>
      <c r="I260" s="10" t="str">
        <f>IF(AND('Section 8'!$M$4=No,OR(Q260=FALSE,R260=FALSE)),Tab_NotReq,
IF(AND(Q260=TRUE,R260=TRUE,K260=""),"",
IF(COUNTIF($K260:$O260,Incomplete)&gt;=1,Incomplete_or_multiple_errors&amp;": "&amp;INDEX($K$2:$O$4,1,MATCH(Incomplete,$K260:$O260,0)),Complete)))</f>
        <v/>
      </c>
      <c r="K260" s="10" t="str" cm="1">
        <f t="array" ref="K260">IF($K$1=No,"",
IF(OR(Q260=FALSE,R260=FALSE),"",
IF(AND(SUMPRODUCT(--(S260:S$336=TRUE))=0,SUMPRODUCT(--(T260:T$336=TRUE))=0),"",Incomplete)))</f>
        <v/>
      </c>
      <c r="L260" s="10" t="str">
        <f>IF(L$1=No,"",IF($C260="","",
IF(COUNTIF('Substances &amp; Codes'!$B$4:$H$276,$C260)=0,Incomplete,Complete)))</f>
        <v/>
      </c>
      <c r="M260" s="10" t="str">
        <f t="shared" ref="M260:M323" si="29">IF(M$1=No, "",
IF(AND($Q260=TRUE,$R260=TRUE), "",
IF($E260="", Incomplete, Complete)))</f>
        <v/>
      </c>
      <c r="N260" s="10" t="str">
        <f t="shared" si="24"/>
        <v/>
      </c>
      <c r="O260" s="10" t="str">
        <f t="shared" si="25"/>
        <v/>
      </c>
      <c r="P260" s="67"/>
      <c r="Q260" s="10" t="b">
        <f t="shared" si="26"/>
        <v>1</v>
      </c>
      <c r="R260" s="10" t="b">
        <f t="shared" ref="R260:R323" si="30">AND(OR($F260="",$F260=No),OR($H260="",$H260=No))</f>
        <v>1</v>
      </c>
      <c r="S260" s="10" t="b">
        <f t="shared" si="27"/>
        <v>0</v>
      </c>
      <c r="T260" s="10" t="b">
        <f t="shared" ref="T260:T323" si="31">OR(AND($F261&lt;&gt;"",$F261&lt;&gt;No),AND($H261&lt;&gt;"",$H261&lt;&gt;No))</f>
        <v>0</v>
      </c>
    </row>
    <row r="261" spans="1:20" x14ac:dyDescent="0.35">
      <c r="A261" s="25"/>
      <c r="B261" s="25"/>
      <c r="C261" s="28"/>
      <c r="D261" s="10" t="str">
        <f t="shared" si="28"/>
        <v/>
      </c>
      <c r="E261" s="28"/>
      <c r="F261" s="28" t="s">
        <v>4</v>
      </c>
      <c r="G261" s="28"/>
      <c r="H261" s="28" t="s">
        <v>4</v>
      </c>
      <c r="I261" s="10" t="str">
        <f>IF(AND('Section 8'!$M$4=No,OR(Q261=FALSE,R261=FALSE)),Tab_NotReq,
IF(AND(Q261=TRUE,R261=TRUE,K261=""),"",
IF(COUNTIF($K261:$O261,Incomplete)&gt;=1,Incomplete_or_multiple_errors&amp;": "&amp;INDEX($K$2:$O$4,1,MATCH(Incomplete,$K261:$O261,0)),Complete)))</f>
        <v/>
      </c>
      <c r="K261" s="10" t="str" cm="1">
        <f t="array" ref="K261">IF($K$1=No,"",
IF(OR(Q261=FALSE,R261=FALSE),"",
IF(AND(SUMPRODUCT(--(S261:S$336=TRUE))=0,SUMPRODUCT(--(T261:T$336=TRUE))=0),"",Incomplete)))</f>
        <v/>
      </c>
      <c r="L261" s="10" t="str">
        <f>IF(L$1=No,"",IF($C261="","",
IF(COUNTIF('Substances &amp; Codes'!$B$4:$H$276,$C261)=0,Incomplete,Complete)))</f>
        <v/>
      </c>
      <c r="M261" s="10" t="str">
        <f t="shared" si="29"/>
        <v/>
      </c>
      <c r="N261" s="10" t="str">
        <f t="shared" ref="N261:N324" si="32">IF(N$1=No,"",
IF(AND($Q261=TRUE,$R261=TRUE),"",
IF(F261="",Incomplete,IF(ISERROR(VLOOKUP(F261,YesNo_CBI,1,FALSE))=TRUE,Incomplete,Complete))))</f>
        <v/>
      </c>
      <c r="O261" s="10" t="str">
        <f t="shared" ref="O261:O324" si="33">IF($O$1=No,"",
IF(AND(Q261=TRUE,R261=TRUE),"",
IF(AND(G261="",OR(H261="",H261=No)),"",
IF(AND(COUNTA(G261)&gt;0,ISERROR(VLOOKUP(H261,YesNo_CBI,1,FALSE))=FALSE)=TRUE,Complete,Incomplete))))</f>
        <v/>
      </c>
      <c r="P261" s="67"/>
      <c r="Q261" s="10" t="b">
        <f t="shared" ref="Q261:Q324" si="34">AND($C261="",$D261="",$E261="",$G261="")</f>
        <v>1</v>
      </c>
      <c r="R261" s="10" t="b">
        <f t="shared" si="30"/>
        <v>1</v>
      </c>
      <c r="S261" s="10" t="b">
        <f t="shared" ref="S261:S324" si="35">OR($C262&lt;&gt;"",$D262&lt;&gt;"",$E262&lt;&gt;"",$G262&lt;&gt;"")</f>
        <v>0</v>
      </c>
      <c r="T261" s="10" t="b">
        <f t="shared" si="31"/>
        <v>0</v>
      </c>
    </row>
    <row r="262" spans="1:20" x14ac:dyDescent="0.35">
      <c r="A262" s="25"/>
      <c r="B262" s="25"/>
      <c r="C262" s="28"/>
      <c r="D262" s="10" t="str">
        <f t="shared" si="28"/>
        <v/>
      </c>
      <c r="E262" s="28"/>
      <c r="F262" s="28" t="s">
        <v>4</v>
      </c>
      <c r="G262" s="28"/>
      <c r="H262" s="28" t="s">
        <v>4</v>
      </c>
      <c r="I262" s="10" t="str">
        <f>IF(AND('Section 8'!$M$4=No,OR(Q262=FALSE,R262=FALSE)),Tab_NotReq,
IF(AND(Q262=TRUE,R262=TRUE,K262=""),"",
IF(COUNTIF($K262:$O262,Incomplete)&gt;=1,Incomplete_or_multiple_errors&amp;": "&amp;INDEX($K$2:$O$4,1,MATCH(Incomplete,$K262:$O262,0)),Complete)))</f>
        <v/>
      </c>
      <c r="K262" s="10" t="str" cm="1">
        <f t="array" ref="K262">IF($K$1=No,"",
IF(OR(Q262=FALSE,R262=FALSE),"",
IF(AND(SUMPRODUCT(--(S262:S$336=TRUE))=0,SUMPRODUCT(--(T262:T$336=TRUE))=0),"",Incomplete)))</f>
        <v/>
      </c>
      <c r="L262" s="10" t="str">
        <f>IF(L$1=No,"",IF($C262="","",
IF(COUNTIF('Substances &amp; Codes'!$B$4:$H$276,$C262)=0,Incomplete,Complete)))</f>
        <v/>
      </c>
      <c r="M262" s="10" t="str">
        <f t="shared" si="29"/>
        <v/>
      </c>
      <c r="N262" s="10" t="str">
        <f t="shared" si="32"/>
        <v/>
      </c>
      <c r="O262" s="10" t="str">
        <f t="shared" si="33"/>
        <v/>
      </c>
      <c r="P262" s="67"/>
      <c r="Q262" s="10" t="b">
        <f t="shared" si="34"/>
        <v>1</v>
      </c>
      <c r="R262" s="10" t="b">
        <f t="shared" si="30"/>
        <v>1</v>
      </c>
      <c r="S262" s="10" t="b">
        <f t="shared" si="35"/>
        <v>0</v>
      </c>
      <c r="T262" s="10" t="b">
        <f t="shared" si="31"/>
        <v>0</v>
      </c>
    </row>
    <row r="263" spans="1:20" x14ac:dyDescent="0.35">
      <c r="A263" s="25"/>
      <c r="B263" s="25"/>
      <c r="C263" s="28"/>
      <c r="D263" s="10" t="str">
        <f t="shared" si="28"/>
        <v/>
      </c>
      <c r="E263" s="28"/>
      <c r="F263" s="28" t="s">
        <v>4</v>
      </c>
      <c r="G263" s="28"/>
      <c r="H263" s="28" t="s">
        <v>4</v>
      </c>
      <c r="I263" s="10" t="str">
        <f>IF(AND('Section 8'!$M$4=No,OR(Q263=FALSE,R263=FALSE)),Tab_NotReq,
IF(AND(Q263=TRUE,R263=TRUE,K263=""),"",
IF(COUNTIF($K263:$O263,Incomplete)&gt;=1,Incomplete_or_multiple_errors&amp;": "&amp;INDEX($K$2:$O$4,1,MATCH(Incomplete,$K263:$O263,0)),Complete)))</f>
        <v/>
      </c>
      <c r="K263" s="10" t="str" cm="1">
        <f t="array" ref="K263">IF($K$1=No,"",
IF(OR(Q263=FALSE,R263=FALSE),"",
IF(AND(SUMPRODUCT(--(S263:S$336=TRUE))=0,SUMPRODUCT(--(T263:T$336=TRUE))=0),"",Incomplete)))</f>
        <v/>
      </c>
      <c r="L263" s="10" t="str">
        <f>IF(L$1=No,"",IF($C263="","",
IF(COUNTIF('Substances &amp; Codes'!$B$4:$H$276,$C263)=0,Incomplete,Complete)))</f>
        <v/>
      </c>
      <c r="M263" s="10" t="str">
        <f t="shared" si="29"/>
        <v/>
      </c>
      <c r="N263" s="10" t="str">
        <f t="shared" si="32"/>
        <v/>
      </c>
      <c r="O263" s="10" t="str">
        <f t="shared" si="33"/>
        <v/>
      </c>
      <c r="P263" s="67"/>
      <c r="Q263" s="10" t="b">
        <f t="shared" si="34"/>
        <v>1</v>
      </c>
      <c r="R263" s="10" t="b">
        <f t="shared" si="30"/>
        <v>1</v>
      </c>
      <c r="S263" s="10" t="b">
        <f t="shared" si="35"/>
        <v>0</v>
      </c>
      <c r="T263" s="10" t="b">
        <f t="shared" si="31"/>
        <v>0</v>
      </c>
    </row>
    <row r="264" spans="1:20" x14ac:dyDescent="0.35">
      <c r="A264" s="25"/>
      <c r="B264" s="25"/>
      <c r="C264" s="28"/>
      <c r="D264" s="10" t="str">
        <f t="shared" si="28"/>
        <v/>
      </c>
      <c r="E264" s="28"/>
      <c r="F264" s="28" t="s">
        <v>4</v>
      </c>
      <c r="G264" s="28"/>
      <c r="H264" s="28" t="s">
        <v>4</v>
      </c>
      <c r="I264" s="10" t="str">
        <f>IF(AND('Section 8'!$M$4=No,OR(Q264=FALSE,R264=FALSE)),Tab_NotReq,
IF(AND(Q264=TRUE,R264=TRUE,K264=""),"",
IF(COUNTIF($K264:$O264,Incomplete)&gt;=1,Incomplete_or_multiple_errors&amp;": "&amp;INDEX($K$2:$O$4,1,MATCH(Incomplete,$K264:$O264,0)),Complete)))</f>
        <v/>
      </c>
      <c r="K264" s="10" t="str" cm="1">
        <f t="array" ref="K264">IF($K$1=No,"",
IF(OR(Q264=FALSE,R264=FALSE),"",
IF(AND(SUMPRODUCT(--(S264:S$336=TRUE))=0,SUMPRODUCT(--(T264:T$336=TRUE))=0),"",Incomplete)))</f>
        <v/>
      </c>
      <c r="L264" s="10" t="str">
        <f>IF(L$1=No,"",IF($C264="","",
IF(COUNTIF('Substances &amp; Codes'!$B$4:$H$276,$C264)=0,Incomplete,Complete)))</f>
        <v/>
      </c>
      <c r="M264" s="10" t="str">
        <f t="shared" si="29"/>
        <v/>
      </c>
      <c r="N264" s="10" t="str">
        <f t="shared" si="32"/>
        <v/>
      </c>
      <c r="O264" s="10" t="str">
        <f t="shared" si="33"/>
        <v/>
      </c>
      <c r="P264" s="67"/>
      <c r="Q264" s="10" t="b">
        <f t="shared" si="34"/>
        <v>1</v>
      </c>
      <c r="R264" s="10" t="b">
        <f t="shared" si="30"/>
        <v>1</v>
      </c>
      <c r="S264" s="10" t="b">
        <f t="shared" si="35"/>
        <v>0</v>
      </c>
      <c r="T264" s="10" t="b">
        <f t="shared" si="31"/>
        <v>0</v>
      </c>
    </row>
    <row r="265" spans="1:20" x14ac:dyDescent="0.35">
      <c r="A265" s="25"/>
      <c r="B265" s="25"/>
      <c r="C265" s="28"/>
      <c r="D265" s="10" t="str">
        <f t="shared" si="28"/>
        <v/>
      </c>
      <c r="E265" s="28"/>
      <c r="F265" s="28" t="s">
        <v>4</v>
      </c>
      <c r="G265" s="28"/>
      <c r="H265" s="28" t="s">
        <v>4</v>
      </c>
      <c r="I265" s="10" t="str">
        <f>IF(AND('Section 8'!$M$4=No,OR(Q265=FALSE,R265=FALSE)),Tab_NotReq,
IF(AND(Q265=TRUE,R265=TRUE,K265=""),"",
IF(COUNTIF($K265:$O265,Incomplete)&gt;=1,Incomplete_or_multiple_errors&amp;": "&amp;INDEX($K$2:$O$4,1,MATCH(Incomplete,$K265:$O265,0)),Complete)))</f>
        <v/>
      </c>
      <c r="K265" s="10" t="str" cm="1">
        <f t="array" ref="K265">IF($K$1=No,"",
IF(OR(Q265=FALSE,R265=FALSE),"",
IF(AND(SUMPRODUCT(--(S265:S$336=TRUE))=0,SUMPRODUCT(--(T265:T$336=TRUE))=0),"",Incomplete)))</f>
        <v/>
      </c>
      <c r="L265" s="10" t="str">
        <f>IF(L$1=No,"",IF($C265="","",
IF(COUNTIF('Substances &amp; Codes'!$B$4:$H$276,$C265)=0,Incomplete,Complete)))</f>
        <v/>
      </c>
      <c r="M265" s="10" t="str">
        <f t="shared" si="29"/>
        <v/>
      </c>
      <c r="N265" s="10" t="str">
        <f t="shared" si="32"/>
        <v/>
      </c>
      <c r="O265" s="10" t="str">
        <f t="shared" si="33"/>
        <v/>
      </c>
      <c r="P265" s="67"/>
      <c r="Q265" s="10" t="b">
        <f t="shared" si="34"/>
        <v>1</v>
      </c>
      <c r="R265" s="10" t="b">
        <f t="shared" si="30"/>
        <v>1</v>
      </c>
      <c r="S265" s="10" t="b">
        <f t="shared" si="35"/>
        <v>0</v>
      </c>
      <c r="T265" s="10" t="b">
        <f t="shared" si="31"/>
        <v>0</v>
      </c>
    </row>
    <row r="266" spans="1:20" x14ac:dyDescent="0.35">
      <c r="A266" s="25"/>
      <c r="B266" s="25"/>
      <c r="C266" s="28"/>
      <c r="D266" s="10" t="str">
        <f t="shared" si="28"/>
        <v/>
      </c>
      <c r="E266" s="28"/>
      <c r="F266" s="28" t="s">
        <v>4</v>
      </c>
      <c r="G266" s="28"/>
      <c r="H266" s="28" t="s">
        <v>4</v>
      </c>
      <c r="I266" s="10" t="str">
        <f>IF(AND('Section 8'!$M$4=No,OR(Q266=FALSE,R266=FALSE)),Tab_NotReq,
IF(AND(Q266=TRUE,R266=TRUE,K266=""),"",
IF(COUNTIF($K266:$O266,Incomplete)&gt;=1,Incomplete_or_multiple_errors&amp;": "&amp;INDEX($K$2:$O$4,1,MATCH(Incomplete,$K266:$O266,0)),Complete)))</f>
        <v/>
      </c>
      <c r="K266" s="10" t="str" cm="1">
        <f t="array" ref="K266">IF($K$1=No,"",
IF(OR(Q266=FALSE,R266=FALSE),"",
IF(AND(SUMPRODUCT(--(S266:S$336=TRUE))=0,SUMPRODUCT(--(T266:T$336=TRUE))=0),"",Incomplete)))</f>
        <v/>
      </c>
      <c r="L266" s="10" t="str">
        <f>IF(L$1=No,"",IF($C266="","",
IF(COUNTIF('Substances &amp; Codes'!$B$4:$H$276,$C266)=0,Incomplete,Complete)))</f>
        <v/>
      </c>
      <c r="M266" s="10" t="str">
        <f t="shared" si="29"/>
        <v/>
      </c>
      <c r="N266" s="10" t="str">
        <f t="shared" si="32"/>
        <v/>
      </c>
      <c r="O266" s="10" t="str">
        <f t="shared" si="33"/>
        <v/>
      </c>
      <c r="P266" s="67"/>
      <c r="Q266" s="10" t="b">
        <f t="shared" si="34"/>
        <v>1</v>
      </c>
      <c r="R266" s="10" t="b">
        <f t="shared" si="30"/>
        <v>1</v>
      </c>
      <c r="S266" s="10" t="b">
        <f t="shared" si="35"/>
        <v>0</v>
      </c>
      <c r="T266" s="10" t="b">
        <f t="shared" si="31"/>
        <v>0</v>
      </c>
    </row>
    <row r="267" spans="1:20" x14ac:dyDescent="0.35">
      <c r="A267" s="25"/>
      <c r="B267" s="25"/>
      <c r="C267" s="28"/>
      <c r="D267" s="10" t="str">
        <f t="shared" si="28"/>
        <v/>
      </c>
      <c r="E267" s="28"/>
      <c r="F267" s="28" t="s">
        <v>4</v>
      </c>
      <c r="G267" s="28"/>
      <c r="H267" s="28" t="s">
        <v>4</v>
      </c>
      <c r="I267" s="10" t="str">
        <f>IF(AND('Section 8'!$M$4=No,OR(Q267=FALSE,R267=FALSE)),Tab_NotReq,
IF(AND(Q267=TRUE,R267=TRUE,K267=""),"",
IF(COUNTIF($K267:$O267,Incomplete)&gt;=1,Incomplete_or_multiple_errors&amp;": "&amp;INDEX($K$2:$O$4,1,MATCH(Incomplete,$K267:$O267,0)),Complete)))</f>
        <v/>
      </c>
      <c r="K267" s="10" t="str" cm="1">
        <f t="array" ref="K267">IF($K$1=No,"",
IF(OR(Q267=FALSE,R267=FALSE),"",
IF(AND(SUMPRODUCT(--(S267:S$336=TRUE))=0,SUMPRODUCT(--(T267:T$336=TRUE))=0),"",Incomplete)))</f>
        <v/>
      </c>
      <c r="L267" s="10" t="str">
        <f>IF(L$1=No,"",IF($C267="","",
IF(COUNTIF('Substances &amp; Codes'!$B$4:$H$276,$C267)=0,Incomplete,Complete)))</f>
        <v/>
      </c>
      <c r="M267" s="10" t="str">
        <f t="shared" si="29"/>
        <v/>
      </c>
      <c r="N267" s="10" t="str">
        <f t="shared" si="32"/>
        <v/>
      </c>
      <c r="O267" s="10" t="str">
        <f t="shared" si="33"/>
        <v/>
      </c>
      <c r="P267" s="67"/>
      <c r="Q267" s="10" t="b">
        <f t="shared" si="34"/>
        <v>1</v>
      </c>
      <c r="R267" s="10" t="b">
        <f t="shared" si="30"/>
        <v>1</v>
      </c>
      <c r="S267" s="10" t="b">
        <f t="shared" si="35"/>
        <v>0</v>
      </c>
      <c r="T267" s="10" t="b">
        <f t="shared" si="31"/>
        <v>0</v>
      </c>
    </row>
    <row r="268" spans="1:20" x14ac:dyDescent="0.35">
      <c r="A268" s="25"/>
      <c r="B268" s="25"/>
      <c r="C268" s="28"/>
      <c r="D268" s="10" t="str">
        <f t="shared" si="28"/>
        <v/>
      </c>
      <c r="E268" s="28"/>
      <c r="F268" s="28" t="s">
        <v>4</v>
      </c>
      <c r="G268" s="28"/>
      <c r="H268" s="28" t="s">
        <v>4</v>
      </c>
      <c r="I268" s="10" t="str">
        <f>IF(AND('Section 8'!$M$4=No,OR(Q268=FALSE,R268=FALSE)),Tab_NotReq,
IF(AND(Q268=TRUE,R268=TRUE,K268=""),"",
IF(COUNTIF($K268:$O268,Incomplete)&gt;=1,Incomplete_or_multiple_errors&amp;": "&amp;INDEX($K$2:$O$4,1,MATCH(Incomplete,$K268:$O268,0)),Complete)))</f>
        <v/>
      </c>
      <c r="K268" s="10" t="str" cm="1">
        <f t="array" ref="K268">IF($K$1=No,"",
IF(OR(Q268=FALSE,R268=FALSE),"",
IF(AND(SUMPRODUCT(--(S268:S$336=TRUE))=0,SUMPRODUCT(--(T268:T$336=TRUE))=0),"",Incomplete)))</f>
        <v/>
      </c>
      <c r="L268" s="10" t="str">
        <f>IF(L$1=No,"",IF($C268="","",
IF(COUNTIF('Substances &amp; Codes'!$B$4:$H$276,$C268)=0,Incomplete,Complete)))</f>
        <v/>
      </c>
      <c r="M268" s="10" t="str">
        <f t="shared" si="29"/>
        <v/>
      </c>
      <c r="N268" s="10" t="str">
        <f t="shared" si="32"/>
        <v/>
      </c>
      <c r="O268" s="10" t="str">
        <f t="shared" si="33"/>
        <v/>
      </c>
      <c r="P268" s="67"/>
      <c r="Q268" s="10" t="b">
        <f t="shared" si="34"/>
        <v>1</v>
      </c>
      <c r="R268" s="10" t="b">
        <f t="shared" si="30"/>
        <v>1</v>
      </c>
      <c r="S268" s="10" t="b">
        <f t="shared" si="35"/>
        <v>0</v>
      </c>
      <c r="T268" s="10" t="b">
        <f t="shared" si="31"/>
        <v>0</v>
      </c>
    </row>
    <row r="269" spans="1:20" x14ac:dyDescent="0.35">
      <c r="A269" s="25"/>
      <c r="B269" s="25"/>
      <c r="C269" s="28"/>
      <c r="D269" s="10" t="str">
        <f t="shared" si="28"/>
        <v/>
      </c>
      <c r="E269" s="28"/>
      <c r="F269" s="28" t="s">
        <v>4</v>
      </c>
      <c r="G269" s="28"/>
      <c r="H269" s="28" t="s">
        <v>4</v>
      </c>
      <c r="I269" s="10" t="str">
        <f>IF(AND('Section 8'!$M$4=No,OR(Q269=FALSE,R269=FALSE)),Tab_NotReq,
IF(AND(Q269=TRUE,R269=TRUE,K269=""),"",
IF(COUNTIF($K269:$O269,Incomplete)&gt;=1,Incomplete_or_multiple_errors&amp;": "&amp;INDEX($K$2:$O$4,1,MATCH(Incomplete,$K269:$O269,0)),Complete)))</f>
        <v/>
      </c>
      <c r="K269" s="10" t="str" cm="1">
        <f t="array" ref="K269">IF($K$1=No,"",
IF(OR(Q269=FALSE,R269=FALSE),"",
IF(AND(SUMPRODUCT(--(S269:S$336=TRUE))=0,SUMPRODUCT(--(T269:T$336=TRUE))=0),"",Incomplete)))</f>
        <v/>
      </c>
      <c r="L269" s="10" t="str">
        <f>IF(L$1=No,"",IF($C269="","",
IF(COUNTIF('Substances &amp; Codes'!$B$4:$H$276,$C269)=0,Incomplete,Complete)))</f>
        <v/>
      </c>
      <c r="M269" s="10" t="str">
        <f t="shared" si="29"/>
        <v/>
      </c>
      <c r="N269" s="10" t="str">
        <f t="shared" si="32"/>
        <v/>
      </c>
      <c r="O269" s="10" t="str">
        <f t="shared" si="33"/>
        <v/>
      </c>
      <c r="P269" s="67"/>
      <c r="Q269" s="10" t="b">
        <f t="shared" si="34"/>
        <v>1</v>
      </c>
      <c r="R269" s="10" t="b">
        <f t="shared" si="30"/>
        <v>1</v>
      </c>
      <c r="S269" s="10" t="b">
        <f t="shared" si="35"/>
        <v>0</v>
      </c>
      <c r="T269" s="10" t="b">
        <f t="shared" si="31"/>
        <v>0</v>
      </c>
    </row>
    <row r="270" spans="1:20" x14ac:dyDescent="0.35">
      <c r="A270" s="25"/>
      <c r="B270" s="25"/>
      <c r="C270" s="28"/>
      <c r="D270" s="10" t="str">
        <f t="shared" si="28"/>
        <v/>
      </c>
      <c r="E270" s="28"/>
      <c r="F270" s="28" t="s">
        <v>4</v>
      </c>
      <c r="G270" s="28"/>
      <c r="H270" s="28" t="s">
        <v>4</v>
      </c>
      <c r="I270" s="10" t="str">
        <f>IF(AND('Section 8'!$M$4=No,OR(Q270=FALSE,R270=FALSE)),Tab_NotReq,
IF(AND(Q270=TRUE,R270=TRUE,K270=""),"",
IF(COUNTIF($K270:$O270,Incomplete)&gt;=1,Incomplete_or_multiple_errors&amp;": "&amp;INDEX($K$2:$O$4,1,MATCH(Incomplete,$K270:$O270,0)),Complete)))</f>
        <v/>
      </c>
      <c r="K270" s="10" t="str" cm="1">
        <f t="array" ref="K270">IF($K$1=No,"",
IF(OR(Q270=FALSE,R270=FALSE),"",
IF(AND(SUMPRODUCT(--(S270:S$336=TRUE))=0,SUMPRODUCT(--(T270:T$336=TRUE))=0),"",Incomplete)))</f>
        <v/>
      </c>
      <c r="L270" s="10" t="str">
        <f>IF(L$1=No,"",IF($C270="","",
IF(COUNTIF('Substances &amp; Codes'!$B$4:$H$276,$C270)=0,Incomplete,Complete)))</f>
        <v/>
      </c>
      <c r="M270" s="10" t="str">
        <f t="shared" si="29"/>
        <v/>
      </c>
      <c r="N270" s="10" t="str">
        <f t="shared" si="32"/>
        <v/>
      </c>
      <c r="O270" s="10" t="str">
        <f t="shared" si="33"/>
        <v/>
      </c>
      <c r="P270" s="67"/>
      <c r="Q270" s="10" t="b">
        <f t="shared" si="34"/>
        <v>1</v>
      </c>
      <c r="R270" s="10" t="b">
        <f t="shared" si="30"/>
        <v>1</v>
      </c>
      <c r="S270" s="10" t="b">
        <f t="shared" si="35"/>
        <v>0</v>
      </c>
      <c r="T270" s="10" t="b">
        <f t="shared" si="31"/>
        <v>0</v>
      </c>
    </row>
    <row r="271" spans="1:20" x14ac:dyDescent="0.35">
      <c r="A271" s="25"/>
      <c r="B271" s="25"/>
      <c r="C271" s="28"/>
      <c r="D271" s="10" t="str">
        <f t="shared" si="28"/>
        <v/>
      </c>
      <c r="E271" s="28"/>
      <c r="F271" s="28" t="s">
        <v>4</v>
      </c>
      <c r="G271" s="28"/>
      <c r="H271" s="28" t="s">
        <v>4</v>
      </c>
      <c r="I271" s="10" t="str">
        <f>IF(AND('Section 8'!$M$4=No,OR(Q271=FALSE,R271=FALSE)),Tab_NotReq,
IF(AND(Q271=TRUE,R271=TRUE,K271=""),"",
IF(COUNTIF($K271:$O271,Incomplete)&gt;=1,Incomplete_or_multiple_errors&amp;": "&amp;INDEX($K$2:$O$4,1,MATCH(Incomplete,$K271:$O271,0)),Complete)))</f>
        <v/>
      </c>
      <c r="K271" s="10" t="str" cm="1">
        <f t="array" ref="K271">IF($K$1=No,"",
IF(OR(Q271=FALSE,R271=FALSE),"",
IF(AND(SUMPRODUCT(--(S271:S$336=TRUE))=0,SUMPRODUCT(--(T271:T$336=TRUE))=0),"",Incomplete)))</f>
        <v/>
      </c>
      <c r="L271" s="10" t="str">
        <f>IF(L$1=No,"",IF($C271="","",
IF(COUNTIF('Substances &amp; Codes'!$B$4:$H$276,$C271)=0,Incomplete,Complete)))</f>
        <v/>
      </c>
      <c r="M271" s="10" t="str">
        <f t="shared" si="29"/>
        <v/>
      </c>
      <c r="N271" s="10" t="str">
        <f t="shared" si="32"/>
        <v/>
      </c>
      <c r="O271" s="10" t="str">
        <f t="shared" si="33"/>
        <v/>
      </c>
      <c r="P271" s="67"/>
      <c r="Q271" s="10" t="b">
        <f t="shared" si="34"/>
        <v>1</v>
      </c>
      <c r="R271" s="10" t="b">
        <f t="shared" si="30"/>
        <v>1</v>
      </c>
      <c r="S271" s="10" t="b">
        <f t="shared" si="35"/>
        <v>0</v>
      </c>
      <c r="T271" s="10" t="b">
        <f t="shared" si="31"/>
        <v>0</v>
      </c>
    </row>
    <row r="272" spans="1:20" x14ac:dyDescent="0.35">
      <c r="A272" s="25"/>
      <c r="B272" s="25"/>
      <c r="C272" s="28"/>
      <c r="D272" s="10" t="str">
        <f t="shared" si="28"/>
        <v/>
      </c>
      <c r="E272" s="28"/>
      <c r="F272" s="28" t="s">
        <v>4</v>
      </c>
      <c r="G272" s="28"/>
      <c r="H272" s="28" t="s">
        <v>4</v>
      </c>
      <c r="I272" s="10" t="str">
        <f>IF(AND('Section 8'!$M$4=No,OR(Q272=FALSE,R272=FALSE)),Tab_NotReq,
IF(AND(Q272=TRUE,R272=TRUE,K272=""),"",
IF(COUNTIF($K272:$O272,Incomplete)&gt;=1,Incomplete_or_multiple_errors&amp;": "&amp;INDEX($K$2:$O$4,1,MATCH(Incomplete,$K272:$O272,0)),Complete)))</f>
        <v/>
      </c>
      <c r="K272" s="10" t="str" cm="1">
        <f t="array" ref="K272">IF($K$1=No,"",
IF(OR(Q272=FALSE,R272=FALSE),"",
IF(AND(SUMPRODUCT(--(S272:S$336=TRUE))=0,SUMPRODUCT(--(T272:T$336=TRUE))=0),"",Incomplete)))</f>
        <v/>
      </c>
      <c r="L272" s="10" t="str">
        <f>IF(L$1=No,"",IF($C272="","",
IF(COUNTIF('Substances &amp; Codes'!$B$4:$H$276,$C272)=0,Incomplete,Complete)))</f>
        <v/>
      </c>
      <c r="M272" s="10" t="str">
        <f t="shared" si="29"/>
        <v/>
      </c>
      <c r="N272" s="10" t="str">
        <f t="shared" si="32"/>
        <v/>
      </c>
      <c r="O272" s="10" t="str">
        <f t="shared" si="33"/>
        <v/>
      </c>
      <c r="P272" s="67"/>
      <c r="Q272" s="10" t="b">
        <f t="shared" si="34"/>
        <v>1</v>
      </c>
      <c r="R272" s="10" t="b">
        <f t="shared" si="30"/>
        <v>1</v>
      </c>
      <c r="S272" s="10" t="b">
        <f t="shared" si="35"/>
        <v>0</v>
      </c>
      <c r="T272" s="10" t="b">
        <f t="shared" si="31"/>
        <v>0</v>
      </c>
    </row>
    <row r="273" spans="1:20" x14ac:dyDescent="0.35">
      <c r="A273" s="25"/>
      <c r="B273" s="25"/>
      <c r="C273" s="28"/>
      <c r="D273" s="10" t="str">
        <f t="shared" si="28"/>
        <v/>
      </c>
      <c r="E273" s="28"/>
      <c r="F273" s="28" t="s">
        <v>4</v>
      </c>
      <c r="G273" s="28"/>
      <c r="H273" s="28" t="s">
        <v>4</v>
      </c>
      <c r="I273" s="10" t="str">
        <f>IF(AND('Section 8'!$M$4=No,OR(Q273=FALSE,R273=FALSE)),Tab_NotReq,
IF(AND(Q273=TRUE,R273=TRUE,K273=""),"",
IF(COUNTIF($K273:$O273,Incomplete)&gt;=1,Incomplete_or_multiple_errors&amp;": "&amp;INDEX($K$2:$O$4,1,MATCH(Incomplete,$K273:$O273,0)),Complete)))</f>
        <v/>
      </c>
      <c r="K273" s="10" t="str" cm="1">
        <f t="array" ref="K273">IF($K$1=No,"",
IF(OR(Q273=FALSE,R273=FALSE),"",
IF(AND(SUMPRODUCT(--(S273:S$336=TRUE))=0,SUMPRODUCT(--(T273:T$336=TRUE))=0),"",Incomplete)))</f>
        <v/>
      </c>
      <c r="L273" s="10" t="str">
        <f>IF(L$1=No,"",IF($C273="","",
IF(COUNTIF('Substances &amp; Codes'!$B$4:$H$276,$C273)=0,Incomplete,Complete)))</f>
        <v/>
      </c>
      <c r="M273" s="10" t="str">
        <f t="shared" si="29"/>
        <v/>
      </c>
      <c r="N273" s="10" t="str">
        <f t="shared" si="32"/>
        <v/>
      </c>
      <c r="O273" s="10" t="str">
        <f t="shared" si="33"/>
        <v/>
      </c>
      <c r="P273" s="67"/>
      <c r="Q273" s="10" t="b">
        <f t="shared" si="34"/>
        <v>1</v>
      </c>
      <c r="R273" s="10" t="b">
        <f t="shared" si="30"/>
        <v>1</v>
      </c>
      <c r="S273" s="10" t="b">
        <f t="shared" si="35"/>
        <v>0</v>
      </c>
      <c r="T273" s="10" t="b">
        <f t="shared" si="31"/>
        <v>0</v>
      </c>
    </row>
    <row r="274" spans="1:20" x14ac:dyDescent="0.35">
      <c r="A274" s="25"/>
      <c r="B274" s="25"/>
      <c r="C274" s="28"/>
      <c r="D274" s="10" t="str">
        <f t="shared" si="28"/>
        <v/>
      </c>
      <c r="E274" s="28"/>
      <c r="F274" s="28" t="s">
        <v>4</v>
      </c>
      <c r="G274" s="28"/>
      <c r="H274" s="28" t="s">
        <v>4</v>
      </c>
      <c r="I274" s="10" t="str">
        <f>IF(AND('Section 8'!$M$4=No,OR(Q274=FALSE,R274=FALSE)),Tab_NotReq,
IF(AND(Q274=TRUE,R274=TRUE,K274=""),"",
IF(COUNTIF($K274:$O274,Incomplete)&gt;=1,Incomplete_or_multiple_errors&amp;": "&amp;INDEX($K$2:$O$4,1,MATCH(Incomplete,$K274:$O274,0)),Complete)))</f>
        <v/>
      </c>
      <c r="K274" s="10" t="str" cm="1">
        <f t="array" ref="K274">IF($K$1=No,"",
IF(OR(Q274=FALSE,R274=FALSE),"",
IF(AND(SUMPRODUCT(--(S274:S$336=TRUE))=0,SUMPRODUCT(--(T274:T$336=TRUE))=0),"",Incomplete)))</f>
        <v/>
      </c>
      <c r="L274" s="10" t="str">
        <f>IF(L$1=No,"",IF($C274="","",
IF(COUNTIF('Substances &amp; Codes'!$B$4:$H$276,$C274)=0,Incomplete,Complete)))</f>
        <v/>
      </c>
      <c r="M274" s="10" t="str">
        <f t="shared" si="29"/>
        <v/>
      </c>
      <c r="N274" s="10" t="str">
        <f t="shared" si="32"/>
        <v/>
      </c>
      <c r="O274" s="10" t="str">
        <f t="shared" si="33"/>
        <v/>
      </c>
      <c r="P274" s="67"/>
      <c r="Q274" s="10" t="b">
        <f t="shared" si="34"/>
        <v>1</v>
      </c>
      <c r="R274" s="10" t="b">
        <f t="shared" si="30"/>
        <v>1</v>
      </c>
      <c r="S274" s="10" t="b">
        <f t="shared" si="35"/>
        <v>0</v>
      </c>
      <c r="T274" s="10" t="b">
        <f t="shared" si="31"/>
        <v>0</v>
      </c>
    </row>
    <row r="275" spans="1:20" x14ac:dyDescent="0.35">
      <c r="A275" s="25"/>
      <c r="B275" s="25"/>
      <c r="C275" s="28"/>
      <c r="D275" s="10" t="str">
        <f t="shared" si="28"/>
        <v/>
      </c>
      <c r="E275" s="28"/>
      <c r="F275" s="28" t="s">
        <v>4</v>
      </c>
      <c r="G275" s="28"/>
      <c r="H275" s="28" t="s">
        <v>4</v>
      </c>
      <c r="I275" s="10" t="str">
        <f>IF(AND('Section 8'!$M$4=No,OR(Q275=FALSE,R275=FALSE)),Tab_NotReq,
IF(AND(Q275=TRUE,R275=TRUE,K275=""),"",
IF(COUNTIF($K275:$O275,Incomplete)&gt;=1,Incomplete_or_multiple_errors&amp;": "&amp;INDEX($K$2:$O$4,1,MATCH(Incomplete,$K275:$O275,0)),Complete)))</f>
        <v/>
      </c>
      <c r="K275" s="10" t="str" cm="1">
        <f t="array" ref="K275">IF($K$1=No,"",
IF(OR(Q275=FALSE,R275=FALSE),"",
IF(AND(SUMPRODUCT(--(S275:S$336=TRUE))=0,SUMPRODUCT(--(T275:T$336=TRUE))=0),"",Incomplete)))</f>
        <v/>
      </c>
      <c r="L275" s="10" t="str">
        <f>IF(L$1=No,"",IF($C275="","",
IF(COUNTIF('Substances &amp; Codes'!$B$4:$H$276,$C275)=0,Incomplete,Complete)))</f>
        <v/>
      </c>
      <c r="M275" s="10" t="str">
        <f t="shared" si="29"/>
        <v/>
      </c>
      <c r="N275" s="10" t="str">
        <f t="shared" si="32"/>
        <v/>
      </c>
      <c r="O275" s="10" t="str">
        <f t="shared" si="33"/>
        <v/>
      </c>
      <c r="P275" s="67"/>
      <c r="Q275" s="10" t="b">
        <f t="shared" si="34"/>
        <v>1</v>
      </c>
      <c r="R275" s="10" t="b">
        <f t="shared" si="30"/>
        <v>1</v>
      </c>
      <c r="S275" s="10" t="b">
        <f t="shared" si="35"/>
        <v>0</v>
      </c>
      <c r="T275" s="10" t="b">
        <f t="shared" si="31"/>
        <v>0</v>
      </c>
    </row>
    <row r="276" spans="1:20" x14ac:dyDescent="0.35">
      <c r="A276" s="25"/>
      <c r="B276" s="25"/>
      <c r="C276" s="28"/>
      <c r="D276" s="10" t="str">
        <f t="shared" si="28"/>
        <v/>
      </c>
      <c r="E276" s="28"/>
      <c r="F276" s="28" t="s">
        <v>4</v>
      </c>
      <c r="G276" s="28"/>
      <c r="H276" s="28" t="s">
        <v>4</v>
      </c>
      <c r="I276" s="10" t="str">
        <f>IF(AND('Section 8'!$M$4=No,OR(Q276=FALSE,R276=FALSE)),Tab_NotReq,
IF(AND(Q276=TRUE,R276=TRUE,K276=""),"",
IF(COUNTIF($K276:$O276,Incomplete)&gt;=1,Incomplete_or_multiple_errors&amp;": "&amp;INDEX($K$2:$O$4,1,MATCH(Incomplete,$K276:$O276,0)),Complete)))</f>
        <v/>
      </c>
      <c r="K276" s="10" t="str" cm="1">
        <f t="array" ref="K276">IF($K$1=No,"",
IF(OR(Q276=FALSE,R276=FALSE),"",
IF(AND(SUMPRODUCT(--(S276:S$336=TRUE))=0,SUMPRODUCT(--(T276:T$336=TRUE))=0),"",Incomplete)))</f>
        <v/>
      </c>
      <c r="L276" s="10" t="str">
        <f>IF(L$1=No,"",IF($C276="","",
IF(COUNTIF('Substances &amp; Codes'!$B$4:$H$276,$C276)=0,Incomplete,Complete)))</f>
        <v/>
      </c>
      <c r="M276" s="10" t="str">
        <f t="shared" si="29"/>
        <v/>
      </c>
      <c r="N276" s="10" t="str">
        <f t="shared" si="32"/>
        <v/>
      </c>
      <c r="O276" s="10" t="str">
        <f t="shared" si="33"/>
        <v/>
      </c>
      <c r="P276" s="67"/>
      <c r="Q276" s="10" t="b">
        <f t="shared" si="34"/>
        <v>1</v>
      </c>
      <c r="R276" s="10" t="b">
        <f t="shared" si="30"/>
        <v>1</v>
      </c>
      <c r="S276" s="10" t="b">
        <f t="shared" si="35"/>
        <v>0</v>
      </c>
      <c r="T276" s="10" t="b">
        <f t="shared" si="31"/>
        <v>0</v>
      </c>
    </row>
    <row r="277" spans="1:20" x14ac:dyDescent="0.35">
      <c r="A277" s="25"/>
      <c r="B277" s="25"/>
      <c r="C277" s="28"/>
      <c r="D277" s="10" t="str">
        <f t="shared" si="28"/>
        <v/>
      </c>
      <c r="E277" s="28"/>
      <c r="F277" s="28" t="s">
        <v>4</v>
      </c>
      <c r="G277" s="28"/>
      <c r="H277" s="28" t="s">
        <v>4</v>
      </c>
      <c r="I277" s="10" t="str">
        <f>IF(AND('Section 8'!$M$4=No,OR(Q277=FALSE,R277=FALSE)),Tab_NotReq,
IF(AND(Q277=TRUE,R277=TRUE,K277=""),"",
IF(COUNTIF($K277:$O277,Incomplete)&gt;=1,Incomplete_or_multiple_errors&amp;": "&amp;INDEX($K$2:$O$4,1,MATCH(Incomplete,$K277:$O277,0)),Complete)))</f>
        <v/>
      </c>
      <c r="K277" s="10" t="str" cm="1">
        <f t="array" ref="K277">IF($K$1=No,"",
IF(OR(Q277=FALSE,R277=FALSE),"",
IF(AND(SUMPRODUCT(--(S277:S$336=TRUE))=0,SUMPRODUCT(--(T277:T$336=TRUE))=0),"",Incomplete)))</f>
        <v/>
      </c>
      <c r="L277" s="10" t="str">
        <f>IF(L$1=No,"",IF($C277="","",
IF(COUNTIF('Substances &amp; Codes'!$B$4:$H$276,$C277)=0,Incomplete,Complete)))</f>
        <v/>
      </c>
      <c r="M277" s="10" t="str">
        <f t="shared" si="29"/>
        <v/>
      </c>
      <c r="N277" s="10" t="str">
        <f t="shared" si="32"/>
        <v/>
      </c>
      <c r="O277" s="10" t="str">
        <f t="shared" si="33"/>
        <v/>
      </c>
      <c r="P277" s="67"/>
      <c r="Q277" s="10" t="b">
        <f t="shared" si="34"/>
        <v>1</v>
      </c>
      <c r="R277" s="10" t="b">
        <f t="shared" si="30"/>
        <v>1</v>
      </c>
      <c r="S277" s="10" t="b">
        <f t="shared" si="35"/>
        <v>0</v>
      </c>
      <c r="T277" s="10" t="b">
        <f t="shared" si="31"/>
        <v>0</v>
      </c>
    </row>
    <row r="278" spans="1:20" x14ac:dyDescent="0.35">
      <c r="A278" s="25"/>
      <c r="B278" s="25"/>
      <c r="C278" s="28"/>
      <c r="D278" s="10" t="str">
        <f t="shared" si="28"/>
        <v/>
      </c>
      <c r="E278" s="28"/>
      <c r="F278" s="28" t="s">
        <v>4</v>
      </c>
      <c r="G278" s="28"/>
      <c r="H278" s="28" t="s">
        <v>4</v>
      </c>
      <c r="I278" s="10" t="str">
        <f>IF(AND('Section 8'!$M$4=No,OR(Q278=FALSE,R278=FALSE)),Tab_NotReq,
IF(AND(Q278=TRUE,R278=TRUE,K278=""),"",
IF(COUNTIF($K278:$O278,Incomplete)&gt;=1,Incomplete_or_multiple_errors&amp;": "&amp;INDEX($K$2:$O$4,1,MATCH(Incomplete,$K278:$O278,0)),Complete)))</f>
        <v/>
      </c>
      <c r="K278" s="10" t="str" cm="1">
        <f t="array" ref="K278">IF($K$1=No,"",
IF(OR(Q278=FALSE,R278=FALSE),"",
IF(AND(SUMPRODUCT(--(S278:S$336=TRUE))=0,SUMPRODUCT(--(T278:T$336=TRUE))=0),"",Incomplete)))</f>
        <v/>
      </c>
      <c r="L278" s="10" t="str">
        <f>IF(L$1=No,"",IF($C278="","",
IF(COUNTIF('Substances &amp; Codes'!$B$4:$H$276,$C278)=0,Incomplete,Complete)))</f>
        <v/>
      </c>
      <c r="M278" s="10" t="str">
        <f t="shared" si="29"/>
        <v/>
      </c>
      <c r="N278" s="10" t="str">
        <f t="shared" si="32"/>
        <v/>
      </c>
      <c r="O278" s="10" t="str">
        <f t="shared" si="33"/>
        <v/>
      </c>
      <c r="P278" s="67"/>
      <c r="Q278" s="10" t="b">
        <f t="shared" si="34"/>
        <v>1</v>
      </c>
      <c r="R278" s="10" t="b">
        <f t="shared" si="30"/>
        <v>1</v>
      </c>
      <c r="S278" s="10" t="b">
        <f t="shared" si="35"/>
        <v>0</v>
      </c>
      <c r="T278" s="10" t="b">
        <f t="shared" si="31"/>
        <v>0</v>
      </c>
    </row>
    <row r="279" spans="1:20" x14ac:dyDescent="0.35">
      <c r="A279" s="25"/>
      <c r="B279" s="25"/>
      <c r="C279" s="28"/>
      <c r="D279" s="10" t="str">
        <f t="shared" si="28"/>
        <v/>
      </c>
      <c r="E279" s="28"/>
      <c r="F279" s="28" t="s">
        <v>4</v>
      </c>
      <c r="G279" s="28"/>
      <c r="H279" s="28" t="s">
        <v>4</v>
      </c>
      <c r="I279" s="10" t="str">
        <f>IF(AND('Section 8'!$M$4=No,OR(Q279=FALSE,R279=FALSE)),Tab_NotReq,
IF(AND(Q279=TRUE,R279=TRUE,K279=""),"",
IF(COUNTIF($K279:$O279,Incomplete)&gt;=1,Incomplete_or_multiple_errors&amp;": "&amp;INDEX($K$2:$O$4,1,MATCH(Incomplete,$K279:$O279,0)),Complete)))</f>
        <v/>
      </c>
      <c r="K279" s="10" t="str" cm="1">
        <f t="array" ref="K279">IF($K$1=No,"",
IF(OR(Q279=FALSE,R279=FALSE),"",
IF(AND(SUMPRODUCT(--(S279:S$336=TRUE))=0,SUMPRODUCT(--(T279:T$336=TRUE))=0),"",Incomplete)))</f>
        <v/>
      </c>
      <c r="L279" s="10" t="str">
        <f>IF(L$1=No,"",IF($C279="","",
IF(COUNTIF('Substances &amp; Codes'!$B$4:$H$276,$C279)=0,Incomplete,Complete)))</f>
        <v/>
      </c>
      <c r="M279" s="10" t="str">
        <f t="shared" si="29"/>
        <v/>
      </c>
      <c r="N279" s="10" t="str">
        <f t="shared" si="32"/>
        <v/>
      </c>
      <c r="O279" s="10" t="str">
        <f t="shared" si="33"/>
        <v/>
      </c>
      <c r="P279" s="67"/>
      <c r="Q279" s="10" t="b">
        <f t="shared" si="34"/>
        <v>1</v>
      </c>
      <c r="R279" s="10" t="b">
        <f t="shared" si="30"/>
        <v>1</v>
      </c>
      <c r="S279" s="10" t="b">
        <f t="shared" si="35"/>
        <v>0</v>
      </c>
      <c r="T279" s="10" t="b">
        <f t="shared" si="31"/>
        <v>0</v>
      </c>
    </row>
    <row r="280" spans="1:20" x14ac:dyDescent="0.35">
      <c r="A280" s="25"/>
      <c r="B280" s="25"/>
      <c r="C280" s="28"/>
      <c r="D280" s="10" t="str">
        <f t="shared" si="28"/>
        <v/>
      </c>
      <c r="E280" s="28"/>
      <c r="F280" s="28" t="s">
        <v>4</v>
      </c>
      <c r="G280" s="28"/>
      <c r="H280" s="28" t="s">
        <v>4</v>
      </c>
      <c r="I280" s="10" t="str">
        <f>IF(AND('Section 8'!$M$4=No,OR(Q280=FALSE,R280=FALSE)),Tab_NotReq,
IF(AND(Q280=TRUE,R280=TRUE,K280=""),"",
IF(COUNTIF($K280:$O280,Incomplete)&gt;=1,Incomplete_or_multiple_errors&amp;": "&amp;INDEX($K$2:$O$4,1,MATCH(Incomplete,$K280:$O280,0)),Complete)))</f>
        <v/>
      </c>
      <c r="K280" s="10" t="str" cm="1">
        <f t="array" ref="K280">IF($K$1=No,"",
IF(OR(Q280=FALSE,R280=FALSE),"",
IF(AND(SUMPRODUCT(--(S280:S$336=TRUE))=0,SUMPRODUCT(--(T280:T$336=TRUE))=0),"",Incomplete)))</f>
        <v/>
      </c>
      <c r="L280" s="10" t="str">
        <f>IF(L$1=No,"",IF($C280="","",
IF(COUNTIF('Substances &amp; Codes'!$B$4:$H$276,$C280)=0,Incomplete,Complete)))</f>
        <v/>
      </c>
      <c r="M280" s="10" t="str">
        <f t="shared" si="29"/>
        <v/>
      </c>
      <c r="N280" s="10" t="str">
        <f t="shared" si="32"/>
        <v/>
      </c>
      <c r="O280" s="10" t="str">
        <f t="shared" si="33"/>
        <v/>
      </c>
      <c r="P280" s="67"/>
      <c r="Q280" s="10" t="b">
        <f t="shared" si="34"/>
        <v>1</v>
      </c>
      <c r="R280" s="10" t="b">
        <f t="shared" si="30"/>
        <v>1</v>
      </c>
      <c r="S280" s="10" t="b">
        <f t="shared" si="35"/>
        <v>0</v>
      </c>
      <c r="T280" s="10" t="b">
        <f t="shared" si="31"/>
        <v>0</v>
      </c>
    </row>
    <row r="281" spans="1:20" x14ac:dyDescent="0.35">
      <c r="A281" s="25"/>
      <c r="B281" s="25"/>
      <c r="C281" s="28"/>
      <c r="D281" s="10" t="str">
        <f t="shared" si="28"/>
        <v/>
      </c>
      <c r="E281" s="28"/>
      <c r="F281" s="28" t="s">
        <v>4</v>
      </c>
      <c r="G281" s="28"/>
      <c r="H281" s="28" t="s">
        <v>4</v>
      </c>
      <c r="I281" s="10" t="str">
        <f>IF(AND('Section 8'!$M$4=No,OR(Q281=FALSE,R281=FALSE)),Tab_NotReq,
IF(AND(Q281=TRUE,R281=TRUE,K281=""),"",
IF(COUNTIF($K281:$O281,Incomplete)&gt;=1,Incomplete_or_multiple_errors&amp;": "&amp;INDEX($K$2:$O$4,1,MATCH(Incomplete,$K281:$O281,0)),Complete)))</f>
        <v/>
      </c>
      <c r="K281" s="10" t="str" cm="1">
        <f t="array" ref="K281">IF($K$1=No,"",
IF(OR(Q281=FALSE,R281=FALSE),"",
IF(AND(SUMPRODUCT(--(S281:S$336=TRUE))=0,SUMPRODUCT(--(T281:T$336=TRUE))=0),"",Incomplete)))</f>
        <v/>
      </c>
      <c r="L281" s="10" t="str">
        <f>IF(L$1=No,"",IF($C281="","",
IF(COUNTIF('Substances &amp; Codes'!$B$4:$H$276,$C281)=0,Incomplete,Complete)))</f>
        <v/>
      </c>
      <c r="M281" s="10" t="str">
        <f t="shared" si="29"/>
        <v/>
      </c>
      <c r="N281" s="10" t="str">
        <f t="shared" si="32"/>
        <v/>
      </c>
      <c r="O281" s="10" t="str">
        <f t="shared" si="33"/>
        <v/>
      </c>
      <c r="P281" s="67"/>
      <c r="Q281" s="10" t="b">
        <f t="shared" si="34"/>
        <v>1</v>
      </c>
      <c r="R281" s="10" t="b">
        <f t="shared" si="30"/>
        <v>1</v>
      </c>
      <c r="S281" s="10" t="b">
        <f t="shared" si="35"/>
        <v>0</v>
      </c>
      <c r="T281" s="10" t="b">
        <f t="shared" si="31"/>
        <v>0</v>
      </c>
    </row>
    <row r="282" spans="1:20" x14ac:dyDescent="0.35">
      <c r="A282" s="25"/>
      <c r="B282" s="25"/>
      <c r="C282" s="28"/>
      <c r="D282" s="10" t="str">
        <f t="shared" si="28"/>
        <v/>
      </c>
      <c r="E282" s="28"/>
      <c r="F282" s="28" t="s">
        <v>4</v>
      </c>
      <c r="G282" s="28"/>
      <c r="H282" s="28" t="s">
        <v>4</v>
      </c>
      <c r="I282" s="10" t="str">
        <f>IF(AND('Section 8'!$M$4=No,OR(Q282=FALSE,R282=FALSE)),Tab_NotReq,
IF(AND(Q282=TRUE,R282=TRUE,K282=""),"",
IF(COUNTIF($K282:$O282,Incomplete)&gt;=1,Incomplete_or_multiple_errors&amp;": "&amp;INDEX($K$2:$O$4,1,MATCH(Incomplete,$K282:$O282,0)),Complete)))</f>
        <v/>
      </c>
      <c r="K282" s="10" t="str" cm="1">
        <f t="array" ref="K282">IF($K$1=No,"",
IF(OR(Q282=FALSE,R282=FALSE),"",
IF(AND(SUMPRODUCT(--(S282:S$336=TRUE))=0,SUMPRODUCT(--(T282:T$336=TRUE))=0),"",Incomplete)))</f>
        <v/>
      </c>
      <c r="L282" s="10" t="str">
        <f>IF(L$1=No,"",IF($C282="","",
IF(COUNTIF('Substances &amp; Codes'!$B$4:$H$276,$C282)=0,Incomplete,Complete)))</f>
        <v/>
      </c>
      <c r="M282" s="10" t="str">
        <f t="shared" si="29"/>
        <v/>
      </c>
      <c r="N282" s="10" t="str">
        <f t="shared" si="32"/>
        <v/>
      </c>
      <c r="O282" s="10" t="str">
        <f t="shared" si="33"/>
        <v/>
      </c>
      <c r="P282" s="67"/>
      <c r="Q282" s="10" t="b">
        <f t="shared" si="34"/>
        <v>1</v>
      </c>
      <c r="R282" s="10" t="b">
        <f t="shared" si="30"/>
        <v>1</v>
      </c>
      <c r="S282" s="10" t="b">
        <f t="shared" si="35"/>
        <v>0</v>
      </c>
      <c r="T282" s="10" t="b">
        <f t="shared" si="31"/>
        <v>0</v>
      </c>
    </row>
    <row r="283" spans="1:20" x14ac:dyDescent="0.35">
      <c r="A283" s="25"/>
      <c r="B283" s="25"/>
      <c r="C283" s="28"/>
      <c r="D283" s="10" t="str">
        <f t="shared" si="28"/>
        <v/>
      </c>
      <c r="E283" s="28"/>
      <c r="F283" s="28" t="s">
        <v>4</v>
      </c>
      <c r="G283" s="28"/>
      <c r="H283" s="28" t="s">
        <v>4</v>
      </c>
      <c r="I283" s="10" t="str">
        <f>IF(AND('Section 8'!$M$4=No,OR(Q283=FALSE,R283=FALSE)),Tab_NotReq,
IF(AND(Q283=TRUE,R283=TRUE,K283=""),"",
IF(COUNTIF($K283:$O283,Incomplete)&gt;=1,Incomplete_or_multiple_errors&amp;": "&amp;INDEX($K$2:$O$4,1,MATCH(Incomplete,$K283:$O283,0)),Complete)))</f>
        <v/>
      </c>
      <c r="K283" s="10" t="str" cm="1">
        <f t="array" ref="K283">IF($K$1=No,"",
IF(OR(Q283=FALSE,R283=FALSE),"",
IF(AND(SUMPRODUCT(--(S283:S$336=TRUE))=0,SUMPRODUCT(--(T283:T$336=TRUE))=0),"",Incomplete)))</f>
        <v/>
      </c>
      <c r="L283" s="10" t="str">
        <f>IF(L$1=No,"",IF($C283="","",
IF(COUNTIF('Substances &amp; Codes'!$B$4:$H$276,$C283)=0,Incomplete,Complete)))</f>
        <v/>
      </c>
      <c r="M283" s="10" t="str">
        <f t="shared" si="29"/>
        <v/>
      </c>
      <c r="N283" s="10" t="str">
        <f t="shared" si="32"/>
        <v/>
      </c>
      <c r="O283" s="10" t="str">
        <f t="shared" si="33"/>
        <v/>
      </c>
      <c r="P283" s="67"/>
      <c r="Q283" s="10" t="b">
        <f t="shared" si="34"/>
        <v>1</v>
      </c>
      <c r="R283" s="10" t="b">
        <f t="shared" si="30"/>
        <v>1</v>
      </c>
      <c r="S283" s="10" t="b">
        <f t="shared" si="35"/>
        <v>0</v>
      </c>
      <c r="T283" s="10" t="b">
        <f t="shared" si="31"/>
        <v>0</v>
      </c>
    </row>
    <row r="284" spans="1:20" x14ac:dyDescent="0.35">
      <c r="A284" s="25"/>
      <c r="B284" s="25"/>
      <c r="C284" s="28"/>
      <c r="D284" s="10" t="str">
        <f t="shared" si="28"/>
        <v/>
      </c>
      <c r="E284" s="28"/>
      <c r="F284" s="28" t="s">
        <v>4</v>
      </c>
      <c r="G284" s="28"/>
      <c r="H284" s="28" t="s">
        <v>4</v>
      </c>
      <c r="I284" s="10" t="str">
        <f>IF(AND('Section 8'!$M$4=No,OR(Q284=FALSE,R284=FALSE)),Tab_NotReq,
IF(AND(Q284=TRUE,R284=TRUE,K284=""),"",
IF(COUNTIF($K284:$O284,Incomplete)&gt;=1,Incomplete_or_multiple_errors&amp;": "&amp;INDEX($K$2:$O$4,1,MATCH(Incomplete,$K284:$O284,0)),Complete)))</f>
        <v/>
      </c>
      <c r="K284" s="10" t="str" cm="1">
        <f t="array" ref="K284">IF($K$1=No,"",
IF(OR(Q284=FALSE,R284=FALSE),"",
IF(AND(SUMPRODUCT(--(S284:S$336=TRUE))=0,SUMPRODUCT(--(T284:T$336=TRUE))=0),"",Incomplete)))</f>
        <v/>
      </c>
      <c r="L284" s="10" t="str">
        <f>IF(L$1=No,"",IF($C284="","",
IF(COUNTIF('Substances &amp; Codes'!$B$4:$H$276,$C284)=0,Incomplete,Complete)))</f>
        <v/>
      </c>
      <c r="M284" s="10" t="str">
        <f t="shared" si="29"/>
        <v/>
      </c>
      <c r="N284" s="10" t="str">
        <f t="shared" si="32"/>
        <v/>
      </c>
      <c r="O284" s="10" t="str">
        <f t="shared" si="33"/>
        <v/>
      </c>
      <c r="P284" s="67"/>
      <c r="Q284" s="10" t="b">
        <f t="shared" si="34"/>
        <v>1</v>
      </c>
      <c r="R284" s="10" t="b">
        <f t="shared" si="30"/>
        <v>1</v>
      </c>
      <c r="S284" s="10" t="b">
        <f t="shared" si="35"/>
        <v>0</v>
      </c>
      <c r="T284" s="10" t="b">
        <f t="shared" si="31"/>
        <v>0</v>
      </c>
    </row>
    <row r="285" spans="1:20" x14ac:dyDescent="0.35">
      <c r="A285" s="25"/>
      <c r="B285" s="25"/>
      <c r="C285" s="28"/>
      <c r="D285" s="10" t="str">
        <f t="shared" si="28"/>
        <v/>
      </c>
      <c r="E285" s="28"/>
      <c r="F285" s="28" t="s">
        <v>4</v>
      </c>
      <c r="G285" s="28"/>
      <c r="H285" s="28" t="s">
        <v>4</v>
      </c>
      <c r="I285" s="10" t="str">
        <f>IF(AND('Section 8'!$M$4=No,OR(Q285=FALSE,R285=FALSE)),Tab_NotReq,
IF(AND(Q285=TRUE,R285=TRUE,K285=""),"",
IF(COUNTIF($K285:$O285,Incomplete)&gt;=1,Incomplete_or_multiple_errors&amp;": "&amp;INDEX($K$2:$O$4,1,MATCH(Incomplete,$K285:$O285,0)),Complete)))</f>
        <v/>
      </c>
      <c r="K285" s="10" t="str" cm="1">
        <f t="array" ref="K285">IF($K$1=No,"",
IF(OR(Q285=FALSE,R285=FALSE),"",
IF(AND(SUMPRODUCT(--(S285:S$336=TRUE))=0,SUMPRODUCT(--(T285:T$336=TRUE))=0),"",Incomplete)))</f>
        <v/>
      </c>
      <c r="L285" s="10" t="str">
        <f>IF(L$1=No,"",IF($C285="","",
IF(COUNTIF('Substances &amp; Codes'!$B$4:$H$276,$C285)=0,Incomplete,Complete)))</f>
        <v/>
      </c>
      <c r="M285" s="10" t="str">
        <f t="shared" si="29"/>
        <v/>
      </c>
      <c r="N285" s="10" t="str">
        <f t="shared" si="32"/>
        <v/>
      </c>
      <c r="O285" s="10" t="str">
        <f t="shared" si="33"/>
        <v/>
      </c>
      <c r="P285" s="67"/>
      <c r="Q285" s="10" t="b">
        <f t="shared" si="34"/>
        <v>1</v>
      </c>
      <c r="R285" s="10" t="b">
        <f t="shared" si="30"/>
        <v>1</v>
      </c>
      <c r="S285" s="10" t="b">
        <f t="shared" si="35"/>
        <v>0</v>
      </c>
      <c r="T285" s="10" t="b">
        <f t="shared" si="31"/>
        <v>0</v>
      </c>
    </row>
    <row r="286" spans="1:20" x14ac:dyDescent="0.35">
      <c r="A286" s="25"/>
      <c r="B286" s="25"/>
      <c r="C286" s="28"/>
      <c r="D286" s="10" t="str">
        <f t="shared" si="28"/>
        <v/>
      </c>
      <c r="E286" s="28"/>
      <c r="F286" s="28" t="s">
        <v>4</v>
      </c>
      <c r="G286" s="28"/>
      <c r="H286" s="28" t="s">
        <v>4</v>
      </c>
      <c r="I286" s="10" t="str">
        <f>IF(AND('Section 8'!$M$4=No,OR(Q286=FALSE,R286=FALSE)),Tab_NotReq,
IF(AND(Q286=TRUE,R286=TRUE,K286=""),"",
IF(COUNTIF($K286:$O286,Incomplete)&gt;=1,Incomplete_or_multiple_errors&amp;": "&amp;INDEX($K$2:$O$4,1,MATCH(Incomplete,$K286:$O286,0)),Complete)))</f>
        <v/>
      </c>
      <c r="K286" s="10" t="str" cm="1">
        <f t="array" ref="K286">IF($K$1=No,"",
IF(OR(Q286=FALSE,R286=FALSE),"",
IF(AND(SUMPRODUCT(--(S286:S$336=TRUE))=0,SUMPRODUCT(--(T286:T$336=TRUE))=0),"",Incomplete)))</f>
        <v/>
      </c>
      <c r="L286" s="10" t="str">
        <f>IF(L$1=No,"",IF($C286="","",
IF(COUNTIF('Substances &amp; Codes'!$B$4:$H$276,$C286)=0,Incomplete,Complete)))</f>
        <v/>
      </c>
      <c r="M286" s="10" t="str">
        <f t="shared" si="29"/>
        <v/>
      </c>
      <c r="N286" s="10" t="str">
        <f t="shared" si="32"/>
        <v/>
      </c>
      <c r="O286" s="10" t="str">
        <f t="shared" si="33"/>
        <v/>
      </c>
      <c r="P286" s="67"/>
      <c r="Q286" s="10" t="b">
        <f t="shared" si="34"/>
        <v>1</v>
      </c>
      <c r="R286" s="10" t="b">
        <f t="shared" si="30"/>
        <v>1</v>
      </c>
      <c r="S286" s="10" t="b">
        <f t="shared" si="35"/>
        <v>0</v>
      </c>
      <c r="T286" s="10" t="b">
        <f t="shared" si="31"/>
        <v>0</v>
      </c>
    </row>
    <row r="287" spans="1:20" x14ac:dyDescent="0.35">
      <c r="A287" s="25"/>
      <c r="B287" s="25"/>
      <c r="C287" s="28"/>
      <c r="D287" s="10" t="str">
        <f t="shared" si="28"/>
        <v/>
      </c>
      <c r="E287" s="28"/>
      <c r="F287" s="28" t="s">
        <v>4</v>
      </c>
      <c r="G287" s="28"/>
      <c r="H287" s="28" t="s">
        <v>4</v>
      </c>
      <c r="I287" s="10" t="str">
        <f>IF(AND('Section 8'!$M$4=No,OR(Q287=FALSE,R287=FALSE)),Tab_NotReq,
IF(AND(Q287=TRUE,R287=TRUE,K287=""),"",
IF(COUNTIF($K287:$O287,Incomplete)&gt;=1,Incomplete_or_multiple_errors&amp;": "&amp;INDEX($K$2:$O$4,1,MATCH(Incomplete,$K287:$O287,0)),Complete)))</f>
        <v/>
      </c>
      <c r="K287" s="10" t="str" cm="1">
        <f t="array" ref="K287">IF($K$1=No,"",
IF(OR(Q287=FALSE,R287=FALSE),"",
IF(AND(SUMPRODUCT(--(S287:S$336=TRUE))=0,SUMPRODUCT(--(T287:T$336=TRUE))=0),"",Incomplete)))</f>
        <v/>
      </c>
      <c r="L287" s="10" t="str">
        <f>IF(L$1=No,"",IF($C287="","",
IF(COUNTIF('Substances &amp; Codes'!$B$4:$H$276,$C287)=0,Incomplete,Complete)))</f>
        <v/>
      </c>
      <c r="M287" s="10" t="str">
        <f t="shared" si="29"/>
        <v/>
      </c>
      <c r="N287" s="10" t="str">
        <f t="shared" si="32"/>
        <v/>
      </c>
      <c r="O287" s="10" t="str">
        <f t="shared" si="33"/>
        <v/>
      </c>
      <c r="P287" s="67"/>
      <c r="Q287" s="10" t="b">
        <f t="shared" si="34"/>
        <v>1</v>
      </c>
      <c r="R287" s="10" t="b">
        <f t="shared" si="30"/>
        <v>1</v>
      </c>
      <c r="S287" s="10" t="b">
        <f t="shared" si="35"/>
        <v>0</v>
      </c>
      <c r="T287" s="10" t="b">
        <f t="shared" si="31"/>
        <v>0</v>
      </c>
    </row>
    <row r="288" spans="1:20" x14ac:dyDescent="0.35">
      <c r="A288" s="25"/>
      <c r="B288" s="25"/>
      <c r="C288" s="28"/>
      <c r="D288" s="10" t="str">
        <f t="shared" si="28"/>
        <v/>
      </c>
      <c r="E288" s="28"/>
      <c r="F288" s="28" t="s">
        <v>4</v>
      </c>
      <c r="G288" s="28"/>
      <c r="H288" s="28" t="s">
        <v>4</v>
      </c>
      <c r="I288" s="10" t="str">
        <f>IF(AND('Section 8'!$M$4=No,OR(Q288=FALSE,R288=FALSE)),Tab_NotReq,
IF(AND(Q288=TRUE,R288=TRUE,K288=""),"",
IF(COUNTIF($K288:$O288,Incomplete)&gt;=1,Incomplete_or_multiple_errors&amp;": "&amp;INDEX($K$2:$O$4,1,MATCH(Incomplete,$K288:$O288,0)),Complete)))</f>
        <v/>
      </c>
      <c r="K288" s="10" t="str" cm="1">
        <f t="array" ref="K288">IF($K$1=No,"",
IF(OR(Q288=FALSE,R288=FALSE),"",
IF(AND(SUMPRODUCT(--(S288:S$336=TRUE))=0,SUMPRODUCT(--(T288:T$336=TRUE))=0),"",Incomplete)))</f>
        <v/>
      </c>
      <c r="L288" s="10" t="str">
        <f>IF(L$1=No,"",IF($C288="","",
IF(COUNTIF('Substances &amp; Codes'!$B$4:$H$276,$C288)=0,Incomplete,Complete)))</f>
        <v/>
      </c>
      <c r="M288" s="10" t="str">
        <f t="shared" si="29"/>
        <v/>
      </c>
      <c r="N288" s="10" t="str">
        <f t="shared" si="32"/>
        <v/>
      </c>
      <c r="O288" s="10" t="str">
        <f t="shared" si="33"/>
        <v/>
      </c>
      <c r="P288" s="67"/>
      <c r="Q288" s="10" t="b">
        <f t="shared" si="34"/>
        <v>1</v>
      </c>
      <c r="R288" s="10" t="b">
        <f t="shared" si="30"/>
        <v>1</v>
      </c>
      <c r="S288" s="10" t="b">
        <f t="shared" si="35"/>
        <v>0</v>
      </c>
      <c r="T288" s="10" t="b">
        <f t="shared" si="31"/>
        <v>0</v>
      </c>
    </row>
    <row r="289" spans="1:20" x14ac:dyDescent="0.35">
      <c r="A289" s="25"/>
      <c r="B289" s="25"/>
      <c r="C289" s="28"/>
      <c r="D289" s="10" t="str">
        <f t="shared" si="28"/>
        <v/>
      </c>
      <c r="E289" s="28"/>
      <c r="F289" s="28" t="s">
        <v>4</v>
      </c>
      <c r="G289" s="28"/>
      <c r="H289" s="28" t="s">
        <v>4</v>
      </c>
      <c r="I289" s="10" t="str">
        <f>IF(AND('Section 8'!$M$4=No,OR(Q289=FALSE,R289=FALSE)),Tab_NotReq,
IF(AND(Q289=TRUE,R289=TRUE,K289=""),"",
IF(COUNTIF($K289:$O289,Incomplete)&gt;=1,Incomplete_or_multiple_errors&amp;": "&amp;INDEX($K$2:$O$4,1,MATCH(Incomplete,$K289:$O289,0)),Complete)))</f>
        <v/>
      </c>
      <c r="K289" s="10" t="str" cm="1">
        <f t="array" ref="K289">IF($K$1=No,"",
IF(OR(Q289=FALSE,R289=FALSE),"",
IF(AND(SUMPRODUCT(--(S289:S$336=TRUE))=0,SUMPRODUCT(--(T289:T$336=TRUE))=0),"",Incomplete)))</f>
        <v/>
      </c>
      <c r="L289" s="10" t="str">
        <f>IF(L$1=No,"",IF($C289="","",
IF(COUNTIF('Substances &amp; Codes'!$B$4:$H$276,$C289)=0,Incomplete,Complete)))</f>
        <v/>
      </c>
      <c r="M289" s="10" t="str">
        <f t="shared" si="29"/>
        <v/>
      </c>
      <c r="N289" s="10" t="str">
        <f t="shared" si="32"/>
        <v/>
      </c>
      <c r="O289" s="10" t="str">
        <f t="shared" si="33"/>
        <v/>
      </c>
      <c r="P289" s="67"/>
      <c r="Q289" s="10" t="b">
        <f t="shared" si="34"/>
        <v>1</v>
      </c>
      <c r="R289" s="10" t="b">
        <f t="shared" si="30"/>
        <v>1</v>
      </c>
      <c r="S289" s="10" t="b">
        <f t="shared" si="35"/>
        <v>0</v>
      </c>
      <c r="T289" s="10" t="b">
        <f t="shared" si="31"/>
        <v>0</v>
      </c>
    </row>
    <row r="290" spans="1:20" x14ac:dyDescent="0.35">
      <c r="A290" s="25"/>
      <c r="B290" s="25"/>
      <c r="C290" s="28"/>
      <c r="D290" s="10" t="str">
        <f t="shared" si="28"/>
        <v/>
      </c>
      <c r="E290" s="28"/>
      <c r="F290" s="28" t="s">
        <v>4</v>
      </c>
      <c r="G290" s="28"/>
      <c r="H290" s="28" t="s">
        <v>4</v>
      </c>
      <c r="I290" s="10" t="str">
        <f>IF(AND('Section 8'!$M$4=No,OR(Q290=FALSE,R290=FALSE)),Tab_NotReq,
IF(AND(Q290=TRUE,R290=TRUE,K290=""),"",
IF(COUNTIF($K290:$O290,Incomplete)&gt;=1,Incomplete_or_multiple_errors&amp;": "&amp;INDEX($K$2:$O$4,1,MATCH(Incomplete,$K290:$O290,0)),Complete)))</f>
        <v/>
      </c>
      <c r="K290" s="10" t="str" cm="1">
        <f t="array" ref="K290">IF($K$1=No,"",
IF(OR(Q290=FALSE,R290=FALSE),"",
IF(AND(SUMPRODUCT(--(S290:S$336=TRUE))=0,SUMPRODUCT(--(T290:T$336=TRUE))=0),"",Incomplete)))</f>
        <v/>
      </c>
      <c r="L290" s="10" t="str">
        <f>IF(L$1=No,"",IF($C290="","",
IF(COUNTIF('Substances &amp; Codes'!$B$4:$H$276,$C290)=0,Incomplete,Complete)))</f>
        <v/>
      </c>
      <c r="M290" s="10" t="str">
        <f t="shared" si="29"/>
        <v/>
      </c>
      <c r="N290" s="10" t="str">
        <f t="shared" si="32"/>
        <v/>
      </c>
      <c r="O290" s="10" t="str">
        <f t="shared" si="33"/>
        <v/>
      </c>
      <c r="P290" s="67"/>
      <c r="Q290" s="10" t="b">
        <f t="shared" si="34"/>
        <v>1</v>
      </c>
      <c r="R290" s="10" t="b">
        <f t="shared" si="30"/>
        <v>1</v>
      </c>
      <c r="S290" s="10" t="b">
        <f t="shared" si="35"/>
        <v>0</v>
      </c>
      <c r="T290" s="10" t="b">
        <f t="shared" si="31"/>
        <v>0</v>
      </c>
    </row>
    <row r="291" spans="1:20" x14ac:dyDescent="0.35">
      <c r="A291" s="25"/>
      <c r="B291" s="25"/>
      <c r="C291" s="28"/>
      <c r="D291" s="10" t="str">
        <f t="shared" si="28"/>
        <v/>
      </c>
      <c r="E291" s="28"/>
      <c r="F291" s="28" t="s">
        <v>4</v>
      </c>
      <c r="G291" s="28"/>
      <c r="H291" s="28" t="s">
        <v>4</v>
      </c>
      <c r="I291" s="10" t="str">
        <f>IF(AND('Section 8'!$M$4=No,OR(Q291=FALSE,R291=FALSE)),Tab_NotReq,
IF(AND(Q291=TRUE,R291=TRUE,K291=""),"",
IF(COUNTIF($K291:$O291,Incomplete)&gt;=1,Incomplete_or_multiple_errors&amp;": "&amp;INDEX($K$2:$O$4,1,MATCH(Incomplete,$K291:$O291,0)),Complete)))</f>
        <v/>
      </c>
      <c r="K291" s="10" t="str" cm="1">
        <f t="array" ref="K291">IF($K$1=No,"",
IF(OR(Q291=FALSE,R291=FALSE),"",
IF(AND(SUMPRODUCT(--(S291:S$336=TRUE))=0,SUMPRODUCT(--(T291:T$336=TRUE))=0),"",Incomplete)))</f>
        <v/>
      </c>
      <c r="L291" s="10" t="str">
        <f>IF(L$1=No,"",IF($C291="","",
IF(COUNTIF('Substances &amp; Codes'!$B$4:$H$276,$C291)=0,Incomplete,Complete)))</f>
        <v/>
      </c>
      <c r="M291" s="10" t="str">
        <f t="shared" si="29"/>
        <v/>
      </c>
      <c r="N291" s="10" t="str">
        <f t="shared" si="32"/>
        <v/>
      </c>
      <c r="O291" s="10" t="str">
        <f t="shared" si="33"/>
        <v/>
      </c>
      <c r="P291" s="67"/>
      <c r="Q291" s="10" t="b">
        <f t="shared" si="34"/>
        <v>1</v>
      </c>
      <c r="R291" s="10" t="b">
        <f t="shared" si="30"/>
        <v>1</v>
      </c>
      <c r="S291" s="10" t="b">
        <f t="shared" si="35"/>
        <v>0</v>
      </c>
      <c r="T291" s="10" t="b">
        <f t="shared" si="31"/>
        <v>0</v>
      </c>
    </row>
    <row r="292" spans="1:20" x14ac:dyDescent="0.35">
      <c r="A292" s="25"/>
      <c r="B292" s="25"/>
      <c r="C292" s="28"/>
      <c r="D292" s="10" t="str">
        <f t="shared" si="28"/>
        <v/>
      </c>
      <c r="E292" s="28"/>
      <c r="F292" s="28" t="s">
        <v>4</v>
      </c>
      <c r="G292" s="28"/>
      <c r="H292" s="28" t="s">
        <v>4</v>
      </c>
      <c r="I292" s="10" t="str">
        <f>IF(AND('Section 8'!$M$4=No,OR(Q292=FALSE,R292=FALSE)),Tab_NotReq,
IF(AND(Q292=TRUE,R292=TRUE,K292=""),"",
IF(COUNTIF($K292:$O292,Incomplete)&gt;=1,Incomplete_or_multiple_errors&amp;": "&amp;INDEX($K$2:$O$4,1,MATCH(Incomplete,$K292:$O292,0)),Complete)))</f>
        <v/>
      </c>
      <c r="K292" s="10" t="str" cm="1">
        <f t="array" ref="K292">IF($K$1=No,"",
IF(OR(Q292=FALSE,R292=FALSE),"",
IF(AND(SUMPRODUCT(--(S292:S$336=TRUE))=0,SUMPRODUCT(--(T292:T$336=TRUE))=0),"",Incomplete)))</f>
        <v/>
      </c>
      <c r="L292" s="10" t="str">
        <f>IF(L$1=No,"",IF($C292="","",
IF(COUNTIF('Substances &amp; Codes'!$B$4:$H$276,$C292)=0,Incomplete,Complete)))</f>
        <v/>
      </c>
      <c r="M292" s="10" t="str">
        <f t="shared" si="29"/>
        <v/>
      </c>
      <c r="N292" s="10" t="str">
        <f t="shared" si="32"/>
        <v/>
      </c>
      <c r="O292" s="10" t="str">
        <f t="shared" si="33"/>
        <v/>
      </c>
      <c r="P292" s="67"/>
      <c r="Q292" s="10" t="b">
        <f t="shared" si="34"/>
        <v>1</v>
      </c>
      <c r="R292" s="10" t="b">
        <f t="shared" si="30"/>
        <v>1</v>
      </c>
      <c r="S292" s="10" t="b">
        <f t="shared" si="35"/>
        <v>0</v>
      </c>
      <c r="T292" s="10" t="b">
        <f t="shared" si="31"/>
        <v>0</v>
      </c>
    </row>
    <row r="293" spans="1:20" x14ac:dyDescent="0.35">
      <c r="A293" s="25"/>
      <c r="B293" s="25"/>
      <c r="C293" s="28"/>
      <c r="D293" s="10" t="str">
        <f t="shared" si="28"/>
        <v/>
      </c>
      <c r="E293" s="28"/>
      <c r="F293" s="28" t="s">
        <v>4</v>
      </c>
      <c r="G293" s="28"/>
      <c r="H293" s="28" t="s">
        <v>4</v>
      </c>
      <c r="I293" s="10" t="str">
        <f>IF(AND('Section 8'!$M$4=No,OR(Q293=FALSE,R293=FALSE)),Tab_NotReq,
IF(AND(Q293=TRUE,R293=TRUE,K293=""),"",
IF(COUNTIF($K293:$O293,Incomplete)&gt;=1,Incomplete_or_multiple_errors&amp;": "&amp;INDEX($K$2:$O$4,1,MATCH(Incomplete,$K293:$O293,0)),Complete)))</f>
        <v/>
      </c>
      <c r="K293" s="10" t="str" cm="1">
        <f t="array" ref="K293">IF($K$1=No,"",
IF(OR(Q293=FALSE,R293=FALSE),"",
IF(AND(SUMPRODUCT(--(S293:S$336=TRUE))=0,SUMPRODUCT(--(T293:T$336=TRUE))=0),"",Incomplete)))</f>
        <v/>
      </c>
      <c r="L293" s="10" t="str">
        <f>IF(L$1=No,"",IF($C293="","",
IF(COUNTIF('Substances &amp; Codes'!$B$4:$H$276,$C293)=0,Incomplete,Complete)))</f>
        <v/>
      </c>
      <c r="M293" s="10" t="str">
        <f t="shared" si="29"/>
        <v/>
      </c>
      <c r="N293" s="10" t="str">
        <f t="shared" si="32"/>
        <v/>
      </c>
      <c r="O293" s="10" t="str">
        <f t="shared" si="33"/>
        <v/>
      </c>
      <c r="P293" s="67"/>
      <c r="Q293" s="10" t="b">
        <f t="shared" si="34"/>
        <v>1</v>
      </c>
      <c r="R293" s="10" t="b">
        <f t="shared" si="30"/>
        <v>1</v>
      </c>
      <c r="S293" s="10" t="b">
        <f t="shared" si="35"/>
        <v>0</v>
      </c>
      <c r="T293" s="10" t="b">
        <f t="shared" si="31"/>
        <v>0</v>
      </c>
    </row>
    <row r="294" spans="1:20" x14ac:dyDescent="0.35">
      <c r="A294" s="25"/>
      <c r="B294" s="25"/>
      <c r="C294" s="28"/>
      <c r="D294" s="10" t="str">
        <f t="shared" si="28"/>
        <v/>
      </c>
      <c r="E294" s="28"/>
      <c r="F294" s="28" t="s">
        <v>4</v>
      </c>
      <c r="G294" s="28"/>
      <c r="H294" s="28" t="s">
        <v>4</v>
      </c>
      <c r="I294" s="10" t="str">
        <f>IF(AND('Section 8'!$M$4=No,OR(Q294=FALSE,R294=FALSE)),Tab_NotReq,
IF(AND(Q294=TRUE,R294=TRUE,K294=""),"",
IF(COUNTIF($K294:$O294,Incomplete)&gt;=1,Incomplete_or_multiple_errors&amp;": "&amp;INDEX($K$2:$O$4,1,MATCH(Incomplete,$K294:$O294,0)),Complete)))</f>
        <v/>
      </c>
      <c r="K294" s="10" t="str" cm="1">
        <f t="array" ref="K294">IF($K$1=No,"",
IF(OR(Q294=FALSE,R294=FALSE),"",
IF(AND(SUMPRODUCT(--(S294:S$336=TRUE))=0,SUMPRODUCT(--(T294:T$336=TRUE))=0),"",Incomplete)))</f>
        <v/>
      </c>
      <c r="L294" s="10" t="str">
        <f>IF(L$1=No,"",IF($C294="","",
IF(COUNTIF('Substances &amp; Codes'!$B$4:$H$276,$C294)=0,Incomplete,Complete)))</f>
        <v/>
      </c>
      <c r="M294" s="10" t="str">
        <f t="shared" si="29"/>
        <v/>
      </c>
      <c r="N294" s="10" t="str">
        <f t="shared" si="32"/>
        <v/>
      </c>
      <c r="O294" s="10" t="str">
        <f t="shared" si="33"/>
        <v/>
      </c>
      <c r="P294" s="67"/>
      <c r="Q294" s="10" t="b">
        <f t="shared" si="34"/>
        <v>1</v>
      </c>
      <c r="R294" s="10" t="b">
        <f t="shared" si="30"/>
        <v>1</v>
      </c>
      <c r="S294" s="10" t="b">
        <f t="shared" si="35"/>
        <v>0</v>
      </c>
      <c r="T294" s="10" t="b">
        <f t="shared" si="31"/>
        <v>0</v>
      </c>
    </row>
    <row r="295" spans="1:20" x14ac:dyDescent="0.35">
      <c r="A295" s="25"/>
      <c r="B295" s="25"/>
      <c r="C295" s="28"/>
      <c r="D295" s="10" t="str">
        <f t="shared" si="28"/>
        <v/>
      </c>
      <c r="E295" s="28"/>
      <c r="F295" s="28" t="s">
        <v>4</v>
      </c>
      <c r="G295" s="28"/>
      <c r="H295" s="28" t="s">
        <v>4</v>
      </c>
      <c r="I295" s="10" t="str">
        <f>IF(AND('Section 8'!$M$4=No,OR(Q295=FALSE,R295=FALSE)),Tab_NotReq,
IF(AND(Q295=TRUE,R295=TRUE,K295=""),"",
IF(COUNTIF($K295:$O295,Incomplete)&gt;=1,Incomplete_or_multiple_errors&amp;": "&amp;INDEX($K$2:$O$4,1,MATCH(Incomplete,$K295:$O295,0)),Complete)))</f>
        <v/>
      </c>
      <c r="K295" s="10" t="str" cm="1">
        <f t="array" ref="K295">IF($K$1=No,"",
IF(OR(Q295=FALSE,R295=FALSE),"",
IF(AND(SUMPRODUCT(--(S295:S$336=TRUE))=0,SUMPRODUCT(--(T295:T$336=TRUE))=0),"",Incomplete)))</f>
        <v/>
      </c>
      <c r="L295" s="10" t="str">
        <f>IF(L$1=No,"",IF($C295="","",
IF(COUNTIF('Substances &amp; Codes'!$B$4:$H$276,$C295)=0,Incomplete,Complete)))</f>
        <v/>
      </c>
      <c r="M295" s="10" t="str">
        <f t="shared" si="29"/>
        <v/>
      </c>
      <c r="N295" s="10" t="str">
        <f t="shared" si="32"/>
        <v/>
      </c>
      <c r="O295" s="10" t="str">
        <f t="shared" si="33"/>
        <v/>
      </c>
      <c r="P295" s="67"/>
      <c r="Q295" s="10" t="b">
        <f t="shared" si="34"/>
        <v>1</v>
      </c>
      <c r="R295" s="10" t="b">
        <f t="shared" si="30"/>
        <v>1</v>
      </c>
      <c r="S295" s="10" t="b">
        <f t="shared" si="35"/>
        <v>0</v>
      </c>
      <c r="T295" s="10" t="b">
        <f t="shared" si="31"/>
        <v>0</v>
      </c>
    </row>
    <row r="296" spans="1:20" x14ac:dyDescent="0.35">
      <c r="A296" s="25"/>
      <c r="B296" s="25"/>
      <c r="C296" s="28"/>
      <c r="D296" s="10" t="str">
        <f t="shared" si="28"/>
        <v/>
      </c>
      <c r="E296" s="28"/>
      <c r="F296" s="28" t="s">
        <v>4</v>
      </c>
      <c r="G296" s="28"/>
      <c r="H296" s="28" t="s">
        <v>4</v>
      </c>
      <c r="I296" s="10" t="str">
        <f>IF(AND('Section 8'!$M$4=No,OR(Q296=FALSE,R296=FALSE)),Tab_NotReq,
IF(AND(Q296=TRUE,R296=TRUE,K296=""),"",
IF(COUNTIF($K296:$O296,Incomplete)&gt;=1,Incomplete_or_multiple_errors&amp;": "&amp;INDEX($K$2:$O$4,1,MATCH(Incomplete,$K296:$O296,0)),Complete)))</f>
        <v/>
      </c>
      <c r="K296" s="10" t="str" cm="1">
        <f t="array" ref="K296">IF($K$1=No,"",
IF(OR(Q296=FALSE,R296=FALSE),"",
IF(AND(SUMPRODUCT(--(S296:S$336=TRUE))=0,SUMPRODUCT(--(T296:T$336=TRUE))=0),"",Incomplete)))</f>
        <v/>
      </c>
      <c r="L296" s="10" t="str">
        <f>IF(L$1=No,"",IF($C296="","",
IF(COUNTIF('Substances &amp; Codes'!$B$4:$H$276,$C296)=0,Incomplete,Complete)))</f>
        <v/>
      </c>
      <c r="M296" s="10" t="str">
        <f t="shared" si="29"/>
        <v/>
      </c>
      <c r="N296" s="10" t="str">
        <f t="shared" si="32"/>
        <v/>
      </c>
      <c r="O296" s="10" t="str">
        <f t="shared" si="33"/>
        <v/>
      </c>
      <c r="P296" s="67"/>
      <c r="Q296" s="10" t="b">
        <f t="shared" si="34"/>
        <v>1</v>
      </c>
      <c r="R296" s="10" t="b">
        <f t="shared" si="30"/>
        <v>1</v>
      </c>
      <c r="S296" s="10" t="b">
        <f t="shared" si="35"/>
        <v>0</v>
      </c>
      <c r="T296" s="10" t="b">
        <f t="shared" si="31"/>
        <v>0</v>
      </c>
    </row>
    <row r="297" spans="1:20" x14ac:dyDescent="0.35">
      <c r="A297" s="25"/>
      <c r="B297" s="25"/>
      <c r="C297" s="28"/>
      <c r="D297" s="10" t="str">
        <f t="shared" si="28"/>
        <v/>
      </c>
      <c r="E297" s="28"/>
      <c r="F297" s="28" t="s">
        <v>4</v>
      </c>
      <c r="G297" s="28"/>
      <c r="H297" s="28" t="s">
        <v>4</v>
      </c>
      <c r="I297" s="10" t="str">
        <f>IF(AND('Section 8'!$M$4=No,OR(Q297=FALSE,R297=FALSE)),Tab_NotReq,
IF(AND(Q297=TRUE,R297=TRUE,K297=""),"",
IF(COUNTIF($K297:$O297,Incomplete)&gt;=1,Incomplete_or_multiple_errors&amp;": "&amp;INDEX($K$2:$O$4,1,MATCH(Incomplete,$K297:$O297,0)),Complete)))</f>
        <v/>
      </c>
      <c r="K297" s="10" t="str" cm="1">
        <f t="array" ref="K297">IF($K$1=No,"",
IF(OR(Q297=FALSE,R297=FALSE),"",
IF(AND(SUMPRODUCT(--(S297:S$336=TRUE))=0,SUMPRODUCT(--(T297:T$336=TRUE))=0),"",Incomplete)))</f>
        <v/>
      </c>
      <c r="L297" s="10" t="str">
        <f>IF(L$1=No,"",IF($C297="","",
IF(COUNTIF('Substances &amp; Codes'!$B$4:$H$276,$C297)=0,Incomplete,Complete)))</f>
        <v/>
      </c>
      <c r="M297" s="10" t="str">
        <f t="shared" si="29"/>
        <v/>
      </c>
      <c r="N297" s="10" t="str">
        <f t="shared" si="32"/>
        <v/>
      </c>
      <c r="O297" s="10" t="str">
        <f t="shared" si="33"/>
        <v/>
      </c>
      <c r="P297" s="67"/>
      <c r="Q297" s="10" t="b">
        <f t="shared" si="34"/>
        <v>1</v>
      </c>
      <c r="R297" s="10" t="b">
        <f t="shared" si="30"/>
        <v>1</v>
      </c>
      <c r="S297" s="10" t="b">
        <f t="shared" si="35"/>
        <v>0</v>
      </c>
      <c r="T297" s="10" t="b">
        <f t="shared" si="31"/>
        <v>0</v>
      </c>
    </row>
    <row r="298" spans="1:20" x14ac:dyDescent="0.35">
      <c r="A298" s="25"/>
      <c r="B298" s="25"/>
      <c r="C298" s="28"/>
      <c r="D298" s="10" t="str">
        <f t="shared" si="28"/>
        <v/>
      </c>
      <c r="E298" s="28"/>
      <c r="F298" s="28" t="s">
        <v>4</v>
      </c>
      <c r="G298" s="28"/>
      <c r="H298" s="28" t="s">
        <v>4</v>
      </c>
      <c r="I298" s="10" t="str">
        <f>IF(AND('Section 8'!$M$4=No,OR(Q298=FALSE,R298=FALSE)),Tab_NotReq,
IF(AND(Q298=TRUE,R298=TRUE,K298=""),"",
IF(COUNTIF($K298:$O298,Incomplete)&gt;=1,Incomplete_or_multiple_errors&amp;": "&amp;INDEX($K$2:$O$4,1,MATCH(Incomplete,$K298:$O298,0)),Complete)))</f>
        <v/>
      </c>
      <c r="K298" s="10" t="str" cm="1">
        <f t="array" ref="K298">IF($K$1=No,"",
IF(OR(Q298=FALSE,R298=FALSE),"",
IF(AND(SUMPRODUCT(--(S298:S$336=TRUE))=0,SUMPRODUCT(--(T298:T$336=TRUE))=0),"",Incomplete)))</f>
        <v/>
      </c>
      <c r="L298" s="10" t="str">
        <f>IF(L$1=No,"",IF($C298="","",
IF(COUNTIF('Substances &amp; Codes'!$B$4:$H$276,$C298)=0,Incomplete,Complete)))</f>
        <v/>
      </c>
      <c r="M298" s="10" t="str">
        <f t="shared" si="29"/>
        <v/>
      </c>
      <c r="N298" s="10" t="str">
        <f t="shared" si="32"/>
        <v/>
      </c>
      <c r="O298" s="10" t="str">
        <f t="shared" si="33"/>
        <v/>
      </c>
      <c r="P298" s="67"/>
      <c r="Q298" s="10" t="b">
        <f t="shared" si="34"/>
        <v>1</v>
      </c>
      <c r="R298" s="10" t="b">
        <f t="shared" si="30"/>
        <v>1</v>
      </c>
      <c r="S298" s="10" t="b">
        <f t="shared" si="35"/>
        <v>0</v>
      </c>
      <c r="T298" s="10" t="b">
        <f t="shared" si="31"/>
        <v>0</v>
      </c>
    </row>
    <row r="299" spans="1:20" x14ac:dyDescent="0.35">
      <c r="A299" s="25"/>
      <c r="B299" s="25"/>
      <c r="C299" s="28"/>
      <c r="D299" s="10" t="str">
        <f t="shared" si="28"/>
        <v/>
      </c>
      <c r="E299" s="28"/>
      <c r="F299" s="28" t="s">
        <v>4</v>
      </c>
      <c r="G299" s="28"/>
      <c r="H299" s="28" t="s">
        <v>4</v>
      </c>
      <c r="I299" s="10" t="str">
        <f>IF(AND('Section 8'!$M$4=No,OR(Q299=FALSE,R299=FALSE)),Tab_NotReq,
IF(AND(Q299=TRUE,R299=TRUE,K299=""),"",
IF(COUNTIF($K299:$O299,Incomplete)&gt;=1,Incomplete_or_multiple_errors&amp;": "&amp;INDEX($K$2:$O$4,1,MATCH(Incomplete,$K299:$O299,0)),Complete)))</f>
        <v/>
      </c>
      <c r="K299" s="10" t="str" cm="1">
        <f t="array" ref="K299">IF($K$1=No,"",
IF(OR(Q299=FALSE,R299=FALSE),"",
IF(AND(SUMPRODUCT(--(S299:S$336=TRUE))=0,SUMPRODUCT(--(T299:T$336=TRUE))=0),"",Incomplete)))</f>
        <v/>
      </c>
      <c r="L299" s="10" t="str">
        <f>IF(L$1=No,"",IF($C299="","",
IF(COUNTIF('Substances &amp; Codes'!$B$4:$H$276,$C299)=0,Incomplete,Complete)))</f>
        <v/>
      </c>
      <c r="M299" s="10" t="str">
        <f t="shared" si="29"/>
        <v/>
      </c>
      <c r="N299" s="10" t="str">
        <f t="shared" si="32"/>
        <v/>
      </c>
      <c r="O299" s="10" t="str">
        <f t="shared" si="33"/>
        <v/>
      </c>
      <c r="P299" s="67"/>
      <c r="Q299" s="10" t="b">
        <f t="shared" si="34"/>
        <v>1</v>
      </c>
      <c r="R299" s="10" t="b">
        <f t="shared" si="30"/>
        <v>1</v>
      </c>
      <c r="S299" s="10" t="b">
        <f t="shared" si="35"/>
        <v>0</v>
      </c>
      <c r="T299" s="10" t="b">
        <f t="shared" si="31"/>
        <v>0</v>
      </c>
    </row>
    <row r="300" spans="1:20" x14ac:dyDescent="0.35">
      <c r="A300" s="25"/>
      <c r="B300" s="25"/>
      <c r="C300" s="28"/>
      <c r="D300" s="10" t="str">
        <f t="shared" si="28"/>
        <v/>
      </c>
      <c r="E300" s="28"/>
      <c r="F300" s="28" t="s">
        <v>4</v>
      </c>
      <c r="G300" s="28"/>
      <c r="H300" s="28" t="s">
        <v>4</v>
      </c>
      <c r="I300" s="10" t="str">
        <f>IF(AND('Section 8'!$M$4=No,OR(Q300=FALSE,R300=FALSE)),Tab_NotReq,
IF(AND(Q300=TRUE,R300=TRUE,K300=""),"",
IF(COUNTIF($K300:$O300,Incomplete)&gt;=1,Incomplete_or_multiple_errors&amp;": "&amp;INDEX($K$2:$O$4,1,MATCH(Incomplete,$K300:$O300,0)),Complete)))</f>
        <v/>
      </c>
      <c r="K300" s="10" t="str" cm="1">
        <f t="array" ref="K300">IF($K$1=No,"",
IF(OR(Q300=FALSE,R300=FALSE),"",
IF(AND(SUMPRODUCT(--(S300:S$336=TRUE))=0,SUMPRODUCT(--(T300:T$336=TRUE))=0),"",Incomplete)))</f>
        <v/>
      </c>
      <c r="L300" s="10" t="str">
        <f>IF(L$1=No,"",IF($C300="","",
IF(COUNTIF('Substances &amp; Codes'!$B$4:$H$276,$C300)=0,Incomplete,Complete)))</f>
        <v/>
      </c>
      <c r="M300" s="10" t="str">
        <f t="shared" si="29"/>
        <v/>
      </c>
      <c r="N300" s="10" t="str">
        <f t="shared" si="32"/>
        <v/>
      </c>
      <c r="O300" s="10" t="str">
        <f t="shared" si="33"/>
        <v/>
      </c>
      <c r="P300" s="67"/>
      <c r="Q300" s="10" t="b">
        <f t="shared" si="34"/>
        <v>1</v>
      </c>
      <c r="R300" s="10" t="b">
        <f t="shared" si="30"/>
        <v>1</v>
      </c>
      <c r="S300" s="10" t="b">
        <f t="shared" si="35"/>
        <v>0</v>
      </c>
      <c r="T300" s="10" t="b">
        <f t="shared" si="31"/>
        <v>0</v>
      </c>
    </row>
    <row r="301" spans="1:20" x14ac:dyDescent="0.35">
      <c r="A301" s="25"/>
      <c r="B301" s="25"/>
      <c r="C301" s="28"/>
      <c r="D301" s="10" t="str">
        <f t="shared" si="28"/>
        <v/>
      </c>
      <c r="E301" s="28"/>
      <c r="F301" s="28" t="s">
        <v>4</v>
      </c>
      <c r="G301" s="28"/>
      <c r="H301" s="28" t="s">
        <v>4</v>
      </c>
      <c r="I301" s="10" t="str">
        <f>IF(AND('Section 8'!$M$4=No,OR(Q301=FALSE,R301=FALSE)),Tab_NotReq,
IF(AND(Q301=TRUE,R301=TRUE,K301=""),"",
IF(COUNTIF($K301:$O301,Incomplete)&gt;=1,Incomplete_or_multiple_errors&amp;": "&amp;INDEX($K$2:$O$4,1,MATCH(Incomplete,$K301:$O301,0)),Complete)))</f>
        <v/>
      </c>
      <c r="J301" s="25"/>
      <c r="K301" s="10" t="str" cm="1">
        <f t="array" ref="K301">IF($K$1=No,"",
IF(OR(Q301=FALSE,R301=FALSE),"",
IF(AND(SUMPRODUCT(--(S301:S$336=TRUE))=0,SUMPRODUCT(--(T301:T$336=TRUE))=0),"",Incomplete)))</f>
        <v/>
      </c>
      <c r="L301" s="10" t="str">
        <f>IF(L$1=No,"",IF($C301="","",
IF(COUNTIF('Substances &amp; Codes'!$B$4:$H$276,$C301)=0,Incomplete,Complete)))</f>
        <v/>
      </c>
      <c r="M301" s="10" t="str">
        <f t="shared" si="29"/>
        <v/>
      </c>
      <c r="N301" s="10" t="str">
        <f t="shared" si="32"/>
        <v/>
      </c>
      <c r="O301" s="10" t="str">
        <f t="shared" si="33"/>
        <v/>
      </c>
      <c r="P301" s="67"/>
      <c r="Q301" s="10" t="b">
        <f t="shared" si="34"/>
        <v>1</v>
      </c>
      <c r="R301" s="10" t="b">
        <f t="shared" si="30"/>
        <v>1</v>
      </c>
      <c r="S301" s="10" t="b">
        <f t="shared" si="35"/>
        <v>0</v>
      </c>
      <c r="T301" s="10" t="b">
        <f t="shared" si="31"/>
        <v>0</v>
      </c>
    </row>
    <row r="302" spans="1:20" x14ac:dyDescent="0.35">
      <c r="A302" s="25"/>
      <c r="B302" s="25"/>
      <c r="C302" s="28"/>
      <c r="D302" s="10" t="str">
        <f t="shared" si="28"/>
        <v/>
      </c>
      <c r="E302" s="28"/>
      <c r="F302" s="28" t="s">
        <v>4</v>
      </c>
      <c r="G302" s="28"/>
      <c r="H302" s="28" t="s">
        <v>4</v>
      </c>
      <c r="I302" s="10" t="str">
        <f>IF(AND('Section 8'!$M$4=No,OR(Q302=FALSE,R302=FALSE)),Tab_NotReq,
IF(AND(Q302=TRUE,R302=TRUE,K302=""),"",
IF(COUNTIF($K302:$O302,Incomplete)&gt;=1,Incomplete_or_multiple_errors&amp;": "&amp;INDEX($K$2:$O$4,1,MATCH(Incomplete,$K302:$O302,0)),Complete)))</f>
        <v/>
      </c>
      <c r="K302" s="10" t="str" cm="1">
        <f t="array" ref="K302">IF($K$1=No,"",
IF(OR(Q302=FALSE,R302=FALSE),"",
IF(AND(SUMPRODUCT(--(S302:S$336=TRUE))=0,SUMPRODUCT(--(T302:T$336=TRUE))=0),"",Incomplete)))</f>
        <v/>
      </c>
      <c r="L302" s="10" t="str">
        <f>IF(L$1=No,"",IF($C302="","",
IF(COUNTIF('Substances &amp; Codes'!$B$4:$H$276,$C302)=0,Incomplete,Complete)))</f>
        <v/>
      </c>
      <c r="M302" s="10" t="str">
        <f t="shared" si="29"/>
        <v/>
      </c>
      <c r="N302" s="10" t="str">
        <f t="shared" si="32"/>
        <v/>
      </c>
      <c r="O302" s="10" t="str">
        <f t="shared" si="33"/>
        <v/>
      </c>
      <c r="P302" s="67"/>
      <c r="Q302" s="10" t="b">
        <f t="shared" si="34"/>
        <v>1</v>
      </c>
      <c r="R302" s="10" t="b">
        <f t="shared" si="30"/>
        <v>1</v>
      </c>
      <c r="S302" s="10" t="b">
        <f t="shared" si="35"/>
        <v>0</v>
      </c>
      <c r="T302" s="10" t="b">
        <f t="shared" si="31"/>
        <v>0</v>
      </c>
    </row>
    <row r="303" spans="1:20" x14ac:dyDescent="0.35">
      <c r="A303" s="25"/>
      <c r="B303" s="25"/>
      <c r="C303" s="28"/>
      <c r="D303" s="10" t="str">
        <f t="shared" si="28"/>
        <v/>
      </c>
      <c r="E303" s="28"/>
      <c r="F303" s="28" t="s">
        <v>4</v>
      </c>
      <c r="G303" s="28"/>
      <c r="H303" s="28" t="s">
        <v>4</v>
      </c>
      <c r="I303" s="10" t="str">
        <f>IF(AND('Section 8'!$M$4=No,OR(Q303=FALSE,R303=FALSE)),Tab_NotReq,
IF(AND(Q303=TRUE,R303=TRUE,K303=""),"",
IF(COUNTIF($K303:$O303,Incomplete)&gt;=1,Incomplete_or_multiple_errors&amp;": "&amp;INDEX($K$2:$O$4,1,MATCH(Incomplete,$K303:$O303,0)),Complete)))</f>
        <v/>
      </c>
      <c r="K303" s="10" t="str" cm="1">
        <f t="array" ref="K303">IF($K$1=No,"",
IF(OR(Q303=FALSE,R303=FALSE),"",
IF(AND(SUMPRODUCT(--(S303:S$336=TRUE))=0,SUMPRODUCT(--(T303:T$336=TRUE))=0),"",Incomplete)))</f>
        <v/>
      </c>
      <c r="L303" s="10" t="str">
        <f>IF(L$1=No,"",IF($C303="","",
IF(COUNTIF('Substances &amp; Codes'!$B$4:$H$276,$C303)=0,Incomplete,Complete)))</f>
        <v/>
      </c>
      <c r="M303" s="10" t="str">
        <f t="shared" si="29"/>
        <v/>
      </c>
      <c r="N303" s="10" t="str">
        <f t="shared" si="32"/>
        <v/>
      </c>
      <c r="O303" s="10" t="str">
        <f t="shared" si="33"/>
        <v/>
      </c>
      <c r="P303" s="67"/>
      <c r="Q303" s="10" t="b">
        <f t="shared" si="34"/>
        <v>1</v>
      </c>
      <c r="R303" s="10" t="b">
        <f t="shared" si="30"/>
        <v>1</v>
      </c>
      <c r="S303" s="10" t="b">
        <f t="shared" si="35"/>
        <v>0</v>
      </c>
      <c r="T303" s="10" t="b">
        <f t="shared" si="31"/>
        <v>0</v>
      </c>
    </row>
    <row r="304" spans="1:20" x14ac:dyDescent="0.35">
      <c r="A304" s="25"/>
      <c r="B304" s="25"/>
      <c r="C304" s="28"/>
      <c r="D304" s="10" t="str">
        <f t="shared" si="28"/>
        <v/>
      </c>
      <c r="E304" s="28"/>
      <c r="F304" s="28" t="s">
        <v>4</v>
      </c>
      <c r="G304" s="28"/>
      <c r="H304" s="28" t="s">
        <v>4</v>
      </c>
      <c r="I304" s="10" t="str">
        <f>IF(AND('Section 8'!$M$4=No,OR(Q304=FALSE,R304=FALSE)),Tab_NotReq,
IF(AND(Q304=TRUE,R304=TRUE,K304=""),"",
IF(COUNTIF($K304:$O304,Incomplete)&gt;=1,Incomplete_or_multiple_errors&amp;": "&amp;INDEX($K$2:$O$4,1,MATCH(Incomplete,$K304:$O304,0)),Complete)))</f>
        <v/>
      </c>
      <c r="K304" s="10" t="str" cm="1">
        <f t="array" ref="K304">IF($K$1=No,"",
IF(OR(Q304=FALSE,R304=FALSE),"",
IF(AND(SUMPRODUCT(--(S304:S$336=TRUE))=0,SUMPRODUCT(--(T304:T$336=TRUE))=0),"",Incomplete)))</f>
        <v/>
      </c>
      <c r="L304" s="10" t="str">
        <f>IF(L$1=No,"",IF($C304="","",
IF(COUNTIF('Substances &amp; Codes'!$B$4:$H$276,$C304)=0,Incomplete,Complete)))</f>
        <v/>
      </c>
      <c r="M304" s="10" t="str">
        <f t="shared" si="29"/>
        <v/>
      </c>
      <c r="N304" s="10" t="str">
        <f t="shared" si="32"/>
        <v/>
      </c>
      <c r="O304" s="10" t="str">
        <f t="shared" si="33"/>
        <v/>
      </c>
      <c r="P304" s="67"/>
      <c r="Q304" s="10" t="b">
        <f t="shared" si="34"/>
        <v>1</v>
      </c>
      <c r="R304" s="10" t="b">
        <f t="shared" si="30"/>
        <v>1</v>
      </c>
      <c r="S304" s="10" t="b">
        <f t="shared" si="35"/>
        <v>0</v>
      </c>
      <c r="T304" s="10" t="b">
        <f t="shared" si="31"/>
        <v>0</v>
      </c>
    </row>
    <row r="305" spans="1:20" x14ac:dyDescent="0.35">
      <c r="A305" s="25"/>
      <c r="B305" s="25"/>
      <c r="C305" s="28"/>
      <c r="D305" s="10" t="str">
        <f t="shared" si="28"/>
        <v/>
      </c>
      <c r="E305" s="28"/>
      <c r="F305" s="28" t="s">
        <v>4</v>
      </c>
      <c r="G305" s="28"/>
      <c r="H305" s="28" t="s">
        <v>4</v>
      </c>
      <c r="I305" s="10" t="str">
        <f>IF(AND('Section 8'!$M$4=No,OR(Q305=FALSE,R305=FALSE)),Tab_NotReq,
IF(AND(Q305=TRUE,R305=TRUE,K305=""),"",
IF(COUNTIF($K305:$O305,Incomplete)&gt;=1,Incomplete_or_multiple_errors&amp;": "&amp;INDEX($K$2:$O$4,1,MATCH(Incomplete,$K305:$O305,0)),Complete)))</f>
        <v/>
      </c>
      <c r="K305" s="10" t="str" cm="1">
        <f t="array" ref="K305">IF($K$1=No,"",
IF(OR(Q305=FALSE,R305=FALSE),"",
IF(AND(SUMPRODUCT(--(S305:S$336=TRUE))=0,SUMPRODUCT(--(T305:T$336=TRUE))=0),"",Incomplete)))</f>
        <v/>
      </c>
      <c r="L305" s="10" t="str">
        <f>IF(L$1=No,"",IF($C305="","",
IF(COUNTIF('Substances &amp; Codes'!$B$4:$H$276,$C305)=0,Incomplete,Complete)))</f>
        <v/>
      </c>
      <c r="M305" s="10" t="str">
        <f t="shared" si="29"/>
        <v/>
      </c>
      <c r="N305" s="10" t="str">
        <f t="shared" si="32"/>
        <v/>
      </c>
      <c r="O305" s="10" t="str">
        <f t="shared" si="33"/>
        <v/>
      </c>
      <c r="P305" s="67"/>
      <c r="Q305" s="10" t="b">
        <f t="shared" si="34"/>
        <v>1</v>
      </c>
      <c r="R305" s="10" t="b">
        <f t="shared" si="30"/>
        <v>1</v>
      </c>
      <c r="S305" s="10" t="b">
        <f t="shared" si="35"/>
        <v>0</v>
      </c>
      <c r="T305" s="10" t="b">
        <f t="shared" si="31"/>
        <v>0</v>
      </c>
    </row>
    <row r="306" spans="1:20" x14ac:dyDescent="0.35">
      <c r="A306" s="25"/>
      <c r="B306" s="25"/>
      <c r="C306" s="28"/>
      <c r="D306" s="10" t="str">
        <f t="shared" si="28"/>
        <v/>
      </c>
      <c r="E306" s="28"/>
      <c r="F306" s="28" t="s">
        <v>4</v>
      </c>
      <c r="G306" s="28"/>
      <c r="H306" s="28" t="s">
        <v>4</v>
      </c>
      <c r="I306" s="10" t="str">
        <f>IF(AND('Section 8'!$M$4=No,OR(Q306=FALSE,R306=FALSE)),Tab_NotReq,
IF(AND(Q306=TRUE,R306=TRUE,K306=""),"",
IF(COUNTIF($K306:$O306,Incomplete)&gt;=1,Incomplete_or_multiple_errors&amp;": "&amp;INDEX($K$2:$O$4,1,MATCH(Incomplete,$K306:$O306,0)),Complete)))</f>
        <v/>
      </c>
      <c r="K306" s="10" t="str" cm="1">
        <f t="array" ref="K306">IF($K$1=No,"",
IF(OR(Q306=FALSE,R306=FALSE),"",
IF(AND(SUMPRODUCT(--(S306:S$336=TRUE))=0,SUMPRODUCT(--(T306:T$336=TRUE))=0),"",Incomplete)))</f>
        <v/>
      </c>
      <c r="L306" s="10" t="str">
        <f>IF(L$1=No,"",IF($C306="","",
IF(COUNTIF('Substances &amp; Codes'!$B$4:$H$276,$C306)=0,Incomplete,Complete)))</f>
        <v/>
      </c>
      <c r="M306" s="10" t="str">
        <f t="shared" si="29"/>
        <v/>
      </c>
      <c r="N306" s="10" t="str">
        <f t="shared" si="32"/>
        <v/>
      </c>
      <c r="O306" s="10" t="str">
        <f t="shared" si="33"/>
        <v/>
      </c>
      <c r="P306" s="67"/>
      <c r="Q306" s="10" t="b">
        <f t="shared" si="34"/>
        <v>1</v>
      </c>
      <c r="R306" s="10" t="b">
        <f t="shared" si="30"/>
        <v>1</v>
      </c>
      <c r="S306" s="10" t="b">
        <f t="shared" si="35"/>
        <v>0</v>
      </c>
      <c r="T306" s="10" t="b">
        <f t="shared" si="31"/>
        <v>0</v>
      </c>
    </row>
    <row r="307" spans="1:20" x14ac:dyDescent="0.35">
      <c r="A307" s="25"/>
      <c r="B307" s="25"/>
      <c r="C307" s="28"/>
      <c r="D307" s="10" t="str">
        <f t="shared" si="28"/>
        <v/>
      </c>
      <c r="E307" s="28"/>
      <c r="F307" s="28" t="s">
        <v>4</v>
      </c>
      <c r="G307" s="28"/>
      <c r="H307" s="28" t="s">
        <v>4</v>
      </c>
      <c r="I307" s="10" t="str">
        <f>IF(AND('Section 8'!$M$4=No,OR(Q307=FALSE,R307=FALSE)),Tab_NotReq,
IF(AND(Q307=TRUE,R307=TRUE,K307=""),"",
IF(COUNTIF($K307:$O307,Incomplete)&gt;=1,Incomplete_or_multiple_errors&amp;": "&amp;INDEX($K$2:$O$4,1,MATCH(Incomplete,$K307:$O307,0)),Complete)))</f>
        <v/>
      </c>
      <c r="K307" s="10" t="str" cm="1">
        <f t="array" ref="K307">IF($K$1=No,"",
IF(OR(Q307=FALSE,R307=FALSE),"",
IF(AND(SUMPRODUCT(--(S307:S$336=TRUE))=0,SUMPRODUCT(--(T307:T$336=TRUE))=0),"",Incomplete)))</f>
        <v/>
      </c>
      <c r="L307" s="10" t="str">
        <f>IF(L$1=No,"",IF($C307="","",
IF(COUNTIF('Substances &amp; Codes'!$B$4:$H$276,$C307)=0,Incomplete,Complete)))</f>
        <v/>
      </c>
      <c r="M307" s="10" t="str">
        <f t="shared" si="29"/>
        <v/>
      </c>
      <c r="N307" s="10" t="str">
        <f t="shared" si="32"/>
        <v/>
      </c>
      <c r="O307" s="10" t="str">
        <f t="shared" si="33"/>
        <v/>
      </c>
      <c r="P307" s="67"/>
      <c r="Q307" s="10" t="b">
        <f t="shared" si="34"/>
        <v>1</v>
      </c>
      <c r="R307" s="10" t="b">
        <f t="shared" si="30"/>
        <v>1</v>
      </c>
      <c r="S307" s="10" t="b">
        <f t="shared" si="35"/>
        <v>0</v>
      </c>
      <c r="T307" s="10" t="b">
        <f t="shared" si="31"/>
        <v>0</v>
      </c>
    </row>
    <row r="308" spans="1:20" x14ac:dyDescent="0.35">
      <c r="A308" s="25"/>
      <c r="B308" s="25"/>
      <c r="C308" s="28"/>
      <c r="D308" s="10" t="str">
        <f t="shared" si="28"/>
        <v/>
      </c>
      <c r="E308" s="28"/>
      <c r="F308" s="28" t="s">
        <v>4</v>
      </c>
      <c r="G308" s="28"/>
      <c r="H308" s="28" t="s">
        <v>4</v>
      </c>
      <c r="I308" s="10" t="str">
        <f>IF(AND('Section 8'!$M$4=No,OR(Q308=FALSE,R308=FALSE)),Tab_NotReq,
IF(AND(Q308=TRUE,R308=TRUE,K308=""),"",
IF(COUNTIF($K308:$O308,Incomplete)&gt;=1,Incomplete_or_multiple_errors&amp;": "&amp;INDEX($K$2:$O$4,1,MATCH(Incomplete,$K308:$O308,0)),Complete)))</f>
        <v/>
      </c>
      <c r="K308" s="10" t="str" cm="1">
        <f t="array" ref="K308">IF($K$1=No,"",
IF(OR(Q308=FALSE,R308=FALSE),"",
IF(AND(SUMPRODUCT(--(S308:S$336=TRUE))=0,SUMPRODUCT(--(T308:T$336=TRUE))=0),"",Incomplete)))</f>
        <v/>
      </c>
      <c r="L308" s="10" t="str">
        <f>IF(L$1=No,"",IF($C308="","",
IF(COUNTIF('Substances &amp; Codes'!$B$4:$H$276,$C308)=0,Incomplete,Complete)))</f>
        <v/>
      </c>
      <c r="M308" s="10" t="str">
        <f t="shared" si="29"/>
        <v/>
      </c>
      <c r="N308" s="10" t="str">
        <f t="shared" si="32"/>
        <v/>
      </c>
      <c r="O308" s="10" t="str">
        <f t="shared" si="33"/>
        <v/>
      </c>
      <c r="P308" s="67"/>
      <c r="Q308" s="10" t="b">
        <f t="shared" si="34"/>
        <v>1</v>
      </c>
      <c r="R308" s="10" t="b">
        <f t="shared" si="30"/>
        <v>1</v>
      </c>
      <c r="S308" s="10" t="b">
        <f t="shared" si="35"/>
        <v>0</v>
      </c>
      <c r="T308" s="10" t="b">
        <f t="shared" si="31"/>
        <v>0</v>
      </c>
    </row>
    <row r="309" spans="1:20" x14ac:dyDescent="0.35">
      <c r="A309" s="25"/>
      <c r="B309" s="25"/>
      <c r="C309" s="28"/>
      <c r="D309" s="10" t="str">
        <f t="shared" si="28"/>
        <v/>
      </c>
      <c r="E309" s="28"/>
      <c r="F309" s="28" t="s">
        <v>4</v>
      </c>
      <c r="G309" s="28"/>
      <c r="H309" s="28" t="s">
        <v>4</v>
      </c>
      <c r="I309" s="10" t="str">
        <f>IF(AND('Section 8'!$M$4=No,OR(Q309=FALSE,R309=FALSE)),Tab_NotReq,
IF(AND(Q309=TRUE,R309=TRUE,K309=""),"",
IF(COUNTIF($K309:$O309,Incomplete)&gt;=1,Incomplete_or_multiple_errors&amp;": "&amp;INDEX($K$2:$O$4,1,MATCH(Incomplete,$K309:$O309,0)),Complete)))</f>
        <v/>
      </c>
      <c r="K309" s="10" t="str" cm="1">
        <f t="array" ref="K309">IF($K$1=No,"",
IF(OR(Q309=FALSE,R309=FALSE),"",
IF(AND(SUMPRODUCT(--(S309:S$336=TRUE))=0,SUMPRODUCT(--(T309:T$336=TRUE))=0),"",Incomplete)))</f>
        <v/>
      </c>
      <c r="L309" s="10" t="str">
        <f>IF(L$1=No,"",IF($C309="","",
IF(COUNTIF('Substances &amp; Codes'!$B$4:$H$276,$C309)=0,Incomplete,Complete)))</f>
        <v/>
      </c>
      <c r="M309" s="10" t="str">
        <f t="shared" si="29"/>
        <v/>
      </c>
      <c r="N309" s="10" t="str">
        <f t="shared" si="32"/>
        <v/>
      </c>
      <c r="O309" s="10" t="str">
        <f t="shared" si="33"/>
        <v/>
      </c>
      <c r="P309" s="67"/>
      <c r="Q309" s="10" t="b">
        <f t="shared" si="34"/>
        <v>1</v>
      </c>
      <c r="R309" s="10" t="b">
        <f t="shared" si="30"/>
        <v>1</v>
      </c>
      <c r="S309" s="10" t="b">
        <f t="shared" si="35"/>
        <v>0</v>
      </c>
      <c r="T309" s="10" t="b">
        <f t="shared" si="31"/>
        <v>0</v>
      </c>
    </row>
    <row r="310" spans="1:20" x14ac:dyDescent="0.35">
      <c r="A310" s="25"/>
      <c r="B310" s="25"/>
      <c r="C310" s="28"/>
      <c r="D310" s="10" t="str">
        <f t="shared" si="28"/>
        <v/>
      </c>
      <c r="E310" s="28"/>
      <c r="F310" s="28" t="s">
        <v>4</v>
      </c>
      <c r="G310" s="28"/>
      <c r="H310" s="28" t="s">
        <v>4</v>
      </c>
      <c r="I310" s="10" t="str">
        <f>IF(AND('Section 8'!$M$4=No,OR(Q310=FALSE,R310=FALSE)),Tab_NotReq,
IF(AND(Q310=TRUE,R310=TRUE,K310=""),"",
IF(COUNTIF($K310:$O310,Incomplete)&gt;=1,Incomplete_or_multiple_errors&amp;": "&amp;INDEX($K$2:$O$4,1,MATCH(Incomplete,$K310:$O310,0)),Complete)))</f>
        <v/>
      </c>
      <c r="K310" s="10" t="str" cm="1">
        <f t="array" ref="K310">IF($K$1=No,"",
IF(OR(Q310=FALSE,R310=FALSE),"",
IF(AND(SUMPRODUCT(--(S310:S$336=TRUE))=0,SUMPRODUCT(--(T310:T$336=TRUE))=0),"",Incomplete)))</f>
        <v/>
      </c>
      <c r="L310" s="10" t="str">
        <f>IF(L$1=No,"",IF($C310="","",
IF(COUNTIF('Substances &amp; Codes'!$B$4:$H$276,$C310)=0,Incomplete,Complete)))</f>
        <v/>
      </c>
      <c r="M310" s="10" t="str">
        <f t="shared" si="29"/>
        <v/>
      </c>
      <c r="N310" s="10" t="str">
        <f t="shared" si="32"/>
        <v/>
      </c>
      <c r="O310" s="10" t="str">
        <f t="shared" si="33"/>
        <v/>
      </c>
      <c r="P310" s="67"/>
      <c r="Q310" s="10" t="b">
        <f t="shared" si="34"/>
        <v>1</v>
      </c>
      <c r="R310" s="10" t="b">
        <f t="shared" si="30"/>
        <v>1</v>
      </c>
      <c r="S310" s="10" t="b">
        <f t="shared" si="35"/>
        <v>0</v>
      </c>
      <c r="T310" s="10" t="b">
        <f t="shared" si="31"/>
        <v>0</v>
      </c>
    </row>
    <row r="311" spans="1:20" x14ac:dyDescent="0.35">
      <c r="A311" s="25"/>
      <c r="B311" s="25"/>
      <c r="C311" s="28"/>
      <c r="D311" s="10" t="str">
        <f t="shared" si="28"/>
        <v/>
      </c>
      <c r="E311" s="28"/>
      <c r="F311" s="28" t="s">
        <v>4</v>
      </c>
      <c r="G311" s="28"/>
      <c r="H311" s="28" t="s">
        <v>4</v>
      </c>
      <c r="I311" s="10" t="str">
        <f>IF(AND('Section 8'!$M$4=No,OR(Q311=FALSE,R311=FALSE)),Tab_NotReq,
IF(AND(Q311=TRUE,R311=TRUE,K311=""),"",
IF(COUNTIF($K311:$O311,Incomplete)&gt;=1,Incomplete_or_multiple_errors&amp;": "&amp;INDEX($K$2:$O$4,1,MATCH(Incomplete,$K311:$O311,0)),Complete)))</f>
        <v/>
      </c>
      <c r="K311" s="10" t="str" cm="1">
        <f t="array" ref="K311">IF($K$1=No,"",
IF(OR(Q311=FALSE,R311=FALSE),"",
IF(AND(SUMPRODUCT(--(S311:S$336=TRUE))=0,SUMPRODUCT(--(T311:T$336=TRUE))=0),"",Incomplete)))</f>
        <v/>
      </c>
      <c r="L311" s="10" t="str">
        <f>IF(L$1=No,"",IF($C311="","",
IF(COUNTIF('Substances &amp; Codes'!$B$4:$H$276,$C311)=0,Incomplete,Complete)))</f>
        <v/>
      </c>
      <c r="M311" s="10" t="str">
        <f t="shared" si="29"/>
        <v/>
      </c>
      <c r="N311" s="10" t="str">
        <f t="shared" si="32"/>
        <v/>
      </c>
      <c r="O311" s="10" t="str">
        <f t="shared" si="33"/>
        <v/>
      </c>
      <c r="P311" s="67"/>
      <c r="Q311" s="10" t="b">
        <f t="shared" si="34"/>
        <v>1</v>
      </c>
      <c r="R311" s="10" t="b">
        <f t="shared" si="30"/>
        <v>1</v>
      </c>
      <c r="S311" s="10" t="b">
        <f t="shared" si="35"/>
        <v>0</v>
      </c>
      <c r="T311" s="10" t="b">
        <f t="shared" si="31"/>
        <v>0</v>
      </c>
    </row>
    <row r="312" spans="1:20" x14ac:dyDescent="0.35">
      <c r="A312" s="25"/>
      <c r="B312" s="25"/>
      <c r="C312" s="28"/>
      <c r="D312" s="10" t="str">
        <f t="shared" si="28"/>
        <v/>
      </c>
      <c r="E312" s="28"/>
      <c r="F312" s="28" t="s">
        <v>4</v>
      </c>
      <c r="G312" s="28"/>
      <c r="H312" s="28" t="s">
        <v>4</v>
      </c>
      <c r="I312" s="10" t="str">
        <f>IF(AND('Section 8'!$M$4=No,OR(Q312=FALSE,R312=FALSE)),Tab_NotReq,
IF(AND(Q312=TRUE,R312=TRUE,K312=""),"",
IF(COUNTIF($K312:$O312,Incomplete)&gt;=1,Incomplete_or_multiple_errors&amp;": "&amp;INDEX($K$2:$O$4,1,MATCH(Incomplete,$K312:$O312,0)),Complete)))</f>
        <v/>
      </c>
      <c r="K312" s="10" t="str" cm="1">
        <f t="array" ref="K312">IF($K$1=No,"",
IF(OR(Q312=FALSE,R312=FALSE),"",
IF(AND(SUMPRODUCT(--(S312:S$336=TRUE))=0,SUMPRODUCT(--(T312:T$336=TRUE))=0),"",Incomplete)))</f>
        <v/>
      </c>
      <c r="L312" s="10" t="str">
        <f>IF(L$1=No,"",IF($C312="","",
IF(COUNTIF('Substances &amp; Codes'!$B$4:$H$276,$C312)=0,Incomplete,Complete)))</f>
        <v/>
      </c>
      <c r="M312" s="10" t="str">
        <f t="shared" si="29"/>
        <v/>
      </c>
      <c r="N312" s="10" t="str">
        <f t="shared" si="32"/>
        <v/>
      </c>
      <c r="O312" s="10" t="str">
        <f t="shared" si="33"/>
        <v/>
      </c>
      <c r="P312" s="67"/>
      <c r="Q312" s="10" t="b">
        <f t="shared" si="34"/>
        <v>1</v>
      </c>
      <c r="R312" s="10" t="b">
        <f t="shared" si="30"/>
        <v>1</v>
      </c>
      <c r="S312" s="10" t="b">
        <f t="shared" si="35"/>
        <v>0</v>
      </c>
      <c r="T312" s="10" t="b">
        <f t="shared" si="31"/>
        <v>0</v>
      </c>
    </row>
    <row r="313" spans="1:20" x14ac:dyDescent="0.35">
      <c r="A313" s="25"/>
      <c r="B313" s="25"/>
      <c r="C313" s="28"/>
      <c r="D313" s="10" t="str">
        <f t="shared" si="28"/>
        <v/>
      </c>
      <c r="E313" s="28"/>
      <c r="F313" s="28" t="s">
        <v>4</v>
      </c>
      <c r="G313" s="28"/>
      <c r="H313" s="28" t="s">
        <v>4</v>
      </c>
      <c r="I313" s="10" t="str">
        <f>IF(AND('Section 8'!$M$4=No,OR(Q313=FALSE,R313=FALSE)),Tab_NotReq,
IF(AND(Q313=TRUE,R313=TRUE,K313=""),"",
IF(COUNTIF($K313:$O313,Incomplete)&gt;=1,Incomplete_or_multiple_errors&amp;": "&amp;INDEX($K$2:$O$4,1,MATCH(Incomplete,$K313:$O313,0)),Complete)))</f>
        <v/>
      </c>
      <c r="K313" s="10" t="str" cm="1">
        <f t="array" ref="K313">IF($K$1=No,"",
IF(OR(Q313=FALSE,R313=FALSE),"",
IF(AND(SUMPRODUCT(--(S313:S$336=TRUE))=0,SUMPRODUCT(--(T313:T$336=TRUE))=0),"",Incomplete)))</f>
        <v/>
      </c>
      <c r="L313" s="10" t="str">
        <f>IF(L$1=No,"",IF($C313="","",
IF(COUNTIF('Substances &amp; Codes'!$B$4:$H$276,$C313)=0,Incomplete,Complete)))</f>
        <v/>
      </c>
      <c r="M313" s="10" t="str">
        <f t="shared" si="29"/>
        <v/>
      </c>
      <c r="N313" s="10" t="str">
        <f t="shared" si="32"/>
        <v/>
      </c>
      <c r="O313" s="10" t="str">
        <f t="shared" si="33"/>
        <v/>
      </c>
      <c r="P313" s="67"/>
      <c r="Q313" s="10" t="b">
        <f t="shared" si="34"/>
        <v>1</v>
      </c>
      <c r="R313" s="10" t="b">
        <f t="shared" si="30"/>
        <v>1</v>
      </c>
      <c r="S313" s="10" t="b">
        <f t="shared" si="35"/>
        <v>0</v>
      </c>
      <c r="T313" s="10" t="b">
        <f t="shared" si="31"/>
        <v>0</v>
      </c>
    </row>
    <row r="314" spans="1:20" x14ac:dyDescent="0.35">
      <c r="A314" s="25"/>
      <c r="B314" s="25"/>
      <c r="C314" s="28"/>
      <c r="D314" s="10" t="str">
        <f t="shared" si="28"/>
        <v/>
      </c>
      <c r="E314" s="28"/>
      <c r="F314" s="28" t="s">
        <v>4</v>
      </c>
      <c r="G314" s="28"/>
      <c r="H314" s="28" t="s">
        <v>4</v>
      </c>
      <c r="I314" s="10" t="str">
        <f>IF(AND('Section 8'!$M$4=No,OR(Q314=FALSE,R314=FALSE)),Tab_NotReq,
IF(AND(Q314=TRUE,R314=TRUE,K314=""),"",
IF(COUNTIF($K314:$O314,Incomplete)&gt;=1,Incomplete_or_multiple_errors&amp;": "&amp;INDEX($K$2:$O$4,1,MATCH(Incomplete,$K314:$O314,0)),Complete)))</f>
        <v/>
      </c>
      <c r="K314" s="10" t="str" cm="1">
        <f t="array" ref="K314">IF($K$1=No,"",
IF(OR(Q314=FALSE,R314=FALSE),"",
IF(AND(SUMPRODUCT(--(S314:S$336=TRUE))=0,SUMPRODUCT(--(T314:T$336=TRUE))=0),"",Incomplete)))</f>
        <v/>
      </c>
      <c r="L314" s="10" t="str">
        <f>IF(L$1=No,"",IF($C314="","",
IF(COUNTIF('Substances &amp; Codes'!$B$4:$H$276,$C314)=0,Incomplete,Complete)))</f>
        <v/>
      </c>
      <c r="M314" s="10" t="str">
        <f t="shared" si="29"/>
        <v/>
      </c>
      <c r="N314" s="10" t="str">
        <f t="shared" si="32"/>
        <v/>
      </c>
      <c r="O314" s="10" t="str">
        <f t="shared" si="33"/>
        <v/>
      </c>
      <c r="P314" s="67"/>
      <c r="Q314" s="10" t="b">
        <f t="shared" si="34"/>
        <v>1</v>
      </c>
      <c r="R314" s="10" t="b">
        <f t="shared" si="30"/>
        <v>1</v>
      </c>
      <c r="S314" s="10" t="b">
        <f t="shared" si="35"/>
        <v>0</v>
      </c>
      <c r="T314" s="10" t="b">
        <f t="shared" si="31"/>
        <v>0</v>
      </c>
    </row>
    <row r="315" spans="1:20" x14ac:dyDescent="0.35">
      <c r="A315" s="25"/>
      <c r="B315" s="25"/>
      <c r="C315" s="28"/>
      <c r="D315" s="10" t="str">
        <f t="shared" si="28"/>
        <v/>
      </c>
      <c r="E315" s="28"/>
      <c r="F315" s="28" t="s">
        <v>4</v>
      </c>
      <c r="G315" s="28"/>
      <c r="H315" s="28" t="s">
        <v>4</v>
      </c>
      <c r="I315" s="10" t="str">
        <f>IF(AND('Section 8'!$M$4=No,OR(Q315=FALSE,R315=FALSE)),Tab_NotReq,
IF(AND(Q315=TRUE,R315=TRUE,K315=""),"",
IF(COUNTIF($K315:$O315,Incomplete)&gt;=1,Incomplete_or_multiple_errors&amp;": "&amp;INDEX($K$2:$O$4,1,MATCH(Incomplete,$K315:$O315,0)),Complete)))</f>
        <v/>
      </c>
      <c r="K315" s="10" t="str" cm="1">
        <f t="array" ref="K315">IF($K$1=No,"",
IF(OR(Q315=FALSE,R315=FALSE),"",
IF(AND(SUMPRODUCT(--(S315:S$336=TRUE))=0,SUMPRODUCT(--(T315:T$336=TRUE))=0),"",Incomplete)))</f>
        <v/>
      </c>
      <c r="L315" s="10" t="str">
        <f>IF(L$1=No,"",IF($C315="","",
IF(COUNTIF('Substances &amp; Codes'!$B$4:$H$276,$C315)=0,Incomplete,Complete)))</f>
        <v/>
      </c>
      <c r="M315" s="10" t="str">
        <f t="shared" si="29"/>
        <v/>
      </c>
      <c r="N315" s="10" t="str">
        <f t="shared" si="32"/>
        <v/>
      </c>
      <c r="O315" s="10" t="str">
        <f t="shared" si="33"/>
        <v/>
      </c>
      <c r="P315" s="67"/>
      <c r="Q315" s="10" t="b">
        <f t="shared" si="34"/>
        <v>1</v>
      </c>
      <c r="R315" s="10" t="b">
        <f t="shared" si="30"/>
        <v>1</v>
      </c>
      <c r="S315" s="10" t="b">
        <f t="shared" si="35"/>
        <v>0</v>
      </c>
      <c r="T315" s="10" t="b">
        <f t="shared" si="31"/>
        <v>0</v>
      </c>
    </row>
    <row r="316" spans="1:20" x14ac:dyDescent="0.35">
      <c r="A316" s="25"/>
      <c r="B316" s="25"/>
      <c r="C316" s="28"/>
      <c r="D316" s="10" t="str">
        <f t="shared" si="28"/>
        <v/>
      </c>
      <c r="E316" s="28"/>
      <c r="F316" s="28" t="s">
        <v>4</v>
      </c>
      <c r="G316" s="28"/>
      <c r="H316" s="28" t="s">
        <v>4</v>
      </c>
      <c r="I316" s="10" t="str">
        <f>IF(AND('Section 8'!$M$4=No,OR(Q316=FALSE,R316=FALSE)),Tab_NotReq,
IF(AND(Q316=TRUE,R316=TRUE,K316=""),"",
IF(COUNTIF($K316:$O316,Incomplete)&gt;=1,Incomplete_or_multiple_errors&amp;": "&amp;INDEX($K$2:$O$4,1,MATCH(Incomplete,$K316:$O316,0)),Complete)))</f>
        <v/>
      </c>
      <c r="K316" s="10" t="str" cm="1">
        <f t="array" ref="K316">IF($K$1=No,"",
IF(OR(Q316=FALSE,R316=FALSE),"",
IF(AND(SUMPRODUCT(--(S316:S$336=TRUE))=0,SUMPRODUCT(--(T316:T$336=TRUE))=0),"",Incomplete)))</f>
        <v/>
      </c>
      <c r="L316" s="10" t="str">
        <f>IF(L$1=No,"",IF($C316="","",
IF(COUNTIF('Substances &amp; Codes'!$B$4:$H$276,$C316)=0,Incomplete,Complete)))</f>
        <v/>
      </c>
      <c r="M316" s="10" t="str">
        <f t="shared" si="29"/>
        <v/>
      </c>
      <c r="N316" s="10" t="str">
        <f t="shared" si="32"/>
        <v/>
      </c>
      <c r="O316" s="10" t="str">
        <f t="shared" si="33"/>
        <v/>
      </c>
      <c r="P316" s="67"/>
      <c r="Q316" s="10" t="b">
        <f t="shared" si="34"/>
        <v>1</v>
      </c>
      <c r="R316" s="10" t="b">
        <f t="shared" si="30"/>
        <v>1</v>
      </c>
      <c r="S316" s="10" t="b">
        <f t="shared" si="35"/>
        <v>0</v>
      </c>
      <c r="T316" s="10" t="b">
        <f t="shared" si="31"/>
        <v>0</v>
      </c>
    </row>
    <row r="317" spans="1:20" x14ac:dyDescent="0.35">
      <c r="A317" s="25"/>
      <c r="B317" s="25"/>
      <c r="C317" s="28"/>
      <c r="D317" s="10" t="str">
        <f t="shared" si="28"/>
        <v/>
      </c>
      <c r="E317" s="28"/>
      <c r="F317" s="28" t="s">
        <v>4</v>
      </c>
      <c r="G317" s="28"/>
      <c r="H317" s="28" t="s">
        <v>4</v>
      </c>
      <c r="I317" s="10" t="str">
        <f>IF(AND('Section 8'!$M$4=No,OR(Q317=FALSE,R317=FALSE)),Tab_NotReq,
IF(AND(Q317=TRUE,R317=TRUE,K317=""),"",
IF(COUNTIF($K317:$O317,Incomplete)&gt;=1,Incomplete_or_multiple_errors&amp;": "&amp;INDEX($K$2:$O$4,1,MATCH(Incomplete,$K317:$O317,0)),Complete)))</f>
        <v/>
      </c>
      <c r="K317" s="10" t="str" cm="1">
        <f t="array" ref="K317">IF($K$1=No,"",
IF(OR(Q317=FALSE,R317=FALSE),"",
IF(AND(SUMPRODUCT(--(S317:S$336=TRUE))=0,SUMPRODUCT(--(T317:T$336=TRUE))=0),"",Incomplete)))</f>
        <v/>
      </c>
      <c r="L317" s="10" t="str">
        <f>IF(L$1=No,"",IF($C317="","",
IF(COUNTIF('Substances &amp; Codes'!$B$4:$H$276,$C317)=0,Incomplete,Complete)))</f>
        <v/>
      </c>
      <c r="M317" s="10" t="str">
        <f t="shared" si="29"/>
        <v/>
      </c>
      <c r="N317" s="10" t="str">
        <f t="shared" si="32"/>
        <v/>
      </c>
      <c r="O317" s="10" t="str">
        <f t="shared" si="33"/>
        <v/>
      </c>
      <c r="P317" s="67"/>
      <c r="Q317" s="10" t="b">
        <f t="shared" si="34"/>
        <v>1</v>
      </c>
      <c r="R317" s="10" t="b">
        <f t="shared" si="30"/>
        <v>1</v>
      </c>
      <c r="S317" s="10" t="b">
        <f t="shared" si="35"/>
        <v>0</v>
      </c>
      <c r="T317" s="10" t="b">
        <f t="shared" si="31"/>
        <v>0</v>
      </c>
    </row>
    <row r="318" spans="1:20" x14ac:dyDescent="0.35">
      <c r="A318" s="25"/>
      <c r="B318" s="25"/>
      <c r="C318" s="28"/>
      <c r="D318" s="10" t="str">
        <f t="shared" si="28"/>
        <v/>
      </c>
      <c r="E318" s="28"/>
      <c r="F318" s="28" t="s">
        <v>4</v>
      </c>
      <c r="G318" s="28"/>
      <c r="H318" s="28" t="s">
        <v>4</v>
      </c>
      <c r="I318" s="10" t="str">
        <f>IF(AND('Section 8'!$M$4=No,OR(Q318=FALSE,R318=FALSE)),Tab_NotReq,
IF(AND(Q318=TRUE,R318=TRUE,K318=""),"",
IF(COUNTIF($K318:$O318,Incomplete)&gt;=1,Incomplete_or_multiple_errors&amp;": "&amp;INDEX($K$2:$O$4,1,MATCH(Incomplete,$K318:$O318,0)),Complete)))</f>
        <v/>
      </c>
      <c r="K318" s="10" t="str" cm="1">
        <f t="array" ref="K318">IF($K$1=No,"",
IF(OR(Q318=FALSE,R318=FALSE),"",
IF(AND(SUMPRODUCT(--(S318:S$336=TRUE))=0,SUMPRODUCT(--(T318:T$336=TRUE))=0),"",Incomplete)))</f>
        <v/>
      </c>
      <c r="L318" s="10" t="str">
        <f>IF(L$1=No,"",IF($C318="","",
IF(COUNTIF('Substances &amp; Codes'!$B$4:$H$276,$C318)=0,Incomplete,Complete)))</f>
        <v/>
      </c>
      <c r="M318" s="10" t="str">
        <f t="shared" si="29"/>
        <v/>
      </c>
      <c r="N318" s="10" t="str">
        <f t="shared" si="32"/>
        <v/>
      </c>
      <c r="O318" s="10" t="str">
        <f t="shared" si="33"/>
        <v/>
      </c>
      <c r="P318" s="67"/>
      <c r="Q318" s="10" t="b">
        <f t="shared" si="34"/>
        <v>1</v>
      </c>
      <c r="R318" s="10" t="b">
        <f t="shared" si="30"/>
        <v>1</v>
      </c>
      <c r="S318" s="10" t="b">
        <f t="shared" si="35"/>
        <v>0</v>
      </c>
      <c r="T318" s="10" t="b">
        <f t="shared" si="31"/>
        <v>0</v>
      </c>
    </row>
    <row r="319" spans="1:20" x14ac:dyDescent="0.35">
      <c r="A319" s="25"/>
      <c r="B319" s="25"/>
      <c r="C319" s="28"/>
      <c r="D319" s="10" t="str">
        <f t="shared" si="28"/>
        <v/>
      </c>
      <c r="E319" s="28"/>
      <c r="F319" s="28" t="s">
        <v>4</v>
      </c>
      <c r="G319" s="28"/>
      <c r="H319" s="28" t="s">
        <v>4</v>
      </c>
      <c r="I319" s="10" t="str">
        <f>IF(AND('Section 8'!$M$4=No,OR(Q319=FALSE,R319=FALSE)),Tab_NotReq,
IF(AND(Q319=TRUE,R319=TRUE,K319=""),"",
IF(COUNTIF($K319:$O319,Incomplete)&gt;=1,Incomplete_or_multiple_errors&amp;": "&amp;INDEX($K$2:$O$4,1,MATCH(Incomplete,$K319:$O319,0)),Complete)))</f>
        <v/>
      </c>
      <c r="K319" s="10" t="str" cm="1">
        <f t="array" ref="K319">IF($K$1=No,"",
IF(OR(Q319=FALSE,R319=FALSE),"",
IF(AND(SUMPRODUCT(--(S319:S$336=TRUE))=0,SUMPRODUCT(--(T319:T$336=TRUE))=0),"",Incomplete)))</f>
        <v/>
      </c>
      <c r="L319" s="10" t="str">
        <f>IF(L$1=No,"",IF($C319="","",
IF(COUNTIF('Substances &amp; Codes'!$B$4:$H$276,$C319)=0,Incomplete,Complete)))</f>
        <v/>
      </c>
      <c r="M319" s="10" t="str">
        <f t="shared" si="29"/>
        <v/>
      </c>
      <c r="N319" s="10" t="str">
        <f t="shared" si="32"/>
        <v/>
      </c>
      <c r="O319" s="10" t="str">
        <f t="shared" si="33"/>
        <v/>
      </c>
      <c r="P319" s="67"/>
      <c r="Q319" s="10" t="b">
        <f t="shared" si="34"/>
        <v>1</v>
      </c>
      <c r="R319" s="10" t="b">
        <f t="shared" si="30"/>
        <v>1</v>
      </c>
      <c r="S319" s="10" t="b">
        <f t="shared" si="35"/>
        <v>0</v>
      </c>
      <c r="T319" s="10" t="b">
        <f t="shared" si="31"/>
        <v>0</v>
      </c>
    </row>
    <row r="320" spans="1:20" x14ac:dyDescent="0.35">
      <c r="A320" s="25"/>
      <c r="B320" s="25"/>
      <c r="C320" s="28"/>
      <c r="D320" s="10" t="str">
        <f t="shared" si="28"/>
        <v/>
      </c>
      <c r="E320" s="28"/>
      <c r="F320" s="28" t="s">
        <v>4</v>
      </c>
      <c r="G320" s="28"/>
      <c r="H320" s="28" t="s">
        <v>4</v>
      </c>
      <c r="I320" s="10" t="str">
        <f>IF(AND('Section 8'!$M$4=No,OR(Q320=FALSE,R320=FALSE)),Tab_NotReq,
IF(AND(Q320=TRUE,R320=TRUE,K320=""),"",
IF(COUNTIF($K320:$O320,Incomplete)&gt;=1,Incomplete_or_multiple_errors&amp;": "&amp;INDEX($K$2:$O$4,1,MATCH(Incomplete,$K320:$O320,0)),Complete)))</f>
        <v/>
      </c>
      <c r="K320" s="10" t="str" cm="1">
        <f t="array" ref="K320">IF($K$1=No,"",
IF(OR(Q320=FALSE,R320=FALSE),"",
IF(AND(SUMPRODUCT(--(S320:S$336=TRUE))=0,SUMPRODUCT(--(T320:T$336=TRUE))=0),"",Incomplete)))</f>
        <v/>
      </c>
      <c r="L320" s="10" t="str">
        <f>IF(L$1=No,"",IF($C320="","",
IF(COUNTIF('Substances &amp; Codes'!$B$4:$H$276,$C320)=0,Incomplete,Complete)))</f>
        <v/>
      </c>
      <c r="M320" s="10" t="str">
        <f t="shared" si="29"/>
        <v/>
      </c>
      <c r="N320" s="10" t="str">
        <f t="shared" si="32"/>
        <v/>
      </c>
      <c r="O320" s="10" t="str">
        <f t="shared" si="33"/>
        <v/>
      </c>
      <c r="P320" s="67"/>
      <c r="Q320" s="10" t="b">
        <f t="shared" si="34"/>
        <v>1</v>
      </c>
      <c r="R320" s="10" t="b">
        <f t="shared" si="30"/>
        <v>1</v>
      </c>
      <c r="S320" s="10" t="b">
        <f t="shared" si="35"/>
        <v>0</v>
      </c>
      <c r="T320" s="10" t="b">
        <f t="shared" si="31"/>
        <v>0</v>
      </c>
    </row>
    <row r="321" spans="1:20" x14ac:dyDescent="0.35">
      <c r="A321" s="25"/>
      <c r="B321" s="25"/>
      <c r="C321" s="28"/>
      <c r="D321" s="10" t="str">
        <f t="shared" si="28"/>
        <v/>
      </c>
      <c r="E321" s="28"/>
      <c r="F321" s="28" t="s">
        <v>4</v>
      </c>
      <c r="G321" s="28"/>
      <c r="H321" s="28" t="s">
        <v>4</v>
      </c>
      <c r="I321" s="10" t="str">
        <f>IF(AND('Section 8'!$M$4=No,OR(Q321=FALSE,R321=FALSE)),Tab_NotReq,
IF(AND(Q321=TRUE,R321=TRUE,K321=""),"",
IF(COUNTIF($K321:$O321,Incomplete)&gt;=1,Incomplete_or_multiple_errors&amp;": "&amp;INDEX($K$2:$O$4,1,MATCH(Incomplete,$K321:$O321,0)),Complete)))</f>
        <v/>
      </c>
      <c r="K321" s="10" t="str" cm="1">
        <f t="array" ref="K321">IF($K$1=No,"",
IF(OR(Q321=FALSE,R321=FALSE),"",
IF(AND(SUMPRODUCT(--(S321:S$336=TRUE))=0,SUMPRODUCT(--(T321:T$336=TRUE))=0),"",Incomplete)))</f>
        <v/>
      </c>
      <c r="L321" s="10" t="str">
        <f>IF(L$1=No,"",IF($C321="","",
IF(COUNTIF('Substances &amp; Codes'!$B$4:$H$276,$C321)=0,Incomplete,Complete)))</f>
        <v/>
      </c>
      <c r="M321" s="10" t="str">
        <f t="shared" si="29"/>
        <v/>
      </c>
      <c r="N321" s="10" t="str">
        <f t="shared" si="32"/>
        <v/>
      </c>
      <c r="O321" s="10" t="str">
        <f t="shared" si="33"/>
        <v/>
      </c>
      <c r="P321" s="67"/>
      <c r="Q321" s="10" t="b">
        <f t="shared" si="34"/>
        <v>1</v>
      </c>
      <c r="R321" s="10" t="b">
        <f t="shared" si="30"/>
        <v>1</v>
      </c>
      <c r="S321" s="10" t="b">
        <f t="shared" si="35"/>
        <v>0</v>
      </c>
      <c r="T321" s="10" t="b">
        <f t="shared" si="31"/>
        <v>0</v>
      </c>
    </row>
    <row r="322" spans="1:20" x14ac:dyDescent="0.35">
      <c r="A322" s="25"/>
      <c r="B322" s="25"/>
      <c r="C322" s="28"/>
      <c r="D322" s="10" t="str">
        <f t="shared" si="28"/>
        <v/>
      </c>
      <c r="E322" s="28"/>
      <c r="F322" s="28" t="s">
        <v>4</v>
      </c>
      <c r="G322" s="28"/>
      <c r="H322" s="28" t="s">
        <v>4</v>
      </c>
      <c r="I322" s="10" t="str">
        <f>IF(AND('Section 8'!$M$4=No,OR(Q322=FALSE,R322=FALSE)),Tab_NotReq,
IF(AND(Q322=TRUE,R322=TRUE,K322=""),"",
IF(COUNTIF($K322:$O322,Incomplete)&gt;=1,Incomplete_or_multiple_errors&amp;": "&amp;INDEX($K$2:$O$4,1,MATCH(Incomplete,$K322:$O322,0)),Complete)))</f>
        <v/>
      </c>
      <c r="K322" s="10" t="str" cm="1">
        <f t="array" ref="K322">IF($K$1=No,"",
IF(OR(Q322=FALSE,R322=FALSE),"",
IF(AND(SUMPRODUCT(--(S322:S$336=TRUE))=0,SUMPRODUCT(--(T322:T$336=TRUE))=0),"",Incomplete)))</f>
        <v/>
      </c>
      <c r="L322" s="10" t="str">
        <f>IF(L$1=No,"",IF($C322="","",
IF(COUNTIF('Substances &amp; Codes'!$B$4:$H$276,$C322)=0,Incomplete,Complete)))</f>
        <v/>
      </c>
      <c r="M322" s="10" t="str">
        <f t="shared" si="29"/>
        <v/>
      </c>
      <c r="N322" s="10" t="str">
        <f t="shared" si="32"/>
        <v/>
      </c>
      <c r="O322" s="10" t="str">
        <f t="shared" si="33"/>
        <v/>
      </c>
      <c r="P322" s="67"/>
      <c r="Q322" s="10" t="b">
        <f t="shared" si="34"/>
        <v>1</v>
      </c>
      <c r="R322" s="10" t="b">
        <f t="shared" si="30"/>
        <v>1</v>
      </c>
      <c r="S322" s="10" t="b">
        <f t="shared" si="35"/>
        <v>0</v>
      </c>
      <c r="T322" s="10" t="b">
        <f t="shared" si="31"/>
        <v>0</v>
      </c>
    </row>
    <row r="323" spans="1:20" x14ac:dyDescent="0.35">
      <c r="A323" s="25"/>
      <c r="B323" s="25"/>
      <c r="C323" s="28"/>
      <c r="D323" s="10" t="str">
        <f t="shared" si="28"/>
        <v/>
      </c>
      <c r="E323" s="28"/>
      <c r="F323" s="28" t="s">
        <v>4</v>
      </c>
      <c r="G323" s="28"/>
      <c r="H323" s="28" t="s">
        <v>4</v>
      </c>
      <c r="I323" s="10" t="str">
        <f>IF(AND('Section 8'!$M$4=No,OR(Q323=FALSE,R323=FALSE)),Tab_NotReq,
IF(AND(Q323=TRUE,R323=TRUE,K323=""),"",
IF(COUNTIF($K323:$O323,Incomplete)&gt;=1,Incomplete_or_multiple_errors&amp;": "&amp;INDEX($K$2:$O$4,1,MATCH(Incomplete,$K323:$O323,0)),Complete)))</f>
        <v/>
      </c>
      <c r="K323" s="10" t="str" cm="1">
        <f t="array" ref="K323">IF($K$1=No,"",
IF(OR(Q323=FALSE,R323=FALSE),"",
IF(AND(SUMPRODUCT(--(S323:S$336=TRUE))=0,SUMPRODUCT(--(T323:T$336=TRUE))=0),"",Incomplete)))</f>
        <v/>
      </c>
      <c r="L323" s="10" t="str">
        <f>IF(L$1=No,"",IF($C323="","",
IF(COUNTIF('Substances &amp; Codes'!$B$4:$H$276,$C323)=0,Incomplete,Complete)))</f>
        <v/>
      </c>
      <c r="M323" s="10" t="str">
        <f t="shared" si="29"/>
        <v/>
      </c>
      <c r="N323" s="10" t="str">
        <f t="shared" si="32"/>
        <v/>
      </c>
      <c r="O323" s="10" t="str">
        <f t="shared" si="33"/>
        <v/>
      </c>
      <c r="P323" s="67"/>
      <c r="Q323" s="10" t="b">
        <f t="shared" si="34"/>
        <v>1</v>
      </c>
      <c r="R323" s="10" t="b">
        <f t="shared" si="30"/>
        <v>1</v>
      </c>
      <c r="S323" s="10" t="b">
        <f t="shared" si="35"/>
        <v>0</v>
      </c>
      <c r="T323" s="10" t="b">
        <f t="shared" si="31"/>
        <v>0</v>
      </c>
    </row>
    <row r="324" spans="1:20" x14ac:dyDescent="0.35">
      <c r="A324" s="25"/>
      <c r="B324" s="25"/>
      <c r="C324" s="28"/>
      <c r="D324" s="10" t="str">
        <f t="shared" ref="D324:D336" si="36">IF(C324="", "", IFERROR(VLOOKUP(C324, Substance_Full, 2, FALSE), ""))</f>
        <v/>
      </c>
      <c r="E324" s="28"/>
      <c r="F324" s="28" t="s">
        <v>4</v>
      </c>
      <c r="G324" s="28"/>
      <c r="H324" s="28" t="s">
        <v>4</v>
      </c>
      <c r="I324" s="10" t="str">
        <f>IF(AND('Section 8'!$M$4=No,OR(Q324=FALSE,R324=FALSE)),Tab_NotReq,
IF(AND(Q324=TRUE,R324=TRUE,K324=""),"",
IF(COUNTIF($K324:$O324,Incomplete)&gt;=1,Incomplete_or_multiple_errors&amp;": "&amp;INDEX($K$2:$O$4,1,MATCH(Incomplete,$K324:$O324,0)),Complete)))</f>
        <v/>
      </c>
      <c r="K324" s="10" t="str" cm="1">
        <f t="array" ref="K324">IF($K$1=No,"",
IF(OR(Q324=FALSE,R324=FALSE),"",
IF(AND(SUMPRODUCT(--(S324:S$336=TRUE))=0,SUMPRODUCT(--(T324:T$336=TRUE))=0),"",Incomplete)))</f>
        <v/>
      </c>
      <c r="L324" s="10" t="str">
        <f>IF(L$1=No,"",IF($C324="","",
IF(COUNTIF('Substances &amp; Codes'!$B$4:$H$276,$C324)=0,Incomplete,Complete)))</f>
        <v/>
      </c>
      <c r="M324" s="10" t="str">
        <f t="shared" ref="M324:M336" si="37">IF(M$1=No, "",
IF(AND($Q324=TRUE,$R324=TRUE), "",
IF($E324="", Incomplete, Complete)))</f>
        <v/>
      </c>
      <c r="N324" s="10" t="str">
        <f t="shared" si="32"/>
        <v/>
      </c>
      <c r="O324" s="10" t="str">
        <f t="shared" si="33"/>
        <v/>
      </c>
      <c r="P324" s="67"/>
      <c r="Q324" s="10" t="b">
        <f t="shared" si="34"/>
        <v>1</v>
      </c>
      <c r="R324" s="10" t="b">
        <f t="shared" ref="R324:R336" si="38">AND(OR($F324="",$F324=No),OR($H324="",$H324=No))</f>
        <v>1</v>
      </c>
      <c r="S324" s="10" t="b">
        <f t="shared" si="35"/>
        <v>0</v>
      </c>
      <c r="T324" s="10" t="b">
        <f t="shared" ref="T324:T336" si="39">OR(AND($F325&lt;&gt;"",$F325&lt;&gt;No),AND($H325&lt;&gt;"",$H325&lt;&gt;No))</f>
        <v>0</v>
      </c>
    </row>
    <row r="325" spans="1:20" x14ac:dyDescent="0.35">
      <c r="A325" s="25"/>
      <c r="B325" s="25"/>
      <c r="C325" s="28"/>
      <c r="D325" s="10" t="str">
        <f t="shared" si="36"/>
        <v/>
      </c>
      <c r="E325" s="28"/>
      <c r="F325" s="28" t="s">
        <v>4</v>
      </c>
      <c r="G325" s="28"/>
      <c r="H325" s="28" t="s">
        <v>4</v>
      </c>
      <c r="I325" s="10" t="str">
        <f>IF(AND('Section 8'!$M$4=No,OR(Q325=FALSE,R325=FALSE)),Tab_NotReq,
IF(AND(Q325=TRUE,R325=TRUE,K325=""),"",
IF(COUNTIF($K325:$O325,Incomplete)&gt;=1,Incomplete_or_multiple_errors&amp;": "&amp;INDEX($K$2:$O$4,1,MATCH(Incomplete,$K325:$O325,0)),Complete)))</f>
        <v/>
      </c>
      <c r="K325" s="10" t="str" cm="1">
        <f t="array" ref="K325">IF($K$1=No,"",
IF(OR(Q325=FALSE,R325=FALSE),"",
IF(AND(SUMPRODUCT(--(S325:S$336=TRUE))=0,SUMPRODUCT(--(T325:T$336=TRUE))=0),"",Incomplete)))</f>
        <v/>
      </c>
      <c r="L325" s="10" t="str">
        <f>IF(L$1=No,"",IF($C325="","",
IF(COUNTIF('Substances &amp; Codes'!$B$4:$H$276,$C325)=0,Incomplete,Complete)))</f>
        <v/>
      </c>
      <c r="M325" s="10" t="str">
        <f t="shared" si="37"/>
        <v/>
      </c>
      <c r="N325" s="10" t="str">
        <f t="shared" ref="N325:N336" si="40">IF(N$1=No,"",
IF(AND($Q325=TRUE,$R325=TRUE),"",
IF(F325="",Incomplete,IF(ISERROR(VLOOKUP(F325,YesNo_CBI,1,FALSE))=TRUE,Incomplete,Complete))))</f>
        <v/>
      </c>
      <c r="O325" s="10" t="str">
        <f t="shared" ref="O325:O336" si="41">IF($O$1=No,"",
IF(AND(Q325=TRUE,R325=TRUE),"",
IF(AND(G325="",OR(H325="",H325=No)),"",
IF(AND(COUNTA(G325)&gt;0,ISERROR(VLOOKUP(H325,YesNo_CBI,1,FALSE))=FALSE)=TRUE,Complete,Incomplete))))</f>
        <v/>
      </c>
      <c r="P325" s="67"/>
      <c r="Q325" s="10" t="b">
        <f t="shared" ref="Q325:Q336" si="42">AND($C325="",$D325="",$E325="",$G325="")</f>
        <v>1</v>
      </c>
      <c r="R325" s="10" t="b">
        <f t="shared" si="38"/>
        <v>1</v>
      </c>
      <c r="S325" s="10" t="b">
        <f t="shared" ref="S325:S336" si="43">OR($C326&lt;&gt;"",$D326&lt;&gt;"",$E326&lt;&gt;"",$G326&lt;&gt;"")</f>
        <v>0</v>
      </c>
      <c r="T325" s="10" t="b">
        <f t="shared" si="39"/>
        <v>0</v>
      </c>
    </row>
    <row r="326" spans="1:20" x14ac:dyDescent="0.35">
      <c r="A326" s="25"/>
      <c r="B326" s="25"/>
      <c r="C326" s="28"/>
      <c r="D326" s="10" t="str">
        <f t="shared" si="36"/>
        <v/>
      </c>
      <c r="E326" s="28"/>
      <c r="F326" s="28" t="s">
        <v>4</v>
      </c>
      <c r="G326" s="28"/>
      <c r="H326" s="28" t="s">
        <v>4</v>
      </c>
      <c r="I326" s="10" t="str">
        <f>IF(AND('Section 8'!$M$4=No,OR(Q326=FALSE,R326=FALSE)),Tab_NotReq,
IF(AND(Q326=TRUE,R326=TRUE,K326=""),"",
IF(COUNTIF($K326:$O326,Incomplete)&gt;=1,Incomplete_or_multiple_errors&amp;": "&amp;INDEX($K$2:$O$4,1,MATCH(Incomplete,$K326:$O326,0)),Complete)))</f>
        <v/>
      </c>
      <c r="K326" s="10" t="str" cm="1">
        <f t="array" ref="K326">IF($K$1=No,"",
IF(OR(Q326=FALSE,R326=FALSE),"",
IF(AND(SUMPRODUCT(--(S326:S$336=TRUE))=0,SUMPRODUCT(--(T326:T$336=TRUE))=0),"",Incomplete)))</f>
        <v/>
      </c>
      <c r="L326" s="10" t="str">
        <f>IF(L$1=No,"",IF($C326="","",
IF(COUNTIF('Substances &amp; Codes'!$B$4:$H$276,$C326)=0,Incomplete,Complete)))</f>
        <v/>
      </c>
      <c r="M326" s="10" t="str">
        <f t="shared" si="37"/>
        <v/>
      </c>
      <c r="N326" s="10" t="str">
        <f t="shared" si="40"/>
        <v/>
      </c>
      <c r="O326" s="10" t="str">
        <f t="shared" si="41"/>
        <v/>
      </c>
      <c r="P326" s="67"/>
      <c r="Q326" s="10" t="b">
        <f t="shared" si="42"/>
        <v>1</v>
      </c>
      <c r="R326" s="10" t="b">
        <f t="shared" si="38"/>
        <v>1</v>
      </c>
      <c r="S326" s="10" t="b">
        <f t="shared" si="43"/>
        <v>0</v>
      </c>
      <c r="T326" s="10" t="b">
        <f t="shared" si="39"/>
        <v>0</v>
      </c>
    </row>
    <row r="327" spans="1:20" x14ac:dyDescent="0.35">
      <c r="A327" s="25"/>
      <c r="B327" s="25"/>
      <c r="C327" s="28"/>
      <c r="D327" s="10" t="str">
        <f t="shared" si="36"/>
        <v/>
      </c>
      <c r="E327" s="28"/>
      <c r="F327" s="28" t="s">
        <v>4</v>
      </c>
      <c r="G327" s="28"/>
      <c r="H327" s="28" t="s">
        <v>4</v>
      </c>
      <c r="I327" s="10" t="str">
        <f>IF(AND('Section 8'!$M$4=No,OR(Q327=FALSE,R327=FALSE)),Tab_NotReq,
IF(AND(Q327=TRUE,R327=TRUE,K327=""),"",
IF(COUNTIF($K327:$O327,Incomplete)&gt;=1,Incomplete_or_multiple_errors&amp;": "&amp;INDEX($K$2:$O$4,1,MATCH(Incomplete,$K327:$O327,0)),Complete)))</f>
        <v/>
      </c>
      <c r="K327" s="10" t="str" cm="1">
        <f t="array" ref="K327">IF($K$1=No,"",
IF(OR(Q327=FALSE,R327=FALSE),"",
IF(AND(SUMPRODUCT(--(S327:S$336=TRUE))=0,SUMPRODUCT(--(T327:T$336=TRUE))=0),"",Incomplete)))</f>
        <v/>
      </c>
      <c r="L327" s="10" t="str">
        <f>IF(L$1=No,"",IF($C327="","",
IF(COUNTIF('Substances &amp; Codes'!$B$4:$H$276,$C327)=0,Incomplete,Complete)))</f>
        <v/>
      </c>
      <c r="M327" s="10" t="str">
        <f t="shared" si="37"/>
        <v/>
      </c>
      <c r="N327" s="10" t="str">
        <f t="shared" si="40"/>
        <v/>
      </c>
      <c r="O327" s="10" t="str">
        <f t="shared" si="41"/>
        <v/>
      </c>
      <c r="P327" s="67"/>
      <c r="Q327" s="10" t="b">
        <f t="shared" si="42"/>
        <v>1</v>
      </c>
      <c r="R327" s="10" t="b">
        <f t="shared" si="38"/>
        <v>1</v>
      </c>
      <c r="S327" s="10" t="b">
        <f t="shared" si="43"/>
        <v>0</v>
      </c>
      <c r="T327" s="10" t="b">
        <f t="shared" si="39"/>
        <v>0</v>
      </c>
    </row>
    <row r="328" spans="1:20" x14ac:dyDescent="0.35">
      <c r="A328" s="25"/>
      <c r="B328" s="25"/>
      <c r="C328" s="28"/>
      <c r="D328" s="10" t="str">
        <f t="shared" si="36"/>
        <v/>
      </c>
      <c r="E328" s="28"/>
      <c r="F328" s="28" t="s">
        <v>4</v>
      </c>
      <c r="G328" s="28"/>
      <c r="H328" s="28" t="s">
        <v>4</v>
      </c>
      <c r="I328" s="10" t="str">
        <f>IF(AND('Section 8'!$M$4=No,OR(Q328=FALSE,R328=FALSE)),Tab_NotReq,
IF(AND(Q328=TRUE,R328=TRUE,K328=""),"",
IF(COUNTIF($K328:$O328,Incomplete)&gt;=1,Incomplete_or_multiple_errors&amp;": "&amp;INDEX($K$2:$O$4,1,MATCH(Incomplete,$K328:$O328,0)),Complete)))</f>
        <v/>
      </c>
      <c r="K328" s="10" t="str" cm="1">
        <f t="array" ref="K328">IF($K$1=No,"",
IF(OR(Q328=FALSE,R328=FALSE),"",
IF(AND(SUMPRODUCT(--(S328:S$336=TRUE))=0,SUMPRODUCT(--(T328:T$336=TRUE))=0),"",Incomplete)))</f>
        <v/>
      </c>
      <c r="L328" s="10" t="str">
        <f>IF(L$1=No,"",IF($C328="","",
IF(COUNTIF('Substances &amp; Codes'!$B$4:$H$276,$C328)=0,Incomplete,Complete)))</f>
        <v/>
      </c>
      <c r="M328" s="10" t="str">
        <f t="shared" si="37"/>
        <v/>
      </c>
      <c r="N328" s="10" t="str">
        <f t="shared" si="40"/>
        <v/>
      </c>
      <c r="O328" s="10" t="str">
        <f t="shared" si="41"/>
        <v/>
      </c>
      <c r="P328" s="67"/>
      <c r="Q328" s="10" t="b">
        <f t="shared" si="42"/>
        <v>1</v>
      </c>
      <c r="R328" s="10" t="b">
        <f t="shared" si="38"/>
        <v>1</v>
      </c>
      <c r="S328" s="10" t="b">
        <f t="shared" si="43"/>
        <v>0</v>
      </c>
      <c r="T328" s="10" t="b">
        <f t="shared" si="39"/>
        <v>0</v>
      </c>
    </row>
    <row r="329" spans="1:20" x14ac:dyDescent="0.35">
      <c r="A329" s="25"/>
      <c r="B329" s="25"/>
      <c r="C329" s="28"/>
      <c r="D329" s="10" t="str">
        <f t="shared" si="36"/>
        <v/>
      </c>
      <c r="E329" s="28"/>
      <c r="F329" s="28" t="s">
        <v>4</v>
      </c>
      <c r="G329" s="28"/>
      <c r="H329" s="28" t="s">
        <v>4</v>
      </c>
      <c r="I329" s="10" t="str">
        <f>IF(AND('Section 8'!$M$4=No,OR(Q329=FALSE,R329=FALSE)),Tab_NotReq,
IF(AND(Q329=TRUE,R329=TRUE,K329=""),"",
IF(COUNTIF($K329:$O329,Incomplete)&gt;=1,Incomplete_or_multiple_errors&amp;": "&amp;INDEX($K$2:$O$4,1,MATCH(Incomplete,$K329:$O329,0)),Complete)))</f>
        <v/>
      </c>
      <c r="K329" s="10" t="str" cm="1">
        <f t="array" ref="K329">IF($K$1=No,"",
IF(OR(Q329=FALSE,R329=FALSE),"",
IF(AND(SUMPRODUCT(--(S329:S$336=TRUE))=0,SUMPRODUCT(--(T329:T$336=TRUE))=0),"",Incomplete)))</f>
        <v/>
      </c>
      <c r="L329" s="10" t="str">
        <f>IF(L$1=No,"",IF($C329="","",
IF(COUNTIF('Substances &amp; Codes'!$B$4:$H$276,$C329)=0,Incomplete,Complete)))</f>
        <v/>
      </c>
      <c r="M329" s="10" t="str">
        <f t="shared" si="37"/>
        <v/>
      </c>
      <c r="N329" s="10" t="str">
        <f t="shared" si="40"/>
        <v/>
      </c>
      <c r="O329" s="10" t="str">
        <f t="shared" si="41"/>
        <v/>
      </c>
      <c r="P329" s="67"/>
      <c r="Q329" s="10" t="b">
        <f t="shared" si="42"/>
        <v>1</v>
      </c>
      <c r="R329" s="10" t="b">
        <f t="shared" si="38"/>
        <v>1</v>
      </c>
      <c r="S329" s="10" t="b">
        <f t="shared" si="43"/>
        <v>0</v>
      </c>
      <c r="T329" s="10" t="b">
        <f t="shared" si="39"/>
        <v>0</v>
      </c>
    </row>
    <row r="330" spans="1:20" x14ac:dyDescent="0.35">
      <c r="A330" s="25"/>
      <c r="B330" s="25"/>
      <c r="C330" s="28"/>
      <c r="D330" s="10" t="str">
        <f t="shared" si="36"/>
        <v/>
      </c>
      <c r="E330" s="28"/>
      <c r="F330" s="28" t="s">
        <v>4</v>
      </c>
      <c r="G330" s="28"/>
      <c r="H330" s="28" t="s">
        <v>4</v>
      </c>
      <c r="I330" s="10" t="str">
        <f>IF(AND('Section 8'!$M$4=No,OR(Q330=FALSE,R330=FALSE)),Tab_NotReq,
IF(AND(Q330=TRUE,R330=TRUE,K330=""),"",
IF(COUNTIF($K330:$O330,Incomplete)&gt;=1,Incomplete_or_multiple_errors&amp;": "&amp;INDEX($K$2:$O$4,1,MATCH(Incomplete,$K330:$O330,0)),Complete)))</f>
        <v/>
      </c>
      <c r="K330" s="10" t="str" cm="1">
        <f t="array" ref="K330">IF($K$1=No,"",
IF(OR(Q330=FALSE,R330=FALSE),"",
IF(AND(SUMPRODUCT(--(S330:S$336=TRUE))=0,SUMPRODUCT(--(T330:T$336=TRUE))=0),"",Incomplete)))</f>
        <v/>
      </c>
      <c r="L330" s="10" t="str">
        <f>IF(L$1=No,"",IF($C330="","",
IF(COUNTIF('Substances &amp; Codes'!$B$4:$H$276,$C330)=0,Incomplete,Complete)))</f>
        <v/>
      </c>
      <c r="M330" s="10" t="str">
        <f t="shared" si="37"/>
        <v/>
      </c>
      <c r="N330" s="10" t="str">
        <f t="shared" si="40"/>
        <v/>
      </c>
      <c r="O330" s="10" t="str">
        <f t="shared" si="41"/>
        <v/>
      </c>
      <c r="P330" s="67"/>
      <c r="Q330" s="10" t="b">
        <f t="shared" si="42"/>
        <v>1</v>
      </c>
      <c r="R330" s="10" t="b">
        <f t="shared" si="38"/>
        <v>1</v>
      </c>
      <c r="S330" s="10" t="b">
        <f t="shared" si="43"/>
        <v>0</v>
      </c>
      <c r="T330" s="10" t="b">
        <f t="shared" si="39"/>
        <v>0</v>
      </c>
    </row>
    <row r="331" spans="1:20" x14ac:dyDescent="0.35">
      <c r="A331" s="25"/>
      <c r="B331" s="25"/>
      <c r="C331" s="28"/>
      <c r="D331" s="10" t="str">
        <f t="shared" si="36"/>
        <v/>
      </c>
      <c r="E331" s="28"/>
      <c r="F331" s="28" t="s">
        <v>4</v>
      </c>
      <c r="G331" s="28"/>
      <c r="H331" s="28" t="s">
        <v>4</v>
      </c>
      <c r="I331" s="10" t="str">
        <f>IF(AND('Section 8'!$M$4=No,OR(Q331=FALSE,R331=FALSE)),Tab_NotReq,
IF(AND(Q331=TRUE,R331=TRUE,K331=""),"",
IF(COUNTIF($K331:$O331,Incomplete)&gt;=1,Incomplete_or_multiple_errors&amp;": "&amp;INDEX($K$2:$O$4,1,MATCH(Incomplete,$K331:$O331,0)),Complete)))</f>
        <v/>
      </c>
      <c r="K331" s="10" t="str" cm="1">
        <f t="array" ref="K331">IF($K$1=No,"",
IF(OR(Q331=FALSE,R331=FALSE),"",
IF(AND(SUMPRODUCT(--(S331:S$336=TRUE))=0,SUMPRODUCT(--(T331:T$336=TRUE))=0),"",Incomplete)))</f>
        <v/>
      </c>
      <c r="L331" s="10" t="str">
        <f>IF(L$1=No,"",IF($C331="","",
IF(COUNTIF('Substances &amp; Codes'!$B$4:$H$276,$C331)=0,Incomplete,Complete)))</f>
        <v/>
      </c>
      <c r="M331" s="10" t="str">
        <f t="shared" si="37"/>
        <v/>
      </c>
      <c r="N331" s="10" t="str">
        <f t="shared" si="40"/>
        <v/>
      </c>
      <c r="O331" s="10" t="str">
        <f t="shared" si="41"/>
        <v/>
      </c>
      <c r="P331" s="67"/>
      <c r="Q331" s="10" t="b">
        <f t="shared" si="42"/>
        <v>1</v>
      </c>
      <c r="R331" s="10" t="b">
        <f t="shared" si="38"/>
        <v>1</v>
      </c>
      <c r="S331" s="10" t="b">
        <f t="shared" si="43"/>
        <v>0</v>
      </c>
      <c r="T331" s="10" t="b">
        <f t="shared" si="39"/>
        <v>0</v>
      </c>
    </row>
    <row r="332" spans="1:20" x14ac:dyDescent="0.35">
      <c r="A332" s="25"/>
      <c r="B332" s="25"/>
      <c r="C332" s="28"/>
      <c r="D332" s="10" t="str">
        <f t="shared" si="36"/>
        <v/>
      </c>
      <c r="E332" s="28"/>
      <c r="F332" s="28" t="s">
        <v>4</v>
      </c>
      <c r="G332" s="28"/>
      <c r="H332" s="28" t="s">
        <v>4</v>
      </c>
      <c r="I332" s="10" t="str">
        <f>IF(AND('Section 8'!$M$4=No,OR(Q332=FALSE,R332=FALSE)),Tab_NotReq,
IF(AND(Q332=TRUE,R332=TRUE,K332=""),"",
IF(COUNTIF($K332:$O332,Incomplete)&gt;=1,Incomplete_or_multiple_errors&amp;": "&amp;INDEX($K$2:$O$4,1,MATCH(Incomplete,$K332:$O332,0)),Complete)))</f>
        <v/>
      </c>
      <c r="K332" s="10" t="str" cm="1">
        <f t="array" ref="K332">IF($K$1=No,"",
IF(OR(Q332=FALSE,R332=FALSE),"",
IF(AND(SUMPRODUCT(--(S332:S$336=TRUE))=0,SUMPRODUCT(--(T332:T$336=TRUE))=0),"",Incomplete)))</f>
        <v/>
      </c>
      <c r="L332" s="10" t="str">
        <f>IF(L$1=No,"",IF($C332="","",
IF(COUNTIF('Substances &amp; Codes'!$B$4:$H$276,$C332)=0,Incomplete,Complete)))</f>
        <v/>
      </c>
      <c r="M332" s="10" t="str">
        <f t="shared" si="37"/>
        <v/>
      </c>
      <c r="N332" s="10" t="str">
        <f t="shared" si="40"/>
        <v/>
      </c>
      <c r="O332" s="10" t="str">
        <f t="shared" si="41"/>
        <v/>
      </c>
      <c r="P332" s="67"/>
      <c r="Q332" s="10" t="b">
        <f t="shared" si="42"/>
        <v>1</v>
      </c>
      <c r="R332" s="10" t="b">
        <f t="shared" si="38"/>
        <v>1</v>
      </c>
      <c r="S332" s="10" t="b">
        <f t="shared" si="43"/>
        <v>0</v>
      </c>
      <c r="T332" s="10" t="b">
        <f t="shared" si="39"/>
        <v>0</v>
      </c>
    </row>
    <row r="333" spans="1:20" x14ac:dyDescent="0.35">
      <c r="A333" s="25"/>
      <c r="B333" s="25"/>
      <c r="C333" s="28"/>
      <c r="D333" s="10" t="str">
        <f t="shared" si="36"/>
        <v/>
      </c>
      <c r="E333" s="28"/>
      <c r="F333" s="28" t="s">
        <v>4</v>
      </c>
      <c r="G333" s="28"/>
      <c r="H333" s="28" t="s">
        <v>4</v>
      </c>
      <c r="I333" s="10" t="str">
        <f>IF(AND('Section 8'!$M$4=No,OR(Q333=FALSE,R333=FALSE)),Tab_NotReq,
IF(AND(Q333=TRUE,R333=TRUE,K333=""),"",
IF(COUNTIF($K333:$O333,Incomplete)&gt;=1,Incomplete_or_multiple_errors&amp;": "&amp;INDEX($K$2:$O$4,1,MATCH(Incomplete,$K333:$O333,0)),Complete)))</f>
        <v/>
      </c>
      <c r="K333" s="10" t="str" cm="1">
        <f t="array" ref="K333">IF($K$1=No,"",
IF(OR(Q333=FALSE,R333=FALSE),"",
IF(AND(SUMPRODUCT(--(S333:S$336=TRUE))=0,SUMPRODUCT(--(T333:T$336=TRUE))=0),"",Incomplete)))</f>
        <v/>
      </c>
      <c r="L333" s="10" t="str">
        <f>IF(L$1=No,"",IF($C333="","",
IF(COUNTIF('Substances &amp; Codes'!$B$4:$H$276,$C333)=0,Incomplete,Complete)))</f>
        <v/>
      </c>
      <c r="M333" s="10" t="str">
        <f t="shared" si="37"/>
        <v/>
      </c>
      <c r="N333" s="10" t="str">
        <f t="shared" si="40"/>
        <v/>
      </c>
      <c r="O333" s="10" t="str">
        <f t="shared" si="41"/>
        <v/>
      </c>
      <c r="P333" s="67"/>
      <c r="Q333" s="10" t="b">
        <f t="shared" si="42"/>
        <v>1</v>
      </c>
      <c r="R333" s="10" t="b">
        <f t="shared" si="38"/>
        <v>1</v>
      </c>
      <c r="S333" s="10" t="b">
        <f t="shared" si="43"/>
        <v>0</v>
      </c>
      <c r="T333" s="10" t="b">
        <f t="shared" si="39"/>
        <v>0</v>
      </c>
    </row>
    <row r="334" spans="1:20" x14ac:dyDescent="0.35">
      <c r="A334" s="25"/>
      <c r="B334" s="25"/>
      <c r="C334" s="28"/>
      <c r="D334" s="10" t="str">
        <f t="shared" si="36"/>
        <v/>
      </c>
      <c r="E334" s="28"/>
      <c r="F334" s="28" t="s">
        <v>4</v>
      </c>
      <c r="G334" s="28"/>
      <c r="H334" s="28" t="s">
        <v>4</v>
      </c>
      <c r="I334" s="10" t="str">
        <f>IF(AND('Section 8'!$M$4=No,OR(Q334=FALSE,R334=FALSE)),Tab_NotReq,
IF(AND(Q334=TRUE,R334=TRUE,K334=""),"",
IF(COUNTIF($K334:$O334,Incomplete)&gt;=1,Incomplete_or_multiple_errors&amp;": "&amp;INDEX($K$2:$O$4,1,MATCH(Incomplete,$K334:$O334,0)),Complete)))</f>
        <v/>
      </c>
      <c r="K334" s="10" t="str" cm="1">
        <f t="array" ref="K334">IF($K$1=No,"",
IF(OR(Q334=FALSE,R334=FALSE),"",
IF(AND(SUMPRODUCT(--(S334:S$336=TRUE))=0,SUMPRODUCT(--(T334:T$336=TRUE))=0),"",Incomplete)))</f>
        <v/>
      </c>
      <c r="L334" s="10" t="str">
        <f>IF(L$1=No,"",IF($C334="","",
IF(COUNTIF('Substances &amp; Codes'!$B$4:$H$276,$C334)=0,Incomplete,Complete)))</f>
        <v/>
      </c>
      <c r="M334" s="10" t="str">
        <f t="shared" si="37"/>
        <v/>
      </c>
      <c r="N334" s="10" t="str">
        <f t="shared" si="40"/>
        <v/>
      </c>
      <c r="O334" s="10" t="str">
        <f t="shared" si="41"/>
        <v/>
      </c>
      <c r="P334" s="67"/>
      <c r="Q334" s="10" t="b">
        <f t="shared" si="42"/>
        <v>1</v>
      </c>
      <c r="R334" s="10" t="b">
        <f t="shared" si="38"/>
        <v>1</v>
      </c>
      <c r="S334" s="10" t="b">
        <f t="shared" si="43"/>
        <v>0</v>
      </c>
      <c r="T334" s="10" t="b">
        <f t="shared" si="39"/>
        <v>0</v>
      </c>
    </row>
    <row r="335" spans="1:20" x14ac:dyDescent="0.35">
      <c r="A335" s="25"/>
      <c r="B335" s="25"/>
      <c r="C335" s="28"/>
      <c r="D335" s="10" t="str">
        <f t="shared" si="36"/>
        <v/>
      </c>
      <c r="E335" s="28"/>
      <c r="F335" s="28" t="s">
        <v>4</v>
      </c>
      <c r="G335" s="28"/>
      <c r="H335" s="28" t="s">
        <v>4</v>
      </c>
      <c r="I335" s="10" t="str">
        <f>IF(AND('Section 8'!$M$4=No,OR(Q335=FALSE,R335=FALSE)),Tab_NotReq,
IF(AND(Q335=TRUE,R335=TRUE,K335=""),"",
IF(COUNTIF($K335:$O335,Incomplete)&gt;=1,Incomplete_or_multiple_errors&amp;": "&amp;INDEX($K$2:$O$4,1,MATCH(Incomplete,$K335:$O335,0)),Complete)))</f>
        <v/>
      </c>
      <c r="K335" s="10" t="str" cm="1">
        <f t="array" ref="K335">IF($K$1=No,"",
IF(OR(Q335=FALSE,R335=FALSE),"",
IF(AND(SUMPRODUCT(--(S335:S$336=TRUE))=0,SUMPRODUCT(--(T335:T$336=TRUE))=0),"",Incomplete)))</f>
        <v/>
      </c>
      <c r="L335" s="10" t="str">
        <f>IF(L$1=No,"",IF($C335="","",
IF(COUNTIF('Substances &amp; Codes'!$B$4:$H$276,$C335)=0,Incomplete,Complete)))</f>
        <v/>
      </c>
      <c r="M335" s="10" t="str">
        <f t="shared" si="37"/>
        <v/>
      </c>
      <c r="N335" s="10" t="str">
        <f t="shared" si="40"/>
        <v/>
      </c>
      <c r="O335" s="10" t="str">
        <f t="shared" si="41"/>
        <v/>
      </c>
      <c r="P335" s="67"/>
      <c r="Q335" s="10" t="b">
        <f t="shared" si="42"/>
        <v>1</v>
      </c>
      <c r="R335" s="10" t="b">
        <f t="shared" si="38"/>
        <v>1</v>
      </c>
      <c r="S335" s="10" t="b">
        <f t="shared" si="43"/>
        <v>0</v>
      </c>
      <c r="T335" s="10" t="b">
        <f t="shared" si="39"/>
        <v>0</v>
      </c>
    </row>
    <row r="336" spans="1:20" x14ac:dyDescent="0.35">
      <c r="A336" s="25"/>
      <c r="B336" s="25"/>
      <c r="C336" s="28"/>
      <c r="D336" s="10" t="str">
        <f t="shared" si="36"/>
        <v/>
      </c>
      <c r="E336" s="28"/>
      <c r="F336" s="28" t="s">
        <v>4</v>
      </c>
      <c r="G336" s="28"/>
      <c r="H336" s="28" t="s">
        <v>4</v>
      </c>
      <c r="I336" s="10" t="str">
        <f>IF(AND('Section 8'!$M$4=No,OR(Q336=FALSE,R336=FALSE)),Tab_NotReq,
IF(AND(Q336=TRUE,R336=TRUE,K336=""),"",
IF(COUNTIF($K336:$O336,Incomplete)&gt;=1,Incomplete_or_multiple_errors&amp;": "&amp;INDEX($K$2:$O$4,1,MATCH(Incomplete,$K336:$O336,0)),Complete)))</f>
        <v/>
      </c>
      <c r="K336" s="10" t="str" cm="1">
        <f t="array" ref="K336">IF($K$1=No,"",
IF(OR(Q336=FALSE,R336=FALSE),"",
IF(AND(SUMPRODUCT(--(S336:S$336=TRUE))=0,SUMPRODUCT(--(T336:T$336=TRUE))=0),"",Incomplete)))</f>
        <v/>
      </c>
      <c r="L336" s="10" t="str">
        <f>IF(L$1=No,"",IF($C336="","",
IF(COUNTIF('Substances &amp; Codes'!$B$4:$H$276,$C336)=0,Incomplete,Complete)))</f>
        <v/>
      </c>
      <c r="M336" s="10" t="str">
        <f t="shared" si="37"/>
        <v/>
      </c>
      <c r="N336" s="10" t="str">
        <f t="shared" si="40"/>
        <v/>
      </c>
      <c r="O336" s="10" t="str">
        <f t="shared" si="41"/>
        <v/>
      </c>
      <c r="P336" s="67"/>
      <c r="Q336" s="10" t="b">
        <f t="shared" si="42"/>
        <v>1</v>
      </c>
      <c r="R336" s="10" t="b">
        <f t="shared" si="38"/>
        <v>1</v>
      </c>
      <c r="S336" s="10" t="b">
        <f t="shared" si="43"/>
        <v>0</v>
      </c>
      <c r="T336" s="10" t="b">
        <f t="shared" si="39"/>
        <v>0</v>
      </c>
    </row>
    <row r="337" s="25" customFormat="1" x14ac:dyDescent="0.35"/>
  </sheetData>
  <sheetProtection algorithmName="SHA-512" hashValue="Slej/hFFFY3lo8/e6rFCaV7jJ0arHJGdWtbPJVh5bwdLIasIDsxArMRYsyKPWWlA1NSaPZvqHJrBjvaoOaxkuQ==" saltValue="ccQ2CBHrT2aAhpM3onX6GA==" spinCount="100000" sheet="1" objects="1" scenarios="1"/>
  <mergeCells count="8">
    <mergeCell ref="G1:H1"/>
    <mergeCell ref="G2:H2"/>
    <mergeCell ref="A5:B35"/>
    <mergeCell ref="A1:B1"/>
    <mergeCell ref="C1:D1"/>
    <mergeCell ref="E1:F1"/>
    <mergeCell ref="C2:D2"/>
    <mergeCell ref="E2:F2"/>
  </mergeCells>
  <conditionalFormatting sqref="F4:F336">
    <cfRule type="expression" dxfId="203" priority="29">
      <formula>AND($E4="",$F4=No)</formula>
    </cfRule>
  </conditionalFormatting>
  <conditionalFormatting sqref="H4:H336">
    <cfRule type="expression" dxfId="200" priority="28">
      <formula>AND($G4="",$H4=No)</formula>
    </cfRule>
  </conditionalFormatting>
  <conditionalFormatting sqref="I4:I336">
    <cfRule type="cellIs" dxfId="199" priority="8" stopIfTrue="1" operator="equal">
      <formula>Tab_NotReq</formula>
    </cfRule>
    <cfRule type="expression" dxfId="198" priority="9" stopIfTrue="1">
      <formula>AND(COUNTIF($K4:$O4,Incomplete)&gt;1)</formula>
    </cfRule>
    <cfRule type="cellIs" dxfId="197" priority="10" stopIfTrue="1" operator="equal">
      <formula>Incomplete_or_multiple_errors&amp;": "&amp;HLOOKUP(RIGHT(I4,LEN(I4)-10), $K$2:$O$2, 1, FALSE)</formula>
    </cfRule>
    <cfRule type="cellIs" dxfId="196" priority="11" stopIfTrue="1" operator="equal">
      <formula>Complete</formula>
    </cfRule>
  </conditionalFormatting>
  <conditionalFormatting sqref="K4:K336 M4:N336">
    <cfRule type="cellIs" dxfId="195" priority="12" operator="equal">
      <formula>Complete</formula>
    </cfRule>
    <cfRule type="cellIs" dxfId="194" priority="13" operator="equal">
      <formula>Incomplete</formula>
    </cfRule>
  </conditionalFormatting>
  <conditionalFormatting sqref="L4:L336">
    <cfRule type="cellIs" dxfId="193" priority="3" stopIfTrue="1" operator="equal">
      <formula>"Incomplete"</formula>
    </cfRule>
    <cfRule type="cellIs" dxfId="192" priority="4" stopIfTrue="1" operator="equal">
      <formula>"Complete"</formula>
    </cfRule>
  </conditionalFormatting>
  <conditionalFormatting sqref="O4:O336">
    <cfRule type="cellIs" dxfId="191" priority="18" stopIfTrue="1" operator="equal">
      <formula>"Incomplete"</formula>
    </cfRule>
    <cfRule type="cellIs" dxfId="190" priority="19" stopIfTrue="1" operator="equal">
      <formula>"Complete"</formula>
    </cfRule>
  </conditionalFormatting>
  <conditionalFormatting sqref="Q4:T336">
    <cfRule type="cellIs" dxfId="189" priority="20" operator="equal">
      <formula>FALSE</formula>
    </cfRule>
    <cfRule type="cellIs" dxfId="188" priority="21" operator="equal">
      <formula>TRUE</formula>
    </cfRule>
  </conditionalFormatting>
  <dataValidations count="2">
    <dataValidation type="list" allowBlank="1" showInputMessage="1" showErrorMessage="1" sqref="K1:O1" xr:uid="{180976F1-2260-402D-A3C5-A609157AFF90}">
      <formula1>Yes_No</formula1>
    </dataValidation>
    <dataValidation type="list" allowBlank="1" showInputMessage="1" showErrorMessage="1" sqref="H4:H336 F4:F336" xr:uid="{0AC7963A-92FD-4F4D-B52B-7FAF9AD4F8F2}">
      <formula1>YesNo_CBI</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66A1C968-8AF1-400A-AB0C-74FD2E0CE618}">
            <xm:f>'Section 8'!$M$4=No</xm:f>
            <x14:dxf>
              <fill>
                <patternFill>
                  <bgColor theme="0" tint="-0.24994659260841701"/>
                </patternFill>
              </fill>
              <border>
                <left/>
                <right/>
                <top/>
                <bottom/>
              </border>
            </x14:dxf>
          </x14:cfRule>
          <xm:sqref>C4:H4 C4:C337 E5:H336 C5:D337</xm:sqref>
        </x14:conditionalFormatting>
        <x14:conditionalFormatting xmlns:xm="http://schemas.microsoft.com/office/excel/2006/main">
          <x14:cfRule type="expression" priority="6" id="{5D47A408-9E17-45C3-9401-1485F6893086}">
            <xm:f>AND('Section 8'!$M$4=No,$F4&lt;&gt;No)</xm:f>
            <x14:dxf>
              <font>
                <color auto="1"/>
              </font>
            </x14:dxf>
          </x14:cfRule>
          <x14:cfRule type="expression" priority="7" id="{10D8EBCB-3797-49FD-A879-530FE9CAE324}">
            <xm:f>AND('Section 8'!$M$4=No,$E4="")</xm:f>
            <x14:dxf>
              <font>
                <color theme="0" tint="-0.24994659260841701"/>
              </font>
            </x14:dxf>
          </x14:cfRule>
          <xm:sqref>F4:F336</xm:sqref>
        </x14:conditionalFormatting>
        <x14:conditionalFormatting xmlns:xm="http://schemas.microsoft.com/office/excel/2006/main">
          <x14:cfRule type="expression" priority="2" id="{EA0D37C7-40BB-4AA0-8361-93E73CB54770}">
            <xm:f>AND('Section 8'!$M$4=No,$H4&lt;&gt;No)</xm:f>
            <x14:dxf>
              <font>
                <color auto="1"/>
              </font>
            </x14:dxf>
          </x14:cfRule>
          <x14:cfRule type="expression" priority="5" id="{4B958805-C94A-43A9-8008-F27942AD1EF9}">
            <xm:f>AND('Section 8'!$M$4=No,$G4="")</xm:f>
            <x14:dxf>
              <font>
                <color theme="0" tint="-0.24994659260841701"/>
              </font>
            </x14:dxf>
          </x14:cfRule>
          <xm:sqref>H4:H336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Error" error="This substance identifier is not subject to the Notice. " xr:uid="{72B7069F-D13F-42DB-9E8A-410C2C62541B}">
          <x14:formula1>
            <xm:f>OFFSET(SubstanceLookupS9!G$3,1,0,MAX(SubstanceLookupS9!$A:$A),1)</xm:f>
          </x14:formula1>
          <xm:sqref>C4:C336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R53"/>
  <sheetViews>
    <sheetView zoomScaleNormal="100" workbookViewId="0">
      <pane xSplit="1" ySplit="3" topLeftCell="B4" activePane="bottomRight" state="frozenSplit"/>
      <selection activeCell="A5" sqref="A5:B35"/>
      <selection pane="topRight" activeCell="A5" sqref="A5:B35"/>
      <selection pane="bottomLeft" activeCell="A5" sqref="A5:B35"/>
      <selection pane="bottomRight"/>
    </sheetView>
  </sheetViews>
  <sheetFormatPr defaultColWidth="9.1796875" defaultRowHeight="14.5" zeroHeight="1" x14ac:dyDescent="0.35"/>
  <cols>
    <col min="1" max="2" width="31.453125" customWidth="1"/>
    <col min="3" max="3" width="50" customWidth="1"/>
    <col min="4" max="4" width="21" bestFit="1" customWidth="1"/>
    <col min="5" max="5" width="31.26953125" customWidth="1"/>
    <col min="6" max="6" width="24.1796875" bestFit="1" customWidth="1"/>
    <col min="7" max="12" width="24.1796875" customWidth="1"/>
    <col min="13" max="13" width="51.7265625" customWidth="1"/>
    <col min="14" max="14" width="24.1796875" customWidth="1"/>
    <col min="15" max="15" width="38.26953125" customWidth="1"/>
    <col min="16" max="16" width="24.1796875" customWidth="1"/>
    <col min="17" max="17" width="81.26953125" customWidth="1"/>
    <col min="18" max="18" width="17" hidden="1" customWidth="1"/>
    <col min="19" max="20" width="22.54296875" hidden="1" customWidth="1"/>
    <col min="21" max="21" width="53" hidden="1" customWidth="1"/>
    <col min="22" max="22" width="18.453125" hidden="1" customWidth="1"/>
    <col min="23" max="23" width="24" hidden="1" customWidth="1"/>
    <col min="24" max="24" width="25.7265625" hidden="1" customWidth="1"/>
    <col min="25" max="25" width="18" hidden="1" customWidth="1"/>
    <col min="26" max="26" width="27.7265625" hidden="1" customWidth="1"/>
    <col min="27" max="27" width="30.26953125" hidden="1" customWidth="1"/>
    <col min="28" max="37" width="22.81640625" hidden="1" customWidth="1"/>
    <col min="38" max="38" width="0.81640625" hidden="1" customWidth="1"/>
    <col min="39" max="39" width="27.7265625" hidden="1" customWidth="1"/>
    <col min="40" max="40" width="1" hidden="1" customWidth="1"/>
    <col min="41" max="44" width="16.453125" hidden="1" customWidth="1"/>
  </cols>
  <sheetData>
    <row r="1" spans="1:44" s="8" customFormat="1" ht="33" customHeight="1" x14ac:dyDescent="0.35">
      <c r="A1" s="44" t="s">
        <v>673</v>
      </c>
      <c r="B1" s="127" t="s">
        <v>1123</v>
      </c>
      <c r="C1" s="129"/>
      <c r="D1" s="129"/>
      <c r="E1" s="129"/>
      <c r="F1" s="129"/>
      <c r="G1" s="129"/>
      <c r="H1" s="129"/>
      <c r="I1" s="129"/>
      <c r="J1" s="129"/>
      <c r="K1" s="129"/>
      <c r="L1" s="129"/>
      <c r="M1" s="129"/>
      <c r="N1" s="128"/>
      <c r="O1" s="127" t="s">
        <v>230</v>
      </c>
      <c r="P1" s="128"/>
      <c r="Q1" s="14"/>
      <c r="R1" s="1" t="s">
        <v>236</v>
      </c>
      <c r="S1" s="12"/>
      <c r="T1" s="12" t="s">
        <v>5</v>
      </c>
      <c r="U1" s="12" t="s">
        <v>4</v>
      </c>
      <c r="V1" s="12" t="s">
        <v>5</v>
      </c>
      <c r="W1" s="12" t="s">
        <v>5</v>
      </c>
      <c r="X1" s="12" t="s">
        <v>5</v>
      </c>
      <c r="Y1" s="12" t="s">
        <v>5</v>
      </c>
      <c r="Z1" s="12" t="s">
        <v>5</v>
      </c>
      <c r="AA1" s="12" t="s">
        <v>5</v>
      </c>
      <c r="AB1" s="12"/>
      <c r="AC1" s="12" t="s">
        <v>5</v>
      </c>
      <c r="AD1" s="12" t="s">
        <v>5</v>
      </c>
      <c r="AE1" s="12" t="s">
        <v>5</v>
      </c>
      <c r="AF1" s="12" t="s">
        <v>5</v>
      </c>
      <c r="AG1" s="12" t="s">
        <v>5</v>
      </c>
      <c r="AH1" s="12" t="s">
        <v>5</v>
      </c>
      <c r="AI1" s="12" t="s">
        <v>5</v>
      </c>
      <c r="AJ1" s="12" t="s">
        <v>5</v>
      </c>
      <c r="AK1" s="12" t="s">
        <v>5</v>
      </c>
      <c r="AL1" s="12"/>
      <c r="AM1" s="12" t="s">
        <v>417</v>
      </c>
    </row>
    <row r="2" spans="1:44" s="8" customFormat="1" ht="38.25" customHeight="1" x14ac:dyDescent="0.35">
      <c r="A2" s="24" t="s">
        <v>230</v>
      </c>
      <c r="B2" s="119" t="s">
        <v>1068</v>
      </c>
      <c r="C2" s="120"/>
      <c r="D2" s="120"/>
      <c r="E2" s="120"/>
      <c r="F2" s="121"/>
      <c r="G2" s="119" t="s">
        <v>1069</v>
      </c>
      <c r="H2" s="120"/>
      <c r="I2" s="120"/>
      <c r="J2" s="120"/>
      <c r="K2" s="120"/>
      <c r="L2" s="121"/>
      <c r="M2" s="119" t="s">
        <v>1075</v>
      </c>
      <c r="N2" s="121"/>
      <c r="O2" s="119" t="s">
        <v>230</v>
      </c>
      <c r="P2" s="121"/>
      <c r="Q2" s="14"/>
      <c r="R2" s="1" t="s">
        <v>238</v>
      </c>
      <c r="S2" s="12" t="s">
        <v>778</v>
      </c>
      <c r="T2" s="12" t="s">
        <v>271</v>
      </c>
      <c r="U2" s="12" t="s">
        <v>418</v>
      </c>
      <c r="V2" s="12" t="str">
        <f>"Information is missing or incorrect in column "&amp;CHAR(COLUMN(INDEX($A$3:$P$3,1,MATCH(V$3,$A$3:$P$3,0)))+64)</f>
        <v>Information is missing or incorrect in column A</v>
      </c>
      <c r="W2" s="12" t="str">
        <f t="shared" ref="W2:AJ2" si="0">"Information is missing or incorrect in column "&amp;CHAR(COLUMN(INDEX($A$3:$P$3,1,MATCH(W$3,$A$3:$P$3,0)))+64)</f>
        <v>Information is missing or incorrect in column B</v>
      </c>
      <c r="X2" s="12" t="str">
        <f t="shared" si="0"/>
        <v>Information is missing or incorrect in column C</v>
      </c>
      <c r="Y2" s="12" t="str">
        <f t="shared" si="0"/>
        <v>Information is missing or incorrect in column D</v>
      </c>
      <c r="Z2" s="12" t="str">
        <f t="shared" si="0"/>
        <v>Information is missing or incorrect in column E</v>
      </c>
      <c r="AA2" s="12" t="str">
        <f t="shared" si="0"/>
        <v>Information is missing or incorrect in column F</v>
      </c>
      <c r="AB2" s="12"/>
      <c r="AC2" s="12" t="str">
        <f t="shared" si="0"/>
        <v>Information is missing or incorrect in column G</v>
      </c>
      <c r="AD2" s="12" t="str">
        <f t="shared" si="0"/>
        <v>Information is missing or incorrect in column H</v>
      </c>
      <c r="AE2" s="12" t="str">
        <f t="shared" si="0"/>
        <v>Information is missing or incorrect in column I</v>
      </c>
      <c r="AF2" s="12" t="str">
        <f t="shared" si="0"/>
        <v>Information is missing or incorrect in column J</v>
      </c>
      <c r="AG2" s="12" t="str">
        <f t="shared" si="0"/>
        <v>Information is missing or incorrect in column K</v>
      </c>
      <c r="AH2" s="12" t="str">
        <f t="shared" si="0"/>
        <v>Information is missing or incorrect in column L</v>
      </c>
      <c r="AI2" s="12" t="str">
        <f>"Information is missing in column "&amp;CHAR(COLUMN(INDEX($A$3:$P$3,1,MATCH(AI$3,$A$3:$P$3,0)))+64)</f>
        <v>Information is missing in column M</v>
      </c>
      <c r="AJ2" s="12" t="str">
        <f t="shared" si="0"/>
        <v>Information is missing or incorrect in column N</v>
      </c>
      <c r="AK2" s="12" t="s">
        <v>777</v>
      </c>
      <c r="AL2" s="12"/>
      <c r="AM2" s="12" t="s">
        <v>404</v>
      </c>
    </row>
    <row r="3" spans="1:44" s="4" customFormat="1" ht="78.75" customHeight="1" x14ac:dyDescent="0.35">
      <c r="A3" s="11" t="s">
        <v>687</v>
      </c>
      <c r="B3" s="11" t="s">
        <v>0</v>
      </c>
      <c r="C3" s="11" t="s">
        <v>6</v>
      </c>
      <c r="D3" s="11" t="s">
        <v>7</v>
      </c>
      <c r="E3" s="11" t="s">
        <v>406</v>
      </c>
      <c r="F3" s="11" t="s">
        <v>18</v>
      </c>
      <c r="G3" s="11" t="s">
        <v>1110</v>
      </c>
      <c r="H3" s="11" t="s">
        <v>772</v>
      </c>
      <c r="I3" s="11" t="s">
        <v>1111</v>
      </c>
      <c r="J3" s="11" t="s">
        <v>773</v>
      </c>
      <c r="K3" s="11" t="s">
        <v>1112</v>
      </c>
      <c r="L3" s="11" t="s">
        <v>774</v>
      </c>
      <c r="M3" s="11" t="s">
        <v>775</v>
      </c>
      <c r="N3" s="11" t="s">
        <v>776</v>
      </c>
      <c r="O3" s="11" t="s">
        <v>648</v>
      </c>
      <c r="P3" s="11" t="s">
        <v>231</v>
      </c>
      <c r="Q3" s="12" t="s">
        <v>19</v>
      </c>
      <c r="R3" s="1" t="s">
        <v>237</v>
      </c>
      <c r="S3" s="12" t="s">
        <v>632</v>
      </c>
      <c r="T3" s="12" t="s">
        <v>240</v>
      </c>
      <c r="U3" s="12" t="s">
        <v>419</v>
      </c>
      <c r="V3" s="12" t="str">
        <f>A3</f>
        <v>Do you own one or more facilities in Canada that has manufacturing or use activity?</v>
      </c>
      <c r="W3" s="12" t="str">
        <f>B$3</f>
        <v>Facility Name</v>
      </c>
      <c r="X3" s="12" t="str">
        <f>C$3</f>
        <v>Street Address</v>
      </c>
      <c r="Y3" s="12" t="str">
        <f>D$3</f>
        <v>City</v>
      </c>
      <c r="Z3" s="12" t="str">
        <f>E$3</f>
        <v>Province</v>
      </c>
      <c r="AA3" s="12" t="str">
        <f>F$3</f>
        <v>Postal Code</v>
      </c>
      <c r="AB3" s="12" t="s">
        <v>239</v>
      </c>
      <c r="AC3" s="12" t="str">
        <f>G$3</f>
        <v>Are any reportable substances known to be released to air?</v>
      </c>
      <c r="AD3" s="12" t="str">
        <f t="shared" ref="AD3:AH3" si="1">H$3</f>
        <v>Release to air is confidential?</v>
      </c>
      <c r="AE3" s="12" t="str">
        <f t="shared" si="1"/>
        <v>Are any reportable substances known to be released to water?</v>
      </c>
      <c r="AF3" s="12" t="str">
        <f t="shared" si="1"/>
        <v>Release to water is confidential?</v>
      </c>
      <c r="AG3" s="12" t="str">
        <f t="shared" si="1"/>
        <v>Are any reportable substances known to be released to land?</v>
      </c>
      <c r="AH3" s="12" t="str">
        <f t="shared" si="1"/>
        <v>Release to land is confidential?</v>
      </c>
      <c r="AI3" s="12" t="str">
        <f t="shared" ref="AI3" si="2">M$3</f>
        <v>Description of policy or procedure</v>
      </c>
      <c r="AJ3" s="12" t="str">
        <f t="shared" ref="AJ3" si="3">N$3</f>
        <v>Description of policy or procedure is confidential?</v>
      </c>
      <c r="AK3" s="12" t="str">
        <f t="shared" ref="AK3" si="4">O$3</f>
        <v>Notes</v>
      </c>
      <c r="AL3" s="12"/>
      <c r="AM3" s="12" t="s">
        <v>250</v>
      </c>
      <c r="AO3" s="12" t="s">
        <v>424</v>
      </c>
      <c r="AP3" s="12" t="s">
        <v>425</v>
      </c>
      <c r="AQ3" s="12" t="s">
        <v>426</v>
      </c>
      <c r="AR3" s="12" t="s">
        <v>427</v>
      </c>
    </row>
    <row r="4" spans="1:44" s="9" customFormat="1" x14ac:dyDescent="0.35">
      <c r="A4" s="51"/>
      <c r="B4" s="51"/>
      <c r="C4" s="51"/>
      <c r="D4" s="51"/>
      <c r="E4" s="51"/>
      <c r="F4" s="51"/>
      <c r="G4" s="51"/>
      <c r="H4" s="51" t="s">
        <v>4</v>
      </c>
      <c r="I4" s="51"/>
      <c r="J4" s="51" t="s">
        <v>4</v>
      </c>
      <c r="K4" s="51"/>
      <c r="L4" s="51" t="s">
        <v>4</v>
      </c>
      <c r="M4" s="51"/>
      <c r="N4" s="51" t="s">
        <v>4</v>
      </c>
      <c r="O4" s="51"/>
      <c r="P4" s="51" t="s">
        <v>4</v>
      </c>
      <c r="Q4" s="10" t="str">
        <f>IF(AND('Section 8'!$L$4=No,OR($AO4=FALSE,$AP4=FALSE,$A$4&lt;&gt;"")),Tab_NotReq,
IF(AND('Section 8'!$L$4=No,OR($AO4=TRUE,$AP4=TRUE),$A$4=""),Complete,
IF(AND($A$4=No,$S4&lt;&gt;Incomplete,$T4&lt;&gt;Incomplete),Complete,
IF(AND($AO4=TRUE,$AP4=TRUE, $S4="",$T4=""),"",
IF(COUNTIF($S4:$AK4,Incomplete)&gt;=1,Incomplete_or_multiple_errors&amp;": "&amp;INDEX($S$2:$AK$4,1,MATCH(Incomplete,$S4:$AK4,0)),Complete)))))</f>
        <v/>
      </c>
      <c r="R4" s="1"/>
      <c r="S4" s="10" t="str">
        <f t="shared" ref="S4:S35" si="5">IF($A$4=Yes,"",
IF(AND($A$4=No,OR(AO4=FALSE,AP4=FALSE)), Incomplete,""))</f>
        <v/>
      </c>
      <c r="T4" s="10" t="str" cm="1">
        <f t="array" ref="T4">IF($T$1=No,"",
IF(OR(AO4=FALSE,AP4=FALSE),"",
IF(AND(SUMPRODUCT(--(AQ4:AQ$53=TRUE))=0,SUMPRODUCT(--(AR4:AR$53=TRUE))=0),"",Incomplete)))</f>
        <v/>
      </c>
      <c r="U4" s="10" t="str">
        <f t="shared" ref="U4:U35" si="6">IF($U$1=No, "",
IF(OR(A4="",C4= "", D4="", E4="",F4="")=TRUE, "",
IF(COUNTIF($AM$4:$AM$53, CONCATENATE(A4,C4, D4,E4,F4))&gt;1, Incomplete, Complete)))</f>
        <v/>
      </c>
      <c r="V4" s="10" t="str">
        <f t="shared" ref="V4:V53" si="7">IF(V$1=No,"",IF(ISBLANK($A$4)=TRUE,Incomplete,IF(ISERROR(VLOOKUP($A$4,Yes_No,1,FALSE))=TRUE,Incomplete,Complete)))</f>
        <v>Incomplete</v>
      </c>
      <c r="W4" s="10" t="str">
        <f t="shared" ref="W4:W53" si="8">IF(W$1=No,"",IF(ISBLANK($B4)=TRUE,Incomplete,Complete))</f>
        <v>Incomplete</v>
      </c>
      <c r="X4" s="10" t="str">
        <f t="shared" ref="X4:X53" si="9">IF(X$1=No,"",IF(ISBLANK($C4)=TRUE,Incomplete,Complete))</f>
        <v>Incomplete</v>
      </c>
      <c r="Y4" s="10" t="str">
        <f t="shared" ref="Y4:Y53" si="10">IF(Y$1=No,"",IF(ISBLANK($D4)=TRUE,Incomplete,Complete))</f>
        <v>Incomplete</v>
      </c>
      <c r="Z4" s="10" t="str">
        <f t="shared" ref="Z4:Z53" si="11">IF(Z$1=No,"",IF(ISBLANK($E4)=TRUE,Incomplete,IF(ISERROR(VLOOKUP($E4,Provinces_PFAS,1,FALSE))=TRUE,Incomplete,Complete)))</f>
        <v>Incomplete</v>
      </c>
      <c r="AA4" s="10" t="str">
        <f>IF(AA$1=No,"",
IF(ISBLANK($F4)=TRUE,Incomplete,
IF(AND(AND(
ISNUMBER(FIND(LEFT($F4,1),"ABCDEFGHIJKLMNOPQRSTUVWXYZ"))),
ISNUMBER(FIND(MID($F4,3,1),"ABCDEFGHIJKLMNOPQRSTUVWXYZ")),
ISNUMBER(FIND(MID($F4,6,1),"ABCDEFGHIJKLMNOPQRSTUVWXYZ")),
ISNUMBER(FIND(MID($F4,2,1),"0123456789")),
ISNUMBER(FIND(MID($F4,5,1),"0123456789")),
ISNUMBER(FIND(MID($F4,7,1),"0123456789")),
MID($F4,4,1)=" ",LEN($F4)=7)=TRUE,
Complete,Incomplete)))</f>
        <v>Incomplete</v>
      </c>
      <c r="AB4" s="10" t="b">
        <f>AND(AND(
ISNUMBER(FIND(LEFT($F4,1),"ABCDEFGHIJKLMNOPQRSTUVWXYZ"))),
ISNUMBER(FIND(MID($F4,3,1),"ABCDEFGHIJKLMNOPQRSTUVWXYZ")),
ISNUMBER(FIND(MID($F4,6,1),"ABCDEFGHIJKLMNOPQRSTUVWXYZ")),
ISNUMBER(FIND(MID($F4,2,1),"0123456789")),
ISNUMBER(FIND(MID($F4,5,1),"0123456789")),
ISNUMBER(FIND(MID($F4,7,1),"0123456789")),
MID($F4,4,1)=" ",LEN($F4)=7)</f>
        <v>0</v>
      </c>
      <c r="AC4" s="10" t="str">
        <f t="shared" ref="AC4:AC35" si="12">IF(AC$1=No,"",
IF(G4="",Incomplete,
IF(ISERROR(VLOOKUP(G4,Yes_No,1,FALSE))=TRUE,Incomplete,Complete)))</f>
        <v>Incomplete</v>
      </c>
      <c r="AD4" s="10" t="str">
        <f t="shared" ref="AD4:AD35" si="13">IF(AD$1=No,"",
IF(H4="",Incomplete,
IF(ISERROR(VLOOKUP(H4,YesNo_CBI,1,FALSE))=TRUE,Incomplete,Complete)))</f>
        <v>Complete</v>
      </c>
      <c r="AE4" s="10" t="str">
        <f t="shared" ref="AE4:AE35" si="14">IF(AE$1=No,"",
IF(I4="",Incomplete,
IF(ISERROR(VLOOKUP(I4,Yes_No,1,FALSE))=TRUE,Incomplete,Complete)))</f>
        <v>Incomplete</v>
      </c>
      <c r="AF4" s="10" t="str">
        <f t="shared" ref="AF4:AF35" si="15">IF(AF$1=No,"",
IF(J4="",Incomplete,
IF(ISERROR(VLOOKUP(J4,YesNo_CBI,1,FALSE))=TRUE,Incomplete,Complete)))</f>
        <v>Complete</v>
      </c>
      <c r="AG4" s="10" t="str">
        <f t="shared" ref="AG4:AG35" si="16">IF(AG$1=No,"",
IF(K4="",Incomplete,
IF(ISERROR(VLOOKUP(K4,Yes_No,1,FALSE))=TRUE,Incomplete,Complete)))</f>
        <v>Incomplete</v>
      </c>
      <c r="AH4" s="10" t="str">
        <f t="shared" ref="AH4:AH35" si="17">IF(AH$1=No,"",
IF(L4="",Incomplete,
IF(ISERROR(VLOOKUP(L4,YesNo_CBI,1,FALSE))=TRUE,Incomplete,Complete)))</f>
        <v>Complete</v>
      </c>
      <c r="AI4" s="10" t="str">
        <f t="shared" ref="AI4:AI35" si="18">IF(AI$1=No,"",IF($M4="",Incomplete,Complete))</f>
        <v>Incomplete</v>
      </c>
      <c r="AJ4" s="10" t="str">
        <f t="shared" ref="AJ4:AJ35" si="19">IF(AJ$1=No,"",
IF(N4="",Incomplete,
IF(ISERROR(VLOOKUP(N4,YesNo_CBI,1,FALSE))=TRUE,Incomplete,Complete)))</f>
        <v>Complete</v>
      </c>
      <c r="AK4" s="10" t="str">
        <f t="shared" ref="AK4:AK35" si="20">IF($AK$1=No,"",
IF(AND(O4="",OR(P4="",P4=No)),"",
IF(AND(O4="",OR(P4&lt;&gt;"",P4&lt;&gt;No)),Incomplete,
IF(AND(O4&lt;&gt;"",P4="")=TRUE,Incomplete,
IF(ISERROR(VLOOKUP(P4,YesNo_CBI,1,FALSE))=TRUE,
Incomplete,Complete)))))</f>
        <v/>
      </c>
      <c r="AL4" s="15"/>
      <c r="AM4" s="15" t="str">
        <f t="shared" ref="AM4:AM53" si="21" xml:space="preserve"> CONCATENATE(A4,C4,D4,E4, F4)</f>
        <v/>
      </c>
      <c r="AO4" s="10" t="b">
        <f>AND($B4="",$C4="",$D4="",$E4="",$F4="",$G4="",$I4="",$K4="",$M4="",$O4="")</f>
        <v>1</v>
      </c>
      <c r="AP4" s="10" t="b">
        <f t="shared" ref="AP4:AP35" si="22">AND(OR($H4="",$H4=No),OR($J4="",$J4=No),OR($L4="",$L4=No),OR($N4="",$N4=No),OR($P4="",$P4=No))</f>
        <v>1</v>
      </c>
      <c r="AQ4" s="10" t="b">
        <f>OR($B5&lt;&gt;"",$C5&lt;&gt;"",$D5&lt;&gt;"",$E5&lt;&gt;"",$F5&lt;&gt;"",$G5&lt;&gt;"",$I5&lt;&gt;"",$K5&lt;&gt;"",$M5&lt;&gt;"",$O5&lt;&gt;"")</f>
        <v>0</v>
      </c>
      <c r="AR4" s="10" t="b">
        <f t="shared" ref="AR4:AR35" si="23">OR(AND($H5&lt;&gt;"",$H5&lt;&gt;No),AND($J5&lt;&gt;"",$J5&lt;&gt;No),AND($L5&lt;&gt;"",$L5&lt;&gt;No),AND($N5&lt;&gt;"",$N5&lt;&gt;No),AND($P5&lt;&gt;"",$P5&lt;&gt;No))</f>
        <v>0</v>
      </c>
    </row>
    <row r="5" spans="1:44" s="9" customFormat="1" x14ac:dyDescent="0.35">
      <c r="A5" s="25"/>
      <c r="B5" s="51"/>
      <c r="C5" s="51"/>
      <c r="D5" s="51"/>
      <c r="E5" s="51"/>
      <c r="F5" s="51"/>
      <c r="G5" s="51"/>
      <c r="H5" s="51" t="s">
        <v>4</v>
      </c>
      <c r="I5" s="51"/>
      <c r="J5" s="51" t="s">
        <v>4</v>
      </c>
      <c r="K5" s="51"/>
      <c r="L5" s="51" t="s">
        <v>4</v>
      </c>
      <c r="M5" s="51"/>
      <c r="N5" s="51" t="s">
        <v>4</v>
      </c>
      <c r="O5" s="51"/>
      <c r="P5" s="51" t="s">
        <v>4</v>
      </c>
      <c r="Q5" s="10" t="str">
        <f>IF(AND('Section 8'!$L$4=No,OR($AO5=FALSE,$AP5=FALSE)),Tab_NotReq,
IF(AND($AO5=TRUE,$S5="",$T5=""),"",
IF(COUNTIF($S5:$AK5,Incomplete)&gt;=1,Incomplete_or_multiple_errors&amp;": "&amp;INDEX($S$2:$AK$4,1,MATCH(Incomplete,$S5:$AK5,0)),Complete)))</f>
        <v/>
      </c>
      <c r="R5" s="1"/>
      <c r="S5" s="10" t="str">
        <f t="shared" si="5"/>
        <v/>
      </c>
      <c r="T5" s="10" t="str" cm="1">
        <f t="array" ref="T5">IF($T$1=No,"",
IF(OR(AO5=FALSE,AP5=FALSE),"",
IF(AND(SUMPRODUCT(--(AQ5:AQ$53=TRUE))=0,SUMPRODUCT(--(AR5:AR$53=TRUE))=0),"",Incomplete)))</f>
        <v/>
      </c>
      <c r="U5" s="10" t="str">
        <f t="shared" si="6"/>
        <v/>
      </c>
      <c r="V5" s="10" t="str">
        <f t="shared" si="7"/>
        <v>Incomplete</v>
      </c>
      <c r="W5" s="10" t="str">
        <f t="shared" si="8"/>
        <v>Incomplete</v>
      </c>
      <c r="X5" s="10" t="str">
        <f t="shared" si="9"/>
        <v>Incomplete</v>
      </c>
      <c r="Y5" s="10" t="str">
        <f t="shared" si="10"/>
        <v>Incomplete</v>
      </c>
      <c r="Z5" s="10" t="str">
        <f t="shared" si="11"/>
        <v>Incomplete</v>
      </c>
      <c r="AA5" s="10" t="str">
        <f t="shared" ref="AA5:AA53" si="24">IF(AA$1=No,"",
IF(ISBLANK($F5)=TRUE,Incomplete,
IF(AND(AND(
ISNUMBER(FIND(LEFT($F5,1),"ABCDEFGHIJKLMNOPQRSTUVWXYZ"))),
ISNUMBER(FIND(MID($F5,3,1),"ABCDEFGHIJKLMNOPQRSTUVWXYZ")),
ISNUMBER(FIND(MID($F5,6,1),"ABCDEFGHIJKLMNOPQRSTUVWXYZ")),
ISNUMBER(FIND(MID($F5,2,1),"0123456789")),
ISNUMBER(FIND(MID($F5,5,1),"0123456789")),
ISNUMBER(FIND(MID($F5,7,1),"0123456789")),
MID($F5,4,1)=" ",LEN($F5)=7)=TRUE,
Complete,Incomplete)))</f>
        <v>Incomplete</v>
      </c>
      <c r="AB5" s="10" t="b">
        <f t="shared" ref="AB5:AB53" si="25">AND(AND(
ISNUMBER(FIND(LEFT($F5,1),"ABCDEFGHIJKLMNOPQRSTUVWXYZ"))),
ISNUMBER(FIND(MID($F5,3,1),"ABCDEFGHIJKLMNOPQRSTUVWXYZ")),
ISNUMBER(FIND(MID($F5,6,1),"ABCDEFGHIJKLMNOPQRSTUVWXYZ")),
ISNUMBER(FIND(MID($F5,2,1),"0123456789")),
ISNUMBER(FIND(MID($F5,5,1),"0123456789")),
ISNUMBER(FIND(MID($F5,7,1),"0123456789")),
MID($F5,4,1)=" ",LEN($F5)=7)</f>
        <v>0</v>
      </c>
      <c r="AC5" s="10" t="str">
        <f t="shared" si="12"/>
        <v>Incomplete</v>
      </c>
      <c r="AD5" s="10" t="str">
        <f t="shared" si="13"/>
        <v>Complete</v>
      </c>
      <c r="AE5" s="10" t="str">
        <f t="shared" si="14"/>
        <v>Incomplete</v>
      </c>
      <c r="AF5" s="10" t="str">
        <f t="shared" si="15"/>
        <v>Complete</v>
      </c>
      <c r="AG5" s="10" t="str">
        <f t="shared" si="16"/>
        <v>Incomplete</v>
      </c>
      <c r="AH5" s="10" t="str">
        <f t="shared" si="17"/>
        <v>Complete</v>
      </c>
      <c r="AI5" s="10" t="str">
        <f t="shared" si="18"/>
        <v>Incomplete</v>
      </c>
      <c r="AJ5" s="10" t="str">
        <f t="shared" si="19"/>
        <v>Complete</v>
      </c>
      <c r="AK5" s="10" t="str">
        <f t="shared" si="20"/>
        <v/>
      </c>
      <c r="AL5" s="15"/>
      <c r="AM5" s="15" t="str">
        <f t="shared" si="21"/>
        <v/>
      </c>
      <c r="AO5" s="10" t="b">
        <f t="shared" ref="AO5:AO53" si="26">AND($B5="",$C5="",$D5="",$E5="",$F5="",$G5="",$I5="",$K5="",$M5="",$O5="")</f>
        <v>1</v>
      </c>
      <c r="AP5" s="10" t="b">
        <f t="shared" si="22"/>
        <v>1</v>
      </c>
      <c r="AQ5" s="10" t="b">
        <f t="shared" ref="AQ5:AQ53" si="27">OR($B6&lt;&gt;"",$C6&lt;&gt;"",$D6&lt;&gt;"",$E6&lt;&gt;"",$F6&lt;&gt;"",$G6&lt;&gt;"",$I6&lt;&gt;"",$K6&lt;&gt;"",$M6&lt;&gt;"",$O6&lt;&gt;"")</f>
        <v>0</v>
      </c>
      <c r="AR5" s="10" t="b">
        <f t="shared" si="23"/>
        <v>0</v>
      </c>
    </row>
    <row r="6" spans="1:44" s="9" customFormat="1" x14ac:dyDescent="0.35">
      <c r="A6" s="25"/>
      <c r="B6" s="51"/>
      <c r="C6" s="51"/>
      <c r="D6" s="51"/>
      <c r="E6" s="51"/>
      <c r="F6" s="51"/>
      <c r="G6" s="51"/>
      <c r="H6" s="51" t="s">
        <v>4</v>
      </c>
      <c r="I6" s="51"/>
      <c r="J6" s="51" t="s">
        <v>4</v>
      </c>
      <c r="K6" s="51"/>
      <c r="L6" s="51" t="s">
        <v>4</v>
      </c>
      <c r="M6" s="51"/>
      <c r="N6" s="51" t="s">
        <v>4</v>
      </c>
      <c r="O6" s="51"/>
      <c r="P6" s="51" t="s">
        <v>4</v>
      </c>
      <c r="Q6" s="10" t="str">
        <f>IF(AND('Section 8'!$L$4=No,OR($AO6=FALSE,$AP6=FALSE)),Tab_NotReq,
IF(AND($AO6=TRUE,$S6="",$T6=""),"",
IF(COUNTIF($S6:$AK6,Incomplete)&gt;=1,Incomplete_or_multiple_errors&amp;": "&amp;INDEX($S$2:$AK$4,1,MATCH(Incomplete,$S6:$AK6,0)),Complete)))</f>
        <v/>
      </c>
      <c r="R6" s="1"/>
      <c r="S6" s="10" t="str">
        <f t="shared" si="5"/>
        <v/>
      </c>
      <c r="T6" s="10" t="str" cm="1">
        <f t="array" ref="T6">IF($T$1=No,"",
IF(OR(AO6=FALSE,AP6=FALSE),"",
IF(AND(SUMPRODUCT(--(AQ6:AQ$53=TRUE))=0,SUMPRODUCT(--(AR6:AR$53=TRUE))=0),"",Incomplete)))</f>
        <v/>
      </c>
      <c r="U6" s="10" t="str">
        <f t="shared" si="6"/>
        <v/>
      </c>
      <c r="V6" s="10" t="str">
        <f t="shared" si="7"/>
        <v>Incomplete</v>
      </c>
      <c r="W6" s="10" t="str">
        <f t="shared" si="8"/>
        <v>Incomplete</v>
      </c>
      <c r="X6" s="10" t="str">
        <f t="shared" si="9"/>
        <v>Incomplete</v>
      </c>
      <c r="Y6" s="10" t="str">
        <f t="shared" si="10"/>
        <v>Incomplete</v>
      </c>
      <c r="Z6" s="10" t="str">
        <f t="shared" si="11"/>
        <v>Incomplete</v>
      </c>
      <c r="AA6" s="10" t="str">
        <f t="shared" si="24"/>
        <v>Incomplete</v>
      </c>
      <c r="AB6" s="10" t="b">
        <f t="shared" si="25"/>
        <v>0</v>
      </c>
      <c r="AC6" s="10" t="str">
        <f t="shared" si="12"/>
        <v>Incomplete</v>
      </c>
      <c r="AD6" s="10" t="str">
        <f t="shared" si="13"/>
        <v>Complete</v>
      </c>
      <c r="AE6" s="10" t="str">
        <f t="shared" si="14"/>
        <v>Incomplete</v>
      </c>
      <c r="AF6" s="10" t="str">
        <f t="shared" si="15"/>
        <v>Complete</v>
      </c>
      <c r="AG6" s="10" t="str">
        <f t="shared" si="16"/>
        <v>Incomplete</v>
      </c>
      <c r="AH6" s="10" t="str">
        <f t="shared" si="17"/>
        <v>Complete</v>
      </c>
      <c r="AI6" s="10" t="str">
        <f t="shared" si="18"/>
        <v>Incomplete</v>
      </c>
      <c r="AJ6" s="10" t="str">
        <f t="shared" si="19"/>
        <v>Complete</v>
      </c>
      <c r="AK6" s="10" t="str">
        <f t="shared" si="20"/>
        <v/>
      </c>
      <c r="AL6" s="15"/>
      <c r="AM6" s="15" t="str">
        <f t="shared" si="21"/>
        <v/>
      </c>
      <c r="AO6" s="10" t="b">
        <f t="shared" si="26"/>
        <v>1</v>
      </c>
      <c r="AP6" s="10" t="b">
        <f t="shared" si="22"/>
        <v>1</v>
      </c>
      <c r="AQ6" s="10" t="b">
        <f t="shared" si="27"/>
        <v>0</v>
      </c>
      <c r="AR6" s="10" t="b">
        <f t="shared" si="23"/>
        <v>0</v>
      </c>
    </row>
    <row r="7" spans="1:44" s="8" customFormat="1" x14ac:dyDescent="0.35">
      <c r="A7" s="25"/>
      <c r="B7" s="51"/>
      <c r="C7" s="51"/>
      <c r="D7" s="51"/>
      <c r="E7" s="51"/>
      <c r="F7" s="51"/>
      <c r="G7" s="51"/>
      <c r="H7" s="51" t="s">
        <v>4</v>
      </c>
      <c r="I7" s="51"/>
      <c r="J7" s="51" t="s">
        <v>4</v>
      </c>
      <c r="K7" s="51"/>
      <c r="L7" s="51" t="s">
        <v>4</v>
      </c>
      <c r="M7" s="51"/>
      <c r="N7" s="51" t="s">
        <v>4</v>
      </c>
      <c r="O7" s="51"/>
      <c r="P7" s="51" t="s">
        <v>4</v>
      </c>
      <c r="Q7" s="10" t="str">
        <f>IF(AND('Section 8'!$L$4=No,OR($AO7=FALSE,$AP7=FALSE)),Tab_NotReq,
IF(AND($AO7=TRUE,$S7="",$T7=""),"",
IF(COUNTIF($S7:$AK7,Incomplete)&gt;=1,Incomplete_or_multiple_errors&amp;": "&amp;INDEX($S$2:$AK$4,1,MATCH(Incomplete,$S7:$AK7,0)),Complete)))</f>
        <v/>
      </c>
      <c r="R7" s="1"/>
      <c r="S7" s="10" t="str">
        <f t="shared" si="5"/>
        <v/>
      </c>
      <c r="T7" s="10" t="str" cm="1">
        <f t="array" ref="T7">IF($T$1=No,"",
IF(OR(AO7=FALSE,AP7=FALSE),"",
IF(AND(SUMPRODUCT(--(AQ7:AQ$53=TRUE))=0,SUMPRODUCT(--(AR7:AR$53=TRUE))=0),"",Incomplete)))</f>
        <v/>
      </c>
      <c r="U7" s="10" t="str">
        <f t="shared" si="6"/>
        <v/>
      </c>
      <c r="V7" s="10" t="str">
        <f t="shared" si="7"/>
        <v>Incomplete</v>
      </c>
      <c r="W7" s="10" t="str">
        <f t="shared" si="8"/>
        <v>Incomplete</v>
      </c>
      <c r="X7" s="10" t="str">
        <f t="shared" si="9"/>
        <v>Incomplete</v>
      </c>
      <c r="Y7" s="10" t="str">
        <f t="shared" si="10"/>
        <v>Incomplete</v>
      </c>
      <c r="Z7" s="10" t="str">
        <f t="shared" si="11"/>
        <v>Incomplete</v>
      </c>
      <c r="AA7" s="10" t="str">
        <f t="shared" si="24"/>
        <v>Incomplete</v>
      </c>
      <c r="AB7" s="10" t="b">
        <f t="shared" si="25"/>
        <v>0</v>
      </c>
      <c r="AC7" s="10" t="str">
        <f t="shared" si="12"/>
        <v>Incomplete</v>
      </c>
      <c r="AD7" s="10" t="str">
        <f t="shared" si="13"/>
        <v>Complete</v>
      </c>
      <c r="AE7" s="10" t="str">
        <f t="shared" si="14"/>
        <v>Incomplete</v>
      </c>
      <c r="AF7" s="10" t="str">
        <f t="shared" si="15"/>
        <v>Complete</v>
      </c>
      <c r="AG7" s="10" t="str">
        <f t="shared" si="16"/>
        <v>Incomplete</v>
      </c>
      <c r="AH7" s="10" t="str">
        <f t="shared" si="17"/>
        <v>Complete</v>
      </c>
      <c r="AI7" s="10" t="str">
        <f t="shared" si="18"/>
        <v>Incomplete</v>
      </c>
      <c r="AJ7" s="10" t="str">
        <f t="shared" si="19"/>
        <v>Complete</v>
      </c>
      <c r="AK7" s="10" t="str">
        <f t="shared" si="20"/>
        <v/>
      </c>
      <c r="AL7" s="15"/>
      <c r="AM7" s="15" t="str">
        <f t="shared" si="21"/>
        <v/>
      </c>
      <c r="AO7" s="10" t="b">
        <f t="shared" si="26"/>
        <v>1</v>
      </c>
      <c r="AP7" s="10" t="b">
        <f t="shared" si="22"/>
        <v>1</v>
      </c>
      <c r="AQ7" s="10" t="b">
        <f t="shared" si="27"/>
        <v>0</v>
      </c>
      <c r="AR7" s="10" t="b">
        <f t="shared" si="23"/>
        <v>0</v>
      </c>
    </row>
    <row r="8" spans="1:44" s="8" customFormat="1" x14ac:dyDescent="0.35">
      <c r="A8" s="25"/>
      <c r="B8" s="51"/>
      <c r="C8" s="51"/>
      <c r="D8" s="51"/>
      <c r="E8" s="51"/>
      <c r="F8" s="51"/>
      <c r="G8" s="51"/>
      <c r="H8" s="51" t="s">
        <v>4</v>
      </c>
      <c r="I8" s="51"/>
      <c r="J8" s="51" t="s">
        <v>4</v>
      </c>
      <c r="K8" s="51"/>
      <c r="L8" s="51" t="s">
        <v>4</v>
      </c>
      <c r="M8" s="51"/>
      <c r="N8" s="51" t="s">
        <v>4</v>
      </c>
      <c r="O8" s="51"/>
      <c r="P8" s="51" t="s">
        <v>4</v>
      </c>
      <c r="Q8" s="10" t="str">
        <f>IF(AND('Section 8'!$L$4=No,OR($AO8=FALSE,$AP8=FALSE)),Tab_NotReq,
IF(AND($AO8=TRUE,$S8="",$T8=""),"",
IF(COUNTIF($S8:$AK8,Incomplete)&gt;=1,Incomplete_or_multiple_errors&amp;": "&amp;INDEX($S$2:$AK$4,1,MATCH(Incomplete,$S8:$AK8,0)),Complete)))</f>
        <v/>
      </c>
      <c r="R8" s="1"/>
      <c r="S8" s="10" t="str">
        <f t="shared" si="5"/>
        <v/>
      </c>
      <c r="T8" s="10" t="str" cm="1">
        <f t="array" ref="T8">IF($T$1=No,"",
IF(OR(AO8=FALSE,AP8=FALSE),"",
IF(AND(SUMPRODUCT(--(AQ8:AQ$53=TRUE))=0,SUMPRODUCT(--(AR8:AR$53=TRUE))=0),"",Incomplete)))</f>
        <v/>
      </c>
      <c r="U8" s="10" t="str">
        <f t="shared" si="6"/>
        <v/>
      </c>
      <c r="V8" s="10" t="str">
        <f t="shared" si="7"/>
        <v>Incomplete</v>
      </c>
      <c r="W8" s="10" t="str">
        <f t="shared" si="8"/>
        <v>Incomplete</v>
      </c>
      <c r="X8" s="10" t="str">
        <f t="shared" si="9"/>
        <v>Incomplete</v>
      </c>
      <c r="Y8" s="10" t="str">
        <f t="shared" si="10"/>
        <v>Incomplete</v>
      </c>
      <c r="Z8" s="10" t="str">
        <f t="shared" si="11"/>
        <v>Incomplete</v>
      </c>
      <c r="AA8" s="10" t="str">
        <f t="shared" si="24"/>
        <v>Incomplete</v>
      </c>
      <c r="AB8" s="10" t="b">
        <f t="shared" si="25"/>
        <v>0</v>
      </c>
      <c r="AC8" s="10" t="str">
        <f t="shared" si="12"/>
        <v>Incomplete</v>
      </c>
      <c r="AD8" s="10" t="str">
        <f t="shared" si="13"/>
        <v>Complete</v>
      </c>
      <c r="AE8" s="10" t="str">
        <f t="shared" si="14"/>
        <v>Incomplete</v>
      </c>
      <c r="AF8" s="10" t="str">
        <f t="shared" si="15"/>
        <v>Complete</v>
      </c>
      <c r="AG8" s="10" t="str">
        <f t="shared" si="16"/>
        <v>Incomplete</v>
      </c>
      <c r="AH8" s="10" t="str">
        <f t="shared" si="17"/>
        <v>Complete</v>
      </c>
      <c r="AI8" s="10" t="str">
        <f t="shared" si="18"/>
        <v>Incomplete</v>
      </c>
      <c r="AJ8" s="10" t="str">
        <f t="shared" si="19"/>
        <v>Complete</v>
      </c>
      <c r="AK8" s="10" t="str">
        <f t="shared" si="20"/>
        <v/>
      </c>
      <c r="AL8" s="15"/>
      <c r="AM8" s="15" t="str">
        <f t="shared" si="21"/>
        <v/>
      </c>
      <c r="AO8" s="10" t="b">
        <f t="shared" si="26"/>
        <v>1</v>
      </c>
      <c r="AP8" s="10" t="b">
        <f t="shared" si="22"/>
        <v>1</v>
      </c>
      <c r="AQ8" s="10" t="b">
        <f t="shared" si="27"/>
        <v>0</v>
      </c>
      <c r="AR8" s="10" t="b">
        <f t="shared" si="23"/>
        <v>0</v>
      </c>
    </row>
    <row r="9" spans="1:44" s="8" customFormat="1" x14ac:dyDescent="0.35">
      <c r="A9" s="25"/>
      <c r="B9" s="51"/>
      <c r="C9" s="51"/>
      <c r="D9" s="51"/>
      <c r="E9" s="51"/>
      <c r="F9" s="51"/>
      <c r="G9" s="51"/>
      <c r="H9" s="51" t="s">
        <v>4</v>
      </c>
      <c r="I9" s="51"/>
      <c r="J9" s="51" t="s">
        <v>4</v>
      </c>
      <c r="K9" s="51"/>
      <c r="L9" s="51" t="s">
        <v>4</v>
      </c>
      <c r="M9" s="51"/>
      <c r="N9" s="51" t="s">
        <v>4</v>
      </c>
      <c r="O9" s="51"/>
      <c r="P9" s="51" t="s">
        <v>4</v>
      </c>
      <c r="Q9" s="10" t="str">
        <f>IF(AND('Section 8'!$L$4=No,OR($AO9=FALSE,$AP9=FALSE)),Tab_NotReq,
IF(AND($AO9=TRUE,$S9="",$T9=""),"",
IF(COUNTIF($S9:$AK9,Incomplete)&gt;=1,Incomplete_or_multiple_errors&amp;": "&amp;INDEX($S$2:$AK$4,1,MATCH(Incomplete,$S9:$AK9,0)),Complete)))</f>
        <v/>
      </c>
      <c r="R9" s="1"/>
      <c r="S9" s="10" t="str">
        <f t="shared" si="5"/>
        <v/>
      </c>
      <c r="T9" s="10" t="str" cm="1">
        <f t="array" ref="T9">IF($T$1=No,"",
IF(OR(AO9=FALSE,AP9=FALSE),"",
IF(AND(SUMPRODUCT(--(AQ9:AQ$53=TRUE))=0,SUMPRODUCT(--(AR9:AR$53=TRUE))=0),"",Incomplete)))</f>
        <v/>
      </c>
      <c r="U9" s="10" t="str">
        <f t="shared" si="6"/>
        <v/>
      </c>
      <c r="V9" s="10" t="str">
        <f t="shared" si="7"/>
        <v>Incomplete</v>
      </c>
      <c r="W9" s="10" t="str">
        <f t="shared" si="8"/>
        <v>Incomplete</v>
      </c>
      <c r="X9" s="10" t="str">
        <f t="shared" si="9"/>
        <v>Incomplete</v>
      </c>
      <c r="Y9" s="10" t="str">
        <f t="shared" si="10"/>
        <v>Incomplete</v>
      </c>
      <c r="Z9" s="10" t="str">
        <f t="shared" si="11"/>
        <v>Incomplete</v>
      </c>
      <c r="AA9" s="10" t="str">
        <f t="shared" si="24"/>
        <v>Incomplete</v>
      </c>
      <c r="AB9" s="10" t="b">
        <f t="shared" si="25"/>
        <v>0</v>
      </c>
      <c r="AC9" s="10" t="str">
        <f t="shared" si="12"/>
        <v>Incomplete</v>
      </c>
      <c r="AD9" s="10" t="str">
        <f t="shared" si="13"/>
        <v>Complete</v>
      </c>
      <c r="AE9" s="10" t="str">
        <f t="shared" si="14"/>
        <v>Incomplete</v>
      </c>
      <c r="AF9" s="10" t="str">
        <f t="shared" si="15"/>
        <v>Complete</v>
      </c>
      <c r="AG9" s="10" t="str">
        <f t="shared" si="16"/>
        <v>Incomplete</v>
      </c>
      <c r="AH9" s="10" t="str">
        <f t="shared" si="17"/>
        <v>Complete</v>
      </c>
      <c r="AI9" s="10" t="str">
        <f t="shared" si="18"/>
        <v>Incomplete</v>
      </c>
      <c r="AJ9" s="10" t="str">
        <f t="shared" si="19"/>
        <v>Complete</v>
      </c>
      <c r="AK9" s="10" t="str">
        <f t="shared" si="20"/>
        <v/>
      </c>
      <c r="AL9" s="15"/>
      <c r="AM9" s="15" t="str">
        <f t="shared" si="21"/>
        <v/>
      </c>
      <c r="AO9" s="10" t="b">
        <f t="shared" si="26"/>
        <v>1</v>
      </c>
      <c r="AP9" s="10" t="b">
        <f t="shared" si="22"/>
        <v>1</v>
      </c>
      <c r="AQ9" s="10" t="b">
        <f t="shared" si="27"/>
        <v>0</v>
      </c>
      <c r="AR9" s="10" t="b">
        <f t="shared" si="23"/>
        <v>0</v>
      </c>
    </row>
    <row r="10" spans="1:44" s="8" customFormat="1" x14ac:dyDescent="0.35">
      <c r="A10" s="25"/>
      <c r="B10" s="61"/>
      <c r="C10" s="51"/>
      <c r="D10" s="51"/>
      <c r="E10" s="51"/>
      <c r="F10" s="51"/>
      <c r="G10" s="51"/>
      <c r="H10" s="51" t="s">
        <v>4</v>
      </c>
      <c r="I10" s="51"/>
      <c r="J10" s="51" t="s">
        <v>4</v>
      </c>
      <c r="K10" s="51"/>
      <c r="L10" s="51" t="s">
        <v>4</v>
      </c>
      <c r="M10" s="51"/>
      <c r="N10" s="51" t="s">
        <v>4</v>
      </c>
      <c r="O10" s="51"/>
      <c r="P10" s="51" t="s">
        <v>4</v>
      </c>
      <c r="Q10" s="10" t="str">
        <f>IF(AND('Section 8'!$L$4=No,OR($AO10=FALSE,$AP10=FALSE)),Tab_NotReq,
IF(AND($AO10=TRUE,$S10="",$T10=""),"",
IF(COUNTIF($S10:$AK10,Incomplete)&gt;=1,Incomplete_or_multiple_errors&amp;": "&amp;INDEX($S$2:$AK$4,1,MATCH(Incomplete,$S10:$AK10,0)),Complete)))</f>
        <v/>
      </c>
      <c r="R10" s="1"/>
      <c r="S10" s="10" t="str">
        <f t="shared" si="5"/>
        <v/>
      </c>
      <c r="T10" s="10" t="str" cm="1">
        <f t="array" ref="T10">IF($T$1=No,"",
IF(OR(AO10=FALSE,AP10=FALSE),"",
IF(AND(SUMPRODUCT(--(AQ10:AQ$53=TRUE))=0,SUMPRODUCT(--(AR10:AR$53=TRUE))=0),"",Incomplete)))</f>
        <v/>
      </c>
      <c r="U10" s="10" t="str">
        <f t="shared" si="6"/>
        <v/>
      </c>
      <c r="V10" s="10" t="str">
        <f t="shared" si="7"/>
        <v>Incomplete</v>
      </c>
      <c r="W10" s="10" t="str">
        <f t="shared" si="8"/>
        <v>Incomplete</v>
      </c>
      <c r="X10" s="10" t="str">
        <f t="shared" si="9"/>
        <v>Incomplete</v>
      </c>
      <c r="Y10" s="10" t="str">
        <f t="shared" si="10"/>
        <v>Incomplete</v>
      </c>
      <c r="Z10" s="10" t="str">
        <f t="shared" si="11"/>
        <v>Incomplete</v>
      </c>
      <c r="AA10" s="10" t="str">
        <f t="shared" si="24"/>
        <v>Incomplete</v>
      </c>
      <c r="AB10" s="10" t="b">
        <f t="shared" si="25"/>
        <v>0</v>
      </c>
      <c r="AC10" s="10" t="str">
        <f t="shared" si="12"/>
        <v>Incomplete</v>
      </c>
      <c r="AD10" s="10" t="str">
        <f t="shared" si="13"/>
        <v>Complete</v>
      </c>
      <c r="AE10" s="10" t="str">
        <f t="shared" si="14"/>
        <v>Incomplete</v>
      </c>
      <c r="AF10" s="10" t="str">
        <f t="shared" si="15"/>
        <v>Complete</v>
      </c>
      <c r="AG10" s="10" t="str">
        <f t="shared" si="16"/>
        <v>Incomplete</v>
      </c>
      <c r="AH10" s="10" t="str">
        <f t="shared" si="17"/>
        <v>Complete</v>
      </c>
      <c r="AI10" s="10" t="str">
        <f t="shared" si="18"/>
        <v>Incomplete</v>
      </c>
      <c r="AJ10" s="10" t="str">
        <f t="shared" si="19"/>
        <v>Complete</v>
      </c>
      <c r="AK10" s="10" t="str">
        <f t="shared" si="20"/>
        <v/>
      </c>
      <c r="AL10" s="15"/>
      <c r="AM10" s="15" t="str">
        <f t="shared" si="21"/>
        <v/>
      </c>
      <c r="AO10" s="10" t="b">
        <f t="shared" si="26"/>
        <v>1</v>
      </c>
      <c r="AP10" s="10" t="b">
        <f t="shared" si="22"/>
        <v>1</v>
      </c>
      <c r="AQ10" s="10" t="b">
        <f t="shared" si="27"/>
        <v>0</v>
      </c>
      <c r="AR10" s="10" t="b">
        <f t="shared" si="23"/>
        <v>0</v>
      </c>
    </row>
    <row r="11" spans="1:44" s="8" customFormat="1" x14ac:dyDescent="0.35">
      <c r="A11" s="25"/>
      <c r="B11" s="61"/>
      <c r="C11" s="51"/>
      <c r="D11" s="51"/>
      <c r="E11" s="51"/>
      <c r="F11" s="51"/>
      <c r="G11" s="51"/>
      <c r="H11" s="51" t="s">
        <v>4</v>
      </c>
      <c r="I11" s="51"/>
      <c r="J11" s="51" t="s">
        <v>4</v>
      </c>
      <c r="K11" s="51"/>
      <c r="L11" s="51" t="s">
        <v>4</v>
      </c>
      <c r="M11" s="51"/>
      <c r="N11" s="51" t="s">
        <v>4</v>
      </c>
      <c r="O11" s="51"/>
      <c r="P11" s="51" t="s">
        <v>4</v>
      </c>
      <c r="Q11" s="10" t="str">
        <f>IF(AND('Section 8'!$L$4=No,OR($AO11=FALSE,$AP11=FALSE)),Tab_NotReq,
IF(AND($AO11=TRUE,$S11="",$T11=""),"",
IF(COUNTIF($S11:$AK11,Incomplete)&gt;=1,Incomplete_or_multiple_errors&amp;": "&amp;INDEX($S$2:$AK$4,1,MATCH(Incomplete,$S11:$AK11,0)),Complete)))</f>
        <v/>
      </c>
      <c r="R11" s="1"/>
      <c r="S11" s="10" t="str">
        <f t="shared" si="5"/>
        <v/>
      </c>
      <c r="T11" s="10" t="str" cm="1">
        <f t="array" ref="T11">IF($T$1=No,"",
IF(OR(AO11=FALSE,AP11=FALSE),"",
IF(AND(SUMPRODUCT(--(AQ11:AQ$53=TRUE))=0,SUMPRODUCT(--(AR11:AR$53=TRUE))=0),"",Incomplete)))</f>
        <v/>
      </c>
      <c r="U11" s="10" t="str">
        <f t="shared" si="6"/>
        <v/>
      </c>
      <c r="V11" s="10" t="str">
        <f t="shared" si="7"/>
        <v>Incomplete</v>
      </c>
      <c r="W11" s="10" t="str">
        <f t="shared" si="8"/>
        <v>Incomplete</v>
      </c>
      <c r="X11" s="10" t="str">
        <f t="shared" si="9"/>
        <v>Incomplete</v>
      </c>
      <c r="Y11" s="10" t="str">
        <f t="shared" si="10"/>
        <v>Incomplete</v>
      </c>
      <c r="Z11" s="10" t="str">
        <f t="shared" si="11"/>
        <v>Incomplete</v>
      </c>
      <c r="AA11" s="10" t="str">
        <f t="shared" si="24"/>
        <v>Incomplete</v>
      </c>
      <c r="AB11" s="10" t="b">
        <f t="shared" si="25"/>
        <v>0</v>
      </c>
      <c r="AC11" s="10" t="str">
        <f t="shared" si="12"/>
        <v>Incomplete</v>
      </c>
      <c r="AD11" s="10" t="str">
        <f t="shared" si="13"/>
        <v>Complete</v>
      </c>
      <c r="AE11" s="10" t="str">
        <f t="shared" si="14"/>
        <v>Incomplete</v>
      </c>
      <c r="AF11" s="10" t="str">
        <f t="shared" si="15"/>
        <v>Complete</v>
      </c>
      <c r="AG11" s="10" t="str">
        <f t="shared" si="16"/>
        <v>Incomplete</v>
      </c>
      <c r="AH11" s="10" t="str">
        <f t="shared" si="17"/>
        <v>Complete</v>
      </c>
      <c r="AI11" s="10" t="str">
        <f t="shared" si="18"/>
        <v>Incomplete</v>
      </c>
      <c r="AJ11" s="10" t="str">
        <f t="shared" si="19"/>
        <v>Complete</v>
      </c>
      <c r="AK11" s="10" t="str">
        <f t="shared" si="20"/>
        <v/>
      </c>
      <c r="AL11" s="15"/>
      <c r="AM11" s="15" t="str">
        <f t="shared" si="21"/>
        <v/>
      </c>
      <c r="AO11" s="10" t="b">
        <f t="shared" si="26"/>
        <v>1</v>
      </c>
      <c r="AP11" s="10" t="b">
        <f t="shared" si="22"/>
        <v>1</v>
      </c>
      <c r="AQ11" s="10" t="b">
        <f t="shared" si="27"/>
        <v>0</v>
      </c>
      <c r="AR11" s="10" t="b">
        <f t="shared" si="23"/>
        <v>0</v>
      </c>
    </row>
    <row r="12" spans="1:44" s="8" customFormat="1" x14ac:dyDescent="0.35">
      <c r="A12" s="25"/>
      <c r="B12" s="61"/>
      <c r="C12" s="51"/>
      <c r="D12" s="51"/>
      <c r="E12" s="51"/>
      <c r="F12" s="51"/>
      <c r="G12" s="51"/>
      <c r="H12" s="51" t="s">
        <v>4</v>
      </c>
      <c r="I12" s="51"/>
      <c r="J12" s="51" t="s">
        <v>4</v>
      </c>
      <c r="K12" s="51"/>
      <c r="L12" s="51" t="s">
        <v>4</v>
      </c>
      <c r="M12" s="51"/>
      <c r="N12" s="51" t="s">
        <v>4</v>
      </c>
      <c r="O12" s="51"/>
      <c r="P12" s="51" t="s">
        <v>4</v>
      </c>
      <c r="Q12" s="10" t="str">
        <f>IF(AND('Section 8'!$L$4=No,OR($AO12=FALSE,$AP12=FALSE)),Tab_NotReq,
IF(AND($AO12=TRUE,$S12="",$T12=""),"",
IF(COUNTIF($S12:$AK12,Incomplete)&gt;=1,Incomplete_or_multiple_errors&amp;": "&amp;INDEX($S$2:$AK$4,1,MATCH(Incomplete,$S12:$AK12,0)),Complete)))</f>
        <v/>
      </c>
      <c r="R12" s="1"/>
      <c r="S12" s="10" t="str">
        <f t="shared" si="5"/>
        <v/>
      </c>
      <c r="T12" s="10" t="str" cm="1">
        <f t="array" ref="T12">IF($T$1=No,"",
IF(OR(AO12=FALSE,AP12=FALSE),"",
IF(AND(SUMPRODUCT(--(AQ12:AQ$53=TRUE))=0,SUMPRODUCT(--(AR12:AR$53=TRUE))=0),"",Incomplete)))</f>
        <v/>
      </c>
      <c r="U12" s="10" t="str">
        <f t="shared" si="6"/>
        <v/>
      </c>
      <c r="V12" s="10" t="str">
        <f t="shared" si="7"/>
        <v>Incomplete</v>
      </c>
      <c r="W12" s="10" t="str">
        <f t="shared" si="8"/>
        <v>Incomplete</v>
      </c>
      <c r="X12" s="10" t="str">
        <f t="shared" si="9"/>
        <v>Incomplete</v>
      </c>
      <c r="Y12" s="10" t="str">
        <f t="shared" si="10"/>
        <v>Incomplete</v>
      </c>
      <c r="Z12" s="10" t="str">
        <f t="shared" si="11"/>
        <v>Incomplete</v>
      </c>
      <c r="AA12" s="10" t="str">
        <f t="shared" si="24"/>
        <v>Incomplete</v>
      </c>
      <c r="AB12" s="10" t="b">
        <f t="shared" si="25"/>
        <v>0</v>
      </c>
      <c r="AC12" s="10" t="str">
        <f t="shared" si="12"/>
        <v>Incomplete</v>
      </c>
      <c r="AD12" s="10" t="str">
        <f t="shared" si="13"/>
        <v>Complete</v>
      </c>
      <c r="AE12" s="10" t="str">
        <f t="shared" si="14"/>
        <v>Incomplete</v>
      </c>
      <c r="AF12" s="10" t="str">
        <f t="shared" si="15"/>
        <v>Complete</v>
      </c>
      <c r="AG12" s="10" t="str">
        <f t="shared" si="16"/>
        <v>Incomplete</v>
      </c>
      <c r="AH12" s="10" t="str">
        <f t="shared" si="17"/>
        <v>Complete</v>
      </c>
      <c r="AI12" s="10" t="str">
        <f t="shared" si="18"/>
        <v>Incomplete</v>
      </c>
      <c r="AJ12" s="10" t="str">
        <f t="shared" si="19"/>
        <v>Complete</v>
      </c>
      <c r="AK12" s="10" t="str">
        <f t="shared" si="20"/>
        <v/>
      </c>
      <c r="AL12" s="15"/>
      <c r="AM12" s="15" t="str">
        <f t="shared" si="21"/>
        <v/>
      </c>
      <c r="AO12" s="10" t="b">
        <f t="shared" si="26"/>
        <v>1</v>
      </c>
      <c r="AP12" s="10" t="b">
        <f t="shared" si="22"/>
        <v>1</v>
      </c>
      <c r="AQ12" s="10" t="b">
        <f t="shared" si="27"/>
        <v>0</v>
      </c>
      <c r="AR12" s="10" t="b">
        <f t="shared" si="23"/>
        <v>0</v>
      </c>
    </row>
    <row r="13" spans="1:44" s="8" customFormat="1" x14ac:dyDescent="0.35">
      <c r="A13" s="25"/>
      <c r="B13" s="61"/>
      <c r="C13" s="51"/>
      <c r="D13" s="51"/>
      <c r="E13" s="51"/>
      <c r="F13" s="51"/>
      <c r="G13" s="51"/>
      <c r="H13" s="51" t="s">
        <v>4</v>
      </c>
      <c r="I13" s="51"/>
      <c r="J13" s="51" t="s">
        <v>4</v>
      </c>
      <c r="K13" s="51"/>
      <c r="L13" s="51" t="s">
        <v>4</v>
      </c>
      <c r="M13" s="51"/>
      <c r="N13" s="51" t="s">
        <v>4</v>
      </c>
      <c r="O13" s="51"/>
      <c r="P13" s="51" t="s">
        <v>4</v>
      </c>
      <c r="Q13" s="10" t="str">
        <f>IF(AND('Section 8'!$L$4=No,OR($AO13=FALSE,$AP13=FALSE)),Tab_NotReq,
IF(AND($AO13=TRUE,$S13="",$T13=""),"",
IF(COUNTIF($S13:$AK13,Incomplete)&gt;=1,Incomplete_or_multiple_errors&amp;": "&amp;INDEX($S$2:$AK$4,1,MATCH(Incomplete,$S13:$AK13,0)),Complete)))</f>
        <v/>
      </c>
      <c r="R13" s="1"/>
      <c r="S13" s="10" t="str">
        <f t="shared" si="5"/>
        <v/>
      </c>
      <c r="T13" s="10" t="str" cm="1">
        <f t="array" ref="T13">IF($T$1=No,"",
IF(OR(AO13=FALSE,AP13=FALSE),"",
IF(AND(SUMPRODUCT(--(AQ13:AQ$53=TRUE))=0,SUMPRODUCT(--(AR13:AR$53=TRUE))=0),"",Incomplete)))</f>
        <v/>
      </c>
      <c r="U13" s="10" t="str">
        <f t="shared" si="6"/>
        <v/>
      </c>
      <c r="V13" s="10" t="str">
        <f t="shared" si="7"/>
        <v>Incomplete</v>
      </c>
      <c r="W13" s="10" t="str">
        <f t="shared" si="8"/>
        <v>Incomplete</v>
      </c>
      <c r="X13" s="10" t="str">
        <f t="shared" si="9"/>
        <v>Incomplete</v>
      </c>
      <c r="Y13" s="10" t="str">
        <f t="shared" si="10"/>
        <v>Incomplete</v>
      </c>
      <c r="Z13" s="10" t="str">
        <f t="shared" si="11"/>
        <v>Incomplete</v>
      </c>
      <c r="AA13" s="10" t="str">
        <f t="shared" si="24"/>
        <v>Incomplete</v>
      </c>
      <c r="AB13" s="10" t="b">
        <f t="shared" si="25"/>
        <v>0</v>
      </c>
      <c r="AC13" s="10" t="str">
        <f t="shared" si="12"/>
        <v>Incomplete</v>
      </c>
      <c r="AD13" s="10" t="str">
        <f t="shared" si="13"/>
        <v>Complete</v>
      </c>
      <c r="AE13" s="10" t="str">
        <f t="shared" si="14"/>
        <v>Incomplete</v>
      </c>
      <c r="AF13" s="10" t="str">
        <f t="shared" si="15"/>
        <v>Complete</v>
      </c>
      <c r="AG13" s="10" t="str">
        <f t="shared" si="16"/>
        <v>Incomplete</v>
      </c>
      <c r="AH13" s="10" t="str">
        <f t="shared" si="17"/>
        <v>Complete</v>
      </c>
      <c r="AI13" s="10" t="str">
        <f t="shared" si="18"/>
        <v>Incomplete</v>
      </c>
      <c r="AJ13" s="10" t="str">
        <f t="shared" si="19"/>
        <v>Complete</v>
      </c>
      <c r="AK13" s="10" t="str">
        <f t="shared" si="20"/>
        <v/>
      </c>
      <c r="AL13" s="15"/>
      <c r="AM13" s="15" t="str">
        <f t="shared" si="21"/>
        <v/>
      </c>
      <c r="AO13" s="10" t="b">
        <f t="shared" si="26"/>
        <v>1</v>
      </c>
      <c r="AP13" s="10" t="b">
        <f t="shared" si="22"/>
        <v>1</v>
      </c>
      <c r="AQ13" s="10" t="b">
        <f t="shared" si="27"/>
        <v>0</v>
      </c>
      <c r="AR13" s="10" t="b">
        <f t="shared" si="23"/>
        <v>0</v>
      </c>
    </row>
    <row r="14" spans="1:44" s="8" customFormat="1" x14ac:dyDescent="0.35">
      <c r="A14" s="25"/>
      <c r="B14" s="61"/>
      <c r="C14" s="51"/>
      <c r="D14" s="51"/>
      <c r="E14" s="51"/>
      <c r="F14" s="51"/>
      <c r="G14" s="51"/>
      <c r="H14" s="51" t="s">
        <v>4</v>
      </c>
      <c r="I14" s="51"/>
      <c r="J14" s="51" t="s">
        <v>4</v>
      </c>
      <c r="K14" s="51"/>
      <c r="L14" s="51" t="s">
        <v>4</v>
      </c>
      <c r="M14" s="51"/>
      <c r="N14" s="51" t="s">
        <v>4</v>
      </c>
      <c r="O14" s="51"/>
      <c r="P14" s="51" t="s">
        <v>4</v>
      </c>
      <c r="Q14" s="10" t="str">
        <f>IF(AND('Section 8'!$L$4=No,OR($AO14=FALSE,$AP14=FALSE)),Tab_NotReq,
IF(AND($AO14=TRUE,$S14="",$T14=""),"",
IF(COUNTIF($S14:$AK14,Incomplete)&gt;=1,Incomplete_or_multiple_errors&amp;": "&amp;INDEX($S$2:$AK$4,1,MATCH(Incomplete,$S14:$AK14,0)),Complete)))</f>
        <v/>
      </c>
      <c r="R14" s="1"/>
      <c r="S14" s="10" t="str">
        <f t="shared" si="5"/>
        <v/>
      </c>
      <c r="T14" s="10" t="str" cm="1">
        <f t="array" ref="T14">IF($T$1=No,"",
IF(OR(AO14=FALSE,AP14=FALSE),"",
IF(AND(SUMPRODUCT(--(AQ14:AQ$53=TRUE))=0,SUMPRODUCT(--(AR14:AR$53=TRUE))=0),"",Incomplete)))</f>
        <v/>
      </c>
      <c r="U14" s="10" t="str">
        <f t="shared" si="6"/>
        <v/>
      </c>
      <c r="V14" s="10" t="str">
        <f t="shared" si="7"/>
        <v>Incomplete</v>
      </c>
      <c r="W14" s="10" t="str">
        <f t="shared" si="8"/>
        <v>Incomplete</v>
      </c>
      <c r="X14" s="10" t="str">
        <f t="shared" si="9"/>
        <v>Incomplete</v>
      </c>
      <c r="Y14" s="10" t="str">
        <f t="shared" si="10"/>
        <v>Incomplete</v>
      </c>
      <c r="Z14" s="10" t="str">
        <f t="shared" si="11"/>
        <v>Incomplete</v>
      </c>
      <c r="AA14" s="10" t="str">
        <f t="shared" si="24"/>
        <v>Incomplete</v>
      </c>
      <c r="AB14" s="10" t="b">
        <f t="shared" si="25"/>
        <v>0</v>
      </c>
      <c r="AC14" s="10" t="str">
        <f t="shared" si="12"/>
        <v>Incomplete</v>
      </c>
      <c r="AD14" s="10" t="str">
        <f t="shared" si="13"/>
        <v>Complete</v>
      </c>
      <c r="AE14" s="10" t="str">
        <f t="shared" si="14"/>
        <v>Incomplete</v>
      </c>
      <c r="AF14" s="10" t="str">
        <f t="shared" si="15"/>
        <v>Complete</v>
      </c>
      <c r="AG14" s="10" t="str">
        <f t="shared" si="16"/>
        <v>Incomplete</v>
      </c>
      <c r="AH14" s="10" t="str">
        <f t="shared" si="17"/>
        <v>Complete</v>
      </c>
      <c r="AI14" s="10" t="str">
        <f t="shared" si="18"/>
        <v>Incomplete</v>
      </c>
      <c r="AJ14" s="10" t="str">
        <f t="shared" si="19"/>
        <v>Complete</v>
      </c>
      <c r="AK14" s="10" t="str">
        <f t="shared" si="20"/>
        <v/>
      </c>
      <c r="AL14" s="15"/>
      <c r="AM14" s="15" t="str">
        <f t="shared" si="21"/>
        <v/>
      </c>
      <c r="AO14" s="10" t="b">
        <f t="shared" si="26"/>
        <v>1</v>
      </c>
      <c r="AP14" s="10" t="b">
        <f t="shared" si="22"/>
        <v>1</v>
      </c>
      <c r="AQ14" s="10" t="b">
        <f t="shared" si="27"/>
        <v>0</v>
      </c>
      <c r="AR14" s="10" t="b">
        <f t="shared" si="23"/>
        <v>0</v>
      </c>
    </row>
    <row r="15" spans="1:44" s="8" customFormat="1" x14ac:dyDescent="0.35">
      <c r="A15" s="25"/>
      <c r="B15" s="61"/>
      <c r="C15" s="51"/>
      <c r="D15" s="51"/>
      <c r="E15" s="51"/>
      <c r="F15" s="51"/>
      <c r="G15" s="51"/>
      <c r="H15" s="51" t="s">
        <v>4</v>
      </c>
      <c r="I15" s="51"/>
      <c r="J15" s="51" t="s">
        <v>4</v>
      </c>
      <c r="K15" s="51"/>
      <c r="L15" s="51" t="s">
        <v>4</v>
      </c>
      <c r="M15" s="51"/>
      <c r="N15" s="51" t="s">
        <v>4</v>
      </c>
      <c r="O15" s="51"/>
      <c r="P15" s="51" t="s">
        <v>4</v>
      </c>
      <c r="Q15" s="10" t="str">
        <f>IF(AND('Section 8'!$L$4=No,OR($AO15=FALSE,$AP15=FALSE)),Tab_NotReq,
IF(AND($AO15=TRUE,$S15="",$T15=""),"",
IF(COUNTIF($S15:$AK15,Incomplete)&gt;=1,Incomplete_or_multiple_errors&amp;": "&amp;INDEX($S$2:$AK$4,1,MATCH(Incomplete,$S15:$AK15,0)),Complete)))</f>
        <v/>
      </c>
      <c r="R15" s="1"/>
      <c r="S15" s="10" t="str">
        <f t="shared" si="5"/>
        <v/>
      </c>
      <c r="T15" s="10" t="str" cm="1">
        <f t="array" ref="T15">IF($T$1=No,"",
IF(OR(AO15=FALSE,AP15=FALSE),"",
IF(AND(SUMPRODUCT(--(AQ15:AQ$53=TRUE))=0,SUMPRODUCT(--(AR15:AR$53=TRUE))=0),"",Incomplete)))</f>
        <v/>
      </c>
      <c r="U15" s="10" t="str">
        <f t="shared" si="6"/>
        <v/>
      </c>
      <c r="V15" s="10" t="str">
        <f t="shared" si="7"/>
        <v>Incomplete</v>
      </c>
      <c r="W15" s="10" t="str">
        <f t="shared" si="8"/>
        <v>Incomplete</v>
      </c>
      <c r="X15" s="10" t="str">
        <f t="shared" si="9"/>
        <v>Incomplete</v>
      </c>
      <c r="Y15" s="10" t="str">
        <f t="shared" si="10"/>
        <v>Incomplete</v>
      </c>
      <c r="Z15" s="10" t="str">
        <f t="shared" si="11"/>
        <v>Incomplete</v>
      </c>
      <c r="AA15" s="10" t="str">
        <f t="shared" si="24"/>
        <v>Incomplete</v>
      </c>
      <c r="AB15" s="10" t="b">
        <f t="shared" si="25"/>
        <v>0</v>
      </c>
      <c r="AC15" s="10" t="str">
        <f t="shared" si="12"/>
        <v>Incomplete</v>
      </c>
      <c r="AD15" s="10" t="str">
        <f t="shared" si="13"/>
        <v>Complete</v>
      </c>
      <c r="AE15" s="10" t="str">
        <f t="shared" si="14"/>
        <v>Incomplete</v>
      </c>
      <c r="AF15" s="10" t="str">
        <f t="shared" si="15"/>
        <v>Complete</v>
      </c>
      <c r="AG15" s="10" t="str">
        <f t="shared" si="16"/>
        <v>Incomplete</v>
      </c>
      <c r="AH15" s="10" t="str">
        <f t="shared" si="17"/>
        <v>Complete</v>
      </c>
      <c r="AI15" s="10" t="str">
        <f t="shared" si="18"/>
        <v>Incomplete</v>
      </c>
      <c r="AJ15" s="10" t="str">
        <f t="shared" si="19"/>
        <v>Complete</v>
      </c>
      <c r="AK15" s="10" t="str">
        <f t="shared" si="20"/>
        <v/>
      </c>
      <c r="AL15" s="15"/>
      <c r="AM15" s="15" t="str">
        <f t="shared" si="21"/>
        <v/>
      </c>
      <c r="AO15" s="10" t="b">
        <f t="shared" si="26"/>
        <v>1</v>
      </c>
      <c r="AP15" s="10" t="b">
        <f t="shared" si="22"/>
        <v>1</v>
      </c>
      <c r="AQ15" s="10" t="b">
        <f t="shared" si="27"/>
        <v>0</v>
      </c>
      <c r="AR15" s="10" t="b">
        <f t="shared" si="23"/>
        <v>0</v>
      </c>
    </row>
    <row r="16" spans="1:44" s="8" customFormat="1" x14ac:dyDescent="0.35">
      <c r="A16" s="25"/>
      <c r="B16" s="61"/>
      <c r="C16" s="51"/>
      <c r="D16" s="51"/>
      <c r="E16" s="51"/>
      <c r="F16" s="51"/>
      <c r="G16" s="51"/>
      <c r="H16" s="51" t="s">
        <v>4</v>
      </c>
      <c r="I16" s="51"/>
      <c r="J16" s="51" t="s">
        <v>4</v>
      </c>
      <c r="K16" s="51"/>
      <c r="L16" s="51" t="s">
        <v>4</v>
      </c>
      <c r="M16" s="51"/>
      <c r="N16" s="51" t="s">
        <v>4</v>
      </c>
      <c r="O16" s="51"/>
      <c r="P16" s="51" t="s">
        <v>4</v>
      </c>
      <c r="Q16" s="10" t="str">
        <f>IF(AND('Section 8'!$L$4=No,OR($AO16=FALSE,$AP16=FALSE)),Tab_NotReq,
IF(AND($AO16=TRUE,$S16="",$T16=""),"",
IF(COUNTIF($S16:$AK16,Incomplete)&gt;=1,Incomplete_or_multiple_errors&amp;": "&amp;INDEX($S$2:$AK$4,1,MATCH(Incomplete,$S16:$AK16,0)),Complete)))</f>
        <v/>
      </c>
      <c r="R16" s="1"/>
      <c r="S16" s="10" t="str">
        <f t="shared" si="5"/>
        <v/>
      </c>
      <c r="T16" s="10" t="str" cm="1">
        <f t="array" ref="T16">IF($T$1=No,"",
IF(OR(AO16=FALSE,AP16=FALSE),"",
IF(AND(SUMPRODUCT(--(AQ16:AQ$53=TRUE))=0,SUMPRODUCT(--(AR16:AR$53=TRUE))=0),"",Incomplete)))</f>
        <v/>
      </c>
      <c r="U16" s="10" t="str">
        <f t="shared" si="6"/>
        <v/>
      </c>
      <c r="V16" s="10" t="str">
        <f t="shared" si="7"/>
        <v>Incomplete</v>
      </c>
      <c r="W16" s="10" t="str">
        <f t="shared" si="8"/>
        <v>Incomplete</v>
      </c>
      <c r="X16" s="10" t="str">
        <f t="shared" si="9"/>
        <v>Incomplete</v>
      </c>
      <c r="Y16" s="10" t="str">
        <f t="shared" si="10"/>
        <v>Incomplete</v>
      </c>
      <c r="Z16" s="10" t="str">
        <f t="shared" si="11"/>
        <v>Incomplete</v>
      </c>
      <c r="AA16" s="10" t="str">
        <f t="shared" si="24"/>
        <v>Incomplete</v>
      </c>
      <c r="AB16" s="10" t="b">
        <f t="shared" si="25"/>
        <v>0</v>
      </c>
      <c r="AC16" s="10" t="str">
        <f t="shared" si="12"/>
        <v>Incomplete</v>
      </c>
      <c r="AD16" s="10" t="str">
        <f t="shared" si="13"/>
        <v>Complete</v>
      </c>
      <c r="AE16" s="10" t="str">
        <f t="shared" si="14"/>
        <v>Incomplete</v>
      </c>
      <c r="AF16" s="10" t="str">
        <f t="shared" si="15"/>
        <v>Complete</v>
      </c>
      <c r="AG16" s="10" t="str">
        <f t="shared" si="16"/>
        <v>Incomplete</v>
      </c>
      <c r="AH16" s="10" t="str">
        <f t="shared" si="17"/>
        <v>Complete</v>
      </c>
      <c r="AI16" s="10" t="str">
        <f t="shared" si="18"/>
        <v>Incomplete</v>
      </c>
      <c r="AJ16" s="10" t="str">
        <f t="shared" si="19"/>
        <v>Complete</v>
      </c>
      <c r="AK16" s="10" t="str">
        <f t="shared" si="20"/>
        <v/>
      </c>
      <c r="AL16" s="15"/>
      <c r="AM16" s="15" t="str">
        <f t="shared" si="21"/>
        <v/>
      </c>
      <c r="AO16" s="10" t="b">
        <f t="shared" si="26"/>
        <v>1</v>
      </c>
      <c r="AP16" s="10" t="b">
        <f t="shared" si="22"/>
        <v>1</v>
      </c>
      <c r="AQ16" s="10" t="b">
        <f t="shared" si="27"/>
        <v>0</v>
      </c>
      <c r="AR16" s="10" t="b">
        <f t="shared" si="23"/>
        <v>0</v>
      </c>
    </row>
    <row r="17" spans="1:44" s="8" customFormat="1" x14ac:dyDescent="0.35">
      <c r="A17" s="25"/>
      <c r="B17" s="61"/>
      <c r="C17" s="51"/>
      <c r="D17" s="51"/>
      <c r="E17" s="51"/>
      <c r="F17" s="51"/>
      <c r="G17" s="51"/>
      <c r="H17" s="51" t="s">
        <v>4</v>
      </c>
      <c r="I17" s="51"/>
      <c r="J17" s="51" t="s">
        <v>4</v>
      </c>
      <c r="K17" s="51"/>
      <c r="L17" s="51" t="s">
        <v>4</v>
      </c>
      <c r="M17" s="51"/>
      <c r="N17" s="51" t="s">
        <v>4</v>
      </c>
      <c r="O17" s="51"/>
      <c r="P17" s="51" t="s">
        <v>4</v>
      </c>
      <c r="Q17" s="10" t="str">
        <f>IF(AND('Section 8'!$L$4=No,OR($AO17=FALSE,$AP17=FALSE)),Tab_NotReq,
IF(AND($AO17=TRUE,$S17="",$T17=""),"",
IF(COUNTIF($S17:$AK17,Incomplete)&gt;=1,Incomplete_or_multiple_errors&amp;": "&amp;INDEX($S$2:$AK$4,1,MATCH(Incomplete,$S17:$AK17,0)),Complete)))</f>
        <v/>
      </c>
      <c r="R17" s="1"/>
      <c r="S17" s="10" t="str">
        <f t="shared" si="5"/>
        <v/>
      </c>
      <c r="T17" s="10" t="str" cm="1">
        <f t="array" ref="T17">IF($T$1=No,"",
IF(OR(AO17=FALSE,AP17=FALSE),"",
IF(AND(SUMPRODUCT(--(AQ17:AQ$53=TRUE))=0,SUMPRODUCT(--(AR17:AR$53=TRUE))=0),"",Incomplete)))</f>
        <v/>
      </c>
      <c r="U17" s="10" t="str">
        <f t="shared" si="6"/>
        <v/>
      </c>
      <c r="V17" s="10" t="str">
        <f t="shared" si="7"/>
        <v>Incomplete</v>
      </c>
      <c r="W17" s="10" t="str">
        <f t="shared" si="8"/>
        <v>Incomplete</v>
      </c>
      <c r="X17" s="10" t="str">
        <f t="shared" si="9"/>
        <v>Incomplete</v>
      </c>
      <c r="Y17" s="10" t="str">
        <f t="shared" si="10"/>
        <v>Incomplete</v>
      </c>
      <c r="Z17" s="10" t="str">
        <f t="shared" si="11"/>
        <v>Incomplete</v>
      </c>
      <c r="AA17" s="10" t="str">
        <f t="shared" si="24"/>
        <v>Incomplete</v>
      </c>
      <c r="AB17" s="10" t="b">
        <f t="shared" si="25"/>
        <v>0</v>
      </c>
      <c r="AC17" s="10" t="str">
        <f t="shared" si="12"/>
        <v>Incomplete</v>
      </c>
      <c r="AD17" s="10" t="str">
        <f t="shared" si="13"/>
        <v>Complete</v>
      </c>
      <c r="AE17" s="10" t="str">
        <f t="shared" si="14"/>
        <v>Incomplete</v>
      </c>
      <c r="AF17" s="10" t="str">
        <f t="shared" si="15"/>
        <v>Complete</v>
      </c>
      <c r="AG17" s="10" t="str">
        <f t="shared" si="16"/>
        <v>Incomplete</v>
      </c>
      <c r="AH17" s="10" t="str">
        <f t="shared" si="17"/>
        <v>Complete</v>
      </c>
      <c r="AI17" s="10" t="str">
        <f t="shared" si="18"/>
        <v>Incomplete</v>
      </c>
      <c r="AJ17" s="10" t="str">
        <f t="shared" si="19"/>
        <v>Complete</v>
      </c>
      <c r="AK17" s="10" t="str">
        <f t="shared" si="20"/>
        <v/>
      </c>
      <c r="AL17" s="15"/>
      <c r="AM17" s="15" t="str">
        <f t="shared" si="21"/>
        <v/>
      </c>
      <c r="AO17" s="10" t="b">
        <f t="shared" si="26"/>
        <v>1</v>
      </c>
      <c r="AP17" s="10" t="b">
        <f t="shared" si="22"/>
        <v>1</v>
      </c>
      <c r="AQ17" s="10" t="b">
        <f t="shared" si="27"/>
        <v>0</v>
      </c>
      <c r="AR17" s="10" t="b">
        <f t="shared" si="23"/>
        <v>0</v>
      </c>
    </row>
    <row r="18" spans="1:44" s="8" customFormat="1" x14ac:dyDescent="0.35">
      <c r="A18" s="25"/>
      <c r="B18" s="61"/>
      <c r="C18" s="51"/>
      <c r="D18" s="51"/>
      <c r="E18" s="51"/>
      <c r="F18" s="51"/>
      <c r="G18" s="51"/>
      <c r="H18" s="51" t="s">
        <v>4</v>
      </c>
      <c r="I18" s="51"/>
      <c r="J18" s="51" t="s">
        <v>4</v>
      </c>
      <c r="K18" s="51"/>
      <c r="L18" s="51" t="s">
        <v>4</v>
      </c>
      <c r="M18" s="51"/>
      <c r="N18" s="51" t="s">
        <v>4</v>
      </c>
      <c r="O18" s="51"/>
      <c r="P18" s="51" t="s">
        <v>4</v>
      </c>
      <c r="Q18" s="10" t="str">
        <f>IF(AND('Section 8'!$L$4=No,OR($AO18=FALSE,$AP18=FALSE)),Tab_NotReq,
IF(AND($AO18=TRUE,$S18="",$T18=""),"",
IF(COUNTIF($S18:$AK18,Incomplete)&gt;=1,Incomplete_or_multiple_errors&amp;": "&amp;INDEX($S$2:$AK$4,1,MATCH(Incomplete,$S18:$AK18,0)),Complete)))</f>
        <v/>
      </c>
      <c r="R18" s="1"/>
      <c r="S18" s="10" t="str">
        <f t="shared" si="5"/>
        <v/>
      </c>
      <c r="T18" s="10" t="str" cm="1">
        <f t="array" ref="T18">IF($T$1=No,"",
IF(OR(AO18=FALSE,AP18=FALSE),"",
IF(AND(SUMPRODUCT(--(AQ18:AQ$53=TRUE))=0,SUMPRODUCT(--(AR18:AR$53=TRUE))=0),"",Incomplete)))</f>
        <v/>
      </c>
      <c r="U18" s="10" t="str">
        <f t="shared" si="6"/>
        <v/>
      </c>
      <c r="V18" s="10" t="str">
        <f t="shared" si="7"/>
        <v>Incomplete</v>
      </c>
      <c r="W18" s="10" t="str">
        <f t="shared" si="8"/>
        <v>Incomplete</v>
      </c>
      <c r="X18" s="10" t="str">
        <f t="shared" si="9"/>
        <v>Incomplete</v>
      </c>
      <c r="Y18" s="10" t="str">
        <f t="shared" si="10"/>
        <v>Incomplete</v>
      </c>
      <c r="Z18" s="10" t="str">
        <f t="shared" si="11"/>
        <v>Incomplete</v>
      </c>
      <c r="AA18" s="10" t="str">
        <f t="shared" si="24"/>
        <v>Incomplete</v>
      </c>
      <c r="AB18" s="10" t="b">
        <f t="shared" si="25"/>
        <v>0</v>
      </c>
      <c r="AC18" s="10" t="str">
        <f t="shared" si="12"/>
        <v>Incomplete</v>
      </c>
      <c r="AD18" s="10" t="str">
        <f t="shared" si="13"/>
        <v>Complete</v>
      </c>
      <c r="AE18" s="10" t="str">
        <f t="shared" si="14"/>
        <v>Incomplete</v>
      </c>
      <c r="AF18" s="10" t="str">
        <f t="shared" si="15"/>
        <v>Complete</v>
      </c>
      <c r="AG18" s="10" t="str">
        <f t="shared" si="16"/>
        <v>Incomplete</v>
      </c>
      <c r="AH18" s="10" t="str">
        <f t="shared" si="17"/>
        <v>Complete</v>
      </c>
      <c r="AI18" s="10" t="str">
        <f t="shared" si="18"/>
        <v>Incomplete</v>
      </c>
      <c r="AJ18" s="10" t="str">
        <f t="shared" si="19"/>
        <v>Complete</v>
      </c>
      <c r="AK18" s="10" t="str">
        <f t="shared" si="20"/>
        <v/>
      </c>
      <c r="AL18" s="15"/>
      <c r="AM18" s="15" t="str">
        <f t="shared" si="21"/>
        <v/>
      </c>
      <c r="AO18" s="10" t="b">
        <f t="shared" si="26"/>
        <v>1</v>
      </c>
      <c r="AP18" s="10" t="b">
        <f t="shared" si="22"/>
        <v>1</v>
      </c>
      <c r="AQ18" s="10" t="b">
        <f t="shared" si="27"/>
        <v>0</v>
      </c>
      <c r="AR18" s="10" t="b">
        <f t="shared" si="23"/>
        <v>0</v>
      </c>
    </row>
    <row r="19" spans="1:44" s="8" customFormat="1" x14ac:dyDescent="0.35">
      <c r="A19" s="25"/>
      <c r="B19" s="61"/>
      <c r="C19" s="51"/>
      <c r="D19" s="51"/>
      <c r="E19" s="51"/>
      <c r="F19" s="51"/>
      <c r="G19" s="51"/>
      <c r="H19" s="51" t="s">
        <v>4</v>
      </c>
      <c r="I19" s="51"/>
      <c r="J19" s="51" t="s">
        <v>4</v>
      </c>
      <c r="K19" s="51"/>
      <c r="L19" s="51" t="s">
        <v>4</v>
      </c>
      <c r="M19" s="51"/>
      <c r="N19" s="51" t="s">
        <v>4</v>
      </c>
      <c r="O19" s="51"/>
      <c r="P19" s="51" t="s">
        <v>4</v>
      </c>
      <c r="Q19" s="10" t="str">
        <f>IF(AND('Section 8'!$L$4=No,OR($AO19=FALSE,$AP19=FALSE)),Tab_NotReq,
IF(AND($AO19=TRUE,$S19="",$T19=""),"",
IF(COUNTIF($S19:$AK19,Incomplete)&gt;=1,Incomplete_or_multiple_errors&amp;": "&amp;INDEX($S$2:$AK$4,1,MATCH(Incomplete,$S19:$AK19,0)),Complete)))</f>
        <v/>
      </c>
      <c r="R19" s="1"/>
      <c r="S19" s="10" t="str">
        <f t="shared" si="5"/>
        <v/>
      </c>
      <c r="T19" s="10" t="str" cm="1">
        <f t="array" ref="T19">IF($T$1=No,"",
IF(OR(AO19=FALSE,AP19=FALSE),"",
IF(AND(SUMPRODUCT(--(AQ19:AQ$53=TRUE))=0,SUMPRODUCT(--(AR19:AR$53=TRUE))=0),"",Incomplete)))</f>
        <v/>
      </c>
      <c r="U19" s="10" t="str">
        <f t="shared" si="6"/>
        <v/>
      </c>
      <c r="V19" s="10" t="str">
        <f t="shared" si="7"/>
        <v>Incomplete</v>
      </c>
      <c r="W19" s="10" t="str">
        <f t="shared" si="8"/>
        <v>Incomplete</v>
      </c>
      <c r="X19" s="10" t="str">
        <f t="shared" si="9"/>
        <v>Incomplete</v>
      </c>
      <c r="Y19" s="10" t="str">
        <f t="shared" si="10"/>
        <v>Incomplete</v>
      </c>
      <c r="Z19" s="10" t="str">
        <f t="shared" si="11"/>
        <v>Incomplete</v>
      </c>
      <c r="AA19" s="10" t="str">
        <f t="shared" si="24"/>
        <v>Incomplete</v>
      </c>
      <c r="AB19" s="10" t="b">
        <f t="shared" si="25"/>
        <v>0</v>
      </c>
      <c r="AC19" s="10" t="str">
        <f t="shared" si="12"/>
        <v>Incomplete</v>
      </c>
      <c r="AD19" s="10" t="str">
        <f t="shared" si="13"/>
        <v>Complete</v>
      </c>
      <c r="AE19" s="10" t="str">
        <f t="shared" si="14"/>
        <v>Incomplete</v>
      </c>
      <c r="AF19" s="10" t="str">
        <f t="shared" si="15"/>
        <v>Complete</v>
      </c>
      <c r="AG19" s="10" t="str">
        <f t="shared" si="16"/>
        <v>Incomplete</v>
      </c>
      <c r="AH19" s="10" t="str">
        <f t="shared" si="17"/>
        <v>Complete</v>
      </c>
      <c r="AI19" s="10" t="str">
        <f t="shared" si="18"/>
        <v>Incomplete</v>
      </c>
      <c r="AJ19" s="10" t="str">
        <f t="shared" si="19"/>
        <v>Complete</v>
      </c>
      <c r="AK19" s="10" t="str">
        <f t="shared" si="20"/>
        <v/>
      </c>
      <c r="AL19" s="15"/>
      <c r="AM19" s="15" t="str">
        <f t="shared" si="21"/>
        <v/>
      </c>
      <c r="AO19" s="10" t="b">
        <f t="shared" si="26"/>
        <v>1</v>
      </c>
      <c r="AP19" s="10" t="b">
        <f t="shared" si="22"/>
        <v>1</v>
      </c>
      <c r="AQ19" s="10" t="b">
        <f t="shared" si="27"/>
        <v>0</v>
      </c>
      <c r="AR19" s="10" t="b">
        <f t="shared" si="23"/>
        <v>0</v>
      </c>
    </row>
    <row r="20" spans="1:44" s="8" customFormat="1" x14ac:dyDescent="0.35">
      <c r="A20" s="25"/>
      <c r="B20" s="61"/>
      <c r="C20" s="51"/>
      <c r="D20" s="51"/>
      <c r="E20" s="51"/>
      <c r="F20" s="51"/>
      <c r="G20" s="51"/>
      <c r="H20" s="51" t="s">
        <v>4</v>
      </c>
      <c r="I20" s="51"/>
      <c r="J20" s="51" t="s">
        <v>4</v>
      </c>
      <c r="K20" s="51"/>
      <c r="L20" s="51" t="s">
        <v>4</v>
      </c>
      <c r="M20" s="51"/>
      <c r="N20" s="51" t="s">
        <v>4</v>
      </c>
      <c r="O20" s="51"/>
      <c r="P20" s="51" t="s">
        <v>4</v>
      </c>
      <c r="Q20" s="10" t="str">
        <f>IF(AND('Section 8'!$L$4=No,OR($AO20=FALSE,$AP20=FALSE)),Tab_NotReq,
IF(AND($AO20=TRUE,$S20="",$T20=""),"",
IF(COUNTIF($S20:$AK20,Incomplete)&gt;=1,Incomplete_or_multiple_errors&amp;": "&amp;INDEX($S$2:$AK$4,1,MATCH(Incomplete,$S20:$AK20,0)),Complete)))</f>
        <v/>
      </c>
      <c r="R20" s="1"/>
      <c r="S20" s="10" t="str">
        <f t="shared" si="5"/>
        <v/>
      </c>
      <c r="T20" s="10" t="str" cm="1">
        <f t="array" ref="T20">IF($T$1=No,"",
IF(OR(AO20=FALSE,AP20=FALSE),"",
IF(AND(SUMPRODUCT(--(AQ20:AQ$53=TRUE))=0,SUMPRODUCT(--(AR20:AR$53=TRUE))=0),"",Incomplete)))</f>
        <v/>
      </c>
      <c r="U20" s="10" t="str">
        <f t="shared" si="6"/>
        <v/>
      </c>
      <c r="V20" s="10" t="str">
        <f t="shared" si="7"/>
        <v>Incomplete</v>
      </c>
      <c r="W20" s="10" t="str">
        <f t="shared" si="8"/>
        <v>Incomplete</v>
      </c>
      <c r="X20" s="10" t="str">
        <f t="shared" si="9"/>
        <v>Incomplete</v>
      </c>
      <c r="Y20" s="10" t="str">
        <f t="shared" si="10"/>
        <v>Incomplete</v>
      </c>
      <c r="Z20" s="10" t="str">
        <f t="shared" si="11"/>
        <v>Incomplete</v>
      </c>
      <c r="AA20" s="10" t="str">
        <f t="shared" si="24"/>
        <v>Incomplete</v>
      </c>
      <c r="AB20" s="10" t="b">
        <f t="shared" si="25"/>
        <v>0</v>
      </c>
      <c r="AC20" s="10" t="str">
        <f t="shared" si="12"/>
        <v>Incomplete</v>
      </c>
      <c r="AD20" s="10" t="str">
        <f t="shared" si="13"/>
        <v>Complete</v>
      </c>
      <c r="AE20" s="10" t="str">
        <f t="shared" si="14"/>
        <v>Incomplete</v>
      </c>
      <c r="AF20" s="10" t="str">
        <f t="shared" si="15"/>
        <v>Complete</v>
      </c>
      <c r="AG20" s="10" t="str">
        <f t="shared" si="16"/>
        <v>Incomplete</v>
      </c>
      <c r="AH20" s="10" t="str">
        <f t="shared" si="17"/>
        <v>Complete</v>
      </c>
      <c r="AI20" s="10" t="str">
        <f t="shared" si="18"/>
        <v>Incomplete</v>
      </c>
      <c r="AJ20" s="10" t="str">
        <f t="shared" si="19"/>
        <v>Complete</v>
      </c>
      <c r="AK20" s="10" t="str">
        <f t="shared" si="20"/>
        <v/>
      </c>
      <c r="AL20" s="15"/>
      <c r="AM20" s="15" t="str">
        <f t="shared" si="21"/>
        <v/>
      </c>
      <c r="AO20" s="10" t="b">
        <f t="shared" si="26"/>
        <v>1</v>
      </c>
      <c r="AP20" s="10" t="b">
        <f t="shared" si="22"/>
        <v>1</v>
      </c>
      <c r="AQ20" s="10" t="b">
        <f t="shared" si="27"/>
        <v>0</v>
      </c>
      <c r="AR20" s="10" t="b">
        <f t="shared" si="23"/>
        <v>0</v>
      </c>
    </row>
    <row r="21" spans="1:44" s="8" customFormat="1" x14ac:dyDescent="0.35">
      <c r="A21" s="25"/>
      <c r="B21" s="61"/>
      <c r="C21" s="51"/>
      <c r="D21" s="51"/>
      <c r="E21" s="51"/>
      <c r="F21" s="51"/>
      <c r="G21" s="51"/>
      <c r="H21" s="51" t="s">
        <v>4</v>
      </c>
      <c r="I21" s="51"/>
      <c r="J21" s="51" t="s">
        <v>4</v>
      </c>
      <c r="K21" s="51"/>
      <c r="L21" s="51" t="s">
        <v>4</v>
      </c>
      <c r="M21" s="51"/>
      <c r="N21" s="51" t="s">
        <v>4</v>
      </c>
      <c r="O21" s="51"/>
      <c r="P21" s="51" t="s">
        <v>4</v>
      </c>
      <c r="Q21" s="10" t="str">
        <f>IF(AND('Section 8'!$L$4=No,OR($AO21=FALSE,$AP21=FALSE)),Tab_NotReq,
IF(AND($AO21=TRUE,$S21="",$T21=""),"",
IF(COUNTIF($S21:$AK21,Incomplete)&gt;=1,Incomplete_or_multiple_errors&amp;": "&amp;INDEX($S$2:$AK$4,1,MATCH(Incomplete,$S21:$AK21,0)),Complete)))</f>
        <v/>
      </c>
      <c r="R21" s="1"/>
      <c r="S21" s="10" t="str">
        <f t="shared" si="5"/>
        <v/>
      </c>
      <c r="T21" s="10" t="str" cm="1">
        <f t="array" ref="T21">IF($T$1=No,"",
IF(OR(AO21=FALSE,AP21=FALSE),"",
IF(AND(SUMPRODUCT(--(AQ21:AQ$53=TRUE))=0,SUMPRODUCT(--(AR21:AR$53=TRUE))=0),"",Incomplete)))</f>
        <v/>
      </c>
      <c r="U21" s="10" t="str">
        <f t="shared" si="6"/>
        <v/>
      </c>
      <c r="V21" s="10" t="str">
        <f t="shared" si="7"/>
        <v>Incomplete</v>
      </c>
      <c r="W21" s="10" t="str">
        <f t="shared" si="8"/>
        <v>Incomplete</v>
      </c>
      <c r="X21" s="10" t="str">
        <f t="shared" si="9"/>
        <v>Incomplete</v>
      </c>
      <c r="Y21" s="10" t="str">
        <f t="shared" si="10"/>
        <v>Incomplete</v>
      </c>
      <c r="Z21" s="10" t="str">
        <f t="shared" si="11"/>
        <v>Incomplete</v>
      </c>
      <c r="AA21" s="10" t="str">
        <f t="shared" si="24"/>
        <v>Incomplete</v>
      </c>
      <c r="AB21" s="10" t="b">
        <f t="shared" si="25"/>
        <v>0</v>
      </c>
      <c r="AC21" s="10" t="str">
        <f t="shared" si="12"/>
        <v>Incomplete</v>
      </c>
      <c r="AD21" s="10" t="str">
        <f t="shared" si="13"/>
        <v>Complete</v>
      </c>
      <c r="AE21" s="10" t="str">
        <f t="shared" si="14"/>
        <v>Incomplete</v>
      </c>
      <c r="AF21" s="10" t="str">
        <f t="shared" si="15"/>
        <v>Complete</v>
      </c>
      <c r="AG21" s="10" t="str">
        <f t="shared" si="16"/>
        <v>Incomplete</v>
      </c>
      <c r="AH21" s="10" t="str">
        <f t="shared" si="17"/>
        <v>Complete</v>
      </c>
      <c r="AI21" s="10" t="str">
        <f t="shared" si="18"/>
        <v>Incomplete</v>
      </c>
      <c r="AJ21" s="10" t="str">
        <f t="shared" si="19"/>
        <v>Complete</v>
      </c>
      <c r="AK21" s="10" t="str">
        <f t="shared" si="20"/>
        <v/>
      </c>
      <c r="AL21" s="15"/>
      <c r="AM21" s="15" t="str">
        <f t="shared" si="21"/>
        <v/>
      </c>
      <c r="AO21" s="10" t="b">
        <f t="shared" si="26"/>
        <v>1</v>
      </c>
      <c r="AP21" s="10" t="b">
        <f t="shared" si="22"/>
        <v>1</v>
      </c>
      <c r="AQ21" s="10" t="b">
        <f t="shared" si="27"/>
        <v>0</v>
      </c>
      <c r="AR21" s="10" t="b">
        <f t="shared" si="23"/>
        <v>0</v>
      </c>
    </row>
    <row r="22" spans="1:44" s="8" customFormat="1" x14ac:dyDescent="0.35">
      <c r="A22" s="25"/>
      <c r="B22" s="61"/>
      <c r="C22" s="51"/>
      <c r="D22" s="51"/>
      <c r="E22" s="51"/>
      <c r="F22" s="51"/>
      <c r="G22" s="51"/>
      <c r="H22" s="51" t="s">
        <v>4</v>
      </c>
      <c r="I22" s="51"/>
      <c r="J22" s="51" t="s">
        <v>4</v>
      </c>
      <c r="K22" s="51"/>
      <c r="L22" s="51" t="s">
        <v>4</v>
      </c>
      <c r="M22" s="51"/>
      <c r="N22" s="51" t="s">
        <v>4</v>
      </c>
      <c r="O22" s="51"/>
      <c r="P22" s="51" t="s">
        <v>4</v>
      </c>
      <c r="Q22" s="10" t="str">
        <f>IF(AND('Section 8'!$L$4=No,OR($AO22=FALSE,$AP22=FALSE)),Tab_NotReq,
IF(AND($AO22=TRUE,$S22="",$T22=""),"",
IF(COUNTIF($S22:$AK22,Incomplete)&gt;=1,Incomplete_or_multiple_errors&amp;": "&amp;INDEX($S$2:$AK$4,1,MATCH(Incomplete,$S22:$AK22,0)),Complete)))</f>
        <v/>
      </c>
      <c r="R22" s="1"/>
      <c r="S22" s="10" t="str">
        <f t="shared" si="5"/>
        <v/>
      </c>
      <c r="T22" s="10" t="str" cm="1">
        <f t="array" ref="T22">IF($T$1=No,"",
IF(OR(AO22=FALSE,AP22=FALSE),"",
IF(AND(SUMPRODUCT(--(AQ22:AQ$53=TRUE))=0,SUMPRODUCT(--(AR22:AR$53=TRUE))=0),"",Incomplete)))</f>
        <v/>
      </c>
      <c r="U22" s="10" t="str">
        <f t="shared" si="6"/>
        <v/>
      </c>
      <c r="V22" s="10" t="str">
        <f t="shared" si="7"/>
        <v>Incomplete</v>
      </c>
      <c r="W22" s="10" t="str">
        <f t="shared" si="8"/>
        <v>Incomplete</v>
      </c>
      <c r="X22" s="10" t="str">
        <f t="shared" si="9"/>
        <v>Incomplete</v>
      </c>
      <c r="Y22" s="10" t="str">
        <f t="shared" si="10"/>
        <v>Incomplete</v>
      </c>
      <c r="Z22" s="10" t="str">
        <f t="shared" si="11"/>
        <v>Incomplete</v>
      </c>
      <c r="AA22" s="10" t="str">
        <f t="shared" si="24"/>
        <v>Incomplete</v>
      </c>
      <c r="AB22" s="10" t="b">
        <f t="shared" si="25"/>
        <v>0</v>
      </c>
      <c r="AC22" s="10" t="str">
        <f t="shared" si="12"/>
        <v>Incomplete</v>
      </c>
      <c r="AD22" s="10" t="str">
        <f t="shared" si="13"/>
        <v>Complete</v>
      </c>
      <c r="AE22" s="10" t="str">
        <f t="shared" si="14"/>
        <v>Incomplete</v>
      </c>
      <c r="AF22" s="10" t="str">
        <f t="shared" si="15"/>
        <v>Complete</v>
      </c>
      <c r="AG22" s="10" t="str">
        <f t="shared" si="16"/>
        <v>Incomplete</v>
      </c>
      <c r="AH22" s="10" t="str">
        <f t="shared" si="17"/>
        <v>Complete</v>
      </c>
      <c r="AI22" s="10" t="str">
        <f t="shared" si="18"/>
        <v>Incomplete</v>
      </c>
      <c r="AJ22" s="10" t="str">
        <f t="shared" si="19"/>
        <v>Complete</v>
      </c>
      <c r="AK22" s="10" t="str">
        <f t="shared" si="20"/>
        <v/>
      </c>
      <c r="AL22" s="15"/>
      <c r="AM22" s="15" t="str">
        <f t="shared" si="21"/>
        <v/>
      </c>
      <c r="AO22" s="10" t="b">
        <f t="shared" si="26"/>
        <v>1</v>
      </c>
      <c r="AP22" s="10" t="b">
        <f t="shared" si="22"/>
        <v>1</v>
      </c>
      <c r="AQ22" s="10" t="b">
        <f t="shared" si="27"/>
        <v>0</v>
      </c>
      <c r="AR22" s="10" t="b">
        <f t="shared" si="23"/>
        <v>0</v>
      </c>
    </row>
    <row r="23" spans="1:44" s="8" customFormat="1" x14ac:dyDescent="0.35">
      <c r="A23" s="25"/>
      <c r="B23" s="61"/>
      <c r="C23" s="51"/>
      <c r="D23" s="51"/>
      <c r="E23" s="51"/>
      <c r="F23" s="51"/>
      <c r="G23" s="51"/>
      <c r="H23" s="51" t="s">
        <v>4</v>
      </c>
      <c r="I23" s="51"/>
      <c r="J23" s="51" t="s">
        <v>4</v>
      </c>
      <c r="K23" s="51"/>
      <c r="L23" s="51" t="s">
        <v>4</v>
      </c>
      <c r="M23" s="51"/>
      <c r="N23" s="51" t="s">
        <v>4</v>
      </c>
      <c r="O23" s="51"/>
      <c r="P23" s="51" t="s">
        <v>4</v>
      </c>
      <c r="Q23" s="10" t="str">
        <f>IF(AND('Section 8'!$L$4=No,OR($AO23=FALSE,$AP23=FALSE)),Tab_NotReq,
IF(AND($AO23=TRUE,$S23="",$T23=""),"",
IF(COUNTIF($S23:$AK23,Incomplete)&gt;=1,Incomplete_or_multiple_errors&amp;": "&amp;INDEX($S$2:$AK$4,1,MATCH(Incomplete,$S23:$AK23,0)),Complete)))</f>
        <v/>
      </c>
      <c r="R23" s="1"/>
      <c r="S23" s="10" t="str">
        <f t="shared" si="5"/>
        <v/>
      </c>
      <c r="T23" s="10" t="str" cm="1">
        <f t="array" ref="T23">IF($T$1=No,"",
IF(OR(AO23=FALSE,AP23=FALSE),"",
IF(AND(SUMPRODUCT(--(AQ23:AQ$53=TRUE))=0,SUMPRODUCT(--(AR23:AR$53=TRUE))=0),"",Incomplete)))</f>
        <v/>
      </c>
      <c r="U23" s="10" t="str">
        <f t="shared" si="6"/>
        <v/>
      </c>
      <c r="V23" s="10" t="str">
        <f t="shared" si="7"/>
        <v>Incomplete</v>
      </c>
      <c r="W23" s="10" t="str">
        <f t="shared" si="8"/>
        <v>Incomplete</v>
      </c>
      <c r="X23" s="10" t="str">
        <f t="shared" si="9"/>
        <v>Incomplete</v>
      </c>
      <c r="Y23" s="10" t="str">
        <f t="shared" si="10"/>
        <v>Incomplete</v>
      </c>
      <c r="Z23" s="10" t="str">
        <f t="shared" si="11"/>
        <v>Incomplete</v>
      </c>
      <c r="AA23" s="10" t="str">
        <f t="shared" si="24"/>
        <v>Incomplete</v>
      </c>
      <c r="AB23" s="10" t="b">
        <f t="shared" si="25"/>
        <v>0</v>
      </c>
      <c r="AC23" s="10" t="str">
        <f t="shared" si="12"/>
        <v>Incomplete</v>
      </c>
      <c r="AD23" s="10" t="str">
        <f t="shared" si="13"/>
        <v>Complete</v>
      </c>
      <c r="AE23" s="10" t="str">
        <f t="shared" si="14"/>
        <v>Incomplete</v>
      </c>
      <c r="AF23" s="10" t="str">
        <f t="shared" si="15"/>
        <v>Complete</v>
      </c>
      <c r="AG23" s="10" t="str">
        <f t="shared" si="16"/>
        <v>Incomplete</v>
      </c>
      <c r="AH23" s="10" t="str">
        <f t="shared" si="17"/>
        <v>Complete</v>
      </c>
      <c r="AI23" s="10" t="str">
        <f t="shared" si="18"/>
        <v>Incomplete</v>
      </c>
      <c r="AJ23" s="10" t="str">
        <f t="shared" si="19"/>
        <v>Complete</v>
      </c>
      <c r="AK23" s="10" t="str">
        <f t="shared" si="20"/>
        <v/>
      </c>
      <c r="AL23" s="15"/>
      <c r="AM23" s="15" t="str">
        <f t="shared" si="21"/>
        <v/>
      </c>
      <c r="AO23" s="10" t="b">
        <f t="shared" si="26"/>
        <v>1</v>
      </c>
      <c r="AP23" s="10" t="b">
        <f t="shared" si="22"/>
        <v>1</v>
      </c>
      <c r="AQ23" s="10" t="b">
        <f t="shared" si="27"/>
        <v>0</v>
      </c>
      <c r="AR23" s="10" t="b">
        <f t="shared" si="23"/>
        <v>0</v>
      </c>
    </row>
    <row r="24" spans="1:44" s="8" customFormat="1" x14ac:dyDescent="0.35">
      <c r="A24" s="25"/>
      <c r="B24" s="61"/>
      <c r="C24" s="51"/>
      <c r="D24" s="51"/>
      <c r="E24" s="51"/>
      <c r="F24" s="51"/>
      <c r="G24" s="51"/>
      <c r="H24" s="51" t="s">
        <v>4</v>
      </c>
      <c r="I24" s="51"/>
      <c r="J24" s="51" t="s">
        <v>4</v>
      </c>
      <c r="K24" s="51"/>
      <c r="L24" s="51" t="s">
        <v>4</v>
      </c>
      <c r="M24" s="51"/>
      <c r="N24" s="51" t="s">
        <v>4</v>
      </c>
      <c r="O24" s="51"/>
      <c r="P24" s="51" t="s">
        <v>4</v>
      </c>
      <c r="Q24" s="10" t="str">
        <f>IF(AND('Section 8'!$L$4=No,OR($AO24=FALSE,$AP24=FALSE)),Tab_NotReq,
IF(AND($AO24=TRUE,$S24="",$T24=""),"",
IF(COUNTIF($S24:$AK24,Incomplete)&gt;=1,Incomplete_or_multiple_errors&amp;": "&amp;INDEX($S$2:$AK$4,1,MATCH(Incomplete,$S24:$AK24,0)),Complete)))</f>
        <v/>
      </c>
      <c r="R24" s="1"/>
      <c r="S24" s="10" t="str">
        <f t="shared" si="5"/>
        <v/>
      </c>
      <c r="T24" s="10" t="str" cm="1">
        <f t="array" ref="T24">IF($T$1=No,"",
IF(OR(AO24=FALSE,AP24=FALSE),"",
IF(AND(SUMPRODUCT(--(AQ24:AQ$53=TRUE))=0,SUMPRODUCT(--(AR24:AR$53=TRUE))=0),"",Incomplete)))</f>
        <v/>
      </c>
      <c r="U24" s="10" t="str">
        <f t="shared" si="6"/>
        <v/>
      </c>
      <c r="V24" s="10" t="str">
        <f t="shared" si="7"/>
        <v>Incomplete</v>
      </c>
      <c r="W24" s="10" t="str">
        <f t="shared" si="8"/>
        <v>Incomplete</v>
      </c>
      <c r="X24" s="10" t="str">
        <f t="shared" si="9"/>
        <v>Incomplete</v>
      </c>
      <c r="Y24" s="10" t="str">
        <f t="shared" si="10"/>
        <v>Incomplete</v>
      </c>
      <c r="Z24" s="10" t="str">
        <f t="shared" si="11"/>
        <v>Incomplete</v>
      </c>
      <c r="AA24" s="10" t="str">
        <f t="shared" si="24"/>
        <v>Incomplete</v>
      </c>
      <c r="AB24" s="10" t="b">
        <f t="shared" si="25"/>
        <v>0</v>
      </c>
      <c r="AC24" s="10" t="str">
        <f t="shared" si="12"/>
        <v>Incomplete</v>
      </c>
      <c r="AD24" s="10" t="str">
        <f t="shared" si="13"/>
        <v>Complete</v>
      </c>
      <c r="AE24" s="10" t="str">
        <f t="shared" si="14"/>
        <v>Incomplete</v>
      </c>
      <c r="AF24" s="10" t="str">
        <f t="shared" si="15"/>
        <v>Complete</v>
      </c>
      <c r="AG24" s="10" t="str">
        <f t="shared" si="16"/>
        <v>Incomplete</v>
      </c>
      <c r="AH24" s="10" t="str">
        <f t="shared" si="17"/>
        <v>Complete</v>
      </c>
      <c r="AI24" s="10" t="str">
        <f t="shared" si="18"/>
        <v>Incomplete</v>
      </c>
      <c r="AJ24" s="10" t="str">
        <f t="shared" si="19"/>
        <v>Complete</v>
      </c>
      <c r="AK24" s="10" t="str">
        <f t="shared" si="20"/>
        <v/>
      </c>
      <c r="AL24" s="15"/>
      <c r="AM24" s="15" t="str">
        <f t="shared" si="21"/>
        <v/>
      </c>
      <c r="AO24" s="10" t="b">
        <f t="shared" si="26"/>
        <v>1</v>
      </c>
      <c r="AP24" s="10" t="b">
        <f t="shared" si="22"/>
        <v>1</v>
      </c>
      <c r="AQ24" s="10" t="b">
        <f t="shared" si="27"/>
        <v>0</v>
      </c>
      <c r="AR24" s="10" t="b">
        <f t="shared" si="23"/>
        <v>0</v>
      </c>
    </row>
    <row r="25" spans="1:44" s="8" customFormat="1" x14ac:dyDescent="0.35">
      <c r="A25" s="25"/>
      <c r="B25" s="61"/>
      <c r="C25" s="51"/>
      <c r="D25" s="51"/>
      <c r="E25" s="51"/>
      <c r="F25" s="51"/>
      <c r="G25" s="51"/>
      <c r="H25" s="51" t="s">
        <v>4</v>
      </c>
      <c r="I25" s="51"/>
      <c r="J25" s="51" t="s">
        <v>4</v>
      </c>
      <c r="K25" s="51"/>
      <c r="L25" s="51" t="s">
        <v>4</v>
      </c>
      <c r="M25" s="51"/>
      <c r="N25" s="51" t="s">
        <v>4</v>
      </c>
      <c r="O25" s="51"/>
      <c r="P25" s="51" t="s">
        <v>4</v>
      </c>
      <c r="Q25" s="10" t="str">
        <f>IF(AND('Section 8'!$L$4=No,OR($AO25=FALSE,$AP25=FALSE)),Tab_NotReq,
IF(AND($AO25=TRUE,$S25="",$T25=""),"",
IF(COUNTIF($S25:$AK25,Incomplete)&gt;=1,Incomplete_or_multiple_errors&amp;": "&amp;INDEX($S$2:$AK$4,1,MATCH(Incomplete,$S25:$AK25,0)),Complete)))</f>
        <v/>
      </c>
      <c r="R25" s="1"/>
      <c r="S25" s="10" t="str">
        <f t="shared" si="5"/>
        <v/>
      </c>
      <c r="T25" s="10" t="str" cm="1">
        <f t="array" ref="T25">IF($T$1=No,"",
IF(OR(AO25=FALSE,AP25=FALSE),"",
IF(AND(SUMPRODUCT(--(AQ25:AQ$53=TRUE))=0,SUMPRODUCT(--(AR25:AR$53=TRUE))=0),"",Incomplete)))</f>
        <v/>
      </c>
      <c r="U25" s="10" t="str">
        <f t="shared" si="6"/>
        <v/>
      </c>
      <c r="V25" s="10" t="str">
        <f t="shared" si="7"/>
        <v>Incomplete</v>
      </c>
      <c r="W25" s="10" t="str">
        <f t="shared" si="8"/>
        <v>Incomplete</v>
      </c>
      <c r="X25" s="10" t="str">
        <f t="shared" si="9"/>
        <v>Incomplete</v>
      </c>
      <c r="Y25" s="10" t="str">
        <f t="shared" si="10"/>
        <v>Incomplete</v>
      </c>
      <c r="Z25" s="10" t="str">
        <f t="shared" si="11"/>
        <v>Incomplete</v>
      </c>
      <c r="AA25" s="10" t="str">
        <f t="shared" si="24"/>
        <v>Incomplete</v>
      </c>
      <c r="AB25" s="10" t="b">
        <f t="shared" si="25"/>
        <v>0</v>
      </c>
      <c r="AC25" s="10" t="str">
        <f t="shared" si="12"/>
        <v>Incomplete</v>
      </c>
      <c r="AD25" s="10" t="str">
        <f t="shared" si="13"/>
        <v>Complete</v>
      </c>
      <c r="AE25" s="10" t="str">
        <f t="shared" si="14"/>
        <v>Incomplete</v>
      </c>
      <c r="AF25" s="10" t="str">
        <f t="shared" si="15"/>
        <v>Complete</v>
      </c>
      <c r="AG25" s="10" t="str">
        <f t="shared" si="16"/>
        <v>Incomplete</v>
      </c>
      <c r="AH25" s="10" t="str">
        <f t="shared" si="17"/>
        <v>Complete</v>
      </c>
      <c r="AI25" s="10" t="str">
        <f t="shared" si="18"/>
        <v>Incomplete</v>
      </c>
      <c r="AJ25" s="10" t="str">
        <f t="shared" si="19"/>
        <v>Complete</v>
      </c>
      <c r="AK25" s="10" t="str">
        <f t="shared" si="20"/>
        <v/>
      </c>
      <c r="AL25" s="15"/>
      <c r="AM25" s="15" t="str">
        <f t="shared" si="21"/>
        <v/>
      </c>
      <c r="AO25" s="10" t="b">
        <f t="shared" si="26"/>
        <v>1</v>
      </c>
      <c r="AP25" s="10" t="b">
        <f t="shared" si="22"/>
        <v>1</v>
      </c>
      <c r="AQ25" s="10" t="b">
        <f t="shared" si="27"/>
        <v>0</v>
      </c>
      <c r="AR25" s="10" t="b">
        <f t="shared" si="23"/>
        <v>0</v>
      </c>
    </row>
    <row r="26" spans="1:44" s="8" customFormat="1" x14ac:dyDescent="0.35">
      <c r="A26" s="25"/>
      <c r="B26" s="61"/>
      <c r="C26" s="51"/>
      <c r="D26" s="51"/>
      <c r="E26" s="51"/>
      <c r="F26" s="51"/>
      <c r="G26" s="51"/>
      <c r="H26" s="51" t="s">
        <v>4</v>
      </c>
      <c r="I26" s="51"/>
      <c r="J26" s="51" t="s">
        <v>4</v>
      </c>
      <c r="K26" s="51"/>
      <c r="L26" s="51" t="s">
        <v>4</v>
      </c>
      <c r="M26" s="51"/>
      <c r="N26" s="51" t="s">
        <v>4</v>
      </c>
      <c r="O26" s="51"/>
      <c r="P26" s="51" t="s">
        <v>4</v>
      </c>
      <c r="Q26" s="10" t="str">
        <f>IF(AND('Section 8'!$L$4=No,OR($AO26=FALSE,$AP26=FALSE)),Tab_NotReq,
IF(AND($AO26=TRUE,$S26="",$T26=""),"",
IF(COUNTIF($S26:$AK26,Incomplete)&gt;=1,Incomplete_or_multiple_errors&amp;": "&amp;INDEX($S$2:$AK$4,1,MATCH(Incomplete,$S26:$AK26,0)),Complete)))</f>
        <v/>
      </c>
      <c r="R26" s="1"/>
      <c r="S26" s="10" t="str">
        <f t="shared" si="5"/>
        <v/>
      </c>
      <c r="T26" s="10" t="str" cm="1">
        <f t="array" ref="T26">IF($T$1=No,"",
IF(OR(AO26=FALSE,AP26=FALSE),"",
IF(AND(SUMPRODUCT(--(AQ26:AQ$53=TRUE))=0,SUMPRODUCT(--(AR26:AR$53=TRUE))=0),"",Incomplete)))</f>
        <v/>
      </c>
      <c r="U26" s="10" t="str">
        <f t="shared" si="6"/>
        <v/>
      </c>
      <c r="V26" s="10" t="str">
        <f t="shared" si="7"/>
        <v>Incomplete</v>
      </c>
      <c r="W26" s="10" t="str">
        <f t="shared" si="8"/>
        <v>Incomplete</v>
      </c>
      <c r="X26" s="10" t="str">
        <f t="shared" si="9"/>
        <v>Incomplete</v>
      </c>
      <c r="Y26" s="10" t="str">
        <f t="shared" si="10"/>
        <v>Incomplete</v>
      </c>
      <c r="Z26" s="10" t="str">
        <f t="shared" si="11"/>
        <v>Incomplete</v>
      </c>
      <c r="AA26" s="10" t="str">
        <f t="shared" si="24"/>
        <v>Incomplete</v>
      </c>
      <c r="AB26" s="10" t="b">
        <f t="shared" si="25"/>
        <v>0</v>
      </c>
      <c r="AC26" s="10" t="str">
        <f t="shared" si="12"/>
        <v>Incomplete</v>
      </c>
      <c r="AD26" s="10" t="str">
        <f t="shared" si="13"/>
        <v>Complete</v>
      </c>
      <c r="AE26" s="10" t="str">
        <f t="shared" si="14"/>
        <v>Incomplete</v>
      </c>
      <c r="AF26" s="10" t="str">
        <f t="shared" si="15"/>
        <v>Complete</v>
      </c>
      <c r="AG26" s="10" t="str">
        <f t="shared" si="16"/>
        <v>Incomplete</v>
      </c>
      <c r="AH26" s="10" t="str">
        <f t="shared" si="17"/>
        <v>Complete</v>
      </c>
      <c r="AI26" s="10" t="str">
        <f t="shared" si="18"/>
        <v>Incomplete</v>
      </c>
      <c r="AJ26" s="10" t="str">
        <f t="shared" si="19"/>
        <v>Complete</v>
      </c>
      <c r="AK26" s="10" t="str">
        <f t="shared" si="20"/>
        <v/>
      </c>
      <c r="AL26" s="15"/>
      <c r="AM26" s="15" t="str">
        <f t="shared" si="21"/>
        <v/>
      </c>
      <c r="AO26" s="10" t="b">
        <f t="shared" si="26"/>
        <v>1</v>
      </c>
      <c r="AP26" s="10" t="b">
        <f t="shared" si="22"/>
        <v>1</v>
      </c>
      <c r="AQ26" s="10" t="b">
        <f t="shared" si="27"/>
        <v>0</v>
      </c>
      <c r="AR26" s="10" t="b">
        <f t="shared" si="23"/>
        <v>0</v>
      </c>
    </row>
    <row r="27" spans="1:44" s="8" customFormat="1" x14ac:dyDescent="0.35">
      <c r="A27" s="25"/>
      <c r="B27" s="61"/>
      <c r="C27" s="51"/>
      <c r="D27" s="51"/>
      <c r="E27" s="51"/>
      <c r="F27" s="51"/>
      <c r="G27" s="51"/>
      <c r="H27" s="51" t="s">
        <v>4</v>
      </c>
      <c r="I27" s="51"/>
      <c r="J27" s="51" t="s">
        <v>4</v>
      </c>
      <c r="K27" s="51"/>
      <c r="L27" s="51" t="s">
        <v>4</v>
      </c>
      <c r="M27" s="51"/>
      <c r="N27" s="51" t="s">
        <v>4</v>
      </c>
      <c r="O27" s="51"/>
      <c r="P27" s="51" t="s">
        <v>4</v>
      </c>
      <c r="Q27" s="10" t="str">
        <f>IF(AND('Section 8'!$L$4=No,OR($AO27=FALSE,$AP27=FALSE)),Tab_NotReq,
IF(AND($AO27=TRUE,$S27="",$T27=""),"",
IF(COUNTIF($S27:$AK27,Incomplete)&gt;=1,Incomplete_or_multiple_errors&amp;": "&amp;INDEX($S$2:$AK$4,1,MATCH(Incomplete,$S27:$AK27,0)),Complete)))</f>
        <v/>
      </c>
      <c r="R27" s="1"/>
      <c r="S27" s="10" t="str">
        <f t="shared" si="5"/>
        <v/>
      </c>
      <c r="T27" s="10" t="str" cm="1">
        <f t="array" ref="T27">IF($T$1=No,"",
IF(OR(AO27=FALSE,AP27=FALSE),"",
IF(AND(SUMPRODUCT(--(AQ27:AQ$53=TRUE))=0,SUMPRODUCT(--(AR27:AR$53=TRUE))=0),"",Incomplete)))</f>
        <v/>
      </c>
      <c r="U27" s="10" t="str">
        <f t="shared" si="6"/>
        <v/>
      </c>
      <c r="V27" s="10" t="str">
        <f t="shared" si="7"/>
        <v>Incomplete</v>
      </c>
      <c r="W27" s="10" t="str">
        <f t="shared" si="8"/>
        <v>Incomplete</v>
      </c>
      <c r="X27" s="10" t="str">
        <f t="shared" si="9"/>
        <v>Incomplete</v>
      </c>
      <c r="Y27" s="10" t="str">
        <f t="shared" si="10"/>
        <v>Incomplete</v>
      </c>
      <c r="Z27" s="10" t="str">
        <f t="shared" si="11"/>
        <v>Incomplete</v>
      </c>
      <c r="AA27" s="10" t="str">
        <f t="shared" si="24"/>
        <v>Incomplete</v>
      </c>
      <c r="AB27" s="10" t="b">
        <f t="shared" si="25"/>
        <v>0</v>
      </c>
      <c r="AC27" s="10" t="str">
        <f t="shared" si="12"/>
        <v>Incomplete</v>
      </c>
      <c r="AD27" s="10" t="str">
        <f t="shared" si="13"/>
        <v>Complete</v>
      </c>
      <c r="AE27" s="10" t="str">
        <f t="shared" si="14"/>
        <v>Incomplete</v>
      </c>
      <c r="AF27" s="10" t="str">
        <f t="shared" si="15"/>
        <v>Complete</v>
      </c>
      <c r="AG27" s="10" t="str">
        <f t="shared" si="16"/>
        <v>Incomplete</v>
      </c>
      <c r="AH27" s="10" t="str">
        <f t="shared" si="17"/>
        <v>Complete</v>
      </c>
      <c r="AI27" s="10" t="str">
        <f t="shared" si="18"/>
        <v>Incomplete</v>
      </c>
      <c r="AJ27" s="10" t="str">
        <f t="shared" si="19"/>
        <v>Complete</v>
      </c>
      <c r="AK27" s="10" t="str">
        <f t="shared" si="20"/>
        <v/>
      </c>
      <c r="AL27" s="15"/>
      <c r="AM27" s="15" t="str">
        <f t="shared" si="21"/>
        <v/>
      </c>
      <c r="AO27" s="10" t="b">
        <f t="shared" si="26"/>
        <v>1</v>
      </c>
      <c r="AP27" s="10" t="b">
        <f t="shared" si="22"/>
        <v>1</v>
      </c>
      <c r="AQ27" s="10" t="b">
        <f t="shared" si="27"/>
        <v>0</v>
      </c>
      <c r="AR27" s="10" t="b">
        <f t="shared" si="23"/>
        <v>0</v>
      </c>
    </row>
    <row r="28" spans="1:44" s="8" customFormat="1" x14ac:dyDescent="0.35">
      <c r="A28" s="25"/>
      <c r="B28" s="61"/>
      <c r="C28" s="51"/>
      <c r="D28" s="51"/>
      <c r="E28" s="51"/>
      <c r="F28" s="51"/>
      <c r="G28" s="51"/>
      <c r="H28" s="51" t="s">
        <v>4</v>
      </c>
      <c r="I28" s="51"/>
      <c r="J28" s="51" t="s">
        <v>4</v>
      </c>
      <c r="K28" s="51"/>
      <c r="L28" s="51" t="s">
        <v>4</v>
      </c>
      <c r="M28" s="51"/>
      <c r="N28" s="51" t="s">
        <v>4</v>
      </c>
      <c r="O28" s="51"/>
      <c r="P28" s="51" t="s">
        <v>4</v>
      </c>
      <c r="Q28" s="10" t="str">
        <f>IF(AND('Section 8'!$L$4=No,OR($AO28=FALSE,$AP28=FALSE)),Tab_NotReq,
IF(AND($AO28=TRUE,$S28="",$T28=""),"",
IF(COUNTIF($S28:$AK28,Incomplete)&gt;=1,Incomplete_or_multiple_errors&amp;": "&amp;INDEX($S$2:$AK$4,1,MATCH(Incomplete,$S28:$AK28,0)),Complete)))</f>
        <v/>
      </c>
      <c r="R28" s="1"/>
      <c r="S28" s="10" t="str">
        <f t="shared" si="5"/>
        <v/>
      </c>
      <c r="T28" s="10" t="str" cm="1">
        <f t="array" ref="T28">IF($T$1=No,"",
IF(OR(AO28=FALSE,AP28=FALSE),"",
IF(AND(SUMPRODUCT(--(AQ28:AQ$53=TRUE))=0,SUMPRODUCT(--(AR28:AR$53=TRUE))=0),"",Incomplete)))</f>
        <v/>
      </c>
      <c r="U28" s="10" t="str">
        <f t="shared" si="6"/>
        <v/>
      </c>
      <c r="V28" s="10" t="str">
        <f t="shared" si="7"/>
        <v>Incomplete</v>
      </c>
      <c r="W28" s="10" t="str">
        <f t="shared" si="8"/>
        <v>Incomplete</v>
      </c>
      <c r="X28" s="10" t="str">
        <f t="shared" si="9"/>
        <v>Incomplete</v>
      </c>
      <c r="Y28" s="10" t="str">
        <f t="shared" si="10"/>
        <v>Incomplete</v>
      </c>
      <c r="Z28" s="10" t="str">
        <f t="shared" si="11"/>
        <v>Incomplete</v>
      </c>
      <c r="AA28" s="10" t="str">
        <f t="shared" si="24"/>
        <v>Incomplete</v>
      </c>
      <c r="AB28" s="10" t="b">
        <f t="shared" si="25"/>
        <v>0</v>
      </c>
      <c r="AC28" s="10" t="str">
        <f t="shared" si="12"/>
        <v>Incomplete</v>
      </c>
      <c r="AD28" s="10" t="str">
        <f t="shared" si="13"/>
        <v>Complete</v>
      </c>
      <c r="AE28" s="10" t="str">
        <f t="shared" si="14"/>
        <v>Incomplete</v>
      </c>
      <c r="AF28" s="10" t="str">
        <f t="shared" si="15"/>
        <v>Complete</v>
      </c>
      <c r="AG28" s="10" t="str">
        <f t="shared" si="16"/>
        <v>Incomplete</v>
      </c>
      <c r="AH28" s="10" t="str">
        <f t="shared" si="17"/>
        <v>Complete</v>
      </c>
      <c r="AI28" s="10" t="str">
        <f t="shared" si="18"/>
        <v>Incomplete</v>
      </c>
      <c r="AJ28" s="10" t="str">
        <f t="shared" si="19"/>
        <v>Complete</v>
      </c>
      <c r="AK28" s="10" t="str">
        <f t="shared" si="20"/>
        <v/>
      </c>
      <c r="AL28" s="15"/>
      <c r="AM28" s="15" t="str">
        <f t="shared" si="21"/>
        <v/>
      </c>
      <c r="AO28" s="10" t="b">
        <f t="shared" si="26"/>
        <v>1</v>
      </c>
      <c r="AP28" s="10" t="b">
        <f t="shared" si="22"/>
        <v>1</v>
      </c>
      <c r="AQ28" s="10" t="b">
        <f t="shared" si="27"/>
        <v>0</v>
      </c>
      <c r="AR28" s="10" t="b">
        <f t="shared" si="23"/>
        <v>0</v>
      </c>
    </row>
    <row r="29" spans="1:44" s="8" customFormat="1" x14ac:dyDescent="0.35">
      <c r="A29" s="25"/>
      <c r="B29" s="61"/>
      <c r="C29" s="51"/>
      <c r="D29" s="51"/>
      <c r="E29" s="51"/>
      <c r="F29" s="51"/>
      <c r="G29" s="51"/>
      <c r="H29" s="51" t="s">
        <v>4</v>
      </c>
      <c r="I29" s="51"/>
      <c r="J29" s="51" t="s">
        <v>4</v>
      </c>
      <c r="K29" s="51"/>
      <c r="L29" s="51" t="s">
        <v>4</v>
      </c>
      <c r="M29" s="51"/>
      <c r="N29" s="51" t="s">
        <v>4</v>
      </c>
      <c r="O29" s="51"/>
      <c r="P29" s="51" t="s">
        <v>4</v>
      </c>
      <c r="Q29" s="10" t="str">
        <f>IF(AND('Section 8'!$L$4=No,OR($AO29=FALSE,$AP29=FALSE)),Tab_NotReq,
IF(AND($AO29=TRUE,$S29="",$T29=""),"",
IF(COUNTIF($S29:$AK29,Incomplete)&gt;=1,Incomplete_or_multiple_errors&amp;": "&amp;INDEX($S$2:$AK$4,1,MATCH(Incomplete,$S29:$AK29,0)),Complete)))</f>
        <v/>
      </c>
      <c r="R29" s="1"/>
      <c r="S29" s="10" t="str">
        <f t="shared" si="5"/>
        <v/>
      </c>
      <c r="T29" s="10" t="str" cm="1">
        <f t="array" ref="T29">IF($T$1=No,"",
IF(OR(AO29=FALSE,AP29=FALSE),"",
IF(AND(SUMPRODUCT(--(AQ29:AQ$53=TRUE))=0,SUMPRODUCT(--(AR29:AR$53=TRUE))=0),"",Incomplete)))</f>
        <v/>
      </c>
      <c r="U29" s="10" t="str">
        <f t="shared" si="6"/>
        <v/>
      </c>
      <c r="V29" s="10" t="str">
        <f t="shared" si="7"/>
        <v>Incomplete</v>
      </c>
      <c r="W29" s="10" t="str">
        <f t="shared" si="8"/>
        <v>Incomplete</v>
      </c>
      <c r="X29" s="10" t="str">
        <f t="shared" si="9"/>
        <v>Incomplete</v>
      </c>
      <c r="Y29" s="10" t="str">
        <f t="shared" si="10"/>
        <v>Incomplete</v>
      </c>
      <c r="Z29" s="10" t="str">
        <f t="shared" si="11"/>
        <v>Incomplete</v>
      </c>
      <c r="AA29" s="10" t="str">
        <f t="shared" si="24"/>
        <v>Incomplete</v>
      </c>
      <c r="AB29" s="10" t="b">
        <f t="shared" si="25"/>
        <v>0</v>
      </c>
      <c r="AC29" s="10" t="str">
        <f t="shared" si="12"/>
        <v>Incomplete</v>
      </c>
      <c r="AD29" s="10" t="str">
        <f t="shared" si="13"/>
        <v>Complete</v>
      </c>
      <c r="AE29" s="10" t="str">
        <f t="shared" si="14"/>
        <v>Incomplete</v>
      </c>
      <c r="AF29" s="10" t="str">
        <f t="shared" si="15"/>
        <v>Complete</v>
      </c>
      <c r="AG29" s="10" t="str">
        <f t="shared" si="16"/>
        <v>Incomplete</v>
      </c>
      <c r="AH29" s="10" t="str">
        <f t="shared" si="17"/>
        <v>Complete</v>
      </c>
      <c r="AI29" s="10" t="str">
        <f t="shared" si="18"/>
        <v>Incomplete</v>
      </c>
      <c r="AJ29" s="10" t="str">
        <f t="shared" si="19"/>
        <v>Complete</v>
      </c>
      <c r="AK29" s="10" t="str">
        <f t="shared" si="20"/>
        <v/>
      </c>
      <c r="AL29" s="15"/>
      <c r="AM29" s="15" t="str">
        <f t="shared" si="21"/>
        <v/>
      </c>
      <c r="AO29" s="10" t="b">
        <f t="shared" si="26"/>
        <v>1</v>
      </c>
      <c r="AP29" s="10" t="b">
        <f t="shared" si="22"/>
        <v>1</v>
      </c>
      <c r="AQ29" s="10" t="b">
        <f t="shared" si="27"/>
        <v>0</v>
      </c>
      <c r="AR29" s="10" t="b">
        <f t="shared" si="23"/>
        <v>0</v>
      </c>
    </row>
    <row r="30" spans="1:44" s="8" customFormat="1" x14ac:dyDescent="0.35">
      <c r="A30" s="25"/>
      <c r="B30" s="61"/>
      <c r="C30" s="51"/>
      <c r="D30" s="51"/>
      <c r="E30" s="51"/>
      <c r="F30" s="51"/>
      <c r="G30" s="51"/>
      <c r="H30" s="51" t="s">
        <v>4</v>
      </c>
      <c r="I30" s="51"/>
      <c r="J30" s="51" t="s">
        <v>4</v>
      </c>
      <c r="K30" s="51"/>
      <c r="L30" s="51" t="s">
        <v>4</v>
      </c>
      <c r="M30" s="51"/>
      <c r="N30" s="51" t="s">
        <v>4</v>
      </c>
      <c r="O30" s="51"/>
      <c r="P30" s="51" t="s">
        <v>4</v>
      </c>
      <c r="Q30" s="10" t="str">
        <f>IF(AND('Section 8'!$L$4=No,OR($AO30=FALSE,$AP30=FALSE)),Tab_NotReq,
IF(AND($AO30=TRUE,$S30="",$T30=""),"",
IF(COUNTIF($S30:$AK30,Incomplete)&gt;=1,Incomplete_or_multiple_errors&amp;": "&amp;INDEX($S$2:$AK$4,1,MATCH(Incomplete,$S30:$AK30,0)),Complete)))</f>
        <v/>
      </c>
      <c r="R30" s="1"/>
      <c r="S30" s="10" t="str">
        <f t="shared" si="5"/>
        <v/>
      </c>
      <c r="T30" s="10" t="str" cm="1">
        <f t="array" ref="T30">IF($T$1=No,"",
IF(OR(AO30=FALSE,AP30=FALSE),"",
IF(AND(SUMPRODUCT(--(AQ30:AQ$53=TRUE))=0,SUMPRODUCT(--(AR30:AR$53=TRUE))=0),"",Incomplete)))</f>
        <v/>
      </c>
      <c r="U30" s="10" t="str">
        <f t="shared" si="6"/>
        <v/>
      </c>
      <c r="V30" s="10" t="str">
        <f t="shared" si="7"/>
        <v>Incomplete</v>
      </c>
      <c r="W30" s="10" t="str">
        <f t="shared" si="8"/>
        <v>Incomplete</v>
      </c>
      <c r="X30" s="10" t="str">
        <f t="shared" si="9"/>
        <v>Incomplete</v>
      </c>
      <c r="Y30" s="10" t="str">
        <f t="shared" si="10"/>
        <v>Incomplete</v>
      </c>
      <c r="Z30" s="10" t="str">
        <f t="shared" si="11"/>
        <v>Incomplete</v>
      </c>
      <c r="AA30" s="10" t="str">
        <f t="shared" si="24"/>
        <v>Incomplete</v>
      </c>
      <c r="AB30" s="10" t="b">
        <f t="shared" si="25"/>
        <v>0</v>
      </c>
      <c r="AC30" s="10" t="str">
        <f t="shared" si="12"/>
        <v>Incomplete</v>
      </c>
      <c r="AD30" s="10" t="str">
        <f t="shared" si="13"/>
        <v>Complete</v>
      </c>
      <c r="AE30" s="10" t="str">
        <f t="shared" si="14"/>
        <v>Incomplete</v>
      </c>
      <c r="AF30" s="10" t="str">
        <f t="shared" si="15"/>
        <v>Complete</v>
      </c>
      <c r="AG30" s="10" t="str">
        <f t="shared" si="16"/>
        <v>Incomplete</v>
      </c>
      <c r="AH30" s="10" t="str">
        <f t="shared" si="17"/>
        <v>Complete</v>
      </c>
      <c r="AI30" s="10" t="str">
        <f t="shared" si="18"/>
        <v>Incomplete</v>
      </c>
      <c r="AJ30" s="10" t="str">
        <f t="shared" si="19"/>
        <v>Complete</v>
      </c>
      <c r="AK30" s="10" t="str">
        <f t="shared" si="20"/>
        <v/>
      </c>
      <c r="AL30" s="15"/>
      <c r="AM30" s="15" t="str">
        <f t="shared" si="21"/>
        <v/>
      </c>
      <c r="AO30" s="10" t="b">
        <f t="shared" si="26"/>
        <v>1</v>
      </c>
      <c r="AP30" s="10" t="b">
        <f t="shared" si="22"/>
        <v>1</v>
      </c>
      <c r="AQ30" s="10" t="b">
        <f t="shared" si="27"/>
        <v>0</v>
      </c>
      <c r="AR30" s="10" t="b">
        <f t="shared" si="23"/>
        <v>0</v>
      </c>
    </row>
    <row r="31" spans="1:44" s="8" customFormat="1" x14ac:dyDescent="0.35">
      <c r="A31" s="25"/>
      <c r="B31" s="61"/>
      <c r="C31" s="51"/>
      <c r="D31" s="51"/>
      <c r="E31" s="51"/>
      <c r="F31" s="51"/>
      <c r="G31" s="51"/>
      <c r="H31" s="51" t="s">
        <v>4</v>
      </c>
      <c r="I31" s="51"/>
      <c r="J31" s="51" t="s">
        <v>4</v>
      </c>
      <c r="K31" s="51"/>
      <c r="L31" s="51" t="s">
        <v>4</v>
      </c>
      <c r="M31" s="51"/>
      <c r="N31" s="51" t="s">
        <v>4</v>
      </c>
      <c r="O31" s="51"/>
      <c r="P31" s="51" t="s">
        <v>4</v>
      </c>
      <c r="Q31" s="10" t="str">
        <f>IF(AND('Section 8'!$L$4=No,OR($AO31=FALSE,$AP31=FALSE)),Tab_NotReq,
IF(AND($AO31=TRUE,$S31="",$T31=""),"",
IF(COUNTIF($S31:$AK31,Incomplete)&gt;=1,Incomplete_or_multiple_errors&amp;": "&amp;INDEX($S$2:$AK$4,1,MATCH(Incomplete,$S31:$AK31,0)),Complete)))</f>
        <v/>
      </c>
      <c r="R31" s="1"/>
      <c r="S31" s="10" t="str">
        <f t="shared" si="5"/>
        <v/>
      </c>
      <c r="T31" s="10" t="str" cm="1">
        <f t="array" ref="T31">IF($T$1=No,"",
IF(OR(AO31=FALSE,AP31=FALSE),"",
IF(AND(SUMPRODUCT(--(AQ31:AQ$53=TRUE))=0,SUMPRODUCT(--(AR31:AR$53=TRUE))=0),"",Incomplete)))</f>
        <v/>
      </c>
      <c r="U31" s="10" t="str">
        <f t="shared" si="6"/>
        <v/>
      </c>
      <c r="V31" s="10" t="str">
        <f t="shared" si="7"/>
        <v>Incomplete</v>
      </c>
      <c r="W31" s="10" t="str">
        <f t="shared" si="8"/>
        <v>Incomplete</v>
      </c>
      <c r="X31" s="10" t="str">
        <f t="shared" si="9"/>
        <v>Incomplete</v>
      </c>
      <c r="Y31" s="10" t="str">
        <f t="shared" si="10"/>
        <v>Incomplete</v>
      </c>
      <c r="Z31" s="10" t="str">
        <f t="shared" si="11"/>
        <v>Incomplete</v>
      </c>
      <c r="AA31" s="10" t="str">
        <f t="shared" si="24"/>
        <v>Incomplete</v>
      </c>
      <c r="AB31" s="10" t="b">
        <f t="shared" si="25"/>
        <v>0</v>
      </c>
      <c r="AC31" s="10" t="str">
        <f t="shared" si="12"/>
        <v>Incomplete</v>
      </c>
      <c r="AD31" s="10" t="str">
        <f t="shared" si="13"/>
        <v>Complete</v>
      </c>
      <c r="AE31" s="10" t="str">
        <f t="shared" si="14"/>
        <v>Incomplete</v>
      </c>
      <c r="AF31" s="10" t="str">
        <f t="shared" si="15"/>
        <v>Complete</v>
      </c>
      <c r="AG31" s="10" t="str">
        <f t="shared" si="16"/>
        <v>Incomplete</v>
      </c>
      <c r="AH31" s="10" t="str">
        <f t="shared" si="17"/>
        <v>Complete</v>
      </c>
      <c r="AI31" s="10" t="str">
        <f t="shared" si="18"/>
        <v>Incomplete</v>
      </c>
      <c r="AJ31" s="10" t="str">
        <f t="shared" si="19"/>
        <v>Complete</v>
      </c>
      <c r="AK31" s="10" t="str">
        <f t="shared" si="20"/>
        <v/>
      </c>
      <c r="AL31" s="15"/>
      <c r="AM31" s="15" t="str">
        <f t="shared" si="21"/>
        <v/>
      </c>
      <c r="AO31" s="10" t="b">
        <f t="shared" si="26"/>
        <v>1</v>
      </c>
      <c r="AP31" s="10" t="b">
        <f t="shared" si="22"/>
        <v>1</v>
      </c>
      <c r="AQ31" s="10" t="b">
        <f t="shared" si="27"/>
        <v>0</v>
      </c>
      <c r="AR31" s="10" t="b">
        <f t="shared" si="23"/>
        <v>0</v>
      </c>
    </row>
    <row r="32" spans="1:44" s="8" customFormat="1" x14ac:dyDescent="0.35">
      <c r="A32" s="25"/>
      <c r="B32" s="61"/>
      <c r="C32" s="51"/>
      <c r="D32" s="51"/>
      <c r="E32" s="51"/>
      <c r="F32" s="51"/>
      <c r="G32" s="51"/>
      <c r="H32" s="51" t="s">
        <v>4</v>
      </c>
      <c r="I32" s="51"/>
      <c r="J32" s="51" t="s">
        <v>4</v>
      </c>
      <c r="K32" s="51"/>
      <c r="L32" s="51" t="s">
        <v>4</v>
      </c>
      <c r="M32" s="51"/>
      <c r="N32" s="51" t="s">
        <v>4</v>
      </c>
      <c r="O32" s="51"/>
      <c r="P32" s="51" t="s">
        <v>4</v>
      </c>
      <c r="Q32" s="10" t="str">
        <f>IF(AND('Section 8'!$L$4=No,OR($AO32=FALSE,$AP32=FALSE)),Tab_NotReq,
IF(AND($AO32=TRUE,$S32="",$T32=""),"",
IF(COUNTIF($S32:$AK32,Incomplete)&gt;=1,Incomplete_or_multiple_errors&amp;": "&amp;INDEX($S$2:$AK$4,1,MATCH(Incomplete,$S32:$AK32,0)),Complete)))</f>
        <v/>
      </c>
      <c r="R32" s="1"/>
      <c r="S32" s="10" t="str">
        <f t="shared" si="5"/>
        <v/>
      </c>
      <c r="T32" s="10" t="str" cm="1">
        <f t="array" ref="T32">IF($T$1=No,"",
IF(OR(AO32=FALSE,AP32=FALSE),"",
IF(AND(SUMPRODUCT(--(AQ32:AQ$53=TRUE))=0,SUMPRODUCT(--(AR32:AR$53=TRUE))=0),"",Incomplete)))</f>
        <v/>
      </c>
      <c r="U32" s="10" t="str">
        <f t="shared" si="6"/>
        <v/>
      </c>
      <c r="V32" s="10" t="str">
        <f t="shared" si="7"/>
        <v>Incomplete</v>
      </c>
      <c r="W32" s="10" t="str">
        <f t="shared" si="8"/>
        <v>Incomplete</v>
      </c>
      <c r="X32" s="10" t="str">
        <f t="shared" si="9"/>
        <v>Incomplete</v>
      </c>
      <c r="Y32" s="10" t="str">
        <f t="shared" si="10"/>
        <v>Incomplete</v>
      </c>
      <c r="Z32" s="10" t="str">
        <f t="shared" si="11"/>
        <v>Incomplete</v>
      </c>
      <c r="AA32" s="10" t="str">
        <f t="shared" si="24"/>
        <v>Incomplete</v>
      </c>
      <c r="AB32" s="10" t="b">
        <f t="shared" si="25"/>
        <v>0</v>
      </c>
      <c r="AC32" s="10" t="str">
        <f t="shared" si="12"/>
        <v>Incomplete</v>
      </c>
      <c r="AD32" s="10" t="str">
        <f t="shared" si="13"/>
        <v>Complete</v>
      </c>
      <c r="AE32" s="10" t="str">
        <f t="shared" si="14"/>
        <v>Incomplete</v>
      </c>
      <c r="AF32" s="10" t="str">
        <f t="shared" si="15"/>
        <v>Complete</v>
      </c>
      <c r="AG32" s="10" t="str">
        <f t="shared" si="16"/>
        <v>Incomplete</v>
      </c>
      <c r="AH32" s="10" t="str">
        <f t="shared" si="17"/>
        <v>Complete</v>
      </c>
      <c r="AI32" s="10" t="str">
        <f t="shared" si="18"/>
        <v>Incomplete</v>
      </c>
      <c r="AJ32" s="10" t="str">
        <f t="shared" si="19"/>
        <v>Complete</v>
      </c>
      <c r="AK32" s="10" t="str">
        <f t="shared" si="20"/>
        <v/>
      </c>
      <c r="AL32" s="15"/>
      <c r="AM32" s="15" t="str">
        <f t="shared" si="21"/>
        <v/>
      </c>
      <c r="AO32" s="10" t="b">
        <f t="shared" si="26"/>
        <v>1</v>
      </c>
      <c r="AP32" s="10" t="b">
        <f t="shared" si="22"/>
        <v>1</v>
      </c>
      <c r="AQ32" s="10" t="b">
        <f t="shared" si="27"/>
        <v>0</v>
      </c>
      <c r="AR32" s="10" t="b">
        <f t="shared" si="23"/>
        <v>0</v>
      </c>
    </row>
    <row r="33" spans="1:44" s="8" customFormat="1" x14ac:dyDescent="0.35">
      <c r="A33" s="25"/>
      <c r="B33" s="61"/>
      <c r="C33" s="51"/>
      <c r="D33" s="51"/>
      <c r="E33" s="51"/>
      <c r="F33" s="51"/>
      <c r="G33" s="51"/>
      <c r="H33" s="51" t="s">
        <v>4</v>
      </c>
      <c r="I33" s="51"/>
      <c r="J33" s="51" t="s">
        <v>4</v>
      </c>
      <c r="K33" s="51"/>
      <c r="L33" s="51" t="s">
        <v>4</v>
      </c>
      <c r="M33" s="51"/>
      <c r="N33" s="51" t="s">
        <v>4</v>
      </c>
      <c r="O33" s="51"/>
      <c r="P33" s="51" t="s">
        <v>4</v>
      </c>
      <c r="Q33" s="10" t="str">
        <f>IF(AND('Section 8'!$L$4=No,OR($AO33=FALSE,$AP33=FALSE)),Tab_NotReq,
IF(AND($AO33=TRUE,$S33="",$T33=""),"",
IF(COUNTIF($S33:$AK33,Incomplete)&gt;=1,Incomplete_or_multiple_errors&amp;": "&amp;INDEX($S$2:$AK$4,1,MATCH(Incomplete,$S33:$AK33,0)),Complete)))</f>
        <v/>
      </c>
      <c r="R33" s="1"/>
      <c r="S33" s="10" t="str">
        <f t="shared" si="5"/>
        <v/>
      </c>
      <c r="T33" s="10" t="str" cm="1">
        <f t="array" ref="T33">IF($T$1=No,"",
IF(OR(AO33=FALSE,AP33=FALSE),"",
IF(AND(SUMPRODUCT(--(AQ33:AQ$53=TRUE))=0,SUMPRODUCT(--(AR33:AR$53=TRUE))=0),"",Incomplete)))</f>
        <v/>
      </c>
      <c r="U33" s="10" t="str">
        <f t="shared" si="6"/>
        <v/>
      </c>
      <c r="V33" s="10" t="str">
        <f t="shared" si="7"/>
        <v>Incomplete</v>
      </c>
      <c r="W33" s="10" t="str">
        <f t="shared" si="8"/>
        <v>Incomplete</v>
      </c>
      <c r="X33" s="10" t="str">
        <f t="shared" si="9"/>
        <v>Incomplete</v>
      </c>
      <c r="Y33" s="10" t="str">
        <f t="shared" si="10"/>
        <v>Incomplete</v>
      </c>
      <c r="Z33" s="10" t="str">
        <f t="shared" si="11"/>
        <v>Incomplete</v>
      </c>
      <c r="AA33" s="10" t="str">
        <f t="shared" si="24"/>
        <v>Incomplete</v>
      </c>
      <c r="AB33" s="10" t="b">
        <f t="shared" si="25"/>
        <v>0</v>
      </c>
      <c r="AC33" s="10" t="str">
        <f t="shared" si="12"/>
        <v>Incomplete</v>
      </c>
      <c r="AD33" s="10" t="str">
        <f t="shared" si="13"/>
        <v>Complete</v>
      </c>
      <c r="AE33" s="10" t="str">
        <f t="shared" si="14"/>
        <v>Incomplete</v>
      </c>
      <c r="AF33" s="10" t="str">
        <f t="shared" si="15"/>
        <v>Complete</v>
      </c>
      <c r="AG33" s="10" t="str">
        <f t="shared" si="16"/>
        <v>Incomplete</v>
      </c>
      <c r="AH33" s="10" t="str">
        <f t="shared" si="17"/>
        <v>Complete</v>
      </c>
      <c r="AI33" s="10" t="str">
        <f t="shared" si="18"/>
        <v>Incomplete</v>
      </c>
      <c r="AJ33" s="10" t="str">
        <f t="shared" si="19"/>
        <v>Complete</v>
      </c>
      <c r="AK33" s="10" t="str">
        <f t="shared" si="20"/>
        <v/>
      </c>
      <c r="AL33" s="15"/>
      <c r="AM33" s="15" t="str">
        <f t="shared" si="21"/>
        <v/>
      </c>
      <c r="AO33" s="10" t="b">
        <f t="shared" si="26"/>
        <v>1</v>
      </c>
      <c r="AP33" s="10" t="b">
        <f t="shared" si="22"/>
        <v>1</v>
      </c>
      <c r="AQ33" s="10" t="b">
        <f t="shared" si="27"/>
        <v>0</v>
      </c>
      <c r="AR33" s="10" t="b">
        <f t="shared" si="23"/>
        <v>0</v>
      </c>
    </row>
    <row r="34" spans="1:44" s="8" customFormat="1" x14ac:dyDescent="0.35">
      <c r="A34" s="25"/>
      <c r="B34" s="61"/>
      <c r="C34" s="51"/>
      <c r="D34" s="51"/>
      <c r="E34" s="51"/>
      <c r="F34" s="51"/>
      <c r="G34" s="51"/>
      <c r="H34" s="51" t="s">
        <v>4</v>
      </c>
      <c r="I34" s="51"/>
      <c r="J34" s="51" t="s">
        <v>4</v>
      </c>
      <c r="K34" s="51"/>
      <c r="L34" s="51" t="s">
        <v>4</v>
      </c>
      <c r="M34" s="51"/>
      <c r="N34" s="51" t="s">
        <v>4</v>
      </c>
      <c r="O34" s="51"/>
      <c r="P34" s="51" t="s">
        <v>4</v>
      </c>
      <c r="Q34" s="10" t="str">
        <f>IF(AND('Section 8'!$L$4=No,OR($AO34=FALSE,$AP34=FALSE)),Tab_NotReq,
IF(AND($AO34=TRUE,$S34="",$T34=""),"",
IF(COUNTIF($S34:$AK34,Incomplete)&gt;=1,Incomplete_or_multiple_errors&amp;": "&amp;INDEX($S$2:$AK$4,1,MATCH(Incomplete,$S34:$AK34,0)),Complete)))</f>
        <v/>
      </c>
      <c r="R34" s="1"/>
      <c r="S34" s="10" t="str">
        <f t="shared" si="5"/>
        <v/>
      </c>
      <c r="T34" s="10" t="str" cm="1">
        <f t="array" ref="T34">IF($T$1=No,"",
IF(OR(AO34=FALSE,AP34=FALSE),"",
IF(AND(SUMPRODUCT(--(AQ34:AQ$53=TRUE))=0,SUMPRODUCT(--(AR34:AR$53=TRUE))=0),"",Incomplete)))</f>
        <v/>
      </c>
      <c r="U34" s="10" t="str">
        <f t="shared" si="6"/>
        <v/>
      </c>
      <c r="V34" s="10" t="str">
        <f t="shared" si="7"/>
        <v>Incomplete</v>
      </c>
      <c r="W34" s="10" t="str">
        <f t="shared" si="8"/>
        <v>Incomplete</v>
      </c>
      <c r="X34" s="10" t="str">
        <f t="shared" si="9"/>
        <v>Incomplete</v>
      </c>
      <c r="Y34" s="10" t="str">
        <f t="shared" si="10"/>
        <v>Incomplete</v>
      </c>
      <c r="Z34" s="10" t="str">
        <f t="shared" si="11"/>
        <v>Incomplete</v>
      </c>
      <c r="AA34" s="10" t="str">
        <f t="shared" si="24"/>
        <v>Incomplete</v>
      </c>
      <c r="AB34" s="10" t="b">
        <f t="shared" si="25"/>
        <v>0</v>
      </c>
      <c r="AC34" s="10" t="str">
        <f t="shared" si="12"/>
        <v>Incomplete</v>
      </c>
      <c r="AD34" s="10" t="str">
        <f t="shared" si="13"/>
        <v>Complete</v>
      </c>
      <c r="AE34" s="10" t="str">
        <f t="shared" si="14"/>
        <v>Incomplete</v>
      </c>
      <c r="AF34" s="10" t="str">
        <f t="shared" si="15"/>
        <v>Complete</v>
      </c>
      <c r="AG34" s="10" t="str">
        <f t="shared" si="16"/>
        <v>Incomplete</v>
      </c>
      <c r="AH34" s="10" t="str">
        <f t="shared" si="17"/>
        <v>Complete</v>
      </c>
      <c r="AI34" s="10" t="str">
        <f t="shared" si="18"/>
        <v>Incomplete</v>
      </c>
      <c r="AJ34" s="10" t="str">
        <f t="shared" si="19"/>
        <v>Complete</v>
      </c>
      <c r="AK34" s="10" t="str">
        <f t="shared" si="20"/>
        <v/>
      </c>
      <c r="AL34" s="15"/>
      <c r="AM34" s="15" t="str">
        <f t="shared" si="21"/>
        <v/>
      </c>
      <c r="AO34" s="10" t="b">
        <f t="shared" si="26"/>
        <v>1</v>
      </c>
      <c r="AP34" s="10" t="b">
        <f t="shared" si="22"/>
        <v>1</v>
      </c>
      <c r="AQ34" s="10" t="b">
        <f t="shared" si="27"/>
        <v>0</v>
      </c>
      <c r="AR34" s="10" t="b">
        <f t="shared" si="23"/>
        <v>0</v>
      </c>
    </row>
    <row r="35" spans="1:44" s="8" customFormat="1" x14ac:dyDescent="0.35">
      <c r="A35" s="25"/>
      <c r="B35" s="61"/>
      <c r="C35" s="51"/>
      <c r="D35" s="51"/>
      <c r="E35" s="51"/>
      <c r="F35" s="51"/>
      <c r="G35" s="51"/>
      <c r="H35" s="51" t="s">
        <v>4</v>
      </c>
      <c r="I35" s="51"/>
      <c r="J35" s="51" t="s">
        <v>4</v>
      </c>
      <c r="K35" s="51"/>
      <c r="L35" s="51" t="s">
        <v>4</v>
      </c>
      <c r="M35" s="51"/>
      <c r="N35" s="51" t="s">
        <v>4</v>
      </c>
      <c r="O35" s="51"/>
      <c r="P35" s="51" t="s">
        <v>4</v>
      </c>
      <c r="Q35" s="10" t="str">
        <f>IF(AND('Section 8'!$L$4=No,OR($AO35=FALSE,$AP35=FALSE)),Tab_NotReq,
IF(AND($AO35=TRUE,$S35="",$T35=""),"",
IF(COUNTIF($S35:$AK35,Incomplete)&gt;=1,Incomplete_or_multiple_errors&amp;": "&amp;INDEX($S$2:$AK$4,1,MATCH(Incomplete,$S35:$AK35,0)),Complete)))</f>
        <v/>
      </c>
      <c r="R35" s="1"/>
      <c r="S35" s="10" t="str">
        <f t="shared" si="5"/>
        <v/>
      </c>
      <c r="T35" s="10" t="str" cm="1">
        <f t="array" ref="T35">IF($T$1=No,"",
IF(OR(AO35=FALSE,AP35=FALSE),"",
IF(AND(SUMPRODUCT(--(AQ35:AQ$53=TRUE))=0,SUMPRODUCT(--(AR35:AR$53=TRUE))=0),"",Incomplete)))</f>
        <v/>
      </c>
      <c r="U35" s="10" t="str">
        <f t="shared" si="6"/>
        <v/>
      </c>
      <c r="V35" s="10" t="str">
        <f t="shared" si="7"/>
        <v>Incomplete</v>
      </c>
      <c r="W35" s="10" t="str">
        <f t="shared" si="8"/>
        <v>Incomplete</v>
      </c>
      <c r="X35" s="10" t="str">
        <f t="shared" si="9"/>
        <v>Incomplete</v>
      </c>
      <c r="Y35" s="10" t="str">
        <f t="shared" si="10"/>
        <v>Incomplete</v>
      </c>
      <c r="Z35" s="10" t="str">
        <f t="shared" si="11"/>
        <v>Incomplete</v>
      </c>
      <c r="AA35" s="10" t="str">
        <f t="shared" si="24"/>
        <v>Incomplete</v>
      </c>
      <c r="AB35" s="10" t="b">
        <f t="shared" si="25"/>
        <v>0</v>
      </c>
      <c r="AC35" s="10" t="str">
        <f t="shared" si="12"/>
        <v>Incomplete</v>
      </c>
      <c r="AD35" s="10" t="str">
        <f t="shared" si="13"/>
        <v>Complete</v>
      </c>
      <c r="AE35" s="10" t="str">
        <f t="shared" si="14"/>
        <v>Incomplete</v>
      </c>
      <c r="AF35" s="10" t="str">
        <f t="shared" si="15"/>
        <v>Complete</v>
      </c>
      <c r="AG35" s="10" t="str">
        <f t="shared" si="16"/>
        <v>Incomplete</v>
      </c>
      <c r="AH35" s="10" t="str">
        <f t="shared" si="17"/>
        <v>Complete</v>
      </c>
      <c r="AI35" s="10" t="str">
        <f t="shared" si="18"/>
        <v>Incomplete</v>
      </c>
      <c r="AJ35" s="10" t="str">
        <f t="shared" si="19"/>
        <v>Complete</v>
      </c>
      <c r="AK35" s="10" t="str">
        <f t="shared" si="20"/>
        <v/>
      </c>
      <c r="AL35" s="15"/>
      <c r="AM35" s="15" t="str">
        <f t="shared" si="21"/>
        <v/>
      </c>
      <c r="AO35" s="10" t="b">
        <f t="shared" si="26"/>
        <v>1</v>
      </c>
      <c r="AP35" s="10" t="b">
        <f t="shared" si="22"/>
        <v>1</v>
      </c>
      <c r="AQ35" s="10" t="b">
        <f t="shared" si="27"/>
        <v>0</v>
      </c>
      <c r="AR35" s="10" t="b">
        <f t="shared" si="23"/>
        <v>0</v>
      </c>
    </row>
    <row r="36" spans="1:44" s="8" customFormat="1" x14ac:dyDescent="0.35">
      <c r="A36" s="25"/>
      <c r="B36" s="61"/>
      <c r="C36" s="51"/>
      <c r="D36" s="51"/>
      <c r="E36" s="51"/>
      <c r="F36" s="51"/>
      <c r="G36" s="51"/>
      <c r="H36" s="51" t="s">
        <v>4</v>
      </c>
      <c r="I36" s="51"/>
      <c r="J36" s="51" t="s">
        <v>4</v>
      </c>
      <c r="K36" s="51"/>
      <c r="L36" s="51" t="s">
        <v>4</v>
      </c>
      <c r="M36" s="51"/>
      <c r="N36" s="51" t="s">
        <v>4</v>
      </c>
      <c r="O36" s="51"/>
      <c r="P36" s="51" t="s">
        <v>4</v>
      </c>
      <c r="Q36" s="10" t="str">
        <f>IF(AND('Section 8'!$L$4=No,OR($AO36=FALSE,$AP36=FALSE)),Tab_NotReq,
IF(AND($AO36=TRUE,$S36="",$T36=""),"",
IF(COUNTIF($S36:$AK36,Incomplete)&gt;=1,Incomplete_or_multiple_errors&amp;": "&amp;INDEX($S$2:$AK$4,1,MATCH(Incomplete,$S36:$AK36,0)),Complete)))</f>
        <v/>
      </c>
      <c r="R36" s="1"/>
      <c r="S36" s="10" t="str">
        <f t="shared" ref="S36:S53" si="28">IF($A$4=Yes,"",
IF(AND($A$4=No,OR(AO36=FALSE,AP36=FALSE)), Incomplete,""))</f>
        <v/>
      </c>
      <c r="T36" s="10" t="str" cm="1">
        <f t="array" ref="T36">IF($T$1=No,"",
IF(OR(AO36=FALSE,AP36=FALSE),"",
IF(AND(SUMPRODUCT(--(AQ36:AQ$53=TRUE))=0,SUMPRODUCT(--(AR36:AR$53=TRUE))=0),"",Incomplete)))</f>
        <v/>
      </c>
      <c r="U36" s="10" t="str">
        <f t="shared" ref="U36:U53" si="29">IF($U$1=No, "",
IF(OR(A36="",C36= "", D36="", E36="",F36="")=TRUE, "",
IF(COUNTIF($AM$4:$AM$53, CONCATENATE(A36,C36, D36,E36,F36))&gt;1, Incomplete, Complete)))</f>
        <v/>
      </c>
      <c r="V36" s="10" t="str">
        <f t="shared" si="7"/>
        <v>Incomplete</v>
      </c>
      <c r="W36" s="10" t="str">
        <f t="shared" si="8"/>
        <v>Incomplete</v>
      </c>
      <c r="X36" s="10" t="str">
        <f t="shared" si="9"/>
        <v>Incomplete</v>
      </c>
      <c r="Y36" s="10" t="str">
        <f t="shared" si="10"/>
        <v>Incomplete</v>
      </c>
      <c r="Z36" s="10" t="str">
        <f t="shared" si="11"/>
        <v>Incomplete</v>
      </c>
      <c r="AA36" s="10" t="str">
        <f t="shared" si="24"/>
        <v>Incomplete</v>
      </c>
      <c r="AB36" s="10" t="b">
        <f t="shared" si="25"/>
        <v>0</v>
      </c>
      <c r="AC36" s="10" t="str">
        <f t="shared" ref="AC36:AC53" si="30">IF(AC$1=No,"",
IF(G36="",Incomplete,
IF(ISERROR(VLOOKUP(G36,Yes_No,1,FALSE))=TRUE,Incomplete,Complete)))</f>
        <v>Incomplete</v>
      </c>
      <c r="AD36" s="10" t="str">
        <f t="shared" ref="AD36:AD53" si="31">IF(AD$1=No,"",
IF(H36="",Incomplete,
IF(ISERROR(VLOOKUP(H36,YesNo_CBI,1,FALSE))=TRUE,Incomplete,Complete)))</f>
        <v>Complete</v>
      </c>
      <c r="AE36" s="10" t="str">
        <f t="shared" ref="AE36:AE53" si="32">IF(AE$1=No,"",
IF(I36="",Incomplete,
IF(ISERROR(VLOOKUP(I36,Yes_No,1,FALSE))=TRUE,Incomplete,Complete)))</f>
        <v>Incomplete</v>
      </c>
      <c r="AF36" s="10" t="str">
        <f t="shared" ref="AF36:AF53" si="33">IF(AF$1=No,"",
IF(J36="",Incomplete,
IF(ISERROR(VLOOKUP(J36,YesNo_CBI,1,FALSE))=TRUE,Incomplete,Complete)))</f>
        <v>Complete</v>
      </c>
      <c r="AG36" s="10" t="str">
        <f t="shared" ref="AG36:AG53" si="34">IF(AG$1=No,"",
IF(K36="",Incomplete,
IF(ISERROR(VLOOKUP(K36,Yes_No,1,FALSE))=TRUE,Incomplete,Complete)))</f>
        <v>Incomplete</v>
      </c>
      <c r="AH36" s="10" t="str">
        <f t="shared" ref="AH36:AH53" si="35">IF(AH$1=No,"",
IF(L36="",Incomplete,
IF(ISERROR(VLOOKUP(L36,YesNo_CBI,1,FALSE))=TRUE,Incomplete,Complete)))</f>
        <v>Complete</v>
      </c>
      <c r="AI36" s="10" t="str">
        <f t="shared" ref="AI36:AI53" si="36">IF(AI$1=No,"",IF($M36="",Incomplete,Complete))</f>
        <v>Incomplete</v>
      </c>
      <c r="AJ36" s="10" t="str">
        <f t="shared" ref="AJ36:AJ53" si="37">IF(AJ$1=No,"",
IF(N36="",Incomplete,
IF(ISERROR(VLOOKUP(N36,YesNo_CBI,1,FALSE))=TRUE,Incomplete,Complete)))</f>
        <v>Complete</v>
      </c>
      <c r="AK36" s="10" t="str">
        <f t="shared" ref="AK36:AK53" si="38">IF($AK$1=No,"",
IF(AND(O36="",OR(P36="",P36=No)),"",
IF(AND(O36="",OR(P36&lt;&gt;"",P36&lt;&gt;No)),Incomplete,
IF(AND(O36&lt;&gt;"",P36="")=TRUE,Incomplete,
IF(ISERROR(VLOOKUP(P36,YesNo_CBI,1,FALSE))=TRUE,
Incomplete,Complete)))))</f>
        <v/>
      </c>
      <c r="AL36" s="15"/>
      <c r="AM36" s="15" t="str">
        <f t="shared" si="21"/>
        <v/>
      </c>
      <c r="AO36" s="10" t="b">
        <f t="shared" si="26"/>
        <v>1</v>
      </c>
      <c r="AP36" s="10" t="b">
        <f t="shared" ref="AP36:AP53" si="39">AND(OR($H36="",$H36=No),OR($J36="",$J36=No),OR($L36="",$L36=No),OR($N36="",$N36=No),OR($P36="",$P36=No))</f>
        <v>1</v>
      </c>
      <c r="AQ36" s="10" t="b">
        <f t="shared" si="27"/>
        <v>0</v>
      </c>
      <c r="AR36" s="10" t="b">
        <f t="shared" ref="AR36:AR53" si="40">OR(AND($H37&lt;&gt;"",$H37&lt;&gt;No),AND($J37&lt;&gt;"",$J37&lt;&gt;No),AND($L37&lt;&gt;"",$L37&lt;&gt;No),AND($N37&lt;&gt;"",$N37&lt;&gt;No),AND($P37&lt;&gt;"",$P37&lt;&gt;No))</f>
        <v>0</v>
      </c>
    </row>
    <row r="37" spans="1:44" s="8" customFormat="1" x14ac:dyDescent="0.35">
      <c r="A37" s="25"/>
      <c r="B37" s="61"/>
      <c r="C37" s="51"/>
      <c r="D37" s="51"/>
      <c r="E37" s="51"/>
      <c r="F37" s="51"/>
      <c r="G37" s="51"/>
      <c r="H37" s="51" t="s">
        <v>4</v>
      </c>
      <c r="I37" s="51"/>
      <c r="J37" s="51" t="s">
        <v>4</v>
      </c>
      <c r="K37" s="51"/>
      <c r="L37" s="51" t="s">
        <v>4</v>
      </c>
      <c r="M37" s="51"/>
      <c r="N37" s="51" t="s">
        <v>4</v>
      </c>
      <c r="O37" s="51"/>
      <c r="P37" s="51" t="s">
        <v>4</v>
      </c>
      <c r="Q37" s="10" t="str">
        <f>IF(AND('Section 8'!$L$4=No,OR($AO37=FALSE,$AP37=FALSE)),Tab_NotReq,
IF(AND($AO37=TRUE,$S37="",$T37=""),"",
IF(COUNTIF($S37:$AK37,Incomplete)&gt;=1,Incomplete_or_multiple_errors&amp;": "&amp;INDEX($S$2:$AK$4,1,MATCH(Incomplete,$S37:$AK37,0)),Complete)))</f>
        <v/>
      </c>
      <c r="R37" s="1"/>
      <c r="S37" s="10" t="str">
        <f t="shared" si="28"/>
        <v/>
      </c>
      <c r="T37" s="10" t="str" cm="1">
        <f t="array" ref="T37">IF($T$1=No,"",
IF(OR(AO37=FALSE,AP37=FALSE),"",
IF(AND(SUMPRODUCT(--(AQ37:AQ$53=TRUE))=0,SUMPRODUCT(--(AR37:AR$53=TRUE))=0),"",Incomplete)))</f>
        <v/>
      </c>
      <c r="U37" s="10" t="str">
        <f t="shared" si="29"/>
        <v/>
      </c>
      <c r="V37" s="10" t="str">
        <f t="shared" si="7"/>
        <v>Incomplete</v>
      </c>
      <c r="W37" s="10" t="str">
        <f t="shared" si="8"/>
        <v>Incomplete</v>
      </c>
      <c r="X37" s="10" t="str">
        <f t="shared" si="9"/>
        <v>Incomplete</v>
      </c>
      <c r="Y37" s="10" t="str">
        <f t="shared" si="10"/>
        <v>Incomplete</v>
      </c>
      <c r="Z37" s="10" t="str">
        <f t="shared" si="11"/>
        <v>Incomplete</v>
      </c>
      <c r="AA37" s="10" t="str">
        <f t="shared" si="24"/>
        <v>Incomplete</v>
      </c>
      <c r="AB37" s="10" t="b">
        <f t="shared" si="25"/>
        <v>0</v>
      </c>
      <c r="AC37" s="10" t="str">
        <f t="shared" si="30"/>
        <v>Incomplete</v>
      </c>
      <c r="AD37" s="10" t="str">
        <f t="shared" si="31"/>
        <v>Complete</v>
      </c>
      <c r="AE37" s="10" t="str">
        <f t="shared" si="32"/>
        <v>Incomplete</v>
      </c>
      <c r="AF37" s="10" t="str">
        <f t="shared" si="33"/>
        <v>Complete</v>
      </c>
      <c r="AG37" s="10" t="str">
        <f t="shared" si="34"/>
        <v>Incomplete</v>
      </c>
      <c r="AH37" s="10" t="str">
        <f t="shared" si="35"/>
        <v>Complete</v>
      </c>
      <c r="AI37" s="10" t="str">
        <f t="shared" si="36"/>
        <v>Incomplete</v>
      </c>
      <c r="AJ37" s="10" t="str">
        <f t="shared" si="37"/>
        <v>Complete</v>
      </c>
      <c r="AK37" s="10" t="str">
        <f t="shared" si="38"/>
        <v/>
      </c>
      <c r="AL37" s="15"/>
      <c r="AM37" s="15" t="str">
        <f t="shared" si="21"/>
        <v/>
      </c>
      <c r="AO37" s="10" t="b">
        <f t="shared" si="26"/>
        <v>1</v>
      </c>
      <c r="AP37" s="10" t="b">
        <f t="shared" si="39"/>
        <v>1</v>
      </c>
      <c r="AQ37" s="10" t="b">
        <f t="shared" si="27"/>
        <v>0</v>
      </c>
      <c r="AR37" s="10" t="b">
        <f t="shared" si="40"/>
        <v>0</v>
      </c>
    </row>
    <row r="38" spans="1:44" s="8" customFormat="1" x14ac:dyDescent="0.35">
      <c r="A38" s="25"/>
      <c r="B38" s="61"/>
      <c r="C38" s="51"/>
      <c r="D38" s="51"/>
      <c r="E38" s="51"/>
      <c r="F38" s="51"/>
      <c r="G38" s="51"/>
      <c r="H38" s="51" t="s">
        <v>4</v>
      </c>
      <c r="I38" s="51"/>
      <c r="J38" s="51" t="s">
        <v>4</v>
      </c>
      <c r="K38" s="51"/>
      <c r="L38" s="51" t="s">
        <v>4</v>
      </c>
      <c r="M38" s="51"/>
      <c r="N38" s="51" t="s">
        <v>4</v>
      </c>
      <c r="O38" s="51"/>
      <c r="P38" s="51" t="s">
        <v>4</v>
      </c>
      <c r="Q38" s="10" t="str">
        <f>IF(AND('Section 8'!$L$4=No,OR($AO38=FALSE,$AP38=FALSE)),Tab_NotReq,
IF(AND($AO38=TRUE,$S38="",$T38=""),"",
IF(COUNTIF($S38:$AK38,Incomplete)&gt;=1,Incomplete_or_multiple_errors&amp;": "&amp;INDEX($S$2:$AK$4,1,MATCH(Incomplete,$S38:$AK38,0)),Complete)))</f>
        <v/>
      </c>
      <c r="R38" s="1"/>
      <c r="S38" s="10" t="str">
        <f t="shared" si="28"/>
        <v/>
      </c>
      <c r="T38" s="10" t="str" cm="1">
        <f t="array" ref="T38">IF($T$1=No,"",
IF(OR(AO38=FALSE,AP38=FALSE),"",
IF(AND(SUMPRODUCT(--(AQ38:AQ$53=TRUE))=0,SUMPRODUCT(--(AR38:AR$53=TRUE))=0),"",Incomplete)))</f>
        <v/>
      </c>
      <c r="U38" s="10" t="str">
        <f t="shared" si="29"/>
        <v/>
      </c>
      <c r="V38" s="10" t="str">
        <f t="shared" si="7"/>
        <v>Incomplete</v>
      </c>
      <c r="W38" s="10" t="str">
        <f t="shared" si="8"/>
        <v>Incomplete</v>
      </c>
      <c r="X38" s="10" t="str">
        <f t="shared" si="9"/>
        <v>Incomplete</v>
      </c>
      <c r="Y38" s="10" t="str">
        <f t="shared" si="10"/>
        <v>Incomplete</v>
      </c>
      <c r="Z38" s="10" t="str">
        <f t="shared" si="11"/>
        <v>Incomplete</v>
      </c>
      <c r="AA38" s="10" t="str">
        <f t="shared" si="24"/>
        <v>Incomplete</v>
      </c>
      <c r="AB38" s="10" t="b">
        <f t="shared" si="25"/>
        <v>0</v>
      </c>
      <c r="AC38" s="10" t="str">
        <f t="shared" si="30"/>
        <v>Incomplete</v>
      </c>
      <c r="AD38" s="10" t="str">
        <f t="shared" si="31"/>
        <v>Complete</v>
      </c>
      <c r="AE38" s="10" t="str">
        <f t="shared" si="32"/>
        <v>Incomplete</v>
      </c>
      <c r="AF38" s="10" t="str">
        <f t="shared" si="33"/>
        <v>Complete</v>
      </c>
      <c r="AG38" s="10" t="str">
        <f t="shared" si="34"/>
        <v>Incomplete</v>
      </c>
      <c r="AH38" s="10" t="str">
        <f t="shared" si="35"/>
        <v>Complete</v>
      </c>
      <c r="AI38" s="10" t="str">
        <f t="shared" si="36"/>
        <v>Incomplete</v>
      </c>
      <c r="AJ38" s="10" t="str">
        <f t="shared" si="37"/>
        <v>Complete</v>
      </c>
      <c r="AK38" s="10" t="str">
        <f t="shared" si="38"/>
        <v/>
      </c>
      <c r="AL38" s="15"/>
      <c r="AM38" s="15" t="str">
        <f t="shared" si="21"/>
        <v/>
      </c>
      <c r="AO38" s="10" t="b">
        <f t="shared" si="26"/>
        <v>1</v>
      </c>
      <c r="AP38" s="10" t="b">
        <f t="shared" si="39"/>
        <v>1</v>
      </c>
      <c r="AQ38" s="10" t="b">
        <f t="shared" si="27"/>
        <v>0</v>
      </c>
      <c r="AR38" s="10" t="b">
        <f t="shared" si="40"/>
        <v>0</v>
      </c>
    </row>
    <row r="39" spans="1:44" s="8" customFormat="1" x14ac:dyDescent="0.35">
      <c r="A39" s="25"/>
      <c r="B39" s="61"/>
      <c r="C39" s="51"/>
      <c r="D39" s="51"/>
      <c r="E39" s="51"/>
      <c r="F39" s="51"/>
      <c r="G39" s="51"/>
      <c r="H39" s="51" t="s">
        <v>4</v>
      </c>
      <c r="I39" s="51"/>
      <c r="J39" s="51" t="s">
        <v>4</v>
      </c>
      <c r="K39" s="51"/>
      <c r="L39" s="51" t="s">
        <v>4</v>
      </c>
      <c r="M39" s="51"/>
      <c r="N39" s="51" t="s">
        <v>4</v>
      </c>
      <c r="O39" s="51"/>
      <c r="P39" s="51" t="s">
        <v>4</v>
      </c>
      <c r="Q39" s="10" t="str">
        <f>IF(AND('Section 8'!$L$4=No,OR($AO39=FALSE,$AP39=FALSE)),Tab_NotReq,
IF(AND($AO39=TRUE,$S39="",$T39=""),"",
IF(COUNTIF($S39:$AK39,Incomplete)&gt;=1,Incomplete_or_multiple_errors&amp;": "&amp;INDEX($S$2:$AK$4,1,MATCH(Incomplete,$S39:$AK39,0)),Complete)))</f>
        <v/>
      </c>
      <c r="R39" s="1"/>
      <c r="S39" s="10" t="str">
        <f t="shared" si="28"/>
        <v/>
      </c>
      <c r="T39" s="10" t="str" cm="1">
        <f t="array" ref="T39">IF($T$1=No,"",
IF(OR(AO39=FALSE,AP39=FALSE),"",
IF(AND(SUMPRODUCT(--(AQ39:AQ$53=TRUE))=0,SUMPRODUCT(--(AR39:AR$53=TRUE))=0),"",Incomplete)))</f>
        <v/>
      </c>
      <c r="U39" s="10" t="str">
        <f t="shared" si="29"/>
        <v/>
      </c>
      <c r="V39" s="10" t="str">
        <f t="shared" si="7"/>
        <v>Incomplete</v>
      </c>
      <c r="W39" s="10" t="str">
        <f t="shared" si="8"/>
        <v>Incomplete</v>
      </c>
      <c r="X39" s="10" t="str">
        <f t="shared" si="9"/>
        <v>Incomplete</v>
      </c>
      <c r="Y39" s="10" t="str">
        <f t="shared" si="10"/>
        <v>Incomplete</v>
      </c>
      <c r="Z39" s="10" t="str">
        <f t="shared" si="11"/>
        <v>Incomplete</v>
      </c>
      <c r="AA39" s="10" t="str">
        <f t="shared" si="24"/>
        <v>Incomplete</v>
      </c>
      <c r="AB39" s="10" t="b">
        <f t="shared" si="25"/>
        <v>0</v>
      </c>
      <c r="AC39" s="10" t="str">
        <f t="shared" si="30"/>
        <v>Incomplete</v>
      </c>
      <c r="AD39" s="10" t="str">
        <f t="shared" si="31"/>
        <v>Complete</v>
      </c>
      <c r="AE39" s="10" t="str">
        <f t="shared" si="32"/>
        <v>Incomplete</v>
      </c>
      <c r="AF39" s="10" t="str">
        <f t="shared" si="33"/>
        <v>Complete</v>
      </c>
      <c r="AG39" s="10" t="str">
        <f t="shared" si="34"/>
        <v>Incomplete</v>
      </c>
      <c r="AH39" s="10" t="str">
        <f t="shared" si="35"/>
        <v>Complete</v>
      </c>
      <c r="AI39" s="10" t="str">
        <f t="shared" si="36"/>
        <v>Incomplete</v>
      </c>
      <c r="AJ39" s="10" t="str">
        <f t="shared" si="37"/>
        <v>Complete</v>
      </c>
      <c r="AK39" s="10" t="str">
        <f t="shared" si="38"/>
        <v/>
      </c>
      <c r="AL39" s="15"/>
      <c r="AM39" s="15" t="str">
        <f t="shared" si="21"/>
        <v/>
      </c>
      <c r="AO39" s="10" t="b">
        <f t="shared" si="26"/>
        <v>1</v>
      </c>
      <c r="AP39" s="10" t="b">
        <f t="shared" si="39"/>
        <v>1</v>
      </c>
      <c r="AQ39" s="10" t="b">
        <f t="shared" si="27"/>
        <v>0</v>
      </c>
      <c r="AR39" s="10" t="b">
        <f t="shared" si="40"/>
        <v>0</v>
      </c>
    </row>
    <row r="40" spans="1:44" s="8" customFormat="1" x14ac:dyDescent="0.35">
      <c r="A40" s="25"/>
      <c r="B40" s="61"/>
      <c r="C40" s="51"/>
      <c r="D40" s="51"/>
      <c r="E40" s="51"/>
      <c r="F40" s="51"/>
      <c r="G40" s="51"/>
      <c r="H40" s="51" t="s">
        <v>4</v>
      </c>
      <c r="I40" s="51"/>
      <c r="J40" s="51" t="s">
        <v>4</v>
      </c>
      <c r="K40" s="51"/>
      <c r="L40" s="51" t="s">
        <v>4</v>
      </c>
      <c r="M40" s="51"/>
      <c r="N40" s="51" t="s">
        <v>4</v>
      </c>
      <c r="O40" s="51"/>
      <c r="P40" s="51" t="s">
        <v>4</v>
      </c>
      <c r="Q40" s="10" t="str">
        <f>IF(AND('Section 8'!$L$4=No,OR($AO40=FALSE,$AP40=FALSE)),Tab_NotReq,
IF(AND($AO40=TRUE,$S40="",$T40=""),"",
IF(COUNTIF($S40:$AK40,Incomplete)&gt;=1,Incomplete_or_multiple_errors&amp;": "&amp;INDEX($S$2:$AK$4,1,MATCH(Incomplete,$S40:$AK40,0)),Complete)))</f>
        <v/>
      </c>
      <c r="R40" s="1"/>
      <c r="S40" s="10" t="str">
        <f t="shared" si="28"/>
        <v/>
      </c>
      <c r="T40" s="10" t="str" cm="1">
        <f t="array" ref="T40">IF($T$1=No,"",
IF(OR(AO40=FALSE,AP40=FALSE),"",
IF(AND(SUMPRODUCT(--(AQ40:AQ$53=TRUE))=0,SUMPRODUCT(--(AR40:AR$53=TRUE))=0),"",Incomplete)))</f>
        <v/>
      </c>
      <c r="U40" s="10" t="str">
        <f t="shared" si="29"/>
        <v/>
      </c>
      <c r="V40" s="10" t="str">
        <f t="shared" si="7"/>
        <v>Incomplete</v>
      </c>
      <c r="W40" s="10" t="str">
        <f t="shared" si="8"/>
        <v>Incomplete</v>
      </c>
      <c r="X40" s="10" t="str">
        <f t="shared" si="9"/>
        <v>Incomplete</v>
      </c>
      <c r="Y40" s="10" t="str">
        <f t="shared" si="10"/>
        <v>Incomplete</v>
      </c>
      <c r="Z40" s="10" t="str">
        <f t="shared" si="11"/>
        <v>Incomplete</v>
      </c>
      <c r="AA40" s="10" t="str">
        <f t="shared" si="24"/>
        <v>Incomplete</v>
      </c>
      <c r="AB40" s="10" t="b">
        <f t="shared" si="25"/>
        <v>0</v>
      </c>
      <c r="AC40" s="10" t="str">
        <f t="shared" si="30"/>
        <v>Incomplete</v>
      </c>
      <c r="AD40" s="10" t="str">
        <f t="shared" si="31"/>
        <v>Complete</v>
      </c>
      <c r="AE40" s="10" t="str">
        <f t="shared" si="32"/>
        <v>Incomplete</v>
      </c>
      <c r="AF40" s="10" t="str">
        <f t="shared" si="33"/>
        <v>Complete</v>
      </c>
      <c r="AG40" s="10" t="str">
        <f t="shared" si="34"/>
        <v>Incomplete</v>
      </c>
      <c r="AH40" s="10" t="str">
        <f t="shared" si="35"/>
        <v>Complete</v>
      </c>
      <c r="AI40" s="10" t="str">
        <f t="shared" si="36"/>
        <v>Incomplete</v>
      </c>
      <c r="AJ40" s="10" t="str">
        <f t="shared" si="37"/>
        <v>Complete</v>
      </c>
      <c r="AK40" s="10" t="str">
        <f t="shared" si="38"/>
        <v/>
      </c>
      <c r="AL40" s="15"/>
      <c r="AM40" s="15" t="str">
        <f t="shared" si="21"/>
        <v/>
      </c>
      <c r="AO40" s="10" t="b">
        <f t="shared" si="26"/>
        <v>1</v>
      </c>
      <c r="AP40" s="10" t="b">
        <f t="shared" si="39"/>
        <v>1</v>
      </c>
      <c r="AQ40" s="10" t="b">
        <f t="shared" si="27"/>
        <v>0</v>
      </c>
      <c r="AR40" s="10" t="b">
        <f t="shared" si="40"/>
        <v>0</v>
      </c>
    </row>
    <row r="41" spans="1:44" s="8" customFormat="1" x14ac:dyDescent="0.35">
      <c r="A41" s="25"/>
      <c r="B41" s="61"/>
      <c r="C41" s="51"/>
      <c r="D41" s="51"/>
      <c r="E41" s="51"/>
      <c r="F41" s="51"/>
      <c r="G41" s="51"/>
      <c r="H41" s="51" t="s">
        <v>4</v>
      </c>
      <c r="I41" s="51"/>
      <c r="J41" s="51" t="s">
        <v>4</v>
      </c>
      <c r="K41" s="51"/>
      <c r="L41" s="51" t="s">
        <v>4</v>
      </c>
      <c r="M41" s="51"/>
      <c r="N41" s="51" t="s">
        <v>4</v>
      </c>
      <c r="O41" s="51"/>
      <c r="P41" s="51" t="s">
        <v>4</v>
      </c>
      <c r="Q41" s="10" t="str">
        <f>IF(AND('Section 8'!$L$4=No,OR($AO41=FALSE,$AP41=FALSE)),Tab_NotReq,
IF(AND($AO41=TRUE,$S41="",$T41=""),"",
IF(COUNTIF($S41:$AK41,Incomplete)&gt;=1,Incomplete_or_multiple_errors&amp;": "&amp;INDEX($S$2:$AK$4,1,MATCH(Incomplete,$S41:$AK41,0)),Complete)))</f>
        <v/>
      </c>
      <c r="R41" s="1"/>
      <c r="S41" s="10" t="str">
        <f t="shared" si="28"/>
        <v/>
      </c>
      <c r="T41" s="10" t="str" cm="1">
        <f t="array" ref="T41">IF($T$1=No,"",
IF(OR(AO41=FALSE,AP41=FALSE),"",
IF(AND(SUMPRODUCT(--(AQ41:AQ$53=TRUE))=0,SUMPRODUCT(--(AR41:AR$53=TRUE))=0),"",Incomplete)))</f>
        <v/>
      </c>
      <c r="U41" s="10" t="str">
        <f t="shared" si="29"/>
        <v/>
      </c>
      <c r="V41" s="10" t="str">
        <f t="shared" si="7"/>
        <v>Incomplete</v>
      </c>
      <c r="W41" s="10" t="str">
        <f t="shared" si="8"/>
        <v>Incomplete</v>
      </c>
      <c r="X41" s="10" t="str">
        <f t="shared" si="9"/>
        <v>Incomplete</v>
      </c>
      <c r="Y41" s="10" t="str">
        <f t="shared" si="10"/>
        <v>Incomplete</v>
      </c>
      <c r="Z41" s="10" t="str">
        <f t="shared" si="11"/>
        <v>Incomplete</v>
      </c>
      <c r="AA41" s="10" t="str">
        <f t="shared" si="24"/>
        <v>Incomplete</v>
      </c>
      <c r="AB41" s="10" t="b">
        <f t="shared" si="25"/>
        <v>0</v>
      </c>
      <c r="AC41" s="10" t="str">
        <f t="shared" si="30"/>
        <v>Incomplete</v>
      </c>
      <c r="AD41" s="10" t="str">
        <f t="shared" si="31"/>
        <v>Complete</v>
      </c>
      <c r="AE41" s="10" t="str">
        <f t="shared" si="32"/>
        <v>Incomplete</v>
      </c>
      <c r="AF41" s="10" t="str">
        <f t="shared" si="33"/>
        <v>Complete</v>
      </c>
      <c r="AG41" s="10" t="str">
        <f t="shared" si="34"/>
        <v>Incomplete</v>
      </c>
      <c r="AH41" s="10" t="str">
        <f t="shared" si="35"/>
        <v>Complete</v>
      </c>
      <c r="AI41" s="10" t="str">
        <f t="shared" si="36"/>
        <v>Incomplete</v>
      </c>
      <c r="AJ41" s="10" t="str">
        <f t="shared" si="37"/>
        <v>Complete</v>
      </c>
      <c r="AK41" s="10" t="str">
        <f t="shared" si="38"/>
        <v/>
      </c>
      <c r="AL41" s="15"/>
      <c r="AM41" s="15" t="str">
        <f t="shared" si="21"/>
        <v/>
      </c>
      <c r="AO41" s="10" t="b">
        <f t="shared" si="26"/>
        <v>1</v>
      </c>
      <c r="AP41" s="10" t="b">
        <f t="shared" si="39"/>
        <v>1</v>
      </c>
      <c r="AQ41" s="10" t="b">
        <f t="shared" si="27"/>
        <v>0</v>
      </c>
      <c r="AR41" s="10" t="b">
        <f t="shared" si="40"/>
        <v>0</v>
      </c>
    </row>
    <row r="42" spans="1:44" s="8" customFormat="1" x14ac:dyDescent="0.35">
      <c r="A42" s="25"/>
      <c r="B42" s="61"/>
      <c r="C42" s="51"/>
      <c r="D42" s="51"/>
      <c r="E42" s="51"/>
      <c r="F42" s="51"/>
      <c r="G42" s="51"/>
      <c r="H42" s="51" t="s">
        <v>4</v>
      </c>
      <c r="I42" s="51"/>
      <c r="J42" s="51" t="s">
        <v>4</v>
      </c>
      <c r="K42" s="51"/>
      <c r="L42" s="51" t="s">
        <v>4</v>
      </c>
      <c r="M42" s="51"/>
      <c r="N42" s="51" t="s">
        <v>4</v>
      </c>
      <c r="O42" s="51"/>
      <c r="P42" s="51" t="s">
        <v>4</v>
      </c>
      <c r="Q42" s="10" t="str">
        <f>IF(AND('Section 8'!$L$4=No,OR($AO42=FALSE,$AP42=FALSE)),Tab_NotReq,
IF(AND($AO42=TRUE,$S42="",$T42=""),"",
IF(COUNTIF($S42:$AK42,Incomplete)&gt;=1,Incomplete_or_multiple_errors&amp;": "&amp;INDEX($S$2:$AK$4,1,MATCH(Incomplete,$S42:$AK42,0)),Complete)))</f>
        <v/>
      </c>
      <c r="R42" s="1"/>
      <c r="S42" s="10" t="str">
        <f t="shared" si="28"/>
        <v/>
      </c>
      <c r="T42" s="10" t="str" cm="1">
        <f t="array" ref="T42">IF($T$1=No,"",
IF(OR(AO42=FALSE,AP42=FALSE),"",
IF(AND(SUMPRODUCT(--(AQ42:AQ$53=TRUE))=0,SUMPRODUCT(--(AR42:AR$53=TRUE))=0),"",Incomplete)))</f>
        <v/>
      </c>
      <c r="U42" s="10" t="str">
        <f t="shared" si="29"/>
        <v/>
      </c>
      <c r="V42" s="10" t="str">
        <f t="shared" si="7"/>
        <v>Incomplete</v>
      </c>
      <c r="W42" s="10" t="str">
        <f t="shared" si="8"/>
        <v>Incomplete</v>
      </c>
      <c r="X42" s="10" t="str">
        <f t="shared" si="9"/>
        <v>Incomplete</v>
      </c>
      <c r="Y42" s="10" t="str">
        <f t="shared" si="10"/>
        <v>Incomplete</v>
      </c>
      <c r="Z42" s="10" t="str">
        <f t="shared" si="11"/>
        <v>Incomplete</v>
      </c>
      <c r="AA42" s="10" t="str">
        <f t="shared" si="24"/>
        <v>Incomplete</v>
      </c>
      <c r="AB42" s="10" t="b">
        <f t="shared" si="25"/>
        <v>0</v>
      </c>
      <c r="AC42" s="10" t="str">
        <f t="shared" si="30"/>
        <v>Incomplete</v>
      </c>
      <c r="AD42" s="10" t="str">
        <f t="shared" si="31"/>
        <v>Complete</v>
      </c>
      <c r="AE42" s="10" t="str">
        <f t="shared" si="32"/>
        <v>Incomplete</v>
      </c>
      <c r="AF42" s="10" t="str">
        <f t="shared" si="33"/>
        <v>Complete</v>
      </c>
      <c r="AG42" s="10" t="str">
        <f t="shared" si="34"/>
        <v>Incomplete</v>
      </c>
      <c r="AH42" s="10" t="str">
        <f t="shared" si="35"/>
        <v>Complete</v>
      </c>
      <c r="AI42" s="10" t="str">
        <f t="shared" si="36"/>
        <v>Incomplete</v>
      </c>
      <c r="AJ42" s="10" t="str">
        <f t="shared" si="37"/>
        <v>Complete</v>
      </c>
      <c r="AK42" s="10" t="str">
        <f t="shared" si="38"/>
        <v/>
      </c>
      <c r="AL42" s="15"/>
      <c r="AM42" s="15" t="str">
        <f t="shared" si="21"/>
        <v/>
      </c>
      <c r="AO42" s="10" t="b">
        <f t="shared" si="26"/>
        <v>1</v>
      </c>
      <c r="AP42" s="10" t="b">
        <f t="shared" si="39"/>
        <v>1</v>
      </c>
      <c r="AQ42" s="10" t="b">
        <f t="shared" si="27"/>
        <v>0</v>
      </c>
      <c r="AR42" s="10" t="b">
        <f t="shared" si="40"/>
        <v>0</v>
      </c>
    </row>
    <row r="43" spans="1:44" s="8" customFormat="1" x14ac:dyDescent="0.35">
      <c r="A43" s="25"/>
      <c r="B43" s="61"/>
      <c r="C43" s="51"/>
      <c r="D43" s="51"/>
      <c r="E43" s="51"/>
      <c r="F43" s="51"/>
      <c r="G43" s="51"/>
      <c r="H43" s="51" t="s">
        <v>4</v>
      </c>
      <c r="I43" s="51"/>
      <c r="J43" s="51" t="s">
        <v>4</v>
      </c>
      <c r="K43" s="51"/>
      <c r="L43" s="51" t="s">
        <v>4</v>
      </c>
      <c r="M43" s="51"/>
      <c r="N43" s="51" t="s">
        <v>4</v>
      </c>
      <c r="O43" s="51"/>
      <c r="P43" s="51" t="s">
        <v>4</v>
      </c>
      <c r="Q43" s="10" t="str">
        <f>IF(AND('Section 8'!$L$4=No,OR($AO43=FALSE,$AP43=FALSE)),Tab_NotReq,
IF(AND($AO43=TRUE,$S43="",$T43=""),"",
IF(COUNTIF($S43:$AK43,Incomplete)&gt;=1,Incomplete_or_multiple_errors&amp;": "&amp;INDEX($S$2:$AK$4,1,MATCH(Incomplete,$S43:$AK43,0)),Complete)))</f>
        <v/>
      </c>
      <c r="R43" s="1"/>
      <c r="S43" s="10" t="str">
        <f t="shared" si="28"/>
        <v/>
      </c>
      <c r="T43" s="10" t="str" cm="1">
        <f t="array" ref="T43">IF($T$1=No,"",
IF(OR(AO43=FALSE,AP43=FALSE),"",
IF(AND(SUMPRODUCT(--(AQ43:AQ$53=TRUE))=0,SUMPRODUCT(--(AR43:AR$53=TRUE))=0),"",Incomplete)))</f>
        <v/>
      </c>
      <c r="U43" s="10" t="str">
        <f t="shared" si="29"/>
        <v/>
      </c>
      <c r="V43" s="10" t="str">
        <f t="shared" si="7"/>
        <v>Incomplete</v>
      </c>
      <c r="W43" s="10" t="str">
        <f t="shared" si="8"/>
        <v>Incomplete</v>
      </c>
      <c r="X43" s="10" t="str">
        <f t="shared" si="9"/>
        <v>Incomplete</v>
      </c>
      <c r="Y43" s="10" t="str">
        <f t="shared" si="10"/>
        <v>Incomplete</v>
      </c>
      <c r="Z43" s="10" t="str">
        <f t="shared" si="11"/>
        <v>Incomplete</v>
      </c>
      <c r="AA43" s="10" t="str">
        <f t="shared" si="24"/>
        <v>Incomplete</v>
      </c>
      <c r="AB43" s="10" t="b">
        <f t="shared" si="25"/>
        <v>0</v>
      </c>
      <c r="AC43" s="10" t="str">
        <f t="shared" si="30"/>
        <v>Incomplete</v>
      </c>
      <c r="AD43" s="10" t="str">
        <f t="shared" si="31"/>
        <v>Complete</v>
      </c>
      <c r="AE43" s="10" t="str">
        <f t="shared" si="32"/>
        <v>Incomplete</v>
      </c>
      <c r="AF43" s="10" t="str">
        <f t="shared" si="33"/>
        <v>Complete</v>
      </c>
      <c r="AG43" s="10" t="str">
        <f t="shared" si="34"/>
        <v>Incomplete</v>
      </c>
      <c r="AH43" s="10" t="str">
        <f t="shared" si="35"/>
        <v>Complete</v>
      </c>
      <c r="AI43" s="10" t="str">
        <f t="shared" si="36"/>
        <v>Incomplete</v>
      </c>
      <c r="AJ43" s="10" t="str">
        <f t="shared" si="37"/>
        <v>Complete</v>
      </c>
      <c r="AK43" s="10" t="str">
        <f t="shared" si="38"/>
        <v/>
      </c>
      <c r="AL43" s="15"/>
      <c r="AM43" s="15" t="str">
        <f t="shared" si="21"/>
        <v/>
      </c>
      <c r="AO43" s="10" t="b">
        <f t="shared" si="26"/>
        <v>1</v>
      </c>
      <c r="AP43" s="10" t="b">
        <f t="shared" si="39"/>
        <v>1</v>
      </c>
      <c r="AQ43" s="10" t="b">
        <f t="shared" si="27"/>
        <v>0</v>
      </c>
      <c r="AR43" s="10" t="b">
        <f t="shared" si="40"/>
        <v>0</v>
      </c>
    </row>
    <row r="44" spans="1:44" s="8" customFormat="1" x14ac:dyDescent="0.35">
      <c r="A44" s="25"/>
      <c r="B44" s="61"/>
      <c r="C44" s="51"/>
      <c r="D44" s="51"/>
      <c r="E44" s="51"/>
      <c r="F44" s="51"/>
      <c r="G44" s="51"/>
      <c r="H44" s="51" t="s">
        <v>4</v>
      </c>
      <c r="I44" s="51"/>
      <c r="J44" s="51" t="s">
        <v>4</v>
      </c>
      <c r="K44" s="51"/>
      <c r="L44" s="51" t="s">
        <v>4</v>
      </c>
      <c r="M44" s="51"/>
      <c r="N44" s="51" t="s">
        <v>4</v>
      </c>
      <c r="O44" s="51"/>
      <c r="P44" s="51" t="s">
        <v>4</v>
      </c>
      <c r="Q44" s="10" t="str">
        <f>IF(AND('Section 8'!$L$4=No,OR($AO44=FALSE,$AP44=FALSE)),Tab_NotReq,
IF(AND($AO44=TRUE,$S44="",$T44=""),"",
IF(COUNTIF($S44:$AK44,Incomplete)&gt;=1,Incomplete_or_multiple_errors&amp;": "&amp;INDEX($S$2:$AK$4,1,MATCH(Incomplete,$S44:$AK44,0)),Complete)))</f>
        <v/>
      </c>
      <c r="R44" s="1"/>
      <c r="S44" s="10" t="str">
        <f t="shared" si="28"/>
        <v/>
      </c>
      <c r="T44" s="10" t="str" cm="1">
        <f t="array" ref="T44">IF($T$1=No,"",
IF(OR(AO44=FALSE,AP44=FALSE),"",
IF(AND(SUMPRODUCT(--(AQ44:AQ$53=TRUE))=0,SUMPRODUCT(--(AR44:AR$53=TRUE))=0),"",Incomplete)))</f>
        <v/>
      </c>
      <c r="U44" s="10" t="str">
        <f t="shared" si="29"/>
        <v/>
      </c>
      <c r="V44" s="10" t="str">
        <f t="shared" si="7"/>
        <v>Incomplete</v>
      </c>
      <c r="W44" s="10" t="str">
        <f t="shared" si="8"/>
        <v>Incomplete</v>
      </c>
      <c r="X44" s="10" t="str">
        <f t="shared" si="9"/>
        <v>Incomplete</v>
      </c>
      <c r="Y44" s="10" t="str">
        <f t="shared" si="10"/>
        <v>Incomplete</v>
      </c>
      <c r="Z44" s="10" t="str">
        <f t="shared" si="11"/>
        <v>Incomplete</v>
      </c>
      <c r="AA44" s="10" t="str">
        <f t="shared" si="24"/>
        <v>Incomplete</v>
      </c>
      <c r="AB44" s="10" t="b">
        <f t="shared" si="25"/>
        <v>0</v>
      </c>
      <c r="AC44" s="10" t="str">
        <f t="shared" si="30"/>
        <v>Incomplete</v>
      </c>
      <c r="AD44" s="10" t="str">
        <f t="shared" si="31"/>
        <v>Complete</v>
      </c>
      <c r="AE44" s="10" t="str">
        <f t="shared" si="32"/>
        <v>Incomplete</v>
      </c>
      <c r="AF44" s="10" t="str">
        <f t="shared" si="33"/>
        <v>Complete</v>
      </c>
      <c r="AG44" s="10" t="str">
        <f t="shared" si="34"/>
        <v>Incomplete</v>
      </c>
      <c r="AH44" s="10" t="str">
        <f t="shared" si="35"/>
        <v>Complete</v>
      </c>
      <c r="AI44" s="10" t="str">
        <f t="shared" si="36"/>
        <v>Incomplete</v>
      </c>
      <c r="AJ44" s="10" t="str">
        <f t="shared" si="37"/>
        <v>Complete</v>
      </c>
      <c r="AK44" s="10" t="str">
        <f t="shared" si="38"/>
        <v/>
      </c>
      <c r="AL44" s="15"/>
      <c r="AM44" s="15" t="str">
        <f t="shared" si="21"/>
        <v/>
      </c>
      <c r="AO44" s="10" t="b">
        <f t="shared" si="26"/>
        <v>1</v>
      </c>
      <c r="AP44" s="10" t="b">
        <f t="shared" si="39"/>
        <v>1</v>
      </c>
      <c r="AQ44" s="10" t="b">
        <f t="shared" si="27"/>
        <v>0</v>
      </c>
      <c r="AR44" s="10" t="b">
        <f t="shared" si="40"/>
        <v>0</v>
      </c>
    </row>
    <row r="45" spans="1:44" s="8" customFormat="1" x14ac:dyDescent="0.35">
      <c r="A45" s="25"/>
      <c r="B45" s="61"/>
      <c r="C45" s="51"/>
      <c r="D45" s="51"/>
      <c r="E45" s="51"/>
      <c r="F45" s="51"/>
      <c r="G45" s="51"/>
      <c r="H45" s="51" t="s">
        <v>4</v>
      </c>
      <c r="I45" s="51"/>
      <c r="J45" s="51" t="s">
        <v>4</v>
      </c>
      <c r="K45" s="51"/>
      <c r="L45" s="51" t="s">
        <v>4</v>
      </c>
      <c r="M45" s="51"/>
      <c r="N45" s="51" t="s">
        <v>4</v>
      </c>
      <c r="O45" s="51"/>
      <c r="P45" s="51" t="s">
        <v>4</v>
      </c>
      <c r="Q45" s="10" t="str">
        <f>IF(AND('Section 8'!$L$4=No,OR($AO45=FALSE,$AP45=FALSE)),Tab_NotReq,
IF(AND($AO45=TRUE,$S45="",$T45=""),"",
IF(COUNTIF($S45:$AK45,Incomplete)&gt;=1,Incomplete_or_multiple_errors&amp;": "&amp;INDEX($S$2:$AK$4,1,MATCH(Incomplete,$S45:$AK45,0)),Complete)))</f>
        <v/>
      </c>
      <c r="R45" s="1"/>
      <c r="S45" s="10" t="str">
        <f t="shared" si="28"/>
        <v/>
      </c>
      <c r="T45" s="10" t="str" cm="1">
        <f t="array" ref="T45">IF($T$1=No,"",
IF(OR(AO45=FALSE,AP45=FALSE),"",
IF(AND(SUMPRODUCT(--(AQ45:AQ$53=TRUE))=0,SUMPRODUCT(--(AR45:AR$53=TRUE))=0),"",Incomplete)))</f>
        <v/>
      </c>
      <c r="U45" s="10" t="str">
        <f t="shared" si="29"/>
        <v/>
      </c>
      <c r="V45" s="10" t="str">
        <f t="shared" si="7"/>
        <v>Incomplete</v>
      </c>
      <c r="W45" s="10" t="str">
        <f t="shared" si="8"/>
        <v>Incomplete</v>
      </c>
      <c r="X45" s="10" t="str">
        <f t="shared" si="9"/>
        <v>Incomplete</v>
      </c>
      <c r="Y45" s="10" t="str">
        <f t="shared" si="10"/>
        <v>Incomplete</v>
      </c>
      <c r="Z45" s="10" t="str">
        <f t="shared" si="11"/>
        <v>Incomplete</v>
      </c>
      <c r="AA45" s="10" t="str">
        <f t="shared" si="24"/>
        <v>Incomplete</v>
      </c>
      <c r="AB45" s="10" t="b">
        <f t="shared" si="25"/>
        <v>0</v>
      </c>
      <c r="AC45" s="10" t="str">
        <f t="shared" si="30"/>
        <v>Incomplete</v>
      </c>
      <c r="AD45" s="10" t="str">
        <f t="shared" si="31"/>
        <v>Complete</v>
      </c>
      <c r="AE45" s="10" t="str">
        <f t="shared" si="32"/>
        <v>Incomplete</v>
      </c>
      <c r="AF45" s="10" t="str">
        <f t="shared" si="33"/>
        <v>Complete</v>
      </c>
      <c r="AG45" s="10" t="str">
        <f t="shared" si="34"/>
        <v>Incomplete</v>
      </c>
      <c r="AH45" s="10" t="str">
        <f t="shared" si="35"/>
        <v>Complete</v>
      </c>
      <c r="AI45" s="10" t="str">
        <f t="shared" si="36"/>
        <v>Incomplete</v>
      </c>
      <c r="AJ45" s="10" t="str">
        <f t="shared" si="37"/>
        <v>Complete</v>
      </c>
      <c r="AK45" s="10" t="str">
        <f t="shared" si="38"/>
        <v/>
      </c>
      <c r="AL45" s="15"/>
      <c r="AM45" s="15" t="str">
        <f t="shared" si="21"/>
        <v/>
      </c>
      <c r="AO45" s="10" t="b">
        <f t="shared" si="26"/>
        <v>1</v>
      </c>
      <c r="AP45" s="10" t="b">
        <f t="shared" si="39"/>
        <v>1</v>
      </c>
      <c r="AQ45" s="10" t="b">
        <f t="shared" si="27"/>
        <v>0</v>
      </c>
      <c r="AR45" s="10" t="b">
        <f t="shared" si="40"/>
        <v>0</v>
      </c>
    </row>
    <row r="46" spans="1:44" s="8" customFormat="1" x14ac:dyDescent="0.35">
      <c r="A46" s="25"/>
      <c r="B46" s="61"/>
      <c r="C46" s="51"/>
      <c r="D46" s="51"/>
      <c r="E46" s="51"/>
      <c r="F46" s="51"/>
      <c r="G46" s="51"/>
      <c r="H46" s="51" t="s">
        <v>4</v>
      </c>
      <c r="I46" s="51"/>
      <c r="J46" s="51" t="s">
        <v>4</v>
      </c>
      <c r="K46" s="51"/>
      <c r="L46" s="51" t="s">
        <v>4</v>
      </c>
      <c r="M46" s="51"/>
      <c r="N46" s="51" t="s">
        <v>4</v>
      </c>
      <c r="O46" s="51"/>
      <c r="P46" s="51" t="s">
        <v>4</v>
      </c>
      <c r="Q46" s="10" t="str">
        <f>IF(AND('Section 8'!$L$4=No,OR($AO46=FALSE,$AP46=FALSE)),Tab_NotReq,
IF(AND($AO46=TRUE,$S46="",$T46=""),"",
IF(COUNTIF($S46:$AK46,Incomplete)&gt;=1,Incomplete_or_multiple_errors&amp;": "&amp;INDEX($S$2:$AK$4,1,MATCH(Incomplete,$S46:$AK46,0)),Complete)))</f>
        <v/>
      </c>
      <c r="R46" s="1"/>
      <c r="S46" s="10" t="str">
        <f t="shared" si="28"/>
        <v/>
      </c>
      <c r="T46" s="10" t="str" cm="1">
        <f t="array" ref="T46">IF($T$1=No,"",
IF(OR(AO46=FALSE,AP46=FALSE),"",
IF(AND(SUMPRODUCT(--(AQ46:AQ$53=TRUE))=0,SUMPRODUCT(--(AR46:AR$53=TRUE))=0),"",Incomplete)))</f>
        <v/>
      </c>
      <c r="U46" s="10" t="str">
        <f t="shared" si="29"/>
        <v/>
      </c>
      <c r="V46" s="10" t="str">
        <f t="shared" si="7"/>
        <v>Incomplete</v>
      </c>
      <c r="W46" s="10" t="str">
        <f t="shared" si="8"/>
        <v>Incomplete</v>
      </c>
      <c r="X46" s="10" t="str">
        <f t="shared" si="9"/>
        <v>Incomplete</v>
      </c>
      <c r="Y46" s="10" t="str">
        <f t="shared" si="10"/>
        <v>Incomplete</v>
      </c>
      <c r="Z46" s="10" t="str">
        <f t="shared" si="11"/>
        <v>Incomplete</v>
      </c>
      <c r="AA46" s="10" t="str">
        <f t="shared" si="24"/>
        <v>Incomplete</v>
      </c>
      <c r="AB46" s="10" t="b">
        <f t="shared" si="25"/>
        <v>0</v>
      </c>
      <c r="AC46" s="10" t="str">
        <f t="shared" si="30"/>
        <v>Incomplete</v>
      </c>
      <c r="AD46" s="10" t="str">
        <f t="shared" si="31"/>
        <v>Complete</v>
      </c>
      <c r="AE46" s="10" t="str">
        <f t="shared" si="32"/>
        <v>Incomplete</v>
      </c>
      <c r="AF46" s="10" t="str">
        <f t="shared" si="33"/>
        <v>Complete</v>
      </c>
      <c r="AG46" s="10" t="str">
        <f t="shared" si="34"/>
        <v>Incomplete</v>
      </c>
      <c r="AH46" s="10" t="str">
        <f t="shared" si="35"/>
        <v>Complete</v>
      </c>
      <c r="AI46" s="10" t="str">
        <f t="shared" si="36"/>
        <v>Incomplete</v>
      </c>
      <c r="AJ46" s="10" t="str">
        <f t="shared" si="37"/>
        <v>Complete</v>
      </c>
      <c r="AK46" s="10" t="str">
        <f t="shared" si="38"/>
        <v/>
      </c>
      <c r="AL46" s="15"/>
      <c r="AM46" s="15" t="str">
        <f t="shared" si="21"/>
        <v/>
      </c>
      <c r="AO46" s="10" t="b">
        <f t="shared" si="26"/>
        <v>1</v>
      </c>
      <c r="AP46" s="10" t="b">
        <f t="shared" si="39"/>
        <v>1</v>
      </c>
      <c r="AQ46" s="10" t="b">
        <f t="shared" si="27"/>
        <v>0</v>
      </c>
      <c r="AR46" s="10" t="b">
        <f t="shared" si="40"/>
        <v>0</v>
      </c>
    </row>
    <row r="47" spans="1:44" s="8" customFormat="1" x14ac:dyDescent="0.35">
      <c r="A47" s="25"/>
      <c r="B47" s="61"/>
      <c r="C47" s="51"/>
      <c r="D47" s="51"/>
      <c r="E47" s="51"/>
      <c r="F47" s="51"/>
      <c r="G47" s="51"/>
      <c r="H47" s="51" t="s">
        <v>4</v>
      </c>
      <c r="I47" s="51"/>
      <c r="J47" s="51" t="s">
        <v>4</v>
      </c>
      <c r="K47" s="51"/>
      <c r="L47" s="51" t="s">
        <v>4</v>
      </c>
      <c r="M47" s="51"/>
      <c r="N47" s="51" t="s">
        <v>4</v>
      </c>
      <c r="O47" s="51"/>
      <c r="P47" s="51" t="s">
        <v>4</v>
      </c>
      <c r="Q47" s="10" t="str">
        <f>IF(AND('Section 8'!$L$4=No,OR($AO47=FALSE,$AP47=FALSE)),Tab_NotReq,
IF(AND($AO47=TRUE,$S47="",$T47=""),"",
IF(COUNTIF($S47:$AK47,Incomplete)&gt;=1,Incomplete_or_multiple_errors&amp;": "&amp;INDEX($S$2:$AK$4,1,MATCH(Incomplete,$S47:$AK47,0)),Complete)))</f>
        <v/>
      </c>
      <c r="R47" s="1"/>
      <c r="S47" s="10" t="str">
        <f t="shared" si="28"/>
        <v/>
      </c>
      <c r="T47" s="10" t="str" cm="1">
        <f t="array" ref="T47">IF($T$1=No,"",
IF(OR(AO47=FALSE,AP47=FALSE),"",
IF(AND(SUMPRODUCT(--(AQ47:AQ$53=TRUE))=0,SUMPRODUCT(--(AR47:AR$53=TRUE))=0),"",Incomplete)))</f>
        <v/>
      </c>
      <c r="U47" s="10" t="str">
        <f t="shared" si="29"/>
        <v/>
      </c>
      <c r="V47" s="10" t="str">
        <f t="shared" si="7"/>
        <v>Incomplete</v>
      </c>
      <c r="W47" s="10" t="str">
        <f t="shared" si="8"/>
        <v>Incomplete</v>
      </c>
      <c r="X47" s="10" t="str">
        <f t="shared" si="9"/>
        <v>Incomplete</v>
      </c>
      <c r="Y47" s="10" t="str">
        <f t="shared" si="10"/>
        <v>Incomplete</v>
      </c>
      <c r="Z47" s="10" t="str">
        <f t="shared" si="11"/>
        <v>Incomplete</v>
      </c>
      <c r="AA47" s="10" t="str">
        <f t="shared" si="24"/>
        <v>Incomplete</v>
      </c>
      <c r="AB47" s="10" t="b">
        <f t="shared" si="25"/>
        <v>0</v>
      </c>
      <c r="AC47" s="10" t="str">
        <f t="shared" si="30"/>
        <v>Incomplete</v>
      </c>
      <c r="AD47" s="10" t="str">
        <f t="shared" si="31"/>
        <v>Complete</v>
      </c>
      <c r="AE47" s="10" t="str">
        <f t="shared" si="32"/>
        <v>Incomplete</v>
      </c>
      <c r="AF47" s="10" t="str">
        <f t="shared" si="33"/>
        <v>Complete</v>
      </c>
      <c r="AG47" s="10" t="str">
        <f t="shared" si="34"/>
        <v>Incomplete</v>
      </c>
      <c r="AH47" s="10" t="str">
        <f t="shared" si="35"/>
        <v>Complete</v>
      </c>
      <c r="AI47" s="10" t="str">
        <f t="shared" si="36"/>
        <v>Incomplete</v>
      </c>
      <c r="AJ47" s="10" t="str">
        <f t="shared" si="37"/>
        <v>Complete</v>
      </c>
      <c r="AK47" s="10" t="str">
        <f t="shared" si="38"/>
        <v/>
      </c>
      <c r="AL47" s="15"/>
      <c r="AM47" s="15" t="str">
        <f t="shared" si="21"/>
        <v/>
      </c>
      <c r="AO47" s="10" t="b">
        <f t="shared" si="26"/>
        <v>1</v>
      </c>
      <c r="AP47" s="10" t="b">
        <f t="shared" si="39"/>
        <v>1</v>
      </c>
      <c r="AQ47" s="10" t="b">
        <f t="shared" si="27"/>
        <v>0</v>
      </c>
      <c r="AR47" s="10" t="b">
        <f t="shared" si="40"/>
        <v>0</v>
      </c>
    </row>
    <row r="48" spans="1:44" s="8" customFormat="1" x14ac:dyDescent="0.35">
      <c r="A48" s="25"/>
      <c r="B48" s="61"/>
      <c r="C48" s="51"/>
      <c r="D48" s="51"/>
      <c r="E48" s="51"/>
      <c r="F48" s="51"/>
      <c r="G48" s="51"/>
      <c r="H48" s="51" t="s">
        <v>4</v>
      </c>
      <c r="I48" s="51"/>
      <c r="J48" s="51" t="s">
        <v>4</v>
      </c>
      <c r="K48" s="51"/>
      <c r="L48" s="51" t="s">
        <v>4</v>
      </c>
      <c r="M48" s="51"/>
      <c r="N48" s="51" t="s">
        <v>4</v>
      </c>
      <c r="O48" s="51"/>
      <c r="P48" s="51" t="s">
        <v>4</v>
      </c>
      <c r="Q48" s="10" t="str">
        <f>IF(AND('Section 8'!$L$4=No,OR($AO48=FALSE,$AP48=FALSE)),Tab_NotReq,
IF(AND($AO48=TRUE,$S48="",$T48=""),"",
IF(COUNTIF($S48:$AK48,Incomplete)&gt;=1,Incomplete_or_multiple_errors&amp;": "&amp;INDEX($S$2:$AK$4,1,MATCH(Incomplete,$S48:$AK48,0)),Complete)))</f>
        <v/>
      </c>
      <c r="R48" s="1"/>
      <c r="S48" s="10" t="str">
        <f t="shared" si="28"/>
        <v/>
      </c>
      <c r="T48" s="10" t="str" cm="1">
        <f t="array" ref="T48">IF($T$1=No,"",
IF(OR(AO48=FALSE,AP48=FALSE),"",
IF(AND(SUMPRODUCT(--(AQ48:AQ$53=TRUE))=0,SUMPRODUCT(--(AR48:AR$53=TRUE))=0),"",Incomplete)))</f>
        <v/>
      </c>
      <c r="U48" s="10" t="str">
        <f t="shared" si="29"/>
        <v/>
      </c>
      <c r="V48" s="10" t="str">
        <f t="shared" si="7"/>
        <v>Incomplete</v>
      </c>
      <c r="W48" s="10" t="str">
        <f t="shared" si="8"/>
        <v>Incomplete</v>
      </c>
      <c r="X48" s="10" t="str">
        <f t="shared" si="9"/>
        <v>Incomplete</v>
      </c>
      <c r="Y48" s="10" t="str">
        <f t="shared" si="10"/>
        <v>Incomplete</v>
      </c>
      <c r="Z48" s="10" t="str">
        <f t="shared" si="11"/>
        <v>Incomplete</v>
      </c>
      <c r="AA48" s="10" t="str">
        <f t="shared" si="24"/>
        <v>Incomplete</v>
      </c>
      <c r="AB48" s="10" t="b">
        <f t="shared" si="25"/>
        <v>0</v>
      </c>
      <c r="AC48" s="10" t="str">
        <f t="shared" si="30"/>
        <v>Incomplete</v>
      </c>
      <c r="AD48" s="10" t="str">
        <f t="shared" si="31"/>
        <v>Complete</v>
      </c>
      <c r="AE48" s="10" t="str">
        <f t="shared" si="32"/>
        <v>Incomplete</v>
      </c>
      <c r="AF48" s="10" t="str">
        <f t="shared" si="33"/>
        <v>Complete</v>
      </c>
      <c r="AG48" s="10" t="str">
        <f t="shared" si="34"/>
        <v>Incomplete</v>
      </c>
      <c r="AH48" s="10" t="str">
        <f t="shared" si="35"/>
        <v>Complete</v>
      </c>
      <c r="AI48" s="10" t="str">
        <f t="shared" si="36"/>
        <v>Incomplete</v>
      </c>
      <c r="AJ48" s="10" t="str">
        <f t="shared" si="37"/>
        <v>Complete</v>
      </c>
      <c r="AK48" s="10" t="str">
        <f t="shared" si="38"/>
        <v/>
      </c>
      <c r="AL48" s="15"/>
      <c r="AM48" s="15" t="str">
        <f t="shared" si="21"/>
        <v/>
      </c>
      <c r="AO48" s="10" t="b">
        <f t="shared" si="26"/>
        <v>1</v>
      </c>
      <c r="AP48" s="10" t="b">
        <f t="shared" si="39"/>
        <v>1</v>
      </c>
      <c r="AQ48" s="10" t="b">
        <f t="shared" si="27"/>
        <v>0</v>
      </c>
      <c r="AR48" s="10" t="b">
        <f t="shared" si="40"/>
        <v>0</v>
      </c>
    </row>
    <row r="49" spans="1:44" s="8" customFormat="1" x14ac:dyDescent="0.35">
      <c r="A49" s="25"/>
      <c r="B49" s="61"/>
      <c r="C49" s="51"/>
      <c r="D49" s="51"/>
      <c r="E49" s="51"/>
      <c r="F49" s="51"/>
      <c r="G49" s="51"/>
      <c r="H49" s="51" t="s">
        <v>4</v>
      </c>
      <c r="I49" s="51"/>
      <c r="J49" s="51" t="s">
        <v>4</v>
      </c>
      <c r="K49" s="51"/>
      <c r="L49" s="51" t="s">
        <v>4</v>
      </c>
      <c r="M49" s="51"/>
      <c r="N49" s="51" t="s">
        <v>4</v>
      </c>
      <c r="O49" s="51"/>
      <c r="P49" s="51" t="s">
        <v>4</v>
      </c>
      <c r="Q49" s="10" t="str">
        <f>IF(AND('Section 8'!$L$4=No,OR($AO49=FALSE,$AP49=FALSE)),Tab_NotReq,
IF(AND($AO49=TRUE,$S49="",$T49=""),"",
IF(COUNTIF($S49:$AK49,Incomplete)&gt;=1,Incomplete_or_multiple_errors&amp;": "&amp;INDEX($S$2:$AK$4,1,MATCH(Incomplete,$S49:$AK49,0)),Complete)))</f>
        <v/>
      </c>
      <c r="R49" s="1"/>
      <c r="S49" s="10" t="str">
        <f t="shared" si="28"/>
        <v/>
      </c>
      <c r="T49" s="10" t="str" cm="1">
        <f t="array" ref="T49">IF($T$1=No,"",
IF(OR(AO49=FALSE,AP49=FALSE),"",
IF(AND(SUMPRODUCT(--(AQ49:AQ$53=TRUE))=0,SUMPRODUCT(--(AR49:AR$53=TRUE))=0),"",Incomplete)))</f>
        <v/>
      </c>
      <c r="U49" s="10" t="str">
        <f t="shared" si="29"/>
        <v/>
      </c>
      <c r="V49" s="10" t="str">
        <f t="shared" si="7"/>
        <v>Incomplete</v>
      </c>
      <c r="W49" s="10" t="str">
        <f t="shared" si="8"/>
        <v>Incomplete</v>
      </c>
      <c r="X49" s="10" t="str">
        <f t="shared" si="9"/>
        <v>Incomplete</v>
      </c>
      <c r="Y49" s="10" t="str">
        <f t="shared" si="10"/>
        <v>Incomplete</v>
      </c>
      <c r="Z49" s="10" t="str">
        <f t="shared" si="11"/>
        <v>Incomplete</v>
      </c>
      <c r="AA49" s="10" t="str">
        <f t="shared" si="24"/>
        <v>Incomplete</v>
      </c>
      <c r="AB49" s="10" t="b">
        <f t="shared" si="25"/>
        <v>0</v>
      </c>
      <c r="AC49" s="10" t="str">
        <f t="shared" si="30"/>
        <v>Incomplete</v>
      </c>
      <c r="AD49" s="10" t="str">
        <f t="shared" si="31"/>
        <v>Complete</v>
      </c>
      <c r="AE49" s="10" t="str">
        <f t="shared" si="32"/>
        <v>Incomplete</v>
      </c>
      <c r="AF49" s="10" t="str">
        <f t="shared" si="33"/>
        <v>Complete</v>
      </c>
      <c r="AG49" s="10" t="str">
        <f t="shared" si="34"/>
        <v>Incomplete</v>
      </c>
      <c r="AH49" s="10" t="str">
        <f t="shared" si="35"/>
        <v>Complete</v>
      </c>
      <c r="AI49" s="10" t="str">
        <f t="shared" si="36"/>
        <v>Incomplete</v>
      </c>
      <c r="AJ49" s="10" t="str">
        <f t="shared" si="37"/>
        <v>Complete</v>
      </c>
      <c r="AK49" s="10" t="str">
        <f t="shared" si="38"/>
        <v/>
      </c>
      <c r="AL49" s="15"/>
      <c r="AM49" s="15" t="str">
        <f t="shared" si="21"/>
        <v/>
      </c>
      <c r="AO49" s="10" t="b">
        <f t="shared" si="26"/>
        <v>1</v>
      </c>
      <c r="AP49" s="10" t="b">
        <f t="shared" si="39"/>
        <v>1</v>
      </c>
      <c r="AQ49" s="10" t="b">
        <f t="shared" si="27"/>
        <v>0</v>
      </c>
      <c r="AR49" s="10" t="b">
        <f t="shared" si="40"/>
        <v>0</v>
      </c>
    </row>
    <row r="50" spans="1:44" s="8" customFormat="1" x14ac:dyDescent="0.35">
      <c r="A50" s="25"/>
      <c r="B50" s="61"/>
      <c r="C50" s="51"/>
      <c r="D50" s="51"/>
      <c r="E50" s="51"/>
      <c r="F50" s="51"/>
      <c r="G50" s="51"/>
      <c r="H50" s="51" t="s">
        <v>4</v>
      </c>
      <c r="I50" s="51"/>
      <c r="J50" s="51" t="s">
        <v>4</v>
      </c>
      <c r="K50" s="51"/>
      <c r="L50" s="51" t="s">
        <v>4</v>
      </c>
      <c r="M50" s="51"/>
      <c r="N50" s="51" t="s">
        <v>4</v>
      </c>
      <c r="O50" s="51"/>
      <c r="P50" s="51" t="s">
        <v>4</v>
      </c>
      <c r="Q50" s="10" t="str">
        <f>IF(AND('Section 8'!$L$4=No,OR($AO50=FALSE,$AP50=FALSE)),Tab_NotReq,
IF(AND($AO50=TRUE,$S50="",$T50=""),"",
IF(COUNTIF($S50:$AK50,Incomplete)&gt;=1,Incomplete_or_multiple_errors&amp;": "&amp;INDEX($S$2:$AK$4,1,MATCH(Incomplete,$S50:$AK50,0)),Complete)))</f>
        <v/>
      </c>
      <c r="R50" s="1"/>
      <c r="S50" s="10" t="str">
        <f t="shared" si="28"/>
        <v/>
      </c>
      <c r="T50" s="10" t="str" cm="1">
        <f t="array" ref="T50">IF($T$1=No,"",
IF(OR(AO50=FALSE,AP50=FALSE),"",
IF(AND(SUMPRODUCT(--(AQ50:AQ$53=TRUE))=0,SUMPRODUCT(--(AR50:AR$53=TRUE))=0),"",Incomplete)))</f>
        <v/>
      </c>
      <c r="U50" s="10" t="str">
        <f t="shared" si="29"/>
        <v/>
      </c>
      <c r="V50" s="10" t="str">
        <f t="shared" si="7"/>
        <v>Incomplete</v>
      </c>
      <c r="W50" s="10" t="str">
        <f t="shared" si="8"/>
        <v>Incomplete</v>
      </c>
      <c r="X50" s="10" t="str">
        <f t="shared" si="9"/>
        <v>Incomplete</v>
      </c>
      <c r="Y50" s="10" t="str">
        <f t="shared" si="10"/>
        <v>Incomplete</v>
      </c>
      <c r="Z50" s="10" t="str">
        <f t="shared" si="11"/>
        <v>Incomplete</v>
      </c>
      <c r="AA50" s="10" t="str">
        <f t="shared" si="24"/>
        <v>Incomplete</v>
      </c>
      <c r="AB50" s="10" t="b">
        <f t="shared" si="25"/>
        <v>0</v>
      </c>
      <c r="AC50" s="10" t="str">
        <f t="shared" si="30"/>
        <v>Incomplete</v>
      </c>
      <c r="AD50" s="10" t="str">
        <f t="shared" si="31"/>
        <v>Complete</v>
      </c>
      <c r="AE50" s="10" t="str">
        <f t="shared" si="32"/>
        <v>Incomplete</v>
      </c>
      <c r="AF50" s="10" t="str">
        <f t="shared" si="33"/>
        <v>Complete</v>
      </c>
      <c r="AG50" s="10" t="str">
        <f t="shared" si="34"/>
        <v>Incomplete</v>
      </c>
      <c r="AH50" s="10" t="str">
        <f t="shared" si="35"/>
        <v>Complete</v>
      </c>
      <c r="AI50" s="10" t="str">
        <f t="shared" si="36"/>
        <v>Incomplete</v>
      </c>
      <c r="AJ50" s="10" t="str">
        <f t="shared" si="37"/>
        <v>Complete</v>
      </c>
      <c r="AK50" s="10" t="str">
        <f t="shared" si="38"/>
        <v/>
      </c>
      <c r="AL50" s="15"/>
      <c r="AM50" s="15" t="str">
        <f t="shared" si="21"/>
        <v/>
      </c>
      <c r="AO50" s="10" t="b">
        <f t="shared" si="26"/>
        <v>1</v>
      </c>
      <c r="AP50" s="10" t="b">
        <f t="shared" si="39"/>
        <v>1</v>
      </c>
      <c r="AQ50" s="10" t="b">
        <f t="shared" si="27"/>
        <v>0</v>
      </c>
      <c r="AR50" s="10" t="b">
        <f t="shared" si="40"/>
        <v>0</v>
      </c>
    </row>
    <row r="51" spans="1:44" s="8" customFormat="1" x14ac:dyDescent="0.35">
      <c r="A51" s="25"/>
      <c r="B51" s="61"/>
      <c r="C51" s="51"/>
      <c r="D51" s="51"/>
      <c r="E51" s="51"/>
      <c r="F51" s="51"/>
      <c r="G51" s="51"/>
      <c r="H51" s="51" t="s">
        <v>4</v>
      </c>
      <c r="I51" s="51"/>
      <c r="J51" s="51" t="s">
        <v>4</v>
      </c>
      <c r="K51" s="51"/>
      <c r="L51" s="51" t="s">
        <v>4</v>
      </c>
      <c r="M51" s="51"/>
      <c r="N51" s="51" t="s">
        <v>4</v>
      </c>
      <c r="O51" s="51"/>
      <c r="P51" s="51" t="s">
        <v>4</v>
      </c>
      <c r="Q51" s="10" t="str">
        <f>IF(AND('Section 8'!$L$4=No,OR($AO51=FALSE,$AP51=FALSE)),Tab_NotReq,
IF(AND($AO51=TRUE,$S51="",$T51=""),"",
IF(COUNTIF($S51:$AK51,Incomplete)&gt;=1,Incomplete_or_multiple_errors&amp;": "&amp;INDEX($S$2:$AK$4,1,MATCH(Incomplete,$S51:$AK51,0)),Complete)))</f>
        <v/>
      </c>
      <c r="R51" s="1"/>
      <c r="S51" s="10" t="str">
        <f t="shared" si="28"/>
        <v/>
      </c>
      <c r="T51" s="10" t="str" cm="1">
        <f t="array" ref="T51">IF($T$1=No,"",
IF(OR(AO51=FALSE,AP51=FALSE),"",
IF(AND(SUMPRODUCT(--(AQ51:AQ$53=TRUE))=0,SUMPRODUCT(--(AR51:AR$53=TRUE))=0),"",Incomplete)))</f>
        <v/>
      </c>
      <c r="U51" s="10" t="str">
        <f t="shared" si="29"/>
        <v/>
      </c>
      <c r="V51" s="10" t="str">
        <f t="shared" si="7"/>
        <v>Incomplete</v>
      </c>
      <c r="W51" s="10" t="str">
        <f t="shared" si="8"/>
        <v>Incomplete</v>
      </c>
      <c r="X51" s="10" t="str">
        <f t="shared" si="9"/>
        <v>Incomplete</v>
      </c>
      <c r="Y51" s="10" t="str">
        <f t="shared" si="10"/>
        <v>Incomplete</v>
      </c>
      <c r="Z51" s="10" t="str">
        <f t="shared" si="11"/>
        <v>Incomplete</v>
      </c>
      <c r="AA51" s="10" t="str">
        <f t="shared" si="24"/>
        <v>Incomplete</v>
      </c>
      <c r="AB51" s="10" t="b">
        <f t="shared" si="25"/>
        <v>0</v>
      </c>
      <c r="AC51" s="10" t="str">
        <f t="shared" si="30"/>
        <v>Incomplete</v>
      </c>
      <c r="AD51" s="10" t="str">
        <f t="shared" si="31"/>
        <v>Complete</v>
      </c>
      <c r="AE51" s="10" t="str">
        <f t="shared" si="32"/>
        <v>Incomplete</v>
      </c>
      <c r="AF51" s="10" t="str">
        <f t="shared" si="33"/>
        <v>Complete</v>
      </c>
      <c r="AG51" s="10" t="str">
        <f t="shared" si="34"/>
        <v>Incomplete</v>
      </c>
      <c r="AH51" s="10" t="str">
        <f t="shared" si="35"/>
        <v>Complete</v>
      </c>
      <c r="AI51" s="10" t="str">
        <f t="shared" si="36"/>
        <v>Incomplete</v>
      </c>
      <c r="AJ51" s="10" t="str">
        <f t="shared" si="37"/>
        <v>Complete</v>
      </c>
      <c r="AK51" s="10" t="str">
        <f t="shared" si="38"/>
        <v/>
      </c>
      <c r="AL51" s="15"/>
      <c r="AM51" s="15" t="str">
        <f t="shared" si="21"/>
        <v/>
      </c>
      <c r="AO51" s="10" t="b">
        <f t="shared" si="26"/>
        <v>1</v>
      </c>
      <c r="AP51" s="10" t="b">
        <f t="shared" si="39"/>
        <v>1</v>
      </c>
      <c r="AQ51" s="10" t="b">
        <f t="shared" si="27"/>
        <v>0</v>
      </c>
      <c r="AR51" s="10" t="b">
        <f t="shared" si="40"/>
        <v>0</v>
      </c>
    </row>
    <row r="52" spans="1:44" s="8" customFormat="1" x14ac:dyDescent="0.35">
      <c r="A52" s="25"/>
      <c r="B52" s="61"/>
      <c r="C52" s="51"/>
      <c r="D52" s="51"/>
      <c r="E52" s="51"/>
      <c r="F52" s="51"/>
      <c r="G52" s="51"/>
      <c r="H52" s="51" t="s">
        <v>4</v>
      </c>
      <c r="I52" s="51"/>
      <c r="J52" s="51" t="s">
        <v>4</v>
      </c>
      <c r="K52" s="51"/>
      <c r="L52" s="51" t="s">
        <v>4</v>
      </c>
      <c r="M52" s="51"/>
      <c r="N52" s="51" t="s">
        <v>4</v>
      </c>
      <c r="O52" s="51"/>
      <c r="P52" s="51" t="s">
        <v>4</v>
      </c>
      <c r="Q52" s="10" t="str">
        <f>IF(AND('Section 8'!$L$4=No,OR($AO52=FALSE,$AP52=FALSE)),Tab_NotReq,
IF(AND($AO52=TRUE,$S52="",$T52=""),"",
IF(COUNTIF($S52:$AK52,Incomplete)&gt;=1,Incomplete_or_multiple_errors&amp;": "&amp;INDEX($S$2:$AK$4,1,MATCH(Incomplete,$S52:$AK52,0)),Complete)))</f>
        <v/>
      </c>
      <c r="R52" s="1"/>
      <c r="S52" s="10" t="str">
        <f t="shared" si="28"/>
        <v/>
      </c>
      <c r="T52" s="10" t="str" cm="1">
        <f t="array" ref="T52">IF($T$1=No,"",
IF(OR(AO52=FALSE,AP52=FALSE),"",
IF(AND(SUMPRODUCT(--(AQ52:AQ$53=TRUE))=0,SUMPRODUCT(--(AR52:AR$53=TRUE))=0),"",Incomplete)))</f>
        <v/>
      </c>
      <c r="U52" s="10" t="str">
        <f t="shared" si="29"/>
        <v/>
      </c>
      <c r="V52" s="10" t="str">
        <f t="shared" si="7"/>
        <v>Incomplete</v>
      </c>
      <c r="W52" s="10" t="str">
        <f t="shared" si="8"/>
        <v>Incomplete</v>
      </c>
      <c r="X52" s="10" t="str">
        <f t="shared" si="9"/>
        <v>Incomplete</v>
      </c>
      <c r="Y52" s="10" t="str">
        <f t="shared" si="10"/>
        <v>Incomplete</v>
      </c>
      <c r="Z52" s="10" t="str">
        <f t="shared" si="11"/>
        <v>Incomplete</v>
      </c>
      <c r="AA52" s="10" t="str">
        <f t="shared" si="24"/>
        <v>Incomplete</v>
      </c>
      <c r="AB52" s="10" t="b">
        <f t="shared" si="25"/>
        <v>0</v>
      </c>
      <c r="AC52" s="10" t="str">
        <f t="shared" si="30"/>
        <v>Incomplete</v>
      </c>
      <c r="AD52" s="10" t="str">
        <f t="shared" si="31"/>
        <v>Complete</v>
      </c>
      <c r="AE52" s="10" t="str">
        <f t="shared" si="32"/>
        <v>Incomplete</v>
      </c>
      <c r="AF52" s="10" t="str">
        <f t="shared" si="33"/>
        <v>Complete</v>
      </c>
      <c r="AG52" s="10" t="str">
        <f t="shared" si="34"/>
        <v>Incomplete</v>
      </c>
      <c r="AH52" s="10" t="str">
        <f t="shared" si="35"/>
        <v>Complete</v>
      </c>
      <c r="AI52" s="10" t="str">
        <f t="shared" si="36"/>
        <v>Incomplete</v>
      </c>
      <c r="AJ52" s="10" t="str">
        <f t="shared" si="37"/>
        <v>Complete</v>
      </c>
      <c r="AK52" s="10" t="str">
        <f t="shared" si="38"/>
        <v/>
      </c>
      <c r="AL52" s="15"/>
      <c r="AM52" s="15" t="str">
        <f t="shared" si="21"/>
        <v/>
      </c>
      <c r="AO52" s="10" t="b">
        <f t="shared" si="26"/>
        <v>1</v>
      </c>
      <c r="AP52" s="10" t="b">
        <f t="shared" si="39"/>
        <v>1</v>
      </c>
      <c r="AQ52" s="10" t="b">
        <f t="shared" si="27"/>
        <v>0</v>
      </c>
      <c r="AR52" s="10" t="b">
        <f t="shared" si="40"/>
        <v>0</v>
      </c>
    </row>
    <row r="53" spans="1:44" s="8" customFormat="1" x14ac:dyDescent="0.35">
      <c r="A53" s="25"/>
      <c r="B53" s="61"/>
      <c r="C53" s="51"/>
      <c r="D53" s="51"/>
      <c r="E53" s="51"/>
      <c r="F53" s="51"/>
      <c r="G53" s="51"/>
      <c r="H53" s="51" t="s">
        <v>4</v>
      </c>
      <c r="I53" s="51"/>
      <c r="J53" s="51" t="s">
        <v>4</v>
      </c>
      <c r="K53" s="51"/>
      <c r="L53" s="51" t="s">
        <v>4</v>
      </c>
      <c r="M53" s="51"/>
      <c r="N53" s="51" t="s">
        <v>4</v>
      </c>
      <c r="O53" s="51"/>
      <c r="P53" s="51" t="s">
        <v>4</v>
      </c>
      <c r="Q53" s="10" t="str">
        <f>IF(AND('Section 8'!$L$4=No,OR($AO53=FALSE,$AP53=FALSE)),Tab_NotReq,
IF(AND($AO53=TRUE,$S53="",$T53=""),"",
IF(COUNTIF($S53:$AK53,Incomplete)&gt;=1,Incomplete_or_multiple_errors&amp;": "&amp;INDEX($S$2:$AK$4,1,MATCH(Incomplete,$S53:$AK53,0)),Complete)))</f>
        <v/>
      </c>
      <c r="R53" s="1"/>
      <c r="S53" s="10" t="str">
        <f t="shared" si="28"/>
        <v/>
      </c>
      <c r="T53" s="10" t="str" cm="1">
        <f t="array" ref="T53">IF($T$1=No,"",
IF(OR(AO53=FALSE,AP53=FALSE),"",
IF(AND(SUMPRODUCT(--(AQ53:AQ$53=TRUE))=0,SUMPRODUCT(--(AR53:AR$53=TRUE))=0),"",Incomplete)))</f>
        <v/>
      </c>
      <c r="U53" s="10" t="str">
        <f t="shared" si="29"/>
        <v/>
      </c>
      <c r="V53" s="10" t="str">
        <f t="shared" si="7"/>
        <v>Incomplete</v>
      </c>
      <c r="W53" s="10" t="str">
        <f t="shared" si="8"/>
        <v>Incomplete</v>
      </c>
      <c r="X53" s="10" t="str">
        <f t="shared" si="9"/>
        <v>Incomplete</v>
      </c>
      <c r="Y53" s="10" t="str">
        <f t="shared" si="10"/>
        <v>Incomplete</v>
      </c>
      <c r="Z53" s="10" t="str">
        <f t="shared" si="11"/>
        <v>Incomplete</v>
      </c>
      <c r="AA53" s="10" t="str">
        <f t="shared" si="24"/>
        <v>Incomplete</v>
      </c>
      <c r="AB53" s="10" t="b">
        <f t="shared" si="25"/>
        <v>0</v>
      </c>
      <c r="AC53" s="10" t="str">
        <f t="shared" si="30"/>
        <v>Incomplete</v>
      </c>
      <c r="AD53" s="10" t="str">
        <f t="shared" si="31"/>
        <v>Complete</v>
      </c>
      <c r="AE53" s="10" t="str">
        <f t="shared" si="32"/>
        <v>Incomplete</v>
      </c>
      <c r="AF53" s="10" t="str">
        <f t="shared" si="33"/>
        <v>Complete</v>
      </c>
      <c r="AG53" s="10" t="str">
        <f t="shared" si="34"/>
        <v>Incomplete</v>
      </c>
      <c r="AH53" s="10" t="str">
        <f t="shared" si="35"/>
        <v>Complete</v>
      </c>
      <c r="AI53" s="10" t="str">
        <f t="shared" si="36"/>
        <v>Incomplete</v>
      </c>
      <c r="AJ53" s="10" t="str">
        <f t="shared" si="37"/>
        <v>Complete</v>
      </c>
      <c r="AK53" s="10" t="str">
        <f t="shared" si="38"/>
        <v/>
      </c>
      <c r="AL53" s="15"/>
      <c r="AM53" s="15" t="str">
        <f t="shared" si="21"/>
        <v/>
      </c>
      <c r="AO53" s="10" t="b">
        <f t="shared" si="26"/>
        <v>1</v>
      </c>
      <c r="AP53" s="10" t="b">
        <f t="shared" si="39"/>
        <v>1</v>
      </c>
      <c r="AQ53" s="10" t="b">
        <f t="shared" si="27"/>
        <v>0</v>
      </c>
      <c r="AR53" s="10" t="b">
        <f t="shared" si="40"/>
        <v>0</v>
      </c>
    </row>
  </sheetData>
  <sheetProtection algorithmName="SHA-512" hashValue="8uJZ0QcyaUBMBDlflFWgQCVljwX12228BS3tYN6U8L963EZYrpvY2AdhJvR0XCCWCFdSOuo/+vGE7cZ7PX0Igw==" saltValue="W1vL0w7FQ5WmlKKC8uqICQ==" spinCount="100000" sheet="1" objects="1" scenarios="1"/>
  <mergeCells count="6">
    <mergeCell ref="O2:P2"/>
    <mergeCell ref="O1:P1"/>
    <mergeCell ref="B1:N1"/>
    <mergeCell ref="M2:N2"/>
    <mergeCell ref="B2:F2"/>
    <mergeCell ref="G2:L2"/>
  </mergeCells>
  <conditionalFormatting sqref="H4:H53">
    <cfRule type="expression" dxfId="183" priority="23">
      <formula>AND($G4="",$H4=No)</formula>
    </cfRule>
  </conditionalFormatting>
  <conditionalFormatting sqref="J4:J53">
    <cfRule type="expression" dxfId="180" priority="19">
      <formula>AND($I4="",$J4=No)</formula>
    </cfRule>
  </conditionalFormatting>
  <conditionalFormatting sqref="L4:L53">
    <cfRule type="expression" dxfId="177" priority="18">
      <formula>AND($K4="",$L4=No)</formula>
    </cfRule>
  </conditionalFormatting>
  <conditionalFormatting sqref="N4:N53">
    <cfRule type="expression" dxfId="174" priority="17">
      <formula>AND($M4="",$N4=No)</formula>
    </cfRule>
  </conditionalFormatting>
  <conditionalFormatting sqref="P4:P53">
    <cfRule type="expression" dxfId="171" priority="16">
      <formula>AND($O4="",$P4=No)</formula>
    </cfRule>
  </conditionalFormatting>
  <conditionalFormatting sqref="Q4:Q53">
    <cfRule type="cellIs" dxfId="170" priority="21" stopIfTrue="1" operator="equal">
      <formula>Tab_NotReq</formula>
    </cfRule>
    <cfRule type="expression" dxfId="169" priority="272" stopIfTrue="1">
      <formula>AND(COUNTIF($S4:$AK4,Incomplete)&gt;1,OR($AO4=FALSE,$AP4=FALSE))</formula>
    </cfRule>
    <cfRule type="cellIs" dxfId="168" priority="273" stopIfTrue="1" operator="equal">
      <formula>Incomplete_or_multiple_errors&amp;": "&amp;HLOOKUP(RIGHT(Q4,LEN(Q4)-10), $S$2:$AK$2, 1, FALSE)</formula>
    </cfRule>
    <cfRule type="cellIs" dxfId="167" priority="274" stopIfTrue="1" operator="equal">
      <formula>"Complete"</formula>
    </cfRule>
  </conditionalFormatting>
  <conditionalFormatting sqref="S4:AA53 AC4:AK53">
    <cfRule type="cellIs" dxfId="166" priority="25" stopIfTrue="1" operator="equal">
      <formula>"Incomplete"</formula>
    </cfRule>
    <cfRule type="cellIs" dxfId="165" priority="26" stopIfTrue="1" operator="equal">
      <formula>"Complete"</formula>
    </cfRule>
  </conditionalFormatting>
  <conditionalFormatting sqref="AB4:AB53">
    <cfRule type="cellIs" dxfId="164" priority="27" stopIfTrue="1" operator="equal">
      <formula>FALSE</formula>
    </cfRule>
    <cfRule type="cellIs" dxfId="163" priority="28" stopIfTrue="1" operator="equal">
      <formula>TRUE</formula>
    </cfRule>
  </conditionalFormatting>
  <conditionalFormatting sqref="AO4:AR53">
    <cfRule type="cellIs" dxfId="162" priority="4" operator="equal">
      <formula>FALSE</formula>
    </cfRule>
    <cfRule type="cellIs" dxfId="161" priority="5" operator="equal">
      <formula>TRUE</formula>
    </cfRule>
  </conditionalFormatting>
  <dataValidations xWindow="1303" yWindow="525" count="5">
    <dataValidation type="list" allowBlank="1" showInputMessage="1" showErrorMessage="1" errorTitle="Error" error="This Province is not subject of this Notice. Please choose a Province from the list." sqref="E4:E53" xr:uid="{00000000-0002-0000-0200-000000000000}">
      <formula1>Provinces_PFAS</formula1>
    </dataValidation>
    <dataValidation allowBlank="1" showInputMessage="1" sqref="F4:F53 M4:M53" xr:uid="{00000000-0002-0000-0200-000001000000}"/>
    <dataValidation type="list" allowBlank="1" showInputMessage="1" showErrorMessage="1" sqref="A4 S1:AA1 AC1:AK1" xr:uid="{00000000-0002-0000-0200-000002000000}">
      <formula1>Yes_No</formula1>
    </dataValidation>
    <dataValidation type="list" allowBlank="1" showInputMessage="1" sqref="I4:I53 G4:G53 K4:K53" xr:uid="{C67C0A2D-5248-4501-9A75-392BA6D4F5B9}">
      <formula1>Yes_No</formula1>
    </dataValidation>
    <dataValidation type="list" allowBlank="1" showInputMessage="1" sqref="L4:L53 H4:H53 N4:N53 P4:P53 J4:J53" xr:uid="{E65774FE-E1C6-49D0-ADBB-413412F45BF3}">
      <formula1>YesNo_CBI</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2" id="{39864293-E39B-40DE-9385-08989305CF87}">
            <xm:f>'Section 8'!$L$4=No</xm:f>
            <x14:dxf>
              <fill>
                <patternFill>
                  <bgColor theme="0" tint="-0.24994659260841701"/>
                </patternFill>
              </fill>
              <border>
                <left/>
                <right/>
                <top/>
                <bottom/>
              </border>
            </x14:dxf>
          </x14:cfRule>
          <xm:sqref>A4</xm:sqref>
        </x14:conditionalFormatting>
        <x14:conditionalFormatting xmlns:xm="http://schemas.microsoft.com/office/excel/2006/main">
          <x14:cfRule type="expression" priority="6" id="{C98C05EA-44E5-4CE6-9EF8-08BFB412CEE0}">
            <xm:f>OR('Section 8'!$L$4=No,$A$4=No)</xm:f>
            <x14:dxf>
              <fill>
                <patternFill>
                  <bgColor theme="0" tint="-0.24994659260841701"/>
                </patternFill>
              </fill>
              <border>
                <left/>
                <right/>
                <top/>
                <bottom/>
              </border>
            </x14:dxf>
          </x14:cfRule>
          <xm:sqref>B4:P53</xm:sqref>
        </x14:conditionalFormatting>
        <x14:conditionalFormatting xmlns:xm="http://schemas.microsoft.com/office/excel/2006/main">
          <x14:cfRule type="expression" priority="15" id="{F968E676-0DB8-4915-B9ED-75BBC5474ABF}">
            <xm:f>AND(OR('Section 8'!$L$4=No,$A$4=No),$H4&lt;&gt;No)</xm:f>
            <x14:dxf>
              <font>
                <color auto="1"/>
              </font>
            </x14:dxf>
          </x14:cfRule>
          <x14:cfRule type="expression" priority="20" id="{4E0CFE1E-C9E0-43F9-AAF2-C57F315AE489}">
            <xm:f>AND(OR('Section 8'!$L$4=No,$A$4=No),$G4="")</xm:f>
            <x14:dxf>
              <font>
                <color theme="0" tint="-0.24994659260841701"/>
              </font>
            </x14:dxf>
          </x14:cfRule>
          <xm:sqref>H4:H53</xm:sqref>
        </x14:conditionalFormatting>
        <x14:conditionalFormatting xmlns:xm="http://schemas.microsoft.com/office/excel/2006/main">
          <x14:cfRule type="expression" priority="13" id="{EE1D6C62-71A8-4DDC-8814-A3A4737F7BB9}">
            <xm:f>AND(OR('Section 8'!$L$4=No,$A$4=No),$J4&lt;&gt;No)</xm:f>
            <x14:dxf>
              <font>
                <color theme="1"/>
              </font>
            </x14:dxf>
          </x14:cfRule>
          <x14:cfRule type="expression" priority="14" id="{B446612B-A5A7-42C7-A80E-4295ACB3C39D}">
            <xm:f>AND(OR('Section 8'!$L$4=No,$A$4=No),$I4="")</xm:f>
            <x14:dxf>
              <font>
                <color theme="0" tint="-0.24994659260841701"/>
              </font>
            </x14:dxf>
          </x14:cfRule>
          <xm:sqref>J4:J53</xm:sqref>
        </x14:conditionalFormatting>
        <x14:conditionalFormatting xmlns:xm="http://schemas.microsoft.com/office/excel/2006/main">
          <x14:cfRule type="expression" priority="11" id="{3166C8F9-3297-4435-BFB9-A6EBEF3CA9AC}">
            <xm:f>AND(OR('Section 8'!$L$4=No,$A$4=No),$L4&lt;&gt;No)</xm:f>
            <x14:dxf>
              <font>
                <color theme="1"/>
              </font>
            </x14:dxf>
          </x14:cfRule>
          <x14:cfRule type="expression" priority="12" id="{BC54A596-563E-414D-9BF7-4DB9D7052766}">
            <xm:f>AND(OR('Section 8'!$L$4=No,$A$4=No),$K4="")</xm:f>
            <x14:dxf>
              <font>
                <color theme="0" tint="-0.24994659260841701"/>
              </font>
            </x14:dxf>
          </x14:cfRule>
          <xm:sqref>L4:L53</xm:sqref>
        </x14:conditionalFormatting>
        <x14:conditionalFormatting xmlns:xm="http://schemas.microsoft.com/office/excel/2006/main">
          <x14:cfRule type="expression" priority="9" id="{33EF2A59-698A-47D4-8A66-584BD447B237}">
            <xm:f>AND(OR('Section 8'!$L$4=No,$A$4=No),$N4&lt;&gt;No)</xm:f>
            <x14:dxf>
              <font>
                <color theme="1"/>
              </font>
            </x14:dxf>
          </x14:cfRule>
          <x14:cfRule type="expression" priority="10" id="{C6AACA8C-F902-43CF-9DF8-87CF3DE0CD32}">
            <xm:f>AND(OR('Section 8'!$L$4=No,$A$4=No),$M4="")</xm:f>
            <x14:dxf>
              <font>
                <color theme="0" tint="-0.24994659260841701"/>
              </font>
            </x14:dxf>
          </x14:cfRule>
          <xm:sqref>N4:N53</xm:sqref>
        </x14:conditionalFormatting>
        <x14:conditionalFormatting xmlns:xm="http://schemas.microsoft.com/office/excel/2006/main">
          <x14:cfRule type="expression" priority="7" id="{9CC35C95-9405-43DC-82A9-34AFED4C7CAF}">
            <xm:f>AND(OR('Section 8'!$L$4=No,$A$4=No),$P4&lt;&gt;No)</xm:f>
            <x14:dxf>
              <font>
                <color theme="1"/>
              </font>
            </x14:dxf>
          </x14:cfRule>
          <x14:cfRule type="expression" priority="8" id="{778E5948-F562-4721-B194-E5A6C6A0282B}">
            <xm:f>AND(OR('Section 8'!$L$4=No,$A$4=No),$O4="")</xm:f>
            <x14:dxf>
              <font>
                <color theme="0" tint="-0.24994659260841701"/>
              </font>
            </x14:dxf>
          </x14:cfRule>
          <xm:sqref>P4:P53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BS337"/>
  <sheetViews>
    <sheetView zoomScaleNormal="100" workbookViewId="0">
      <pane xSplit="3" ySplit="3" topLeftCell="D4" activePane="bottomRight" state="frozen"/>
      <selection activeCell="A5" sqref="A5:B35"/>
      <selection pane="topRight" activeCell="A5" sqref="A5:B35"/>
      <selection pane="bottomLeft" activeCell="A5" sqref="A5:B35"/>
      <selection pane="bottomRight" sqref="A1:B1"/>
    </sheetView>
  </sheetViews>
  <sheetFormatPr defaultColWidth="9.1796875" defaultRowHeight="14.5" zeroHeight="1" x14ac:dyDescent="0.35"/>
  <cols>
    <col min="1" max="2" width="21.453125" customWidth="1"/>
    <col min="3" max="3" width="31" bestFit="1" customWidth="1"/>
    <col min="4" max="4" width="53.453125" customWidth="1"/>
    <col min="5" max="5" width="23.26953125" customWidth="1"/>
    <col min="6" max="6" width="23.1796875" customWidth="1"/>
    <col min="7" max="8" width="28.7265625" customWidth="1"/>
    <col min="9" max="9" width="23.1796875" customWidth="1"/>
    <col min="10" max="11" width="28.7265625" customWidth="1"/>
    <col min="12" max="12" width="23.1796875" customWidth="1"/>
    <col min="13" max="14" width="28.7265625" customWidth="1"/>
    <col min="15" max="15" width="23.1796875" customWidth="1"/>
    <col min="16" max="17" width="28.7265625" customWidth="1"/>
    <col min="18" max="18" width="23.1796875" customWidth="1"/>
    <col min="19" max="20" width="28.7265625" customWidth="1"/>
    <col min="21" max="21" width="23.1796875" customWidth="1"/>
    <col min="22" max="22" width="28.7265625" customWidth="1"/>
    <col min="23" max="23" width="34.81640625" customWidth="1"/>
    <col min="24" max="24" width="28.7265625" customWidth="1"/>
    <col min="25" max="25" width="52.7265625" customWidth="1"/>
    <col min="26" max="26" width="17" hidden="1" customWidth="1"/>
    <col min="27" max="27" width="24.81640625" hidden="1" customWidth="1"/>
    <col min="28" max="28" width="22.54296875" hidden="1" customWidth="1"/>
    <col min="29" max="29" width="31" hidden="1" customWidth="1"/>
    <col min="30" max="30" width="27" hidden="1" customWidth="1"/>
    <col min="31" max="32" width="15.81640625" hidden="1" customWidth="1"/>
    <col min="33" max="33" width="16.453125" hidden="1" customWidth="1"/>
    <col min="34" max="34" width="15.81640625" hidden="1" customWidth="1"/>
    <col min="35" max="35" width="14.1796875" hidden="1" customWidth="1"/>
    <col min="36" max="36" width="14.7265625" hidden="1" customWidth="1"/>
    <col min="37" max="37" width="16.453125" hidden="1" customWidth="1"/>
    <col min="38" max="38" width="13.54296875" hidden="1" customWidth="1"/>
    <col min="39" max="40" width="18.54296875" hidden="1" customWidth="1"/>
    <col min="41" max="41" width="15.54296875" hidden="1" customWidth="1"/>
    <col min="42" max="52" width="18.54296875" hidden="1" customWidth="1"/>
    <col min="53" max="53" width="13.26953125" hidden="1" customWidth="1"/>
    <col min="54" max="54" width="18.54296875" hidden="1" customWidth="1"/>
    <col min="55" max="55" width="35" hidden="1" customWidth="1"/>
    <col min="56" max="56" width="34.1796875" hidden="1" customWidth="1"/>
    <col min="57" max="57" width="0.81640625" hidden="1" customWidth="1"/>
    <col min="58" max="58" width="14.1796875" hidden="1" customWidth="1"/>
    <col min="59" max="59" width="16" hidden="1" customWidth="1"/>
    <col min="60" max="60" width="25.1796875" hidden="1" customWidth="1"/>
    <col min="61" max="61" width="27.81640625" hidden="1" customWidth="1"/>
    <col min="62" max="62" width="0.81640625" hidden="1" customWidth="1"/>
    <col min="63" max="65" width="13.1796875" hidden="1" customWidth="1"/>
    <col min="66" max="66" width="0.81640625" hidden="1" customWidth="1"/>
    <col min="67" max="71" width="14.54296875" hidden="1" customWidth="1"/>
  </cols>
  <sheetData>
    <row r="1" spans="1:71" s="5" customFormat="1" ht="15" customHeight="1" x14ac:dyDescent="0.35">
      <c r="A1" s="124" t="s">
        <v>263</v>
      </c>
      <c r="B1" s="124"/>
      <c r="C1" s="127" t="s">
        <v>674</v>
      </c>
      <c r="D1" s="128"/>
      <c r="E1" s="127" t="s">
        <v>766</v>
      </c>
      <c r="F1" s="129"/>
      <c r="G1" s="129"/>
      <c r="H1" s="129"/>
      <c r="I1" s="129"/>
      <c r="J1" s="129"/>
      <c r="K1" s="129"/>
      <c r="L1" s="129"/>
      <c r="M1" s="129"/>
      <c r="N1" s="129"/>
      <c r="O1" s="129"/>
      <c r="P1" s="129"/>
      <c r="Q1" s="129"/>
      <c r="R1" s="129"/>
      <c r="S1" s="129"/>
      <c r="T1" s="129"/>
      <c r="U1" s="129"/>
      <c r="V1" s="128"/>
      <c r="W1" s="124" t="s">
        <v>230</v>
      </c>
      <c r="X1" s="124"/>
      <c r="Y1" s="14"/>
      <c r="Z1" s="13" t="s">
        <v>236</v>
      </c>
      <c r="AA1" s="12" t="s">
        <v>5</v>
      </c>
      <c r="AB1" s="12" t="s">
        <v>5</v>
      </c>
      <c r="AC1" s="12" t="s">
        <v>5</v>
      </c>
      <c r="AD1" s="12" t="s">
        <v>5</v>
      </c>
      <c r="AE1" s="12" t="s">
        <v>4</v>
      </c>
      <c r="AF1" s="12" t="s">
        <v>4</v>
      </c>
      <c r="AG1" s="12" t="s">
        <v>4</v>
      </c>
      <c r="AH1" s="12" t="s">
        <v>4</v>
      </c>
      <c r="AI1" s="12" t="s">
        <v>4</v>
      </c>
      <c r="AJ1" s="12" t="s">
        <v>4</v>
      </c>
      <c r="AK1" s="12" t="s">
        <v>5</v>
      </c>
      <c r="AL1" s="12" t="s">
        <v>5</v>
      </c>
      <c r="AM1" s="12" t="s">
        <v>5</v>
      </c>
      <c r="AN1" s="12" t="s">
        <v>5</v>
      </c>
      <c r="AO1" s="12" t="s">
        <v>5</v>
      </c>
      <c r="AP1" s="12" t="s">
        <v>5</v>
      </c>
      <c r="AQ1" s="12" t="s">
        <v>5</v>
      </c>
      <c r="AR1" s="12" t="s">
        <v>5</v>
      </c>
      <c r="AS1" s="12" t="s">
        <v>5</v>
      </c>
      <c r="AT1" s="12" t="s">
        <v>5</v>
      </c>
      <c r="AU1" s="12" t="s">
        <v>5</v>
      </c>
      <c r="AV1" s="12" t="s">
        <v>5</v>
      </c>
      <c r="AW1" s="12" t="s">
        <v>5</v>
      </c>
      <c r="AX1" s="12" t="s">
        <v>5</v>
      </c>
      <c r="AY1" s="12" t="s">
        <v>5</v>
      </c>
      <c r="AZ1" s="12" t="s">
        <v>5</v>
      </c>
      <c r="BA1" s="12" t="s">
        <v>5</v>
      </c>
      <c r="BB1" s="12" t="s">
        <v>5</v>
      </c>
      <c r="BC1" s="12" t="s">
        <v>5</v>
      </c>
      <c r="BD1" s="12" t="s">
        <v>5</v>
      </c>
      <c r="BE1" s="12"/>
      <c r="BF1" s="12"/>
      <c r="BG1" s="12"/>
      <c r="BH1" s="12"/>
      <c r="BI1" s="12"/>
      <c r="BJ1" s="12"/>
      <c r="BK1" s="12"/>
      <c r="BL1" s="12"/>
      <c r="BM1" s="12"/>
      <c r="BN1" s="12"/>
      <c r="BO1" s="12"/>
      <c r="BP1" s="64"/>
      <c r="BQ1" s="64"/>
      <c r="BR1" s="64"/>
      <c r="BS1" s="64"/>
    </row>
    <row r="2" spans="1:71" s="5" customFormat="1" ht="101.5" x14ac:dyDescent="0.35">
      <c r="A2" s="24" t="s">
        <v>264</v>
      </c>
      <c r="B2" s="24" t="s">
        <v>658</v>
      </c>
      <c r="C2" s="119" t="s">
        <v>230</v>
      </c>
      <c r="D2" s="121"/>
      <c r="E2" s="119" t="s">
        <v>688</v>
      </c>
      <c r="F2" s="120"/>
      <c r="G2" s="121"/>
      <c r="H2" s="119" t="s">
        <v>689</v>
      </c>
      <c r="I2" s="120"/>
      <c r="J2" s="120"/>
      <c r="K2" s="120"/>
      <c r="L2" s="120"/>
      <c r="M2" s="120"/>
      <c r="N2" s="120"/>
      <c r="O2" s="120"/>
      <c r="P2" s="121"/>
      <c r="Q2" s="119" t="s">
        <v>1070</v>
      </c>
      <c r="R2" s="120"/>
      <c r="S2" s="121"/>
      <c r="T2" s="119" t="s">
        <v>768</v>
      </c>
      <c r="U2" s="120"/>
      <c r="V2" s="121"/>
      <c r="W2" s="125" t="s">
        <v>230</v>
      </c>
      <c r="X2" s="125"/>
      <c r="Y2" s="14"/>
      <c r="Z2" s="13" t="s">
        <v>238</v>
      </c>
      <c r="AA2" s="12" t="s">
        <v>652</v>
      </c>
      <c r="AB2" s="12" t="s">
        <v>271</v>
      </c>
      <c r="AC2" s="12" t="s">
        <v>669</v>
      </c>
      <c r="AD2" s="12" t="s">
        <v>243</v>
      </c>
      <c r="AE2" s="12" t="s">
        <v>474</v>
      </c>
      <c r="AF2" s="12" t="s">
        <v>475</v>
      </c>
      <c r="AG2" s="12" t="s">
        <v>476</v>
      </c>
      <c r="AH2" s="12" t="s">
        <v>477</v>
      </c>
      <c r="AI2" s="12" t="s">
        <v>478</v>
      </c>
      <c r="AJ2" s="12" t="s">
        <v>479</v>
      </c>
      <c r="AK2" s="12" t="s">
        <v>455</v>
      </c>
      <c r="AL2" s="12" t="s">
        <v>456</v>
      </c>
      <c r="AM2" s="12" t="s">
        <v>457</v>
      </c>
      <c r="AN2" s="12" t="s">
        <v>458</v>
      </c>
      <c r="AO2" s="12" t="s">
        <v>459</v>
      </c>
      <c r="AP2" s="12" t="s">
        <v>460</v>
      </c>
      <c r="AQ2" s="12" t="s">
        <v>461</v>
      </c>
      <c r="AR2" s="12" t="s">
        <v>462</v>
      </c>
      <c r="AS2" s="12" t="s">
        <v>463</v>
      </c>
      <c r="AT2" s="12" t="s">
        <v>464</v>
      </c>
      <c r="AU2" s="12" t="s">
        <v>465</v>
      </c>
      <c r="AV2" s="12" t="s">
        <v>466</v>
      </c>
      <c r="AW2" s="12" t="s">
        <v>467</v>
      </c>
      <c r="AX2" s="12" t="s">
        <v>468</v>
      </c>
      <c r="AY2" s="12" t="s">
        <v>469</v>
      </c>
      <c r="AZ2" s="12" t="s">
        <v>470</v>
      </c>
      <c r="BA2" s="12" t="s">
        <v>471</v>
      </c>
      <c r="BB2" s="12" t="s">
        <v>472</v>
      </c>
      <c r="BC2" s="12" t="s">
        <v>669</v>
      </c>
      <c r="BD2" s="12" t="s">
        <v>654</v>
      </c>
      <c r="BE2" s="12"/>
      <c r="BF2" s="12"/>
      <c r="BG2" s="12"/>
      <c r="BH2" s="12"/>
      <c r="BI2" s="12"/>
      <c r="BJ2" s="12"/>
      <c r="BK2" s="135" t="s">
        <v>452</v>
      </c>
      <c r="BL2" s="136"/>
      <c r="BM2" s="137"/>
      <c r="BN2" s="12"/>
      <c r="BO2" s="130" t="s">
        <v>503</v>
      </c>
      <c r="BP2" s="131"/>
      <c r="BQ2" s="131"/>
      <c r="BR2" s="131"/>
      <c r="BS2" s="132"/>
    </row>
    <row r="3" spans="1:71" s="5" customFormat="1" ht="72.5" x14ac:dyDescent="0.35">
      <c r="A3" s="68"/>
      <c r="B3" s="51"/>
      <c r="C3" s="11" t="s">
        <v>265</v>
      </c>
      <c r="D3" s="11" t="s">
        <v>633</v>
      </c>
      <c r="E3" s="11" t="s">
        <v>441</v>
      </c>
      <c r="F3" s="11" t="s">
        <v>440</v>
      </c>
      <c r="G3" s="11" t="s">
        <v>407</v>
      </c>
      <c r="H3" s="11" t="s">
        <v>441</v>
      </c>
      <c r="I3" s="11" t="s">
        <v>443</v>
      </c>
      <c r="J3" s="11" t="s">
        <v>442</v>
      </c>
      <c r="K3" s="11" t="s">
        <v>441</v>
      </c>
      <c r="L3" s="11" t="s">
        <v>447</v>
      </c>
      <c r="M3" s="11" t="s">
        <v>444</v>
      </c>
      <c r="N3" s="11" t="s">
        <v>441</v>
      </c>
      <c r="O3" s="11" t="s">
        <v>445</v>
      </c>
      <c r="P3" s="11" t="s">
        <v>446</v>
      </c>
      <c r="Q3" s="11" t="s">
        <v>441</v>
      </c>
      <c r="R3" s="11" t="s">
        <v>448</v>
      </c>
      <c r="S3" s="11" t="s">
        <v>409</v>
      </c>
      <c r="T3" s="11" t="s">
        <v>441</v>
      </c>
      <c r="U3" s="11" t="s">
        <v>449</v>
      </c>
      <c r="V3" s="11" t="s">
        <v>410</v>
      </c>
      <c r="W3" s="11" t="s">
        <v>648</v>
      </c>
      <c r="X3" s="11" t="s">
        <v>231</v>
      </c>
      <c r="Y3" s="12" t="s">
        <v>19</v>
      </c>
      <c r="Z3" s="6" t="s">
        <v>237</v>
      </c>
      <c r="AA3" s="12" t="s">
        <v>268</v>
      </c>
      <c r="AB3" s="12" t="s">
        <v>240</v>
      </c>
      <c r="AC3" s="12" t="s">
        <v>420</v>
      </c>
      <c r="AD3" s="12" t="s">
        <v>241</v>
      </c>
      <c r="AE3" s="12" t="s">
        <v>473</v>
      </c>
      <c r="AF3" s="12" t="s">
        <v>480</v>
      </c>
      <c r="AG3" s="12" t="s">
        <v>481</v>
      </c>
      <c r="AH3" s="12" t="s">
        <v>482</v>
      </c>
      <c r="AI3" s="12" t="s">
        <v>483</v>
      </c>
      <c r="AJ3" s="12" t="s">
        <v>484</v>
      </c>
      <c r="AK3" s="12" t="str">
        <f t="shared" ref="AK3:BB3" si="0">E$3</f>
        <v>Reporting unit</v>
      </c>
      <c r="AL3" s="12" t="str">
        <f t="shared" si="0"/>
        <v>Total quantity manufactured</v>
      </c>
      <c r="AM3" s="12" t="str">
        <f t="shared" si="0"/>
        <v>Total quantity manufactured is confidential?</v>
      </c>
      <c r="AN3" s="12" t="str">
        <f t="shared" si="0"/>
        <v>Reporting unit</v>
      </c>
      <c r="AO3" s="12" t="str">
        <f t="shared" si="0"/>
        <v>Substance alone - Total quantity imported</v>
      </c>
      <c r="AP3" s="12" t="str">
        <f t="shared" si="0"/>
        <v>Substance alone - Total quantity imported is confidential?</v>
      </c>
      <c r="AQ3" s="12" t="str">
        <f t="shared" si="0"/>
        <v>Reporting unit</v>
      </c>
      <c r="AR3" s="12" t="str">
        <f t="shared" si="0"/>
        <v>Substance in a mixture or in a product - Total quantity imported</v>
      </c>
      <c r="AS3" s="12" t="str">
        <f t="shared" si="0"/>
        <v>Substance in a mixture or in a product - Total quantity imported is confidential?</v>
      </c>
      <c r="AT3" s="12" t="str">
        <f t="shared" si="0"/>
        <v>Reporting unit</v>
      </c>
      <c r="AU3" s="12" t="str">
        <f t="shared" si="0"/>
        <v>Substance in a manufactured item - Total quantity imported</v>
      </c>
      <c r="AV3" s="12" t="str">
        <f t="shared" si="0"/>
        <v>Substance in a manufactured item - Total quantity imported is confidential?</v>
      </c>
      <c r="AW3" s="12" t="str">
        <f t="shared" si="0"/>
        <v>Reporting unit</v>
      </c>
      <c r="AX3" s="12" t="str">
        <f t="shared" si="0"/>
        <v>Total quantity used</v>
      </c>
      <c r="AY3" s="12" t="str">
        <f t="shared" si="0"/>
        <v>Total quantity used is confidential?</v>
      </c>
      <c r="AZ3" s="12" t="str">
        <f t="shared" si="0"/>
        <v>Reporting unit</v>
      </c>
      <c r="BA3" s="12" t="str">
        <f t="shared" si="0"/>
        <v>Total quantity exported</v>
      </c>
      <c r="BB3" s="12" t="str">
        <f t="shared" si="0"/>
        <v>Total quantity exported is confidential?</v>
      </c>
      <c r="BC3" s="12" t="s">
        <v>421</v>
      </c>
      <c r="BD3" s="12" t="s">
        <v>242</v>
      </c>
      <c r="BE3" s="12"/>
      <c r="BF3" s="12" t="s">
        <v>424</v>
      </c>
      <c r="BG3" s="12" t="s">
        <v>425</v>
      </c>
      <c r="BH3" s="12" t="s">
        <v>426</v>
      </c>
      <c r="BI3" s="12" t="s">
        <v>427</v>
      </c>
      <c r="BJ3" s="12"/>
      <c r="BK3" s="12" t="s">
        <v>501</v>
      </c>
      <c r="BL3" s="12" t="s">
        <v>408</v>
      </c>
      <c r="BM3" s="12" t="s">
        <v>502</v>
      </c>
      <c r="BN3" s="12"/>
      <c r="BO3" s="12" t="s">
        <v>440</v>
      </c>
      <c r="BP3" s="64" t="str">
        <f>$I$3</f>
        <v>Substance alone - Total quantity imported</v>
      </c>
      <c r="BQ3" s="64" t="str">
        <f>$L$3</f>
        <v>Substance in a mixture or in a product - Total quantity imported</v>
      </c>
      <c r="BR3" s="64" t="str">
        <f>$O$3</f>
        <v>Substance in a manufactured item - Total quantity imported</v>
      </c>
      <c r="BS3" s="64" t="s">
        <v>448</v>
      </c>
    </row>
    <row r="4" spans="1:71" s="3" customFormat="1" x14ac:dyDescent="0.35">
      <c r="A4" s="25"/>
      <c r="B4" s="25"/>
      <c r="C4" s="51"/>
      <c r="D4" s="10" t="str">
        <f t="shared" ref="D4:D67" si="1">IF(C4="", "",
IFERROR(VLOOKUP(C4, Substance_Full, 2, FALSE), ""))&amp;
IF(ISERROR(VLOOKUP(C4,CASRNp1,1,FALSE))=FALSE," PART 1",
IF(ISERROR(VLOOKUP(C4,CASRNp2,1,FALSE))=FALSE," PART 2",
IF(ISERROR(VLOOKUP(C4,CASRNp3,1,FALSE))=FALSE," PART 3","")))</f>
        <v/>
      </c>
      <c r="E4" s="28"/>
      <c r="F4" s="28"/>
      <c r="G4" s="28" t="s">
        <v>4</v>
      </c>
      <c r="H4" s="28"/>
      <c r="I4" s="28"/>
      <c r="J4" s="28" t="s">
        <v>4</v>
      </c>
      <c r="K4" s="28"/>
      <c r="L4" s="28"/>
      <c r="M4" s="28" t="s">
        <v>4</v>
      </c>
      <c r="N4" s="28"/>
      <c r="O4" s="28"/>
      <c r="P4" s="28" t="s">
        <v>4</v>
      </c>
      <c r="Q4" s="28"/>
      <c r="R4" s="28"/>
      <c r="S4" s="28" t="s">
        <v>4</v>
      </c>
      <c r="T4" s="28"/>
      <c r="U4" s="28"/>
      <c r="V4" s="51" t="s">
        <v>4</v>
      </c>
      <c r="W4" s="51"/>
      <c r="X4" s="28" t="s">
        <v>4</v>
      </c>
      <c r="Y4" s="10" t="str">
        <f>IF(AND('Section 8'!$L$4=No,OR($BF4=FALSE,$BG4=FALSE)),Tab_NotReq,
IF(AND('Section 8'!$L$4=No,OR($BF4=TRUE,$BG4=TRUE)),Complete,
IF(AND($C4="",$D4="",$F4="",$I4="",$R4="",$U4="",$W4="",$AA4="",$AB4=""),"",
IF(COUNTIF($AA4:$BD4,Incomplete)&gt;=1,Incomplete_or_multiple_errors&amp;": "&amp;INDEX($AA$2:$BD$4,1,MATCH(Incomplete,$AA4:$BD4,0)),Complete))))</f>
        <v/>
      </c>
      <c r="Z4" s="7"/>
      <c r="AA4" s="10" t="str">
        <f t="shared" ref="AA4" si="2">IF(AA$1=No,"",
IF(AND(
$C4="", OR(BF4=FALSE,BG4=FALSE)),
Incomplete,""))</f>
        <v/>
      </c>
      <c r="AB4" s="10" t="str" cm="1">
        <f t="array" ref="AB4">IF($AB$1=No,"",
IF(OR(BF4=FALSE,BG4=FALSE),"",
IF(AND(SUMPRODUCT(--(BH4:BH$336=TRUE))=0,SUMPRODUCT(--(BI4:BI$336=TRUE))=0),"",Incomplete)))</f>
        <v/>
      </c>
      <c r="AC4" s="10" t="str">
        <f>IF(AC$1=No,"",IF($C4="","",
IF(COUNTIF('Substances &amp; Codes'!$B$4:$H$276,$C4)=0,Incomplete,Complete)))</f>
        <v/>
      </c>
      <c r="AD4" s="10" t="str">
        <f t="shared" ref="AD4:AD67" si="3">IF(AD$1=No,"",IF($C4="","",IF(COUNTIF($C$4:$C$336,$C4)&gt;1,Incomplete,Complete)))</f>
        <v/>
      </c>
      <c r="AE4" s="10" t="str">
        <f t="shared" ref="AE4" si="4">IF(AE$1=No,"",IF($C4="", "",
IF(AND(E4=NA, OR(F4&lt;&gt;"",AND(G4&lt;&gt;"",G4&lt;&gt;No))=TRUE)=TRUE, Incomplete, "")))</f>
        <v/>
      </c>
      <c r="AF4" s="10" t="str">
        <f t="shared" ref="AF4" si="5">IF(AF$1=No,"",IF($C4="", "",
IF(AND(H4=NA, OR(I4&lt;&gt;"",AND(J4&lt;&gt;"",J4&lt;&gt;No))=TRUE)=TRUE, Incomplete, "")))</f>
        <v/>
      </c>
      <c r="AG4" s="10" t="str">
        <f t="shared" ref="AG4" si="6">IF(AG$1=No,"",IF($C4="", "",
IF(AND(K4=NA, OR(L4&lt;&gt;"",AND(M4&lt;&gt;"",M4&lt;&gt;No))=TRUE)=TRUE, Incomplete, "")))</f>
        <v/>
      </c>
      <c r="AH4" s="10" t="str">
        <f t="shared" ref="AH4" si="7">IF(AH$1=No,"",IF($C4="", "",
IF(AND(N4=NA, OR(O4&lt;&gt;"",AND(P4&lt;&gt;"",P4&lt;&gt;No))=TRUE)=TRUE, Incomplete, "")))</f>
        <v/>
      </c>
      <c r="AI4" s="10" t="str">
        <f t="shared" ref="AI4" si="8">IF(AI$1=No,"",IF($C4="", "",
IF(AND(Q4=NA, OR(R4&lt;&gt;"",AND(S4&lt;&gt;"",S4&lt;&gt;No))=TRUE)=TRUE, Incomplete, "")))</f>
        <v/>
      </c>
      <c r="AJ4" s="10" t="str">
        <f t="shared" ref="AJ4" si="9">IF(AJ$1=No,"",IF($C4="", "",
IF(AND(T4=NA, OR(U4&lt;&gt;"",AND(V4&lt;&gt;"",V4&lt;&gt;No))=TRUE)=TRUE, Incomplete, "")))</f>
        <v/>
      </c>
      <c r="AK4" s="10" t="str">
        <f t="shared" ref="AK4" si="10">IF(AK$1=No,"",
IF($C4="","",
IF(E4="",Incomplete,
IF(ISERROR(VLOOKUP(E4,units,1,FALSE))=TRUE,Incomplete,Complete))))</f>
        <v/>
      </c>
      <c r="AL4" s="10" t="str">
        <f t="shared" ref="AL4" si="11">IF(AL$1=No,"",
IF($C4="","",
IF($E4="N/A","",
IF(ISNUMBER(F4)=FALSE,Incomplete,
IF($F4&lt;0, Incomplete,
IF(LEN($F4)-LEN(INT($F4))&gt;5, Incomplete,
Complete))))))</f>
        <v/>
      </c>
      <c r="AM4" s="10" t="str">
        <f t="shared" ref="AM4" si="12">IF($AM$1=No,"",
IF($C4="","",
IF($E4="N/A", "",
IF(G4="",Incomplete,
IF(ISERROR(VLOOKUP(G4,YesNo_CBI,1,FALSE))=TRUE,Incomplete,Complete)))))</f>
        <v/>
      </c>
      <c r="AN4" s="10" t="str">
        <f t="shared" ref="AN4" si="13">IF(AN$1=No,"",
IF($C4="","",
IF(H4="",Incomplete,
IF(ISERROR(VLOOKUP(H4,units,1,FALSE))=TRUE,Incomplete,Complete))))</f>
        <v/>
      </c>
      <c r="AO4" s="10" t="str">
        <f t="shared" ref="AO4" si="14">IF(AO$1=No,"",
IF($C4="","",
IF($H4="N/A","",
IF(ISNUMBER(I4)=FALSE,Incomplete,
IF($I4&lt;0, Incomplete,
IF(LEN($I4)-LEN(INT($I4))&gt;5, Incomplete,
Complete))))))</f>
        <v/>
      </c>
      <c r="AP4" s="10" t="str">
        <f t="shared" ref="AP4" si="15">IF($AP$1=No,"",
IF($C4="","",
IF($H4="N/A", "",
IF(J4="",Incomplete,
IF(ISERROR(VLOOKUP(J4,YesNo_CBI,1,FALSE))=TRUE,Incomplete,Complete)))))</f>
        <v/>
      </c>
      <c r="AQ4" s="10" t="str">
        <f t="shared" ref="AQ4" si="16">IF(AQ$1=No,"",
IF($C4="","",
IF(K4="",Incomplete,
IF(ISERROR(VLOOKUP(K4,units,1,FALSE))=TRUE,Incomplete,Complete))))</f>
        <v/>
      </c>
      <c r="AR4" s="10" t="str">
        <f t="shared" ref="AR4" si="17">IF(AR$1=No,"",
IF($C4="","",
IF($K4="N/A","",
IF(ISNUMBER(L4)=FALSE,Incomplete,
IF($L4&lt;0, Incomplete,
IF(LEN($L4)-LEN(INT($L4))&gt;5, Incomplete,
Complete))))))</f>
        <v/>
      </c>
      <c r="AS4" s="10" t="str">
        <f t="shared" ref="AS4" si="18">IF($AS$1=No,"",
IF($C4="","",
IF($K4="N/A","",
IF(M4="",Incomplete,
IF(ISERROR(VLOOKUP(M4,YesNo_CBI,1,FALSE))=TRUE,Incomplete,Complete)))))</f>
        <v/>
      </c>
      <c r="AT4" s="10" t="str">
        <f t="shared" ref="AT4" si="19">IF(AT$1=No,"",
IF($C4="","",
IF(N4="",Incomplete,
IF(ISERROR(VLOOKUP(N4,units,1,FALSE))=TRUE,Incomplete,Complete))))</f>
        <v/>
      </c>
      <c r="AU4" s="10" t="str">
        <f t="shared" ref="AU4" si="20">IF(AU$1=No,"",
IF($C4="","",
IF($N4="N/A","",
IF(ISNUMBER(O4)=FALSE,Incomplete,
IF($O4&lt;0, Incomplete,
IF(LEN($O4)-LEN(INT($O4))&gt;5, Incomplete,
Complete))))))</f>
        <v/>
      </c>
      <c r="AV4" s="10" t="str">
        <f t="shared" ref="AV4" si="21">IF($AV$1=No,"",
IF($C4="","",
IF($N4="N/A","",
IF(P4="",Incomplete,
IF(ISERROR(VLOOKUP(P4,YesNo_CBI,1,FALSE))=TRUE,Incomplete,Complete)))))</f>
        <v/>
      </c>
      <c r="AW4" s="10" t="str">
        <f t="shared" ref="AW4" si="22">IF(AW$1=No,"",
IF($C4="","",
IF(Q4="",Incomplete,
IF(ISERROR(VLOOKUP(Q4,units,1,FALSE))=TRUE,Incomplete,Complete))))</f>
        <v/>
      </c>
      <c r="AX4" s="10" t="str">
        <f t="shared" ref="AX4" si="23">IF(AX$1=No,"",
IF($C4="","",
IF($Q4="N/A","",
IF(ISNUMBER(R4)=FALSE,Incomplete,
IF($R4&lt;0, Incomplete,
IF(LEN($R4)-LEN(INT($R4))&gt;5, Incomplete,
Complete))))))</f>
        <v/>
      </c>
      <c r="AY4" s="10" t="str">
        <f t="shared" ref="AY4" si="24">IF($AP$1=No,"",
IF($C4="","",
IF($Q4="N/A","",
IF(S4="",Incomplete,
IF(ISERROR(VLOOKUP(S4,YesNo_CBI,1,FALSE))=TRUE,Incomplete,Complete)))))</f>
        <v/>
      </c>
      <c r="AZ4" s="10" t="str">
        <f t="shared" ref="AZ4" si="25">IF(AZ$1=No,"",
IF($C4="","",
IF(T4="",Incomplete,
IF(ISERROR(VLOOKUP(T4,units,1,FALSE))=TRUE,Incomplete,Complete))))</f>
        <v/>
      </c>
      <c r="BA4" s="10" t="str">
        <f t="shared" ref="BA4" si="26">IF(BA$1=No,"",
IF($C4="","",
IF($T4="N/A","",
IF(ISNUMBER(U4)=FALSE,Incomplete,
IF($U4&lt;0, Incomplete,
IF(LEN($U4)-LEN(INT($U4))&gt;5, Incomplete,
Complete))))))</f>
        <v/>
      </c>
      <c r="BB4" s="10" t="str">
        <f t="shared" ref="BB4" si="27">IF($AP$1=No,"",
IF($C4="","",
IF($T4="N/A","",
IF(V4="",Incomplete,
IF(ISERROR(VLOOKUP(V4,YesNo_CBI,1,FALSE))=TRUE,Incomplete,Complete)))))</f>
        <v/>
      </c>
      <c r="BC4" s="10" t="str">
        <f t="shared" ref="BC4:BC227" si="28">IF(BC$1=No,"",IF($C4="","",
IF(AND($BO4&lt;=$BK4,SUM($BP4:$BR4)&lt;=$BL4,$BS4&lt;=$BM4),Incomplete,Complete)))</f>
        <v/>
      </c>
      <c r="BD4" s="10" t="str">
        <f t="shared" ref="BD4" si="29">IF($BD$1=No,"",
IF(C4="","",
IF(AND(W4="",OR(X4="",X4=No)),"",
IF(AND(COUNTA(W4)&gt;0,ISERROR(VLOOKUP(X4,YesNo_CBI,1,FALSE))=FALSE)=TRUE,Complete,Incomplete))))</f>
        <v/>
      </c>
      <c r="BE4" s="10"/>
      <c r="BF4" s="10" t="b">
        <f>AND($C4="",$D4="",$E4="",$F4="",$H4="",$I4="",$K4="",$L4="",$N4="",$O4="",$Q4="",$T4="",$R4="",$U4="",$W4="")</f>
        <v>1</v>
      </c>
      <c r="BG4" s="10" t="b">
        <f t="shared" ref="BG4:BG195" si="30">AND(OR($G4="",$G4=No),OR($J4="",$J4=No),OR($M4="",$M4=No),OR($P4="",$P4=No),OR($S4="",$S4=No),OR($V4="",$V4=No),OR($X4="",$X4=No))</f>
        <v>1</v>
      </c>
      <c r="BH4" s="10" t="b">
        <f>OR($C5&lt;&gt;"",$D5&lt;&gt;"",$E5&lt;&gt;"",$F5&lt;&gt;"",$H5&lt;&gt;"",$I5&lt;&gt;"",$K5&lt;&gt;"",$L5&lt;&gt;"",$N5&lt;&gt;"",$O5&lt;&gt;"",$Q5&lt;&gt;"",$R5&lt;&gt;"",$T5&lt;&gt;"",$U5&lt;&gt;"",$W5&lt;&gt;"")</f>
        <v>0</v>
      </c>
      <c r="BI4" s="10" t="b">
        <f t="shared" ref="BI4:BI195" si="31">OR(AND($G5&lt;&gt;"",$G5&lt;&gt;No),AND($J5&lt;&gt;"",$J5&lt;&gt;No),AND($M5&lt;&gt;"",$M5&lt;&gt;No),AND($P5&lt;&gt;"",$P5&lt;&gt;No),AND($S5&lt;&gt;"",$S5&lt;&gt;No),AND($V5&lt;&gt;"",$V5&lt;&gt;No),AND($X5&lt;&gt;"",$X5&lt;&gt;No))</f>
        <v>0</v>
      </c>
      <c r="BJ4" s="10"/>
      <c r="BK4" s="10">
        <v>1000</v>
      </c>
      <c r="BL4" s="59">
        <f t="shared" ref="BL4:BL67" si="32">IF(ISERROR(VLOOKUP(C4,CASRNp1,1,FALSE))=FALSE,10,
IF(ISERROR(VLOOKUP(C4,CASRNp2,1,FALSE))=FALSE,100000,
IF(ISERROR(VLOOKUP(C4,CASRNp3,1,FALSE))=FALSE,100000,)))</f>
        <v>0</v>
      </c>
      <c r="BM4" s="59">
        <v>10</v>
      </c>
      <c r="BN4" s="10"/>
      <c r="BO4" s="10">
        <f>IF($E4="Grams (g)", $F4,
IF($E4="Kilograms (kg)", $F4 * 1000, 0))</f>
        <v>0</v>
      </c>
      <c r="BP4" s="59">
        <f>IF($H4="Grams (g)", $I4,
IF($H4="Kilograms (kg)", $I4 * 1000, 0))</f>
        <v>0</v>
      </c>
      <c r="BQ4" s="59">
        <f>IF($K4="Grams (g)", $L4,
IF($K4="Kilograms (kg)", $L4 * 1000, 0))</f>
        <v>0</v>
      </c>
      <c r="BR4" s="59">
        <f>IF($N4="Grams (g)", $O4,
IF($N4="Kilograms (kg)", $O4 * 1000, 0))</f>
        <v>0</v>
      </c>
      <c r="BS4" s="59">
        <f>IF($Q4="Grams (g)", $R4,
IF($Q4="Kilograms (kg)", $R4 * 1000, 0))</f>
        <v>0</v>
      </c>
    </row>
    <row r="5" spans="1:71" s="3" customFormat="1" x14ac:dyDescent="0.35">
      <c r="A5" s="133" t="s">
        <v>668</v>
      </c>
      <c r="B5" s="134"/>
      <c r="C5" s="51"/>
      <c r="D5" s="10" t="str">
        <f t="shared" si="1"/>
        <v/>
      </c>
      <c r="E5" s="28"/>
      <c r="F5" s="28"/>
      <c r="G5" s="28" t="s">
        <v>4</v>
      </c>
      <c r="H5" s="28"/>
      <c r="I5" s="28"/>
      <c r="J5" s="28" t="s">
        <v>4</v>
      </c>
      <c r="K5" s="28"/>
      <c r="L5" s="28"/>
      <c r="M5" s="28" t="s">
        <v>4</v>
      </c>
      <c r="N5" s="28"/>
      <c r="O5" s="28"/>
      <c r="P5" s="28" t="s">
        <v>4</v>
      </c>
      <c r="Q5" s="28"/>
      <c r="R5" s="28"/>
      <c r="S5" s="28" t="s">
        <v>4</v>
      </c>
      <c r="T5" s="28"/>
      <c r="U5" s="28"/>
      <c r="V5" s="51" t="s">
        <v>4</v>
      </c>
      <c r="W5" s="51"/>
      <c r="X5" s="28" t="s">
        <v>4</v>
      </c>
      <c r="Y5" s="10" t="str">
        <f>IF(AND('Section 8'!$L$4=No,OR($BF5=FALSE,$BG5=FALSE)),Tab_NotReq,
IF(AND($C5="",$D5="",$F5="",$I5="",$R5="",$U5="",$W5="",$AA5="",$AB5=""),"",
IF(COUNTIF($AA5:$BD5,Incomplete)&gt;=1,Incomplete_or_multiple_errors&amp;": "&amp;INDEX($AA$2:$BD$4,1,MATCH(Incomplete,$AA5:$BD5,0)),Complete)))</f>
        <v/>
      </c>
      <c r="Z5" s="7"/>
      <c r="AA5" s="10" t="str">
        <f t="shared" ref="AA5:AA68" si="33">IF(AA$1=No,"",
IF(AND(
$C5="", OR(BF5=FALSE,BG5=FALSE)),
Incomplete,""))</f>
        <v/>
      </c>
      <c r="AB5" s="10" t="str" cm="1">
        <f t="array" ref="AB5">IF($AB$1=No,"",
IF(OR(BF5=FALSE,BG5=FALSE),"",
IF(AND(SUMPRODUCT(--(BH5:BH$336=TRUE))=0,SUMPRODUCT(--(BI5:BI$336=TRUE))=0),"",Incomplete)))</f>
        <v/>
      </c>
      <c r="AC5" s="10" t="str">
        <f>IF(AC$1=No,"",IF($C5="","",
IF(COUNTIF('Substances &amp; Codes'!$B$4:$H$276,$C5)=0,Incomplete,Complete)))</f>
        <v/>
      </c>
      <c r="AD5" s="10" t="str">
        <f t="shared" si="3"/>
        <v/>
      </c>
      <c r="AE5" s="10" t="str">
        <f t="shared" ref="AE5:AE68" si="34">IF(AE$1=No,"",IF($C5="", "",
IF(AND(E5=NA, OR(F5&lt;&gt;"",AND(G5&lt;&gt;"",G5&lt;&gt;No))=TRUE)=TRUE, Incomplete, "")))</f>
        <v/>
      </c>
      <c r="AF5" s="10" t="str">
        <f t="shared" ref="AF5:AF68" si="35">IF(AF$1=No,"",IF($C5="", "",
IF(AND(H5=NA, OR(I5&lt;&gt;"",AND(J5&lt;&gt;"",J5&lt;&gt;No))=TRUE)=TRUE, Incomplete, "")))</f>
        <v/>
      </c>
      <c r="AG5" s="10" t="str">
        <f t="shared" ref="AG5:AG68" si="36">IF(AG$1=No,"",IF($C5="", "",
IF(AND(K5=NA, OR(L5&lt;&gt;"",AND(M5&lt;&gt;"",M5&lt;&gt;No))=TRUE)=TRUE, Incomplete, "")))</f>
        <v/>
      </c>
      <c r="AH5" s="10" t="str">
        <f t="shared" ref="AH5:AH68" si="37">IF(AH$1=No,"",IF($C5="", "",
IF(AND(N5=NA, OR(O5&lt;&gt;"",AND(P5&lt;&gt;"",P5&lt;&gt;No))=TRUE)=TRUE, Incomplete, "")))</f>
        <v/>
      </c>
      <c r="AI5" s="10" t="str">
        <f t="shared" ref="AI5:AI68" si="38">IF(AI$1=No,"",IF($C5="", "",
IF(AND(Q5=NA, OR(R5&lt;&gt;"",AND(S5&lt;&gt;"",S5&lt;&gt;No))=TRUE)=TRUE, Incomplete, "")))</f>
        <v/>
      </c>
      <c r="AJ5" s="10" t="str">
        <f t="shared" ref="AJ5:AJ68" si="39">IF(AJ$1=No,"",IF($C5="", "",
IF(AND(T5=NA, OR(U5&lt;&gt;"",AND(V5&lt;&gt;"",V5&lt;&gt;No))=TRUE)=TRUE, Incomplete, "")))</f>
        <v/>
      </c>
      <c r="AK5" s="10" t="str">
        <f t="shared" ref="AK5:AK68" si="40">IF(AK$1=No,"",
IF($C5="","",
IF(E5="",Incomplete,
IF(ISERROR(VLOOKUP(E5,units,1,FALSE))=TRUE,Incomplete,Complete))))</f>
        <v/>
      </c>
      <c r="AL5" s="10" t="str">
        <f t="shared" ref="AL5:AL68" si="41">IF(AL$1=No,"",
IF($C5="","",
IF($E5="N/A","",
IF(ISNUMBER(F5)=FALSE,Incomplete,
IF($F5&lt;0, Incomplete,
IF(LEN($F5)-LEN(INT($F5))&gt;5, Incomplete,
Complete))))))</f>
        <v/>
      </c>
      <c r="AM5" s="10" t="str">
        <f t="shared" ref="AM5:AM68" si="42">IF($AM$1=No,"",
IF($C5="","",
IF($E5="N/A", "",
IF(G5="",Incomplete,
IF(ISERROR(VLOOKUP(G5,YesNo_CBI,1,FALSE))=TRUE,Incomplete,Complete)))))</f>
        <v/>
      </c>
      <c r="AN5" s="10" t="str">
        <f t="shared" ref="AN5:AN68" si="43">IF(AN$1=No,"",
IF($C5="","",
IF(H5="",Incomplete,
IF(ISERROR(VLOOKUP(H5,units,1,FALSE))=TRUE,Incomplete,Complete))))</f>
        <v/>
      </c>
      <c r="AO5" s="10" t="str">
        <f t="shared" ref="AO5:AO68" si="44">IF(AO$1=No,"",
IF($C5="","",
IF($H5="N/A","",
IF(ISNUMBER(I5)=FALSE,Incomplete,
IF($I5&lt;0, Incomplete,
IF(LEN($I5)-LEN(INT($I5))&gt;5, Incomplete,
Complete))))))</f>
        <v/>
      </c>
      <c r="AP5" s="10" t="str">
        <f t="shared" ref="AP5:AP68" si="45">IF($AP$1=No,"",
IF($C5="","",
IF($H5="N/A", "",
IF(J5="",Incomplete,
IF(ISERROR(VLOOKUP(J5,YesNo_CBI,1,FALSE))=TRUE,Incomplete,Complete)))))</f>
        <v/>
      </c>
      <c r="AQ5" s="10" t="str">
        <f t="shared" ref="AQ5:AQ68" si="46">IF(AQ$1=No,"",
IF($C5="","",
IF(K5="",Incomplete,
IF(ISERROR(VLOOKUP(K5,units,1,FALSE))=TRUE,Incomplete,Complete))))</f>
        <v/>
      </c>
      <c r="AR5" s="10" t="str">
        <f t="shared" ref="AR5:AR68" si="47">IF(AR$1=No,"",
IF($C5="","",
IF($K5="N/A","",
IF(ISNUMBER(L5)=FALSE,Incomplete,
IF($L5&lt;0, Incomplete,
IF(LEN($L5)-LEN(INT($L5))&gt;5, Incomplete,
Complete))))))</f>
        <v/>
      </c>
      <c r="AS5" s="10" t="str">
        <f t="shared" ref="AS5:AS68" si="48">IF($AS$1=No,"",
IF($C5="","",
IF($K5="N/A","",
IF(M5="",Incomplete,
IF(ISERROR(VLOOKUP(M5,YesNo_CBI,1,FALSE))=TRUE,Incomplete,Complete)))))</f>
        <v/>
      </c>
      <c r="AT5" s="10" t="str">
        <f t="shared" ref="AT5:AT68" si="49">IF(AT$1=No,"",
IF($C5="","",
IF(N5="",Incomplete,
IF(ISERROR(VLOOKUP(N5,units,1,FALSE))=TRUE,Incomplete,Complete))))</f>
        <v/>
      </c>
      <c r="AU5" s="10" t="str">
        <f t="shared" ref="AU5:AU68" si="50">IF(AU$1=No,"",
IF($C5="","",
IF($N5="N/A","",
IF(ISNUMBER(O5)=FALSE,Incomplete,
IF($O5&lt;0, Incomplete,
IF(LEN($O5)-LEN(INT($O5))&gt;5, Incomplete,
Complete))))))</f>
        <v/>
      </c>
      <c r="AV5" s="10" t="str">
        <f t="shared" ref="AV5:AV68" si="51">IF($AV$1=No,"",
IF($C5="","",
IF($N5="N/A","",
IF(P5="",Incomplete,
IF(ISERROR(VLOOKUP(P5,YesNo_CBI,1,FALSE))=TRUE,Incomplete,Complete)))))</f>
        <v/>
      </c>
      <c r="AW5" s="10" t="str">
        <f t="shared" ref="AW5:AW68" si="52">IF(AW$1=No,"",
IF($C5="","",
IF(Q5="",Incomplete,
IF(ISERROR(VLOOKUP(Q5,units,1,FALSE))=TRUE,Incomplete,Complete))))</f>
        <v/>
      </c>
      <c r="AX5" s="10" t="str">
        <f t="shared" ref="AX5:AX68" si="53">IF(AX$1=No,"",
IF($C5="","",
IF($Q5="N/A","",
IF(ISNUMBER(R5)=FALSE,Incomplete,
IF($R5&lt;0, Incomplete,
IF(LEN($R5)-LEN(INT($R5))&gt;5, Incomplete,
Complete))))))</f>
        <v/>
      </c>
      <c r="AY5" s="10" t="str">
        <f t="shared" ref="AY5:AY68" si="54">IF($AP$1=No,"",
IF($C5="","",
IF($Q5="N/A","",
IF(S5="",Incomplete,
IF(ISERROR(VLOOKUP(S5,YesNo_CBI,1,FALSE))=TRUE,Incomplete,Complete)))))</f>
        <v/>
      </c>
      <c r="AZ5" s="10" t="str">
        <f t="shared" ref="AZ5:AZ68" si="55">IF(AZ$1=No,"",
IF($C5="","",
IF(T5="",Incomplete,
IF(ISERROR(VLOOKUP(T5,units,1,FALSE))=TRUE,Incomplete,Complete))))</f>
        <v/>
      </c>
      <c r="BA5" s="10" t="str">
        <f t="shared" ref="BA5:BA68" si="56">IF(BA$1=No,"",
IF($C5="","",
IF($T5="N/A","",
IF(ISNUMBER(U5)=FALSE,Incomplete,
IF($U5&lt;0, Incomplete,
IF(LEN($U5)-LEN(INT($U5))&gt;5, Incomplete,
Complete))))))</f>
        <v/>
      </c>
      <c r="BB5" s="10" t="str">
        <f t="shared" ref="BB5:BB68" si="57">IF($AP$1=No,"",
IF($C5="","",
IF($T5="N/A","",
IF(V5="",Incomplete,
IF(ISERROR(VLOOKUP(V5,YesNo_CBI,1,FALSE))=TRUE,Incomplete,Complete)))))</f>
        <v/>
      </c>
      <c r="BC5" s="10" t="str">
        <f t="shared" si="28"/>
        <v/>
      </c>
      <c r="BD5" s="10" t="str">
        <f t="shared" ref="BD5:BD68" si="58">IF($BD$1=No,"",
IF(C5="","",
IF(AND(W5="",OR(X5="",X5=No)),"",
IF(AND(COUNTA(W5)&gt;0,ISERROR(VLOOKUP(X5,YesNo_CBI,1,FALSE))=FALSE)=TRUE,Complete,Incomplete))))</f>
        <v/>
      </c>
      <c r="BE5" s="10"/>
      <c r="BF5" s="10" t="b">
        <f t="shared" ref="BF5:BF68" si="59">AND($C5="",$D5="",$E5="",$F5="",$H5="",$I5="",$K5="",$L5="",$N5="",$O5="",$Q5="",$T5="",$R5="",$U5="",$W5="")</f>
        <v>1</v>
      </c>
      <c r="BG5" s="10" t="b">
        <f t="shared" si="30"/>
        <v>1</v>
      </c>
      <c r="BH5" s="10" t="b">
        <f t="shared" ref="BH5:BH68" si="60">OR($C6&lt;&gt;"",$D6&lt;&gt;"",$E6&lt;&gt;"",$F6&lt;&gt;"",$H6&lt;&gt;"",$I6&lt;&gt;"",$K6&lt;&gt;"",$L6&lt;&gt;"",$N6&lt;&gt;"",$O6&lt;&gt;"",$Q6&lt;&gt;"",$R6&lt;&gt;"",$T6&lt;&gt;"",$U6&lt;&gt;"",$W6&lt;&gt;"")</f>
        <v>0</v>
      </c>
      <c r="BI5" s="10" t="b">
        <f t="shared" si="31"/>
        <v>0</v>
      </c>
      <c r="BJ5" s="10"/>
      <c r="BK5" s="10">
        <v>1000</v>
      </c>
      <c r="BL5" s="59">
        <f t="shared" si="32"/>
        <v>0</v>
      </c>
      <c r="BM5" s="59">
        <v>10</v>
      </c>
      <c r="BN5" s="10"/>
      <c r="BO5" s="10">
        <f t="shared" ref="BO5:BO68" si="61">IF($E5="Grams (g)", $F5,
IF($E5="Kilograms (kg)", $F5 * 1000, 0))</f>
        <v>0</v>
      </c>
      <c r="BP5" s="59">
        <f t="shared" ref="BP5:BP68" si="62">IF($H5="Grams (g)", $I5,
IF($H5="Kilograms (kg)", $I5 * 1000, 0))</f>
        <v>0</v>
      </c>
      <c r="BQ5" s="59">
        <f t="shared" ref="BQ5:BQ68" si="63">IF($K5="Grams (g)", $L5,
IF($K5="Kilograms (kg)", $L5 * 1000, 0))</f>
        <v>0</v>
      </c>
      <c r="BR5" s="59">
        <f t="shared" ref="BR5:BR68" si="64">IF($N5="Grams (g)", $O5,
IF($N5="Kilograms (kg)", $O5 * 1000, 0))</f>
        <v>0</v>
      </c>
      <c r="BS5" s="59">
        <f t="shared" ref="BS5:BS68" si="65">IF($Q5="Grams (g)", $R5,
IF($Q5="Kilograms (kg)", $R5 * 1000, 0))</f>
        <v>0</v>
      </c>
    </row>
    <row r="6" spans="1:71" s="3" customFormat="1" x14ac:dyDescent="0.35">
      <c r="A6" s="133"/>
      <c r="B6" s="134"/>
      <c r="C6" s="51"/>
      <c r="D6" s="10" t="str">
        <f t="shared" si="1"/>
        <v/>
      </c>
      <c r="E6" s="28"/>
      <c r="F6" s="28"/>
      <c r="G6" s="28" t="s">
        <v>4</v>
      </c>
      <c r="H6" s="28"/>
      <c r="I6" s="28"/>
      <c r="J6" s="28" t="s">
        <v>4</v>
      </c>
      <c r="K6" s="28"/>
      <c r="L6" s="28"/>
      <c r="M6" s="28" t="s">
        <v>4</v>
      </c>
      <c r="N6" s="28"/>
      <c r="O6" s="28"/>
      <c r="P6" s="28" t="s">
        <v>4</v>
      </c>
      <c r="Q6" s="28"/>
      <c r="R6" s="28"/>
      <c r="S6" s="28" t="s">
        <v>4</v>
      </c>
      <c r="T6" s="28"/>
      <c r="U6" s="28"/>
      <c r="V6" s="51" t="s">
        <v>4</v>
      </c>
      <c r="W6" s="51"/>
      <c r="X6" s="28" t="s">
        <v>4</v>
      </c>
      <c r="Y6" s="10" t="str">
        <f>IF(AND('Section 8'!$L$4=No,OR($BF6=FALSE,$BG6=FALSE)),Tab_NotReq,
IF(AND($C6="",$D6="",$F6="",$I6="",$R6="",$U6="",$W6="",$AA6="",$AB6=""),"",
IF(COUNTIF($AA6:$BD6,Incomplete)&gt;=1,Incomplete_or_multiple_errors&amp;": "&amp;INDEX($AA$2:$BD$4,1,MATCH(Incomplete,$AA6:$BD6,0)),Complete)))</f>
        <v/>
      </c>
      <c r="Z6" s="7"/>
      <c r="AA6" s="10" t="str">
        <f t="shared" si="33"/>
        <v/>
      </c>
      <c r="AB6" s="10" t="str" cm="1">
        <f t="array" ref="AB6">IF($AB$1=No,"",
IF(OR(BF6=FALSE,BG6=FALSE),"",
IF(AND(SUMPRODUCT(--(BH6:BH$336=TRUE))=0,SUMPRODUCT(--(BI6:BI$336=TRUE))=0),"",Incomplete)))</f>
        <v/>
      </c>
      <c r="AC6" s="10" t="str">
        <f>IF(AC$1=No,"",IF($C6="","",
IF(COUNTIF('Substances &amp; Codes'!$B$4:$H$276,$C6)=0,Incomplete,Complete)))</f>
        <v/>
      </c>
      <c r="AD6" s="10" t="str">
        <f t="shared" si="3"/>
        <v/>
      </c>
      <c r="AE6" s="10" t="str">
        <f t="shared" si="34"/>
        <v/>
      </c>
      <c r="AF6" s="10" t="str">
        <f t="shared" si="35"/>
        <v/>
      </c>
      <c r="AG6" s="10" t="str">
        <f t="shared" si="36"/>
        <v/>
      </c>
      <c r="AH6" s="10" t="str">
        <f t="shared" si="37"/>
        <v/>
      </c>
      <c r="AI6" s="10" t="str">
        <f t="shared" si="38"/>
        <v/>
      </c>
      <c r="AJ6" s="10" t="str">
        <f t="shared" si="39"/>
        <v/>
      </c>
      <c r="AK6" s="10" t="str">
        <f t="shared" si="40"/>
        <v/>
      </c>
      <c r="AL6" s="10" t="str">
        <f t="shared" si="41"/>
        <v/>
      </c>
      <c r="AM6" s="10" t="str">
        <f t="shared" si="42"/>
        <v/>
      </c>
      <c r="AN6" s="10" t="str">
        <f t="shared" si="43"/>
        <v/>
      </c>
      <c r="AO6" s="10" t="str">
        <f t="shared" si="44"/>
        <v/>
      </c>
      <c r="AP6" s="10" t="str">
        <f t="shared" si="45"/>
        <v/>
      </c>
      <c r="AQ6" s="10" t="str">
        <f t="shared" si="46"/>
        <v/>
      </c>
      <c r="AR6" s="10" t="str">
        <f t="shared" si="47"/>
        <v/>
      </c>
      <c r="AS6" s="10" t="str">
        <f t="shared" si="48"/>
        <v/>
      </c>
      <c r="AT6" s="10" t="str">
        <f t="shared" si="49"/>
        <v/>
      </c>
      <c r="AU6" s="10" t="str">
        <f t="shared" si="50"/>
        <v/>
      </c>
      <c r="AV6" s="10" t="str">
        <f t="shared" si="51"/>
        <v/>
      </c>
      <c r="AW6" s="10" t="str">
        <f t="shared" si="52"/>
        <v/>
      </c>
      <c r="AX6" s="10" t="str">
        <f t="shared" si="53"/>
        <v/>
      </c>
      <c r="AY6" s="10" t="str">
        <f t="shared" si="54"/>
        <v/>
      </c>
      <c r="AZ6" s="10" t="str">
        <f t="shared" si="55"/>
        <v/>
      </c>
      <c r="BA6" s="10" t="str">
        <f t="shared" si="56"/>
        <v/>
      </c>
      <c r="BB6" s="10" t="str">
        <f t="shared" si="57"/>
        <v/>
      </c>
      <c r="BC6" s="10" t="str">
        <f t="shared" si="28"/>
        <v/>
      </c>
      <c r="BD6" s="10" t="str">
        <f t="shared" si="58"/>
        <v/>
      </c>
      <c r="BE6" s="10"/>
      <c r="BF6" s="10" t="b">
        <f t="shared" si="59"/>
        <v>1</v>
      </c>
      <c r="BG6" s="10" t="b">
        <f t="shared" si="30"/>
        <v>1</v>
      </c>
      <c r="BH6" s="10" t="b">
        <f t="shared" si="60"/>
        <v>0</v>
      </c>
      <c r="BI6" s="10" t="b">
        <f t="shared" si="31"/>
        <v>0</v>
      </c>
      <c r="BJ6" s="10"/>
      <c r="BK6" s="10">
        <v>1000</v>
      </c>
      <c r="BL6" s="59">
        <f t="shared" si="32"/>
        <v>0</v>
      </c>
      <c r="BM6" s="59">
        <v>10</v>
      </c>
      <c r="BN6" s="10"/>
      <c r="BO6" s="10">
        <f t="shared" si="61"/>
        <v>0</v>
      </c>
      <c r="BP6" s="59">
        <f t="shared" si="62"/>
        <v>0</v>
      </c>
      <c r="BQ6" s="59">
        <f t="shared" si="63"/>
        <v>0</v>
      </c>
      <c r="BR6" s="59">
        <f t="shared" si="64"/>
        <v>0</v>
      </c>
      <c r="BS6" s="59">
        <f t="shared" si="65"/>
        <v>0</v>
      </c>
    </row>
    <row r="7" spans="1:71" s="3" customFormat="1" x14ac:dyDescent="0.35">
      <c r="A7" s="133"/>
      <c r="B7" s="134"/>
      <c r="C7" s="51"/>
      <c r="D7" s="10" t="str">
        <f t="shared" si="1"/>
        <v/>
      </c>
      <c r="E7" s="28"/>
      <c r="F7" s="28"/>
      <c r="G7" s="28" t="s">
        <v>4</v>
      </c>
      <c r="H7" s="28"/>
      <c r="I7" s="28"/>
      <c r="J7" s="28" t="s">
        <v>4</v>
      </c>
      <c r="K7" s="28"/>
      <c r="L7" s="28"/>
      <c r="M7" s="28" t="s">
        <v>4</v>
      </c>
      <c r="N7" s="28"/>
      <c r="O7" s="28"/>
      <c r="P7" s="28" t="s">
        <v>4</v>
      </c>
      <c r="Q7" s="28"/>
      <c r="R7" s="28"/>
      <c r="S7" s="28" t="s">
        <v>4</v>
      </c>
      <c r="T7" s="28"/>
      <c r="U7" s="28"/>
      <c r="V7" s="51" t="s">
        <v>4</v>
      </c>
      <c r="W7" s="51"/>
      <c r="X7" s="28" t="s">
        <v>4</v>
      </c>
      <c r="Y7" s="10" t="str">
        <f>IF(AND('Section 8'!$L$4=No,OR($BF7=FALSE,$BG7=FALSE)),Tab_NotReq,
IF(AND($C7="",$D7="",$F7="",$I7="",$R7="",$U7="",$W7="",$AA7="",$AB7=""),"",
IF(COUNTIF($AA7:$BD7,Incomplete)&gt;=1,Incomplete_or_multiple_errors&amp;": "&amp;INDEX($AA$2:$BD$4,1,MATCH(Incomplete,$AA7:$BD7,0)),Complete)))</f>
        <v/>
      </c>
      <c r="Z7" s="7"/>
      <c r="AA7" s="10" t="str">
        <f t="shared" si="33"/>
        <v/>
      </c>
      <c r="AB7" s="10" t="str" cm="1">
        <f t="array" ref="AB7">IF($AB$1=No,"",
IF(OR(BF7=FALSE,BG7=FALSE),"",
IF(AND(SUMPRODUCT(--(BH7:BH$336=TRUE))=0,SUMPRODUCT(--(BI7:BI$336=TRUE))=0),"",Incomplete)))</f>
        <v/>
      </c>
      <c r="AC7" s="10" t="str">
        <f>IF(AC$1=No,"",IF($C7="","",
IF(COUNTIF('Substances &amp; Codes'!$B$4:$H$276,$C7)=0,Incomplete,Complete)))</f>
        <v/>
      </c>
      <c r="AD7" s="10" t="str">
        <f t="shared" si="3"/>
        <v/>
      </c>
      <c r="AE7" s="10" t="str">
        <f t="shared" si="34"/>
        <v/>
      </c>
      <c r="AF7" s="10" t="str">
        <f t="shared" si="35"/>
        <v/>
      </c>
      <c r="AG7" s="10" t="str">
        <f t="shared" si="36"/>
        <v/>
      </c>
      <c r="AH7" s="10" t="str">
        <f t="shared" si="37"/>
        <v/>
      </c>
      <c r="AI7" s="10" t="str">
        <f t="shared" si="38"/>
        <v/>
      </c>
      <c r="AJ7" s="10" t="str">
        <f t="shared" si="39"/>
        <v/>
      </c>
      <c r="AK7" s="10" t="str">
        <f t="shared" si="40"/>
        <v/>
      </c>
      <c r="AL7" s="10" t="str">
        <f t="shared" si="41"/>
        <v/>
      </c>
      <c r="AM7" s="10" t="str">
        <f t="shared" si="42"/>
        <v/>
      </c>
      <c r="AN7" s="10" t="str">
        <f t="shared" si="43"/>
        <v/>
      </c>
      <c r="AO7" s="10" t="str">
        <f t="shared" si="44"/>
        <v/>
      </c>
      <c r="AP7" s="10" t="str">
        <f t="shared" si="45"/>
        <v/>
      </c>
      <c r="AQ7" s="10" t="str">
        <f t="shared" si="46"/>
        <v/>
      </c>
      <c r="AR7" s="10" t="str">
        <f t="shared" si="47"/>
        <v/>
      </c>
      <c r="AS7" s="10" t="str">
        <f t="shared" si="48"/>
        <v/>
      </c>
      <c r="AT7" s="10" t="str">
        <f t="shared" si="49"/>
        <v/>
      </c>
      <c r="AU7" s="10" t="str">
        <f t="shared" si="50"/>
        <v/>
      </c>
      <c r="AV7" s="10" t="str">
        <f t="shared" si="51"/>
        <v/>
      </c>
      <c r="AW7" s="10" t="str">
        <f t="shared" si="52"/>
        <v/>
      </c>
      <c r="AX7" s="10" t="str">
        <f t="shared" si="53"/>
        <v/>
      </c>
      <c r="AY7" s="10" t="str">
        <f t="shared" si="54"/>
        <v/>
      </c>
      <c r="AZ7" s="10" t="str">
        <f t="shared" si="55"/>
        <v/>
      </c>
      <c r="BA7" s="10" t="str">
        <f t="shared" si="56"/>
        <v/>
      </c>
      <c r="BB7" s="10" t="str">
        <f t="shared" si="57"/>
        <v/>
      </c>
      <c r="BC7" s="10" t="str">
        <f t="shared" si="28"/>
        <v/>
      </c>
      <c r="BD7" s="10" t="str">
        <f t="shared" si="58"/>
        <v/>
      </c>
      <c r="BE7" s="10"/>
      <c r="BF7" s="10" t="b">
        <f t="shared" si="59"/>
        <v>1</v>
      </c>
      <c r="BG7" s="10" t="b">
        <f t="shared" si="30"/>
        <v>1</v>
      </c>
      <c r="BH7" s="10" t="b">
        <f t="shared" si="60"/>
        <v>0</v>
      </c>
      <c r="BI7" s="10" t="b">
        <f t="shared" si="31"/>
        <v>0</v>
      </c>
      <c r="BJ7" s="10"/>
      <c r="BK7" s="10">
        <v>1000</v>
      </c>
      <c r="BL7" s="59">
        <f t="shared" si="32"/>
        <v>0</v>
      </c>
      <c r="BM7" s="59">
        <v>10</v>
      </c>
      <c r="BN7" s="10"/>
      <c r="BO7" s="10">
        <f t="shared" si="61"/>
        <v>0</v>
      </c>
      <c r="BP7" s="59">
        <f t="shared" si="62"/>
        <v>0</v>
      </c>
      <c r="BQ7" s="59">
        <f t="shared" si="63"/>
        <v>0</v>
      </c>
      <c r="BR7" s="59">
        <f t="shared" si="64"/>
        <v>0</v>
      </c>
      <c r="BS7" s="59">
        <f t="shared" si="65"/>
        <v>0</v>
      </c>
    </row>
    <row r="8" spans="1:71" s="3" customFormat="1" x14ac:dyDescent="0.35">
      <c r="A8" s="133"/>
      <c r="B8" s="134"/>
      <c r="C8" s="51"/>
      <c r="D8" s="10" t="str">
        <f t="shared" si="1"/>
        <v/>
      </c>
      <c r="E8" s="28"/>
      <c r="F8" s="28"/>
      <c r="G8" s="28" t="s">
        <v>4</v>
      </c>
      <c r="H8" s="28"/>
      <c r="I8" s="28"/>
      <c r="J8" s="28" t="s">
        <v>4</v>
      </c>
      <c r="K8" s="28"/>
      <c r="L8" s="28"/>
      <c r="M8" s="28" t="s">
        <v>4</v>
      </c>
      <c r="N8" s="28"/>
      <c r="O8" s="28"/>
      <c r="P8" s="28" t="s">
        <v>4</v>
      </c>
      <c r="Q8" s="28"/>
      <c r="R8" s="28"/>
      <c r="S8" s="28" t="s">
        <v>4</v>
      </c>
      <c r="T8" s="28"/>
      <c r="U8" s="28"/>
      <c r="V8" s="51" t="s">
        <v>4</v>
      </c>
      <c r="W8" s="51"/>
      <c r="X8" s="28" t="s">
        <v>4</v>
      </c>
      <c r="Y8" s="10" t="str">
        <f>IF(AND('Section 8'!$L$4=No,OR($BF8=FALSE,$BG8=FALSE)),Tab_NotReq,
IF(AND($C8="",$D8="",$F8="",$I8="",$R8="",$U8="",$W8="",$AA8="",$AB8=""),"",
IF(COUNTIF($AA8:$BD8,Incomplete)&gt;=1,Incomplete_or_multiple_errors&amp;": "&amp;INDEX($AA$2:$BD$4,1,MATCH(Incomplete,$AA8:$BD8,0)),Complete)))</f>
        <v/>
      </c>
      <c r="Z8" s="7"/>
      <c r="AA8" s="10" t="str">
        <f t="shared" si="33"/>
        <v/>
      </c>
      <c r="AB8" s="10" t="str" cm="1">
        <f t="array" ref="AB8">IF($AB$1=No,"",
IF(OR(BF8=FALSE,BG8=FALSE),"",
IF(AND(SUMPRODUCT(--(BH8:BH$336=TRUE))=0,SUMPRODUCT(--(BI8:BI$336=TRUE))=0),"",Incomplete)))</f>
        <v/>
      </c>
      <c r="AC8" s="10" t="str">
        <f>IF(AC$1=No,"",IF($C8="","",
IF(COUNTIF('Substances &amp; Codes'!$B$4:$H$276,$C8)=0,Incomplete,Complete)))</f>
        <v/>
      </c>
      <c r="AD8" s="10" t="str">
        <f t="shared" si="3"/>
        <v/>
      </c>
      <c r="AE8" s="10" t="str">
        <f t="shared" si="34"/>
        <v/>
      </c>
      <c r="AF8" s="10" t="str">
        <f t="shared" si="35"/>
        <v/>
      </c>
      <c r="AG8" s="10" t="str">
        <f t="shared" si="36"/>
        <v/>
      </c>
      <c r="AH8" s="10" t="str">
        <f t="shared" si="37"/>
        <v/>
      </c>
      <c r="AI8" s="10" t="str">
        <f t="shared" si="38"/>
        <v/>
      </c>
      <c r="AJ8" s="10" t="str">
        <f t="shared" si="39"/>
        <v/>
      </c>
      <c r="AK8" s="10" t="str">
        <f t="shared" si="40"/>
        <v/>
      </c>
      <c r="AL8" s="10" t="str">
        <f t="shared" si="41"/>
        <v/>
      </c>
      <c r="AM8" s="10" t="str">
        <f t="shared" si="42"/>
        <v/>
      </c>
      <c r="AN8" s="10" t="str">
        <f t="shared" si="43"/>
        <v/>
      </c>
      <c r="AO8" s="10" t="str">
        <f t="shared" si="44"/>
        <v/>
      </c>
      <c r="AP8" s="10" t="str">
        <f t="shared" si="45"/>
        <v/>
      </c>
      <c r="AQ8" s="10" t="str">
        <f t="shared" si="46"/>
        <v/>
      </c>
      <c r="AR8" s="10" t="str">
        <f t="shared" si="47"/>
        <v/>
      </c>
      <c r="AS8" s="10" t="str">
        <f t="shared" si="48"/>
        <v/>
      </c>
      <c r="AT8" s="10" t="str">
        <f t="shared" si="49"/>
        <v/>
      </c>
      <c r="AU8" s="10" t="str">
        <f t="shared" si="50"/>
        <v/>
      </c>
      <c r="AV8" s="10" t="str">
        <f t="shared" si="51"/>
        <v/>
      </c>
      <c r="AW8" s="10" t="str">
        <f t="shared" si="52"/>
        <v/>
      </c>
      <c r="AX8" s="10" t="str">
        <f t="shared" si="53"/>
        <v/>
      </c>
      <c r="AY8" s="10" t="str">
        <f t="shared" si="54"/>
        <v/>
      </c>
      <c r="AZ8" s="10" t="str">
        <f t="shared" si="55"/>
        <v/>
      </c>
      <c r="BA8" s="10" t="str">
        <f t="shared" si="56"/>
        <v/>
      </c>
      <c r="BB8" s="10" t="str">
        <f t="shared" si="57"/>
        <v/>
      </c>
      <c r="BC8" s="10" t="str">
        <f t="shared" si="28"/>
        <v/>
      </c>
      <c r="BD8" s="10" t="str">
        <f t="shared" si="58"/>
        <v/>
      </c>
      <c r="BE8" s="10"/>
      <c r="BF8" s="10" t="b">
        <f t="shared" si="59"/>
        <v>1</v>
      </c>
      <c r="BG8" s="10" t="b">
        <f t="shared" si="30"/>
        <v>1</v>
      </c>
      <c r="BH8" s="10" t="b">
        <f t="shared" si="60"/>
        <v>0</v>
      </c>
      <c r="BI8" s="10" t="b">
        <f t="shared" si="31"/>
        <v>0</v>
      </c>
      <c r="BJ8" s="10"/>
      <c r="BK8" s="10">
        <v>1000</v>
      </c>
      <c r="BL8" s="59">
        <f t="shared" si="32"/>
        <v>0</v>
      </c>
      <c r="BM8" s="59">
        <v>10</v>
      </c>
      <c r="BN8" s="10"/>
      <c r="BO8" s="10">
        <f t="shared" si="61"/>
        <v>0</v>
      </c>
      <c r="BP8" s="59">
        <f t="shared" si="62"/>
        <v>0</v>
      </c>
      <c r="BQ8" s="59">
        <f t="shared" si="63"/>
        <v>0</v>
      </c>
      <c r="BR8" s="59">
        <f t="shared" si="64"/>
        <v>0</v>
      </c>
      <c r="BS8" s="59">
        <f t="shared" si="65"/>
        <v>0</v>
      </c>
    </row>
    <row r="9" spans="1:71" s="3" customFormat="1" x14ac:dyDescent="0.35">
      <c r="A9" s="133"/>
      <c r="B9" s="134"/>
      <c r="C9" s="51"/>
      <c r="D9" s="10" t="str">
        <f t="shared" si="1"/>
        <v/>
      </c>
      <c r="E9" s="28"/>
      <c r="F9" s="28"/>
      <c r="G9" s="28" t="s">
        <v>4</v>
      </c>
      <c r="H9" s="28"/>
      <c r="I9" s="28"/>
      <c r="J9" s="28" t="s">
        <v>4</v>
      </c>
      <c r="K9" s="28"/>
      <c r="L9" s="28"/>
      <c r="M9" s="28" t="s">
        <v>4</v>
      </c>
      <c r="N9" s="28"/>
      <c r="O9" s="28"/>
      <c r="P9" s="28" t="s">
        <v>4</v>
      </c>
      <c r="Q9" s="28"/>
      <c r="R9" s="28"/>
      <c r="S9" s="28" t="s">
        <v>4</v>
      </c>
      <c r="T9" s="28"/>
      <c r="U9" s="28"/>
      <c r="V9" s="51" t="s">
        <v>4</v>
      </c>
      <c r="W9" s="51"/>
      <c r="X9" s="28" t="s">
        <v>4</v>
      </c>
      <c r="Y9" s="10" t="str">
        <f>IF(AND('Section 8'!$L$4=No,OR($BF9=FALSE,$BG9=FALSE)),Tab_NotReq,
IF(AND($C9="",$D9="",$F9="",$I9="",$R9="",$U9="",$W9="",$AA9="",$AB9=""),"",
IF(COUNTIF($AA9:$BD9,Incomplete)&gt;=1,Incomplete_or_multiple_errors&amp;": "&amp;INDEX($AA$2:$BD$4,1,MATCH(Incomplete,$AA9:$BD9,0)),Complete)))</f>
        <v/>
      </c>
      <c r="Z9" s="7"/>
      <c r="AA9" s="10" t="str">
        <f t="shared" si="33"/>
        <v/>
      </c>
      <c r="AB9" s="10" t="str" cm="1">
        <f t="array" ref="AB9">IF($AB$1=No,"",
IF(OR(BF9=FALSE,BG9=FALSE),"",
IF(AND(SUMPRODUCT(--(BH9:BH$336=TRUE))=0,SUMPRODUCT(--(BI9:BI$336=TRUE))=0),"",Incomplete)))</f>
        <v/>
      </c>
      <c r="AC9" s="10" t="str">
        <f>IF(AC$1=No,"",IF($C9="","",
IF(COUNTIF('Substances &amp; Codes'!$B$4:$H$276,$C9)=0,Incomplete,Complete)))</f>
        <v/>
      </c>
      <c r="AD9" s="10" t="str">
        <f t="shared" si="3"/>
        <v/>
      </c>
      <c r="AE9" s="10" t="str">
        <f t="shared" si="34"/>
        <v/>
      </c>
      <c r="AF9" s="10" t="str">
        <f t="shared" si="35"/>
        <v/>
      </c>
      <c r="AG9" s="10" t="str">
        <f t="shared" si="36"/>
        <v/>
      </c>
      <c r="AH9" s="10" t="str">
        <f t="shared" si="37"/>
        <v/>
      </c>
      <c r="AI9" s="10" t="str">
        <f t="shared" si="38"/>
        <v/>
      </c>
      <c r="AJ9" s="10" t="str">
        <f t="shared" si="39"/>
        <v/>
      </c>
      <c r="AK9" s="10" t="str">
        <f t="shared" si="40"/>
        <v/>
      </c>
      <c r="AL9" s="10" t="str">
        <f t="shared" si="41"/>
        <v/>
      </c>
      <c r="AM9" s="10" t="str">
        <f t="shared" si="42"/>
        <v/>
      </c>
      <c r="AN9" s="10" t="str">
        <f t="shared" si="43"/>
        <v/>
      </c>
      <c r="AO9" s="10" t="str">
        <f t="shared" si="44"/>
        <v/>
      </c>
      <c r="AP9" s="10" t="str">
        <f t="shared" si="45"/>
        <v/>
      </c>
      <c r="AQ9" s="10" t="str">
        <f t="shared" si="46"/>
        <v/>
      </c>
      <c r="AR9" s="10" t="str">
        <f t="shared" si="47"/>
        <v/>
      </c>
      <c r="AS9" s="10" t="str">
        <f t="shared" si="48"/>
        <v/>
      </c>
      <c r="AT9" s="10" t="str">
        <f t="shared" si="49"/>
        <v/>
      </c>
      <c r="AU9" s="10" t="str">
        <f t="shared" si="50"/>
        <v/>
      </c>
      <c r="AV9" s="10" t="str">
        <f t="shared" si="51"/>
        <v/>
      </c>
      <c r="AW9" s="10" t="str">
        <f t="shared" si="52"/>
        <v/>
      </c>
      <c r="AX9" s="10" t="str">
        <f t="shared" si="53"/>
        <v/>
      </c>
      <c r="AY9" s="10" t="str">
        <f t="shared" si="54"/>
        <v/>
      </c>
      <c r="AZ9" s="10" t="str">
        <f t="shared" si="55"/>
        <v/>
      </c>
      <c r="BA9" s="10" t="str">
        <f t="shared" si="56"/>
        <v/>
      </c>
      <c r="BB9" s="10" t="str">
        <f t="shared" si="57"/>
        <v/>
      </c>
      <c r="BC9" s="10" t="str">
        <f t="shared" si="28"/>
        <v/>
      </c>
      <c r="BD9" s="10" t="str">
        <f t="shared" si="58"/>
        <v/>
      </c>
      <c r="BE9" s="10"/>
      <c r="BF9" s="10" t="b">
        <f t="shared" si="59"/>
        <v>1</v>
      </c>
      <c r="BG9" s="10" t="b">
        <f t="shared" si="30"/>
        <v>1</v>
      </c>
      <c r="BH9" s="10" t="b">
        <f t="shared" si="60"/>
        <v>0</v>
      </c>
      <c r="BI9" s="10" t="b">
        <f t="shared" si="31"/>
        <v>0</v>
      </c>
      <c r="BJ9" s="10"/>
      <c r="BK9" s="10">
        <v>1000</v>
      </c>
      <c r="BL9" s="59">
        <f t="shared" si="32"/>
        <v>0</v>
      </c>
      <c r="BM9" s="59">
        <v>10</v>
      </c>
      <c r="BN9" s="10"/>
      <c r="BO9" s="10">
        <f t="shared" si="61"/>
        <v>0</v>
      </c>
      <c r="BP9" s="59">
        <f t="shared" si="62"/>
        <v>0</v>
      </c>
      <c r="BQ9" s="59">
        <f t="shared" si="63"/>
        <v>0</v>
      </c>
      <c r="BR9" s="59">
        <f t="shared" si="64"/>
        <v>0</v>
      </c>
      <c r="BS9" s="59">
        <f t="shared" si="65"/>
        <v>0</v>
      </c>
    </row>
    <row r="10" spans="1:71" s="3" customFormat="1" x14ac:dyDescent="0.35">
      <c r="A10" s="133"/>
      <c r="B10" s="134"/>
      <c r="C10" s="51"/>
      <c r="D10" s="10" t="str">
        <f t="shared" si="1"/>
        <v/>
      </c>
      <c r="E10" s="28"/>
      <c r="F10" s="28"/>
      <c r="G10" s="28" t="s">
        <v>4</v>
      </c>
      <c r="H10" s="28"/>
      <c r="I10" s="28"/>
      <c r="J10" s="28" t="s">
        <v>4</v>
      </c>
      <c r="K10" s="28"/>
      <c r="L10" s="28"/>
      <c r="M10" s="28" t="s">
        <v>4</v>
      </c>
      <c r="N10" s="28"/>
      <c r="O10" s="28"/>
      <c r="P10" s="28" t="s">
        <v>4</v>
      </c>
      <c r="Q10" s="28"/>
      <c r="R10" s="28"/>
      <c r="S10" s="28" t="s">
        <v>4</v>
      </c>
      <c r="T10" s="28"/>
      <c r="U10" s="28"/>
      <c r="V10" s="51" t="s">
        <v>4</v>
      </c>
      <c r="W10" s="51"/>
      <c r="X10" s="28" t="s">
        <v>4</v>
      </c>
      <c r="Y10" s="10" t="str">
        <f>IF(AND('Section 8'!$L$4=No,OR($BF10=FALSE,$BG10=FALSE)),Tab_NotReq,
IF(AND($C10="",$D10="",$F10="",$I10="",$R10="",$U10="",$W10="",$AA10="",$AB10=""),"",
IF(COUNTIF($AA10:$BD10,Incomplete)&gt;=1,Incomplete_or_multiple_errors&amp;": "&amp;INDEX($AA$2:$BD$4,1,MATCH(Incomplete,$AA10:$BD10,0)),Complete)))</f>
        <v/>
      </c>
      <c r="Z10" s="7"/>
      <c r="AA10" s="10" t="str">
        <f t="shared" si="33"/>
        <v/>
      </c>
      <c r="AB10" s="10" t="str" cm="1">
        <f t="array" ref="AB10">IF($AB$1=No,"",
IF(OR(BF10=FALSE,BG10=FALSE),"",
IF(AND(SUMPRODUCT(--(BH10:BH$336=TRUE))=0,SUMPRODUCT(--(BI10:BI$336=TRUE))=0),"",Incomplete)))</f>
        <v/>
      </c>
      <c r="AC10" s="10" t="str">
        <f>IF(AC$1=No,"",IF($C10="","",
IF(COUNTIF('Substances &amp; Codes'!$B$4:$H$276,$C10)=0,Incomplete,Complete)))</f>
        <v/>
      </c>
      <c r="AD10" s="10" t="str">
        <f t="shared" si="3"/>
        <v/>
      </c>
      <c r="AE10" s="10" t="str">
        <f t="shared" si="34"/>
        <v/>
      </c>
      <c r="AF10" s="10" t="str">
        <f t="shared" si="35"/>
        <v/>
      </c>
      <c r="AG10" s="10" t="str">
        <f t="shared" si="36"/>
        <v/>
      </c>
      <c r="AH10" s="10" t="str">
        <f t="shared" si="37"/>
        <v/>
      </c>
      <c r="AI10" s="10" t="str">
        <f t="shared" si="38"/>
        <v/>
      </c>
      <c r="AJ10" s="10" t="str">
        <f t="shared" si="39"/>
        <v/>
      </c>
      <c r="AK10" s="10" t="str">
        <f t="shared" si="40"/>
        <v/>
      </c>
      <c r="AL10" s="10" t="str">
        <f t="shared" si="41"/>
        <v/>
      </c>
      <c r="AM10" s="10" t="str">
        <f t="shared" si="42"/>
        <v/>
      </c>
      <c r="AN10" s="10" t="str">
        <f t="shared" si="43"/>
        <v/>
      </c>
      <c r="AO10" s="10" t="str">
        <f t="shared" si="44"/>
        <v/>
      </c>
      <c r="AP10" s="10" t="str">
        <f t="shared" si="45"/>
        <v/>
      </c>
      <c r="AQ10" s="10" t="str">
        <f t="shared" si="46"/>
        <v/>
      </c>
      <c r="AR10" s="10" t="str">
        <f t="shared" si="47"/>
        <v/>
      </c>
      <c r="AS10" s="10" t="str">
        <f t="shared" si="48"/>
        <v/>
      </c>
      <c r="AT10" s="10" t="str">
        <f t="shared" si="49"/>
        <v/>
      </c>
      <c r="AU10" s="10" t="str">
        <f t="shared" si="50"/>
        <v/>
      </c>
      <c r="AV10" s="10" t="str">
        <f t="shared" si="51"/>
        <v/>
      </c>
      <c r="AW10" s="10" t="str">
        <f t="shared" si="52"/>
        <v/>
      </c>
      <c r="AX10" s="10" t="str">
        <f t="shared" si="53"/>
        <v/>
      </c>
      <c r="AY10" s="10" t="str">
        <f t="shared" si="54"/>
        <v/>
      </c>
      <c r="AZ10" s="10" t="str">
        <f t="shared" si="55"/>
        <v/>
      </c>
      <c r="BA10" s="10" t="str">
        <f t="shared" si="56"/>
        <v/>
      </c>
      <c r="BB10" s="10" t="str">
        <f t="shared" si="57"/>
        <v/>
      </c>
      <c r="BC10" s="10" t="str">
        <f t="shared" si="28"/>
        <v/>
      </c>
      <c r="BD10" s="10" t="str">
        <f t="shared" si="58"/>
        <v/>
      </c>
      <c r="BE10" s="10"/>
      <c r="BF10" s="10" t="b">
        <f t="shared" si="59"/>
        <v>1</v>
      </c>
      <c r="BG10" s="10" t="b">
        <f t="shared" si="30"/>
        <v>1</v>
      </c>
      <c r="BH10" s="10" t="b">
        <f t="shared" si="60"/>
        <v>0</v>
      </c>
      <c r="BI10" s="10" t="b">
        <f t="shared" si="31"/>
        <v>0</v>
      </c>
      <c r="BJ10" s="10"/>
      <c r="BK10" s="10">
        <v>1000</v>
      </c>
      <c r="BL10" s="59">
        <f t="shared" si="32"/>
        <v>0</v>
      </c>
      <c r="BM10" s="59">
        <v>10</v>
      </c>
      <c r="BN10" s="10"/>
      <c r="BO10" s="10">
        <f t="shared" si="61"/>
        <v>0</v>
      </c>
      <c r="BP10" s="59">
        <f t="shared" si="62"/>
        <v>0</v>
      </c>
      <c r="BQ10" s="59">
        <f t="shared" si="63"/>
        <v>0</v>
      </c>
      <c r="BR10" s="59">
        <f t="shared" si="64"/>
        <v>0</v>
      </c>
      <c r="BS10" s="59">
        <f t="shared" si="65"/>
        <v>0</v>
      </c>
    </row>
    <row r="11" spans="1:71" s="3" customFormat="1" x14ac:dyDescent="0.35">
      <c r="A11" s="133"/>
      <c r="B11" s="134"/>
      <c r="C11" s="51"/>
      <c r="D11" s="10" t="str">
        <f t="shared" si="1"/>
        <v/>
      </c>
      <c r="E11" s="28"/>
      <c r="F11" s="28"/>
      <c r="G11" s="28" t="s">
        <v>4</v>
      </c>
      <c r="H11" s="28"/>
      <c r="I11" s="28"/>
      <c r="J11" s="28" t="s">
        <v>4</v>
      </c>
      <c r="K11" s="28"/>
      <c r="L11" s="28"/>
      <c r="M11" s="28" t="s">
        <v>4</v>
      </c>
      <c r="N11" s="28"/>
      <c r="O11" s="28"/>
      <c r="P11" s="28" t="s">
        <v>4</v>
      </c>
      <c r="Q11" s="28"/>
      <c r="R11" s="28"/>
      <c r="S11" s="28" t="s">
        <v>4</v>
      </c>
      <c r="T11" s="28"/>
      <c r="U11" s="28"/>
      <c r="V11" s="51" t="s">
        <v>4</v>
      </c>
      <c r="W11" s="51"/>
      <c r="X11" s="28" t="s">
        <v>4</v>
      </c>
      <c r="Y11" s="10" t="str">
        <f>IF(AND('Section 8'!$L$4=No,OR($BF11=FALSE,$BG11=FALSE)),Tab_NotReq,
IF(AND($C11="",$D11="",$F11="",$I11="",$R11="",$U11="",$W11="",$AA11="",$AB11=""),"",
IF(COUNTIF($AA11:$BD11,Incomplete)&gt;=1,Incomplete_or_multiple_errors&amp;": "&amp;INDEX($AA$2:$BD$4,1,MATCH(Incomplete,$AA11:$BD11,0)),Complete)))</f>
        <v/>
      </c>
      <c r="Z11" s="7"/>
      <c r="AA11" s="10" t="str">
        <f t="shared" si="33"/>
        <v/>
      </c>
      <c r="AB11" s="10" t="str" cm="1">
        <f t="array" ref="AB11">IF($AB$1=No,"",
IF(OR(BF11=FALSE,BG11=FALSE),"",
IF(AND(SUMPRODUCT(--(BH11:BH$336=TRUE))=0,SUMPRODUCT(--(BI11:BI$336=TRUE))=0),"",Incomplete)))</f>
        <v/>
      </c>
      <c r="AC11" s="10" t="str">
        <f>IF(AC$1=No,"",IF($C11="","",
IF(COUNTIF('Substances &amp; Codes'!$B$4:$H$276,$C11)=0,Incomplete,Complete)))</f>
        <v/>
      </c>
      <c r="AD11" s="10" t="str">
        <f t="shared" si="3"/>
        <v/>
      </c>
      <c r="AE11" s="10" t="str">
        <f t="shared" si="34"/>
        <v/>
      </c>
      <c r="AF11" s="10" t="str">
        <f t="shared" si="35"/>
        <v/>
      </c>
      <c r="AG11" s="10" t="str">
        <f t="shared" si="36"/>
        <v/>
      </c>
      <c r="AH11" s="10" t="str">
        <f t="shared" si="37"/>
        <v/>
      </c>
      <c r="AI11" s="10" t="str">
        <f t="shared" si="38"/>
        <v/>
      </c>
      <c r="AJ11" s="10" t="str">
        <f t="shared" si="39"/>
        <v/>
      </c>
      <c r="AK11" s="10" t="str">
        <f t="shared" si="40"/>
        <v/>
      </c>
      <c r="AL11" s="10" t="str">
        <f t="shared" si="41"/>
        <v/>
      </c>
      <c r="AM11" s="10" t="str">
        <f t="shared" si="42"/>
        <v/>
      </c>
      <c r="AN11" s="10" t="str">
        <f t="shared" si="43"/>
        <v/>
      </c>
      <c r="AO11" s="10" t="str">
        <f t="shared" si="44"/>
        <v/>
      </c>
      <c r="AP11" s="10" t="str">
        <f t="shared" si="45"/>
        <v/>
      </c>
      <c r="AQ11" s="10" t="str">
        <f t="shared" si="46"/>
        <v/>
      </c>
      <c r="AR11" s="10" t="str">
        <f t="shared" si="47"/>
        <v/>
      </c>
      <c r="AS11" s="10" t="str">
        <f t="shared" si="48"/>
        <v/>
      </c>
      <c r="AT11" s="10" t="str">
        <f t="shared" si="49"/>
        <v/>
      </c>
      <c r="AU11" s="10" t="str">
        <f t="shared" si="50"/>
        <v/>
      </c>
      <c r="AV11" s="10" t="str">
        <f t="shared" si="51"/>
        <v/>
      </c>
      <c r="AW11" s="10" t="str">
        <f t="shared" si="52"/>
        <v/>
      </c>
      <c r="AX11" s="10" t="str">
        <f t="shared" si="53"/>
        <v/>
      </c>
      <c r="AY11" s="10" t="str">
        <f t="shared" si="54"/>
        <v/>
      </c>
      <c r="AZ11" s="10" t="str">
        <f t="shared" si="55"/>
        <v/>
      </c>
      <c r="BA11" s="10" t="str">
        <f t="shared" si="56"/>
        <v/>
      </c>
      <c r="BB11" s="10" t="str">
        <f t="shared" si="57"/>
        <v/>
      </c>
      <c r="BC11" s="10" t="str">
        <f t="shared" si="28"/>
        <v/>
      </c>
      <c r="BD11" s="10" t="str">
        <f t="shared" si="58"/>
        <v/>
      </c>
      <c r="BE11" s="10"/>
      <c r="BF11" s="10" t="b">
        <f t="shared" si="59"/>
        <v>1</v>
      </c>
      <c r="BG11" s="10" t="b">
        <f t="shared" si="30"/>
        <v>1</v>
      </c>
      <c r="BH11" s="10" t="b">
        <f t="shared" si="60"/>
        <v>0</v>
      </c>
      <c r="BI11" s="10" t="b">
        <f t="shared" si="31"/>
        <v>0</v>
      </c>
      <c r="BJ11" s="10"/>
      <c r="BK11" s="10">
        <v>1000</v>
      </c>
      <c r="BL11" s="59">
        <f t="shared" si="32"/>
        <v>0</v>
      </c>
      <c r="BM11" s="59">
        <v>10</v>
      </c>
      <c r="BN11" s="10"/>
      <c r="BO11" s="10">
        <f t="shared" si="61"/>
        <v>0</v>
      </c>
      <c r="BP11" s="59">
        <f t="shared" si="62"/>
        <v>0</v>
      </c>
      <c r="BQ11" s="59">
        <f t="shared" si="63"/>
        <v>0</v>
      </c>
      <c r="BR11" s="59">
        <f t="shared" si="64"/>
        <v>0</v>
      </c>
      <c r="BS11" s="59">
        <f t="shared" si="65"/>
        <v>0</v>
      </c>
    </row>
    <row r="12" spans="1:71" s="3" customFormat="1" x14ac:dyDescent="0.35">
      <c r="A12" s="133"/>
      <c r="B12" s="134"/>
      <c r="C12" s="51"/>
      <c r="D12" s="10" t="str">
        <f t="shared" si="1"/>
        <v/>
      </c>
      <c r="E12" s="28"/>
      <c r="F12" s="28"/>
      <c r="G12" s="28" t="s">
        <v>4</v>
      </c>
      <c r="H12" s="28"/>
      <c r="I12" s="28"/>
      <c r="J12" s="28" t="s">
        <v>4</v>
      </c>
      <c r="K12" s="28"/>
      <c r="L12" s="28"/>
      <c r="M12" s="28" t="s">
        <v>4</v>
      </c>
      <c r="N12" s="28"/>
      <c r="O12" s="28"/>
      <c r="P12" s="28" t="s">
        <v>4</v>
      </c>
      <c r="Q12" s="28"/>
      <c r="R12" s="28"/>
      <c r="S12" s="28" t="s">
        <v>4</v>
      </c>
      <c r="T12" s="28"/>
      <c r="U12" s="28"/>
      <c r="V12" s="51" t="s">
        <v>4</v>
      </c>
      <c r="W12" s="51"/>
      <c r="X12" s="28" t="s">
        <v>4</v>
      </c>
      <c r="Y12" s="10" t="str">
        <f>IF(AND('Section 8'!$L$4=No,OR($BF12=FALSE,$BG12=FALSE)),Tab_NotReq,
IF(AND($C12="",$D12="",$F12="",$I12="",$R12="",$U12="",$W12="",$AA12="",$AB12=""),"",
IF(COUNTIF($AA12:$BD12,Incomplete)&gt;=1,Incomplete_or_multiple_errors&amp;": "&amp;INDEX($AA$2:$BD$4,1,MATCH(Incomplete,$AA12:$BD12,0)),Complete)))</f>
        <v/>
      </c>
      <c r="Z12" s="7"/>
      <c r="AA12" s="10" t="str">
        <f t="shared" si="33"/>
        <v/>
      </c>
      <c r="AB12" s="10" t="str" cm="1">
        <f t="array" ref="AB12">IF($AB$1=No,"",
IF(OR(BF12=FALSE,BG12=FALSE),"",
IF(AND(SUMPRODUCT(--(BH12:BH$336=TRUE))=0,SUMPRODUCT(--(BI12:BI$336=TRUE))=0),"",Incomplete)))</f>
        <v/>
      </c>
      <c r="AC12" s="10" t="str">
        <f>IF(AC$1=No,"",IF($C12="","",
IF(COUNTIF('Substances &amp; Codes'!$B$4:$H$276,$C12)=0,Incomplete,Complete)))</f>
        <v/>
      </c>
      <c r="AD12" s="10" t="str">
        <f t="shared" si="3"/>
        <v/>
      </c>
      <c r="AE12" s="10" t="str">
        <f t="shared" si="34"/>
        <v/>
      </c>
      <c r="AF12" s="10" t="str">
        <f t="shared" si="35"/>
        <v/>
      </c>
      <c r="AG12" s="10" t="str">
        <f t="shared" si="36"/>
        <v/>
      </c>
      <c r="AH12" s="10" t="str">
        <f t="shared" si="37"/>
        <v/>
      </c>
      <c r="AI12" s="10" t="str">
        <f t="shared" si="38"/>
        <v/>
      </c>
      <c r="AJ12" s="10" t="str">
        <f t="shared" si="39"/>
        <v/>
      </c>
      <c r="AK12" s="10" t="str">
        <f t="shared" si="40"/>
        <v/>
      </c>
      <c r="AL12" s="10" t="str">
        <f t="shared" si="41"/>
        <v/>
      </c>
      <c r="AM12" s="10" t="str">
        <f t="shared" si="42"/>
        <v/>
      </c>
      <c r="AN12" s="10" t="str">
        <f t="shared" si="43"/>
        <v/>
      </c>
      <c r="AO12" s="10" t="str">
        <f t="shared" si="44"/>
        <v/>
      </c>
      <c r="AP12" s="10" t="str">
        <f t="shared" si="45"/>
        <v/>
      </c>
      <c r="AQ12" s="10" t="str">
        <f t="shared" si="46"/>
        <v/>
      </c>
      <c r="AR12" s="10" t="str">
        <f t="shared" si="47"/>
        <v/>
      </c>
      <c r="AS12" s="10" t="str">
        <f t="shared" si="48"/>
        <v/>
      </c>
      <c r="AT12" s="10" t="str">
        <f t="shared" si="49"/>
        <v/>
      </c>
      <c r="AU12" s="10" t="str">
        <f t="shared" si="50"/>
        <v/>
      </c>
      <c r="AV12" s="10" t="str">
        <f t="shared" si="51"/>
        <v/>
      </c>
      <c r="AW12" s="10" t="str">
        <f t="shared" si="52"/>
        <v/>
      </c>
      <c r="AX12" s="10" t="str">
        <f t="shared" si="53"/>
        <v/>
      </c>
      <c r="AY12" s="10" t="str">
        <f t="shared" si="54"/>
        <v/>
      </c>
      <c r="AZ12" s="10" t="str">
        <f t="shared" si="55"/>
        <v/>
      </c>
      <c r="BA12" s="10" t="str">
        <f t="shared" si="56"/>
        <v/>
      </c>
      <c r="BB12" s="10" t="str">
        <f t="shared" si="57"/>
        <v/>
      </c>
      <c r="BC12" s="10" t="str">
        <f t="shared" si="28"/>
        <v/>
      </c>
      <c r="BD12" s="10" t="str">
        <f t="shared" si="58"/>
        <v/>
      </c>
      <c r="BE12" s="10"/>
      <c r="BF12" s="10" t="b">
        <f t="shared" si="59"/>
        <v>1</v>
      </c>
      <c r="BG12" s="10" t="b">
        <f t="shared" si="30"/>
        <v>1</v>
      </c>
      <c r="BH12" s="10" t="b">
        <f t="shared" si="60"/>
        <v>0</v>
      </c>
      <c r="BI12" s="10" t="b">
        <f t="shared" si="31"/>
        <v>0</v>
      </c>
      <c r="BJ12" s="10"/>
      <c r="BK12" s="10">
        <v>1000</v>
      </c>
      <c r="BL12" s="59">
        <f t="shared" si="32"/>
        <v>0</v>
      </c>
      <c r="BM12" s="59">
        <v>10</v>
      </c>
      <c r="BN12" s="10"/>
      <c r="BO12" s="10">
        <f t="shared" si="61"/>
        <v>0</v>
      </c>
      <c r="BP12" s="59">
        <f t="shared" si="62"/>
        <v>0</v>
      </c>
      <c r="BQ12" s="59">
        <f t="shared" si="63"/>
        <v>0</v>
      </c>
      <c r="BR12" s="59">
        <f t="shared" si="64"/>
        <v>0</v>
      </c>
      <c r="BS12" s="59">
        <f t="shared" si="65"/>
        <v>0</v>
      </c>
    </row>
    <row r="13" spans="1:71" s="3" customFormat="1" x14ac:dyDescent="0.35">
      <c r="A13" s="133"/>
      <c r="B13" s="134"/>
      <c r="C13" s="51"/>
      <c r="D13" s="10" t="str">
        <f t="shared" si="1"/>
        <v/>
      </c>
      <c r="E13" s="28"/>
      <c r="F13" s="28"/>
      <c r="G13" s="28" t="s">
        <v>4</v>
      </c>
      <c r="H13" s="28"/>
      <c r="I13" s="28"/>
      <c r="J13" s="28" t="s">
        <v>4</v>
      </c>
      <c r="K13" s="28"/>
      <c r="L13" s="28"/>
      <c r="M13" s="28" t="s">
        <v>4</v>
      </c>
      <c r="N13" s="28"/>
      <c r="O13" s="28"/>
      <c r="P13" s="28" t="s">
        <v>4</v>
      </c>
      <c r="Q13" s="28"/>
      <c r="R13" s="28"/>
      <c r="S13" s="28" t="s">
        <v>4</v>
      </c>
      <c r="T13" s="28"/>
      <c r="U13" s="28"/>
      <c r="V13" s="51" t="s">
        <v>4</v>
      </c>
      <c r="W13" s="51"/>
      <c r="X13" s="28" t="s">
        <v>4</v>
      </c>
      <c r="Y13" s="10" t="str">
        <f>IF(AND('Section 8'!$L$4=No,OR($BF13=FALSE,$BG13=FALSE)),Tab_NotReq,
IF(AND($C13="",$D13="",$F13="",$I13="",$R13="",$U13="",$W13="",$AA13="",$AB13=""),"",
IF(COUNTIF($AA13:$BD13,Incomplete)&gt;=1,Incomplete_or_multiple_errors&amp;": "&amp;INDEX($AA$2:$BD$4,1,MATCH(Incomplete,$AA13:$BD13,0)),Complete)))</f>
        <v/>
      </c>
      <c r="Z13" s="7"/>
      <c r="AA13" s="10" t="str">
        <f t="shared" si="33"/>
        <v/>
      </c>
      <c r="AB13" s="10" t="str" cm="1">
        <f t="array" ref="AB13">IF($AB$1=No,"",
IF(OR(BF13=FALSE,BG13=FALSE),"",
IF(AND(SUMPRODUCT(--(BH13:BH$336=TRUE))=0,SUMPRODUCT(--(BI13:BI$336=TRUE))=0),"",Incomplete)))</f>
        <v/>
      </c>
      <c r="AC13" s="10" t="str">
        <f>IF(AC$1=No,"",IF($C13="","",
IF(COUNTIF('Substances &amp; Codes'!$B$4:$H$276,$C13)=0,Incomplete,Complete)))</f>
        <v/>
      </c>
      <c r="AD13" s="10" t="str">
        <f t="shared" si="3"/>
        <v/>
      </c>
      <c r="AE13" s="10" t="str">
        <f t="shared" si="34"/>
        <v/>
      </c>
      <c r="AF13" s="10" t="str">
        <f t="shared" si="35"/>
        <v/>
      </c>
      <c r="AG13" s="10" t="str">
        <f t="shared" si="36"/>
        <v/>
      </c>
      <c r="AH13" s="10" t="str">
        <f t="shared" si="37"/>
        <v/>
      </c>
      <c r="AI13" s="10" t="str">
        <f t="shared" si="38"/>
        <v/>
      </c>
      <c r="AJ13" s="10" t="str">
        <f t="shared" si="39"/>
        <v/>
      </c>
      <c r="AK13" s="10" t="str">
        <f t="shared" si="40"/>
        <v/>
      </c>
      <c r="AL13" s="10" t="str">
        <f t="shared" si="41"/>
        <v/>
      </c>
      <c r="AM13" s="10" t="str">
        <f t="shared" si="42"/>
        <v/>
      </c>
      <c r="AN13" s="10" t="str">
        <f t="shared" si="43"/>
        <v/>
      </c>
      <c r="AO13" s="10" t="str">
        <f t="shared" si="44"/>
        <v/>
      </c>
      <c r="AP13" s="10" t="str">
        <f t="shared" si="45"/>
        <v/>
      </c>
      <c r="AQ13" s="10" t="str">
        <f t="shared" si="46"/>
        <v/>
      </c>
      <c r="AR13" s="10" t="str">
        <f t="shared" si="47"/>
        <v/>
      </c>
      <c r="AS13" s="10" t="str">
        <f t="shared" si="48"/>
        <v/>
      </c>
      <c r="AT13" s="10" t="str">
        <f t="shared" si="49"/>
        <v/>
      </c>
      <c r="AU13" s="10" t="str">
        <f t="shared" si="50"/>
        <v/>
      </c>
      <c r="AV13" s="10" t="str">
        <f t="shared" si="51"/>
        <v/>
      </c>
      <c r="AW13" s="10" t="str">
        <f t="shared" si="52"/>
        <v/>
      </c>
      <c r="AX13" s="10" t="str">
        <f t="shared" si="53"/>
        <v/>
      </c>
      <c r="AY13" s="10" t="str">
        <f t="shared" si="54"/>
        <v/>
      </c>
      <c r="AZ13" s="10" t="str">
        <f t="shared" si="55"/>
        <v/>
      </c>
      <c r="BA13" s="10" t="str">
        <f t="shared" si="56"/>
        <v/>
      </c>
      <c r="BB13" s="10" t="str">
        <f t="shared" si="57"/>
        <v/>
      </c>
      <c r="BC13" s="10" t="str">
        <f t="shared" si="28"/>
        <v/>
      </c>
      <c r="BD13" s="10" t="str">
        <f t="shared" si="58"/>
        <v/>
      </c>
      <c r="BE13" s="10"/>
      <c r="BF13" s="10" t="b">
        <f t="shared" si="59"/>
        <v>1</v>
      </c>
      <c r="BG13" s="10" t="b">
        <f t="shared" si="30"/>
        <v>1</v>
      </c>
      <c r="BH13" s="10" t="b">
        <f t="shared" si="60"/>
        <v>0</v>
      </c>
      <c r="BI13" s="10" t="b">
        <f t="shared" si="31"/>
        <v>0</v>
      </c>
      <c r="BJ13" s="10"/>
      <c r="BK13" s="10">
        <v>1000</v>
      </c>
      <c r="BL13" s="59">
        <f t="shared" si="32"/>
        <v>0</v>
      </c>
      <c r="BM13" s="59">
        <v>10</v>
      </c>
      <c r="BN13" s="10"/>
      <c r="BO13" s="10">
        <f t="shared" si="61"/>
        <v>0</v>
      </c>
      <c r="BP13" s="59">
        <f t="shared" si="62"/>
        <v>0</v>
      </c>
      <c r="BQ13" s="59">
        <f t="shared" si="63"/>
        <v>0</v>
      </c>
      <c r="BR13" s="59">
        <f t="shared" si="64"/>
        <v>0</v>
      </c>
      <c r="BS13" s="59">
        <f t="shared" si="65"/>
        <v>0</v>
      </c>
    </row>
    <row r="14" spans="1:71" s="3" customFormat="1" x14ac:dyDescent="0.35">
      <c r="A14" s="133"/>
      <c r="B14" s="134"/>
      <c r="C14" s="51"/>
      <c r="D14" s="10" t="str">
        <f t="shared" si="1"/>
        <v/>
      </c>
      <c r="E14" s="28"/>
      <c r="F14" s="28"/>
      <c r="G14" s="28" t="s">
        <v>4</v>
      </c>
      <c r="H14" s="28"/>
      <c r="I14" s="28"/>
      <c r="J14" s="28" t="s">
        <v>4</v>
      </c>
      <c r="K14" s="28"/>
      <c r="L14" s="28"/>
      <c r="M14" s="28" t="s">
        <v>4</v>
      </c>
      <c r="N14" s="28"/>
      <c r="O14" s="28"/>
      <c r="P14" s="28" t="s">
        <v>4</v>
      </c>
      <c r="Q14" s="28"/>
      <c r="R14" s="28"/>
      <c r="S14" s="28" t="s">
        <v>4</v>
      </c>
      <c r="T14" s="28"/>
      <c r="U14" s="28"/>
      <c r="V14" s="51" t="s">
        <v>4</v>
      </c>
      <c r="W14" s="51"/>
      <c r="X14" s="28" t="s">
        <v>4</v>
      </c>
      <c r="Y14" s="10" t="str">
        <f>IF(AND('Section 8'!$L$4=No,OR($BF14=FALSE,$BG14=FALSE)),Tab_NotReq,
IF(AND($C14="",$D14="",$F14="",$I14="",$R14="",$U14="",$W14="",$AA14="",$AB14=""),"",
IF(COUNTIF($AA14:$BD14,Incomplete)&gt;=1,Incomplete_or_multiple_errors&amp;": "&amp;INDEX($AA$2:$BD$4,1,MATCH(Incomplete,$AA14:$BD14,0)),Complete)))</f>
        <v/>
      </c>
      <c r="Z14" s="7"/>
      <c r="AA14" s="10" t="str">
        <f t="shared" si="33"/>
        <v/>
      </c>
      <c r="AB14" s="10" t="str" cm="1">
        <f t="array" ref="AB14">IF($AB$1=No,"",
IF(OR(BF14=FALSE,BG14=FALSE),"",
IF(AND(SUMPRODUCT(--(BH14:BH$336=TRUE))=0,SUMPRODUCT(--(BI14:BI$336=TRUE))=0),"",Incomplete)))</f>
        <v/>
      </c>
      <c r="AC14" s="10" t="str">
        <f>IF(AC$1=No,"",IF($C14="","",
IF(COUNTIF('Substances &amp; Codes'!$B$4:$H$276,$C14)=0,Incomplete,Complete)))</f>
        <v/>
      </c>
      <c r="AD14" s="10" t="str">
        <f t="shared" si="3"/>
        <v/>
      </c>
      <c r="AE14" s="10" t="str">
        <f t="shared" si="34"/>
        <v/>
      </c>
      <c r="AF14" s="10" t="str">
        <f t="shared" si="35"/>
        <v/>
      </c>
      <c r="AG14" s="10" t="str">
        <f t="shared" si="36"/>
        <v/>
      </c>
      <c r="AH14" s="10" t="str">
        <f t="shared" si="37"/>
        <v/>
      </c>
      <c r="AI14" s="10" t="str">
        <f t="shared" si="38"/>
        <v/>
      </c>
      <c r="AJ14" s="10" t="str">
        <f t="shared" si="39"/>
        <v/>
      </c>
      <c r="AK14" s="10" t="str">
        <f t="shared" si="40"/>
        <v/>
      </c>
      <c r="AL14" s="10" t="str">
        <f t="shared" si="41"/>
        <v/>
      </c>
      <c r="AM14" s="10" t="str">
        <f t="shared" si="42"/>
        <v/>
      </c>
      <c r="AN14" s="10" t="str">
        <f t="shared" si="43"/>
        <v/>
      </c>
      <c r="AO14" s="10" t="str">
        <f t="shared" si="44"/>
        <v/>
      </c>
      <c r="AP14" s="10" t="str">
        <f t="shared" si="45"/>
        <v/>
      </c>
      <c r="AQ14" s="10" t="str">
        <f t="shared" si="46"/>
        <v/>
      </c>
      <c r="AR14" s="10" t="str">
        <f t="shared" si="47"/>
        <v/>
      </c>
      <c r="AS14" s="10" t="str">
        <f t="shared" si="48"/>
        <v/>
      </c>
      <c r="AT14" s="10" t="str">
        <f t="shared" si="49"/>
        <v/>
      </c>
      <c r="AU14" s="10" t="str">
        <f t="shared" si="50"/>
        <v/>
      </c>
      <c r="AV14" s="10" t="str">
        <f t="shared" si="51"/>
        <v/>
      </c>
      <c r="AW14" s="10" t="str">
        <f t="shared" si="52"/>
        <v/>
      </c>
      <c r="AX14" s="10" t="str">
        <f t="shared" si="53"/>
        <v/>
      </c>
      <c r="AY14" s="10" t="str">
        <f t="shared" si="54"/>
        <v/>
      </c>
      <c r="AZ14" s="10" t="str">
        <f t="shared" si="55"/>
        <v/>
      </c>
      <c r="BA14" s="10" t="str">
        <f t="shared" si="56"/>
        <v/>
      </c>
      <c r="BB14" s="10" t="str">
        <f t="shared" si="57"/>
        <v/>
      </c>
      <c r="BC14" s="10" t="str">
        <f t="shared" si="28"/>
        <v/>
      </c>
      <c r="BD14" s="10" t="str">
        <f t="shared" si="58"/>
        <v/>
      </c>
      <c r="BE14" s="10"/>
      <c r="BF14" s="10" t="b">
        <f t="shared" si="59"/>
        <v>1</v>
      </c>
      <c r="BG14" s="10" t="b">
        <f t="shared" si="30"/>
        <v>1</v>
      </c>
      <c r="BH14" s="10" t="b">
        <f t="shared" si="60"/>
        <v>0</v>
      </c>
      <c r="BI14" s="10" t="b">
        <f t="shared" si="31"/>
        <v>0</v>
      </c>
      <c r="BJ14" s="10"/>
      <c r="BK14" s="10">
        <v>1000</v>
      </c>
      <c r="BL14" s="59">
        <f t="shared" si="32"/>
        <v>0</v>
      </c>
      <c r="BM14" s="59">
        <v>10</v>
      </c>
      <c r="BN14" s="10"/>
      <c r="BO14" s="10">
        <f t="shared" si="61"/>
        <v>0</v>
      </c>
      <c r="BP14" s="59">
        <f t="shared" si="62"/>
        <v>0</v>
      </c>
      <c r="BQ14" s="59">
        <f t="shared" si="63"/>
        <v>0</v>
      </c>
      <c r="BR14" s="59">
        <f t="shared" si="64"/>
        <v>0</v>
      </c>
      <c r="BS14" s="59">
        <f t="shared" si="65"/>
        <v>0</v>
      </c>
    </row>
    <row r="15" spans="1:71" s="3" customFormat="1" x14ac:dyDescent="0.35">
      <c r="A15" s="133"/>
      <c r="B15" s="134"/>
      <c r="C15" s="51"/>
      <c r="D15" s="10" t="str">
        <f t="shared" si="1"/>
        <v/>
      </c>
      <c r="E15" s="28"/>
      <c r="F15" s="28"/>
      <c r="G15" s="28" t="s">
        <v>4</v>
      </c>
      <c r="H15" s="28"/>
      <c r="I15" s="28"/>
      <c r="J15" s="28" t="s">
        <v>4</v>
      </c>
      <c r="K15" s="28"/>
      <c r="L15" s="28"/>
      <c r="M15" s="28" t="s">
        <v>4</v>
      </c>
      <c r="N15" s="28"/>
      <c r="O15" s="28"/>
      <c r="P15" s="28" t="s">
        <v>4</v>
      </c>
      <c r="Q15" s="28"/>
      <c r="R15" s="28"/>
      <c r="S15" s="28" t="s">
        <v>4</v>
      </c>
      <c r="T15" s="28"/>
      <c r="U15" s="28"/>
      <c r="V15" s="51" t="s">
        <v>4</v>
      </c>
      <c r="W15" s="51"/>
      <c r="X15" s="28" t="s">
        <v>4</v>
      </c>
      <c r="Y15" s="10" t="str">
        <f>IF(AND('Section 8'!$L$4=No,OR($BF15=FALSE,$BG15=FALSE)),Tab_NotReq,
IF(AND($C15="",$D15="",$F15="",$I15="",$R15="",$U15="",$W15="",$AA15="",$AB15=""),"",
IF(COUNTIF($AA15:$BD15,Incomplete)&gt;=1,Incomplete_or_multiple_errors&amp;": "&amp;INDEX($AA$2:$BD$4,1,MATCH(Incomplete,$AA15:$BD15,0)),Complete)))</f>
        <v/>
      </c>
      <c r="Z15" s="7"/>
      <c r="AA15" s="10" t="str">
        <f t="shared" si="33"/>
        <v/>
      </c>
      <c r="AB15" s="10" t="str" cm="1">
        <f t="array" ref="AB15">IF($AB$1=No,"",
IF(OR(BF15=FALSE,BG15=FALSE),"",
IF(AND(SUMPRODUCT(--(BH15:BH$336=TRUE))=0,SUMPRODUCT(--(BI15:BI$336=TRUE))=0),"",Incomplete)))</f>
        <v/>
      </c>
      <c r="AC15" s="10" t="str">
        <f>IF(AC$1=No,"",IF($C15="","",
IF(COUNTIF('Substances &amp; Codes'!$B$4:$H$276,$C15)=0,Incomplete,Complete)))</f>
        <v/>
      </c>
      <c r="AD15" s="10" t="str">
        <f t="shared" si="3"/>
        <v/>
      </c>
      <c r="AE15" s="10" t="str">
        <f t="shared" si="34"/>
        <v/>
      </c>
      <c r="AF15" s="10" t="str">
        <f t="shared" si="35"/>
        <v/>
      </c>
      <c r="AG15" s="10" t="str">
        <f t="shared" si="36"/>
        <v/>
      </c>
      <c r="AH15" s="10" t="str">
        <f t="shared" si="37"/>
        <v/>
      </c>
      <c r="AI15" s="10" t="str">
        <f t="shared" si="38"/>
        <v/>
      </c>
      <c r="AJ15" s="10" t="str">
        <f t="shared" si="39"/>
        <v/>
      </c>
      <c r="AK15" s="10" t="str">
        <f t="shared" si="40"/>
        <v/>
      </c>
      <c r="AL15" s="10" t="str">
        <f t="shared" si="41"/>
        <v/>
      </c>
      <c r="AM15" s="10" t="str">
        <f t="shared" si="42"/>
        <v/>
      </c>
      <c r="AN15" s="10" t="str">
        <f t="shared" si="43"/>
        <v/>
      </c>
      <c r="AO15" s="10" t="str">
        <f t="shared" si="44"/>
        <v/>
      </c>
      <c r="AP15" s="10" t="str">
        <f t="shared" si="45"/>
        <v/>
      </c>
      <c r="AQ15" s="10" t="str">
        <f t="shared" si="46"/>
        <v/>
      </c>
      <c r="AR15" s="10" t="str">
        <f t="shared" si="47"/>
        <v/>
      </c>
      <c r="AS15" s="10" t="str">
        <f t="shared" si="48"/>
        <v/>
      </c>
      <c r="AT15" s="10" t="str">
        <f t="shared" si="49"/>
        <v/>
      </c>
      <c r="AU15" s="10" t="str">
        <f t="shared" si="50"/>
        <v/>
      </c>
      <c r="AV15" s="10" t="str">
        <f t="shared" si="51"/>
        <v/>
      </c>
      <c r="AW15" s="10" t="str">
        <f t="shared" si="52"/>
        <v/>
      </c>
      <c r="AX15" s="10" t="str">
        <f t="shared" si="53"/>
        <v/>
      </c>
      <c r="AY15" s="10" t="str">
        <f t="shared" si="54"/>
        <v/>
      </c>
      <c r="AZ15" s="10" t="str">
        <f t="shared" si="55"/>
        <v/>
      </c>
      <c r="BA15" s="10" t="str">
        <f t="shared" si="56"/>
        <v/>
      </c>
      <c r="BB15" s="10" t="str">
        <f t="shared" si="57"/>
        <v/>
      </c>
      <c r="BC15" s="10" t="str">
        <f t="shared" si="28"/>
        <v/>
      </c>
      <c r="BD15" s="10" t="str">
        <f t="shared" si="58"/>
        <v/>
      </c>
      <c r="BE15" s="10"/>
      <c r="BF15" s="10" t="b">
        <f t="shared" si="59"/>
        <v>1</v>
      </c>
      <c r="BG15" s="10" t="b">
        <f t="shared" si="30"/>
        <v>1</v>
      </c>
      <c r="BH15" s="10" t="b">
        <f t="shared" si="60"/>
        <v>0</v>
      </c>
      <c r="BI15" s="10" t="b">
        <f t="shared" si="31"/>
        <v>0</v>
      </c>
      <c r="BJ15" s="10"/>
      <c r="BK15" s="10">
        <v>1000</v>
      </c>
      <c r="BL15" s="59">
        <f t="shared" si="32"/>
        <v>0</v>
      </c>
      <c r="BM15" s="59">
        <v>10</v>
      </c>
      <c r="BN15" s="10"/>
      <c r="BO15" s="10">
        <f t="shared" si="61"/>
        <v>0</v>
      </c>
      <c r="BP15" s="59">
        <f t="shared" si="62"/>
        <v>0</v>
      </c>
      <c r="BQ15" s="59">
        <f t="shared" si="63"/>
        <v>0</v>
      </c>
      <c r="BR15" s="59">
        <f t="shared" si="64"/>
        <v>0</v>
      </c>
      <c r="BS15" s="59">
        <f t="shared" si="65"/>
        <v>0</v>
      </c>
    </row>
    <row r="16" spans="1:71" s="3" customFormat="1" x14ac:dyDescent="0.35">
      <c r="A16" s="133"/>
      <c r="B16" s="134"/>
      <c r="C16" s="51"/>
      <c r="D16" s="10" t="str">
        <f t="shared" si="1"/>
        <v/>
      </c>
      <c r="E16" s="28"/>
      <c r="F16" s="28"/>
      <c r="G16" s="28" t="s">
        <v>4</v>
      </c>
      <c r="H16" s="28"/>
      <c r="I16" s="28"/>
      <c r="J16" s="28" t="s">
        <v>4</v>
      </c>
      <c r="K16" s="28"/>
      <c r="L16" s="28"/>
      <c r="M16" s="28" t="s">
        <v>4</v>
      </c>
      <c r="N16" s="28"/>
      <c r="O16" s="28"/>
      <c r="P16" s="28" t="s">
        <v>4</v>
      </c>
      <c r="Q16" s="28"/>
      <c r="R16" s="28"/>
      <c r="S16" s="28" t="s">
        <v>4</v>
      </c>
      <c r="T16" s="28"/>
      <c r="U16" s="28"/>
      <c r="V16" s="51" t="s">
        <v>4</v>
      </c>
      <c r="W16" s="51"/>
      <c r="X16" s="28" t="s">
        <v>4</v>
      </c>
      <c r="Y16" s="10" t="str">
        <f>IF(AND('Section 8'!$L$4=No,OR($BF16=FALSE,$BG16=FALSE)),Tab_NotReq,
IF(AND($C16="",$D16="",$F16="",$I16="",$R16="",$U16="",$W16="",$AA16="",$AB16=""),"",
IF(COUNTIF($AA16:$BD16,Incomplete)&gt;=1,Incomplete_or_multiple_errors&amp;": "&amp;INDEX($AA$2:$BD$4,1,MATCH(Incomplete,$AA16:$BD16,0)),Complete)))</f>
        <v/>
      </c>
      <c r="Z16" s="7"/>
      <c r="AA16" s="10" t="str">
        <f t="shared" si="33"/>
        <v/>
      </c>
      <c r="AB16" s="10" t="str" cm="1">
        <f t="array" ref="AB16">IF($AB$1=No,"",
IF(OR(BF16=FALSE,BG16=FALSE),"",
IF(AND(SUMPRODUCT(--(BH16:BH$336=TRUE))=0,SUMPRODUCT(--(BI16:BI$336=TRUE))=0),"",Incomplete)))</f>
        <v/>
      </c>
      <c r="AC16" s="10" t="str">
        <f>IF(AC$1=No,"",IF($C16="","",
IF(COUNTIF('Substances &amp; Codes'!$B$4:$H$276,$C16)=0,Incomplete,Complete)))</f>
        <v/>
      </c>
      <c r="AD16" s="10" t="str">
        <f t="shared" si="3"/>
        <v/>
      </c>
      <c r="AE16" s="10" t="str">
        <f t="shared" si="34"/>
        <v/>
      </c>
      <c r="AF16" s="10" t="str">
        <f t="shared" si="35"/>
        <v/>
      </c>
      <c r="AG16" s="10" t="str">
        <f t="shared" si="36"/>
        <v/>
      </c>
      <c r="AH16" s="10" t="str">
        <f t="shared" si="37"/>
        <v/>
      </c>
      <c r="AI16" s="10" t="str">
        <f t="shared" si="38"/>
        <v/>
      </c>
      <c r="AJ16" s="10" t="str">
        <f t="shared" si="39"/>
        <v/>
      </c>
      <c r="AK16" s="10" t="str">
        <f t="shared" si="40"/>
        <v/>
      </c>
      <c r="AL16" s="10" t="str">
        <f t="shared" si="41"/>
        <v/>
      </c>
      <c r="AM16" s="10" t="str">
        <f t="shared" si="42"/>
        <v/>
      </c>
      <c r="AN16" s="10" t="str">
        <f t="shared" si="43"/>
        <v/>
      </c>
      <c r="AO16" s="10" t="str">
        <f t="shared" si="44"/>
        <v/>
      </c>
      <c r="AP16" s="10" t="str">
        <f t="shared" si="45"/>
        <v/>
      </c>
      <c r="AQ16" s="10" t="str">
        <f t="shared" si="46"/>
        <v/>
      </c>
      <c r="AR16" s="10" t="str">
        <f t="shared" si="47"/>
        <v/>
      </c>
      <c r="AS16" s="10" t="str">
        <f t="shared" si="48"/>
        <v/>
      </c>
      <c r="AT16" s="10" t="str">
        <f t="shared" si="49"/>
        <v/>
      </c>
      <c r="AU16" s="10" t="str">
        <f t="shared" si="50"/>
        <v/>
      </c>
      <c r="AV16" s="10" t="str">
        <f t="shared" si="51"/>
        <v/>
      </c>
      <c r="AW16" s="10" t="str">
        <f t="shared" si="52"/>
        <v/>
      </c>
      <c r="AX16" s="10" t="str">
        <f t="shared" si="53"/>
        <v/>
      </c>
      <c r="AY16" s="10" t="str">
        <f t="shared" si="54"/>
        <v/>
      </c>
      <c r="AZ16" s="10" t="str">
        <f t="shared" si="55"/>
        <v/>
      </c>
      <c r="BA16" s="10" t="str">
        <f t="shared" si="56"/>
        <v/>
      </c>
      <c r="BB16" s="10" t="str">
        <f t="shared" si="57"/>
        <v/>
      </c>
      <c r="BC16" s="10" t="str">
        <f t="shared" si="28"/>
        <v/>
      </c>
      <c r="BD16" s="10" t="str">
        <f t="shared" si="58"/>
        <v/>
      </c>
      <c r="BE16" s="10"/>
      <c r="BF16" s="10" t="b">
        <f t="shared" si="59"/>
        <v>1</v>
      </c>
      <c r="BG16" s="10" t="b">
        <f t="shared" si="30"/>
        <v>1</v>
      </c>
      <c r="BH16" s="10" t="b">
        <f t="shared" si="60"/>
        <v>0</v>
      </c>
      <c r="BI16" s="10" t="b">
        <f t="shared" si="31"/>
        <v>0</v>
      </c>
      <c r="BJ16" s="10"/>
      <c r="BK16" s="10">
        <v>1000</v>
      </c>
      <c r="BL16" s="59">
        <f t="shared" si="32"/>
        <v>0</v>
      </c>
      <c r="BM16" s="59">
        <v>10</v>
      </c>
      <c r="BN16" s="10"/>
      <c r="BO16" s="10">
        <f t="shared" si="61"/>
        <v>0</v>
      </c>
      <c r="BP16" s="59">
        <f t="shared" si="62"/>
        <v>0</v>
      </c>
      <c r="BQ16" s="59">
        <f t="shared" si="63"/>
        <v>0</v>
      </c>
      <c r="BR16" s="59">
        <f t="shared" si="64"/>
        <v>0</v>
      </c>
      <c r="BS16" s="59">
        <f t="shared" si="65"/>
        <v>0</v>
      </c>
    </row>
    <row r="17" spans="1:71" s="3" customFormat="1" x14ac:dyDescent="0.35">
      <c r="A17" s="133"/>
      <c r="B17" s="134"/>
      <c r="C17" s="51"/>
      <c r="D17" s="10" t="str">
        <f t="shared" si="1"/>
        <v/>
      </c>
      <c r="E17" s="28"/>
      <c r="F17" s="28"/>
      <c r="G17" s="28" t="s">
        <v>4</v>
      </c>
      <c r="H17" s="28"/>
      <c r="I17" s="28"/>
      <c r="J17" s="28" t="s">
        <v>4</v>
      </c>
      <c r="K17" s="28"/>
      <c r="L17" s="28"/>
      <c r="M17" s="28" t="s">
        <v>4</v>
      </c>
      <c r="N17" s="28"/>
      <c r="O17" s="28"/>
      <c r="P17" s="28" t="s">
        <v>4</v>
      </c>
      <c r="Q17" s="28"/>
      <c r="R17" s="28"/>
      <c r="S17" s="28" t="s">
        <v>4</v>
      </c>
      <c r="T17" s="28"/>
      <c r="U17" s="28"/>
      <c r="V17" s="51" t="s">
        <v>4</v>
      </c>
      <c r="W17" s="51"/>
      <c r="X17" s="28" t="s">
        <v>4</v>
      </c>
      <c r="Y17" s="10" t="str">
        <f>IF(AND('Section 8'!$L$4=No,OR($BF17=FALSE,$BG17=FALSE)),Tab_NotReq,
IF(AND($C17="",$D17="",$F17="",$I17="",$R17="",$U17="",$W17="",$AA17="",$AB17=""),"",
IF(COUNTIF($AA17:$BD17,Incomplete)&gt;=1,Incomplete_or_multiple_errors&amp;": "&amp;INDEX($AA$2:$BD$4,1,MATCH(Incomplete,$AA17:$BD17,0)),Complete)))</f>
        <v/>
      </c>
      <c r="Z17" s="7"/>
      <c r="AA17" s="10" t="str">
        <f t="shared" si="33"/>
        <v/>
      </c>
      <c r="AB17" s="10" t="str" cm="1">
        <f t="array" ref="AB17">IF($AB$1=No,"",
IF(OR(BF17=FALSE,BG17=FALSE),"",
IF(AND(SUMPRODUCT(--(BH17:BH$336=TRUE))=0,SUMPRODUCT(--(BI17:BI$336=TRUE))=0),"",Incomplete)))</f>
        <v/>
      </c>
      <c r="AC17" s="10" t="str">
        <f>IF(AC$1=No,"",IF($C17="","",
IF(COUNTIF('Substances &amp; Codes'!$B$4:$H$276,$C17)=0,Incomplete,Complete)))</f>
        <v/>
      </c>
      <c r="AD17" s="10" t="str">
        <f t="shared" si="3"/>
        <v/>
      </c>
      <c r="AE17" s="10" t="str">
        <f t="shared" si="34"/>
        <v/>
      </c>
      <c r="AF17" s="10" t="str">
        <f t="shared" si="35"/>
        <v/>
      </c>
      <c r="AG17" s="10" t="str">
        <f t="shared" si="36"/>
        <v/>
      </c>
      <c r="AH17" s="10" t="str">
        <f t="shared" si="37"/>
        <v/>
      </c>
      <c r="AI17" s="10" t="str">
        <f t="shared" si="38"/>
        <v/>
      </c>
      <c r="AJ17" s="10" t="str">
        <f t="shared" si="39"/>
        <v/>
      </c>
      <c r="AK17" s="10" t="str">
        <f t="shared" si="40"/>
        <v/>
      </c>
      <c r="AL17" s="10" t="str">
        <f t="shared" si="41"/>
        <v/>
      </c>
      <c r="AM17" s="10" t="str">
        <f t="shared" si="42"/>
        <v/>
      </c>
      <c r="AN17" s="10" t="str">
        <f t="shared" si="43"/>
        <v/>
      </c>
      <c r="AO17" s="10" t="str">
        <f t="shared" si="44"/>
        <v/>
      </c>
      <c r="AP17" s="10" t="str">
        <f t="shared" si="45"/>
        <v/>
      </c>
      <c r="AQ17" s="10" t="str">
        <f t="shared" si="46"/>
        <v/>
      </c>
      <c r="AR17" s="10" t="str">
        <f t="shared" si="47"/>
        <v/>
      </c>
      <c r="AS17" s="10" t="str">
        <f t="shared" si="48"/>
        <v/>
      </c>
      <c r="AT17" s="10" t="str">
        <f t="shared" si="49"/>
        <v/>
      </c>
      <c r="AU17" s="10" t="str">
        <f t="shared" si="50"/>
        <v/>
      </c>
      <c r="AV17" s="10" t="str">
        <f t="shared" si="51"/>
        <v/>
      </c>
      <c r="AW17" s="10" t="str">
        <f t="shared" si="52"/>
        <v/>
      </c>
      <c r="AX17" s="10" t="str">
        <f t="shared" si="53"/>
        <v/>
      </c>
      <c r="AY17" s="10" t="str">
        <f t="shared" si="54"/>
        <v/>
      </c>
      <c r="AZ17" s="10" t="str">
        <f t="shared" si="55"/>
        <v/>
      </c>
      <c r="BA17" s="10" t="str">
        <f t="shared" si="56"/>
        <v/>
      </c>
      <c r="BB17" s="10" t="str">
        <f t="shared" si="57"/>
        <v/>
      </c>
      <c r="BC17" s="10" t="str">
        <f t="shared" si="28"/>
        <v/>
      </c>
      <c r="BD17" s="10" t="str">
        <f t="shared" si="58"/>
        <v/>
      </c>
      <c r="BE17" s="10"/>
      <c r="BF17" s="10" t="b">
        <f t="shared" si="59"/>
        <v>1</v>
      </c>
      <c r="BG17" s="10" t="b">
        <f t="shared" si="30"/>
        <v>1</v>
      </c>
      <c r="BH17" s="10" t="b">
        <f t="shared" si="60"/>
        <v>0</v>
      </c>
      <c r="BI17" s="10" t="b">
        <f t="shared" si="31"/>
        <v>0</v>
      </c>
      <c r="BJ17" s="10"/>
      <c r="BK17" s="10">
        <v>1000</v>
      </c>
      <c r="BL17" s="59">
        <f t="shared" si="32"/>
        <v>0</v>
      </c>
      <c r="BM17" s="59">
        <v>10</v>
      </c>
      <c r="BN17" s="10"/>
      <c r="BO17" s="10">
        <f t="shared" si="61"/>
        <v>0</v>
      </c>
      <c r="BP17" s="59">
        <f t="shared" si="62"/>
        <v>0</v>
      </c>
      <c r="BQ17" s="59">
        <f t="shared" si="63"/>
        <v>0</v>
      </c>
      <c r="BR17" s="59">
        <f t="shared" si="64"/>
        <v>0</v>
      </c>
      <c r="BS17" s="59">
        <f t="shared" si="65"/>
        <v>0</v>
      </c>
    </row>
    <row r="18" spans="1:71" s="3" customFormat="1" x14ac:dyDescent="0.35">
      <c r="A18" s="133"/>
      <c r="B18" s="134"/>
      <c r="C18" s="51"/>
      <c r="D18" s="10" t="str">
        <f t="shared" si="1"/>
        <v/>
      </c>
      <c r="E18" s="28"/>
      <c r="F18" s="28"/>
      <c r="G18" s="28" t="s">
        <v>4</v>
      </c>
      <c r="H18" s="28"/>
      <c r="I18" s="28"/>
      <c r="J18" s="28" t="s">
        <v>4</v>
      </c>
      <c r="K18" s="28"/>
      <c r="L18" s="28"/>
      <c r="M18" s="28" t="s">
        <v>4</v>
      </c>
      <c r="N18" s="28"/>
      <c r="O18" s="28"/>
      <c r="P18" s="28" t="s">
        <v>4</v>
      </c>
      <c r="Q18" s="28"/>
      <c r="R18" s="28"/>
      <c r="S18" s="28" t="s">
        <v>4</v>
      </c>
      <c r="T18" s="28"/>
      <c r="U18" s="28"/>
      <c r="V18" s="51" t="s">
        <v>4</v>
      </c>
      <c r="W18" s="51"/>
      <c r="X18" s="28" t="s">
        <v>4</v>
      </c>
      <c r="Y18" s="10" t="str">
        <f>IF(AND('Section 8'!$L$4=No,OR($BF18=FALSE,$BG18=FALSE)),Tab_NotReq,
IF(AND($C18="",$D18="",$F18="",$I18="",$R18="",$U18="",$W18="",$AA18="",$AB18=""),"",
IF(COUNTIF($AA18:$BD18,Incomplete)&gt;=1,Incomplete_or_multiple_errors&amp;": "&amp;INDEX($AA$2:$BD$4,1,MATCH(Incomplete,$AA18:$BD18,0)),Complete)))</f>
        <v/>
      </c>
      <c r="Z18" s="7"/>
      <c r="AA18" s="10" t="str">
        <f t="shared" si="33"/>
        <v/>
      </c>
      <c r="AB18" s="10" t="str" cm="1">
        <f t="array" ref="AB18">IF($AB$1=No,"",
IF(OR(BF18=FALSE,BG18=FALSE),"",
IF(AND(SUMPRODUCT(--(BH18:BH$336=TRUE))=0,SUMPRODUCT(--(BI18:BI$336=TRUE))=0),"",Incomplete)))</f>
        <v/>
      </c>
      <c r="AC18" s="10" t="str">
        <f>IF(AC$1=No,"",IF($C18="","",
IF(COUNTIF('Substances &amp; Codes'!$B$4:$H$276,$C18)=0,Incomplete,Complete)))</f>
        <v/>
      </c>
      <c r="AD18" s="10" t="str">
        <f t="shared" si="3"/>
        <v/>
      </c>
      <c r="AE18" s="10" t="str">
        <f t="shared" si="34"/>
        <v/>
      </c>
      <c r="AF18" s="10" t="str">
        <f t="shared" si="35"/>
        <v/>
      </c>
      <c r="AG18" s="10" t="str">
        <f t="shared" si="36"/>
        <v/>
      </c>
      <c r="AH18" s="10" t="str">
        <f t="shared" si="37"/>
        <v/>
      </c>
      <c r="AI18" s="10" t="str">
        <f t="shared" si="38"/>
        <v/>
      </c>
      <c r="AJ18" s="10" t="str">
        <f t="shared" si="39"/>
        <v/>
      </c>
      <c r="AK18" s="10" t="str">
        <f t="shared" si="40"/>
        <v/>
      </c>
      <c r="AL18" s="10" t="str">
        <f t="shared" si="41"/>
        <v/>
      </c>
      <c r="AM18" s="10" t="str">
        <f t="shared" si="42"/>
        <v/>
      </c>
      <c r="AN18" s="10" t="str">
        <f t="shared" si="43"/>
        <v/>
      </c>
      <c r="AO18" s="10" t="str">
        <f t="shared" si="44"/>
        <v/>
      </c>
      <c r="AP18" s="10" t="str">
        <f t="shared" si="45"/>
        <v/>
      </c>
      <c r="AQ18" s="10" t="str">
        <f t="shared" si="46"/>
        <v/>
      </c>
      <c r="AR18" s="10" t="str">
        <f t="shared" si="47"/>
        <v/>
      </c>
      <c r="AS18" s="10" t="str">
        <f t="shared" si="48"/>
        <v/>
      </c>
      <c r="AT18" s="10" t="str">
        <f t="shared" si="49"/>
        <v/>
      </c>
      <c r="AU18" s="10" t="str">
        <f t="shared" si="50"/>
        <v/>
      </c>
      <c r="AV18" s="10" t="str">
        <f t="shared" si="51"/>
        <v/>
      </c>
      <c r="AW18" s="10" t="str">
        <f t="shared" si="52"/>
        <v/>
      </c>
      <c r="AX18" s="10" t="str">
        <f t="shared" si="53"/>
        <v/>
      </c>
      <c r="AY18" s="10" t="str">
        <f t="shared" si="54"/>
        <v/>
      </c>
      <c r="AZ18" s="10" t="str">
        <f t="shared" si="55"/>
        <v/>
      </c>
      <c r="BA18" s="10" t="str">
        <f t="shared" si="56"/>
        <v/>
      </c>
      <c r="BB18" s="10" t="str">
        <f t="shared" si="57"/>
        <v/>
      </c>
      <c r="BC18" s="10" t="str">
        <f t="shared" si="28"/>
        <v/>
      </c>
      <c r="BD18" s="10" t="str">
        <f t="shared" si="58"/>
        <v/>
      </c>
      <c r="BE18" s="10"/>
      <c r="BF18" s="10" t="b">
        <f t="shared" si="59"/>
        <v>1</v>
      </c>
      <c r="BG18" s="10" t="b">
        <f t="shared" si="30"/>
        <v>1</v>
      </c>
      <c r="BH18" s="10" t="b">
        <f t="shared" si="60"/>
        <v>0</v>
      </c>
      <c r="BI18" s="10" t="b">
        <f t="shared" si="31"/>
        <v>0</v>
      </c>
      <c r="BJ18" s="10"/>
      <c r="BK18" s="10">
        <v>1000</v>
      </c>
      <c r="BL18" s="59">
        <f t="shared" si="32"/>
        <v>0</v>
      </c>
      <c r="BM18" s="59">
        <v>10</v>
      </c>
      <c r="BN18" s="10"/>
      <c r="BO18" s="10">
        <f t="shared" si="61"/>
        <v>0</v>
      </c>
      <c r="BP18" s="59">
        <f t="shared" si="62"/>
        <v>0</v>
      </c>
      <c r="BQ18" s="59">
        <f t="shared" si="63"/>
        <v>0</v>
      </c>
      <c r="BR18" s="59">
        <f t="shared" si="64"/>
        <v>0</v>
      </c>
      <c r="BS18" s="59">
        <f t="shared" si="65"/>
        <v>0</v>
      </c>
    </row>
    <row r="19" spans="1:71" s="3" customFormat="1" x14ac:dyDescent="0.35">
      <c r="A19" s="133"/>
      <c r="B19" s="134"/>
      <c r="C19" s="51"/>
      <c r="D19" s="10" t="str">
        <f t="shared" si="1"/>
        <v/>
      </c>
      <c r="E19" s="28"/>
      <c r="F19" s="28"/>
      <c r="G19" s="28" t="s">
        <v>4</v>
      </c>
      <c r="H19" s="28"/>
      <c r="I19" s="28"/>
      <c r="J19" s="28" t="s">
        <v>4</v>
      </c>
      <c r="K19" s="28"/>
      <c r="L19" s="28"/>
      <c r="M19" s="28" t="s">
        <v>4</v>
      </c>
      <c r="N19" s="28"/>
      <c r="O19" s="28"/>
      <c r="P19" s="28" t="s">
        <v>4</v>
      </c>
      <c r="Q19" s="28"/>
      <c r="R19" s="28"/>
      <c r="S19" s="28" t="s">
        <v>4</v>
      </c>
      <c r="T19" s="28"/>
      <c r="U19" s="28"/>
      <c r="V19" s="51" t="s">
        <v>4</v>
      </c>
      <c r="W19" s="51"/>
      <c r="X19" s="28" t="s">
        <v>4</v>
      </c>
      <c r="Y19" s="10" t="str">
        <f>IF(AND('Section 8'!$L$4=No,OR($BF19=FALSE,$BG19=FALSE)),Tab_NotReq,
IF(AND($C19="",$D19="",$F19="",$I19="",$R19="",$U19="",$W19="",$AA19="",$AB19=""),"",
IF(COUNTIF($AA19:$BD19,Incomplete)&gt;=1,Incomplete_or_multiple_errors&amp;": "&amp;INDEX($AA$2:$BD$4,1,MATCH(Incomplete,$AA19:$BD19,0)),Complete)))</f>
        <v/>
      </c>
      <c r="Z19" s="7"/>
      <c r="AA19" s="10" t="str">
        <f t="shared" si="33"/>
        <v/>
      </c>
      <c r="AB19" s="10" t="str" cm="1">
        <f t="array" ref="AB19">IF($AB$1=No,"",
IF(OR(BF19=FALSE,BG19=FALSE),"",
IF(AND(SUMPRODUCT(--(BH19:BH$336=TRUE))=0,SUMPRODUCT(--(BI19:BI$336=TRUE))=0),"",Incomplete)))</f>
        <v/>
      </c>
      <c r="AC19" s="10" t="str">
        <f>IF(AC$1=No,"",IF($C19="","",
IF(COUNTIF('Substances &amp; Codes'!$B$4:$H$276,$C19)=0,Incomplete,Complete)))</f>
        <v/>
      </c>
      <c r="AD19" s="10" t="str">
        <f t="shared" si="3"/>
        <v/>
      </c>
      <c r="AE19" s="10" t="str">
        <f t="shared" si="34"/>
        <v/>
      </c>
      <c r="AF19" s="10" t="str">
        <f t="shared" si="35"/>
        <v/>
      </c>
      <c r="AG19" s="10" t="str">
        <f t="shared" si="36"/>
        <v/>
      </c>
      <c r="AH19" s="10" t="str">
        <f t="shared" si="37"/>
        <v/>
      </c>
      <c r="AI19" s="10" t="str">
        <f t="shared" si="38"/>
        <v/>
      </c>
      <c r="AJ19" s="10" t="str">
        <f t="shared" si="39"/>
        <v/>
      </c>
      <c r="AK19" s="10" t="str">
        <f t="shared" si="40"/>
        <v/>
      </c>
      <c r="AL19" s="10" t="str">
        <f t="shared" si="41"/>
        <v/>
      </c>
      <c r="AM19" s="10" t="str">
        <f t="shared" si="42"/>
        <v/>
      </c>
      <c r="AN19" s="10" t="str">
        <f t="shared" si="43"/>
        <v/>
      </c>
      <c r="AO19" s="10" t="str">
        <f t="shared" si="44"/>
        <v/>
      </c>
      <c r="AP19" s="10" t="str">
        <f t="shared" si="45"/>
        <v/>
      </c>
      <c r="AQ19" s="10" t="str">
        <f t="shared" si="46"/>
        <v/>
      </c>
      <c r="AR19" s="10" t="str">
        <f t="shared" si="47"/>
        <v/>
      </c>
      <c r="AS19" s="10" t="str">
        <f t="shared" si="48"/>
        <v/>
      </c>
      <c r="AT19" s="10" t="str">
        <f t="shared" si="49"/>
        <v/>
      </c>
      <c r="AU19" s="10" t="str">
        <f t="shared" si="50"/>
        <v/>
      </c>
      <c r="AV19" s="10" t="str">
        <f t="shared" si="51"/>
        <v/>
      </c>
      <c r="AW19" s="10" t="str">
        <f t="shared" si="52"/>
        <v/>
      </c>
      <c r="AX19" s="10" t="str">
        <f t="shared" si="53"/>
        <v/>
      </c>
      <c r="AY19" s="10" t="str">
        <f t="shared" si="54"/>
        <v/>
      </c>
      <c r="AZ19" s="10" t="str">
        <f t="shared" si="55"/>
        <v/>
      </c>
      <c r="BA19" s="10" t="str">
        <f t="shared" si="56"/>
        <v/>
      </c>
      <c r="BB19" s="10" t="str">
        <f t="shared" si="57"/>
        <v/>
      </c>
      <c r="BC19" s="10" t="str">
        <f t="shared" si="28"/>
        <v/>
      </c>
      <c r="BD19" s="10" t="str">
        <f t="shared" si="58"/>
        <v/>
      </c>
      <c r="BE19" s="10"/>
      <c r="BF19" s="10" t="b">
        <f t="shared" si="59"/>
        <v>1</v>
      </c>
      <c r="BG19" s="10" t="b">
        <f t="shared" si="30"/>
        <v>1</v>
      </c>
      <c r="BH19" s="10" t="b">
        <f t="shared" si="60"/>
        <v>0</v>
      </c>
      <c r="BI19" s="10" t="b">
        <f t="shared" si="31"/>
        <v>0</v>
      </c>
      <c r="BJ19" s="10"/>
      <c r="BK19" s="10">
        <v>1000</v>
      </c>
      <c r="BL19" s="59">
        <f t="shared" si="32"/>
        <v>0</v>
      </c>
      <c r="BM19" s="59">
        <v>10</v>
      </c>
      <c r="BN19" s="10"/>
      <c r="BO19" s="10">
        <f t="shared" si="61"/>
        <v>0</v>
      </c>
      <c r="BP19" s="59">
        <f t="shared" si="62"/>
        <v>0</v>
      </c>
      <c r="BQ19" s="59">
        <f t="shared" si="63"/>
        <v>0</v>
      </c>
      <c r="BR19" s="59">
        <f t="shared" si="64"/>
        <v>0</v>
      </c>
      <c r="BS19" s="59">
        <f t="shared" si="65"/>
        <v>0</v>
      </c>
    </row>
    <row r="20" spans="1:71" s="3" customFormat="1" x14ac:dyDescent="0.35">
      <c r="A20" s="133"/>
      <c r="B20" s="134"/>
      <c r="C20" s="51"/>
      <c r="D20" s="10" t="str">
        <f t="shared" si="1"/>
        <v/>
      </c>
      <c r="E20" s="28"/>
      <c r="F20" s="28"/>
      <c r="G20" s="28" t="s">
        <v>4</v>
      </c>
      <c r="H20" s="28"/>
      <c r="I20" s="28"/>
      <c r="J20" s="28" t="s">
        <v>4</v>
      </c>
      <c r="K20" s="28"/>
      <c r="L20" s="28"/>
      <c r="M20" s="28" t="s">
        <v>4</v>
      </c>
      <c r="N20" s="28"/>
      <c r="O20" s="28"/>
      <c r="P20" s="28" t="s">
        <v>4</v>
      </c>
      <c r="Q20" s="28"/>
      <c r="R20" s="28"/>
      <c r="S20" s="28" t="s">
        <v>4</v>
      </c>
      <c r="T20" s="28"/>
      <c r="U20" s="28"/>
      <c r="V20" s="51" t="s">
        <v>4</v>
      </c>
      <c r="W20" s="51"/>
      <c r="X20" s="28" t="s">
        <v>4</v>
      </c>
      <c r="Y20" s="10" t="str">
        <f>IF(AND('Section 8'!$L$4=No,OR($BF20=FALSE,$BG20=FALSE)),Tab_NotReq,
IF(AND($C20="",$D20="",$F20="",$I20="",$R20="",$U20="",$W20="",$AA20="",$AB20=""),"",
IF(COUNTIF($AA20:$BD20,Incomplete)&gt;=1,Incomplete_or_multiple_errors&amp;": "&amp;INDEX($AA$2:$BD$4,1,MATCH(Incomplete,$AA20:$BD20,0)),Complete)))</f>
        <v/>
      </c>
      <c r="Z20" s="7"/>
      <c r="AA20" s="10" t="str">
        <f t="shared" si="33"/>
        <v/>
      </c>
      <c r="AB20" s="10" t="str" cm="1">
        <f t="array" ref="AB20">IF($AB$1=No,"",
IF(OR(BF20=FALSE,BG20=FALSE),"",
IF(AND(SUMPRODUCT(--(BH20:BH$336=TRUE))=0,SUMPRODUCT(--(BI20:BI$336=TRUE))=0),"",Incomplete)))</f>
        <v/>
      </c>
      <c r="AC20" s="10" t="str">
        <f>IF(AC$1=No,"",IF($C20="","",
IF(COUNTIF('Substances &amp; Codes'!$B$4:$H$276,$C20)=0,Incomplete,Complete)))</f>
        <v/>
      </c>
      <c r="AD20" s="10" t="str">
        <f t="shared" si="3"/>
        <v/>
      </c>
      <c r="AE20" s="10" t="str">
        <f t="shared" si="34"/>
        <v/>
      </c>
      <c r="AF20" s="10" t="str">
        <f t="shared" si="35"/>
        <v/>
      </c>
      <c r="AG20" s="10" t="str">
        <f t="shared" si="36"/>
        <v/>
      </c>
      <c r="AH20" s="10" t="str">
        <f t="shared" si="37"/>
        <v/>
      </c>
      <c r="AI20" s="10" t="str">
        <f t="shared" si="38"/>
        <v/>
      </c>
      <c r="AJ20" s="10" t="str">
        <f t="shared" si="39"/>
        <v/>
      </c>
      <c r="AK20" s="10" t="str">
        <f t="shared" si="40"/>
        <v/>
      </c>
      <c r="AL20" s="10" t="str">
        <f t="shared" si="41"/>
        <v/>
      </c>
      <c r="AM20" s="10" t="str">
        <f t="shared" si="42"/>
        <v/>
      </c>
      <c r="AN20" s="10" t="str">
        <f t="shared" si="43"/>
        <v/>
      </c>
      <c r="AO20" s="10" t="str">
        <f t="shared" si="44"/>
        <v/>
      </c>
      <c r="AP20" s="10" t="str">
        <f t="shared" si="45"/>
        <v/>
      </c>
      <c r="AQ20" s="10" t="str">
        <f t="shared" si="46"/>
        <v/>
      </c>
      <c r="AR20" s="10" t="str">
        <f t="shared" si="47"/>
        <v/>
      </c>
      <c r="AS20" s="10" t="str">
        <f t="shared" si="48"/>
        <v/>
      </c>
      <c r="AT20" s="10" t="str">
        <f t="shared" si="49"/>
        <v/>
      </c>
      <c r="AU20" s="10" t="str">
        <f t="shared" si="50"/>
        <v/>
      </c>
      <c r="AV20" s="10" t="str">
        <f t="shared" si="51"/>
        <v/>
      </c>
      <c r="AW20" s="10" t="str">
        <f t="shared" si="52"/>
        <v/>
      </c>
      <c r="AX20" s="10" t="str">
        <f t="shared" si="53"/>
        <v/>
      </c>
      <c r="AY20" s="10" t="str">
        <f t="shared" si="54"/>
        <v/>
      </c>
      <c r="AZ20" s="10" t="str">
        <f t="shared" si="55"/>
        <v/>
      </c>
      <c r="BA20" s="10" t="str">
        <f t="shared" si="56"/>
        <v/>
      </c>
      <c r="BB20" s="10" t="str">
        <f t="shared" si="57"/>
        <v/>
      </c>
      <c r="BC20" s="10" t="str">
        <f t="shared" si="28"/>
        <v/>
      </c>
      <c r="BD20" s="10" t="str">
        <f t="shared" si="58"/>
        <v/>
      </c>
      <c r="BE20" s="10"/>
      <c r="BF20" s="10" t="b">
        <f t="shared" si="59"/>
        <v>1</v>
      </c>
      <c r="BG20" s="10" t="b">
        <f t="shared" si="30"/>
        <v>1</v>
      </c>
      <c r="BH20" s="10" t="b">
        <f t="shared" si="60"/>
        <v>0</v>
      </c>
      <c r="BI20" s="10" t="b">
        <f t="shared" si="31"/>
        <v>0</v>
      </c>
      <c r="BJ20" s="10"/>
      <c r="BK20" s="10">
        <v>1000</v>
      </c>
      <c r="BL20" s="59">
        <f t="shared" si="32"/>
        <v>0</v>
      </c>
      <c r="BM20" s="59">
        <v>10</v>
      </c>
      <c r="BN20" s="10"/>
      <c r="BO20" s="10">
        <f t="shared" si="61"/>
        <v>0</v>
      </c>
      <c r="BP20" s="59">
        <f t="shared" si="62"/>
        <v>0</v>
      </c>
      <c r="BQ20" s="59">
        <f t="shared" si="63"/>
        <v>0</v>
      </c>
      <c r="BR20" s="59">
        <f t="shared" si="64"/>
        <v>0</v>
      </c>
      <c r="BS20" s="59">
        <f t="shared" si="65"/>
        <v>0</v>
      </c>
    </row>
    <row r="21" spans="1:71" s="3" customFormat="1" x14ac:dyDescent="0.35">
      <c r="A21" s="133"/>
      <c r="B21" s="134"/>
      <c r="C21" s="51"/>
      <c r="D21" s="10" t="str">
        <f t="shared" si="1"/>
        <v/>
      </c>
      <c r="E21" s="28"/>
      <c r="F21" s="28"/>
      <c r="G21" s="28" t="s">
        <v>4</v>
      </c>
      <c r="H21" s="28"/>
      <c r="I21" s="28"/>
      <c r="J21" s="28" t="s">
        <v>4</v>
      </c>
      <c r="K21" s="28"/>
      <c r="L21" s="28"/>
      <c r="M21" s="28" t="s">
        <v>4</v>
      </c>
      <c r="N21" s="28"/>
      <c r="O21" s="28"/>
      <c r="P21" s="28" t="s">
        <v>4</v>
      </c>
      <c r="Q21" s="28"/>
      <c r="R21" s="28"/>
      <c r="S21" s="28" t="s">
        <v>4</v>
      </c>
      <c r="T21" s="28"/>
      <c r="U21" s="28"/>
      <c r="V21" s="51" t="s">
        <v>4</v>
      </c>
      <c r="W21" s="51"/>
      <c r="X21" s="28" t="s">
        <v>4</v>
      </c>
      <c r="Y21" s="10" t="str">
        <f>IF(AND('Section 8'!$L$4=No,OR($BF21=FALSE,$BG21=FALSE)),Tab_NotReq,
IF(AND($C21="",$D21="",$F21="",$I21="",$R21="",$U21="",$W21="",$AA21="",$AB21=""),"",
IF(COUNTIF($AA21:$BD21,Incomplete)&gt;=1,Incomplete_or_multiple_errors&amp;": "&amp;INDEX($AA$2:$BD$4,1,MATCH(Incomplete,$AA21:$BD21,0)),Complete)))</f>
        <v/>
      </c>
      <c r="Z21" s="7"/>
      <c r="AA21" s="10" t="str">
        <f t="shared" si="33"/>
        <v/>
      </c>
      <c r="AB21" s="10" t="str" cm="1">
        <f t="array" ref="AB21">IF($AB$1=No,"",
IF(OR(BF21=FALSE,BG21=FALSE),"",
IF(AND(SUMPRODUCT(--(BH21:BH$336=TRUE))=0,SUMPRODUCT(--(BI21:BI$336=TRUE))=0),"",Incomplete)))</f>
        <v/>
      </c>
      <c r="AC21" s="10" t="str">
        <f>IF(AC$1=No,"",IF($C21="","",
IF(COUNTIF('Substances &amp; Codes'!$B$4:$H$276,$C21)=0,Incomplete,Complete)))</f>
        <v/>
      </c>
      <c r="AD21" s="10" t="str">
        <f t="shared" si="3"/>
        <v/>
      </c>
      <c r="AE21" s="10" t="str">
        <f t="shared" si="34"/>
        <v/>
      </c>
      <c r="AF21" s="10" t="str">
        <f t="shared" si="35"/>
        <v/>
      </c>
      <c r="AG21" s="10" t="str">
        <f t="shared" si="36"/>
        <v/>
      </c>
      <c r="AH21" s="10" t="str">
        <f t="shared" si="37"/>
        <v/>
      </c>
      <c r="AI21" s="10" t="str">
        <f t="shared" si="38"/>
        <v/>
      </c>
      <c r="AJ21" s="10" t="str">
        <f t="shared" si="39"/>
        <v/>
      </c>
      <c r="AK21" s="10" t="str">
        <f t="shared" si="40"/>
        <v/>
      </c>
      <c r="AL21" s="10" t="str">
        <f t="shared" si="41"/>
        <v/>
      </c>
      <c r="AM21" s="10" t="str">
        <f t="shared" si="42"/>
        <v/>
      </c>
      <c r="AN21" s="10" t="str">
        <f t="shared" si="43"/>
        <v/>
      </c>
      <c r="AO21" s="10" t="str">
        <f t="shared" si="44"/>
        <v/>
      </c>
      <c r="AP21" s="10" t="str">
        <f t="shared" si="45"/>
        <v/>
      </c>
      <c r="AQ21" s="10" t="str">
        <f t="shared" si="46"/>
        <v/>
      </c>
      <c r="AR21" s="10" t="str">
        <f t="shared" si="47"/>
        <v/>
      </c>
      <c r="AS21" s="10" t="str">
        <f t="shared" si="48"/>
        <v/>
      </c>
      <c r="AT21" s="10" t="str">
        <f t="shared" si="49"/>
        <v/>
      </c>
      <c r="AU21" s="10" t="str">
        <f t="shared" si="50"/>
        <v/>
      </c>
      <c r="AV21" s="10" t="str">
        <f t="shared" si="51"/>
        <v/>
      </c>
      <c r="AW21" s="10" t="str">
        <f t="shared" si="52"/>
        <v/>
      </c>
      <c r="AX21" s="10" t="str">
        <f t="shared" si="53"/>
        <v/>
      </c>
      <c r="AY21" s="10" t="str">
        <f t="shared" si="54"/>
        <v/>
      </c>
      <c r="AZ21" s="10" t="str">
        <f t="shared" si="55"/>
        <v/>
      </c>
      <c r="BA21" s="10" t="str">
        <f t="shared" si="56"/>
        <v/>
      </c>
      <c r="BB21" s="10" t="str">
        <f t="shared" si="57"/>
        <v/>
      </c>
      <c r="BC21" s="10" t="str">
        <f t="shared" si="28"/>
        <v/>
      </c>
      <c r="BD21" s="10" t="str">
        <f t="shared" si="58"/>
        <v/>
      </c>
      <c r="BE21" s="10"/>
      <c r="BF21" s="10" t="b">
        <f t="shared" si="59"/>
        <v>1</v>
      </c>
      <c r="BG21" s="10" t="b">
        <f t="shared" si="30"/>
        <v>1</v>
      </c>
      <c r="BH21" s="10" t="b">
        <f t="shared" si="60"/>
        <v>0</v>
      </c>
      <c r="BI21" s="10" t="b">
        <f t="shared" si="31"/>
        <v>0</v>
      </c>
      <c r="BJ21" s="10"/>
      <c r="BK21" s="10">
        <v>1000</v>
      </c>
      <c r="BL21" s="59">
        <f t="shared" si="32"/>
        <v>0</v>
      </c>
      <c r="BM21" s="59">
        <v>10</v>
      </c>
      <c r="BN21" s="10"/>
      <c r="BO21" s="10">
        <f t="shared" si="61"/>
        <v>0</v>
      </c>
      <c r="BP21" s="59">
        <f t="shared" si="62"/>
        <v>0</v>
      </c>
      <c r="BQ21" s="59">
        <f t="shared" si="63"/>
        <v>0</v>
      </c>
      <c r="BR21" s="59">
        <f t="shared" si="64"/>
        <v>0</v>
      </c>
      <c r="BS21" s="59">
        <f t="shared" si="65"/>
        <v>0</v>
      </c>
    </row>
    <row r="22" spans="1:71" s="3" customFormat="1" x14ac:dyDescent="0.35">
      <c r="A22" s="133"/>
      <c r="B22" s="134"/>
      <c r="C22" s="51"/>
      <c r="D22" s="10" t="str">
        <f t="shared" si="1"/>
        <v/>
      </c>
      <c r="E22" s="28"/>
      <c r="F22" s="28"/>
      <c r="G22" s="28" t="s">
        <v>4</v>
      </c>
      <c r="H22" s="28"/>
      <c r="I22" s="28"/>
      <c r="J22" s="28" t="s">
        <v>4</v>
      </c>
      <c r="K22" s="28"/>
      <c r="L22" s="28"/>
      <c r="M22" s="28" t="s">
        <v>4</v>
      </c>
      <c r="N22" s="28"/>
      <c r="O22" s="28"/>
      <c r="P22" s="28" t="s">
        <v>4</v>
      </c>
      <c r="Q22" s="28"/>
      <c r="R22" s="28"/>
      <c r="S22" s="28" t="s">
        <v>4</v>
      </c>
      <c r="T22" s="28"/>
      <c r="U22" s="28"/>
      <c r="V22" s="51" t="s">
        <v>4</v>
      </c>
      <c r="W22" s="51"/>
      <c r="X22" s="28" t="s">
        <v>4</v>
      </c>
      <c r="Y22" s="10" t="str">
        <f>IF(AND('Section 8'!$L$4=No,OR($BF22=FALSE,$BG22=FALSE)),Tab_NotReq,
IF(AND($C22="",$D22="",$F22="",$I22="",$R22="",$U22="",$W22="",$AA22="",$AB22=""),"",
IF(COUNTIF($AA22:$BD22,Incomplete)&gt;=1,Incomplete_or_multiple_errors&amp;": "&amp;INDEX($AA$2:$BD$4,1,MATCH(Incomplete,$AA22:$BD22,0)),Complete)))</f>
        <v/>
      </c>
      <c r="Z22" s="7"/>
      <c r="AA22" s="10" t="str">
        <f t="shared" si="33"/>
        <v/>
      </c>
      <c r="AB22" s="10" t="str" cm="1">
        <f t="array" ref="AB22">IF($AB$1=No,"",
IF(OR(BF22=FALSE,BG22=FALSE),"",
IF(AND(SUMPRODUCT(--(BH22:BH$336=TRUE))=0,SUMPRODUCT(--(BI22:BI$336=TRUE))=0),"",Incomplete)))</f>
        <v/>
      </c>
      <c r="AC22" s="10" t="str">
        <f>IF(AC$1=No,"",IF($C22="","",
IF(COUNTIF('Substances &amp; Codes'!$B$4:$H$276,$C22)=0,Incomplete,Complete)))</f>
        <v/>
      </c>
      <c r="AD22" s="10" t="str">
        <f t="shared" si="3"/>
        <v/>
      </c>
      <c r="AE22" s="10" t="str">
        <f t="shared" si="34"/>
        <v/>
      </c>
      <c r="AF22" s="10" t="str">
        <f t="shared" si="35"/>
        <v/>
      </c>
      <c r="AG22" s="10" t="str">
        <f t="shared" si="36"/>
        <v/>
      </c>
      <c r="AH22" s="10" t="str">
        <f t="shared" si="37"/>
        <v/>
      </c>
      <c r="AI22" s="10" t="str">
        <f t="shared" si="38"/>
        <v/>
      </c>
      <c r="AJ22" s="10" t="str">
        <f t="shared" si="39"/>
        <v/>
      </c>
      <c r="AK22" s="10" t="str">
        <f t="shared" si="40"/>
        <v/>
      </c>
      <c r="AL22" s="10" t="str">
        <f t="shared" si="41"/>
        <v/>
      </c>
      <c r="AM22" s="10" t="str">
        <f t="shared" si="42"/>
        <v/>
      </c>
      <c r="AN22" s="10" t="str">
        <f t="shared" si="43"/>
        <v/>
      </c>
      <c r="AO22" s="10" t="str">
        <f t="shared" si="44"/>
        <v/>
      </c>
      <c r="AP22" s="10" t="str">
        <f t="shared" si="45"/>
        <v/>
      </c>
      <c r="AQ22" s="10" t="str">
        <f t="shared" si="46"/>
        <v/>
      </c>
      <c r="AR22" s="10" t="str">
        <f t="shared" si="47"/>
        <v/>
      </c>
      <c r="AS22" s="10" t="str">
        <f t="shared" si="48"/>
        <v/>
      </c>
      <c r="AT22" s="10" t="str">
        <f t="shared" si="49"/>
        <v/>
      </c>
      <c r="AU22" s="10" t="str">
        <f t="shared" si="50"/>
        <v/>
      </c>
      <c r="AV22" s="10" t="str">
        <f t="shared" si="51"/>
        <v/>
      </c>
      <c r="AW22" s="10" t="str">
        <f t="shared" si="52"/>
        <v/>
      </c>
      <c r="AX22" s="10" t="str">
        <f t="shared" si="53"/>
        <v/>
      </c>
      <c r="AY22" s="10" t="str">
        <f t="shared" si="54"/>
        <v/>
      </c>
      <c r="AZ22" s="10" t="str">
        <f t="shared" si="55"/>
        <v/>
      </c>
      <c r="BA22" s="10" t="str">
        <f t="shared" si="56"/>
        <v/>
      </c>
      <c r="BB22" s="10" t="str">
        <f t="shared" si="57"/>
        <v/>
      </c>
      <c r="BC22" s="10" t="str">
        <f t="shared" si="28"/>
        <v/>
      </c>
      <c r="BD22" s="10" t="str">
        <f t="shared" si="58"/>
        <v/>
      </c>
      <c r="BE22" s="10"/>
      <c r="BF22" s="10" t="b">
        <f t="shared" si="59"/>
        <v>1</v>
      </c>
      <c r="BG22" s="10" t="b">
        <f t="shared" si="30"/>
        <v>1</v>
      </c>
      <c r="BH22" s="10" t="b">
        <f t="shared" si="60"/>
        <v>0</v>
      </c>
      <c r="BI22" s="10" t="b">
        <f t="shared" si="31"/>
        <v>0</v>
      </c>
      <c r="BJ22" s="10"/>
      <c r="BK22" s="10">
        <v>1000</v>
      </c>
      <c r="BL22" s="59">
        <f t="shared" si="32"/>
        <v>0</v>
      </c>
      <c r="BM22" s="59">
        <v>10</v>
      </c>
      <c r="BN22" s="10"/>
      <c r="BO22" s="10">
        <f t="shared" si="61"/>
        <v>0</v>
      </c>
      <c r="BP22" s="59">
        <f t="shared" si="62"/>
        <v>0</v>
      </c>
      <c r="BQ22" s="59">
        <f t="shared" si="63"/>
        <v>0</v>
      </c>
      <c r="BR22" s="59">
        <f t="shared" si="64"/>
        <v>0</v>
      </c>
      <c r="BS22" s="59">
        <f t="shared" si="65"/>
        <v>0</v>
      </c>
    </row>
    <row r="23" spans="1:71" s="3" customFormat="1" x14ac:dyDescent="0.35">
      <c r="A23" s="133"/>
      <c r="B23" s="134"/>
      <c r="C23" s="51"/>
      <c r="D23" s="10" t="str">
        <f t="shared" si="1"/>
        <v/>
      </c>
      <c r="E23" s="28"/>
      <c r="F23" s="28"/>
      <c r="G23" s="28" t="s">
        <v>4</v>
      </c>
      <c r="H23" s="28"/>
      <c r="I23" s="28"/>
      <c r="J23" s="28" t="s">
        <v>4</v>
      </c>
      <c r="K23" s="28"/>
      <c r="L23" s="28"/>
      <c r="M23" s="28" t="s">
        <v>4</v>
      </c>
      <c r="N23" s="28"/>
      <c r="O23" s="28"/>
      <c r="P23" s="28" t="s">
        <v>4</v>
      </c>
      <c r="Q23" s="28"/>
      <c r="R23" s="28"/>
      <c r="S23" s="28" t="s">
        <v>4</v>
      </c>
      <c r="T23" s="28"/>
      <c r="U23" s="28"/>
      <c r="V23" s="51" t="s">
        <v>4</v>
      </c>
      <c r="W23" s="51"/>
      <c r="X23" s="28" t="s">
        <v>4</v>
      </c>
      <c r="Y23" s="10" t="str">
        <f>IF(AND('Section 8'!$L$4=No,OR($BF23=FALSE,$BG23=FALSE)),Tab_NotReq,
IF(AND($C23="",$D23="",$F23="",$I23="",$R23="",$U23="",$W23="",$AA23="",$AB23=""),"",
IF(COUNTIF($AA23:$BD23,Incomplete)&gt;=1,Incomplete_or_multiple_errors&amp;": "&amp;INDEX($AA$2:$BD$4,1,MATCH(Incomplete,$AA23:$BD23,0)),Complete)))</f>
        <v/>
      </c>
      <c r="Z23" s="7"/>
      <c r="AA23" s="10" t="str">
        <f t="shared" si="33"/>
        <v/>
      </c>
      <c r="AB23" s="10" t="str" cm="1">
        <f t="array" ref="AB23">IF($AB$1=No,"",
IF(OR(BF23=FALSE,BG23=FALSE),"",
IF(AND(SUMPRODUCT(--(BH23:BH$336=TRUE))=0,SUMPRODUCT(--(BI23:BI$336=TRUE))=0),"",Incomplete)))</f>
        <v/>
      </c>
      <c r="AC23" s="10" t="str">
        <f>IF(AC$1=No,"",IF($C23="","",
IF(COUNTIF('Substances &amp; Codes'!$B$4:$H$276,$C23)=0,Incomplete,Complete)))</f>
        <v/>
      </c>
      <c r="AD23" s="10" t="str">
        <f t="shared" si="3"/>
        <v/>
      </c>
      <c r="AE23" s="10" t="str">
        <f t="shared" si="34"/>
        <v/>
      </c>
      <c r="AF23" s="10" t="str">
        <f t="shared" si="35"/>
        <v/>
      </c>
      <c r="AG23" s="10" t="str">
        <f t="shared" si="36"/>
        <v/>
      </c>
      <c r="AH23" s="10" t="str">
        <f t="shared" si="37"/>
        <v/>
      </c>
      <c r="AI23" s="10" t="str">
        <f t="shared" si="38"/>
        <v/>
      </c>
      <c r="AJ23" s="10" t="str">
        <f t="shared" si="39"/>
        <v/>
      </c>
      <c r="AK23" s="10" t="str">
        <f t="shared" si="40"/>
        <v/>
      </c>
      <c r="AL23" s="10" t="str">
        <f t="shared" si="41"/>
        <v/>
      </c>
      <c r="AM23" s="10" t="str">
        <f t="shared" si="42"/>
        <v/>
      </c>
      <c r="AN23" s="10" t="str">
        <f t="shared" si="43"/>
        <v/>
      </c>
      <c r="AO23" s="10" t="str">
        <f t="shared" si="44"/>
        <v/>
      </c>
      <c r="AP23" s="10" t="str">
        <f t="shared" si="45"/>
        <v/>
      </c>
      <c r="AQ23" s="10" t="str">
        <f t="shared" si="46"/>
        <v/>
      </c>
      <c r="AR23" s="10" t="str">
        <f t="shared" si="47"/>
        <v/>
      </c>
      <c r="AS23" s="10" t="str">
        <f t="shared" si="48"/>
        <v/>
      </c>
      <c r="AT23" s="10" t="str">
        <f t="shared" si="49"/>
        <v/>
      </c>
      <c r="AU23" s="10" t="str">
        <f t="shared" si="50"/>
        <v/>
      </c>
      <c r="AV23" s="10" t="str">
        <f t="shared" si="51"/>
        <v/>
      </c>
      <c r="AW23" s="10" t="str">
        <f t="shared" si="52"/>
        <v/>
      </c>
      <c r="AX23" s="10" t="str">
        <f t="shared" si="53"/>
        <v/>
      </c>
      <c r="AY23" s="10" t="str">
        <f t="shared" si="54"/>
        <v/>
      </c>
      <c r="AZ23" s="10" t="str">
        <f t="shared" si="55"/>
        <v/>
      </c>
      <c r="BA23" s="10" t="str">
        <f t="shared" si="56"/>
        <v/>
      </c>
      <c r="BB23" s="10" t="str">
        <f t="shared" si="57"/>
        <v/>
      </c>
      <c r="BC23" s="10" t="str">
        <f t="shared" si="28"/>
        <v/>
      </c>
      <c r="BD23" s="10" t="str">
        <f t="shared" si="58"/>
        <v/>
      </c>
      <c r="BE23" s="10"/>
      <c r="BF23" s="10" t="b">
        <f t="shared" si="59"/>
        <v>1</v>
      </c>
      <c r="BG23" s="10" t="b">
        <f t="shared" si="30"/>
        <v>1</v>
      </c>
      <c r="BH23" s="10" t="b">
        <f t="shared" si="60"/>
        <v>0</v>
      </c>
      <c r="BI23" s="10" t="b">
        <f t="shared" si="31"/>
        <v>0</v>
      </c>
      <c r="BJ23" s="10"/>
      <c r="BK23" s="10">
        <v>1000</v>
      </c>
      <c r="BL23" s="59">
        <f t="shared" si="32"/>
        <v>0</v>
      </c>
      <c r="BM23" s="59">
        <v>10</v>
      </c>
      <c r="BN23" s="10"/>
      <c r="BO23" s="10">
        <f t="shared" si="61"/>
        <v>0</v>
      </c>
      <c r="BP23" s="59">
        <f t="shared" si="62"/>
        <v>0</v>
      </c>
      <c r="BQ23" s="59">
        <f t="shared" si="63"/>
        <v>0</v>
      </c>
      <c r="BR23" s="59">
        <f t="shared" si="64"/>
        <v>0</v>
      </c>
      <c r="BS23" s="59">
        <f t="shared" si="65"/>
        <v>0</v>
      </c>
    </row>
    <row r="24" spans="1:71" s="3" customFormat="1" x14ac:dyDescent="0.35">
      <c r="A24" s="133"/>
      <c r="B24" s="134"/>
      <c r="C24" s="51"/>
      <c r="D24" s="10" t="str">
        <f t="shared" si="1"/>
        <v/>
      </c>
      <c r="E24" s="28"/>
      <c r="F24" s="28"/>
      <c r="G24" s="28" t="s">
        <v>4</v>
      </c>
      <c r="H24" s="28"/>
      <c r="I24" s="28"/>
      <c r="J24" s="28" t="s">
        <v>4</v>
      </c>
      <c r="K24" s="28"/>
      <c r="L24" s="28"/>
      <c r="M24" s="28" t="s">
        <v>4</v>
      </c>
      <c r="N24" s="28"/>
      <c r="O24" s="28"/>
      <c r="P24" s="28" t="s">
        <v>4</v>
      </c>
      <c r="Q24" s="28"/>
      <c r="R24" s="28"/>
      <c r="S24" s="28" t="s">
        <v>4</v>
      </c>
      <c r="T24" s="28"/>
      <c r="U24" s="28"/>
      <c r="V24" s="51" t="s">
        <v>4</v>
      </c>
      <c r="W24" s="51"/>
      <c r="X24" s="28" t="s">
        <v>4</v>
      </c>
      <c r="Y24" s="10" t="str">
        <f>IF(AND('Section 8'!$L$4=No,OR($BF24=FALSE,$BG24=FALSE)),Tab_NotReq,
IF(AND($C24="",$D24="",$F24="",$I24="",$R24="",$U24="",$W24="",$AA24="",$AB24=""),"",
IF(COUNTIF($AA24:$BD24,Incomplete)&gt;=1,Incomplete_or_multiple_errors&amp;": "&amp;INDEX($AA$2:$BD$4,1,MATCH(Incomplete,$AA24:$BD24,0)),Complete)))</f>
        <v/>
      </c>
      <c r="Z24" s="7"/>
      <c r="AA24" s="10" t="str">
        <f t="shared" si="33"/>
        <v/>
      </c>
      <c r="AB24" s="10" t="str" cm="1">
        <f t="array" ref="AB24">IF($AB$1=No,"",
IF(OR(BF24=FALSE,BG24=FALSE),"",
IF(AND(SUMPRODUCT(--(BH24:BH$336=TRUE))=0,SUMPRODUCT(--(BI24:BI$336=TRUE))=0),"",Incomplete)))</f>
        <v/>
      </c>
      <c r="AC24" s="10" t="str">
        <f>IF(AC$1=No,"",IF($C24="","",
IF(COUNTIF('Substances &amp; Codes'!$B$4:$H$276,$C24)=0,Incomplete,Complete)))</f>
        <v/>
      </c>
      <c r="AD24" s="10" t="str">
        <f t="shared" si="3"/>
        <v/>
      </c>
      <c r="AE24" s="10" t="str">
        <f t="shared" si="34"/>
        <v/>
      </c>
      <c r="AF24" s="10" t="str">
        <f t="shared" si="35"/>
        <v/>
      </c>
      <c r="AG24" s="10" t="str">
        <f t="shared" si="36"/>
        <v/>
      </c>
      <c r="AH24" s="10" t="str">
        <f t="shared" si="37"/>
        <v/>
      </c>
      <c r="AI24" s="10" t="str">
        <f t="shared" si="38"/>
        <v/>
      </c>
      <c r="AJ24" s="10" t="str">
        <f t="shared" si="39"/>
        <v/>
      </c>
      <c r="AK24" s="10" t="str">
        <f t="shared" si="40"/>
        <v/>
      </c>
      <c r="AL24" s="10" t="str">
        <f t="shared" si="41"/>
        <v/>
      </c>
      <c r="AM24" s="10" t="str">
        <f t="shared" si="42"/>
        <v/>
      </c>
      <c r="AN24" s="10" t="str">
        <f t="shared" si="43"/>
        <v/>
      </c>
      <c r="AO24" s="10" t="str">
        <f t="shared" si="44"/>
        <v/>
      </c>
      <c r="AP24" s="10" t="str">
        <f t="shared" si="45"/>
        <v/>
      </c>
      <c r="AQ24" s="10" t="str">
        <f t="shared" si="46"/>
        <v/>
      </c>
      <c r="AR24" s="10" t="str">
        <f t="shared" si="47"/>
        <v/>
      </c>
      <c r="AS24" s="10" t="str">
        <f t="shared" si="48"/>
        <v/>
      </c>
      <c r="AT24" s="10" t="str">
        <f t="shared" si="49"/>
        <v/>
      </c>
      <c r="AU24" s="10" t="str">
        <f t="shared" si="50"/>
        <v/>
      </c>
      <c r="AV24" s="10" t="str">
        <f t="shared" si="51"/>
        <v/>
      </c>
      <c r="AW24" s="10" t="str">
        <f t="shared" si="52"/>
        <v/>
      </c>
      <c r="AX24" s="10" t="str">
        <f t="shared" si="53"/>
        <v/>
      </c>
      <c r="AY24" s="10" t="str">
        <f t="shared" si="54"/>
        <v/>
      </c>
      <c r="AZ24" s="10" t="str">
        <f t="shared" si="55"/>
        <v/>
      </c>
      <c r="BA24" s="10" t="str">
        <f t="shared" si="56"/>
        <v/>
      </c>
      <c r="BB24" s="10" t="str">
        <f t="shared" si="57"/>
        <v/>
      </c>
      <c r="BC24" s="10" t="str">
        <f t="shared" si="28"/>
        <v/>
      </c>
      <c r="BD24" s="10" t="str">
        <f t="shared" si="58"/>
        <v/>
      </c>
      <c r="BE24" s="10"/>
      <c r="BF24" s="10" t="b">
        <f t="shared" si="59"/>
        <v>1</v>
      </c>
      <c r="BG24" s="10" t="b">
        <f t="shared" si="30"/>
        <v>1</v>
      </c>
      <c r="BH24" s="10" t="b">
        <f t="shared" si="60"/>
        <v>0</v>
      </c>
      <c r="BI24" s="10" t="b">
        <f t="shared" si="31"/>
        <v>0</v>
      </c>
      <c r="BJ24" s="10"/>
      <c r="BK24" s="10">
        <v>1000</v>
      </c>
      <c r="BL24" s="59">
        <f t="shared" si="32"/>
        <v>0</v>
      </c>
      <c r="BM24" s="59">
        <v>10</v>
      </c>
      <c r="BN24" s="10"/>
      <c r="BO24" s="10">
        <f t="shared" si="61"/>
        <v>0</v>
      </c>
      <c r="BP24" s="59">
        <f t="shared" si="62"/>
        <v>0</v>
      </c>
      <c r="BQ24" s="59">
        <f t="shared" si="63"/>
        <v>0</v>
      </c>
      <c r="BR24" s="59">
        <f t="shared" si="64"/>
        <v>0</v>
      </c>
      <c r="BS24" s="59">
        <f t="shared" si="65"/>
        <v>0</v>
      </c>
    </row>
    <row r="25" spans="1:71" s="3" customFormat="1" x14ac:dyDescent="0.35">
      <c r="A25" s="133"/>
      <c r="B25" s="134"/>
      <c r="C25" s="51"/>
      <c r="D25" s="10" t="str">
        <f t="shared" si="1"/>
        <v/>
      </c>
      <c r="E25" s="28"/>
      <c r="F25" s="28"/>
      <c r="G25" s="28" t="s">
        <v>4</v>
      </c>
      <c r="H25" s="28"/>
      <c r="I25" s="28"/>
      <c r="J25" s="28" t="s">
        <v>4</v>
      </c>
      <c r="K25" s="28"/>
      <c r="L25" s="28"/>
      <c r="M25" s="28" t="s">
        <v>4</v>
      </c>
      <c r="N25" s="28"/>
      <c r="O25" s="28"/>
      <c r="P25" s="28" t="s">
        <v>4</v>
      </c>
      <c r="Q25" s="28"/>
      <c r="R25" s="28"/>
      <c r="S25" s="28" t="s">
        <v>4</v>
      </c>
      <c r="T25" s="28"/>
      <c r="U25" s="28"/>
      <c r="V25" s="51" t="s">
        <v>4</v>
      </c>
      <c r="W25" s="51"/>
      <c r="X25" s="28" t="s">
        <v>4</v>
      </c>
      <c r="Y25" s="10" t="str">
        <f>IF(AND('Section 8'!$L$4=No,OR($BF25=FALSE,$BG25=FALSE)),Tab_NotReq,
IF(AND($C25="",$D25="",$F25="",$I25="",$R25="",$U25="",$W25="",$AA25="",$AB25=""),"",
IF(COUNTIF($AA25:$BD25,Incomplete)&gt;=1,Incomplete_or_multiple_errors&amp;": "&amp;INDEX($AA$2:$BD$4,1,MATCH(Incomplete,$AA25:$BD25,0)),Complete)))</f>
        <v/>
      </c>
      <c r="Z25" s="7"/>
      <c r="AA25" s="10" t="str">
        <f t="shared" si="33"/>
        <v/>
      </c>
      <c r="AB25" s="10" t="str" cm="1">
        <f t="array" ref="AB25">IF($AB$1=No,"",
IF(OR(BF25=FALSE,BG25=FALSE),"",
IF(AND(SUMPRODUCT(--(BH25:BH$336=TRUE))=0,SUMPRODUCT(--(BI25:BI$336=TRUE))=0),"",Incomplete)))</f>
        <v/>
      </c>
      <c r="AC25" s="10" t="str">
        <f>IF(AC$1=No,"",IF($C25="","",
IF(COUNTIF('Substances &amp; Codes'!$B$4:$H$276,$C25)=0,Incomplete,Complete)))</f>
        <v/>
      </c>
      <c r="AD25" s="10" t="str">
        <f t="shared" si="3"/>
        <v/>
      </c>
      <c r="AE25" s="10" t="str">
        <f t="shared" si="34"/>
        <v/>
      </c>
      <c r="AF25" s="10" t="str">
        <f t="shared" si="35"/>
        <v/>
      </c>
      <c r="AG25" s="10" t="str">
        <f t="shared" si="36"/>
        <v/>
      </c>
      <c r="AH25" s="10" t="str">
        <f t="shared" si="37"/>
        <v/>
      </c>
      <c r="AI25" s="10" t="str">
        <f t="shared" si="38"/>
        <v/>
      </c>
      <c r="AJ25" s="10" t="str">
        <f t="shared" si="39"/>
        <v/>
      </c>
      <c r="AK25" s="10" t="str">
        <f t="shared" si="40"/>
        <v/>
      </c>
      <c r="AL25" s="10" t="str">
        <f t="shared" si="41"/>
        <v/>
      </c>
      <c r="AM25" s="10" t="str">
        <f t="shared" si="42"/>
        <v/>
      </c>
      <c r="AN25" s="10" t="str">
        <f t="shared" si="43"/>
        <v/>
      </c>
      <c r="AO25" s="10" t="str">
        <f t="shared" si="44"/>
        <v/>
      </c>
      <c r="AP25" s="10" t="str">
        <f t="shared" si="45"/>
        <v/>
      </c>
      <c r="AQ25" s="10" t="str">
        <f t="shared" si="46"/>
        <v/>
      </c>
      <c r="AR25" s="10" t="str">
        <f t="shared" si="47"/>
        <v/>
      </c>
      <c r="AS25" s="10" t="str">
        <f t="shared" si="48"/>
        <v/>
      </c>
      <c r="AT25" s="10" t="str">
        <f t="shared" si="49"/>
        <v/>
      </c>
      <c r="AU25" s="10" t="str">
        <f t="shared" si="50"/>
        <v/>
      </c>
      <c r="AV25" s="10" t="str">
        <f t="shared" si="51"/>
        <v/>
      </c>
      <c r="AW25" s="10" t="str">
        <f t="shared" si="52"/>
        <v/>
      </c>
      <c r="AX25" s="10" t="str">
        <f t="shared" si="53"/>
        <v/>
      </c>
      <c r="AY25" s="10" t="str">
        <f t="shared" si="54"/>
        <v/>
      </c>
      <c r="AZ25" s="10" t="str">
        <f t="shared" si="55"/>
        <v/>
      </c>
      <c r="BA25" s="10" t="str">
        <f t="shared" si="56"/>
        <v/>
      </c>
      <c r="BB25" s="10" t="str">
        <f t="shared" si="57"/>
        <v/>
      </c>
      <c r="BC25" s="10" t="str">
        <f t="shared" si="28"/>
        <v/>
      </c>
      <c r="BD25" s="10" t="str">
        <f t="shared" si="58"/>
        <v/>
      </c>
      <c r="BE25" s="10"/>
      <c r="BF25" s="10" t="b">
        <f t="shared" si="59"/>
        <v>1</v>
      </c>
      <c r="BG25" s="10" t="b">
        <f t="shared" si="30"/>
        <v>1</v>
      </c>
      <c r="BH25" s="10" t="b">
        <f t="shared" si="60"/>
        <v>0</v>
      </c>
      <c r="BI25" s="10" t="b">
        <f t="shared" si="31"/>
        <v>0</v>
      </c>
      <c r="BJ25" s="10"/>
      <c r="BK25" s="10">
        <v>1000</v>
      </c>
      <c r="BL25" s="59">
        <f t="shared" si="32"/>
        <v>0</v>
      </c>
      <c r="BM25" s="59">
        <v>10</v>
      </c>
      <c r="BN25" s="10"/>
      <c r="BO25" s="10">
        <f t="shared" si="61"/>
        <v>0</v>
      </c>
      <c r="BP25" s="59">
        <f t="shared" si="62"/>
        <v>0</v>
      </c>
      <c r="BQ25" s="59">
        <f t="shared" si="63"/>
        <v>0</v>
      </c>
      <c r="BR25" s="59">
        <f t="shared" si="64"/>
        <v>0</v>
      </c>
      <c r="BS25" s="59">
        <f t="shared" si="65"/>
        <v>0</v>
      </c>
    </row>
    <row r="26" spans="1:71" s="3" customFormat="1" x14ac:dyDescent="0.35">
      <c r="A26" s="133"/>
      <c r="B26" s="134"/>
      <c r="C26" s="51"/>
      <c r="D26" s="10" t="str">
        <f t="shared" si="1"/>
        <v/>
      </c>
      <c r="E26" s="28"/>
      <c r="F26" s="28"/>
      <c r="G26" s="28" t="s">
        <v>4</v>
      </c>
      <c r="H26" s="28"/>
      <c r="I26" s="28"/>
      <c r="J26" s="28" t="s">
        <v>4</v>
      </c>
      <c r="K26" s="28"/>
      <c r="L26" s="28"/>
      <c r="M26" s="28" t="s">
        <v>4</v>
      </c>
      <c r="N26" s="28"/>
      <c r="O26" s="28"/>
      <c r="P26" s="28" t="s">
        <v>4</v>
      </c>
      <c r="Q26" s="28"/>
      <c r="R26" s="28"/>
      <c r="S26" s="28" t="s">
        <v>4</v>
      </c>
      <c r="T26" s="28"/>
      <c r="U26" s="28"/>
      <c r="V26" s="51" t="s">
        <v>4</v>
      </c>
      <c r="W26" s="51"/>
      <c r="X26" s="28" t="s">
        <v>4</v>
      </c>
      <c r="Y26" s="10" t="str">
        <f>IF(AND('Section 8'!$L$4=No,OR($BF26=FALSE,$BG26=FALSE)),Tab_NotReq,
IF(AND($C26="",$D26="",$F26="",$I26="",$R26="",$U26="",$W26="",$AA26="",$AB26=""),"",
IF(COUNTIF($AA26:$BD26,Incomplete)&gt;=1,Incomplete_or_multiple_errors&amp;": "&amp;INDEX($AA$2:$BD$4,1,MATCH(Incomplete,$AA26:$BD26,0)),Complete)))</f>
        <v/>
      </c>
      <c r="Z26" s="7"/>
      <c r="AA26" s="10" t="str">
        <f t="shared" si="33"/>
        <v/>
      </c>
      <c r="AB26" s="10" t="str" cm="1">
        <f t="array" ref="AB26">IF($AB$1=No,"",
IF(OR(BF26=FALSE,BG26=FALSE),"",
IF(AND(SUMPRODUCT(--(BH26:BH$336=TRUE))=0,SUMPRODUCT(--(BI26:BI$336=TRUE))=0),"",Incomplete)))</f>
        <v/>
      </c>
      <c r="AC26" s="10" t="str">
        <f>IF(AC$1=No,"",IF($C26="","",
IF(COUNTIF('Substances &amp; Codes'!$B$4:$H$276,$C26)=0,Incomplete,Complete)))</f>
        <v/>
      </c>
      <c r="AD26" s="10" t="str">
        <f t="shared" si="3"/>
        <v/>
      </c>
      <c r="AE26" s="10" t="str">
        <f t="shared" si="34"/>
        <v/>
      </c>
      <c r="AF26" s="10" t="str">
        <f t="shared" si="35"/>
        <v/>
      </c>
      <c r="AG26" s="10" t="str">
        <f t="shared" si="36"/>
        <v/>
      </c>
      <c r="AH26" s="10" t="str">
        <f t="shared" si="37"/>
        <v/>
      </c>
      <c r="AI26" s="10" t="str">
        <f t="shared" si="38"/>
        <v/>
      </c>
      <c r="AJ26" s="10" t="str">
        <f t="shared" si="39"/>
        <v/>
      </c>
      <c r="AK26" s="10" t="str">
        <f t="shared" si="40"/>
        <v/>
      </c>
      <c r="AL26" s="10" t="str">
        <f t="shared" si="41"/>
        <v/>
      </c>
      <c r="AM26" s="10" t="str">
        <f t="shared" si="42"/>
        <v/>
      </c>
      <c r="AN26" s="10" t="str">
        <f t="shared" si="43"/>
        <v/>
      </c>
      <c r="AO26" s="10" t="str">
        <f t="shared" si="44"/>
        <v/>
      </c>
      <c r="AP26" s="10" t="str">
        <f t="shared" si="45"/>
        <v/>
      </c>
      <c r="AQ26" s="10" t="str">
        <f t="shared" si="46"/>
        <v/>
      </c>
      <c r="AR26" s="10" t="str">
        <f t="shared" si="47"/>
        <v/>
      </c>
      <c r="AS26" s="10" t="str">
        <f t="shared" si="48"/>
        <v/>
      </c>
      <c r="AT26" s="10" t="str">
        <f t="shared" si="49"/>
        <v/>
      </c>
      <c r="AU26" s="10" t="str">
        <f t="shared" si="50"/>
        <v/>
      </c>
      <c r="AV26" s="10" t="str">
        <f t="shared" si="51"/>
        <v/>
      </c>
      <c r="AW26" s="10" t="str">
        <f t="shared" si="52"/>
        <v/>
      </c>
      <c r="AX26" s="10" t="str">
        <f t="shared" si="53"/>
        <v/>
      </c>
      <c r="AY26" s="10" t="str">
        <f t="shared" si="54"/>
        <v/>
      </c>
      <c r="AZ26" s="10" t="str">
        <f t="shared" si="55"/>
        <v/>
      </c>
      <c r="BA26" s="10" t="str">
        <f t="shared" si="56"/>
        <v/>
      </c>
      <c r="BB26" s="10" t="str">
        <f t="shared" si="57"/>
        <v/>
      </c>
      <c r="BC26" s="10" t="str">
        <f t="shared" si="28"/>
        <v/>
      </c>
      <c r="BD26" s="10" t="str">
        <f t="shared" si="58"/>
        <v/>
      </c>
      <c r="BE26" s="10"/>
      <c r="BF26" s="10" t="b">
        <f t="shared" si="59"/>
        <v>1</v>
      </c>
      <c r="BG26" s="10" t="b">
        <f t="shared" si="30"/>
        <v>1</v>
      </c>
      <c r="BH26" s="10" t="b">
        <f t="shared" si="60"/>
        <v>0</v>
      </c>
      <c r="BI26" s="10" t="b">
        <f t="shared" si="31"/>
        <v>0</v>
      </c>
      <c r="BJ26" s="10"/>
      <c r="BK26" s="10">
        <v>1000</v>
      </c>
      <c r="BL26" s="59">
        <f t="shared" si="32"/>
        <v>0</v>
      </c>
      <c r="BM26" s="59">
        <v>10</v>
      </c>
      <c r="BN26" s="10"/>
      <c r="BO26" s="10">
        <f t="shared" si="61"/>
        <v>0</v>
      </c>
      <c r="BP26" s="59">
        <f t="shared" si="62"/>
        <v>0</v>
      </c>
      <c r="BQ26" s="59">
        <f t="shared" si="63"/>
        <v>0</v>
      </c>
      <c r="BR26" s="59">
        <f t="shared" si="64"/>
        <v>0</v>
      </c>
      <c r="BS26" s="59">
        <f t="shared" si="65"/>
        <v>0</v>
      </c>
    </row>
    <row r="27" spans="1:71" s="3" customFormat="1" x14ac:dyDescent="0.35">
      <c r="A27" s="133"/>
      <c r="B27" s="134"/>
      <c r="C27" s="51"/>
      <c r="D27" s="10" t="str">
        <f t="shared" si="1"/>
        <v/>
      </c>
      <c r="E27" s="28"/>
      <c r="F27" s="28"/>
      <c r="G27" s="28" t="s">
        <v>4</v>
      </c>
      <c r="H27" s="28"/>
      <c r="I27" s="28"/>
      <c r="J27" s="28" t="s">
        <v>4</v>
      </c>
      <c r="K27" s="28"/>
      <c r="L27" s="28"/>
      <c r="M27" s="28" t="s">
        <v>4</v>
      </c>
      <c r="N27" s="28"/>
      <c r="O27" s="28"/>
      <c r="P27" s="28" t="s">
        <v>4</v>
      </c>
      <c r="Q27" s="28"/>
      <c r="R27" s="28"/>
      <c r="S27" s="28" t="s">
        <v>4</v>
      </c>
      <c r="T27" s="28"/>
      <c r="U27" s="28"/>
      <c r="V27" s="51" t="s">
        <v>4</v>
      </c>
      <c r="W27" s="51"/>
      <c r="X27" s="28" t="s">
        <v>4</v>
      </c>
      <c r="Y27" s="10" t="str">
        <f>IF(AND('Section 8'!$L$4=No,OR($BF27=FALSE,$BG27=FALSE)),Tab_NotReq,
IF(AND($C27="",$D27="",$F27="",$I27="",$R27="",$U27="",$W27="",$AA27="",$AB27=""),"",
IF(COUNTIF($AA27:$BD27,Incomplete)&gt;=1,Incomplete_or_multiple_errors&amp;": "&amp;INDEX($AA$2:$BD$4,1,MATCH(Incomplete,$AA27:$BD27,0)),Complete)))</f>
        <v/>
      </c>
      <c r="Z27" s="7"/>
      <c r="AA27" s="10" t="str">
        <f t="shared" si="33"/>
        <v/>
      </c>
      <c r="AB27" s="10" t="str" cm="1">
        <f t="array" ref="AB27">IF($AB$1=No,"",
IF(OR(BF27=FALSE,BG27=FALSE),"",
IF(AND(SUMPRODUCT(--(BH27:BH$336=TRUE))=0,SUMPRODUCT(--(BI27:BI$336=TRUE))=0),"",Incomplete)))</f>
        <v/>
      </c>
      <c r="AC27" s="10" t="str">
        <f>IF(AC$1=No,"",IF($C27="","",
IF(COUNTIF('Substances &amp; Codes'!$B$4:$H$276,$C27)=0,Incomplete,Complete)))</f>
        <v/>
      </c>
      <c r="AD27" s="10" t="str">
        <f t="shared" si="3"/>
        <v/>
      </c>
      <c r="AE27" s="10" t="str">
        <f t="shared" si="34"/>
        <v/>
      </c>
      <c r="AF27" s="10" t="str">
        <f t="shared" si="35"/>
        <v/>
      </c>
      <c r="AG27" s="10" t="str">
        <f t="shared" si="36"/>
        <v/>
      </c>
      <c r="AH27" s="10" t="str">
        <f t="shared" si="37"/>
        <v/>
      </c>
      <c r="AI27" s="10" t="str">
        <f t="shared" si="38"/>
        <v/>
      </c>
      <c r="AJ27" s="10" t="str">
        <f t="shared" si="39"/>
        <v/>
      </c>
      <c r="AK27" s="10" t="str">
        <f t="shared" si="40"/>
        <v/>
      </c>
      <c r="AL27" s="10" t="str">
        <f t="shared" si="41"/>
        <v/>
      </c>
      <c r="AM27" s="10" t="str">
        <f t="shared" si="42"/>
        <v/>
      </c>
      <c r="AN27" s="10" t="str">
        <f t="shared" si="43"/>
        <v/>
      </c>
      <c r="AO27" s="10" t="str">
        <f t="shared" si="44"/>
        <v/>
      </c>
      <c r="AP27" s="10" t="str">
        <f t="shared" si="45"/>
        <v/>
      </c>
      <c r="AQ27" s="10" t="str">
        <f t="shared" si="46"/>
        <v/>
      </c>
      <c r="AR27" s="10" t="str">
        <f t="shared" si="47"/>
        <v/>
      </c>
      <c r="AS27" s="10" t="str">
        <f t="shared" si="48"/>
        <v/>
      </c>
      <c r="AT27" s="10" t="str">
        <f t="shared" si="49"/>
        <v/>
      </c>
      <c r="AU27" s="10" t="str">
        <f t="shared" si="50"/>
        <v/>
      </c>
      <c r="AV27" s="10" t="str">
        <f t="shared" si="51"/>
        <v/>
      </c>
      <c r="AW27" s="10" t="str">
        <f t="shared" si="52"/>
        <v/>
      </c>
      <c r="AX27" s="10" t="str">
        <f t="shared" si="53"/>
        <v/>
      </c>
      <c r="AY27" s="10" t="str">
        <f t="shared" si="54"/>
        <v/>
      </c>
      <c r="AZ27" s="10" t="str">
        <f t="shared" si="55"/>
        <v/>
      </c>
      <c r="BA27" s="10" t="str">
        <f t="shared" si="56"/>
        <v/>
      </c>
      <c r="BB27" s="10" t="str">
        <f t="shared" si="57"/>
        <v/>
      </c>
      <c r="BC27" s="10" t="str">
        <f t="shared" si="28"/>
        <v/>
      </c>
      <c r="BD27" s="10" t="str">
        <f t="shared" si="58"/>
        <v/>
      </c>
      <c r="BE27" s="10"/>
      <c r="BF27" s="10" t="b">
        <f t="shared" si="59"/>
        <v>1</v>
      </c>
      <c r="BG27" s="10" t="b">
        <f t="shared" si="30"/>
        <v>1</v>
      </c>
      <c r="BH27" s="10" t="b">
        <f t="shared" si="60"/>
        <v>0</v>
      </c>
      <c r="BI27" s="10" t="b">
        <f t="shared" si="31"/>
        <v>0</v>
      </c>
      <c r="BJ27" s="10"/>
      <c r="BK27" s="10">
        <v>1000</v>
      </c>
      <c r="BL27" s="59">
        <f t="shared" si="32"/>
        <v>0</v>
      </c>
      <c r="BM27" s="59">
        <v>10</v>
      </c>
      <c r="BN27" s="10"/>
      <c r="BO27" s="10">
        <f t="shared" si="61"/>
        <v>0</v>
      </c>
      <c r="BP27" s="59">
        <f t="shared" si="62"/>
        <v>0</v>
      </c>
      <c r="BQ27" s="59">
        <f t="shared" si="63"/>
        <v>0</v>
      </c>
      <c r="BR27" s="59">
        <f t="shared" si="64"/>
        <v>0</v>
      </c>
      <c r="BS27" s="59">
        <f t="shared" si="65"/>
        <v>0</v>
      </c>
    </row>
    <row r="28" spans="1:71" s="3" customFormat="1" x14ac:dyDescent="0.35">
      <c r="A28" s="133"/>
      <c r="B28" s="134"/>
      <c r="C28" s="51"/>
      <c r="D28" s="10" t="str">
        <f t="shared" si="1"/>
        <v/>
      </c>
      <c r="E28" s="28"/>
      <c r="F28" s="28"/>
      <c r="G28" s="28" t="s">
        <v>4</v>
      </c>
      <c r="H28" s="28"/>
      <c r="I28" s="28"/>
      <c r="J28" s="28" t="s">
        <v>4</v>
      </c>
      <c r="K28" s="28"/>
      <c r="L28" s="28"/>
      <c r="M28" s="28" t="s">
        <v>4</v>
      </c>
      <c r="N28" s="28"/>
      <c r="O28" s="28"/>
      <c r="P28" s="28" t="s">
        <v>4</v>
      </c>
      <c r="Q28" s="28"/>
      <c r="R28" s="28"/>
      <c r="S28" s="28" t="s">
        <v>4</v>
      </c>
      <c r="T28" s="28"/>
      <c r="U28" s="28"/>
      <c r="V28" s="51" t="s">
        <v>4</v>
      </c>
      <c r="W28" s="51"/>
      <c r="X28" s="28" t="s">
        <v>4</v>
      </c>
      <c r="Y28" s="10" t="str">
        <f>IF(AND('Section 8'!$L$4=No,OR($BF28=FALSE,$BG28=FALSE)),Tab_NotReq,
IF(AND($C28="",$D28="",$F28="",$I28="",$R28="",$U28="",$W28="",$AA28="",$AB28=""),"",
IF(COUNTIF($AA28:$BD28,Incomplete)&gt;=1,Incomplete_or_multiple_errors&amp;": "&amp;INDEX($AA$2:$BD$4,1,MATCH(Incomplete,$AA28:$BD28,0)),Complete)))</f>
        <v/>
      </c>
      <c r="Z28" s="7"/>
      <c r="AA28" s="10" t="str">
        <f t="shared" si="33"/>
        <v/>
      </c>
      <c r="AB28" s="10" t="str" cm="1">
        <f t="array" ref="AB28">IF($AB$1=No,"",
IF(OR(BF28=FALSE,BG28=FALSE),"",
IF(AND(SUMPRODUCT(--(BH28:BH$336=TRUE))=0,SUMPRODUCT(--(BI28:BI$336=TRUE))=0),"",Incomplete)))</f>
        <v/>
      </c>
      <c r="AC28" s="10" t="str">
        <f>IF(AC$1=No,"",IF($C28="","",
IF(COUNTIF('Substances &amp; Codes'!$B$4:$H$276,$C28)=0,Incomplete,Complete)))</f>
        <v/>
      </c>
      <c r="AD28" s="10" t="str">
        <f t="shared" si="3"/>
        <v/>
      </c>
      <c r="AE28" s="10" t="str">
        <f t="shared" si="34"/>
        <v/>
      </c>
      <c r="AF28" s="10" t="str">
        <f t="shared" si="35"/>
        <v/>
      </c>
      <c r="AG28" s="10" t="str">
        <f t="shared" si="36"/>
        <v/>
      </c>
      <c r="AH28" s="10" t="str">
        <f t="shared" si="37"/>
        <v/>
      </c>
      <c r="AI28" s="10" t="str">
        <f t="shared" si="38"/>
        <v/>
      </c>
      <c r="AJ28" s="10" t="str">
        <f t="shared" si="39"/>
        <v/>
      </c>
      <c r="AK28" s="10" t="str">
        <f t="shared" si="40"/>
        <v/>
      </c>
      <c r="AL28" s="10" t="str">
        <f t="shared" si="41"/>
        <v/>
      </c>
      <c r="AM28" s="10" t="str">
        <f t="shared" si="42"/>
        <v/>
      </c>
      <c r="AN28" s="10" t="str">
        <f t="shared" si="43"/>
        <v/>
      </c>
      <c r="AO28" s="10" t="str">
        <f t="shared" si="44"/>
        <v/>
      </c>
      <c r="AP28" s="10" t="str">
        <f t="shared" si="45"/>
        <v/>
      </c>
      <c r="AQ28" s="10" t="str">
        <f t="shared" si="46"/>
        <v/>
      </c>
      <c r="AR28" s="10" t="str">
        <f t="shared" si="47"/>
        <v/>
      </c>
      <c r="AS28" s="10" t="str">
        <f t="shared" si="48"/>
        <v/>
      </c>
      <c r="AT28" s="10" t="str">
        <f t="shared" si="49"/>
        <v/>
      </c>
      <c r="AU28" s="10" t="str">
        <f t="shared" si="50"/>
        <v/>
      </c>
      <c r="AV28" s="10" t="str">
        <f t="shared" si="51"/>
        <v/>
      </c>
      <c r="AW28" s="10" t="str">
        <f t="shared" si="52"/>
        <v/>
      </c>
      <c r="AX28" s="10" t="str">
        <f t="shared" si="53"/>
        <v/>
      </c>
      <c r="AY28" s="10" t="str">
        <f t="shared" si="54"/>
        <v/>
      </c>
      <c r="AZ28" s="10" t="str">
        <f t="shared" si="55"/>
        <v/>
      </c>
      <c r="BA28" s="10" t="str">
        <f t="shared" si="56"/>
        <v/>
      </c>
      <c r="BB28" s="10" t="str">
        <f t="shared" si="57"/>
        <v/>
      </c>
      <c r="BC28" s="10" t="str">
        <f t="shared" si="28"/>
        <v/>
      </c>
      <c r="BD28" s="10" t="str">
        <f t="shared" si="58"/>
        <v/>
      </c>
      <c r="BE28" s="10"/>
      <c r="BF28" s="10" t="b">
        <f t="shared" si="59"/>
        <v>1</v>
      </c>
      <c r="BG28" s="10" t="b">
        <f t="shared" si="30"/>
        <v>1</v>
      </c>
      <c r="BH28" s="10" t="b">
        <f t="shared" si="60"/>
        <v>0</v>
      </c>
      <c r="BI28" s="10" t="b">
        <f t="shared" si="31"/>
        <v>0</v>
      </c>
      <c r="BJ28" s="10"/>
      <c r="BK28" s="10">
        <v>1000</v>
      </c>
      <c r="BL28" s="59">
        <f t="shared" si="32"/>
        <v>0</v>
      </c>
      <c r="BM28" s="59">
        <v>10</v>
      </c>
      <c r="BN28" s="10"/>
      <c r="BO28" s="10">
        <f t="shared" si="61"/>
        <v>0</v>
      </c>
      <c r="BP28" s="59">
        <f t="shared" si="62"/>
        <v>0</v>
      </c>
      <c r="BQ28" s="59">
        <f t="shared" si="63"/>
        <v>0</v>
      </c>
      <c r="BR28" s="59">
        <f t="shared" si="64"/>
        <v>0</v>
      </c>
      <c r="BS28" s="59">
        <f t="shared" si="65"/>
        <v>0</v>
      </c>
    </row>
    <row r="29" spans="1:71" s="3" customFormat="1" x14ac:dyDescent="0.35">
      <c r="A29" s="133"/>
      <c r="B29" s="134"/>
      <c r="C29" s="51"/>
      <c r="D29" s="10" t="str">
        <f t="shared" si="1"/>
        <v/>
      </c>
      <c r="E29" s="28"/>
      <c r="F29" s="28"/>
      <c r="G29" s="28" t="s">
        <v>4</v>
      </c>
      <c r="H29" s="28"/>
      <c r="I29" s="28"/>
      <c r="J29" s="28" t="s">
        <v>4</v>
      </c>
      <c r="K29" s="28"/>
      <c r="L29" s="28"/>
      <c r="M29" s="28" t="s">
        <v>4</v>
      </c>
      <c r="N29" s="28"/>
      <c r="O29" s="28"/>
      <c r="P29" s="28" t="s">
        <v>4</v>
      </c>
      <c r="Q29" s="28"/>
      <c r="R29" s="28"/>
      <c r="S29" s="28" t="s">
        <v>4</v>
      </c>
      <c r="T29" s="28"/>
      <c r="U29" s="28"/>
      <c r="V29" s="51" t="s">
        <v>4</v>
      </c>
      <c r="W29" s="51"/>
      <c r="X29" s="28" t="s">
        <v>4</v>
      </c>
      <c r="Y29" s="10" t="str">
        <f>IF(AND('Section 8'!$L$4=No,OR($BF29=FALSE,$BG29=FALSE)),Tab_NotReq,
IF(AND($C29="",$D29="",$F29="",$I29="",$R29="",$U29="",$W29="",$AA29="",$AB29=""),"",
IF(COUNTIF($AA29:$BD29,Incomplete)&gt;=1,Incomplete_or_multiple_errors&amp;": "&amp;INDEX($AA$2:$BD$4,1,MATCH(Incomplete,$AA29:$BD29,0)),Complete)))</f>
        <v/>
      </c>
      <c r="Z29" s="7"/>
      <c r="AA29" s="10" t="str">
        <f t="shared" si="33"/>
        <v/>
      </c>
      <c r="AB29" s="10" t="str" cm="1">
        <f t="array" ref="AB29">IF($AB$1=No,"",
IF(OR(BF29=FALSE,BG29=FALSE),"",
IF(AND(SUMPRODUCT(--(BH29:BH$336=TRUE))=0,SUMPRODUCT(--(BI29:BI$336=TRUE))=0),"",Incomplete)))</f>
        <v/>
      </c>
      <c r="AC29" s="10" t="str">
        <f>IF(AC$1=No,"",IF($C29="","",
IF(COUNTIF('Substances &amp; Codes'!$B$4:$H$276,$C29)=0,Incomplete,Complete)))</f>
        <v/>
      </c>
      <c r="AD29" s="10" t="str">
        <f t="shared" si="3"/>
        <v/>
      </c>
      <c r="AE29" s="10" t="str">
        <f t="shared" si="34"/>
        <v/>
      </c>
      <c r="AF29" s="10" t="str">
        <f t="shared" si="35"/>
        <v/>
      </c>
      <c r="AG29" s="10" t="str">
        <f t="shared" si="36"/>
        <v/>
      </c>
      <c r="AH29" s="10" t="str">
        <f t="shared" si="37"/>
        <v/>
      </c>
      <c r="AI29" s="10" t="str">
        <f t="shared" si="38"/>
        <v/>
      </c>
      <c r="AJ29" s="10" t="str">
        <f t="shared" si="39"/>
        <v/>
      </c>
      <c r="AK29" s="10" t="str">
        <f t="shared" si="40"/>
        <v/>
      </c>
      <c r="AL29" s="10" t="str">
        <f t="shared" si="41"/>
        <v/>
      </c>
      <c r="AM29" s="10" t="str">
        <f t="shared" si="42"/>
        <v/>
      </c>
      <c r="AN29" s="10" t="str">
        <f t="shared" si="43"/>
        <v/>
      </c>
      <c r="AO29" s="10" t="str">
        <f t="shared" si="44"/>
        <v/>
      </c>
      <c r="AP29" s="10" t="str">
        <f t="shared" si="45"/>
        <v/>
      </c>
      <c r="AQ29" s="10" t="str">
        <f t="shared" si="46"/>
        <v/>
      </c>
      <c r="AR29" s="10" t="str">
        <f t="shared" si="47"/>
        <v/>
      </c>
      <c r="AS29" s="10" t="str">
        <f t="shared" si="48"/>
        <v/>
      </c>
      <c r="AT29" s="10" t="str">
        <f t="shared" si="49"/>
        <v/>
      </c>
      <c r="AU29" s="10" t="str">
        <f t="shared" si="50"/>
        <v/>
      </c>
      <c r="AV29" s="10" t="str">
        <f t="shared" si="51"/>
        <v/>
      </c>
      <c r="AW29" s="10" t="str">
        <f t="shared" si="52"/>
        <v/>
      </c>
      <c r="AX29" s="10" t="str">
        <f t="shared" si="53"/>
        <v/>
      </c>
      <c r="AY29" s="10" t="str">
        <f t="shared" si="54"/>
        <v/>
      </c>
      <c r="AZ29" s="10" t="str">
        <f t="shared" si="55"/>
        <v/>
      </c>
      <c r="BA29" s="10" t="str">
        <f t="shared" si="56"/>
        <v/>
      </c>
      <c r="BB29" s="10" t="str">
        <f t="shared" si="57"/>
        <v/>
      </c>
      <c r="BC29" s="10" t="str">
        <f t="shared" si="28"/>
        <v/>
      </c>
      <c r="BD29" s="10" t="str">
        <f t="shared" si="58"/>
        <v/>
      </c>
      <c r="BE29" s="10"/>
      <c r="BF29" s="10" t="b">
        <f t="shared" si="59"/>
        <v>1</v>
      </c>
      <c r="BG29" s="10" t="b">
        <f t="shared" si="30"/>
        <v>1</v>
      </c>
      <c r="BH29" s="10" t="b">
        <f t="shared" si="60"/>
        <v>0</v>
      </c>
      <c r="BI29" s="10" t="b">
        <f t="shared" si="31"/>
        <v>0</v>
      </c>
      <c r="BJ29" s="10"/>
      <c r="BK29" s="10">
        <v>1000</v>
      </c>
      <c r="BL29" s="59">
        <f t="shared" si="32"/>
        <v>0</v>
      </c>
      <c r="BM29" s="59">
        <v>10</v>
      </c>
      <c r="BN29" s="10"/>
      <c r="BO29" s="10">
        <f t="shared" si="61"/>
        <v>0</v>
      </c>
      <c r="BP29" s="59">
        <f t="shared" si="62"/>
        <v>0</v>
      </c>
      <c r="BQ29" s="59">
        <f t="shared" si="63"/>
        <v>0</v>
      </c>
      <c r="BR29" s="59">
        <f t="shared" si="64"/>
        <v>0</v>
      </c>
      <c r="BS29" s="59">
        <f t="shared" si="65"/>
        <v>0</v>
      </c>
    </row>
    <row r="30" spans="1:71" s="3" customFormat="1" x14ac:dyDescent="0.35">
      <c r="A30" s="133"/>
      <c r="B30" s="134"/>
      <c r="C30" s="51"/>
      <c r="D30" s="10" t="str">
        <f t="shared" si="1"/>
        <v/>
      </c>
      <c r="E30" s="28"/>
      <c r="F30" s="28"/>
      <c r="G30" s="28" t="s">
        <v>4</v>
      </c>
      <c r="H30" s="28"/>
      <c r="I30" s="28"/>
      <c r="J30" s="28" t="s">
        <v>4</v>
      </c>
      <c r="K30" s="28"/>
      <c r="L30" s="28"/>
      <c r="M30" s="28" t="s">
        <v>4</v>
      </c>
      <c r="N30" s="28"/>
      <c r="O30" s="28"/>
      <c r="P30" s="28" t="s">
        <v>4</v>
      </c>
      <c r="Q30" s="28"/>
      <c r="R30" s="28"/>
      <c r="S30" s="28" t="s">
        <v>4</v>
      </c>
      <c r="T30" s="28"/>
      <c r="U30" s="28"/>
      <c r="V30" s="51" t="s">
        <v>4</v>
      </c>
      <c r="W30" s="51"/>
      <c r="X30" s="28" t="s">
        <v>4</v>
      </c>
      <c r="Y30" s="10" t="str">
        <f>IF(AND('Section 8'!$L$4=No,OR($BF30=FALSE,$BG30=FALSE)),Tab_NotReq,
IF(AND($C30="",$D30="",$F30="",$I30="",$R30="",$U30="",$W30="",$AA30="",$AB30=""),"",
IF(COUNTIF($AA30:$BD30,Incomplete)&gt;=1,Incomplete_or_multiple_errors&amp;": "&amp;INDEX($AA$2:$BD$4,1,MATCH(Incomplete,$AA30:$BD30,0)),Complete)))</f>
        <v/>
      </c>
      <c r="Z30" s="7"/>
      <c r="AA30" s="10" t="str">
        <f t="shared" si="33"/>
        <v/>
      </c>
      <c r="AB30" s="10" t="str" cm="1">
        <f t="array" ref="AB30">IF($AB$1=No,"",
IF(OR(BF30=FALSE,BG30=FALSE),"",
IF(AND(SUMPRODUCT(--(BH30:BH$336=TRUE))=0,SUMPRODUCT(--(BI30:BI$336=TRUE))=0),"",Incomplete)))</f>
        <v/>
      </c>
      <c r="AC30" s="10" t="str">
        <f>IF(AC$1=No,"",IF($C30="","",
IF(COUNTIF('Substances &amp; Codes'!$B$4:$H$276,$C30)=0,Incomplete,Complete)))</f>
        <v/>
      </c>
      <c r="AD30" s="10" t="str">
        <f t="shared" si="3"/>
        <v/>
      </c>
      <c r="AE30" s="10" t="str">
        <f t="shared" si="34"/>
        <v/>
      </c>
      <c r="AF30" s="10" t="str">
        <f t="shared" si="35"/>
        <v/>
      </c>
      <c r="AG30" s="10" t="str">
        <f t="shared" si="36"/>
        <v/>
      </c>
      <c r="AH30" s="10" t="str">
        <f t="shared" si="37"/>
        <v/>
      </c>
      <c r="AI30" s="10" t="str">
        <f t="shared" si="38"/>
        <v/>
      </c>
      <c r="AJ30" s="10" t="str">
        <f t="shared" si="39"/>
        <v/>
      </c>
      <c r="AK30" s="10" t="str">
        <f t="shared" si="40"/>
        <v/>
      </c>
      <c r="AL30" s="10" t="str">
        <f t="shared" si="41"/>
        <v/>
      </c>
      <c r="AM30" s="10" t="str">
        <f t="shared" si="42"/>
        <v/>
      </c>
      <c r="AN30" s="10" t="str">
        <f t="shared" si="43"/>
        <v/>
      </c>
      <c r="AO30" s="10" t="str">
        <f t="shared" si="44"/>
        <v/>
      </c>
      <c r="AP30" s="10" t="str">
        <f t="shared" si="45"/>
        <v/>
      </c>
      <c r="AQ30" s="10" t="str">
        <f t="shared" si="46"/>
        <v/>
      </c>
      <c r="AR30" s="10" t="str">
        <f t="shared" si="47"/>
        <v/>
      </c>
      <c r="AS30" s="10" t="str">
        <f t="shared" si="48"/>
        <v/>
      </c>
      <c r="AT30" s="10" t="str">
        <f t="shared" si="49"/>
        <v/>
      </c>
      <c r="AU30" s="10" t="str">
        <f t="shared" si="50"/>
        <v/>
      </c>
      <c r="AV30" s="10" t="str">
        <f t="shared" si="51"/>
        <v/>
      </c>
      <c r="AW30" s="10" t="str">
        <f t="shared" si="52"/>
        <v/>
      </c>
      <c r="AX30" s="10" t="str">
        <f t="shared" si="53"/>
        <v/>
      </c>
      <c r="AY30" s="10" t="str">
        <f t="shared" si="54"/>
        <v/>
      </c>
      <c r="AZ30" s="10" t="str">
        <f t="shared" si="55"/>
        <v/>
      </c>
      <c r="BA30" s="10" t="str">
        <f t="shared" si="56"/>
        <v/>
      </c>
      <c r="BB30" s="10" t="str">
        <f t="shared" si="57"/>
        <v/>
      </c>
      <c r="BC30" s="10" t="str">
        <f t="shared" si="28"/>
        <v/>
      </c>
      <c r="BD30" s="10" t="str">
        <f t="shared" si="58"/>
        <v/>
      </c>
      <c r="BE30" s="10"/>
      <c r="BF30" s="10" t="b">
        <f t="shared" si="59"/>
        <v>1</v>
      </c>
      <c r="BG30" s="10" t="b">
        <f t="shared" si="30"/>
        <v>1</v>
      </c>
      <c r="BH30" s="10" t="b">
        <f t="shared" si="60"/>
        <v>0</v>
      </c>
      <c r="BI30" s="10" t="b">
        <f t="shared" si="31"/>
        <v>0</v>
      </c>
      <c r="BJ30" s="10"/>
      <c r="BK30" s="10">
        <v>1000</v>
      </c>
      <c r="BL30" s="59">
        <f t="shared" si="32"/>
        <v>0</v>
      </c>
      <c r="BM30" s="59">
        <v>10</v>
      </c>
      <c r="BN30" s="10"/>
      <c r="BO30" s="10">
        <f t="shared" si="61"/>
        <v>0</v>
      </c>
      <c r="BP30" s="59">
        <f t="shared" si="62"/>
        <v>0</v>
      </c>
      <c r="BQ30" s="59">
        <f t="shared" si="63"/>
        <v>0</v>
      </c>
      <c r="BR30" s="59">
        <f t="shared" si="64"/>
        <v>0</v>
      </c>
      <c r="BS30" s="59">
        <f t="shared" si="65"/>
        <v>0</v>
      </c>
    </row>
    <row r="31" spans="1:71" s="3" customFormat="1" x14ac:dyDescent="0.35">
      <c r="A31" s="133"/>
      <c r="B31" s="134"/>
      <c r="C31" s="51"/>
      <c r="D31" s="10" t="str">
        <f t="shared" si="1"/>
        <v/>
      </c>
      <c r="E31" s="28"/>
      <c r="F31" s="28"/>
      <c r="G31" s="28" t="s">
        <v>4</v>
      </c>
      <c r="H31" s="28"/>
      <c r="I31" s="28"/>
      <c r="J31" s="28" t="s">
        <v>4</v>
      </c>
      <c r="K31" s="28"/>
      <c r="L31" s="28"/>
      <c r="M31" s="28" t="s">
        <v>4</v>
      </c>
      <c r="N31" s="28"/>
      <c r="O31" s="28"/>
      <c r="P31" s="28" t="s">
        <v>4</v>
      </c>
      <c r="Q31" s="28"/>
      <c r="R31" s="28"/>
      <c r="S31" s="28" t="s">
        <v>4</v>
      </c>
      <c r="T31" s="28"/>
      <c r="U31" s="28"/>
      <c r="V31" s="51" t="s">
        <v>4</v>
      </c>
      <c r="W31" s="51"/>
      <c r="X31" s="28" t="s">
        <v>4</v>
      </c>
      <c r="Y31" s="10" t="str">
        <f>IF(AND('Section 8'!$L$4=No,OR($BF31=FALSE,$BG31=FALSE)),Tab_NotReq,
IF(AND($C31="",$D31="",$F31="",$I31="",$R31="",$U31="",$W31="",$AA31="",$AB31=""),"",
IF(COUNTIF($AA31:$BD31,Incomplete)&gt;=1,Incomplete_or_multiple_errors&amp;": "&amp;INDEX($AA$2:$BD$4,1,MATCH(Incomplete,$AA31:$BD31,0)),Complete)))</f>
        <v/>
      </c>
      <c r="Z31" s="7"/>
      <c r="AA31" s="10" t="str">
        <f t="shared" si="33"/>
        <v/>
      </c>
      <c r="AB31" s="10" t="str" cm="1">
        <f t="array" ref="AB31">IF($AB$1=No,"",
IF(OR(BF31=FALSE,BG31=FALSE),"",
IF(AND(SUMPRODUCT(--(BH31:BH$336=TRUE))=0,SUMPRODUCT(--(BI31:BI$336=TRUE))=0),"",Incomplete)))</f>
        <v/>
      </c>
      <c r="AC31" s="10" t="str">
        <f>IF(AC$1=No,"",IF($C31="","",
IF(COUNTIF('Substances &amp; Codes'!$B$4:$H$276,$C31)=0,Incomplete,Complete)))</f>
        <v/>
      </c>
      <c r="AD31" s="10" t="str">
        <f t="shared" si="3"/>
        <v/>
      </c>
      <c r="AE31" s="10" t="str">
        <f t="shared" si="34"/>
        <v/>
      </c>
      <c r="AF31" s="10" t="str">
        <f t="shared" si="35"/>
        <v/>
      </c>
      <c r="AG31" s="10" t="str">
        <f t="shared" si="36"/>
        <v/>
      </c>
      <c r="AH31" s="10" t="str">
        <f t="shared" si="37"/>
        <v/>
      </c>
      <c r="AI31" s="10" t="str">
        <f t="shared" si="38"/>
        <v/>
      </c>
      <c r="AJ31" s="10" t="str">
        <f t="shared" si="39"/>
        <v/>
      </c>
      <c r="AK31" s="10" t="str">
        <f t="shared" si="40"/>
        <v/>
      </c>
      <c r="AL31" s="10" t="str">
        <f t="shared" si="41"/>
        <v/>
      </c>
      <c r="AM31" s="10" t="str">
        <f t="shared" si="42"/>
        <v/>
      </c>
      <c r="AN31" s="10" t="str">
        <f t="shared" si="43"/>
        <v/>
      </c>
      <c r="AO31" s="10" t="str">
        <f t="shared" si="44"/>
        <v/>
      </c>
      <c r="AP31" s="10" t="str">
        <f t="shared" si="45"/>
        <v/>
      </c>
      <c r="AQ31" s="10" t="str">
        <f t="shared" si="46"/>
        <v/>
      </c>
      <c r="AR31" s="10" t="str">
        <f t="shared" si="47"/>
        <v/>
      </c>
      <c r="AS31" s="10" t="str">
        <f t="shared" si="48"/>
        <v/>
      </c>
      <c r="AT31" s="10" t="str">
        <f t="shared" si="49"/>
        <v/>
      </c>
      <c r="AU31" s="10" t="str">
        <f t="shared" si="50"/>
        <v/>
      </c>
      <c r="AV31" s="10" t="str">
        <f t="shared" si="51"/>
        <v/>
      </c>
      <c r="AW31" s="10" t="str">
        <f t="shared" si="52"/>
        <v/>
      </c>
      <c r="AX31" s="10" t="str">
        <f t="shared" si="53"/>
        <v/>
      </c>
      <c r="AY31" s="10" t="str">
        <f t="shared" si="54"/>
        <v/>
      </c>
      <c r="AZ31" s="10" t="str">
        <f t="shared" si="55"/>
        <v/>
      </c>
      <c r="BA31" s="10" t="str">
        <f t="shared" si="56"/>
        <v/>
      </c>
      <c r="BB31" s="10" t="str">
        <f t="shared" si="57"/>
        <v/>
      </c>
      <c r="BC31" s="10" t="str">
        <f t="shared" si="28"/>
        <v/>
      </c>
      <c r="BD31" s="10" t="str">
        <f t="shared" si="58"/>
        <v/>
      </c>
      <c r="BE31" s="10"/>
      <c r="BF31" s="10" t="b">
        <f t="shared" si="59"/>
        <v>1</v>
      </c>
      <c r="BG31" s="10" t="b">
        <f t="shared" si="30"/>
        <v>1</v>
      </c>
      <c r="BH31" s="10" t="b">
        <f t="shared" si="60"/>
        <v>0</v>
      </c>
      <c r="BI31" s="10" t="b">
        <f t="shared" si="31"/>
        <v>0</v>
      </c>
      <c r="BJ31" s="10"/>
      <c r="BK31" s="10">
        <v>1000</v>
      </c>
      <c r="BL31" s="59">
        <f t="shared" si="32"/>
        <v>0</v>
      </c>
      <c r="BM31" s="59">
        <v>10</v>
      </c>
      <c r="BN31" s="10"/>
      <c r="BO31" s="10">
        <f t="shared" si="61"/>
        <v>0</v>
      </c>
      <c r="BP31" s="59">
        <f t="shared" si="62"/>
        <v>0</v>
      </c>
      <c r="BQ31" s="59">
        <f t="shared" si="63"/>
        <v>0</v>
      </c>
      <c r="BR31" s="59">
        <f t="shared" si="64"/>
        <v>0</v>
      </c>
      <c r="BS31" s="59">
        <f t="shared" si="65"/>
        <v>0</v>
      </c>
    </row>
    <row r="32" spans="1:71" s="3" customFormat="1" x14ac:dyDescent="0.35">
      <c r="A32" s="133"/>
      <c r="B32" s="134"/>
      <c r="C32" s="51"/>
      <c r="D32" s="10" t="str">
        <f t="shared" si="1"/>
        <v/>
      </c>
      <c r="E32" s="28"/>
      <c r="F32" s="28"/>
      <c r="G32" s="28" t="s">
        <v>4</v>
      </c>
      <c r="H32" s="28"/>
      <c r="I32" s="28"/>
      <c r="J32" s="28" t="s">
        <v>4</v>
      </c>
      <c r="K32" s="28"/>
      <c r="L32" s="28"/>
      <c r="M32" s="28" t="s">
        <v>4</v>
      </c>
      <c r="N32" s="28"/>
      <c r="O32" s="28"/>
      <c r="P32" s="28" t="s">
        <v>4</v>
      </c>
      <c r="Q32" s="28"/>
      <c r="R32" s="28"/>
      <c r="S32" s="28" t="s">
        <v>4</v>
      </c>
      <c r="T32" s="28"/>
      <c r="U32" s="28"/>
      <c r="V32" s="51" t="s">
        <v>4</v>
      </c>
      <c r="W32" s="51"/>
      <c r="X32" s="28" t="s">
        <v>4</v>
      </c>
      <c r="Y32" s="10" t="str">
        <f>IF(AND('Section 8'!$L$4=No,OR($BF32=FALSE,$BG32=FALSE)),Tab_NotReq,
IF(AND($C32="",$D32="",$F32="",$I32="",$R32="",$U32="",$W32="",$AA32="",$AB32=""),"",
IF(COUNTIF($AA32:$BD32,Incomplete)&gt;=1,Incomplete_or_multiple_errors&amp;": "&amp;INDEX($AA$2:$BD$4,1,MATCH(Incomplete,$AA32:$BD32,0)),Complete)))</f>
        <v/>
      </c>
      <c r="Z32" s="7"/>
      <c r="AA32" s="10" t="str">
        <f t="shared" si="33"/>
        <v/>
      </c>
      <c r="AB32" s="10" t="str" cm="1">
        <f t="array" ref="AB32">IF($AB$1=No,"",
IF(OR(BF32=FALSE,BG32=FALSE),"",
IF(AND(SUMPRODUCT(--(BH32:BH$336=TRUE))=0,SUMPRODUCT(--(BI32:BI$336=TRUE))=0),"",Incomplete)))</f>
        <v/>
      </c>
      <c r="AC32" s="10" t="str">
        <f>IF(AC$1=No,"",IF($C32="","",
IF(COUNTIF('Substances &amp; Codes'!$B$4:$H$276,$C32)=0,Incomplete,Complete)))</f>
        <v/>
      </c>
      <c r="AD32" s="10" t="str">
        <f t="shared" si="3"/>
        <v/>
      </c>
      <c r="AE32" s="10" t="str">
        <f t="shared" si="34"/>
        <v/>
      </c>
      <c r="AF32" s="10" t="str">
        <f t="shared" si="35"/>
        <v/>
      </c>
      <c r="AG32" s="10" t="str">
        <f t="shared" si="36"/>
        <v/>
      </c>
      <c r="AH32" s="10" t="str">
        <f t="shared" si="37"/>
        <v/>
      </c>
      <c r="AI32" s="10" t="str">
        <f t="shared" si="38"/>
        <v/>
      </c>
      <c r="AJ32" s="10" t="str">
        <f t="shared" si="39"/>
        <v/>
      </c>
      <c r="AK32" s="10" t="str">
        <f t="shared" si="40"/>
        <v/>
      </c>
      <c r="AL32" s="10" t="str">
        <f t="shared" si="41"/>
        <v/>
      </c>
      <c r="AM32" s="10" t="str">
        <f t="shared" si="42"/>
        <v/>
      </c>
      <c r="AN32" s="10" t="str">
        <f t="shared" si="43"/>
        <v/>
      </c>
      <c r="AO32" s="10" t="str">
        <f t="shared" si="44"/>
        <v/>
      </c>
      <c r="AP32" s="10" t="str">
        <f t="shared" si="45"/>
        <v/>
      </c>
      <c r="AQ32" s="10" t="str">
        <f t="shared" si="46"/>
        <v/>
      </c>
      <c r="AR32" s="10" t="str">
        <f t="shared" si="47"/>
        <v/>
      </c>
      <c r="AS32" s="10" t="str">
        <f t="shared" si="48"/>
        <v/>
      </c>
      <c r="AT32" s="10" t="str">
        <f t="shared" si="49"/>
        <v/>
      </c>
      <c r="AU32" s="10" t="str">
        <f t="shared" si="50"/>
        <v/>
      </c>
      <c r="AV32" s="10" t="str">
        <f t="shared" si="51"/>
        <v/>
      </c>
      <c r="AW32" s="10" t="str">
        <f t="shared" si="52"/>
        <v/>
      </c>
      <c r="AX32" s="10" t="str">
        <f t="shared" si="53"/>
        <v/>
      </c>
      <c r="AY32" s="10" t="str">
        <f t="shared" si="54"/>
        <v/>
      </c>
      <c r="AZ32" s="10" t="str">
        <f t="shared" si="55"/>
        <v/>
      </c>
      <c r="BA32" s="10" t="str">
        <f t="shared" si="56"/>
        <v/>
      </c>
      <c r="BB32" s="10" t="str">
        <f t="shared" si="57"/>
        <v/>
      </c>
      <c r="BC32" s="10" t="str">
        <f t="shared" si="28"/>
        <v/>
      </c>
      <c r="BD32" s="10" t="str">
        <f t="shared" si="58"/>
        <v/>
      </c>
      <c r="BE32" s="10"/>
      <c r="BF32" s="10" t="b">
        <f t="shared" si="59"/>
        <v>1</v>
      </c>
      <c r="BG32" s="10" t="b">
        <f t="shared" si="30"/>
        <v>1</v>
      </c>
      <c r="BH32" s="10" t="b">
        <f t="shared" si="60"/>
        <v>0</v>
      </c>
      <c r="BI32" s="10" t="b">
        <f t="shared" si="31"/>
        <v>0</v>
      </c>
      <c r="BJ32" s="10"/>
      <c r="BK32" s="10">
        <v>1000</v>
      </c>
      <c r="BL32" s="59">
        <f t="shared" si="32"/>
        <v>0</v>
      </c>
      <c r="BM32" s="59">
        <v>10</v>
      </c>
      <c r="BN32" s="10"/>
      <c r="BO32" s="10">
        <f t="shared" si="61"/>
        <v>0</v>
      </c>
      <c r="BP32" s="59">
        <f t="shared" si="62"/>
        <v>0</v>
      </c>
      <c r="BQ32" s="59">
        <f t="shared" si="63"/>
        <v>0</v>
      </c>
      <c r="BR32" s="59">
        <f t="shared" si="64"/>
        <v>0</v>
      </c>
      <c r="BS32" s="59">
        <f t="shared" si="65"/>
        <v>0</v>
      </c>
    </row>
    <row r="33" spans="1:71" s="3" customFormat="1" x14ac:dyDescent="0.35">
      <c r="A33" s="133"/>
      <c r="B33" s="134"/>
      <c r="C33" s="51"/>
      <c r="D33" s="10" t="str">
        <f t="shared" si="1"/>
        <v/>
      </c>
      <c r="E33" s="28"/>
      <c r="F33" s="28"/>
      <c r="G33" s="28" t="s">
        <v>4</v>
      </c>
      <c r="H33" s="28"/>
      <c r="I33" s="28"/>
      <c r="J33" s="28" t="s">
        <v>4</v>
      </c>
      <c r="K33" s="28"/>
      <c r="L33" s="28"/>
      <c r="M33" s="28" t="s">
        <v>4</v>
      </c>
      <c r="N33" s="28"/>
      <c r="O33" s="28"/>
      <c r="P33" s="28" t="s">
        <v>4</v>
      </c>
      <c r="Q33" s="28"/>
      <c r="R33" s="28"/>
      <c r="S33" s="28" t="s">
        <v>4</v>
      </c>
      <c r="T33" s="28"/>
      <c r="U33" s="28"/>
      <c r="V33" s="51" t="s">
        <v>4</v>
      </c>
      <c r="W33" s="51"/>
      <c r="X33" s="28" t="s">
        <v>4</v>
      </c>
      <c r="Y33" s="10" t="str">
        <f>IF(AND('Section 8'!$L$4=No,OR($BF33=FALSE,$BG33=FALSE)),Tab_NotReq,
IF(AND($C33="",$D33="",$F33="",$I33="",$R33="",$U33="",$W33="",$AA33="",$AB33=""),"",
IF(COUNTIF($AA33:$BD33,Incomplete)&gt;=1,Incomplete_or_multiple_errors&amp;": "&amp;INDEX($AA$2:$BD$4,1,MATCH(Incomplete,$AA33:$BD33,0)),Complete)))</f>
        <v/>
      </c>
      <c r="Z33" s="7"/>
      <c r="AA33" s="10" t="str">
        <f t="shared" si="33"/>
        <v/>
      </c>
      <c r="AB33" s="10" t="str" cm="1">
        <f t="array" ref="AB33">IF($AB$1=No,"",
IF(OR(BF33=FALSE,BG33=FALSE),"",
IF(AND(SUMPRODUCT(--(BH33:BH$336=TRUE))=0,SUMPRODUCT(--(BI33:BI$336=TRUE))=0),"",Incomplete)))</f>
        <v/>
      </c>
      <c r="AC33" s="10" t="str">
        <f>IF(AC$1=No,"",IF($C33="","",
IF(COUNTIF('Substances &amp; Codes'!$B$4:$H$276,$C33)=0,Incomplete,Complete)))</f>
        <v/>
      </c>
      <c r="AD33" s="10" t="str">
        <f t="shared" si="3"/>
        <v/>
      </c>
      <c r="AE33" s="10" t="str">
        <f t="shared" si="34"/>
        <v/>
      </c>
      <c r="AF33" s="10" t="str">
        <f t="shared" si="35"/>
        <v/>
      </c>
      <c r="AG33" s="10" t="str">
        <f t="shared" si="36"/>
        <v/>
      </c>
      <c r="AH33" s="10" t="str">
        <f t="shared" si="37"/>
        <v/>
      </c>
      <c r="AI33" s="10" t="str">
        <f t="shared" si="38"/>
        <v/>
      </c>
      <c r="AJ33" s="10" t="str">
        <f t="shared" si="39"/>
        <v/>
      </c>
      <c r="AK33" s="10" t="str">
        <f t="shared" si="40"/>
        <v/>
      </c>
      <c r="AL33" s="10" t="str">
        <f t="shared" si="41"/>
        <v/>
      </c>
      <c r="AM33" s="10" t="str">
        <f t="shared" si="42"/>
        <v/>
      </c>
      <c r="AN33" s="10" t="str">
        <f t="shared" si="43"/>
        <v/>
      </c>
      <c r="AO33" s="10" t="str">
        <f t="shared" si="44"/>
        <v/>
      </c>
      <c r="AP33" s="10" t="str">
        <f t="shared" si="45"/>
        <v/>
      </c>
      <c r="AQ33" s="10" t="str">
        <f t="shared" si="46"/>
        <v/>
      </c>
      <c r="AR33" s="10" t="str">
        <f t="shared" si="47"/>
        <v/>
      </c>
      <c r="AS33" s="10" t="str">
        <f t="shared" si="48"/>
        <v/>
      </c>
      <c r="AT33" s="10" t="str">
        <f t="shared" si="49"/>
        <v/>
      </c>
      <c r="AU33" s="10" t="str">
        <f t="shared" si="50"/>
        <v/>
      </c>
      <c r="AV33" s="10" t="str">
        <f t="shared" si="51"/>
        <v/>
      </c>
      <c r="AW33" s="10" t="str">
        <f t="shared" si="52"/>
        <v/>
      </c>
      <c r="AX33" s="10" t="str">
        <f t="shared" si="53"/>
        <v/>
      </c>
      <c r="AY33" s="10" t="str">
        <f t="shared" si="54"/>
        <v/>
      </c>
      <c r="AZ33" s="10" t="str">
        <f t="shared" si="55"/>
        <v/>
      </c>
      <c r="BA33" s="10" t="str">
        <f t="shared" si="56"/>
        <v/>
      </c>
      <c r="BB33" s="10" t="str">
        <f t="shared" si="57"/>
        <v/>
      </c>
      <c r="BC33" s="10" t="str">
        <f t="shared" si="28"/>
        <v/>
      </c>
      <c r="BD33" s="10" t="str">
        <f t="shared" si="58"/>
        <v/>
      </c>
      <c r="BE33" s="10"/>
      <c r="BF33" s="10" t="b">
        <f t="shared" si="59"/>
        <v>1</v>
      </c>
      <c r="BG33" s="10" t="b">
        <f t="shared" si="30"/>
        <v>1</v>
      </c>
      <c r="BH33" s="10" t="b">
        <f t="shared" si="60"/>
        <v>0</v>
      </c>
      <c r="BI33" s="10" t="b">
        <f t="shared" si="31"/>
        <v>0</v>
      </c>
      <c r="BJ33" s="10"/>
      <c r="BK33" s="10">
        <v>1000</v>
      </c>
      <c r="BL33" s="59">
        <f t="shared" si="32"/>
        <v>0</v>
      </c>
      <c r="BM33" s="59">
        <v>10</v>
      </c>
      <c r="BN33" s="10"/>
      <c r="BO33" s="10">
        <f t="shared" si="61"/>
        <v>0</v>
      </c>
      <c r="BP33" s="59">
        <f t="shared" si="62"/>
        <v>0</v>
      </c>
      <c r="BQ33" s="59">
        <f t="shared" si="63"/>
        <v>0</v>
      </c>
      <c r="BR33" s="59">
        <f t="shared" si="64"/>
        <v>0</v>
      </c>
      <c r="BS33" s="59">
        <f t="shared" si="65"/>
        <v>0</v>
      </c>
    </row>
    <row r="34" spans="1:71" s="3" customFormat="1" x14ac:dyDescent="0.35">
      <c r="A34" s="133"/>
      <c r="B34" s="134"/>
      <c r="C34" s="51"/>
      <c r="D34" s="10" t="str">
        <f t="shared" si="1"/>
        <v/>
      </c>
      <c r="E34" s="28"/>
      <c r="F34" s="28"/>
      <c r="G34" s="28" t="s">
        <v>4</v>
      </c>
      <c r="H34" s="28"/>
      <c r="I34" s="28"/>
      <c r="J34" s="28" t="s">
        <v>4</v>
      </c>
      <c r="K34" s="28"/>
      <c r="L34" s="28"/>
      <c r="M34" s="28" t="s">
        <v>4</v>
      </c>
      <c r="N34" s="28"/>
      <c r="O34" s="28"/>
      <c r="P34" s="28" t="s">
        <v>4</v>
      </c>
      <c r="Q34" s="28"/>
      <c r="R34" s="28"/>
      <c r="S34" s="28" t="s">
        <v>4</v>
      </c>
      <c r="T34" s="28"/>
      <c r="U34" s="28"/>
      <c r="V34" s="51" t="s">
        <v>4</v>
      </c>
      <c r="W34" s="51"/>
      <c r="X34" s="28" t="s">
        <v>4</v>
      </c>
      <c r="Y34" s="10" t="str">
        <f>IF(AND('Section 8'!$L$4=No,OR($BF34=FALSE,$BG34=FALSE)),Tab_NotReq,
IF(AND($C34="",$D34="",$F34="",$I34="",$R34="",$U34="",$W34="",$AA34="",$AB34=""),"",
IF(COUNTIF($AA34:$BD34,Incomplete)&gt;=1,Incomplete_or_multiple_errors&amp;": "&amp;INDEX($AA$2:$BD$4,1,MATCH(Incomplete,$AA34:$BD34,0)),Complete)))</f>
        <v/>
      </c>
      <c r="Z34" s="7"/>
      <c r="AA34" s="10" t="str">
        <f t="shared" si="33"/>
        <v/>
      </c>
      <c r="AB34" s="10" t="str" cm="1">
        <f t="array" ref="AB34">IF($AB$1=No,"",
IF(OR(BF34=FALSE,BG34=FALSE),"",
IF(AND(SUMPRODUCT(--(BH34:BH$336=TRUE))=0,SUMPRODUCT(--(BI34:BI$336=TRUE))=0),"",Incomplete)))</f>
        <v/>
      </c>
      <c r="AC34" s="10" t="str">
        <f>IF(AC$1=No,"",IF($C34="","",
IF(COUNTIF('Substances &amp; Codes'!$B$4:$H$276,$C34)=0,Incomplete,Complete)))</f>
        <v/>
      </c>
      <c r="AD34" s="10" t="str">
        <f t="shared" si="3"/>
        <v/>
      </c>
      <c r="AE34" s="10" t="str">
        <f t="shared" si="34"/>
        <v/>
      </c>
      <c r="AF34" s="10" t="str">
        <f t="shared" si="35"/>
        <v/>
      </c>
      <c r="AG34" s="10" t="str">
        <f t="shared" si="36"/>
        <v/>
      </c>
      <c r="AH34" s="10" t="str">
        <f t="shared" si="37"/>
        <v/>
      </c>
      <c r="AI34" s="10" t="str">
        <f t="shared" si="38"/>
        <v/>
      </c>
      <c r="AJ34" s="10" t="str">
        <f t="shared" si="39"/>
        <v/>
      </c>
      <c r="AK34" s="10" t="str">
        <f t="shared" si="40"/>
        <v/>
      </c>
      <c r="AL34" s="10" t="str">
        <f t="shared" si="41"/>
        <v/>
      </c>
      <c r="AM34" s="10" t="str">
        <f t="shared" si="42"/>
        <v/>
      </c>
      <c r="AN34" s="10" t="str">
        <f t="shared" si="43"/>
        <v/>
      </c>
      <c r="AO34" s="10" t="str">
        <f t="shared" si="44"/>
        <v/>
      </c>
      <c r="AP34" s="10" t="str">
        <f t="shared" si="45"/>
        <v/>
      </c>
      <c r="AQ34" s="10" t="str">
        <f t="shared" si="46"/>
        <v/>
      </c>
      <c r="AR34" s="10" t="str">
        <f t="shared" si="47"/>
        <v/>
      </c>
      <c r="AS34" s="10" t="str">
        <f t="shared" si="48"/>
        <v/>
      </c>
      <c r="AT34" s="10" t="str">
        <f t="shared" si="49"/>
        <v/>
      </c>
      <c r="AU34" s="10" t="str">
        <f t="shared" si="50"/>
        <v/>
      </c>
      <c r="AV34" s="10" t="str">
        <f t="shared" si="51"/>
        <v/>
      </c>
      <c r="AW34" s="10" t="str">
        <f t="shared" si="52"/>
        <v/>
      </c>
      <c r="AX34" s="10" t="str">
        <f t="shared" si="53"/>
        <v/>
      </c>
      <c r="AY34" s="10" t="str">
        <f t="shared" si="54"/>
        <v/>
      </c>
      <c r="AZ34" s="10" t="str">
        <f t="shared" si="55"/>
        <v/>
      </c>
      <c r="BA34" s="10" t="str">
        <f t="shared" si="56"/>
        <v/>
      </c>
      <c r="BB34" s="10" t="str">
        <f t="shared" si="57"/>
        <v/>
      </c>
      <c r="BC34" s="10" t="str">
        <f t="shared" si="28"/>
        <v/>
      </c>
      <c r="BD34" s="10" t="str">
        <f t="shared" si="58"/>
        <v/>
      </c>
      <c r="BE34" s="10"/>
      <c r="BF34" s="10" t="b">
        <f t="shared" si="59"/>
        <v>1</v>
      </c>
      <c r="BG34" s="10" t="b">
        <f t="shared" si="30"/>
        <v>1</v>
      </c>
      <c r="BH34" s="10" t="b">
        <f t="shared" si="60"/>
        <v>0</v>
      </c>
      <c r="BI34" s="10" t="b">
        <f t="shared" si="31"/>
        <v>0</v>
      </c>
      <c r="BJ34" s="10"/>
      <c r="BK34" s="10">
        <v>1000</v>
      </c>
      <c r="BL34" s="59">
        <f t="shared" si="32"/>
        <v>0</v>
      </c>
      <c r="BM34" s="59">
        <v>10</v>
      </c>
      <c r="BN34" s="10"/>
      <c r="BO34" s="10">
        <f t="shared" si="61"/>
        <v>0</v>
      </c>
      <c r="BP34" s="59">
        <f t="shared" si="62"/>
        <v>0</v>
      </c>
      <c r="BQ34" s="59">
        <f t="shared" si="63"/>
        <v>0</v>
      </c>
      <c r="BR34" s="59">
        <f t="shared" si="64"/>
        <v>0</v>
      </c>
      <c r="BS34" s="59">
        <f t="shared" si="65"/>
        <v>0</v>
      </c>
    </row>
    <row r="35" spans="1:71" s="3" customFormat="1" x14ac:dyDescent="0.35">
      <c r="A35" s="133"/>
      <c r="B35" s="134"/>
      <c r="C35" s="51"/>
      <c r="D35" s="10" t="str">
        <f t="shared" si="1"/>
        <v/>
      </c>
      <c r="E35" s="28"/>
      <c r="F35" s="28"/>
      <c r="G35" s="28" t="s">
        <v>4</v>
      </c>
      <c r="H35" s="28"/>
      <c r="I35" s="28"/>
      <c r="J35" s="28" t="s">
        <v>4</v>
      </c>
      <c r="K35" s="28"/>
      <c r="L35" s="28"/>
      <c r="M35" s="28" t="s">
        <v>4</v>
      </c>
      <c r="N35" s="28"/>
      <c r="O35" s="28"/>
      <c r="P35" s="28" t="s">
        <v>4</v>
      </c>
      <c r="Q35" s="28"/>
      <c r="R35" s="28"/>
      <c r="S35" s="28" t="s">
        <v>4</v>
      </c>
      <c r="T35" s="28"/>
      <c r="U35" s="28"/>
      <c r="V35" s="51" t="s">
        <v>4</v>
      </c>
      <c r="W35" s="51"/>
      <c r="X35" s="28" t="s">
        <v>4</v>
      </c>
      <c r="Y35" s="10" t="str">
        <f>IF(AND('Section 8'!$L$4=No,OR($BF35=FALSE,$BG35=FALSE)),Tab_NotReq,
IF(AND($C35="",$D35="",$F35="",$I35="",$R35="",$U35="",$W35="",$AA35="",$AB35=""),"",
IF(COUNTIF($AA35:$BD35,Incomplete)&gt;=1,Incomplete_or_multiple_errors&amp;": "&amp;INDEX($AA$2:$BD$4,1,MATCH(Incomplete,$AA35:$BD35,0)),Complete)))</f>
        <v/>
      </c>
      <c r="Z35" s="7"/>
      <c r="AA35" s="10" t="str">
        <f t="shared" si="33"/>
        <v/>
      </c>
      <c r="AB35" s="10" t="str" cm="1">
        <f t="array" ref="AB35">IF($AB$1=No,"",
IF(OR(BF35=FALSE,BG35=FALSE),"",
IF(AND(SUMPRODUCT(--(BH35:BH$336=TRUE))=0,SUMPRODUCT(--(BI35:BI$336=TRUE))=0),"",Incomplete)))</f>
        <v/>
      </c>
      <c r="AC35" s="10" t="str">
        <f>IF(AC$1=No,"",IF($C35="","",
IF(COUNTIF('Substances &amp; Codes'!$B$4:$H$276,$C35)=0,Incomplete,Complete)))</f>
        <v/>
      </c>
      <c r="AD35" s="10" t="str">
        <f t="shared" si="3"/>
        <v/>
      </c>
      <c r="AE35" s="10" t="str">
        <f t="shared" si="34"/>
        <v/>
      </c>
      <c r="AF35" s="10" t="str">
        <f t="shared" si="35"/>
        <v/>
      </c>
      <c r="AG35" s="10" t="str">
        <f t="shared" si="36"/>
        <v/>
      </c>
      <c r="AH35" s="10" t="str">
        <f t="shared" si="37"/>
        <v/>
      </c>
      <c r="AI35" s="10" t="str">
        <f t="shared" si="38"/>
        <v/>
      </c>
      <c r="AJ35" s="10" t="str">
        <f t="shared" si="39"/>
        <v/>
      </c>
      <c r="AK35" s="10" t="str">
        <f t="shared" si="40"/>
        <v/>
      </c>
      <c r="AL35" s="10" t="str">
        <f t="shared" si="41"/>
        <v/>
      </c>
      <c r="AM35" s="10" t="str">
        <f t="shared" si="42"/>
        <v/>
      </c>
      <c r="AN35" s="10" t="str">
        <f t="shared" si="43"/>
        <v/>
      </c>
      <c r="AO35" s="10" t="str">
        <f t="shared" si="44"/>
        <v/>
      </c>
      <c r="AP35" s="10" t="str">
        <f t="shared" si="45"/>
        <v/>
      </c>
      <c r="AQ35" s="10" t="str">
        <f t="shared" si="46"/>
        <v/>
      </c>
      <c r="AR35" s="10" t="str">
        <f t="shared" si="47"/>
        <v/>
      </c>
      <c r="AS35" s="10" t="str">
        <f t="shared" si="48"/>
        <v/>
      </c>
      <c r="AT35" s="10" t="str">
        <f t="shared" si="49"/>
        <v/>
      </c>
      <c r="AU35" s="10" t="str">
        <f t="shared" si="50"/>
        <v/>
      </c>
      <c r="AV35" s="10" t="str">
        <f t="shared" si="51"/>
        <v/>
      </c>
      <c r="AW35" s="10" t="str">
        <f t="shared" si="52"/>
        <v/>
      </c>
      <c r="AX35" s="10" t="str">
        <f t="shared" si="53"/>
        <v/>
      </c>
      <c r="AY35" s="10" t="str">
        <f t="shared" si="54"/>
        <v/>
      </c>
      <c r="AZ35" s="10" t="str">
        <f t="shared" si="55"/>
        <v/>
      </c>
      <c r="BA35" s="10" t="str">
        <f t="shared" si="56"/>
        <v/>
      </c>
      <c r="BB35" s="10" t="str">
        <f t="shared" si="57"/>
        <v/>
      </c>
      <c r="BC35" s="10" t="str">
        <f t="shared" si="28"/>
        <v/>
      </c>
      <c r="BD35" s="10" t="str">
        <f t="shared" si="58"/>
        <v/>
      </c>
      <c r="BE35" s="10"/>
      <c r="BF35" s="10" t="b">
        <f t="shared" si="59"/>
        <v>1</v>
      </c>
      <c r="BG35" s="10" t="b">
        <f t="shared" si="30"/>
        <v>1</v>
      </c>
      <c r="BH35" s="10" t="b">
        <f t="shared" si="60"/>
        <v>0</v>
      </c>
      <c r="BI35" s="10" t="b">
        <f t="shared" si="31"/>
        <v>0</v>
      </c>
      <c r="BJ35" s="10"/>
      <c r="BK35" s="10">
        <v>1000</v>
      </c>
      <c r="BL35" s="59">
        <f t="shared" si="32"/>
        <v>0</v>
      </c>
      <c r="BM35" s="59">
        <v>10</v>
      </c>
      <c r="BN35" s="10"/>
      <c r="BO35" s="10">
        <f t="shared" si="61"/>
        <v>0</v>
      </c>
      <c r="BP35" s="59">
        <f t="shared" si="62"/>
        <v>0</v>
      </c>
      <c r="BQ35" s="59">
        <f t="shared" si="63"/>
        <v>0</v>
      </c>
      <c r="BR35" s="59">
        <f t="shared" si="64"/>
        <v>0</v>
      </c>
      <c r="BS35" s="59">
        <f t="shared" si="65"/>
        <v>0</v>
      </c>
    </row>
    <row r="36" spans="1:71" s="3" customFormat="1" ht="15.5" x14ac:dyDescent="0.35">
      <c r="A36" s="29"/>
      <c r="B36" s="30"/>
      <c r="C36" s="51"/>
      <c r="D36" s="10" t="str">
        <f t="shared" si="1"/>
        <v/>
      </c>
      <c r="E36" s="28"/>
      <c r="F36" s="28"/>
      <c r="G36" s="28" t="s">
        <v>4</v>
      </c>
      <c r="H36" s="28"/>
      <c r="I36" s="28"/>
      <c r="J36" s="28" t="s">
        <v>4</v>
      </c>
      <c r="K36" s="28"/>
      <c r="L36" s="28"/>
      <c r="M36" s="28" t="s">
        <v>4</v>
      </c>
      <c r="N36" s="28"/>
      <c r="O36" s="28"/>
      <c r="P36" s="28" t="s">
        <v>4</v>
      </c>
      <c r="Q36" s="28"/>
      <c r="R36" s="28"/>
      <c r="S36" s="28" t="s">
        <v>4</v>
      </c>
      <c r="T36" s="28"/>
      <c r="U36" s="28"/>
      <c r="V36" s="51" t="s">
        <v>4</v>
      </c>
      <c r="W36" s="51"/>
      <c r="X36" s="28" t="s">
        <v>4</v>
      </c>
      <c r="Y36" s="10" t="str">
        <f>IF(AND('Section 8'!$L$4=No,OR($BF36=FALSE,$BG36=FALSE)),Tab_NotReq,
IF(AND($C36="",$D36="",$F36="",$I36="",$R36="",$U36="",$W36="",$AA36="",$AB36=""),"",
IF(COUNTIF($AA36:$BD36,Incomplete)&gt;=1,Incomplete_or_multiple_errors&amp;": "&amp;INDEX($AA$2:$BD$4,1,MATCH(Incomplete,$AA36:$BD36,0)),Complete)))</f>
        <v/>
      </c>
      <c r="Z36" s="7"/>
      <c r="AA36" s="10" t="str">
        <f t="shared" si="33"/>
        <v/>
      </c>
      <c r="AB36" s="10" t="str" cm="1">
        <f t="array" ref="AB36">IF($AB$1=No,"",
IF(OR(BF36=FALSE,BG36=FALSE),"",
IF(AND(SUMPRODUCT(--(BH36:BH$336=TRUE))=0,SUMPRODUCT(--(BI36:BI$336=TRUE))=0),"",Incomplete)))</f>
        <v/>
      </c>
      <c r="AC36" s="10" t="str">
        <f>IF(AC$1=No,"",IF($C36="","",
IF(COUNTIF('Substances &amp; Codes'!$B$4:$H$276,$C36)=0,Incomplete,Complete)))</f>
        <v/>
      </c>
      <c r="AD36" s="10" t="str">
        <f t="shared" si="3"/>
        <v/>
      </c>
      <c r="AE36" s="10" t="str">
        <f t="shared" si="34"/>
        <v/>
      </c>
      <c r="AF36" s="10" t="str">
        <f t="shared" si="35"/>
        <v/>
      </c>
      <c r="AG36" s="10" t="str">
        <f t="shared" si="36"/>
        <v/>
      </c>
      <c r="AH36" s="10" t="str">
        <f t="shared" si="37"/>
        <v/>
      </c>
      <c r="AI36" s="10" t="str">
        <f t="shared" si="38"/>
        <v/>
      </c>
      <c r="AJ36" s="10" t="str">
        <f t="shared" si="39"/>
        <v/>
      </c>
      <c r="AK36" s="10" t="str">
        <f t="shared" si="40"/>
        <v/>
      </c>
      <c r="AL36" s="10" t="str">
        <f t="shared" si="41"/>
        <v/>
      </c>
      <c r="AM36" s="10" t="str">
        <f t="shared" si="42"/>
        <v/>
      </c>
      <c r="AN36" s="10" t="str">
        <f t="shared" si="43"/>
        <v/>
      </c>
      <c r="AO36" s="10" t="str">
        <f t="shared" si="44"/>
        <v/>
      </c>
      <c r="AP36" s="10" t="str">
        <f t="shared" si="45"/>
        <v/>
      </c>
      <c r="AQ36" s="10" t="str">
        <f t="shared" si="46"/>
        <v/>
      </c>
      <c r="AR36" s="10" t="str">
        <f t="shared" si="47"/>
        <v/>
      </c>
      <c r="AS36" s="10" t="str">
        <f t="shared" si="48"/>
        <v/>
      </c>
      <c r="AT36" s="10" t="str">
        <f t="shared" si="49"/>
        <v/>
      </c>
      <c r="AU36" s="10" t="str">
        <f t="shared" si="50"/>
        <v/>
      </c>
      <c r="AV36" s="10" t="str">
        <f t="shared" si="51"/>
        <v/>
      </c>
      <c r="AW36" s="10" t="str">
        <f t="shared" si="52"/>
        <v/>
      </c>
      <c r="AX36" s="10" t="str">
        <f t="shared" si="53"/>
        <v/>
      </c>
      <c r="AY36" s="10" t="str">
        <f t="shared" si="54"/>
        <v/>
      </c>
      <c r="AZ36" s="10" t="str">
        <f t="shared" si="55"/>
        <v/>
      </c>
      <c r="BA36" s="10" t="str">
        <f t="shared" si="56"/>
        <v/>
      </c>
      <c r="BB36" s="10" t="str">
        <f t="shared" si="57"/>
        <v/>
      </c>
      <c r="BC36" s="10" t="str">
        <f t="shared" si="28"/>
        <v/>
      </c>
      <c r="BD36" s="10" t="str">
        <f t="shared" si="58"/>
        <v/>
      </c>
      <c r="BE36" s="10"/>
      <c r="BF36" s="10" t="b">
        <f t="shared" si="59"/>
        <v>1</v>
      </c>
      <c r="BG36" s="10" t="b">
        <f t="shared" si="30"/>
        <v>1</v>
      </c>
      <c r="BH36" s="10" t="b">
        <f t="shared" si="60"/>
        <v>0</v>
      </c>
      <c r="BI36" s="10" t="b">
        <f t="shared" si="31"/>
        <v>0</v>
      </c>
      <c r="BJ36" s="10"/>
      <c r="BK36" s="10">
        <v>1000</v>
      </c>
      <c r="BL36" s="59">
        <f t="shared" si="32"/>
        <v>0</v>
      </c>
      <c r="BM36" s="59">
        <v>10</v>
      </c>
      <c r="BN36" s="10"/>
      <c r="BO36" s="10">
        <f t="shared" si="61"/>
        <v>0</v>
      </c>
      <c r="BP36" s="59">
        <f t="shared" si="62"/>
        <v>0</v>
      </c>
      <c r="BQ36" s="59">
        <f t="shared" si="63"/>
        <v>0</v>
      </c>
      <c r="BR36" s="59">
        <f t="shared" si="64"/>
        <v>0</v>
      </c>
      <c r="BS36" s="59">
        <f t="shared" si="65"/>
        <v>0</v>
      </c>
    </row>
    <row r="37" spans="1:71" s="3" customFormat="1" ht="15.5" x14ac:dyDescent="0.35">
      <c r="A37" s="29"/>
      <c r="B37" s="30"/>
      <c r="C37" s="51"/>
      <c r="D37" s="10" t="str">
        <f t="shared" si="1"/>
        <v/>
      </c>
      <c r="E37" s="28"/>
      <c r="F37" s="28"/>
      <c r="G37" s="28" t="s">
        <v>4</v>
      </c>
      <c r="H37" s="28"/>
      <c r="I37" s="28"/>
      <c r="J37" s="28" t="s">
        <v>4</v>
      </c>
      <c r="K37" s="28"/>
      <c r="L37" s="28"/>
      <c r="M37" s="28" t="s">
        <v>4</v>
      </c>
      <c r="N37" s="28"/>
      <c r="O37" s="28"/>
      <c r="P37" s="28" t="s">
        <v>4</v>
      </c>
      <c r="Q37" s="28"/>
      <c r="R37" s="28"/>
      <c r="S37" s="28" t="s">
        <v>4</v>
      </c>
      <c r="T37" s="28"/>
      <c r="U37" s="28"/>
      <c r="V37" s="51" t="s">
        <v>4</v>
      </c>
      <c r="W37" s="51"/>
      <c r="X37" s="28" t="s">
        <v>4</v>
      </c>
      <c r="Y37" s="10" t="str">
        <f>IF(AND('Section 8'!$L$4=No,OR($BF37=FALSE,$BG37=FALSE)),Tab_NotReq,
IF(AND($C37="",$D37="",$F37="",$I37="",$R37="",$U37="",$W37="",$AA37="",$AB37=""),"",
IF(COUNTIF($AA37:$BD37,Incomplete)&gt;=1,Incomplete_or_multiple_errors&amp;": "&amp;INDEX($AA$2:$BD$4,1,MATCH(Incomplete,$AA37:$BD37,0)),Complete)))</f>
        <v/>
      </c>
      <c r="Z37" s="7"/>
      <c r="AA37" s="10" t="str">
        <f t="shared" si="33"/>
        <v/>
      </c>
      <c r="AB37" s="10" t="str" cm="1">
        <f t="array" ref="AB37">IF($AB$1=No,"",
IF(OR(BF37=FALSE,BG37=FALSE),"",
IF(AND(SUMPRODUCT(--(BH37:BH$336=TRUE))=0,SUMPRODUCT(--(BI37:BI$336=TRUE))=0),"",Incomplete)))</f>
        <v/>
      </c>
      <c r="AC37" s="10" t="str">
        <f>IF(AC$1=No,"",IF($C37="","",
IF(COUNTIF('Substances &amp; Codes'!$B$4:$H$276,$C37)=0,Incomplete,Complete)))</f>
        <v/>
      </c>
      <c r="AD37" s="10" t="str">
        <f t="shared" si="3"/>
        <v/>
      </c>
      <c r="AE37" s="10" t="str">
        <f t="shared" si="34"/>
        <v/>
      </c>
      <c r="AF37" s="10" t="str">
        <f t="shared" si="35"/>
        <v/>
      </c>
      <c r="AG37" s="10" t="str">
        <f t="shared" si="36"/>
        <v/>
      </c>
      <c r="AH37" s="10" t="str">
        <f t="shared" si="37"/>
        <v/>
      </c>
      <c r="AI37" s="10" t="str">
        <f t="shared" si="38"/>
        <v/>
      </c>
      <c r="AJ37" s="10" t="str">
        <f t="shared" si="39"/>
        <v/>
      </c>
      <c r="AK37" s="10" t="str">
        <f t="shared" si="40"/>
        <v/>
      </c>
      <c r="AL37" s="10" t="str">
        <f t="shared" si="41"/>
        <v/>
      </c>
      <c r="AM37" s="10" t="str">
        <f t="shared" si="42"/>
        <v/>
      </c>
      <c r="AN37" s="10" t="str">
        <f t="shared" si="43"/>
        <v/>
      </c>
      <c r="AO37" s="10" t="str">
        <f t="shared" si="44"/>
        <v/>
      </c>
      <c r="AP37" s="10" t="str">
        <f t="shared" si="45"/>
        <v/>
      </c>
      <c r="AQ37" s="10" t="str">
        <f t="shared" si="46"/>
        <v/>
      </c>
      <c r="AR37" s="10" t="str">
        <f t="shared" si="47"/>
        <v/>
      </c>
      <c r="AS37" s="10" t="str">
        <f t="shared" si="48"/>
        <v/>
      </c>
      <c r="AT37" s="10" t="str">
        <f t="shared" si="49"/>
        <v/>
      </c>
      <c r="AU37" s="10" t="str">
        <f t="shared" si="50"/>
        <v/>
      </c>
      <c r="AV37" s="10" t="str">
        <f t="shared" si="51"/>
        <v/>
      </c>
      <c r="AW37" s="10" t="str">
        <f t="shared" si="52"/>
        <v/>
      </c>
      <c r="AX37" s="10" t="str">
        <f t="shared" si="53"/>
        <v/>
      </c>
      <c r="AY37" s="10" t="str">
        <f t="shared" si="54"/>
        <v/>
      </c>
      <c r="AZ37" s="10" t="str">
        <f t="shared" si="55"/>
        <v/>
      </c>
      <c r="BA37" s="10" t="str">
        <f t="shared" si="56"/>
        <v/>
      </c>
      <c r="BB37" s="10" t="str">
        <f t="shared" si="57"/>
        <v/>
      </c>
      <c r="BC37" s="10" t="str">
        <f t="shared" si="28"/>
        <v/>
      </c>
      <c r="BD37" s="10" t="str">
        <f t="shared" si="58"/>
        <v/>
      </c>
      <c r="BE37" s="10"/>
      <c r="BF37" s="10" t="b">
        <f t="shared" si="59"/>
        <v>1</v>
      </c>
      <c r="BG37" s="10" t="b">
        <f t="shared" si="30"/>
        <v>1</v>
      </c>
      <c r="BH37" s="10" t="b">
        <f t="shared" si="60"/>
        <v>0</v>
      </c>
      <c r="BI37" s="10" t="b">
        <f t="shared" si="31"/>
        <v>0</v>
      </c>
      <c r="BJ37" s="10"/>
      <c r="BK37" s="10">
        <v>1000</v>
      </c>
      <c r="BL37" s="59">
        <f t="shared" si="32"/>
        <v>0</v>
      </c>
      <c r="BM37" s="59">
        <v>10</v>
      </c>
      <c r="BN37" s="10"/>
      <c r="BO37" s="10">
        <f t="shared" si="61"/>
        <v>0</v>
      </c>
      <c r="BP37" s="59">
        <f t="shared" si="62"/>
        <v>0</v>
      </c>
      <c r="BQ37" s="59">
        <f t="shared" si="63"/>
        <v>0</v>
      </c>
      <c r="BR37" s="59">
        <f t="shared" si="64"/>
        <v>0</v>
      </c>
      <c r="BS37" s="59">
        <f t="shared" si="65"/>
        <v>0</v>
      </c>
    </row>
    <row r="38" spans="1:71" s="3" customFormat="1" ht="15.5" x14ac:dyDescent="0.35">
      <c r="A38" s="29"/>
      <c r="B38" s="30"/>
      <c r="C38" s="51"/>
      <c r="D38" s="10" t="str">
        <f t="shared" si="1"/>
        <v/>
      </c>
      <c r="E38" s="28"/>
      <c r="F38" s="28"/>
      <c r="G38" s="28" t="s">
        <v>4</v>
      </c>
      <c r="H38" s="28"/>
      <c r="I38" s="28"/>
      <c r="J38" s="28" t="s">
        <v>4</v>
      </c>
      <c r="K38" s="28"/>
      <c r="L38" s="28"/>
      <c r="M38" s="28" t="s">
        <v>4</v>
      </c>
      <c r="N38" s="28"/>
      <c r="O38" s="28"/>
      <c r="P38" s="28" t="s">
        <v>4</v>
      </c>
      <c r="Q38" s="28"/>
      <c r="R38" s="28"/>
      <c r="S38" s="28" t="s">
        <v>4</v>
      </c>
      <c r="T38" s="28"/>
      <c r="U38" s="28"/>
      <c r="V38" s="51" t="s">
        <v>4</v>
      </c>
      <c r="W38" s="51"/>
      <c r="X38" s="28" t="s">
        <v>4</v>
      </c>
      <c r="Y38" s="10" t="str">
        <f>IF(AND('Section 8'!$L$4=No,OR($BF38=FALSE,$BG38=FALSE)),Tab_NotReq,
IF(AND($C38="",$D38="",$F38="",$I38="",$R38="",$U38="",$W38="",$AA38="",$AB38=""),"",
IF(COUNTIF($AA38:$BD38,Incomplete)&gt;=1,Incomplete_or_multiple_errors&amp;": "&amp;INDEX($AA$2:$BD$4,1,MATCH(Incomplete,$AA38:$BD38,0)),Complete)))</f>
        <v/>
      </c>
      <c r="Z38" s="7"/>
      <c r="AA38" s="10" t="str">
        <f t="shared" si="33"/>
        <v/>
      </c>
      <c r="AB38" s="10" t="str" cm="1">
        <f t="array" ref="AB38">IF($AB$1=No,"",
IF(OR(BF38=FALSE,BG38=FALSE),"",
IF(AND(SUMPRODUCT(--(BH38:BH$336=TRUE))=0,SUMPRODUCT(--(BI38:BI$336=TRUE))=0),"",Incomplete)))</f>
        <v/>
      </c>
      <c r="AC38" s="10" t="str">
        <f>IF(AC$1=No,"",IF($C38="","",
IF(COUNTIF('Substances &amp; Codes'!$B$4:$H$276,$C38)=0,Incomplete,Complete)))</f>
        <v/>
      </c>
      <c r="AD38" s="10" t="str">
        <f t="shared" si="3"/>
        <v/>
      </c>
      <c r="AE38" s="10" t="str">
        <f t="shared" si="34"/>
        <v/>
      </c>
      <c r="AF38" s="10" t="str">
        <f t="shared" si="35"/>
        <v/>
      </c>
      <c r="AG38" s="10" t="str">
        <f t="shared" si="36"/>
        <v/>
      </c>
      <c r="AH38" s="10" t="str">
        <f t="shared" si="37"/>
        <v/>
      </c>
      <c r="AI38" s="10" t="str">
        <f t="shared" si="38"/>
        <v/>
      </c>
      <c r="AJ38" s="10" t="str">
        <f t="shared" si="39"/>
        <v/>
      </c>
      <c r="AK38" s="10" t="str">
        <f t="shared" si="40"/>
        <v/>
      </c>
      <c r="AL38" s="10" t="str">
        <f t="shared" si="41"/>
        <v/>
      </c>
      <c r="AM38" s="10" t="str">
        <f t="shared" si="42"/>
        <v/>
      </c>
      <c r="AN38" s="10" t="str">
        <f t="shared" si="43"/>
        <v/>
      </c>
      <c r="AO38" s="10" t="str">
        <f t="shared" si="44"/>
        <v/>
      </c>
      <c r="AP38" s="10" t="str">
        <f t="shared" si="45"/>
        <v/>
      </c>
      <c r="AQ38" s="10" t="str">
        <f t="shared" si="46"/>
        <v/>
      </c>
      <c r="AR38" s="10" t="str">
        <f t="shared" si="47"/>
        <v/>
      </c>
      <c r="AS38" s="10" t="str">
        <f t="shared" si="48"/>
        <v/>
      </c>
      <c r="AT38" s="10" t="str">
        <f t="shared" si="49"/>
        <v/>
      </c>
      <c r="AU38" s="10" t="str">
        <f t="shared" si="50"/>
        <v/>
      </c>
      <c r="AV38" s="10" t="str">
        <f t="shared" si="51"/>
        <v/>
      </c>
      <c r="AW38" s="10" t="str">
        <f t="shared" si="52"/>
        <v/>
      </c>
      <c r="AX38" s="10" t="str">
        <f t="shared" si="53"/>
        <v/>
      </c>
      <c r="AY38" s="10" t="str">
        <f t="shared" si="54"/>
        <v/>
      </c>
      <c r="AZ38" s="10" t="str">
        <f t="shared" si="55"/>
        <v/>
      </c>
      <c r="BA38" s="10" t="str">
        <f t="shared" si="56"/>
        <v/>
      </c>
      <c r="BB38" s="10" t="str">
        <f t="shared" si="57"/>
        <v/>
      </c>
      <c r="BC38" s="10" t="str">
        <f t="shared" si="28"/>
        <v/>
      </c>
      <c r="BD38" s="10" t="str">
        <f t="shared" si="58"/>
        <v/>
      </c>
      <c r="BE38" s="10"/>
      <c r="BF38" s="10" t="b">
        <f t="shared" si="59"/>
        <v>1</v>
      </c>
      <c r="BG38" s="10" t="b">
        <f t="shared" si="30"/>
        <v>1</v>
      </c>
      <c r="BH38" s="10" t="b">
        <f t="shared" si="60"/>
        <v>0</v>
      </c>
      <c r="BI38" s="10" t="b">
        <f t="shared" si="31"/>
        <v>0</v>
      </c>
      <c r="BJ38" s="10"/>
      <c r="BK38" s="10">
        <v>1000</v>
      </c>
      <c r="BL38" s="59">
        <f t="shared" si="32"/>
        <v>0</v>
      </c>
      <c r="BM38" s="59">
        <v>10</v>
      </c>
      <c r="BN38" s="10"/>
      <c r="BO38" s="10">
        <f t="shared" si="61"/>
        <v>0</v>
      </c>
      <c r="BP38" s="59">
        <f t="shared" si="62"/>
        <v>0</v>
      </c>
      <c r="BQ38" s="59">
        <f t="shared" si="63"/>
        <v>0</v>
      </c>
      <c r="BR38" s="59">
        <f t="shared" si="64"/>
        <v>0</v>
      </c>
      <c r="BS38" s="59">
        <f t="shared" si="65"/>
        <v>0</v>
      </c>
    </row>
    <row r="39" spans="1:71" s="3" customFormat="1" ht="15.5" x14ac:dyDescent="0.35">
      <c r="A39" s="29"/>
      <c r="B39" s="30"/>
      <c r="C39" s="51"/>
      <c r="D39" s="10" t="str">
        <f t="shared" si="1"/>
        <v/>
      </c>
      <c r="E39" s="28"/>
      <c r="F39" s="28"/>
      <c r="G39" s="28" t="s">
        <v>4</v>
      </c>
      <c r="H39" s="28"/>
      <c r="I39" s="28"/>
      <c r="J39" s="28" t="s">
        <v>4</v>
      </c>
      <c r="K39" s="28"/>
      <c r="L39" s="28"/>
      <c r="M39" s="28" t="s">
        <v>4</v>
      </c>
      <c r="N39" s="28"/>
      <c r="O39" s="28"/>
      <c r="P39" s="28" t="s">
        <v>4</v>
      </c>
      <c r="Q39" s="28"/>
      <c r="R39" s="28"/>
      <c r="S39" s="28" t="s">
        <v>4</v>
      </c>
      <c r="T39" s="28"/>
      <c r="U39" s="28"/>
      <c r="V39" s="51" t="s">
        <v>4</v>
      </c>
      <c r="W39" s="51"/>
      <c r="X39" s="28" t="s">
        <v>4</v>
      </c>
      <c r="Y39" s="10" t="str">
        <f>IF(AND('Section 8'!$L$4=No,OR($BF39=FALSE,$BG39=FALSE)),Tab_NotReq,
IF(AND($C39="",$D39="",$F39="",$I39="",$R39="",$U39="",$W39="",$AA39="",$AB39=""),"",
IF(COUNTIF($AA39:$BD39,Incomplete)&gt;=1,Incomplete_or_multiple_errors&amp;": "&amp;INDEX($AA$2:$BD$4,1,MATCH(Incomplete,$AA39:$BD39,0)),Complete)))</f>
        <v/>
      </c>
      <c r="Z39" s="7"/>
      <c r="AA39" s="10" t="str">
        <f t="shared" si="33"/>
        <v/>
      </c>
      <c r="AB39" s="10" t="str" cm="1">
        <f t="array" ref="AB39">IF($AB$1=No,"",
IF(OR(BF39=FALSE,BG39=FALSE),"",
IF(AND(SUMPRODUCT(--(BH39:BH$336=TRUE))=0,SUMPRODUCT(--(BI39:BI$336=TRUE))=0),"",Incomplete)))</f>
        <v/>
      </c>
      <c r="AC39" s="10" t="str">
        <f>IF(AC$1=No,"",IF($C39="","",
IF(COUNTIF('Substances &amp; Codes'!$B$4:$H$276,$C39)=0,Incomplete,Complete)))</f>
        <v/>
      </c>
      <c r="AD39" s="10" t="str">
        <f t="shared" si="3"/>
        <v/>
      </c>
      <c r="AE39" s="10" t="str">
        <f t="shared" si="34"/>
        <v/>
      </c>
      <c r="AF39" s="10" t="str">
        <f t="shared" si="35"/>
        <v/>
      </c>
      <c r="AG39" s="10" t="str">
        <f t="shared" si="36"/>
        <v/>
      </c>
      <c r="AH39" s="10" t="str">
        <f t="shared" si="37"/>
        <v/>
      </c>
      <c r="AI39" s="10" t="str">
        <f t="shared" si="38"/>
        <v/>
      </c>
      <c r="AJ39" s="10" t="str">
        <f t="shared" si="39"/>
        <v/>
      </c>
      <c r="AK39" s="10" t="str">
        <f t="shared" si="40"/>
        <v/>
      </c>
      <c r="AL39" s="10" t="str">
        <f t="shared" si="41"/>
        <v/>
      </c>
      <c r="AM39" s="10" t="str">
        <f t="shared" si="42"/>
        <v/>
      </c>
      <c r="AN39" s="10" t="str">
        <f t="shared" si="43"/>
        <v/>
      </c>
      <c r="AO39" s="10" t="str">
        <f t="shared" si="44"/>
        <v/>
      </c>
      <c r="AP39" s="10" t="str">
        <f t="shared" si="45"/>
        <v/>
      </c>
      <c r="AQ39" s="10" t="str">
        <f t="shared" si="46"/>
        <v/>
      </c>
      <c r="AR39" s="10" t="str">
        <f t="shared" si="47"/>
        <v/>
      </c>
      <c r="AS39" s="10" t="str">
        <f t="shared" si="48"/>
        <v/>
      </c>
      <c r="AT39" s="10" t="str">
        <f t="shared" si="49"/>
        <v/>
      </c>
      <c r="AU39" s="10" t="str">
        <f t="shared" si="50"/>
        <v/>
      </c>
      <c r="AV39" s="10" t="str">
        <f t="shared" si="51"/>
        <v/>
      </c>
      <c r="AW39" s="10" t="str">
        <f t="shared" si="52"/>
        <v/>
      </c>
      <c r="AX39" s="10" t="str">
        <f t="shared" si="53"/>
        <v/>
      </c>
      <c r="AY39" s="10" t="str">
        <f t="shared" si="54"/>
        <v/>
      </c>
      <c r="AZ39" s="10" t="str">
        <f t="shared" si="55"/>
        <v/>
      </c>
      <c r="BA39" s="10" t="str">
        <f t="shared" si="56"/>
        <v/>
      </c>
      <c r="BB39" s="10" t="str">
        <f t="shared" si="57"/>
        <v/>
      </c>
      <c r="BC39" s="10" t="str">
        <f t="shared" si="28"/>
        <v/>
      </c>
      <c r="BD39" s="10" t="str">
        <f t="shared" si="58"/>
        <v/>
      </c>
      <c r="BE39" s="10"/>
      <c r="BF39" s="10" t="b">
        <f t="shared" si="59"/>
        <v>1</v>
      </c>
      <c r="BG39" s="10" t="b">
        <f t="shared" si="30"/>
        <v>1</v>
      </c>
      <c r="BH39" s="10" t="b">
        <f t="shared" si="60"/>
        <v>0</v>
      </c>
      <c r="BI39" s="10" t="b">
        <f t="shared" si="31"/>
        <v>0</v>
      </c>
      <c r="BJ39" s="10"/>
      <c r="BK39" s="10">
        <v>1000</v>
      </c>
      <c r="BL39" s="59">
        <f t="shared" si="32"/>
        <v>0</v>
      </c>
      <c r="BM39" s="59">
        <v>10</v>
      </c>
      <c r="BN39" s="10"/>
      <c r="BO39" s="10">
        <f t="shared" si="61"/>
        <v>0</v>
      </c>
      <c r="BP39" s="59">
        <f t="shared" si="62"/>
        <v>0</v>
      </c>
      <c r="BQ39" s="59">
        <f t="shared" si="63"/>
        <v>0</v>
      </c>
      <c r="BR39" s="59">
        <f t="shared" si="64"/>
        <v>0</v>
      </c>
      <c r="BS39" s="59">
        <f t="shared" si="65"/>
        <v>0</v>
      </c>
    </row>
    <row r="40" spans="1:71" s="3" customFormat="1" ht="15.5" x14ac:dyDescent="0.35">
      <c r="A40" s="29"/>
      <c r="B40" s="30"/>
      <c r="C40" s="51"/>
      <c r="D40" s="10" t="str">
        <f t="shared" si="1"/>
        <v/>
      </c>
      <c r="E40" s="28"/>
      <c r="F40" s="28"/>
      <c r="G40" s="28" t="s">
        <v>4</v>
      </c>
      <c r="H40" s="28"/>
      <c r="I40" s="28"/>
      <c r="J40" s="28" t="s">
        <v>4</v>
      </c>
      <c r="K40" s="28"/>
      <c r="L40" s="28"/>
      <c r="M40" s="28" t="s">
        <v>4</v>
      </c>
      <c r="N40" s="28"/>
      <c r="O40" s="28"/>
      <c r="P40" s="28" t="s">
        <v>4</v>
      </c>
      <c r="Q40" s="28"/>
      <c r="R40" s="28"/>
      <c r="S40" s="28" t="s">
        <v>4</v>
      </c>
      <c r="T40" s="28"/>
      <c r="U40" s="28"/>
      <c r="V40" s="51" t="s">
        <v>4</v>
      </c>
      <c r="W40" s="51"/>
      <c r="X40" s="28" t="s">
        <v>4</v>
      </c>
      <c r="Y40" s="10" t="str">
        <f>IF(AND('Section 8'!$L$4=No,OR($BF40=FALSE,$BG40=FALSE)),Tab_NotReq,
IF(AND($C40="",$D40="",$F40="",$I40="",$R40="",$U40="",$W40="",$AA40="",$AB40=""),"",
IF(COUNTIF($AA40:$BD40,Incomplete)&gt;=1,Incomplete_or_multiple_errors&amp;": "&amp;INDEX($AA$2:$BD$4,1,MATCH(Incomplete,$AA40:$BD40,0)),Complete)))</f>
        <v/>
      </c>
      <c r="Z40" s="7"/>
      <c r="AA40" s="10" t="str">
        <f t="shared" si="33"/>
        <v/>
      </c>
      <c r="AB40" s="10" t="str" cm="1">
        <f t="array" ref="AB40">IF($AB$1=No,"",
IF(OR(BF40=FALSE,BG40=FALSE),"",
IF(AND(SUMPRODUCT(--(BH40:BH$336=TRUE))=0,SUMPRODUCT(--(BI40:BI$336=TRUE))=0),"",Incomplete)))</f>
        <v/>
      </c>
      <c r="AC40" s="10" t="str">
        <f>IF(AC$1=No,"",IF($C40="","",
IF(COUNTIF('Substances &amp; Codes'!$B$4:$H$276,$C40)=0,Incomplete,Complete)))</f>
        <v/>
      </c>
      <c r="AD40" s="10" t="str">
        <f t="shared" si="3"/>
        <v/>
      </c>
      <c r="AE40" s="10" t="str">
        <f t="shared" si="34"/>
        <v/>
      </c>
      <c r="AF40" s="10" t="str">
        <f t="shared" si="35"/>
        <v/>
      </c>
      <c r="AG40" s="10" t="str">
        <f t="shared" si="36"/>
        <v/>
      </c>
      <c r="AH40" s="10" t="str">
        <f t="shared" si="37"/>
        <v/>
      </c>
      <c r="AI40" s="10" t="str">
        <f t="shared" si="38"/>
        <v/>
      </c>
      <c r="AJ40" s="10" t="str">
        <f t="shared" si="39"/>
        <v/>
      </c>
      <c r="AK40" s="10" t="str">
        <f t="shared" si="40"/>
        <v/>
      </c>
      <c r="AL40" s="10" t="str">
        <f t="shared" si="41"/>
        <v/>
      </c>
      <c r="AM40" s="10" t="str">
        <f t="shared" si="42"/>
        <v/>
      </c>
      <c r="AN40" s="10" t="str">
        <f t="shared" si="43"/>
        <v/>
      </c>
      <c r="AO40" s="10" t="str">
        <f t="shared" si="44"/>
        <v/>
      </c>
      <c r="AP40" s="10" t="str">
        <f t="shared" si="45"/>
        <v/>
      </c>
      <c r="AQ40" s="10" t="str">
        <f t="shared" si="46"/>
        <v/>
      </c>
      <c r="AR40" s="10" t="str">
        <f t="shared" si="47"/>
        <v/>
      </c>
      <c r="AS40" s="10" t="str">
        <f t="shared" si="48"/>
        <v/>
      </c>
      <c r="AT40" s="10" t="str">
        <f t="shared" si="49"/>
        <v/>
      </c>
      <c r="AU40" s="10" t="str">
        <f t="shared" si="50"/>
        <v/>
      </c>
      <c r="AV40" s="10" t="str">
        <f t="shared" si="51"/>
        <v/>
      </c>
      <c r="AW40" s="10" t="str">
        <f t="shared" si="52"/>
        <v/>
      </c>
      <c r="AX40" s="10" t="str">
        <f t="shared" si="53"/>
        <v/>
      </c>
      <c r="AY40" s="10" t="str">
        <f t="shared" si="54"/>
        <v/>
      </c>
      <c r="AZ40" s="10" t="str">
        <f t="shared" si="55"/>
        <v/>
      </c>
      <c r="BA40" s="10" t="str">
        <f t="shared" si="56"/>
        <v/>
      </c>
      <c r="BB40" s="10" t="str">
        <f t="shared" si="57"/>
        <v/>
      </c>
      <c r="BC40" s="10" t="str">
        <f t="shared" si="28"/>
        <v/>
      </c>
      <c r="BD40" s="10" t="str">
        <f t="shared" si="58"/>
        <v/>
      </c>
      <c r="BE40" s="10"/>
      <c r="BF40" s="10" t="b">
        <f t="shared" si="59"/>
        <v>1</v>
      </c>
      <c r="BG40" s="10" t="b">
        <f t="shared" si="30"/>
        <v>1</v>
      </c>
      <c r="BH40" s="10" t="b">
        <f t="shared" si="60"/>
        <v>0</v>
      </c>
      <c r="BI40" s="10" t="b">
        <f t="shared" si="31"/>
        <v>0</v>
      </c>
      <c r="BJ40" s="10"/>
      <c r="BK40" s="10">
        <v>1000</v>
      </c>
      <c r="BL40" s="59">
        <f t="shared" si="32"/>
        <v>0</v>
      </c>
      <c r="BM40" s="59">
        <v>10</v>
      </c>
      <c r="BN40" s="10"/>
      <c r="BO40" s="10">
        <f t="shared" si="61"/>
        <v>0</v>
      </c>
      <c r="BP40" s="59">
        <f t="shared" si="62"/>
        <v>0</v>
      </c>
      <c r="BQ40" s="59">
        <f t="shared" si="63"/>
        <v>0</v>
      </c>
      <c r="BR40" s="59">
        <f t="shared" si="64"/>
        <v>0</v>
      </c>
      <c r="BS40" s="59">
        <f t="shared" si="65"/>
        <v>0</v>
      </c>
    </row>
    <row r="41" spans="1:71" s="3" customFormat="1" ht="15.5" x14ac:dyDescent="0.35">
      <c r="A41" s="29"/>
      <c r="B41" s="30"/>
      <c r="C41" s="51"/>
      <c r="D41" s="10" t="str">
        <f t="shared" si="1"/>
        <v/>
      </c>
      <c r="E41" s="28"/>
      <c r="F41" s="28"/>
      <c r="G41" s="28" t="s">
        <v>4</v>
      </c>
      <c r="H41" s="28"/>
      <c r="I41" s="28"/>
      <c r="J41" s="28" t="s">
        <v>4</v>
      </c>
      <c r="K41" s="28"/>
      <c r="L41" s="28"/>
      <c r="M41" s="28" t="s">
        <v>4</v>
      </c>
      <c r="N41" s="28"/>
      <c r="O41" s="28"/>
      <c r="P41" s="28" t="s">
        <v>4</v>
      </c>
      <c r="Q41" s="28"/>
      <c r="R41" s="28"/>
      <c r="S41" s="28" t="s">
        <v>4</v>
      </c>
      <c r="T41" s="28"/>
      <c r="U41" s="28"/>
      <c r="V41" s="51" t="s">
        <v>4</v>
      </c>
      <c r="W41" s="51"/>
      <c r="X41" s="28" t="s">
        <v>4</v>
      </c>
      <c r="Y41" s="10" t="str">
        <f>IF(AND('Section 8'!$L$4=No,OR($BF41=FALSE,$BG41=FALSE)),Tab_NotReq,
IF(AND($C41="",$D41="",$F41="",$I41="",$R41="",$U41="",$W41="",$AA41="",$AB41=""),"",
IF(COUNTIF($AA41:$BD41,Incomplete)&gt;=1,Incomplete_or_multiple_errors&amp;": "&amp;INDEX($AA$2:$BD$4,1,MATCH(Incomplete,$AA41:$BD41,0)),Complete)))</f>
        <v/>
      </c>
      <c r="Z41" s="7"/>
      <c r="AA41" s="10" t="str">
        <f t="shared" si="33"/>
        <v/>
      </c>
      <c r="AB41" s="10" t="str" cm="1">
        <f t="array" ref="AB41">IF($AB$1=No,"",
IF(OR(BF41=FALSE,BG41=FALSE),"",
IF(AND(SUMPRODUCT(--(BH41:BH$336=TRUE))=0,SUMPRODUCT(--(BI41:BI$336=TRUE))=0),"",Incomplete)))</f>
        <v/>
      </c>
      <c r="AC41" s="10" t="str">
        <f>IF(AC$1=No,"",IF($C41="","",
IF(COUNTIF('Substances &amp; Codes'!$B$4:$H$276,$C41)=0,Incomplete,Complete)))</f>
        <v/>
      </c>
      <c r="AD41" s="10" t="str">
        <f t="shared" si="3"/>
        <v/>
      </c>
      <c r="AE41" s="10" t="str">
        <f t="shared" si="34"/>
        <v/>
      </c>
      <c r="AF41" s="10" t="str">
        <f t="shared" si="35"/>
        <v/>
      </c>
      <c r="AG41" s="10" t="str">
        <f t="shared" si="36"/>
        <v/>
      </c>
      <c r="AH41" s="10" t="str">
        <f t="shared" si="37"/>
        <v/>
      </c>
      <c r="AI41" s="10" t="str">
        <f t="shared" si="38"/>
        <v/>
      </c>
      <c r="AJ41" s="10" t="str">
        <f t="shared" si="39"/>
        <v/>
      </c>
      <c r="AK41" s="10" t="str">
        <f t="shared" si="40"/>
        <v/>
      </c>
      <c r="AL41" s="10" t="str">
        <f t="shared" si="41"/>
        <v/>
      </c>
      <c r="AM41" s="10" t="str">
        <f t="shared" si="42"/>
        <v/>
      </c>
      <c r="AN41" s="10" t="str">
        <f t="shared" si="43"/>
        <v/>
      </c>
      <c r="AO41" s="10" t="str">
        <f t="shared" si="44"/>
        <v/>
      </c>
      <c r="AP41" s="10" t="str">
        <f t="shared" si="45"/>
        <v/>
      </c>
      <c r="AQ41" s="10" t="str">
        <f t="shared" si="46"/>
        <v/>
      </c>
      <c r="AR41" s="10" t="str">
        <f t="shared" si="47"/>
        <v/>
      </c>
      <c r="AS41" s="10" t="str">
        <f t="shared" si="48"/>
        <v/>
      </c>
      <c r="AT41" s="10" t="str">
        <f t="shared" si="49"/>
        <v/>
      </c>
      <c r="AU41" s="10" t="str">
        <f t="shared" si="50"/>
        <v/>
      </c>
      <c r="AV41" s="10" t="str">
        <f t="shared" si="51"/>
        <v/>
      </c>
      <c r="AW41" s="10" t="str">
        <f t="shared" si="52"/>
        <v/>
      </c>
      <c r="AX41" s="10" t="str">
        <f t="shared" si="53"/>
        <v/>
      </c>
      <c r="AY41" s="10" t="str">
        <f t="shared" si="54"/>
        <v/>
      </c>
      <c r="AZ41" s="10" t="str">
        <f t="shared" si="55"/>
        <v/>
      </c>
      <c r="BA41" s="10" t="str">
        <f t="shared" si="56"/>
        <v/>
      </c>
      <c r="BB41" s="10" t="str">
        <f t="shared" si="57"/>
        <v/>
      </c>
      <c r="BC41" s="10" t="str">
        <f t="shared" si="28"/>
        <v/>
      </c>
      <c r="BD41" s="10" t="str">
        <f t="shared" si="58"/>
        <v/>
      </c>
      <c r="BE41" s="10"/>
      <c r="BF41" s="10" t="b">
        <f t="shared" si="59"/>
        <v>1</v>
      </c>
      <c r="BG41" s="10" t="b">
        <f t="shared" si="30"/>
        <v>1</v>
      </c>
      <c r="BH41" s="10" t="b">
        <f t="shared" si="60"/>
        <v>0</v>
      </c>
      <c r="BI41" s="10" t="b">
        <f t="shared" si="31"/>
        <v>0</v>
      </c>
      <c r="BJ41" s="10"/>
      <c r="BK41" s="10">
        <v>1000</v>
      </c>
      <c r="BL41" s="59">
        <f t="shared" si="32"/>
        <v>0</v>
      </c>
      <c r="BM41" s="59">
        <v>10</v>
      </c>
      <c r="BN41" s="10"/>
      <c r="BO41" s="10">
        <f t="shared" si="61"/>
        <v>0</v>
      </c>
      <c r="BP41" s="59">
        <f t="shared" si="62"/>
        <v>0</v>
      </c>
      <c r="BQ41" s="59">
        <f t="shared" si="63"/>
        <v>0</v>
      </c>
      <c r="BR41" s="59">
        <f t="shared" si="64"/>
        <v>0</v>
      </c>
      <c r="BS41" s="59">
        <f t="shared" si="65"/>
        <v>0</v>
      </c>
    </row>
    <row r="42" spans="1:71" s="3" customFormat="1" ht="15.5" x14ac:dyDescent="0.35">
      <c r="A42" s="29"/>
      <c r="B42" s="30"/>
      <c r="C42" s="51"/>
      <c r="D42" s="10" t="str">
        <f t="shared" si="1"/>
        <v/>
      </c>
      <c r="E42" s="28"/>
      <c r="F42" s="28"/>
      <c r="G42" s="28" t="s">
        <v>4</v>
      </c>
      <c r="H42" s="28"/>
      <c r="I42" s="28"/>
      <c r="J42" s="28" t="s">
        <v>4</v>
      </c>
      <c r="K42" s="28"/>
      <c r="L42" s="28"/>
      <c r="M42" s="28" t="s">
        <v>4</v>
      </c>
      <c r="N42" s="28"/>
      <c r="O42" s="28"/>
      <c r="P42" s="28" t="s">
        <v>4</v>
      </c>
      <c r="Q42" s="28"/>
      <c r="R42" s="28"/>
      <c r="S42" s="28" t="s">
        <v>4</v>
      </c>
      <c r="T42" s="28"/>
      <c r="U42" s="28"/>
      <c r="V42" s="51" t="s">
        <v>4</v>
      </c>
      <c r="W42" s="51"/>
      <c r="X42" s="28" t="s">
        <v>4</v>
      </c>
      <c r="Y42" s="10" t="str">
        <f>IF(AND('Section 8'!$L$4=No,OR($BF42=FALSE,$BG42=FALSE)),Tab_NotReq,
IF(AND($C42="",$D42="",$F42="",$I42="",$R42="",$U42="",$W42="",$AA42="",$AB42=""),"",
IF(COUNTIF($AA42:$BD42,Incomplete)&gt;=1,Incomplete_or_multiple_errors&amp;": "&amp;INDEX($AA$2:$BD$4,1,MATCH(Incomplete,$AA42:$BD42,0)),Complete)))</f>
        <v/>
      </c>
      <c r="Z42" s="7"/>
      <c r="AA42" s="10" t="str">
        <f t="shared" si="33"/>
        <v/>
      </c>
      <c r="AB42" s="10" t="str" cm="1">
        <f t="array" ref="AB42">IF($AB$1=No,"",
IF(OR(BF42=FALSE,BG42=FALSE),"",
IF(AND(SUMPRODUCT(--(BH42:BH$336=TRUE))=0,SUMPRODUCT(--(BI42:BI$336=TRUE))=0),"",Incomplete)))</f>
        <v/>
      </c>
      <c r="AC42" s="10" t="str">
        <f>IF(AC$1=No,"",IF($C42="","",
IF(COUNTIF('Substances &amp; Codes'!$B$4:$H$276,$C42)=0,Incomplete,Complete)))</f>
        <v/>
      </c>
      <c r="AD42" s="10" t="str">
        <f t="shared" si="3"/>
        <v/>
      </c>
      <c r="AE42" s="10" t="str">
        <f t="shared" si="34"/>
        <v/>
      </c>
      <c r="AF42" s="10" t="str">
        <f t="shared" si="35"/>
        <v/>
      </c>
      <c r="AG42" s="10" t="str">
        <f t="shared" si="36"/>
        <v/>
      </c>
      <c r="AH42" s="10" t="str">
        <f t="shared" si="37"/>
        <v/>
      </c>
      <c r="AI42" s="10" t="str">
        <f t="shared" si="38"/>
        <v/>
      </c>
      <c r="AJ42" s="10" t="str">
        <f t="shared" si="39"/>
        <v/>
      </c>
      <c r="AK42" s="10" t="str">
        <f t="shared" si="40"/>
        <v/>
      </c>
      <c r="AL42" s="10" t="str">
        <f t="shared" si="41"/>
        <v/>
      </c>
      <c r="AM42" s="10" t="str">
        <f t="shared" si="42"/>
        <v/>
      </c>
      <c r="AN42" s="10" t="str">
        <f t="shared" si="43"/>
        <v/>
      </c>
      <c r="AO42" s="10" t="str">
        <f t="shared" si="44"/>
        <v/>
      </c>
      <c r="AP42" s="10" t="str">
        <f t="shared" si="45"/>
        <v/>
      </c>
      <c r="AQ42" s="10" t="str">
        <f t="shared" si="46"/>
        <v/>
      </c>
      <c r="AR42" s="10" t="str">
        <f t="shared" si="47"/>
        <v/>
      </c>
      <c r="AS42" s="10" t="str">
        <f t="shared" si="48"/>
        <v/>
      </c>
      <c r="AT42" s="10" t="str">
        <f t="shared" si="49"/>
        <v/>
      </c>
      <c r="AU42" s="10" t="str">
        <f t="shared" si="50"/>
        <v/>
      </c>
      <c r="AV42" s="10" t="str">
        <f t="shared" si="51"/>
        <v/>
      </c>
      <c r="AW42" s="10" t="str">
        <f t="shared" si="52"/>
        <v/>
      </c>
      <c r="AX42" s="10" t="str">
        <f t="shared" si="53"/>
        <v/>
      </c>
      <c r="AY42" s="10" t="str">
        <f t="shared" si="54"/>
        <v/>
      </c>
      <c r="AZ42" s="10" t="str">
        <f t="shared" si="55"/>
        <v/>
      </c>
      <c r="BA42" s="10" t="str">
        <f t="shared" si="56"/>
        <v/>
      </c>
      <c r="BB42" s="10" t="str">
        <f t="shared" si="57"/>
        <v/>
      </c>
      <c r="BC42" s="10" t="str">
        <f t="shared" si="28"/>
        <v/>
      </c>
      <c r="BD42" s="10" t="str">
        <f t="shared" si="58"/>
        <v/>
      </c>
      <c r="BE42" s="10"/>
      <c r="BF42" s="10" t="b">
        <f t="shared" si="59"/>
        <v>1</v>
      </c>
      <c r="BG42" s="10" t="b">
        <f t="shared" si="30"/>
        <v>1</v>
      </c>
      <c r="BH42" s="10" t="b">
        <f t="shared" si="60"/>
        <v>0</v>
      </c>
      <c r="BI42" s="10" t="b">
        <f t="shared" si="31"/>
        <v>0</v>
      </c>
      <c r="BJ42" s="10"/>
      <c r="BK42" s="10">
        <v>1000</v>
      </c>
      <c r="BL42" s="59">
        <f t="shared" si="32"/>
        <v>0</v>
      </c>
      <c r="BM42" s="59">
        <v>10</v>
      </c>
      <c r="BN42" s="10"/>
      <c r="BO42" s="10">
        <f t="shared" si="61"/>
        <v>0</v>
      </c>
      <c r="BP42" s="59">
        <f t="shared" si="62"/>
        <v>0</v>
      </c>
      <c r="BQ42" s="59">
        <f t="shared" si="63"/>
        <v>0</v>
      </c>
      <c r="BR42" s="59">
        <f t="shared" si="64"/>
        <v>0</v>
      </c>
      <c r="BS42" s="59">
        <f t="shared" si="65"/>
        <v>0</v>
      </c>
    </row>
    <row r="43" spans="1:71" s="3" customFormat="1" ht="15.5" x14ac:dyDescent="0.35">
      <c r="A43" s="29"/>
      <c r="B43" s="30"/>
      <c r="C43" s="51"/>
      <c r="D43" s="10" t="str">
        <f t="shared" si="1"/>
        <v/>
      </c>
      <c r="E43" s="28"/>
      <c r="F43" s="28"/>
      <c r="G43" s="28" t="s">
        <v>4</v>
      </c>
      <c r="H43" s="28"/>
      <c r="I43" s="28"/>
      <c r="J43" s="28" t="s">
        <v>4</v>
      </c>
      <c r="K43" s="28"/>
      <c r="L43" s="28"/>
      <c r="M43" s="28" t="s">
        <v>4</v>
      </c>
      <c r="N43" s="28"/>
      <c r="O43" s="28"/>
      <c r="P43" s="28" t="s">
        <v>4</v>
      </c>
      <c r="Q43" s="28"/>
      <c r="R43" s="28"/>
      <c r="S43" s="28" t="s">
        <v>4</v>
      </c>
      <c r="T43" s="28"/>
      <c r="U43" s="28"/>
      <c r="V43" s="51" t="s">
        <v>4</v>
      </c>
      <c r="W43" s="51"/>
      <c r="X43" s="28" t="s">
        <v>4</v>
      </c>
      <c r="Y43" s="10" t="str">
        <f>IF(AND('Section 8'!$L$4=No,OR($BF43=FALSE,$BG43=FALSE)),Tab_NotReq,
IF(AND($C43="",$D43="",$F43="",$I43="",$R43="",$U43="",$W43="",$AA43="",$AB43=""),"",
IF(COUNTIF($AA43:$BD43,Incomplete)&gt;=1,Incomplete_or_multiple_errors&amp;": "&amp;INDEX($AA$2:$BD$4,1,MATCH(Incomplete,$AA43:$BD43,0)),Complete)))</f>
        <v/>
      </c>
      <c r="Z43" s="7"/>
      <c r="AA43" s="10" t="str">
        <f t="shared" si="33"/>
        <v/>
      </c>
      <c r="AB43" s="10" t="str" cm="1">
        <f t="array" ref="AB43">IF($AB$1=No,"",
IF(OR(BF43=FALSE,BG43=FALSE),"",
IF(AND(SUMPRODUCT(--(BH43:BH$336=TRUE))=0,SUMPRODUCT(--(BI43:BI$336=TRUE))=0),"",Incomplete)))</f>
        <v/>
      </c>
      <c r="AC43" s="10" t="str">
        <f>IF(AC$1=No,"",IF($C43="","",
IF(COUNTIF('Substances &amp; Codes'!$B$4:$H$276,$C43)=0,Incomplete,Complete)))</f>
        <v/>
      </c>
      <c r="AD43" s="10" t="str">
        <f t="shared" si="3"/>
        <v/>
      </c>
      <c r="AE43" s="10" t="str">
        <f t="shared" si="34"/>
        <v/>
      </c>
      <c r="AF43" s="10" t="str">
        <f t="shared" si="35"/>
        <v/>
      </c>
      <c r="AG43" s="10" t="str">
        <f t="shared" si="36"/>
        <v/>
      </c>
      <c r="AH43" s="10" t="str">
        <f t="shared" si="37"/>
        <v/>
      </c>
      <c r="AI43" s="10" t="str">
        <f t="shared" si="38"/>
        <v/>
      </c>
      <c r="AJ43" s="10" t="str">
        <f t="shared" si="39"/>
        <v/>
      </c>
      <c r="AK43" s="10" t="str">
        <f t="shared" si="40"/>
        <v/>
      </c>
      <c r="AL43" s="10" t="str">
        <f t="shared" si="41"/>
        <v/>
      </c>
      <c r="AM43" s="10" t="str">
        <f t="shared" si="42"/>
        <v/>
      </c>
      <c r="AN43" s="10" t="str">
        <f t="shared" si="43"/>
        <v/>
      </c>
      <c r="AO43" s="10" t="str">
        <f t="shared" si="44"/>
        <v/>
      </c>
      <c r="AP43" s="10" t="str">
        <f t="shared" si="45"/>
        <v/>
      </c>
      <c r="AQ43" s="10" t="str">
        <f t="shared" si="46"/>
        <v/>
      </c>
      <c r="AR43" s="10" t="str">
        <f t="shared" si="47"/>
        <v/>
      </c>
      <c r="AS43" s="10" t="str">
        <f t="shared" si="48"/>
        <v/>
      </c>
      <c r="AT43" s="10" t="str">
        <f t="shared" si="49"/>
        <v/>
      </c>
      <c r="AU43" s="10" t="str">
        <f t="shared" si="50"/>
        <v/>
      </c>
      <c r="AV43" s="10" t="str">
        <f t="shared" si="51"/>
        <v/>
      </c>
      <c r="AW43" s="10" t="str">
        <f t="shared" si="52"/>
        <v/>
      </c>
      <c r="AX43" s="10" t="str">
        <f t="shared" si="53"/>
        <v/>
      </c>
      <c r="AY43" s="10" t="str">
        <f t="shared" si="54"/>
        <v/>
      </c>
      <c r="AZ43" s="10" t="str">
        <f t="shared" si="55"/>
        <v/>
      </c>
      <c r="BA43" s="10" t="str">
        <f t="shared" si="56"/>
        <v/>
      </c>
      <c r="BB43" s="10" t="str">
        <f t="shared" si="57"/>
        <v/>
      </c>
      <c r="BC43" s="10" t="str">
        <f t="shared" si="28"/>
        <v/>
      </c>
      <c r="BD43" s="10" t="str">
        <f t="shared" si="58"/>
        <v/>
      </c>
      <c r="BE43" s="10"/>
      <c r="BF43" s="10" t="b">
        <f t="shared" si="59"/>
        <v>1</v>
      </c>
      <c r="BG43" s="10" t="b">
        <f t="shared" si="30"/>
        <v>1</v>
      </c>
      <c r="BH43" s="10" t="b">
        <f t="shared" si="60"/>
        <v>0</v>
      </c>
      <c r="BI43" s="10" t="b">
        <f t="shared" si="31"/>
        <v>0</v>
      </c>
      <c r="BJ43" s="10"/>
      <c r="BK43" s="10">
        <v>1000</v>
      </c>
      <c r="BL43" s="59">
        <f t="shared" si="32"/>
        <v>0</v>
      </c>
      <c r="BM43" s="59">
        <v>10</v>
      </c>
      <c r="BN43" s="10"/>
      <c r="BO43" s="10">
        <f t="shared" si="61"/>
        <v>0</v>
      </c>
      <c r="BP43" s="59">
        <f t="shared" si="62"/>
        <v>0</v>
      </c>
      <c r="BQ43" s="59">
        <f t="shared" si="63"/>
        <v>0</v>
      </c>
      <c r="BR43" s="59">
        <f t="shared" si="64"/>
        <v>0</v>
      </c>
      <c r="BS43" s="59">
        <f t="shared" si="65"/>
        <v>0</v>
      </c>
    </row>
    <row r="44" spans="1:71" s="3" customFormat="1" ht="15.5" x14ac:dyDescent="0.35">
      <c r="A44" s="29"/>
      <c r="B44" s="30"/>
      <c r="C44" s="51"/>
      <c r="D44" s="10" t="str">
        <f t="shared" si="1"/>
        <v/>
      </c>
      <c r="E44" s="28"/>
      <c r="F44" s="28"/>
      <c r="G44" s="28" t="s">
        <v>4</v>
      </c>
      <c r="H44" s="28"/>
      <c r="I44" s="28"/>
      <c r="J44" s="28" t="s">
        <v>4</v>
      </c>
      <c r="K44" s="28"/>
      <c r="L44" s="28"/>
      <c r="M44" s="28" t="s">
        <v>4</v>
      </c>
      <c r="N44" s="28"/>
      <c r="O44" s="28"/>
      <c r="P44" s="28" t="s">
        <v>4</v>
      </c>
      <c r="Q44" s="28"/>
      <c r="R44" s="28"/>
      <c r="S44" s="28" t="s">
        <v>4</v>
      </c>
      <c r="T44" s="28"/>
      <c r="U44" s="28"/>
      <c r="V44" s="51" t="s">
        <v>4</v>
      </c>
      <c r="W44" s="51"/>
      <c r="X44" s="28" t="s">
        <v>4</v>
      </c>
      <c r="Y44" s="10" t="str">
        <f>IF(AND('Section 8'!$L$4=No,OR($BF44=FALSE,$BG44=FALSE)),Tab_NotReq,
IF(AND($C44="",$D44="",$F44="",$I44="",$R44="",$U44="",$W44="",$AA44="",$AB44=""),"",
IF(COUNTIF($AA44:$BD44,Incomplete)&gt;=1,Incomplete_or_multiple_errors&amp;": "&amp;INDEX($AA$2:$BD$4,1,MATCH(Incomplete,$AA44:$BD44,0)),Complete)))</f>
        <v/>
      </c>
      <c r="Z44" s="7"/>
      <c r="AA44" s="10" t="str">
        <f t="shared" si="33"/>
        <v/>
      </c>
      <c r="AB44" s="10" t="str" cm="1">
        <f t="array" ref="AB44">IF($AB$1=No,"",
IF(OR(BF44=FALSE,BG44=FALSE),"",
IF(AND(SUMPRODUCT(--(BH44:BH$336=TRUE))=0,SUMPRODUCT(--(BI44:BI$336=TRUE))=0),"",Incomplete)))</f>
        <v/>
      </c>
      <c r="AC44" s="10" t="str">
        <f>IF(AC$1=No,"",IF($C44="","",
IF(COUNTIF('Substances &amp; Codes'!$B$4:$H$276,$C44)=0,Incomplete,Complete)))</f>
        <v/>
      </c>
      <c r="AD44" s="10" t="str">
        <f t="shared" si="3"/>
        <v/>
      </c>
      <c r="AE44" s="10" t="str">
        <f t="shared" si="34"/>
        <v/>
      </c>
      <c r="AF44" s="10" t="str">
        <f t="shared" si="35"/>
        <v/>
      </c>
      <c r="AG44" s="10" t="str">
        <f t="shared" si="36"/>
        <v/>
      </c>
      <c r="AH44" s="10" t="str">
        <f t="shared" si="37"/>
        <v/>
      </c>
      <c r="AI44" s="10" t="str">
        <f t="shared" si="38"/>
        <v/>
      </c>
      <c r="AJ44" s="10" t="str">
        <f t="shared" si="39"/>
        <v/>
      </c>
      <c r="AK44" s="10" t="str">
        <f t="shared" si="40"/>
        <v/>
      </c>
      <c r="AL44" s="10" t="str">
        <f t="shared" si="41"/>
        <v/>
      </c>
      <c r="AM44" s="10" t="str">
        <f t="shared" si="42"/>
        <v/>
      </c>
      <c r="AN44" s="10" t="str">
        <f t="shared" si="43"/>
        <v/>
      </c>
      <c r="AO44" s="10" t="str">
        <f t="shared" si="44"/>
        <v/>
      </c>
      <c r="AP44" s="10" t="str">
        <f t="shared" si="45"/>
        <v/>
      </c>
      <c r="AQ44" s="10" t="str">
        <f t="shared" si="46"/>
        <v/>
      </c>
      <c r="AR44" s="10" t="str">
        <f t="shared" si="47"/>
        <v/>
      </c>
      <c r="AS44" s="10" t="str">
        <f t="shared" si="48"/>
        <v/>
      </c>
      <c r="AT44" s="10" t="str">
        <f t="shared" si="49"/>
        <v/>
      </c>
      <c r="AU44" s="10" t="str">
        <f t="shared" si="50"/>
        <v/>
      </c>
      <c r="AV44" s="10" t="str">
        <f t="shared" si="51"/>
        <v/>
      </c>
      <c r="AW44" s="10" t="str">
        <f t="shared" si="52"/>
        <v/>
      </c>
      <c r="AX44" s="10" t="str">
        <f t="shared" si="53"/>
        <v/>
      </c>
      <c r="AY44" s="10" t="str">
        <f t="shared" si="54"/>
        <v/>
      </c>
      <c r="AZ44" s="10" t="str">
        <f t="shared" si="55"/>
        <v/>
      </c>
      <c r="BA44" s="10" t="str">
        <f t="shared" si="56"/>
        <v/>
      </c>
      <c r="BB44" s="10" t="str">
        <f t="shared" si="57"/>
        <v/>
      </c>
      <c r="BC44" s="10" t="str">
        <f t="shared" si="28"/>
        <v/>
      </c>
      <c r="BD44" s="10" t="str">
        <f t="shared" si="58"/>
        <v/>
      </c>
      <c r="BE44" s="10"/>
      <c r="BF44" s="10" t="b">
        <f t="shared" si="59"/>
        <v>1</v>
      </c>
      <c r="BG44" s="10" t="b">
        <f t="shared" si="30"/>
        <v>1</v>
      </c>
      <c r="BH44" s="10" t="b">
        <f t="shared" si="60"/>
        <v>0</v>
      </c>
      <c r="BI44" s="10" t="b">
        <f t="shared" si="31"/>
        <v>0</v>
      </c>
      <c r="BJ44" s="10"/>
      <c r="BK44" s="10">
        <v>1000</v>
      </c>
      <c r="BL44" s="59">
        <f t="shared" si="32"/>
        <v>0</v>
      </c>
      <c r="BM44" s="59">
        <v>10</v>
      </c>
      <c r="BN44" s="10"/>
      <c r="BO44" s="10">
        <f t="shared" si="61"/>
        <v>0</v>
      </c>
      <c r="BP44" s="59">
        <f t="shared" si="62"/>
        <v>0</v>
      </c>
      <c r="BQ44" s="59">
        <f t="shared" si="63"/>
        <v>0</v>
      </c>
      <c r="BR44" s="59">
        <f t="shared" si="64"/>
        <v>0</v>
      </c>
      <c r="BS44" s="59">
        <f t="shared" si="65"/>
        <v>0</v>
      </c>
    </row>
    <row r="45" spans="1:71" s="3" customFormat="1" ht="15.5" x14ac:dyDescent="0.35">
      <c r="A45" s="29"/>
      <c r="B45" s="30"/>
      <c r="C45" s="51"/>
      <c r="D45" s="10" t="str">
        <f t="shared" si="1"/>
        <v/>
      </c>
      <c r="E45" s="28"/>
      <c r="F45" s="28"/>
      <c r="G45" s="28" t="s">
        <v>4</v>
      </c>
      <c r="H45" s="28"/>
      <c r="I45" s="28"/>
      <c r="J45" s="28" t="s">
        <v>4</v>
      </c>
      <c r="K45" s="28"/>
      <c r="L45" s="28"/>
      <c r="M45" s="28" t="s">
        <v>4</v>
      </c>
      <c r="N45" s="28"/>
      <c r="O45" s="28"/>
      <c r="P45" s="28" t="s">
        <v>4</v>
      </c>
      <c r="Q45" s="28"/>
      <c r="R45" s="28"/>
      <c r="S45" s="28" t="s">
        <v>4</v>
      </c>
      <c r="T45" s="28"/>
      <c r="U45" s="28"/>
      <c r="V45" s="51" t="s">
        <v>4</v>
      </c>
      <c r="W45" s="51"/>
      <c r="X45" s="28" t="s">
        <v>4</v>
      </c>
      <c r="Y45" s="10" t="str">
        <f>IF(AND('Section 8'!$L$4=No,OR($BF45=FALSE,$BG45=FALSE)),Tab_NotReq,
IF(AND($C45="",$D45="",$F45="",$I45="",$R45="",$U45="",$W45="",$AA45="",$AB45=""),"",
IF(COUNTIF($AA45:$BD45,Incomplete)&gt;=1,Incomplete_or_multiple_errors&amp;": "&amp;INDEX($AA$2:$BD$4,1,MATCH(Incomplete,$AA45:$BD45,0)),Complete)))</f>
        <v/>
      </c>
      <c r="Z45" s="7"/>
      <c r="AA45" s="10" t="str">
        <f t="shared" si="33"/>
        <v/>
      </c>
      <c r="AB45" s="10" t="str" cm="1">
        <f t="array" ref="AB45">IF($AB$1=No,"",
IF(OR(BF45=FALSE,BG45=FALSE),"",
IF(AND(SUMPRODUCT(--(BH45:BH$336=TRUE))=0,SUMPRODUCT(--(BI45:BI$336=TRUE))=0),"",Incomplete)))</f>
        <v/>
      </c>
      <c r="AC45" s="10" t="str">
        <f>IF(AC$1=No,"",IF($C45="","",
IF(COUNTIF('Substances &amp; Codes'!$B$4:$H$276,$C45)=0,Incomplete,Complete)))</f>
        <v/>
      </c>
      <c r="AD45" s="10" t="str">
        <f t="shared" si="3"/>
        <v/>
      </c>
      <c r="AE45" s="10" t="str">
        <f t="shared" si="34"/>
        <v/>
      </c>
      <c r="AF45" s="10" t="str">
        <f t="shared" si="35"/>
        <v/>
      </c>
      <c r="AG45" s="10" t="str">
        <f t="shared" si="36"/>
        <v/>
      </c>
      <c r="AH45" s="10" t="str">
        <f t="shared" si="37"/>
        <v/>
      </c>
      <c r="AI45" s="10" t="str">
        <f t="shared" si="38"/>
        <v/>
      </c>
      <c r="AJ45" s="10" t="str">
        <f t="shared" si="39"/>
        <v/>
      </c>
      <c r="AK45" s="10" t="str">
        <f t="shared" si="40"/>
        <v/>
      </c>
      <c r="AL45" s="10" t="str">
        <f t="shared" si="41"/>
        <v/>
      </c>
      <c r="AM45" s="10" t="str">
        <f t="shared" si="42"/>
        <v/>
      </c>
      <c r="AN45" s="10" t="str">
        <f t="shared" si="43"/>
        <v/>
      </c>
      <c r="AO45" s="10" t="str">
        <f t="shared" si="44"/>
        <v/>
      </c>
      <c r="AP45" s="10" t="str">
        <f t="shared" si="45"/>
        <v/>
      </c>
      <c r="AQ45" s="10" t="str">
        <f t="shared" si="46"/>
        <v/>
      </c>
      <c r="AR45" s="10" t="str">
        <f t="shared" si="47"/>
        <v/>
      </c>
      <c r="AS45" s="10" t="str">
        <f t="shared" si="48"/>
        <v/>
      </c>
      <c r="AT45" s="10" t="str">
        <f t="shared" si="49"/>
        <v/>
      </c>
      <c r="AU45" s="10" t="str">
        <f t="shared" si="50"/>
        <v/>
      </c>
      <c r="AV45" s="10" t="str">
        <f t="shared" si="51"/>
        <v/>
      </c>
      <c r="AW45" s="10" t="str">
        <f t="shared" si="52"/>
        <v/>
      </c>
      <c r="AX45" s="10" t="str">
        <f t="shared" si="53"/>
        <v/>
      </c>
      <c r="AY45" s="10" t="str">
        <f t="shared" si="54"/>
        <v/>
      </c>
      <c r="AZ45" s="10" t="str">
        <f t="shared" si="55"/>
        <v/>
      </c>
      <c r="BA45" s="10" t="str">
        <f t="shared" si="56"/>
        <v/>
      </c>
      <c r="BB45" s="10" t="str">
        <f t="shared" si="57"/>
        <v/>
      </c>
      <c r="BC45" s="10" t="str">
        <f t="shared" si="28"/>
        <v/>
      </c>
      <c r="BD45" s="10" t="str">
        <f t="shared" si="58"/>
        <v/>
      </c>
      <c r="BE45" s="10"/>
      <c r="BF45" s="10" t="b">
        <f t="shared" si="59"/>
        <v>1</v>
      </c>
      <c r="BG45" s="10" t="b">
        <f t="shared" si="30"/>
        <v>1</v>
      </c>
      <c r="BH45" s="10" t="b">
        <f t="shared" si="60"/>
        <v>0</v>
      </c>
      <c r="BI45" s="10" t="b">
        <f t="shared" si="31"/>
        <v>0</v>
      </c>
      <c r="BJ45" s="10"/>
      <c r="BK45" s="10">
        <v>1000</v>
      </c>
      <c r="BL45" s="59">
        <f t="shared" si="32"/>
        <v>0</v>
      </c>
      <c r="BM45" s="59">
        <v>10</v>
      </c>
      <c r="BN45" s="10"/>
      <c r="BO45" s="10">
        <f t="shared" si="61"/>
        <v>0</v>
      </c>
      <c r="BP45" s="59">
        <f t="shared" si="62"/>
        <v>0</v>
      </c>
      <c r="BQ45" s="59">
        <f t="shared" si="63"/>
        <v>0</v>
      </c>
      <c r="BR45" s="59">
        <f t="shared" si="64"/>
        <v>0</v>
      </c>
      <c r="BS45" s="59">
        <f t="shared" si="65"/>
        <v>0</v>
      </c>
    </row>
    <row r="46" spans="1:71" s="3" customFormat="1" ht="15.5" x14ac:dyDescent="0.35">
      <c r="A46" s="29"/>
      <c r="B46" s="30"/>
      <c r="C46" s="51"/>
      <c r="D46" s="10" t="str">
        <f t="shared" si="1"/>
        <v/>
      </c>
      <c r="E46" s="28"/>
      <c r="F46" s="28"/>
      <c r="G46" s="28" t="s">
        <v>4</v>
      </c>
      <c r="H46" s="28"/>
      <c r="I46" s="28"/>
      <c r="J46" s="28" t="s">
        <v>4</v>
      </c>
      <c r="K46" s="28"/>
      <c r="L46" s="28"/>
      <c r="M46" s="28" t="s">
        <v>4</v>
      </c>
      <c r="N46" s="28"/>
      <c r="O46" s="28"/>
      <c r="P46" s="28" t="s">
        <v>4</v>
      </c>
      <c r="Q46" s="28"/>
      <c r="R46" s="28"/>
      <c r="S46" s="28" t="s">
        <v>4</v>
      </c>
      <c r="T46" s="28"/>
      <c r="U46" s="28"/>
      <c r="V46" s="51" t="s">
        <v>4</v>
      </c>
      <c r="W46" s="51"/>
      <c r="X46" s="28" t="s">
        <v>4</v>
      </c>
      <c r="Y46" s="10" t="str">
        <f>IF(AND('Section 8'!$L$4=No,OR($BF46=FALSE,$BG46=FALSE)),Tab_NotReq,
IF(AND($C46="",$D46="",$F46="",$I46="",$R46="",$U46="",$W46="",$AA46="",$AB46=""),"",
IF(COUNTIF($AA46:$BD46,Incomplete)&gt;=1,Incomplete_or_multiple_errors&amp;": "&amp;INDEX($AA$2:$BD$4,1,MATCH(Incomplete,$AA46:$BD46,0)),Complete)))</f>
        <v/>
      </c>
      <c r="Z46" s="7"/>
      <c r="AA46" s="10" t="str">
        <f t="shared" si="33"/>
        <v/>
      </c>
      <c r="AB46" s="10" t="str" cm="1">
        <f t="array" ref="AB46">IF($AB$1=No,"",
IF(OR(BF46=FALSE,BG46=FALSE),"",
IF(AND(SUMPRODUCT(--(BH46:BH$336=TRUE))=0,SUMPRODUCT(--(BI46:BI$336=TRUE))=0),"",Incomplete)))</f>
        <v/>
      </c>
      <c r="AC46" s="10" t="str">
        <f>IF(AC$1=No,"",IF($C46="","",
IF(COUNTIF('Substances &amp; Codes'!$B$4:$H$276,$C46)=0,Incomplete,Complete)))</f>
        <v/>
      </c>
      <c r="AD46" s="10" t="str">
        <f t="shared" si="3"/>
        <v/>
      </c>
      <c r="AE46" s="10" t="str">
        <f t="shared" si="34"/>
        <v/>
      </c>
      <c r="AF46" s="10" t="str">
        <f t="shared" si="35"/>
        <v/>
      </c>
      <c r="AG46" s="10" t="str">
        <f t="shared" si="36"/>
        <v/>
      </c>
      <c r="AH46" s="10" t="str">
        <f t="shared" si="37"/>
        <v/>
      </c>
      <c r="AI46" s="10" t="str">
        <f t="shared" si="38"/>
        <v/>
      </c>
      <c r="AJ46" s="10" t="str">
        <f t="shared" si="39"/>
        <v/>
      </c>
      <c r="AK46" s="10" t="str">
        <f t="shared" si="40"/>
        <v/>
      </c>
      <c r="AL46" s="10" t="str">
        <f t="shared" si="41"/>
        <v/>
      </c>
      <c r="AM46" s="10" t="str">
        <f t="shared" si="42"/>
        <v/>
      </c>
      <c r="AN46" s="10" t="str">
        <f t="shared" si="43"/>
        <v/>
      </c>
      <c r="AO46" s="10" t="str">
        <f t="shared" si="44"/>
        <v/>
      </c>
      <c r="AP46" s="10" t="str">
        <f t="shared" si="45"/>
        <v/>
      </c>
      <c r="AQ46" s="10" t="str">
        <f t="shared" si="46"/>
        <v/>
      </c>
      <c r="AR46" s="10" t="str">
        <f t="shared" si="47"/>
        <v/>
      </c>
      <c r="AS46" s="10" t="str">
        <f t="shared" si="48"/>
        <v/>
      </c>
      <c r="AT46" s="10" t="str">
        <f t="shared" si="49"/>
        <v/>
      </c>
      <c r="AU46" s="10" t="str">
        <f t="shared" si="50"/>
        <v/>
      </c>
      <c r="AV46" s="10" t="str">
        <f t="shared" si="51"/>
        <v/>
      </c>
      <c r="AW46" s="10" t="str">
        <f t="shared" si="52"/>
        <v/>
      </c>
      <c r="AX46" s="10" t="str">
        <f t="shared" si="53"/>
        <v/>
      </c>
      <c r="AY46" s="10" t="str">
        <f t="shared" si="54"/>
        <v/>
      </c>
      <c r="AZ46" s="10" t="str">
        <f t="shared" si="55"/>
        <v/>
      </c>
      <c r="BA46" s="10" t="str">
        <f t="shared" si="56"/>
        <v/>
      </c>
      <c r="BB46" s="10" t="str">
        <f t="shared" si="57"/>
        <v/>
      </c>
      <c r="BC46" s="10" t="str">
        <f t="shared" si="28"/>
        <v/>
      </c>
      <c r="BD46" s="10" t="str">
        <f t="shared" si="58"/>
        <v/>
      </c>
      <c r="BE46" s="10"/>
      <c r="BF46" s="10" t="b">
        <f t="shared" si="59"/>
        <v>1</v>
      </c>
      <c r="BG46" s="10" t="b">
        <f t="shared" si="30"/>
        <v>1</v>
      </c>
      <c r="BH46" s="10" t="b">
        <f t="shared" si="60"/>
        <v>0</v>
      </c>
      <c r="BI46" s="10" t="b">
        <f t="shared" si="31"/>
        <v>0</v>
      </c>
      <c r="BJ46" s="10"/>
      <c r="BK46" s="10">
        <v>1000</v>
      </c>
      <c r="BL46" s="59">
        <f t="shared" si="32"/>
        <v>0</v>
      </c>
      <c r="BM46" s="59">
        <v>10</v>
      </c>
      <c r="BN46" s="10"/>
      <c r="BO46" s="10">
        <f t="shared" si="61"/>
        <v>0</v>
      </c>
      <c r="BP46" s="59">
        <f t="shared" si="62"/>
        <v>0</v>
      </c>
      <c r="BQ46" s="59">
        <f t="shared" si="63"/>
        <v>0</v>
      </c>
      <c r="BR46" s="59">
        <f t="shared" si="64"/>
        <v>0</v>
      </c>
      <c r="BS46" s="59">
        <f t="shared" si="65"/>
        <v>0</v>
      </c>
    </row>
    <row r="47" spans="1:71" s="3" customFormat="1" ht="15.5" x14ac:dyDescent="0.35">
      <c r="A47" s="29"/>
      <c r="B47" s="30"/>
      <c r="C47" s="51"/>
      <c r="D47" s="10" t="str">
        <f t="shared" si="1"/>
        <v/>
      </c>
      <c r="E47" s="28"/>
      <c r="F47" s="28"/>
      <c r="G47" s="28" t="s">
        <v>4</v>
      </c>
      <c r="H47" s="28"/>
      <c r="I47" s="28"/>
      <c r="J47" s="28" t="s">
        <v>4</v>
      </c>
      <c r="K47" s="28"/>
      <c r="L47" s="28"/>
      <c r="M47" s="28" t="s">
        <v>4</v>
      </c>
      <c r="N47" s="28"/>
      <c r="O47" s="28"/>
      <c r="P47" s="28" t="s">
        <v>4</v>
      </c>
      <c r="Q47" s="28"/>
      <c r="R47" s="28"/>
      <c r="S47" s="28" t="s">
        <v>4</v>
      </c>
      <c r="T47" s="28"/>
      <c r="U47" s="28"/>
      <c r="V47" s="51" t="s">
        <v>4</v>
      </c>
      <c r="W47" s="51"/>
      <c r="X47" s="28" t="s">
        <v>4</v>
      </c>
      <c r="Y47" s="10" t="str">
        <f>IF(AND('Section 8'!$L$4=No,OR($BF47=FALSE,$BG47=FALSE)),Tab_NotReq,
IF(AND($C47="",$D47="",$F47="",$I47="",$R47="",$U47="",$W47="",$AA47="",$AB47=""),"",
IF(COUNTIF($AA47:$BD47,Incomplete)&gt;=1,Incomplete_or_multiple_errors&amp;": "&amp;INDEX($AA$2:$BD$4,1,MATCH(Incomplete,$AA47:$BD47,0)),Complete)))</f>
        <v/>
      </c>
      <c r="Z47" s="7"/>
      <c r="AA47" s="10" t="str">
        <f t="shared" si="33"/>
        <v/>
      </c>
      <c r="AB47" s="10" t="str" cm="1">
        <f t="array" ref="AB47">IF($AB$1=No,"",
IF(OR(BF47=FALSE,BG47=FALSE),"",
IF(AND(SUMPRODUCT(--(BH47:BH$336=TRUE))=0,SUMPRODUCT(--(BI47:BI$336=TRUE))=0),"",Incomplete)))</f>
        <v/>
      </c>
      <c r="AC47" s="10" t="str">
        <f>IF(AC$1=No,"",IF($C47="","",
IF(COUNTIF('Substances &amp; Codes'!$B$4:$H$276,$C47)=0,Incomplete,Complete)))</f>
        <v/>
      </c>
      <c r="AD47" s="10" t="str">
        <f t="shared" si="3"/>
        <v/>
      </c>
      <c r="AE47" s="10" t="str">
        <f t="shared" si="34"/>
        <v/>
      </c>
      <c r="AF47" s="10" t="str">
        <f t="shared" si="35"/>
        <v/>
      </c>
      <c r="AG47" s="10" t="str">
        <f t="shared" si="36"/>
        <v/>
      </c>
      <c r="AH47" s="10" t="str">
        <f t="shared" si="37"/>
        <v/>
      </c>
      <c r="AI47" s="10" t="str">
        <f t="shared" si="38"/>
        <v/>
      </c>
      <c r="AJ47" s="10" t="str">
        <f t="shared" si="39"/>
        <v/>
      </c>
      <c r="AK47" s="10" t="str">
        <f t="shared" si="40"/>
        <v/>
      </c>
      <c r="AL47" s="10" t="str">
        <f t="shared" si="41"/>
        <v/>
      </c>
      <c r="AM47" s="10" t="str">
        <f t="shared" si="42"/>
        <v/>
      </c>
      <c r="AN47" s="10" t="str">
        <f t="shared" si="43"/>
        <v/>
      </c>
      <c r="AO47" s="10" t="str">
        <f t="shared" si="44"/>
        <v/>
      </c>
      <c r="AP47" s="10" t="str">
        <f t="shared" si="45"/>
        <v/>
      </c>
      <c r="AQ47" s="10" t="str">
        <f t="shared" si="46"/>
        <v/>
      </c>
      <c r="AR47" s="10" t="str">
        <f t="shared" si="47"/>
        <v/>
      </c>
      <c r="AS47" s="10" t="str">
        <f t="shared" si="48"/>
        <v/>
      </c>
      <c r="AT47" s="10" t="str">
        <f t="shared" si="49"/>
        <v/>
      </c>
      <c r="AU47" s="10" t="str">
        <f t="shared" si="50"/>
        <v/>
      </c>
      <c r="AV47" s="10" t="str">
        <f t="shared" si="51"/>
        <v/>
      </c>
      <c r="AW47" s="10" t="str">
        <f t="shared" si="52"/>
        <v/>
      </c>
      <c r="AX47" s="10" t="str">
        <f t="shared" si="53"/>
        <v/>
      </c>
      <c r="AY47" s="10" t="str">
        <f t="shared" si="54"/>
        <v/>
      </c>
      <c r="AZ47" s="10" t="str">
        <f t="shared" si="55"/>
        <v/>
      </c>
      <c r="BA47" s="10" t="str">
        <f t="shared" si="56"/>
        <v/>
      </c>
      <c r="BB47" s="10" t="str">
        <f t="shared" si="57"/>
        <v/>
      </c>
      <c r="BC47" s="10" t="str">
        <f t="shared" si="28"/>
        <v/>
      </c>
      <c r="BD47" s="10" t="str">
        <f t="shared" si="58"/>
        <v/>
      </c>
      <c r="BE47" s="10"/>
      <c r="BF47" s="10" t="b">
        <f t="shared" si="59"/>
        <v>1</v>
      </c>
      <c r="BG47" s="10" t="b">
        <f t="shared" si="30"/>
        <v>1</v>
      </c>
      <c r="BH47" s="10" t="b">
        <f t="shared" si="60"/>
        <v>0</v>
      </c>
      <c r="BI47" s="10" t="b">
        <f t="shared" si="31"/>
        <v>0</v>
      </c>
      <c r="BJ47" s="10"/>
      <c r="BK47" s="10">
        <v>1000</v>
      </c>
      <c r="BL47" s="59">
        <f t="shared" si="32"/>
        <v>0</v>
      </c>
      <c r="BM47" s="59">
        <v>10</v>
      </c>
      <c r="BN47" s="10"/>
      <c r="BO47" s="10">
        <f t="shared" si="61"/>
        <v>0</v>
      </c>
      <c r="BP47" s="59">
        <f t="shared" si="62"/>
        <v>0</v>
      </c>
      <c r="BQ47" s="59">
        <f t="shared" si="63"/>
        <v>0</v>
      </c>
      <c r="BR47" s="59">
        <f t="shared" si="64"/>
        <v>0</v>
      </c>
      <c r="BS47" s="59">
        <f t="shared" si="65"/>
        <v>0</v>
      </c>
    </row>
    <row r="48" spans="1:71" s="3" customFormat="1" ht="15.5" x14ac:dyDescent="0.35">
      <c r="A48" s="29"/>
      <c r="B48" s="30"/>
      <c r="C48" s="51"/>
      <c r="D48" s="10" t="str">
        <f t="shared" si="1"/>
        <v/>
      </c>
      <c r="E48" s="28"/>
      <c r="F48" s="28"/>
      <c r="G48" s="28" t="s">
        <v>4</v>
      </c>
      <c r="H48" s="28"/>
      <c r="I48" s="28"/>
      <c r="J48" s="28" t="s">
        <v>4</v>
      </c>
      <c r="K48" s="28"/>
      <c r="L48" s="28"/>
      <c r="M48" s="28" t="s">
        <v>4</v>
      </c>
      <c r="N48" s="28"/>
      <c r="O48" s="28"/>
      <c r="P48" s="28" t="s">
        <v>4</v>
      </c>
      <c r="Q48" s="28"/>
      <c r="R48" s="28"/>
      <c r="S48" s="28" t="s">
        <v>4</v>
      </c>
      <c r="T48" s="28"/>
      <c r="U48" s="28"/>
      <c r="V48" s="51" t="s">
        <v>4</v>
      </c>
      <c r="W48" s="51"/>
      <c r="X48" s="28" t="s">
        <v>4</v>
      </c>
      <c r="Y48" s="10" t="str">
        <f>IF(AND('Section 8'!$L$4=No,OR($BF48=FALSE,$BG48=FALSE)),Tab_NotReq,
IF(AND($C48="",$D48="",$F48="",$I48="",$R48="",$U48="",$W48="",$AA48="",$AB48=""),"",
IF(COUNTIF($AA48:$BD48,Incomplete)&gt;=1,Incomplete_or_multiple_errors&amp;": "&amp;INDEX($AA$2:$BD$4,1,MATCH(Incomplete,$AA48:$BD48,0)),Complete)))</f>
        <v/>
      </c>
      <c r="Z48" s="7"/>
      <c r="AA48" s="10" t="str">
        <f t="shared" si="33"/>
        <v/>
      </c>
      <c r="AB48" s="10" t="str" cm="1">
        <f t="array" ref="AB48">IF($AB$1=No,"",
IF(OR(BF48=FALSE,BG48=FALSE),"",
IF(AND(SUMPRODUCT(--(BH48:BH$336=TRUE))=0,SUMPRODUCT(--(BI48:BI$336=TRUE))=0),"",Incomplete)))</f>
        <v/>
      </c>
      <c r="AC48" s="10" t="str">
        <f>IF(AC$1=No,"",IF($C48="","",
IF(COUNTIF('Substances &amp; Codes'!$B$4:$H$276,$C48)=0,Incomplete,Complete)))</f>
        <v/>
      </c>
      <c r="AD48" s="10" t="str">
        <f t="shared" si="3"/>
        <v/>
      </c>
      <c r="AE48" s="10" t="str">
        <f t="shared" si="34"/>
        <v/>
      </c>
      <c r="AF48" s="10" t="str">
        <f t="shared" si="35"/>
        <v/>
      </c>
      <c r="AG48" s="10" t="str">
        <f t="shared" si="36"/>
        <v/>
      </c>
      <c r="AH48" s="10" t="str">
        <f t="shared" si="37"/>
        <v/>
      </c>
      <c r="AI48" s="10" t="str">
        <f t="shared" si="38"/>
        <v/>
      </c>
      <c r="AJ48" s="10" t="str">
        <f t="shared" si="39"/>
        <v/>
      </c>
      <c r="AK48" s="10" t="str">
        <f t="shared" si="40"/>
        <v/>
      </c>
      <c r="AL48" s="10" t="str">
        <f t="shared" si="41"/>
        <v/>
      </c>
      <c r="AM48" s="10" t="str">
        <f t="shared" si="42"/>
        <v/>
      </c>
      <c r="AN48" s="10" t="str">
        <f t="shared" si="43"/>
        <v/>
      </c>
      <c r="AO48" s="10" t="str">
        <f t="shared" si="44"/>
        <v/>
      </c>
      <c r="AP48" s="10" t="str">
        <f t="shared" si="45"/>
        <v/>
      </c>
      <c r="AQ48" s="10" t="str">
        <f t="shared" si="46"/>
        <v/>
      </c>
      <c r="AR48" s="10" t="str">
        <f t="shared" si="47"/>
        <v/>
      </c>
      <c r="AS48" s="10" t="str">
        <f t="shared" si="48"/>
        <v/>
      </c>
      <c r="AT48" s="10" t="str">
        <f t="shared" si="49"/>
        <v/>
      </c>
      <c r="AU48" s="10" t="str">
        <f t="shared" si="50"/>
        <v/>
      </c>
      <c r="AV48" s="10" t="str">
        <f t="shared" si="51"/>
        <v/>
      </c>
      <c r="AW48" s="10" t="str">
        <f t="shared" si="52"/>
        <v/>
      </c>
      <c r="AX48" s="10" t="str">
        <f t="shared" si="53"/>
        <v/>
      </c>
      <c r="AY48" s="10" t="str">
        <f t="shared" si="54"/>
        <v/>
      </c>
      <c r="AZ48" s="10" t="str">
        <f t="shared" si="55"/>
        <v/>
      </c>
      <c r="BA48" s="10" t="str">
        <f t="shared" si="56"/>
        <v/>
      </c>
      <c r="BB48" s="10" t="str">
        <f t="shared" si="57"/>
        <v/>
      </c>
      <c r="BC48" s="10" t="str">
        <f t="shared" si="28"/>
        <v/>
      </c>
      <c r="BD48" s="10" t="str">
        <f t="shared" si="58"/>
        <v/>
      </c>
      <c r="BE48" s="10"/>
      <c r="BF48" s="10" t="b">
        <f t="shared" si="59"/>
        <v>1</v>
      </c>
      <c r="BG48" s="10" t="b">
        <f t="shared" si="30"/>
        <v>1</v>
      </c>
      <c r="BH48" s="10" t="b">
        <f t="shared" si="60"/>
        <v>0</v>
      </c>
      <c r="BI48" s="10" t="b">
        <f t="shared" si="31"/>
        <v>0</v>
      </c>
      <c r="BJ48" s="10"/>
      <c r="BK48" s="10">
        <v>1000</v>
      </c>
      <c r="BL48" s="59">
        <f t="shared" si="32"/>
        <v>0</v>
      </c>
      <c r="BM48" s="59">
        <v>10</v>
      </c>
      <c r="BN48" s="10"/>
      <c r="BO48" s="10">
        <f t="shared" si="61"/>
        <v>0</v>
      </c>
      <c r="BP48" s="59">
        <f t="shared" si="62"/>
        <v>0</v>
      </c>
      <c r="BQ48" s="59">
        <f t="shared" si="63"/>
        <v>0</v>
      </c>
      <c r="BR48" s="59">
        <f t="shared" si="64"/>
        <v>0</v>
      </c>
      <c r="BS48" s="59">
        <f t="shared" si="65"/>
        <v>0</v>
      </c>
    </row>
    <row r="49" spans="1:71" s="3" customFormat="1" ht="15.5" x14ac:dyDescent="0.35">
      <c r="A49" s="29"/>
      <c r="B49" s="30"/>
      <c r="C49" s="51"/>
      <c r="D49" s="10" t="str">
        <f t="shared" si="1"/>
        <v/>
      </c>
      <c r="E49" s="28"/>
      <c r="F49" s="28"/>
      <c r="G49" s="28" t="s">
        <v>4</v>
      </c>
      <c r="H49" s="28"/>
      <c r="I49" s="28"/>
      <c r="J49" s="28" t="s">
        <v>4</v>
      </c>
      <c r="K49" s="28"/>
      <c r="L49" s="28"/>
      <c r="M49" s="28" t="s">
        <v>4</v>
      </c>
      <c r="N49" s="28"/>
      <c r="O49" s="28"/>
      <c r="P49" s="28" t="s">
        <v>4</v>
      </c>
      <c r="Q49" s="28"/>
      <c r="R49" s="28"/>
      <c r="S49" s="28" t="s">
        <v>4</v>
      </c>
      <c r="T49" s="28"/>
      <c r="U49" s="28"/>
      <c r="V49" s="51" t="s">
        <v>4</v>
      </c>
      <c r="W49" s="51"/>
      <c r="X49" s="28" t="s">
        <v>4</v>
      </c>
      <c r="Y49" s="10" t="str">
        <f>IF(AND('Section 8'!$L$4=No,OR($BF49=FALSE,$BG49=FALSE)),Tab_NotReq,
IF(AND($C49="",$D49="",$F49="",$I49="",$R49="",$U49="",$W49="",$AA49="",$AB49=""),"",
IF(COUNTIF($AA49:$BD49,Incomplete)&gt;=1,Incomplete_or_multiple_errors&amp;": "&amp;INDEX($AA$2:$BD$4,1,MATCH(Incomplete,$AA49:$BD49,0)),Complete)))</f>
        <v/>
      </c>
      <c r="Z49" s="7"/>
      <c r="AA49" s="10" t="str">
        <f t="shared" si="33"/>
        <v/>
      </c>
      <c r="AB49" s="10" t="str" cm="1">
        <f t="array" ref="AB49">IF($AB$1=No,"",
IF(OR(BF49=FALSE,BG49=FALSE),"",
IF(AND(SUMPRODUCT(--(BH49:BH$336=TRUE))=0,SUMPRODUCT(--(BI49:BI$336=TRUE))=0),"",Incomplete)))</f>
        <v/>
      </c>
      <c r="AC49" s="10" t="str">
        <f>IF(AC$1=No,"",IF($C49="","",
IF(COUNTIF('Substances &amp; Codes'!$B$4:$H$276,$C49)=0,Incomplete,Complete)))</f>
        <v/>
      </c>
      <c r="AD49" s="10" t="str">
        <f t="shared" si="3"/>
        <v/>
      </c>
      <c r="AE49" s="10" t="str">
        <f t="shared" si="34"/>
        <v/>
      </c>
      <c r="AF49" s="10" t="str">
        <f t="shared" si="35"/>
        <v/>
      </c>
      <c r="AG49" s="10" t="str">
        <f t="shared" si="36"/>
        <v/>
      </c>
      <c r="AH49" s="10" t="str">
        <f t="shared" si="37"/>
        <v/>
      </c>
      <c r="AI49" s="10" t="str">
        <f t="shared" si="38"/>
        <v/>
      </c>
      <c r="AJ49" s="10" t="str">
        <f t="shared" si="39"/>
        <v/>
      </c>
      <c r="AK49" s="10" t="str">
        <f t="shared" si="40"/>
        <v/>
      </c>
      <c r="AL49" s="10" t="str">
        <f t="shared" si="41"/>
        <v/>
      </c>
      <c r="AM49" s="10" t="str">
        <f t="shared" si="42"/>
        <v/>
      </c>
      <c r="AN49" s="10" t="str">
        <f t="shared" si="43"/>
        <v/>
      </c>
      <c r="AO49" s="10" t="str">
        <f t="shared" si="44"/>
        <v/>
      </c>
      <c r="AP49" s="10" t="str">
        <f t="shared" si="45"/>
        <v/>
      </c>
      <c r="AQ49" s="10" t="str">
        <f t="shared" si="46"/>
        <v/>
      </c>
      <c r="AR49" s="10" t="str">
        <f t="shared" si="47"/>
        <v/>
      </c>
      <c r="AS49" s="10" t="str">
        <f t="shared" si="48"/>
        <v/>
      </c>
      <c r="AT49" s="10" t="str">
        <f t="shared" si="49"/>
        <v/>
      </c>
      <c r="AU49" s="10" t="str">
        <f t="shared" si="50"/>
        <v/>
      </c>
      <c r="AV49" s="10" t="str">
        <f t="shared" si="51"/>
        <v/>
      </c>
      <c r="AW49" s="10" t="str">
        <f t="shared" si="52"/>
        <v/>
      </c>
      <c r="AX49" s="10" t="str">
        <f t="shared" si="53"/>
        <v/>
      </c>
      <c r="AY49" s="10" t="str">
        <f t="shared" si="54"/>
        <v/>
      </c>
      <c r="AZ49" s="10" t="str">
        <f t="shared" si="55"/>
        <v/>
      </c>
      <c r="BA49" s="10" t="str">
        <f t="shared" si="56"/>
        <v/>
      </c>
      <c r="BB49" s="10" t="str">
        <f t="shared" si="57"/>
        <v/>
      </c>
      <c r="BC49" s="10" t="str">
        <f t="shared" si="28"/>
        <v/>
      </c>
      <c r="BD49" s="10" t="str">
        <f t="shared" si="58"/>
        <v/>
      </c>
      <c r="BE49" s="10"/>
      <c r="BF49" s="10" t="b">
        <f t="shared" si="59"/>
        <v>1</v>
      </c>
      <c r="BG49" s="10" t="b">
        <f t="shared" si="30"/>
        <v>1</v>
      </c>
      <c r="BH49" s="10" t="b">
        <f t="shared" si="60"/>
        <v>0</v>
      </c>
      <c r="BI49" s="10" t="b">
        <f t="shared" si="31"/>
        <v>0</v>
      </c>
      <c r="BJ49" s="10"/>
      <c r="BK49" s="10">
        <v>1000</v>
      </c>
      <c r="BL49" s="59">
        <f t="shared" si="32"/>
        <v>0</v>
      </c>
      <c r="BM49" s="59">
        <v>10</v>
      </c>
      <c r="BN49" s="10"/>
      <c r="BO49" s="10">
        <f t="shared" si="61"/>
        <v>0</v>
      </c>
      <c r="BP49" s="59">
        <f t="shared" si="62"/>
        <v>0</v>
      </c>
      <c r="BQ49" s="59">
        <f t="shared" si="63"/>
        <v>0</v>
      </c>
      <c r="BR49" s="59">
        <f t="shared" si="64"/>
        <v>0</v>
      </c>
      <c r="BS49" s="59">
        <f t="shared" si="65"/>
        <v>0</v>
      </c>
    </row>
    <row r="50" spans="1:71" s="3" customFormat="1" ht="15.5" x14ac:dyDescent="0.35">
      <c r="A50" s="29"/>
      <c r="B50" s="30"/>
      <c r="C50" s="51"/>
      <c r="D50" s="10" t="str">
        <f t="shared" si="1"/>
        <v/>
      </c>
      <c r="E50" s="28"/>
      <c r="F50" s="28"/>
      <c r="G50" s="28" t="s">
        <v>4</v>
      </c>
      <c r="H50" s="28"/>
      <c r="I50" s="28"/>
      <c r="J50" s="28" t="s">
        <v>4</v>
      </c>
      <c r="K50" s="28"/>
      <c r="L50" s="28"/>
      <c r="M50" s="28" t="s">
        <v>4</v>
      </c>
      <c r="N50" s="28"/>
      <c r="O50" s="28"/>
      <c r="P50" s="28" t="s">
        <v>4</v>
      </c>
      <c r="Q50" s="28"/>
      <c r="R50" s="28"/>
      <c r="S50" s="28" t="s">
        <v>4</v>
      </c>
      <c r="T50" s="28"/>
      <c r="U50" s="28"/>
      <c r="V50" s="51" t="s">
        <v>4</v>
      </c>
      <c r="W50" s="51"/>
      <c r="X50" s="28" t="s">
        <v>4</v>
      </c>
      <c r="Y50" s="10" t="str">
        <f>IF(AND('Section 8'!$L$4=No,OR($BF50=FALSE,$BG50=FALSE)),Tab_NotReq,
IF(AND($C50="",$D50="",$F50="",$I50="",$R50="",$U50="",$W50="",$AA50="",$AB50=""),"",
IF(COUNTIF($AA50:$BD50,Incomplete)&gt;=1,Incomplete_or_multiple_errors&amp;": "&amp;INDEX($AA$2:$BD$4,1,MATCH(Incomplete,$AA50:$BD50,0)),Complete)))</f>
        <v/>
      </c>
      <c r="Z50" s="7"/>
      <c r="AA50" s="10" t="str">
        <f t="shared" si="33"/>
        <v/>
      </c>
      <c r="AB50" s="10" t="str" cm="1">
        <f t="array" ref="AB50">IF($AB$1=No,"",
IF(OR(BF50=FALSE,BG50=FALSE),"",
IF(AND(SUMPRODUCT(--(BH50:BH$336=TRUE))=0,SUMPRODUCT(--(BI50:BI$336=TRUE))=0),"",Incomplete)))</f>
        <v/>
      </c>
      <c r="AC50" s="10" t="str">
        <f>IF(AC$1=No,"",IF($C50="","",
IF(COUNTIF('Substances &amp; Codes'!$B$4:$H$276,$C50)=0,Incomplete,Complete)))</f>
        <v/>
      </c>
      <c r="AD50" s="10" t="str">
        <f t="shared" si="3"/>
        <v/>
      </c>
      <c r="AE50" s="10" t="str">
        <f t="shared" si="34"/>
        <v/>
      </c>
      <c r="AF50" s="10" t="str">
        <f t="shared" si="35"/>
        <v/>
      </c>
      <c r="AG50" s="10" t="str">
        <f t="shared" si="36"/>
        <v/>
      </c>
      <c r="AH50" s="10" t="str">
        <f t="shared" si="37"/>
        <v/>
      </c>
      <c r="AI50" s="10" t="str">
        <f t="shared" si="38"/>
        <v/>
      </c>
      <c r="AJ50" s="10" t="str">
        <f t="shared" si="39"/>
        <v/>
      </c>
      <c r="AK50" s="10" t="str">
        <f t="shared" si="40"/>
        <v/>
      </c>
      <c r="AL50" s="10" t="str">
        <f t="shared" si="41"/>
        <v/>
      </c>
      <c r="AM50" s="10" t="str">
        <f t="shared" si="42"/>
        <v/>
      </c>
      <c r="AN50" s="10" t="str">
        <f t="shared" si="43"/>
        <v/>
      </c>
      <c r="AO50" s="10" t="str">
        <f t="shared" si="44"/>
        <v/>
      </c>
      <c r="AP50" s="10" t="str">
        <f t="shared" si="45"/>
        <v/>
      </c>
      <c r="AQ50" s="10" t="str">
        <f t="shared" si="46"/>
        <v/>
      </c>
      <c r="AR50" s="10" t="str">
        <f t="shared" si="47"/>
        <v/>
      </c>
      <c r="AS50" s="10" t="str">
        <f t="shared" si="48"/>
        <v/>
      </c>
      <c r="AT50" s="10" t="str">
        <f t="shared" si="49"/>
        <v/>
      </c>
      <c r="AU50" s="10" t="str">
        <f t="shared" si="50"/>
        <v/>
      </c>
      <c r="AV50" s="10" t="str">
        <f t="shared" si="51"/>
        <v/>
      </c>
      <c r="AW50" s="10" t="str">
        <f t="shared" si="52"/>
        <v/>
      </c>
      <c r="AX50" s="10" t="str">
        <f t="shared" si="53"/>
        <v/>
      </c>
      <c r="AY50" s="10" t="str">
        <f t="shared" si="54"/>
        <v/>
      </c>
      <c r="AZ50" s="10" t="str">
        <f t="shared" si="55"/>
        <v/>
      </c>
      <c r="BA50" s="10" t="str">
        <f t="shared" si="56"/>
        <v/>
      </c>
      <c r="BB50" s="10" t="str">
        <f t="shared" si="57"/>
        <v/>
      </c>
      <c r="BC50" s="10" t="str">
        <f t="shared" si="28"/>
        <v/>
      </c>
      <c r="BD50" s="10" t="str">
        <f t="shared" si="58"/>
        <v/>
      </c>
      <c r="BE50" s="10"/>
      <c r="BF50" s="10" t="b">
        <f t="shared" si="59"/>
        <v>1</v>
      </c>
      <c r="BG50" s="10" t="b">
        <f t="shared" si="30"/>
        <v>1</v>
      </c>
      <c r="BH50" s="10" t="b">
        <f t="shared" si="60"/>
        <v>0</v>
      </c>
      <c r="BI50" s="10" t="b">
        <f t="shared" si="31"/>
        <v>0</v>
      </c>
      <c r="BJ50" s="10"/>
      <c r="BK50" s="10">
        <v>1000</v>
      </c>
      <c r="BL50" s="59">
        <f t="shared" si="32"/>
        <v>0</v>
      </c>
      <c r="BM50" s="59">
        <v>10</v>
      </c>
      <c r="BN50" s="10"/>
      <c r="BO50" s="10">
        <f t="shared" si="61"/>
        <v>0</v>
      </c>
      <c r="BP50" s="59">
        <f t="shared" si="62"/>
        <v>0</v>
      </c>
      <c r="BQ50" s="59">
        <f t="shared" si="63"/>
        <v>0</v>
      </c>
      <c r="BR50" s="59">
        <f t="shared" si="64"/>
        <v>0</v>
      </c>
      <c r="BS50" s="59">
        <f t="shared" si="65"/>
        <v>0</v>
      </c>
    </row>
    <row r="51" spans="1:71" s="3" customFormat="1" ht="15.5" x14ac:dyDescent="0.35">
      <c r="A51" s="29"/>
      <c r="B51" s="30"/>
      <c r="C51" s="51"/>
      <c r="D51" s="10" t="str">
        <f t="shared" si="1"/>
        <v/>
      </c>
      <c r="E51" s="28"/>
      <c r="F51" s="28"/>
      <c r="G51" s="28" t="s">
        <v>4</v>
      </c>
      <c r="H51" s="28"/>
      <c r="I51" s="28"/>
      <c r="J51" s="28" t="s">
        <v>4</v>
      </c>
      <c r="K51" s="28"/>
      <c r="L51" s="28"/>
      <c r="M51" s="28" t="s">
        <v>4</v>
      </c>
      <c r="N51" s="28"/>
      <c r="O51" s="28"/>
      <c r="P51" s="28" t="s">
        <v>4</v>
      </c>
      <c r="Q51" s="28"/>
      <c r="R51" s="28"/>
      <c r="S51" s="28" t="s">
        <v>4</v>
      </c>
      <c r="T51" s="28"/>
      <c r="U51" s="28"/>
      <c r="V51" s="51" t="s">
        <v>4</v>
      </c>
      <c r="W51" s="51"/>
      <c r="X51" s="28" t="s">
        <v>4</v>
      </c>
      <c r="Y51" s="10" t="str">
        <f>IF(AND('Section 8'!$L$4=No,OR($BF51=FALSE,$BG51=FALSE)),Tab_NotReq,
IF(AND($C51="",$D51="",$F51="",$I51="",$R51="",$U51="",$W51="",$AA51="",$AB51=""),"",
IF(COUNTIF($AA51:$BD51,Incomplete)&gt;=1,Incomplete_or_multiple_errors&amp;": "&amp;INDEX($AA$2:$BD$4,1,MATCH(Incomplete,$AA51:$BD51,0)),Complete)))</f>
        <v/>
      </c>
      <c r="Z51" s="7"/>
      <c r="AA51" s="10" t="str">
        <f t="shared" si="33"/>
        <v/>
      </c>
      <c r="AB51" s="10" t="str" cm="1">
        <f t="array" ref="AB51">IF($AB$1=No,"",
IF(OR(BF51=FALSE,BG51=FALSE),"",
IF(AND(SUMPRODUCT(--(BH51:BH$336=TRUE))=0,SUMPRODUCT(--(BI51:BI$336=TRUE))=0),"",Incomplete)))</f>
        <v/>
      </c>
      <c r="AC51" s="10" t="str">
        <f>IF(AC$1=No,"",IF($C51="","",
IF(COUNTIF('Substances &amp; Codes'!$B$4:$H$276,$C51)=0,Incomplete,Complete)))</f>
        <v/>
      </c>
      <c r="AD51" s="10" t="str">
        <f t="shared" si="3"/>
        <v/>
      </c>
      <c r="AE51" s="10" t="str">
        <f t="shared" si="34"/>
        <v/>
      </c>
      <c r="AF51" s="10" t="str">
        <f t="shared" si="35"/>
        <v/>
      </c>
      <c r="AG51" s="10" t="str">
        <f t="shared" si="36"/>
        <v/>
      </c>
      <c r="AH51" s="10" t="str">
        <f t="shared" si="37"/>
        <v/>
      </c>
      <c r="AI51" s="10" t="str">
        <f t="shared" si="38"/>
        <v/>
      </c>
      <c r="AJ51" s="10" t="str">
        <f t="shared" si="39"/>
        <v/>
      </c>
      <c r="AK51" s="10" t="str">
        <f t="shared" si="40"/>
        <v/>
      </c>
      <c r="AL51" s="10" t="str">
        <f t="shared" si="41"/>
        <v/>
      </c>
      <c r="AM51" s="10" t="str">
        <f t="shared" si="42"/>
        <v/>
      </c>
      <c r="AN51" s="10" t="str">
        <f t="shared" si="43"/>
        <v/>
      </c>
      <c r="AO51" s="10" t="str">
        <f t="shared" si="44"/>
        <v/>
      </c>
      <c r="AP51" s="10" t="str">
        <f t="shared" si="45"/>
        <v/>
      </c>
      <c r="AQ51" s="10" t="str">
        <f t="shared" si="46"/>
        <v/>
      </c>
      <c r="AR51" s="10" t="str">
        <f t="shared" si="47"/>
        <v/>
      </c>
      <c r="AS51" s="10" t="str">
        <f t="shared" si="48"/>
        <v/>
      </c>
      <c r="AT51" s="10" t="str">
        <f t="shared" si="49"/>
        <v/>
      </c>
      <c r="AU51" s="10" t="str">
        <f t="shared" si="50"/>
        <v/>
      </c>
      <c r="AV51" s="10" t="str">
        <f t="shared" si="51"/>
        <v/>
      </c>
      <c r="AW51" s="10" t="str">
        <f t="shared" si="52"/>
        <v/>
      </c>
      <c r="AX51" s="10" t="str">
        <f t="shared" si="53"/>
        <v/>
      </c>
      <c r="AY51" s="10" t="str">
        <f t="shared" si="54"/>
        <v/>
      </c>
      <c r="AZ51" s="10" t="str">
        <f t="shared" si="55"/>
        <v/>
      </c>
      <c r="BA51" s="10" t="str">
        <f t="shared" si="56"/>
        <v/>
      </c>
      <c r="BB51" s="10" t="str">
        <f t="shared" si="57"/>
        <v/>
      </c>
      <c r="BC51" s="10" t="str">
        <f t="shared" si="28"/>
        <v/>
      </c>
      <c r="BD51" s="10" t="str">
        <f t="shared" si="58"/>
        <v/>
      </c>
      <c r="BE51" s="10"/>
      <c r="BF51" s="10" t="b">
        <f t="shared" si="59"/>
        <v>1</v>
      </c>
      <c r="BG51" s="10" t="b">
        <f t="shared" si="30"/>
        <v>1</v>
      </c>
      <c r="BH51" s="10" t="b">
        <f t="shared" si="60"/>
        <v>0</v>
      </c>
      <c r="BI51" s="10" t="b">
        <f t="shared" si="31"/>
        <v>0</v>
      </c>
      <c r="BJ51" s="10"/>
      <c r="BK51" s="10">
        <v>1000</v>
      </c>
      <c r="BL51" s="59">
        <f t="shared" si="32"/>
        <v>0</v>
      </c>
      <c r="BM51" s="59">
        <v>10</v>
      </c>
      <c r="BN51" s="10"/>
      <c r="BO51" s="10">
        <f t="shared" si="61"/>
        <v>0</v>
      </c>
      <c r="BP51" s="59">
        <f t="shared" si="62"/>
        <v>0</v>
      </c>
      <c r="BQ51" s="59">
        <f t="shared" si="63"/>
        <v>0</v>
      </c>
      <c r="BR51" s="59">
        <f t="shared" si="64"/>
        <v>0</v>
      </c>
      <c r="BS51" s="59">
        <f t="shared" si="65"/>
        <v>0</v>
      </c>
    </row>
    <row r="52" spans="1:71" s="3" customFormat="1" ht="15.5" x14ac:dyDescent="0.35">
      <c r="A52" s="29"/>
      <c r="B52" s="30"/>
      <c r="C52" s="51"/>
      <c r="D52" s="10" t="str">
        <f t="shared" si="1"/>
        <v/>
      </c>
      <c r="E52" s="28"/>
      <c r="F52" s="28"/>
      <c r="G52" s="28" t="s">
        <v>4</v>
      </c>
      <c r="H52" s="28"/>
      <c r="I52" s="28"/>
      <c r="J52" s="28" t="s">
        <v>4</v>
      </c>
      <c r="K52" s="28"/>
      <c r="L52" s="28"/>
      <c r="M52" s="28" t="s">
        <v>4</v>
      </c>
      <c r="N52" s="28"/>
      <c r="O52" s="28"/>
      <c r="P52" s="28" t="s">
        <v>4</v>
      </c>
      <c r="Q52" s="28"/>
      <c r="R52" s="28"/>
      <c r="S52" s="28" t="s">
        <v>4</v>
      </c>
      <c r="T52" s="28"/>
      <c r="U52" s="28"/>
      <c r="V52" s="51" t="s">
        <v>4</v>
      </c>
      <c r="W52" s="51"/>
      <c r="X52" s="28" t="s">
        <v>4</v>
      </c>
      <c r="Y52" s="10" t="str">
        <f>IF(AND('Section 8'!$L$4=No,OR($BF52=FALSE,$BG52=FALSE)),Tab_NotReq,
IF(AND($C52="",$D52="",$F52="",$I52="",$R52="",$U52="",$W52="",$AA52="",$AB52=""),"",
IF(COUNTIF($AA52:$BD52,Incomplete)&gt;=1,Incomplete_or_multiple_errors&amp;": "&amp;INDEX($AA$2:$BD$4,1,MATCH(Incomplete,$AA52:$BD52,0)),Complete)))</f>
        <v/>
      </c>
      <c r="Z52" s="7"/>
      <c r="AA52" s="10" t="str">
        <f t="shared" si="33"/>
        <v/>
      </c>
      <c r="AB52" s="10" t="str" cm="1">
        <f t="array" ref="AB52">IF($AB$1=No,"",
IF(OR(BF52=FALSE,BG52=FALSE),"",
IF(AND(SUMPRODUCT(--(BH52:BH$336=TRUE))=0,SUMPRODUCT(--(BI52:BI$336=TRUE))=0),"",Incomplete)))</f>
        <v/>
      </c>
      <c r="AC52" s="10" t="str">
        <f>IF(AC$1=No,"",IF($C52="","",
IF(COUNTIF('Substances &amp; Codes'!$B$4:$H$276,$C52)=0,Incomplete,Complete)))</f>
        <v/>
      </c>
      <c r="AD52" s="10" t="str">
        <f t="shared" si="3"/>
        <v/>
      </c>
      <c r="AE52" s="10" t="str">
        <f t="shared" si="34"/>
        <v/>
      </c>
      <c r="AF52" s="10" t="str">
        <f t="shared" si="35"/>
        <v/>
      </c>
      <c r="AG52" s="10" t="str">
        <f t="shared" si="36"/>
        <v/>
      </c>
      <c r="AH52" s="10" t="str">
        <f t="shared" si="37"/>
        <v/>
      </c>
      <c r="AI52" s="10" t="str">
        <f t="shared" si="38"/>
        <v/>
      </c>
      <c r="AJ52" s="10" t="str">
        <f t="shared" si="39"/>
        <v/>
      </c>
      <c r="AK52" s="10" t="str">
        <f t="shared" si="40"/>
        <v/>
      </c>
      <c r="AL52" s="10" t="str">
        <f t="shared" si="41"/>
        <v/>
      </c>
      <c r="AM52" s="10" t="str">
        <f t="shared" si="42"/>
        <v/>
      </c>
      <c r="AN52" s="10" t="str">
        <f t="shared" si="43"/>
        <v/>
      </c>
      <c r="AO52" s="10" t="str">
        <f t="shared" si="44"/>
        <v/>
      </c>
      <c r="AP52" s="10" t="str">
        <f t="shared" si="45"/>
        <v/>
      </c>
      <c r="AQ52" s="10" t="str">
        <f t="shared" si="46"/>
        <v/>
      </c>
      <c r="AR52" s="10" t="str">
        <f t="shared" si="47"/>
        <v/>
      </c>
      <c r="AS52" s="10" t="str">
        <f t="shared" si="48"/>
        <v/>
      </c>
      <c r="AT52" s="10" t="str">
        <f t="shared" si="49"/>
        <v/>
      </c>
      <c r="AU52" s="10" t="str">
        <f t="shared" si="50"/>
        <v/>
      </c>
      <c r="AV52" s="10" t="str">
        <f t="shared" si="51"/>
        <v/>
      </c>
      <c r="AW52" s="10" t="str">
        <f t="shared" si="52"/>
        <v/>
      </c>
      <c r="AX52" s="10" t="str">
        <f t="shared" si="53"/>
        <v/>
      </c>
      <c r="AY52" s="10" t="str">
        <f t="shared" si="54"/>
        <v/>
      </c>
      <c r="AZ52" s="10" t="str">
        <f t="shared" si="55"/>
        <v/>
      </c>
      <c r="BA52" s="10" t="str">
        <f t="shared" si="56"/>
        <v/>
      </c>
      <c r="BB52" s="10" t="str">
        <f t="shared" si="57"/>
        <v/>
      </c>
      <c r="BC52" s="10" t="str">
        <f t="shared" si="28"/>
        <v/>
      </c>
      <c r="BD52" s="10" t="str">
        <f t="shared" si="58"/>
        <v/>
      </c>
      <c r="BE52" s="10"/>
      <c r="BF52" s="10" t="b">
        <f t="shared" si="59"/>
        <v>1</v>
      </c>
      <c r="BG52" s="10" t="b">
        <f t="shared" si="30"/>
        <v>1</v>
      </c>
      <c r="BH52" s="10" t="b">
        <f t="shared" si="60"/>
        <v>0</v>
      </c>
      <c r="BI52" s="10" t="b">
        <f t="shared" si="31"/>
        <v>0</v>
      </c>
      <c r="BJ52" s="10"/>
      <c r="BK52" s="10">
        <v>1000</v>
      </c>
      <c r="BL52" s="59">
        <f t="shared" si="32"/>
        <v>0</v>
      </c>
      <c r="BM52" s="59">
        <v>10</v>
      </c>
      <c r="BN52" s="10"/>
      <c r="BO52" s="10">
        <f t="shared" si="61"/>
        <v>0</v>
      </c>
      <c r="BP52" s="59">
        <f t="shared" si="62"/>
        <v>0</v>
      </c>
      <c r="BQ52" s="59">
        <f t="shared" si="63"/>
        <v>0</v>
      </c>
      <c r="BR52" s="59">
        <f t="shared" si="64"/>
        <v>0</v>
      </c>
      <c r="BS52" s="59">
        <f t="shared" si="65"/>
        <v>0</v>
      </c>
    </row>
    <row r="53" spans="1:71" s="3" customFormat="1" ht="15.5" x14ac:dyDescent="0.35">
      <c r="A53" s="29"/>
      <c r="B53" s="30"/>
      <c r="C53" s="51"/>
      <c r="D53" s="10" t="str">
        <f t="shared" si="1"/>
        <v/>
      </c>
      <c r="E53" s="28"/>
      <c r="F53" s="28"/>
      <c r="G53" s="28" t="s">
        <v>4</v>
      </c>
      <c r="H53" s="28"/>
      <c r="I53" s="28"/>
      <c r="J53" s="28" t="s">
        <v>4</v>
      </c>
      <c r="K53" s="28"/>
      <c r="L53" s="28"/>
      <c r="M53" s="28" t="s">
        <v>4</v>
      </c>
      <c r="N53" s="28"/>
      <c r="O53" s="28"/>
      <c r="P53" s="28" t="s">
        <v>4</v>
      </c>
      <c r="Q53" s="28"/>
      <c r="R53" s="28"/>
      <c r="S53" s="28" t="s">
        <v>4</v>
      </c>
      <c r="T53" s="28"/>
      <c r="U53" s="28"/>
      <c r="V53" s="51" t="s">
        <v>4</v>
      </c>
      <c r="W53" s="51"/>
      <c r="X53" s="28" t="s">
        <v>4</v>
      </c>
      <c r="Y53" s="10" t="str">
        <f>IF(AND('Section 8'!$L$4=No,OR($BF53=FALSE,$BG53=FALSE)),Tab_NotReq,
IF(AND($C53="",$D53="",$F53="",$I53="",$R53="",$U53="",$W53="",$AA53="",$AB53=""),"",
IF(COUNTIF($AA53:$BD53,Incomplete)&gt;=1,Incomplete_or_multiple_errors&amp;": "&amp;INDEX($AA$2:$BD$4,1,MATCH(Incomplete,$AA53:$BD53,0)),Complete)))</f>
        <v/>
      </c>
      <c r="Z53" s="7"/>
      <c r="AA53" s="10" t="str">
        <f t="shared" si="33"/>
        <v/>
      </c>
      <c r="AB53" s="10" t="str" cm="1">
        <f t="array" ref="AB53">IF($AB$1=No,"",
IF(OR(BF53=FALSE,BG53=FALSE),"",
IF(AND(SUMPRODUCT(--(BH53:BH$336=TRUE))=0,SUMPRODUCT(--(BI53:BI$336=TRUE))=0),"",Incomplete)))</f>
        <v/>
      </c>
      <c r="AC53" s="10" t="str">
        <f>IF(AC$1=No,"",IF($C53="","",
IF(COUNTIF('Substances &amp; Codes'!$B$4:$H$276,$C53)=0,Incomplete,Complete)))</f>
        <v/>
      </c>
      <c r="AD53" s="10" t="str">
        <f t="shared" si="3"/>
        <v/>
      </c>
      <c r="AE53" s="10" t="str">
        <f t="shared" si="34"/>
        <v/>
      </c>
      <c r="AF53" s="10" t="str">
        <f t="shared" si="35"/>
        <v/>
      </c>
      <c r="AG53" s="10" t="str">
        <f t="shared" si="36"/>
        <v/>
      </c>
      <c r="AH53" s="10" t="str">
        <f t="shared" si="37"/>
        <v/>
      </c>
      <c r="AI53" s="10" t="str">
        <f t="shared" si="38"/>
        <v/>
      </c>
      <c r="AJ53" s="10" t="str">
        <f t="shared" si="39"/>
        <v/>
      </c>
      <c r="AK53" s="10" t="str">
        <f t="shared" si="40"/>
        <v/>
      </c>
      <c r="AL53" s="10" t="str">
        <f t="shared" si="41"/>
        <v/>
      </c>
      <c r="AM53" s="10" t="str">
        <f t="shared" si="42"/>
        <v/>
      </c>
      <c r="AN53" s="10" t="str">
        <f t="shared" si="43"/>
        <v/>
      </c>
      <c r="AO53" s="10" t="str">
        <f t="shared" si="44"/>
        <v/>
      </c>
      <c r="AP53" s="10" t="str">
        <f t="shared" si="45"/>
        <v/>
      </c>
      <c r="AQ53" s="10" t="str">
        <f t="shared" si="46"/>
        <v/>
      </c>
      <c r="AR53" s="10" t="str">
        <f t="shared" si="47"/>
        <v/>
      </c>
      <c r="AS53" s="10" t="str">
        <f t="shared" si="48"/>
        <v/>
      </c>
      <c r="AT53" s="10" t="str">
        <f t="shared" si="49"/>
        <v/>
      </c>
      <c r="AU53" s="10" t="str">
        <f t="shared" si="50"/>
        <v/>
      </c>
      <c r="AV53" s="10" t="str">
        <f t="shared" si="51"/>
        <v/>
      </c>
      <c r="AW53" s="10" t="str">
        <f t="shared" si="52"/>
        <v/>
      </c>
      <c r="AX53" s="10" t="str">
        <f t="shared" si="53"/>
        <v/>
      </c>
      <c r="AY53" s="10" t="str">
        <f t="shared" si="54"/>
        <v/>
      </c>
      <c r="AZ53" s="10" t="str">
        <f t="shared" si="55"/>
        <v/>
      </c>
      <c r="BA53" s="10" t="str">
        <f t="shared" si="56"/>
        <v/>
      </c>
      <c r="BB53" s="10" t="str">
        <f t="shared" si="57"/>
        <v/>
      </c>
      <c r="BC53" s="10" t="str">
        <f t="shared" si="28"/>
        <v/>
      </c>
      <c r="BD53" s="10" t="str">
        <f t="shared" si="58"/>
        <v/>
      </c>
      <c r="BE53" s="10"/>
      <c r="BF53" s="10" t="b">
        <f t="shared" si="59"/>
        <v>1</v>
      </c>
      <c r="BG53" s="10" t="b">
        <f t="shared" si="30"/>
        <v>1</v>
      </c>
      <c r="BH53" s="10" t="b">
        <f t="shared" si="60"/>
        <v>0</v>
      </c>
      <c r="BI53" s="10" t="b">
        <f t="shared" si="31"/>
        <v>0</v>
      </c>
      <c r="BJ53" s="10"/>
      <c r="BK53" s="10">
        <v>1000</v>
      </c>
      <c r="BL53" s="59">
        <f t="shared" si="32"/>
        <v>0</v>
      </c>
      <c r="BM53" s="59">
        <v>10</v>
      </c>
      <c r="BN53" s="10"/>
      <c r="BO53" s="10">
        <f t="shared" si="61"/>
        <v>0</v>
      </c>
      <c r="BP53" s="59">
        <f t="shared" si="62"/>
        <v>0</v>
      </c>
      <c r="BQ53" s="59">
        <f t="shared" si="63"/>
        <v>0</v>
      </c>
      <c r="BR53" s="59">
        <f t="shared" si="64"/>
        <v>0</v>
      </c>
      <c r="BS53" s="59">
        <f t="shared" si="65"/>
        <v>0</v>
      </c>
    </row>
    <row r="54" spans="1:71" s="3" customFormat="1" ht="15.5" x14ac:dyDescent="0.35">
      <c r="A54" s="29"/>
      <c r="B54" s="30"/>
      <c r="C54" s="51"/>
      <c r="D54" s="10" t="str">
        <f t="shared" si="1"/>
        <v/>
      </c>
      <c r="E54" s="28"/>
      <c r="F54" s="28"/>
      <c r="G54" s="28" t="s">
        <v>4</v>
      </c>
      <c r="H54" s="28"/>
      <c r="I54" s="28"/>
      <c r="J54" s="28" t="s">
        <v>4</v>
      </c>
      <c r="K54" s="28"/>
      <c r="L54" s="28"/>
      <c r="M54" s="28" t="s">
        <v>4</v>
      </c>
      <c r="N54" s="28"/>
      <c r="O54" s="28"/>
      <c r="P54" s="28" t="s">
        <v>4</v>
      </c>
      <c r="Q54" s="28"/>
      <c r="R54" s="28"/>
      <c r="S54" s="28" t="s">
        <v>4</v>
      </c>
      <c r="T54" s="28"/>
      <c r="U54" s="28"/>
      <c r="V54" s="51" t="s">
        <v>4</v>
      </c>
      <c r="W54" s="51"/>
      <c r="X54" s="28" t="s">
        <v>4</v>
      </c>
      <c r="Y54" s="10" t="str">
        <f>IF(AND('Section 8'!$L$4=No,OR($BF54=FALSE,$BG54=FALSE)),Tab_NotReq,
IF(AND($C54="",$D54="",$F54="",$I54="",$R54="",$U54="",$W54="",$AA54="",$AB54=""),"",
IF(COUNTIF($AA54:$BD54,Incomplete)&gt;=1,Incomplete_or_multiple_errors&amp;": "&amp;INDEX($AA$2:$BD$4,1,MATCH(Incomplete,$AA54:$BD54,0)),Complete)))</f>
        <v/>
      </c>
      <c r="Z54" s="7"/>
      <c r="AA54" s="10" t="str">
        <f t="shared" si="33"/>
        <v/>
      </c>
      <c r="AB54" s="10" t="str" cm="1">
        <f t="array" ref="AB54">IF($AB$1=No,"",
IF(OR(BF54=FALSE,BG54=FALSE),"",
IF(AND(SUMPRODUCT(--(BH54:BH$336=TRUE))=0,SUMPRODUCT(--(BI54:BI$336=TRUE))=0),"",Incomplete)))</f>
        <v/>
      </c>
      <c r="AC54" s="10" t="str">
        <f>IF(AC$1=No,"",IF($C54="","",
IF(COUNTIF('Substances &amp; Codes'!$B$4:$H$276,$C54)=0,Incomplete,Complete)))</f>
        <v/>
      </c>
      <c r="AD54" s="10" t="str">
        <f t="shared" si="3"/>
        <v/>
      </c>
      <c r="AE54" s="10" t="str">
        <f t="shared" si="34"/>
        <v/>
      </c>
      <c r="AF54" s="10" t="str">
        <f t="shared" si="35"/>
        <v/>
      </c>
      <c r="AG54" s="10" t="str">
        <f t="shared" si="36"/>
        <v/>
      </c>
      <c r="AH54" s="10" t="str">
        <f t="shared" si="37"/>
        <v/>
      </c>
      <c r="AI54" s="10" t="str">
        <f t="shared" si="38"/>
        <v/>
      </c>
      <c r="AJ54" s="10" t="str">
        <f t="shared" si="39"/>
        <v/>
      </c>
      <c r="AK54" s="10" t="str">
        <f t="shared" si="40"/>
        <v/>
      </c>
      <c r="AL54" s="10" t="str">
        <f t="shared" si="41"/>
        <v/>
      </c>
      <c r="AM54" s="10" t="str">
        <f t="shared" si="42"/>
        <v/>
      </c>
      <c r="AN54" s="10" t="str">
        <f t="shared" si="43"/>
        <v/>
      </c>
      <c r="AO54" s="10" t="str">
        <f t="shared" si="44"/>
        <v/>
      </c>
      <c r="AP54" s="10" t="str">
        <f t="shared" si="45"/>
        <v/>
      </c>
      <c r="AQ54" s="10" t="str">
        <f t="shared" si="46"/>
        <v/>
      </c>
      <c r="AR54" s="10" t="str">
        <f t="shared" si="47"/>
        <v/>
      </c>
      <c r="AS54" s="10" t="str">
        <f t="shared" si="48"/>
        <v/>
      </c>
      <c r="AT54" s="10" t="str">
        <f t="shared" si="49"/>
        <v/>
      </c>
      <c r="AU54" s="10" t="str">
        <f t="shared" si="50"/>
        <v/>
      </c>
      <c r="AV54" s="10" t="str">
        <f t="shared" si="51"/>
        <v/>
      </c>
      <c r="AW54" s="10" t="str">
        <f t="shared" si="52"/>
        <v/>
      </c>
      <c r="AX54" s="10" t="str">
        <f t="shared" si="53"/>
        <v/>
      </c>
      <c r="AY54" s="10" t="str">
        <f t="shared" si="54"/>
        <v/>
      </c>
      <c r="AZ54" s="10" t="str">
        <f t="shared" si="55"/>
        <v/>
      </c>
      <c r="BA54" s="10" t="str">
        <f t="shared" si="56"/>
        <v/>
      </c>
      <c r="BB54" s="10" t="str">
        <f t="shared" si="57"/>
        <v/>
      </c>
      <c r="BC54" s="10" t="str">
        <f t="shared" si="28"/>
        <v/>
      </c>
      <c r="BD54" s="10" t="str">
        <f t="shared" si="58"/>
        <v/>
      </c>
      <c r="BE54" s="10"/>
      <c r="BF54" s="10" t="b">
        <f t="shared" si="59"/>
        <v>1</v>
      </c>
      <c r="BG54" s="10" t="b">
        <f t="shared" si="30"/>
        <v>1</v>
      </c>
      <c r="BH54" s="10" t="b">
        <f t="shared" si="60"/>
        <v>0</v>
      </c>
      <c r="BI54" s="10" t="b">
        <f t="shared" si="31"/>
        <v>0</v>
      </c>
      <c r="BJ54" s="10"/>
      <c r="BK54" s="10">
        <v>1000</v>
      </c>
      <c r="BL54" s="59">
        <f t="shared" si="32"/>
        <v>0</v>
      </c>
      <c r="BM54" s="59">
        <v>10</v>
      </c>
      <c r="BN54" s="10"/>
      <c r="BO54" s="10">
        <f t="shared" si="61"/>
        <v>0</v>
      </c>
      <c r="BP54" s="59">
        <f t="shared" si="62"/>
        <v>0</v>
      </c>
      <c r="BQ54" s="59">
        <f t="shared" si="63"/>
        <v>0</v>
      </c>
      <c r="BR54" s="59">
        <f t="shared" si="64"/>
        <v>0</v>
      </c>
      <c r="BS54" s="59">
        <f t="shared" si="65"/>
        <v>0</v>
      </c>
    </row>
    <row r="55" spans="1:71" s="3" customFormat="1" ht="15.5" x14ac:dyDescent="0.35">
      <c r="A55" s="29"/>
      <c r="B55" s="30"/>
      <c r="C55" s="51"/>
      <c r="D55" s="10" t="str">
        <f t="shared" si="1"/>
        <v/>
      </c>
      <c r="E55" s="28"/>
      <c r="F55" s="28"/>
      <c r="G55" s="28" t="s">
        <v>4</v>
      </c>
      <c r="H55" s="28"/>
      <c r="I55" s="28"/>
      <c r="J55" s="28" t="s">
        <v>4</v>
      </c>
      <c r="K55" s="28"/>
      <c r="L55" s="28"/>
      <c r="M55" s="28" t="s">
        <v>4</v>
      </c>
      <c r="N55" s="28"/>
      <c r="O55" s="28"/>
      <c r="P55" s="28" t="s">
        <v>4</v>
      </c>
      <c r="Q55" s="28"/>
      <c r="R55" s="28"/>
      <c r="S55" s="28" t="s">
        <v>4</v>
      </c>
      <c r="T55" s="28"/>
      <c r="U55" s="28"/>
      <c r="V55" s="51" t="s">
        <v>4</v>
      </c>
      <c r="W55" s="51"/>
      <c r="X55" s="28" t="s">
        <v>4</v>
      </c>
      <c r="Y55" s="10" t="str">
        <f>IF(AND('Section 8'!$L$4=No,OR($BF55=FALSE,$BG55=FALSE)),Tab_NotReq,
IF(AND($C55="",$D55="",$F55="",$I55="",$R55="",$U55="",$W55="",$AA55="",$AB55=""),"",
IF(COUNTIF($AA55:$BD55,Incomplete)&gt;=1,Incomplete_or_multiple_errors&amp;": "&amp;INDEX($AA$2:$BD$4,1,MATCH(Incomplete,$AA55:$BD55,0)),Complete)))</f>
        <v/>
      </c>
      <c r="Z55" s="7"/>
      <c r="AA55" s="10" t="str">
        <f t="shared" si="33"/>
        <v/>
      </c>
      <c r="AB55" s="10" t="str" cm="1">
        <f t="array" ref="AB55">IF($AB$1=No,"",
IF(OR(BF55=FALSE,BG55=FALSE),"",
IF(AND(SUMPRODUCT(--(BH55:BH$336=TRUE))=0,SUMPRODUCT(--(BI55:BI$336=TRUE))=0),"",Incomplete)))</f>
        <v/>
      </c>
      <c r="AC55" s="10" t="str">
        <f>IF(AC$1=No,"",IF($C55="","",
IF(COUNTIF('Substances &amp; Codes'!$B$4:$H$276,$C55)=0,Incomplete,Complete)))</f>
        <v/>
      </c>
      <c r="AD55" s="10" t="str">
        <f t="shared" si="3"/>
        <v/>
      </c>
      <c r="AE55" s="10" t="str">
        <f t="shared" si="34"/>
        <v/>
      </c>
      <c r="AF55" s="10" t="str">
        <f t="shared" si="35"/>
        <v/>
      </c>
      <c r="AG55" s="10" t="str">
        <f t="shared" si="36"/>
        <v/>
      </c>
      <c r="AH55" s="10" t="str">
        <f t="shared" si="37"/>
        <v/>
      </c>
      <c r="AI55" s="10" t="str">
        <f t="shared" si="38"/>
        <v/>
      </c>
      <c r="AJ55" s="10" t="str">
        <f t="shared" si="39"/>
        <v/>
      </c>
      <c r="AK55" s="10" t="str">
        <f t="shared" si="40"/>
        <v/>
      </c>
      <c r="AL55" s="10" t="str">
        <f t="shared" si="41"/>
        <v/>
      </c>
      <c r="AM55" s="10" t="str">
        <f t="shared" si="42"/>
        <v/>
      </c>
      <c r="AN55" s="10" t="str">
        <f t="shared" si="43"/>
        <v/>
      </c>
      <c r="AO55" s="10" t="str">
        <f t="shared" si="44"/>
        <v/>
      </c>
      <c r="AP55" s="10" t="str">
        <f t="shared" si="45"/>
        <v/>
      </c>
      <c r="AQ55" s="10" t="str">
        <f t="shared" si="46"/>
        <v/>
      </c>
      <c r="AR55" s="10" t="str">
        <f t="shared" si="47"/>
        <v/>
      </c>
      <c r="AS55" s="10" t="str">
        <f t="shared" si="48"/>
        <v/>
      </c>
      <c r="AT55" s="10" t="str">
        <f t="shared" si="49"/>
        <v/>
      </c>
      <c r="AU55" s="10" t="str">
        <f t="shared" si="50"/>
        <v/>
      </c>
      <c r="AV55" s="10" t="str">
        <f t="shared" si="51"/>
        <v/>
      </c>
      <c r="AW55" s="10" t="str">
        <f t="shared" si="52"/>
        <v/>
      </c>
      <c r="AX55" s="10" t="str">
        <f t="shared" si="53"/>
        <v/>
      </c>
      <c r="AY55" s="10" t="str">
        <f t="shared" si="54"/>
        <v/>
      </c>
      <c r="AZ55" s="10" t="str">
        <f t="shared" si="55"/>
        <v/>
      </c>
      <c r="BA55" s="10" t="str">
        <f t="shared" si="56"/>
        <v/>
      </c>
      <c r="BB55" s="10" t="str">
        <f t="shared" si="57"/>
        <v/>
      </c>
      <c r="BC55" s="10" t="str">
        <f t="shared" si="28"/>
        <v/>
      </c>
      <c r="BD55" s="10" t="str">
        <f t="shared" si="58"/>
        <v/>
      </c>
      <c r="BE55" s="10"/>
      <c r="BF55" s="10" t="b">
        <f t="shared" si="59"/>
        <v>1</v>
      </c>
      <c r="BG55" s="10" t="b">
        <f t="shared" si="30"/>
        <v>1</v>
      </c>
      <c r="BH55" s="10" t="b">
        <f t="shared" si="60"/>
        <v>0</v>
      </c>
      <c r="BI55" s="10" t="b">
        <f t="shared" si="31"/>
        <v>0</v>
      </c>
      <c r="BJ55" s="10"/>
      <c r="BK55" s="10">
        <v>1000</v>
      </c>
      <c r="BL55" s="59">
        <f t="shared" si="32"/>
        <v>0</v>
      </c>
      <c r="BM55" s="59">
        <v>10</v>
      </c>
      <c r="BN55" s="10"/>
      <c r="BO55" s="10">
        <f t="shared" si="61"/>
        <v>0</v>
      </c>
      <c r="BP55" s="59">
        <f t="shared" si="62"/>
        <v>0</v>
      </c>
      <c r="BQ55" s="59">
        <f t="shared" si="63"/>
        <v>0</v>
      </c>
      <c r="BR55" s="59">
        <f t="shared" si="64"/>
        <v>0</v>
      </c>
      <c r="BS55" s="59">
        <f t="shared" si="65"/>
        <v>0</v>
      </c>
    </row>
    <row r="56" spans="1:71" s="3" customFormat="1" ht="15.5" x14ac:dyDescent="0.35">
      <c r="A56" s="29"/>
      <c r="B56" s="30"/>
      <c r="C56" s="51"/>
      <c r="D56" s="10" t="str">
        <f t="shared" si="1"/>
        <v/>
      </c>
      <c r="E56" s="28"/>
      <c r="F56" s="28"/>
      <c r="G56" s="28" t="s">
        <v>4</v>
      </c>
      <c r="H56" s="28"/>
      <c r="I56" s="28"/>
      <c r="J56" s="28" t="s">
        <v>4</v>
      </c>
      <c r="K56" s="28"/>
      <c r="L56" s="28"/>
      <c r="M56" s="28" t="s">
        <v>4</v>
      </c>
      <c r="N56" s="28"/>
      <c r="O56" s="28"/>
      <c r="P56" s="28" t="s">
        <v>4</v>
      </c>
      <c r="Q56" s="28"/>
      <c r="R56" s="28"/>
      <c r="S56" s="28" t="s">
        <v>4</v>
      </c>
      <c r="T56" s="28"/>
      <c r="U56" s="28"/>
      <c r="V56" s="51" t="s">
        <v>4</v>
      </c>
      <c r="W56" s="51"/>
      <c r="X56" s="28" t="s">
        <v>4</v>
      </c>
      <c r="Y56" s="10" t="str">
        <f>IF(AND('Section 8'!$L$4=No,OR($BF56=FALSE,$BG56=FALSE)),Tab_NotReq,
IF(AND($C56="",$D56="",$F56="",$I56="",$R56="",$U56="",$W56="",$AA56="",$AB56=""),"",
IF(COUNTIF($AA56:$BD56,Incomplete)&gt;=1,Incomplete_or_multiple_errors&amp;": "&amp;INDEX($AA$2:$BD$4,1,MATCH(Incomplete,$AA56:$BD56,0)),Complete)))</f>
        <v/>
      </c>
      <c r="Z56" s="7"/>
      <c r="AA56" s="10" t="str">
        <f t="shared" si="33"/>
        <v/>
      </c>
      <c r="AB56" s="10" t="str" cm="1">
        <f t="array" ref="AB56">IF($AB$1=No,"",
IF(OR(BF56=FALSE,BG56=FALSE),"",
IF(AND(SUMPRODUCT(--(BH56:BH$336=TRUE))=0,SUMPRODUCT(--(BI56:BI$336=TRUE))=0),"",Incomplete)))</f>
        <v/>
      </c>
      <c r="AC56" s="10" t="str">
        <f>IF(AC$1=No,"",IF($C56="","",
IF(COUNTIF('Substances &amp; Codes'!$B$4:$H$276,$C56)=0,Incomplete,Complete)))</f>
        <v/>
      </c>
      <c r="AD56" s="10" t="str">
        <f t="shared" si="3"/>
        <v/>
      </c>
      <c r="AE56" s="10" t="str">
        <f t="shared" si="34"/>
        <v/>
      </c>
      <c r="AF56" s="10" t="str">
        <f t="shared" si="35"/>
        <v/>
      </c>
      <c r="AG56" s="10" t="str">
        <f t="shared" si="36"/>
        <v/>
      </c>
      <c r="AH56" s="10" t="str">
        <f t="shared" si="37"/>
        <v/>
      </c>
      <c r="AI56" s="10" t="str">
        <f t="shared" si="38"/>
        <v/>
      </c>
      <c r="AJ56" s="10" t="str">
        <f t="shared" si="39"/>
        <v/>
      </c>
      <c r="AK56" s="10" t="str">
        <f t="shared" si="40"/>
        <v/>
      </c>
      <c r="AL56" s="10" t="str">
        <f t="shared" si="41"/>
        <v/>
      </c>
      <c r="AM56" s="10" t="str">
        <f t="shared" si="42"/>
        <v/>
      </c>
      <c r="AN56" s="10" t="str">
        <f t="shared" si="43"/>
        <v/>
      </c>
      <c r="AO56" s="10" t="str">
        <f t="shared" si="44"/>
        <v/>
      </c>
      <c r="AP56" s="10" t="str">
        <f t="shared" si="45"/>
        <v/>
      </c>
      <c r="AQ56" s="10" t="str">
        <f t="shared" si="46"/>
        <v/>
      </c>
      <c r="AR56" s="10" t="str">
        <f t="shared" si="47"/>
        <v/>
      </c>
      <c r="AS56" s="10" t="str">
        <f t="shared" si="48"/>
        <v/>
      </c>
      <c r="AT56" s="10" t="str">
        <f t="shared" si="49"/>
        <v/>
      </c>
      <c r="AU56" s="10" t="str">
        <f t="shared" si="50"/>
        <v/>
      </c>
      <c r="AV56" s="10" t="str">
        <f t="shared" si="51"/>
        <v/>
      </c>
      <c r="AW56" s="10" t="str">
        <f t="shared" si="52"/>
        <v/>
      </c>
      <c r="AX56" s="10" t="str">
        <f t="shared" si="53"/>
        <v/>
      </c>
      <c r="AY56" s="10" t="str">
        <f t="shared" si="54"/>
        <v/>
      </c>
      <c r="AZ56" s="10" t="str">
        <f t="shared" si="55"/>
        <v/>
      </c>
      <c r="BA56" s="10" t="str">
        <f t="shared" si="56"/>
        <v/>
      </c>
      <c r="BB56" s="10" t="str">
        <f t="shared" si="57"/>
        <v/>
      </c>
      <c r="BC56" s="10" t="str">
        <f t="shared" si="28"/>
        <v/>
      </c>
      <c r="BD56" s="10" t="str">
        <f t="shared" si="58"/>
        <v/>
      </c>
      <c r="BE56" s="10"/>
      <c r="BF56" s="10" t="b">
        <f t="shared" si="59"/>
        <v>1</v>
      </c>
      <c r="BG56" s="10" t="b">
        <f t="shared" si="30"/>
        <v>1</v>
      </c>
      <c r="BH56" s="10" t="b">
        <f t="shared" si="60"/>
        <v>0</v>
      </c>
      <c r="BI56" s="10" t="b">
        <f t="shared" si="31"/>
        <v>0</v>
      </c>
      <c r="BJ56" s="10"/>
      <c r="BK56" s="10">
        <v>1000</v>
      </c>
      <c r="BL56" s="59">
        <f t="shared" si="32"/>
        <v>0</v>
      </c>
      <c r="BM56" s="59">
        <v>10</v>
      </c>
      <c r="BN56" s="10"/>
      <c r="BO56" s="10">
        <f t="shared" si="61"/>
        <v>0</v>
      </c>
      <c r="BP56" s="59">
        <f t="shared" si="62"/>
        <v>0</v>
      </c>
      <c r="BQ56" s="59">
        <f t="shared" si="63"/>
        <v>0</v>
      </c>
      <c r="BR56" s="59">
        <f t="shared" si="64"/>
        <v>0</v>
      </c>
      <c r="BS56" s="59">
        <f t="shared" si="65"/>
        <v>0</v>
      </c>
    </row>
    <row r="57" spans="1:71" s="3" customFormat="1" ht="15.5" x14ac:dyDescent="0.35">
      <c r="A57" s="29"/>
      <c r="B57" s="30"/>
      <c r="C57" s="51"/>
      <c r="D57" s="10" t="str">
        <f t="shared" si="1"/>
        <v/>
      </c>
      <c r="E57" s="28"/>
      <c r="F57" s="28"/>
      <c r="G57" s="28" t="s">
        <v>4</v>
      </c>
      <c r="H57" s="28"/>
      <c r="I57" s="28"/>
      <c r="J57" s="28" t="s">
        <v>4</v>
      </c>
      <c r="K57" s="28"/>
      <c r="L57" s="28"/>
      <c r="M57" s="28" t="s">
        <v>4</v>
      </c>
      <c r="N57" s="28"/>
      <c r="O57" s="28"/>
      <c r="P57" s="28" t="s">
        <v>4</v>
      </c>
      <c r="Q57" s="28"/>
      <c r="R57" s="28"/>
      <c r="S57" s="28" t="s">
        <v>4</v>
      </c>
      <c r="T57" s="28"/>
      <c r="U57" s="28"/>
      <c r="V57" s="51" t="s">
        <v>4</v>
      </c>
      <c r="W57" s="51"/>
      <c r="X57" s="28" t="s">
        <v>4</v>
      </c>
      <c r="Y57" s="10" t="str">
        <f>IF(AND('Section 8'!$L$4=No,OR($BF57=FALSE,$BG57=FALSE)),Tab_NotReq,
IF(AND($C57="",$D57="",$F57="",$I57="",$R57="",$U57="",$W57="",$AA57="",$AB57=""),"",
IF(COUNTIF($AA57:$BD57,Incomplete)&gt;=1,Incomplete_or_multiple_errors&amp;": "&amp;INDEX($AA$2:$BD$4,1,MATCH(Incomplete,$AA57:$BD57,0)),Complete)))</f>
        <v/>
      </c>
      <c r="Z57" s="7"/>
      <c r="AA57" s="10" t="str">
        <f t="shared" si="33"/>
        <v/>
      </c>
      <c r="AB57" s="10" t="str" cm="1">
        <f t="array" ref="AB57">IF($AB$1=No,"",
IF(OR(BF57=FALSE,BG57=FALSE),"",
IF(AND(SUMPRODUCT(--(BH57:BH$336=TRUE))=0,SUMPRODUCT(--(BI57:BI$336=TRUE))=0),"",Incomplete)))</f>
        <v/>
      </c>
      <c r="AC57" s="10" t="str">
        <f>IF(AC$1=No,"",IF($C57="","",
IF(COUNTIF('Substances &amp; Codes'!$B$4:$H$276,$C57)=0,Incomplete,Complete)))</f>
        <v/>
      </c>
      <c r="AD57" s="10" t="str">
        <f t="shared" si="3"/>
        <v/>
      </c>
      <c r="AE57" s="10" t="str">
        <f t="shared" si="34"/>
        <v/>
      </c>
      <c r="AF57" s="10" t="str">
        <f t="shared" si="35"/>
        <v/>
      </c>
      <c r="AG57" s="10" t="str">
        <f t="shared" si="36"/>
        <v/>
      </c>
      <c r="AH57" s="10" t="str">
        <f t="shared" si="37"/>
        <v/>
      </c>
      <c r="AI57" s="10" t="str">
        <f t="shared" si="38"/>
        <v/>
      </c>
      <c r="AJ57" s="10" t="str">
        <f t="shared" si="39"/>
        <v/>
      </c>
      <c r="AK57" s="10" t="str">
        <f t="shared" si="40"/>
        <v/>
      </c>
      <c r="AL57" s="10" t="str">
        <f t="shared" si="41"/>
        <v/>
      </c>
      <c r="AM57" s="10" t="str">
        <f t="shared" si="42"/>
        <v/>
      </c>
      <c r="AN57" s="10" t="str">
        <f t="shared" si="43"/>
        <v/>
      </c>
      <c r="AO57" s="10" t="str">
        <f t="shared" si="44"/>
        <v/>
      </c>
      <c r="AP57" s="10" t="str">
        <f t="shared" si="45"/>
        <v/>
      </c>
      <c r="AQ57" s="10" t="str">
        <f t="shared" si="46"/>
        <v/>
      </c>
      <c r="AR57" s="10" t="str">
        <f t="shared" si="47"/>
        <v/>
      </c>
      <c r="AS57" s="10" t="str">
        <f t="shared" si="48"/>
        <v/>
      </c>
      <c r="AT57" s="10" t="str">
        <f t="shared" si="49"/>
        <v/>
      </c>
      <c r="AU57" s="10" t="str">
        <f t="shared" si="50"/>
        <v/>
      </c>
      <c r="AV57" s="10" t="str">
        <f t="shared" si="51"/>
        <v/>
      </c>
      <c r="AW57" s="10" t="str">
        <f t="shared" si="52"/>
        <v/>
      </c>
      <c r="AX57" s="10" t="str">
        <f t="shared" si="53"/>
        <v/>
      </c>
      <c r="AY57" s="10" t="str">
        <f t="shared" si="54"/>
        <v/>
      </c>
      <c r="AZ57" s="10" t="str">
        <f t="shared" si="55"/>
        <v/>
      </c>
      <c r="BA57" s="10" t="str">
        <f t="shared" si="56"/>
        <v/>
      </c>
      <c r="BB57" s="10" t="str">
        <f t="shared" si="57"/>
        <v/>
      </c>
      <c r="BC57" s="10" t="str">
        <f t="shared" si="28"/>
        <v/>
      </c>
      <c r="BD57" s="10" t="str">
        <f t="shared" si="58"/>
        <v/>
      </c>
      <c r="BE57" s="10"/>
      <c r="BF57" s="10" t="b">
        <f t="shared" si="59"/>
        <v>1</v>
      </c>
      <c r="BG57" s="10" t="b">
        <f t="shared" si="30"/>
        <v>1</v>
      </c>
      <c r="BH57" s="10" t="b">
        <f t="shared" si="60"/>
        <v>0</v>
      </c>
      <c r="BI57" s="10" t="b">
        <f t="shared" si="31"/>
        <v>0</v>
      </c>
      <c r="BJ57" s="10"/>
      <c r="BK57" s="10">
        <v>1000</v>
      </c>
      <c r="BL57" s="59">
        <f t="shared" si="32"/>
        <v>0</v>
      </c>
      <c r="BM57" s="59">
        <v>10</v>
      </c>
      <c r="BN57" s="10"/>
      <c r="BO57" s="10">
        <f t="shared" si="61"/>
        <v>0</v>
      </c>
      <c r="BP57" s="59">
        <f t="shared" si="62"/>
        <v>0</v>
      </c>
      <c r="BQ57" s="59">
        <f t="shared" si="63"/>
        <v>0</v>
      </c>
      <c r="BR57" s="59">
        <f t="shared" si="64"/>
        <v>0</v>
      </c>
      <c r="BS57" s="59">
        <f t="shared" si="65"/>
        <v>0</v>
      </c>
    </row>
    <row r="58" spans="1:71" s="3" customFormat="1" ht="15.5" x14ac:dyDescent="0.35">
      <c r="A58" s="29"/>
      <c r="B58" s="30"/>
      <c r="C58" s="51"/>
      <c r="D58" s="10" t="str">
        <f t="shared" si="1"/>
        <v/>
      </c>
      <c r="E58" s="28"/>
      <c r="F58" s="28"/>
      <c r="G58" s="28" t="s">
        <v>4</v>
      </c>
      <c r="H58" s="28"/>
      <c r="I58" s="28"/>
      <c r="J58" s="28" t="s">
        <v>4</v>
      </c>
      <c r="K58" s="28"/>
      <c r="L58" s="28"/>
      <c r="M58" s="28" t="s">
        <v>4</v>
      </c>
      <c r="N58" s="28"/>
      <c r="O58" s="28"/>
      <c r="P58" s="28" t="s">
        <v>4</v>
      </c>
      <c r="Q58" s="28"/>
      <c r="R58" s="28"/>
      <c r="S58" s="28" t="s">
        <v>4</v>
      </c>
      <c r="T58" s="28"/>
      <c r="U58" s="28"/>
      <c r="V58" s="51" t="s">
        <v>4</v>
      </c>
      <c r="W58" s="51"/>
      <c r="X58" s="28" t="s">
        <v>4</v>
      </c>
      <c r="Y58" s="10" t="str">
        <f>IF(AND('Section 8'!$L$4=No,OR($BF58=FALSE,$BG58=FALSE)),Tab_NotReq,
IF(AND($C58="",$D58="",$F58="",$I58="",$R58="",$U58="",$W58="",$AA58="",$AB58=""),"",
IF(COUNTIF($AA58:$BD58,Incomplete)&gt;=1,Incomplete_or_multiple_errors&amp;": "&amp;INDEX($AA$2:$BD$4,1,MATCH(Incomplete,$AA58:$BD58,0)),Complete)))</f>
        <v/>
      </c>
      <c r="Z58" s="7"/>
      <c r="AA58" s="10" t="str">
        <f t="shared" si="33"/>
        <v/>
      </c>
      <c r="AB58" s="10" t="str" cm="1">
        <f t="array" ref="AB58">IF($AB$1=No,"",
IF(OR(BF58=FALSE,BG58=FALSE),"",
IF(AND(SUMPRODUCT(--(BH58:BH$336=TRUE))=0,SUMPRODUCT(--(BI58:BI$336=TRUE))=0),"",Incomplete)))</f>
        <v/>
      </c>
      <c r="AC58" s="10" t="str">
        <f>IF(AC$1=No,"",IF($C58="","",
IF(COUNTIF('Substances &amp; Codes'!$B$4:$H$276,$C58)=0,Incomplete,Complete)))</f>
        <v/>
      </c>
      <c r="AD58" s="10" t="str">
        <f t="shared" si="3"/>
        <v/>
      </c>
      <c r="AE58" s="10" t="str">
        <f t="shared" si="34"/>
        <v/>
      </c>
      <c r="AF58" s="10" t="str">
        <f t="shared" si="35"/>
        <v/>
      </c>
      <c r="AG58" s="10" t="str">
        <f t="shared" si="36"/>
        <v/>
      </c>
      <c r="AH58" s="10" t="str">
        <f t="shared" si="37"/>
        <v/>
      </c>
      <c r="AI58" s="10" t="str">
        <f t="shared" si="38"/>
        <v/>
      </c>
      <c r="AJ58" s="10" t="str">
        <f t="shared" si="39"/>
        <v/>
      </c>
      <c r="AK58" s="10" t="str">
        <f t="shared" si="40"/>
        <v/>
      </c>
      <c r="AL58" s="10" t="str">
        <f t="shared" si="41"/>
        <v/>
      </c>
      <c r="AM58" s="10" t="str">
        <f t="shared" si="42"/>
        <v/>
      </c>
      <c r="AN58" s="10" t="str">
        <f t="shared" si="43"/>
        <v/>
      </c>
      <c r="AO58" s="10" t="str">
        <f t="shared" si="44"/>
        <v/>
      </c>
      <c r="AP58" s="10" t="str">
        <f t="shared" si="45"/>
        <v/>
      </c>
      <c r="AQ58" s="10" t="str">
        <f t="shared" si="46"/>
        <v/>
      </c>
      <c r="AR58" s="10" t="str">
        <f t="shared" si="47"/>
        <v/>
      </c>
      <c r="AS58" s="10" t="str">
        <f t="shared" si="48"/>
        <v/>
      </c>
      <c r="AT58" s="10" t="str">
        <f t="shared" si="49"/>
        <v/>
      </c>
      <c r="AU58" s="10" t="str">
        <f t="shared" si="50"/>
        <v/>
      </c>
      <c r="AV58" s="10" t="str">
        <f t="shared" si="51"/>
        <v/>
      </c>
      <c r="AW58" s="10" t="str">
        <f t="shared" si="52"/>
        <v/>
      </c>
      <c r="AX58" s="10" t="str">
        <f t="shared" si="53"/>
        <v/>
      </c>
      <c r="AY58" s="10" t="str">
        <f t="shared" si="54"/>
        <v/>
      </c>
      <c r="AZ58" s="10" t="str">
        <f t="shared" si="55"/>
        <v/>
      </c>
      <c r="BA58" s="10" t="str">
        <f t="shared" si="56"/>
        <v/>
      </c>
      <c r="BB58" s="10" t="str">
        <f t="shared" si="57"/>
        <v/>
      </c>
      <c r="BC58" s="10" t="str">
        <f t="shared" si="28"/>
        <v/>
      </c>
      <c r="BD58" s="10" t="str">
        <f t="shared" si="58"/>
        <v/>
      </c>
      <c r="BE58" s="10"/>
      <c r="BF58" s="10" t="b">
        <f t="shared" si="59"/>
        <v>1</v>
      </c>
      <c r="BG58" s="10" t="b">
        <f t="shared" si="30"/>
        <v>1</v>
      </c>
      <c r="BH58" s="10" t="b">
        <f t="shared" si="60"/>
        <v>0</v>
      </c>
      <c r="BI58" s="10" t="b">
        <f t="shared" si="31"/>
        <v>0</v>
      </c>
      <c r="BJ58" s="10"/>
      <c r="BK58" s="10">
        <v>1000</v>
      </c>
      <c r="BL58" s="59">
        <f t="shared" si="32"/>
        <v>0</v>
      </c>
      <c r="BM58" s="59">
        <v>10</v>
      </c>
      <c r="BN58" s="10"/>
      <c r="BO58" s="10">
        <f t="shared" si="61"/>
        <v>0</v>
      </c>
      <c r="BP58" s="59">
        <f t="shared" si="62"/>
        <v>0</v>
      </c>
      <c r="BQ58" s="59">
        <f t="shared" si="63"/>
        <v>0</v>
      </c>
      <c r="BR58" s="59">
        <f t="shared" si="64"/>
        <v>0</v>
      </c>
      <c r="BS58" s="59">
        <f t="shared" si="65"/>
        <v>0</v>
      </c>
    </row>
    <row r="59" spans="1:71" s="3" customFormat="1" ht="15.5" x14ac:dyDescent="0.35">
      <c r="A59" s="29"/>
      <c r="B59" s="30"/>
      <c r="C59" s="51"/>
      <c r="D59" s="10" t="str">
        <f t="shared" si="1"/>
        <v/>
      </c>
      <c r="E59" s="28"/>
      <c r="F59" s="28"/>
      <c r="G59" s="28" t="s">
        <v>4</v>
      </c>
      <c r="H59" s="28"/>
      <c r="I59" s="28"/>
      <c r="J59" s="28" t="s">
        <v>4</v>
      </c>
      <c r="K59" s="28"/>
      <c r="L59" s="28"/>
      <c r="M59" s="28" t="s">
        <v>4</v>
      </c>
      <c r="N59" s="28"/>
      <c r="O59" s="28"/>
      <c r="P59" s="28" t="s">
        <v>4</v>
      </c>
      <c r="Q59" s="28"/>
      <c r="R59" s="28"/>
      <c r="S59" s="28" t="s">
        <v>4</v>
      </c>
      <c r="T59" s="28"/>
      <c r="U59" s="28"/>
      <c r="V59" s="51" t="s">
        <v>4</v>
      </c>
      <c r="W59" s="51"/>
      <c r="X59" s="28" t="s">
        <v>4</v>
      </c>
      <c r="Y59" s="10" t="str">
        <f>IF(AND('Section 8'!$L$4=No,OR($BF59=FALSE,$BG59=FALSE)),Tab_NotReq,
IF(AND($C59="",$D59="",$F59="",$I59="",$R59="",$U59="",$W59="",$AA59="",$AB59=""),"",
IF(COUNTIF($AA59:$BD59,Incomplete)&gt;=1,Incomplete_or_multiple_errors&amp;": "&amp;INDEX($AA$2:$BD$4,1,MATCH(Incomplete,$AA59:$BD59,0)),Complete)))</f>
        <v/>
      </c>
      <c r="Z59" s="7"/>
      <c r="AA59" s="10" t="str">
        <f t="shared" si="33"/>
        <v/>
      </c>
      <c r="AB59" s="10" t="str" cm="1">
        <f t="array" ref="AB59">IF($AB$1=No,"",
IF(OR(BF59=FALSE,BG59=FALSE),"",
IF(AND(SUMPRODUCT(--(BH59:BH$336=TRUE))=0,SUMPRODUCT(--(BI59:BI$336=TRUE))=0),"",Incomplete)))</f>
        <v/>
      </c>
      <c r="AC59" s="10" t="str">
        <f>IF(AC$1=No,"",IF($C59="","",
IF(COUNTIF('Substances &amp; Codes'!$B$4:$H$276,$C59)=0,Incomplete,Complete)))</f>
        <v/>
      </c>
      <c r="AD59" s="10" t="str">
        <f t="shared" si="3"/>
        <v/>
      </c>
      <c r="AE59" s="10" t="str">
        <f t="shared" si="34"/>
        <v/>
      </c>
      <c r="AF59" s="10" t="str">
        <f t="shared" si="35"/>
        <v/>
      </c>
      <c r="AG59" s="10" t="str">
        <f t="shared" si="36"/>
        <v/>
      </c>
      <c r="AH59" s="10" t="str">
        <f t="shared" si="37"/>
        <v/>
      </c>
      <c r="AI59" s="10" t="str">
        <f t="shared" si="38"/>
        <v/>
      </c>
      <c r="AJ59" s="10" t="str">
        <f t="shared" si="39"/>
        <v/>
      </c>
      <c r="AK59" s="10" t="str">
        <f t="shared" si="40"/>
        <v/>
      </c>
      <c r="AL59" s="10" t="str">
        <f t="shared" si="41"/>
        <v/>
      </c>
      <c r="AM59" s="10" t="str">
        <f t="shared" si="42"/>
        <v/>
      </c>
      <c r="AN59" s="10" t="str">
        <f t="shared" si="43"/>
        <v/>
      </c>
      <c r="AO59" s="10" t="str">
        <f t="shared" si="44"/>
        <v/>
      </c>
      <c r="AP59" s="10" t="str">
        <f t="shared" si="45"/>
        <v/>
      </c>
      <c r="AQ59" s="10" t="str">
        <f t="shared" si="46"/>
        <v/>
      </c>
      <c r="AR59" s="10" t="str">
        <f t="shared" si="47"/>
        <v/>
      </c>
      <c r="AS59" s="10" t="str">
        <f t="shared" si="48"/>
        <v/>
      </c>
      <c r="AT59" s="10" t="str">
        <f t="shared" si="49"/>
        <v/>
      </c>
      <c r="AU59" s="10" t="str">
        <f t="shared" si="50"/>
        <v/>
      </c>
      <c r="AV59" s="10" t="str">
        <f t="shared" si="51"/>
        <v/>
      </c>
      <c r="AW59" s="10" t="str">
        <f t="shared" si="52"/>
        <v/>
      </c>
      <c r="AX59" s="10" t="str">
        <f t="shared" si="53"/>
        <v/>
      </c>
      <c r="AY59" s="10" t="str">
        <f t="shared" si="54"/>
        <v/>
      </c>
      <c r="AZ59" s="10" t="str">
        <f t="shared" si="55"/>
        <v/>
      </c>
      <c r="BA59" s="10" t="str">
        <f t="shared" si="56"/>
        <v/>
      </c>
      <c r="BB59" s="10" t="str">
        <f t="shared" si="57"/>
        <v/>
      </c>
      <c r="BC59" s="10" t="str">
        <f t="shared" si="28"/>
        <v/>
      </c>
      <c r="BD59" s="10" t="str">
        <f t="shared" si="58"/>
        <v/>
      </c>
      <c r="BE59" s="10"/>
      <c r="BF59" s="10" t="b">
        <f t="shared" si="59"/>
        <v>1</v>
      </c>
      <c r="BG59" s="10" t="b">
        <f t="shared" si="30"/>
        <v>1</v>
      </c>
      <c r="BH59" s="10" t="b">
        <f t="shared" si="60"/>
        <v>0</v>
      </c>
      <c r="BI59" s="10" t="b">
        <f t="shared" si="31"/>
        <v>0</v>
      </c>
      <c r="BJ59" s="10"/>
      <c r="BK59" s="10">
        <v>1000</v>
      </c>
      <c r="BL59" s="59">
        <f t="shared" si="32"/>
        <v>0</v>
      </c>
      <c r="BM59" s="59">
        <v>10</v>
      </c>
      <c r="BN59" s="10"/>
      <c r="BO59" s="10">
        <f t="shared" si="61"/>
        <v>0</v>
      </c>
      <c r="BP59" s="59">
        <f t="shared" si="62"/>
        <v>0</v>
      </c>
      <c r="BQ59" s="59">
        <f t="shared" si="63"/>
        <v>0</v>
      </c>
      <c r="BR59" s="59">
        <f t="shared" si="64"/>
        <v>0</v>
      </c>
      <c r="BS59" s="59">
        <f t="shared" si="65"/>
        <v>0</v>
      </c>
    </row>
    <row r="60" spans="1:71" s="3" customFormat="1" ht="15.5" x14ac:dyDescent="0.35">
      <c r="A60" s="29"/>
      <c r="B60" s="30"/>
      <c r="C60" s="51"/>
      <c r="D60" s="10" t="str">
        <f t="shared" si="1"/>
        <v/>
      </c>
      <c r="E60" s="28"/>
      <c r="F60" s="28"/>
      <c r="G60" s="28" t="s">
        <v>4</v>
      </c>
      <c r="H60" s="28"/>
      <c r="I60" s="28"/>
      <c r="J60" s="28" t="s">
        <v>4</v>
      </c>
      <c r="K60" s="28"/>
      <c r="L60" s="28"/>
      <c r="M60" s="28" t="s">
        <v>4</v>
      </c>
      <c r="N60" s="28"/>
      <c r="O60" s="28"/>
      <c r="P60" s="28" t="s">
        <v>4</v>
      </c>
      <c r="Q60" s="28"/>
      <c r="R60" s="28"/>
      <c r="S60" s="28" t="s">
        <v>4</v>
      </c>
      <c r="T60" s="28"/>
      <c r="U60" s="28"/>
      <c r="V60" s="51" t="s">
        <v>4</v>
      </c>
      <c r="W60" s="51"/>
      <c r="X60" s="28" t="s">
        <v>4</v>
      </c>
      <c r="Y60" s="10" t="str">
        <f>IF(AND('Section 8'!$L$4=No,OR($BF60=FALSE,$BG60=FALSE)),Tab_NotReq,
IF(AND($C60="",$D60="",$F60="",$I60="",$R60="",$U60="",$W60="",$AA60="",$AB60=""),"",
IF(COUNTIF($AA60:$BD60,Incomplete)&gt;=1,Incomplete_or_multiple_errors&amp;": "&amp;INDEX($AA$2:$BD$4,1,MATCH(Incomplete,$AA60:$BD60,0)),Complete)))</f>
        <v/>
      </c>
      <c r="Z60" s="7"/>
      <c r="AA60" s="10" t="str">
        <f t="shared" si="33"/>
        <v/>
      </c>
      <c r="AB60" s="10" t="str" cm="1">
        <f t="array" ref="AB60">IF($AB$1=No,"",
IF(OR(BF60=FALSE,BG60=FALSE),"",
IF(AND(SUMPRODUCT(--(BH60:BH$336=TRUE))=0,SUMPRODUCT(--(BI60:BI$336=TRUE))=0),"",Incomplete)))</f>
        <v/>
      </c>
      <c r="AC60" s="10" t="str">
        <f>IF(AC$1=No,"",IF($C60="","",
IF(COUNTIF('Substances &amp; Codes'!$B$4:$H$276,$C60)=0,Incomplete,Complete)))</f>
        <v/>
      </c>
      <c r="AD60" s="10" t="str">
        <f t="shared" si="3"/>
        <v/>
      </c>
      <c r="AE60" s="10" t="str">
        <f t="shared" si="34"/>
        <v/>
      </c>
      <c r="AF60" s="10" t="str">
        <f t="shared" si="35"/>
        <v/>
      </c>
      <c r="AG60" s="10" t="str">
        <f t="shared" si="36"/>
        <v/>
      </c>
      <c r="AH60" s="10" t="str">
        <f t="shared" si="37"/>
        <v/>
      </c>
      <c r="AI60" s="10" t="str">
        <f t="shared" si="38"/>
        <v/>
      </c>
      <c r="AJ60" s="10" t="str">
        <f t="shared" si="39"/>
        <v/>
      </c>
      <c r="AK60" s="10" t="str">
        <f t="shared" si="40"/>
        <v/>
      </c>
      <c r="AL60" s="10" t="str">
        <f t="shared" si="41"/>
        <v/>
      </c>
      <c r="AM60" s="10" t="str">
        <f t="shared" si="42"/>
        <v/>
      </c>
      <c r="AN60" s="10" t="str">
        <f t="shared" si="43"/>
        <v/>
      </c>
      <c r="AO60" s="10" t="str">
        <f t="shared" si="44"/>
        <v/>
      </c>
      <c r="AP60" s="10" t="str">
        <f t="shared" si="45"/>
        <v/>
      </c>
      <c r="AQ60" s="10" t="str">
        <f t="shared" si="46"/>
        <v/>
      </c>
      <c r="AR60" s="10" t="str">
        <f t="shared" si="47"/>
        <v/>
      </c>
      <c r="AS60" s="10" t="str">
        <f t="shared" si="48"/>
        <v/>
      </c>
      <c r="AT60" s="10" t="str">
        <f t="shared" si="49"/>
        <v/>
      </c>
      <c r="AU60" s="10" t="str">
        <f t="shared" si="50"/>
        <v/>
      </c>
      <c r="AV60" s="10" t="str">
        <f t="shared" si="51"/>
        <v/>
      </c>
      <c r="AW60" s="10" t="str">
        <f t="shared" si="52"/>
        <v/>
      </c>
      <c r="AX60" s="10" t="str">
        <f t="shared" si="53"/>
        <v/>
      </c>
      <c r="AY60" s="10" t="str">
        <f t="shared" si="54"/>
        <v/>
      </c>
      <c r="AZ60" s="10" t="str">
        <f t="shared" si="55"/>
        <v/>
      </c>
      <c r="BA60" s="10" t="str">
        <f t="shared" si="56"/>
        <v/>
      </c>
      <c r="BB60" s="10" t="str">
        <f t="shared" si="57"/>
        <v/>
      </c>
      <c r="BC60" s="10" t="str">
        <f t="shared" si="28"/>
        <v/>
      </c>
      <c r="BD60" s="10" t="str">
        <f t="shared" si="58"/>
        <v/>
      </c>
      <c r="BE60" s="10"/>
      <c r="BF60" s="10" t="b">
        <f t="shared" si="59"/>
        <v>1</v>
      </c>
      <c r="BG60" s="10" t="b">
        <f t="shared" si="30"/>
        <v>1</v>
      </c>
      <c r="BH60" s="10" t="b">
        <f t="shared" si="60"/>
        <v>0</v>
      </c>
      <c r="BI60" s="10" t="b">
        <f t="shared" si="31"/>
        <v>0</v>
      </c>
      <c r="BJ60" s="10"/>
      <c r="BK60" s="10">
        <v>1000</v>
      </c>
      <c r="BL60" s="59">
        <f t="shared" si="32"/>
        <v>0</v>
      </c>
      <c r="BM60" s="59">
        <v>10</v>
      </c>
      <c r="BN60" s="10"/>
      <c r="BO60" s="10">
        <f t="shared" si="61"/>
        <v>0</v>
      </c>
      <c r="BP60" s="59">
        <f t="shared" si="62"/>
        <v>0</v>
      </c>
      <c r="BQ60" s="59">
        <f t="shared" si="63"/>
        <v>0</v>
      </c>
      <c r="BR60" s="59">
        <f t="shared" si="64"/>
        <v>0</v>
      </c>
      <c r="BS60" s="59">
        <f t="shared" si="65"/>
        <v>0</v>
      </c>
    </row>
    <row r="61" spans="1:71" s="3" customFormat="1" ht="15.5" x14ac:dyDescent="0.35">
      <c r="A61" s="29"/>
      <c r="B61" s="30"/>
      <c r="C61" s="51"/>
      <c r="D61" s="10" t="str">
        <f t="shared" si="1"/>
        <v/>
      </c>
      <c r="E61" s="28"/>
      <c r="F61" s="28"/>
      <c r="G61" s="28" t="s">
        <v>4</v>
      </c>
      <c r="H61" s="28"/>
      <c r="I61" s="28"/>
      <c r="J61" s="28" t="s">
        <v>4</v>
      </c>
      <c r="K61" s="28"/>
      <c r="L61" s="28"/>
      <c r="M61" s="28" t="s">
        <v>4</v>
      </c>
      <c r="N61" s="28"/>
      <c r="O61" s="28"/>
      <c r="P61" s="28" t="s">
        <v>4</v>
      </c>
      <c r="Q61" s="28"/>
      <c r="R61" s="28"/>
      <c r="S61" s="28" t="s">
        <v>4</v>
      </c>
      <c r="T61" s="28"/>
      <c r="U61" s="28"/>
      <c r="V61" s="51" t="s">
        <v>4</v>
      </c>
      <c r="W61" s="51"/>
      <c r="X61" s="28" t="s">
        <v>4</v>
      </c>
      <c r="Y61" s="10" t="str">
        <f>IF(AND('Section 8'!$L$4=No,OR($BF61=FALSE,$BG61=FALSE)),Tab_NotReq,
IF(AND($C61="",$D61="",$F61="",$I61="",$R61="",$U61="",$W61="",$AA61="",$AB61=""),"",
IF(COUNTIF($AA61:$BD61,Incomplete)&gt;=1,Incomplete_or_multiple_errors&amp;": "&amp;INDEX($AA$2:$BD$4,1,MATCH(Incomplete,$AA61:$BD61,0)),Complete)))</f>
        <v/>
      </c>
      <c r="Z61" s="7"/>
      <c r="AA61" s="10" t="str">
        <f t="shared" si="33"/>
        <v/>
      </c>
      <c r="AB61" s="10" t="str" cm="1">
        <f t="array" ref="AB61">IF($AB$1=No,"",
IF(OR(BF61=FALSE,BG61=FALSE),"",
IF(AND(SUMPRODUCT(--(BH61:BH$336=TRUE))=0,SUMPRODUCT(--(BI61:BI$336=TRUE))=0),"",Incomplete)))</f>
        <v/>
      </c>
      <c r="AC61" s="10" t="str">
        <f>IF(AC$1=No,"",IF($C61="","",
IF(COUNTIF('Substances &amp; Codes'!$B$4:$H$276,$C61)=0,Incomplete,Complete)))</f>
        <v/>
      </c>
      <c r="AD61" s="10" t="str">
        <f t="shared" si="3"/>
        <v/>
      </c>
      <c r="AE61" s="10" t="str">
        <f t="shared" si="34"/>
        <v/>
      </c>
      <c r="AF61" s="10" t="str">
        <f t="shared" si="35"/>
        <v/>
      </c>
      <c r="AG61" s="10" t="str">
        <f t="shared" si="36"/>
        <v/>
      </c>
      <c r="AH61" s="10" t="str">
        <f t="shared" si="37"/>
        <v/>
      </c>
      <c r="AI61" s="10" t="str">
        <f t="shared" si="38"/>
        <v/>
      </c>
      <c r="AJ61" s="10" t="str">
        <f t="shared" si="39"/>
        <v/>
      </c>
      <c r="AK61" s="10" t="str">
        <f t="shared" si="40"/>
        <v/>
      </c>
      <c r="AL61" s="10" t="str">
        <f t="shared" si="41"/>
        <v/>
      </c>
      <c r="AM61" s="10" t="str">
        <f t="shared" si="42"/>
        <v/>
      </c>
      <c r="AN61" s="10" t="str">
        <f t="shared" si="43"/>
        <v/>
      </c>
      <c r="AO61" s="10" t="str">
        <f t="shared" si="44"/>
        <v/>
      </c>
      <c r="AP61" s="10" t="str">
        <f t="shared" si="45"/>
        <v/>
      </c>
      <c r="AQ61" s="10" t="str">
        <f t="shared" si="46"/>
        <v/>
      </c>
      <c r="AR61" s="10" t="str">
        <f t="shared" si="47"/>
        <v/>
      </c>
      <c r="AS61" s="10" t="str">
        <f t="shared" si="48"/>
        <v/>
      </c>
      <c r="AT61" s="10" t="str">
        <f t="shared" si="49"/>
        <v/>
      </c>
      <c r="AU61" s="10" t="str">
        <f t="shared" si="50"/>
        <v/>
      </c>
      <c r="AV61" s="10" t="str">
        <f t="shared" si="51"/>
        <v/>
      </c>
      <c r="AW61" s="10" t="str">
        <f t="shared" si="52"/>
        <v/>
      </c>
      <c r="AX61" s="10" t="str">
        <f t="shared" si="53"/>
        <v/>
      </c>
      <c r="AY61" s="10" t="str">
        <f t="shared" si="54"/>
        <v/>
      </c>
      <c r="AZ61" s="10" t="str">
        <f t="shared" si="55"/>
        <v/>
      </c>
      <c r="BA61" s="10" t="str">
        <f t="shared" si="56"/>
        <v/>
      </c>
      <c r="BB61" s="10" t="str">
        <f t="shared" si="57"/>
        <v/>
      </c>
      <c r="BC61" s="10" t="str">
        <f t="shared" si="28"/>
        <v/>
      </c>
      <c r="BD61" s="10" t="str">
        <f t="shared" si="58"/>
        <v/>
      </c>
      <c r="BE61" s="10"/>
      <c r="BF61" s="10" t="b">
        <f t="shared" si="59"/>
        <v>1</v>
      </c>
      <c r="BG61" s="10" t="b">
        <f t="shared" si="30"/>
        <v>1</v>
      </c>
      <c r="BH61" s="10" t="b">
        <f t="shared" si="60"/>
        <v>0</v>
      </c>
      <c r="BI61" s="10" t="b">
        <f t="shared" si="31"/>
        <v>0</v>
      </c>
      <c r="BJ61" s="10"/>
      <c r="BK61" s="10">
        <v>1000</v>
      </c>
      <c r="BL61" s="59">
        <f t="shared" si="32"/>
        <v>0</v>
      </c>
      <c r="BM61" s="59">
        <v>10</v>
      </c>
      <c r="BN61" s="10"/>
      <c r="BO61" s="10">
        <f t="shared" si="61"/>
        <v>0</v>
      </c>
      <c r="BP61" s="59">
        <f t="shared" si="62"/>
        <v>0</v>
      </c>
      <c r="BQ61" s="59">
        <f t="shared" si="63"/>
        <v>0</v>
      </c>
      <c r="BR61" s="59">
        <f t="shared" si="64"/>
        <v>0</v>
      </c>
      <c r="BS61" s="59">
        <f t="shared" si="65"/>
        <v>0</v>
      </c>
    </row>
    <row r="62" spans="1:71" s="3" customFormat="1" ht="15.5" x14ac:dyDescent="0.35">
      <c r="A62" s="29"/>
      <c r="B62" s="30"/>
      <c r="C62" s="51"/>
      <c r="D62" s="10" t="str">
        <f t="shared" si="1"/>
        <v/>
      </c>
      <c r="E62" s="28"/>
      <c r="F62" s="28"/>
      <c r="G62" s="28" t="s">
        <v>4</v>
      </c>
      <c r="H62" s="28"/>
      <c r="I62" s="28"/>
      <c r="J62" s="28" t="s">
        <v>4</v>
      </c>
      <c r="K62" s="28"/>
      <c r="L62" s="28"/>
      <c r="M62" s="28" t="s">
        <v>4</v>
      </c>
      <c r="N62" s="28"/>
      <c r="O62" s="28"/>
      <c r="P62" s="28" t="s">
        <v>4</v>
      </c>
      <c r="Q62" s="28"/>
      <c r="R62" s="28"/>
      <c r="S62" s="28" t="s">
        <v>4</v>
      </c>
      <c r="T62" s="28"/>
      <c r="U62" s="28"/>
      <c r="V62" s="51" t="s">
        <v>4</v>
      </c>
      <c r="W62" s="51"/>
      <c r="X62" s="28" t="s">
        <v>4</v>
      </c>
      <c r="Y62" s="10" t="str">
        <f>IF(AND('Section 8'!$L$4=No,OR($BF62=FALSE,$BG62=FALSE)),Tab_NotReq,
IF(AND($C62="",$D62="",$F62="",$I62="",$R62="",$U62="",$W62="",$AA62="",$AB62=""),"",
IF(COUNTIF($AA62:$BD62,Incomplete)&gt;=1,Incomplete_or_multiple_errors&amp;": "&amp;INDEX($AA$2:$BD$4,1,MATCH(Incomplete,$AA62:$BD62,0)),Complete)))</f>
        <v/>
      </c>
      <c r="Z62" s="7"/>
      <c r="AA62" s="10" t="str">
        <f t="shared" si="33"/>
        <v/>
      </c>
      <c r="AB62" s="10" t="str" cm="1">
        <f t="array" ref="AB62">IF($AB$1=No,"",
IF(OR(BF62=FALSE,BG62=FALSE),"",
IF(AND(SUMPRODUCT(--(BH62:BH$336=TRUE))=0,SUMPRODUCT(--(BI62:BI$336=TRUE))=0),"",Incomplete)))</f>
        <v/>
      </c>
      <c r="AC62" s="10" t="str">
        <f>IF(AC$1=No,"",IF($C62="","",
IF(COUNTIF('Substances &amp; Codes'!$B$4:$H$276,$C62)=0,Incomplete,Complete)))</f>
        <v/>
      </c>
      <c r="AD62" s="10" t="str">
        <f t="shared" si="3"/>
        <v/>
      </c>
      <c r="AE62" s="10" t="str">
        <f t="shared" si="34"/>
        <v/>
      </c>
      <c r="AF62" s="10" t="str">
        <f t="shared" si="35"/>
        <v/>
      </c>
      <c r="AG62" s="10" t="str">
        <f t="shared" si="36"/>
        <v/>
      </c>
      <c r="AH62" s="10" t="str">
        <f t="shared" si="37"/>
        <v/>
      </c>
      <c r="AI62" s="10" t="str">
        <f t="shared" si="38"/>
        <v/>
      </c>
      <c r="AJ62" s="10" t="str">
        <f t="shared" si="39"/>
        <v/>
      </c>
      <c r="AK62" s="10" t="str">
        <f t="shared" si="40"/>
        <v/>
      </c>
      <c r="AL62" s="10" t="str">
        <f t="shared" si="41"/>
        <v/>
      </c>
      <c r="AM62" s="10" t="str">
        <f t="shared" si="42"/>
        <v/>
      </c>
      <c r="AN62" s="10" t="str">
        <f t="shared" si="43"/>
        <v/>
      </c>
      <c r="AO62" s="10" t="str">
        <f t="shared" si="44"/>
        <v/>
      </c>
      <c r="AP62" s="10" t="str">
        <f t="shared" si="45"/>
        <v/>
      </c>
      <c r="AQ62" s="10" t="str">
        <f t="shared" si="46"/>
        <v/>
      </c>
      <c r="AR62" s="10" t="str">
        <f t="shared" si="47"/>
        <v/>
      </c>
      <c r="AS62" s="10" t="str">
        <f t="shared" si="48"/>
        <v/>
      </c>
      <c r="AT62" s="10" t="str">
        <f t="shared" si="49"/>
        <v/>
      </c>
      <c r="AU62" s="10" t="str">
        <f t="shared" si="50"/>
        <v/>
      </c>
      <c r="AV62" s="10" t="str">
        <f t="shared" si="51"/>
        <v/>
      </c>
      <c r="AW62" s="10" t="str">
        <f t="shared" si="52"/>
        <v/>
      </c>
      <c r="AX62" s="10" t="str">
        <f t="shared" si="53"/>
        <v/>
      </c>
      <c r="AY62" s="10" t="str">
        <f t="shared" si="54"/>
        <v/>
      </c>
      <c r="AZ62" s="10" t="str">
        <f t="shared" si="55"/>
        <v/>
      </c>
      <c r="BA62" s="10" t="str">
        <f t="shared" si="56"/>
        <v/>
      </c>
      <c r="BB62" s="10" t="str">
        <f t="shared" si="57"/>
        <v/>
      </c>
      <c r="BC62" s="10" t="str">
        <f t="shared" si="28"/>
        <v/>
      </c>
      <c r="BD62" s="10" t="str">
        <f t="shared" si="58"/>
        <v/>
      </c>
      <c r="BE62" s="10"/>
      <c r="BF62" s="10" t="b">
        <f t="shared" si="59"/>
        <v>1</v>
      </c>
      <c r="BG62" s="10" t="b">
        <f t="shared" si="30"/>
        <v>1</v>
      </c>
      <c r="BH62" s="10" t="b">
        <f t="shared" si="60"/>
        <v>0</v>
      </c>
      <c r="BI62" s="10" t="b">
        <f t="shared" si="31"/>
        <v>0</v>
      </c>
      <c r="BJ62" s="10"/>
      <c r="BK62" s="10">
        <v>1000</v>
      </c>
      <c r="BL62" s="59">
        <f t="shared" si="32"/>
        <v>0</v>
      </c>
      <c r="BM62" s="59">
        <v>10</v>
      </c>
      <c r="BN62" s="10"/>
      <c r="BO62" s="10">
        <f t="shared" si="61"/>
        <v>0</v>
      </c>
      <c r="BP62" s="59">
        <f t="shared" si="62"/>
        <v>0</v>
      </c>
      <c r="BQ62" s="59">
        <f t="shared" si="63"/>
        <v>0</v>
      </c>
      <c r="BR62" s="59">
        <f t="shared" si="64"/>
        <v>0</v>
      </c>
      <c r="BS62" s="59">
        <f t="shared" si="65"/>
        <v>0</v>
      </c>
    </row>
    <row r="63" spans="1:71" s="3" customFormat="1" ht="15.5" x14ac:dyDescent="0.35">
      <c r="A63" s="29"/>
      <c r="B63" s="30"/>
      <c r="C63" s="51"/>
      <c r="D63" s="10" t="str">
        <f t="shared" si="1"/>
        <v/>
      </c>
      <c r="E63" s="28"/>
      <c r="F63" s="28"/>
      <c r="G63" s="28" t="s">
        <v>4</v>
      </c>
      <c r="H63" s="28"/>
      <c r="I63" s="28"/>
      <c r="J63" s="28" t="s">
        <v>4</v>
      </c>
      <c r="K63" s="28"/>
      <c r="L63" s="28"/>
      <c r="M63" s="28" t="s">
        <v>4</v>
      </c>
      <c r="N63" s="28"/>
      <c r="O63" s="28"/>
      <c r="P63" s="28" t="s">
        <v>4</v>
      </c>
      <c r="Q63" s="28"/>
      <c r="R63" s="28"/>
      <c r="S63" s="28" t="s">
        <v>4</v>
      </c>
      <c r="T63" s="28"/>
      <c r="U63" s="28"/>
      <c r="V63" s="51" t="s">
        <v>4</v>
      </c>
      <c r="W63" s="51"/>
      <c r="X63" s="28" t="s">
        <v>4</v>
      </c>
      <c r="Y63" s="10" t="str">
        <f>IF(AND('Section 8'!$L$4=No,OR($BF63=FALSE,$BG63=FALSE)),Tab_NotReq,
IF(AND($C63="",$D63="",$F63="",$I63="",$R63="",$U63="",$W63="",$AA63="",$AB63=""),"",
IF(COUNTIF($AA63:$BD63,Incomplete)&gt;=1,Incomplete_or_multiple_errors&amp;": "&amp;INDEX($AA$2:$BD$4,1,MATCH(Incomplete,$AA63:$BD63,0)),Complete)))</f>
        <v/>
      </c>
      <c r="Z63" s="7"/>
      <c r="AA63" s="10" t="str">
        <f t="shared" si="33"/>
        <v/>
      </c>
      <c r="AB63" s="10" t="str" cm="1">
        <f t="array" ref="AB63">IF($AB$1=No,"",
IF(OR(BF63=FALSE,BG63=FALSE),"",
IF(AND(SUMPRODUCT(--(BH63:BH$336=TRUE))=0,SUMPRODUCT(--(BI63:BI$336=TRUE))=0),"",Incomplete)))</f>
        <v/>
      </c>
      <c r="AC63" s="10" t="str">
        <f>IF(AC$1=No,"",IF($C63="","",
IF(COUNTIF('Substances &amp; Codes'!$B$4:$H$276,$C63)=0,Incomplete,Complete)))</f>
        <v/>
      </c>
      <c r="AD63" s="10" t="str">
        <f t="shared" si="3"/>
        <v/>
      </c>
      <c r="AE63" s="10" t="str">
        <f t="shared" si="34"/>
        <v/>
      </c>
      <c r="AF63" s="10" t="str">
        <f t="shared" si="35"/>
        <v/>
      </c>
      <c r="AG63" s="10" t="str">
        <f t="shared" si="36"/>
        <v/>
      </c>
      <c r="AH63" s="10" t="str">
        <f t="shared" si="37"/>
        <v/>
      </c>
      <c r="AI63" s="10" t="str">
        <f t="shared" si="38"/>
        <v/>
      </c>
      <c r="AJ63" s="10" t="str">
        <f t="shared" si="39"/>
        <v/>
      </c>
      <c r="AK63" s="10" t="str">
        <f t="shared" si="40"/>
        <v/>
      </c>
      <c r="AL63" s="10" t="str">
        <f t="shared" si="41"/>
        <v/>
      </c>
      <c r="AM63" s="10" t="str">
        <f t="shared" si="42"/>
        <v/>
      </c>
      <c r="AN63" s="10" t="str">
        <f t="shared" si="43"/>
        <v/>
      </c>
      <c r="AO63" s="10" t="str">
        <f t="shared" si="44"/>
        <v/>
      </c>
      <c r="AP63" s="10" t="str">
        <f t="shared" si="45"/>
        <v/>
      </c>
      <c r="AQ63" s="10" t="str">
        <f t="shared" si="46"/>
        <v/>
      </c>
      <c r="AR63" s="10" t="str">
        <f t="shared" si="47"/>
        <v/>
      </c>
      <c r="AS63" s="10" t="str">
        <f t="shared" si="48"/>
        <v/>
      </c>
      <c r="AT63" s="10" t="str">
        <f t="shared" si="49"/>
        <v/>
      </c>
      <c r="AU63" s="10" t="str">
        <f t="shared" si="50"/>
        <v/>
      </c>
      <c r="AV63" s="10" t="str">
        <f t="shared" si="51"/>
        <v/>
      </c>
      <c r="AW63" s="10" t="str">
        <f t="shared" si="52"/>
        <v/>
      </c>
      <c r="AX63" s="10" t="str">
        <f t="shared" si="53"/>
        <v/>
      </c>
      <c r="AY63" s="10" t="str">
        <f t="shared" si="54"/>
        <v/>
      </c>
      <c r="AZ63" s="10" t="str">
        <f t="shared" si="55"/>
        <v/>
      </c>
      <c r="BA63" s="10" t="str">
        <f t="shared" si="56"/>
        <v/>
      </c>
      <c r="BB63" s="10" t="str">
        <f t="shared" si="57"/>
        <v/>
      </c>
      <c r="BC63" s="10" t="str">
        <f t="shared" si="28"/>
        <v/>
      </c>
      <c r="BD63" s="10" t="str">
        <f t="shared" si="58"/>
        <v/>
      </c>
      <c r="BE63" s="10"/>
      <c r="BF63" s="10" t="b">
        <f t="shared" si="59"/>
        <v>1</v>
      </c>
      <c r="BG63" s="10" t="b">
        <f t="shared" si="30"/>
        <v>1</v>
      </c>
      <c r="BH63" s="10" t="b">
        <f t="shared" si="60"/>
        <v>0</v>
      </c>
      <c r="BI63" s="10" t="b">
        <f t="shared" si="31"/>
        <v>0</v>
      </c>
      <c r="BJ63" s="10"/>
      <c r="BK63" s="10">
        <v>1000</v>
      </c>
      <c r="BL63" s="59">
        <f t="shared" si="32"/>
        <v>0</v>
      </c>
      <c r="BM63" s="59">
        <v>10</v>
      </c>
      <c r="BN63" s="10"/>
      <c r="BO63" s="10">
        <f t="shared" si="61"/>
        <v>0</v>
      </c>
      <c r="BP63" s="59">
        <f t="shared" si="62"/>
        <v>0</v>
      </c>
      <c r="BQ63" s="59">
        <f t="shared" si="63"/>
        <v>0</v>
      </c>
      <c r="BR63" s="59">
        <f t="shared" si="64"/>
        <v>0</v>
      </c>
      <c r="BS63" s="59">
        <f t="shared" si="65"/>
        <v>0</v>
      </c>
    </row>
    <row r="64" spans="1:71" s="3" customFormat="1" ht="15.5" x14ac:dyDescent="0.35">
      <c r="A64" s="29"/>
      <c r="B64" s="30"/>
      <c r="C64" s="51"/>
      <c r="D64" s="10" t="str">
        <f t="shared" si="1"/>
        <v/>
      </c>
      <c r="E64" s="28"/>
      <c r="F64" s="28"/>
      <c r="G64" s="28" t="s">
        <v>4</v>
      </c>
      <c r="H64" s="28"/>
      <c r="I64" s="28"/>
      <c r="J64" s="28" t="s">
        <v>4</v>
      </c>
      <c r="K64" s="28"/>
      <c r="L64" s="28"/>
      <c r="M64" s="28" t="s">
        <v>4</v>
      </c>
      <c r="N64" s="28"/>
      <c r="O64" s="28"/>
      <c r="P64" s="28" t="s">
        <v>4</v>
      </c>
      <c r="Q64" s="28"/>
      <c r="R64" s="28"/>
      <c r="S64" s="28" t="s">
        <v>4</v>
      </c>
      <c r="T64" s="28"/>
      <c r="U64" s="28"/>
      <c r="V64" s="51" t="s">
        <v>4</v>
      </c>
      <c r="W64" s="51"/>
      <c r="X64" s="28" t="s">
        <v>4</v>
      </c>
      <c r="Y64" s="10" t="str">
        <f>IF(AND('Section 8'!$L$4=No,OR($BF64=FALSE,$BG64=FALSE)),Tab_NotReq,
IF(AND($C64="",$D64="",$F64="",$I64="",$R64="",$U64="",$W64="",$AA64="",$AB64=""),"",
IF(COUNTIF($AA64:$BD64,Incomplete)&gt;=1,Incomplete_or_multiple_errors&amp;": "&amp;INDEX($AA$2:$BD$4,1,MATCH(Incomplete,$AA64:$BD64,0)),Complete)))</f>
        <v/>
      </c>
      <c r="Z64" s="7"/>
      <c r="AA64" s="10" t="str">
        <f t="shared" si="33"/>
        <v/>
      </c>
      <c r="AB64" s="10" t="str" cm="1">
        <f t="array" ref="AB64">IF($AB$1=No,"",
IF(OR(BF64=FALSE,BG64=FALSE),"",
IF(AND(SUMPRODUCT(--(BH64:BH$336=TRUE))=0,SUMPRODUCT(--(BI64:BI$336=TRUE))=0),"",Incomplete)))</f>
        <v/>
      </c>
      <c r="AC64" s="10" t="str">
        <f>IF(AC$1=No,"",IF($C64="","",
IF(COUNTIF('Substances &amp; Codes'!$B$4:$H$276,$C64)=0,Incomplete,Complete)))</f>
        <v/>
      </c>
      <c r="AD64" s="10" t="str">
        <f t="shared" si="3"/>
        <v/>
      </c>
      <c r="AE64" s="10" t="str">
        <f t="shared" si="34"/>
        <v/>
      </c>
      <c r="AF64" s="10" t="str">
        <f t="shared" si="35"/>
        <v/>
      </c>
      <c r="AG64" s="10" t="str">
        <f t="shared" si="36"/>
        <v/>
      </c>
      <c r="AH64" s="10" t="str">
        <f t="shared" si="37"/>
        <v/>
      </c>
      <c r="AI64" s="10" t="str">
        <f t="shared" si="38"/>
        <v/>
      </c>
      <c r="AJ64" s="10" t="str">
        <f t="shared" si="39"/>
        <v/>
      </c>
      <c r="AK64" s="10" t="str">
        <f t="shared" si="40"/>
        <v/>
      </c>
      <c r="AL64" s="10" t="str">
        <f t="shared" si="41"/>
        <v/>
      </c>
      <c r="AM64" s="10" t="str">
        <f t="shared" si="42"/>
        <v/>
      </c>
      <c r="AN64" s="10" t="str">
        <f t="shared" si="43"/>
        <v/>
      </c>
      <c r="AO64" s="10" t="str">
        <f t="shared" si="44"/>
        <v/>
      </c>
      <c r="AP64" s="10" t="str">
        <f t="shared" si="45"/>
        <v/>
      </c>
      <c r="AQ64" s="10" t="str">
        <f t="shared" si="46"/>
        <v/>
      </c>
      <c r="AR64" s="10" t="str">
        <f t="shared" si="47"/>
        <v/>
      </c>
      <c r="AS64" s="10" t="str">
        <f t="shared" si="48"/>
        <v/>
      </c>
      <c r="AT64" s="10" t="str">
        <f t="shared" si="49"/>
        <v/>
      </c>
      <c r="AU64" s="10" t="str">
        <f t="shared" si="50"/>
        <v/>
      </c>
      <c r="AV64" s="10" t="str">
        <f t="shared" si="51"/>
        <v/>
      </c>
      <c r="AW64" s="10" t="str">
        <f t="shared" si="52"/>
        <v/>
      </c>
      <c r="AX64" s="10" t="str">
        <f t="shared" si="53"/>
        <v/>
      </c>
      <c r="AY64" s="10" t="str">
        <f t="shared" si="54"/>
        <v/>
      </c>
      <c r="AZ64" s="10" t="str">
        <f t="shared" si="55"/>
        <v/>
      </c>
      <c r="BA64" s="10" t="str">
        <f t="shared" si="56"/>
        <v/>
      </c>
      <c r="BB64" s="10" t="str">
        <f t="shared" si="57"/>
        <v/>
      </c>
      <c r="BC64" s="10" t="str">
        <f t="shared" si="28"/>
        <v/>
      </c>
      <c r="BD64" s="10" t="str">
        <f t="shared" si="58"/>
        <v/>
      </c>
      <c r="BE64" s="10"/>
      <c r="BF64" s="10" t="b">
        <f t="shared" si="59"/>
        <v>1</v>
      </c>
      <c r="BG64" s="10" t="b">
        <f t="shared" si="30"/>
        <v>1</v>
      </c>
      <c r="BH64" s="10" t="b">
        <f t="shared" si="60"/>
        <v>0</v>
      </c>
      <c r="BI64" s="10" t="b">
        <f t="shared" si="31"/>
        <v>0</v>
      </c>
      <c r="BJ64" s="10"/>
      <c r="BK64" s="10">
        <v>1000</v>
      </c>
      <c r="BL64" s="59">
        <f t="shared" si="32"/>
        <v>0</v>
      </c>
      <c r="BM64" s="59">
        <v>10</v>
      </c>
      <c r="BN64" s="10"/>
      <c r="BO64" s="10">
        <f t="shared" si="61"/>
        <v>0</v>
      </c>
      <c r="BP64" s="59">
        <f t="shared" si="62"/>
        <v>0</v>
      </c>
      <c r="BQ64" s="59">
        <f t="shared" si="63"/>
        <v>0</v>
      </c>
      <c r="BR64" s="59">
        <f t="shared" si="64"/>
        <v>0</v>
      </c>
      <c r="BS64" s="59">
        <f t="shared" si="65"/>
        <v>0</v>
      </c>
    </row>
    <row r="65" spans="1:71" s="3" customFormat="1" ht="15.5" x14ac:dyDescent="0.35">
      <c r="A65" s="29"/>
      <c r="B65" s="30"/>
      <c r="C65" s="51"/>
      <c r="D65" s="10" t="str">
        <f t="shared" si="1"/>
        <v/>
      </c>
      <c r="E65" s="28"/>
      <c r="F65" s="28"/>
      <c r="G65" s="28" t="s">
        <v>4</v>
      </c>
      <c r="H65" s="28"/>
      <c r="I65" s="28"/>
      <c r="J65" s="28" t="s">
        <v>4</v>
      </c>
      <c r="K65" s="28"/>
      <c r="L65" s="28"/>
      <c r="M65" s="28" t="s">
        <v>4</v>
      </c>
      <c r="N65" s="28"/>
      <c r="O65" s="28"/>
      <c r="P65" s="28" t="s">
        <v>4</v>
      </c>
      <c r="Q65" s="28"/>
      <c r="R65" s="28"/>
      <c r="S65" s="28" t="s">
        <v>4</v>
      </c>
      <c r="T65" s="28"/>
      <c r="U65" s="28"/>
      <c r="V65" s="51" t="s">
        <v>4</v>
      </c>
      <c r="W65" s="51"/>
      <c r="X65" s="28" t="s">
        <v>4</v>
      </c>
      <c r="Y65" s="10" t="str">
        <f>IF(AND('Section 8'!$L$4=No,OR($BF65=FALSE,$BG65=FALSE)),Tab_NotReq,
IF(AND($C65="",$D65="",$F65="",$I65="",$R65="",$U65="",$W65="",$AA65="",$AB65=""),"",
IF(COUNTIF($AA65:$BD65,Incomplete)&gt;=1,Incomplete_or_multiple_errors&amp;": "&amp;INDEX($AA$2:$BD$4,1,MATCH(Incomplete,$AA65:$BD65,0)),Complete)))</f>
        <v/>
      </c>
      <c r="Z65" s="7"/>
      <c r="AA65" s="10" t="str">
        <f t="shared" si="33"/>
        <v/>
      </c>
      <c r="AB65" s="10" t="str" cm="1">
        <f t="array" ref="AB65">IF($AB$1=No,"",
IF(OR(BF65=FALSE,BG65=FALSE),"",
IF(AND(SUMPRODUCT(--(BH65:BH$336=TRUE))=0,SUMPRODUCT(--(BI65:BI$336=TRUE))=0),"",Incomplete)))</f>
        <v/>
      </c>
      <c r="AC65" s="10" t="str">
        <f>IF(AC$1=No,"",IF($C65="","",
IF(COUNTIF('Substances &amp; Codes'!$B$4:$H$276,$C65)=0,Incomplete,Complete)))</f>
        <v/>
      </c>
      <c r="AD65" s="10" t="str">
        <f t="shared" si="3"/>
        <v/>
      </c>
      <c r="AE65" s="10" t="str">
        <f t="shared" si="34"/>
        <v/>
      </c>
      <c r="AF65" s="10" t="str">
        <f t="shared" si="35"/>
        <v/>
      </c>
      <c r="AG65" s="10" t="str">
        <f t="shared" si="36"/>
        <v/>
      </c>
      <c r="AH65" s="10" t="str">
        <f t="shared" si="37"/>
        <v/>
      </c>
      <c r="AI65" s="10" t="str">
        <f t="shared" si="38"/>
        <v/>
      </c>
      <c r="AJ65" s="10" t="str">
        <f t="shared" si="39"/>
        <v/>
      </c>
      <c r="AK65" s="10" t="str">
        <f t="shared" si="40"/>
        <v/>
      </c>
      <c r="AL65" s="10" t="str">
        <f t="shared" si="41"/>
        <v/>
      </c>
      <c r="AM65" s="10" t="str">
        <f t="shared" si="42"/>
        <v/>
      </c>
      <c r="AN65" s="10" t="str">
        <f t="shared" si="43"/>
        <v/>
      </c>
      <c r="AO65" s="10" t="str">
        <f t="shared" si="44"/>
        <v/>
      </c>
      <c r="AP65" s="10" t="str">
        <f t="shared" si="45"/>
        <v/>
      </c>
      <c r="AQ65" s="10" t="str">
        <f t="shared" si="46"/>
        <v/>
      </c>
      <c r="AR65" s="10" t="str">
        <f t="shared" si="47"/>
        <v/>
      </c>
      <c r="AS65" s="10" t="str">
        <f t="shared" si="48"/>
        <v/>
      </c>
      <c r="AT65" s="10" t="str">
        <f t="shared" si="49"/>
        <v/>
      </c>
      <c r="AU65" s="10" t="str">
        <f t="shared" si="50"/>
        <v/>
      </c>
      <c r="AV65" s="10" t="str">
        <f t="shared" si="51"/>
        <v/>
      </c>
      <c r="AW65" s="10" t="str">
        <f t="shared" si="52"/>
        <v/>
      </c>
      <c r="AX65" s="10" t="str">
        <f t="shared" si="53"/>
        <v/>
      </c>
      <c r="AY65" s="10" t="str">
        <f t="shared" si="54"/>
        <v/>
      </c>
      <c r="AZ65" s="10" t="str">
        <f t="shared" si="55"/>
        <v/>
      </c>
      <c r="BA65" s="10" t="str">
        <f t="shared" si="56"/>
        <v/>
      </c>
      <c r="BB65" s="10" t="str">
        <f t="shared" si="57"/>
        <v/>
      </c>
      <c r="BC65" s="10" t="str">
        <f t="shared" si="28"/>
        <v/>
      </c>
      <c r="BD65" s="10" t="str">
        <f t="shared" si="58"/>
        <v/>
      </c>
      <c r="BE65" s="10"/>
      <c r="BF65" s="10" t="b">
        <f t="shared" si="59"/>
        <v>1</v>
      </c>
      <c r="BG65" s="10" t="b">
        <f t="shared" si="30"/>
        <v>1</v>
      </c>
      <c r="BH65" s="10" t="b">
        <f t="shared" si="60"/>
        <v>0</v>
      </c>
      <c r="BI65" s="10" t="b">
        <f t="shared" si="31"/>
        <v>0</v>
      </c>
      <c r="BJ65" s="10"/>
      <c r="BK65" s="10">
        <v>1000</v>
      </c>
      <c r="BL65" s="59">
        <f t="shared" si="32"/>
        <v>0</v>
      </c>
      <c r="BM65" s="59">
        <v>10</v>
      </c>
      <c r="BN65" s="10"/>
      <c r="BO65" s="10">
        <f t="shared" si="61"/>
        <v>0</v>
      </c>
      <c r="BP65" s="59">
        <f t="shared" si="62"/>
        <v>0</v>
      </c>
      <c r="BQ65" s="59">
        <f t="shared" si="63"/>
        <v>0</v>
      </c>
      <c r="BR65" s="59">
        <f t="shared" si="64"/>
        <v>0</v>
      </c>
      <c r="BS65" s="59">
        <f t="shared" si="65"/>
        <v>0</v>
      </c>
    </row>
    <row r="66" spans="1:71" s="3" customFormat="1" ht="15.5" x14ac:dyDescent="0.35">
      <c r="A66" s="29"/>
      <c r="B66" s="30"/>
      <c r="C66" s="51"/>
      <c r="D66" s="10" t="str">
        <f t="shared" si="1"/>
        <v/>
      </c>
      <c r="E66" s="28"/>
      <c r="F66" s="28"/>
      <c r="G66" s="28" t="s">
        <v>4</v>
      </c>
      <c r="H66" s="28"/>
      <c r="I66" s="28"/>
      <c r="J66" s="28" t="s">
        <v>4</v>
      </c>
      <c r="K66" s="28"/>
      <c r="L66" s="28"/>
      <c r="M66" s="28" t="s">
        <v>4</v>
      </c>
      <c r="N66" s="28"/>
      <c r="O66" s="28"/>
      <c r="P66" s="28" t="s">
        <v>4</v>
      </c>
      <c r="Q66" s="28"/>
      <c r="R66" s="28"/>
      <c r="S66" s="28" t="s">
        <v>4</v>
      </c>
      <c r="T66" s="28"/>
      <c r="U66" s="28"/>
      <c r="V66" s="51" t="s">
        <v>4</v>
      </c>
      <c r="W66" s="51"/>
      <c r="X66" s="28" t="s">
        <v>4</v>
      </c>
      <c r="Y66" s="10" t="str">
        <f>IF(AND('Section 8'!$L$4=No,OR($BF66=FALSE,$BG66=FALSE)),Tab_NotReq,
IF(AND($C66="",$D66="",$F66="",$I66="",$R66="",$U66="",$W66="",$AA66="",$AB66=""),"",
IF(COUNTIF($AA66:$BD66,Incomplete)&gt;=1,Incomplete_or_multiple_errors&amp;": "&amp;INDEX($AA$2:$BD$4,1,MATCH(Incomplete,$AA66:$BD66,0)),Complete)))</f>
        <v/>
      </c>
      <c r="Z66" s="7"/>
      <c r="AA66" s="10" t="str">
        <f t="shared" si="33"/>
        <v/>
      </c>
      <c r="AB66" s="10" t="str" cm="1">
        <f t="array" ref="AB66">IF($AB$1=No,"",
IF(OR(BF66=FALSE,BG66=FALSE),"",
IF(AND(SUMPRODUCT(--(BH66:BH$336=TRUE))=0,SUMPRODUCT(--(BI66:BI$336=TRUE))=0),"",Incomplete)))</f>
        <v/>
      </c>
      <c r="AC66" s="10" t="str">
        <f>IF(AC$1=No,"",IF($C66="","",
IF(COUNTIF('Substances &amp; Codes'!$B$4:$H$276,$C66)=0,Incomplete,Complete)))</f>
        <v/>
      </c>
      <c r="AD66" s="10" t="str">
        <f t="shared" si="3"/>
        <v/>
      </c>
      <c r="AE66" s="10" t="str">
        <f t="shared" si="34"/>
        <v/>
      </c>
      <c r="AF66" s="10" t="str">
        <f t="shared" si="35"/>
        <v/>
      </c>
      <c r="AG66" s="10" t="str">
        <f t="shared" si="36"/>
        <v/>
      </c>
      <c r="AH66" s="10" t="str">
        <f t="shared" si="37"/>
        <v/>
      </c>
      <c r="AI66" s="10" t="str">
        <f t="shared" si="38"/>
        <v/>
      </c>
      <c r="AJ66" s="10" t="str">
        <f t="shared" si="39"/>
        <v/>
      </c>
      <c r="AK66" s="10" t="str">
        <f t="shared" si="40"/>
        <v/>
      </c>
      <c r="AL66" s="10" t="str">
        <f t="shared" si="41"/>
        <v/>
      </c>
      <c r="AM66" s="10" t="str">
        <f t="shared" si="42"/>
        <v/>
      </c>
      <c r="AN66" s="10" t="str">
        <f t="shared" si="43"/>
        <v/>
      </c>
      <c r="AO66" s="10" t="str">
        <f t="shared" si="44"/>
        <v/>
      </c>
      <c r="AP66" s="10" t="str">
        <f t="shared" si="45"/>
        <v/>
      </c>
      <c r="AQ66" s="10" t="str">
        <f t="shared" si="46"/>
        <v/>
      </c>
      <c r="AR66" s="10" t="str">
        <f t="shared" si="47"/>
        <v/>
      </c>
      <c r="AS66" s="10" t="str">
        <f t="shared" si="48"/>
        <v/>
      </c>
      <c r="AT66" s="10" t="str">
        <f t="shared" si="49"/>
        <v/>
      </c>
      <c r="AU66" s="10" t="str">
        <f t="shared" si="50"/>
        <v/>
      </c>
      <c r="AV66" s="10" t="str">
        <f t="shared" si="51"/>
        <v/>
      </c>
      <c r="AW66" s="10" t="str">
        <f t="shared" si="52"/>
        <v/>
      </c>
      <c r="AX66" s="10" t="str">
        <f t="shared" si="53"/>
        <v/>
      </c>
      <c r="AY66" s="10" t="str">
        <f t="shared" si="54"/>
        <v/>
      </c>
      <c r="AZ66" s="10" t="str">
        <f t="shared" si="55"/>
        <v/>
      </c>
      <c r="BA66" s="10" t="str">
        <f t="shared" si="56"/>
        <v/>
      </c>
      <c r="BB66" s="10" t="str">
        <f t="shared" si="57"/>
        <v/>
      </c>
      <c r="BC66" s="10" t="str">
        <f t="shared" si="28"/>
        <v/>
      </c>
      <c r="BD66" s="10" t="str">
        <f t="shared" si="58"/>
        <v/>
      </c>
      <c r="BE66" s="10"/>
      <c r="BF66" s="10" t="b">
        <f t="shared" si="59"/>
        <v>1</v>
      </c>
      <c r="BG66" s="10" t="b">
        <f t="shared" si="30"/>
        <v>1</v>
      </c>
      <c r="BH66" s="10" t="b">
        <f t="shared" si="60"/>
        <v>0</v>
      </c>
      <c r="BI66" s="10" t="b">
        <f t="shared" si="31"/>
        <v>0</v>
      </c>
      <c r="BJ66" s="10"/>
      <c r="BK66" s="10">
        <v>1000</v>
      </c>
      <c r="BL66" s="59">
        <f t="shared" si="32"/>
        <v>0</v>
      </c>
      <c r="BM66" s="59">
        <v>10</v>
      </c>
      <c r="BN66" s="10"/>
      <c r="BO66" s="10">
        <f t="shared" si="61"/>
        <v>0</v>
      </c>
      <c r="BP66" s="59">
        <f t="shared" si="62"/>
        <v>0</v>
      </c>
      <c r="BQ66" s="59">
        <f t="shared" si="63"/>
        <v>0</v>
      </c>
      <c r="BR66" s="59">
        <f t="shared" si="64"/>
        <v>0</v>
      </c>
      <c r="BS66" s="59">
        <f t="shared" si="65"/>
        <v>0</v>
      </c>
    </row>
    <row r="67" spans="1:71" s="3" customFormat="1" ht="15.5" x14ac:dyDescent="0.35">
      <c r="A67" s="29"/>
      <c r="B67" s="30"/>
      <c r="C67" s="51"/>
      <c r="D67" s="10" t="str">
        <f t="shared" si="1"/>
        <v/>
      </c>
      <c r="E67" s="28"/>
      <c r="F67" s="28"/>
      <c r="G67" s="28" t="s">
        <v>4</v>
      </c>
      <c r="H67" s="28"/>
      <c r="I67" s="28"/>
      <c r="J67" s="28" t="s">
        <v>4</v>
      </c>
      <c r="K67" s="28"/>
      <c r="L67" s="28"/>
      <c r="M67" s="28" t="s">
        <v>4</v>
      </c>
      <c r="N67" s="28"/>
      <c r="O67" s="28"/>
      <c r="P67" s="28" t="s">
        <v>4</v>
      </c>
      <c r="Q67" s="28"/>
      <c r="R67" s="28"/>
      <c r="S67" s="28" t="s">
        <v>4</v>
      </c>
      <c r="T67" s="28"/>
      <c r="U67" s="28"/>
      <c r="V67" s="51" t="s">
        <v>4</v>
      </c>
      <c r="W67" s="51"/>
      <c r="X67" s="28" t="s">
        <v>4</v>
      </c>
      <c r="Y67" s="10" t="str">
        <f>IF(AND('Section 8'!$L$4=No,OR($BF67=FALSE,$BG67=FALSE)),Tab_NotReq,
IF(AND($C67="",$D67="",$F67="",$I67="",$R67="",$U67="",$W67="",$AA67="",$AB67=""),"",
IF(COUNTIF($AA67:$BD67,Incomplete)&gt;=1,Incomplete_or_multiple_errors&amp;": "&amp;INDEX($AA$2:$BD$4,1,MATCH(Incomplete,$AA67:$BD67,0)),Complete)))</f>
        <v/>
      </c>
      <c r="Z67" s="7"/>
      <c r="AA67" s="10" t="str">
        <f t="shared" si="33"/>
        <v/>
      </c>
      <c r="AB67" s="10" t="str" cm="1">
        <f t="array" ref="AB67">IF($AB$1=No,"",
IF(OR(BF67=FALSE,BG67=FALSE),"",
IF(AND(SUMPRODUCT(--(BH67:BH$336=TRUE))=0,SUMPRODUCT(--(BI67:BI$336=TRUE))=0),"",Incomplete)))</f>
        <v/>
      </c>
      <c r="AC67" s="10" t="str">
        <f>IF(AC$1=No,"",IF($C67="","",
IF(COUNTIF('Substances &amp; Codes'!$B$4:$H$276,$C67)=0,Incomplete,Complete)))</f>
        <v/>
      </c>
      <c r="AD67" s="10" t="str">
        <f t="shared" si="3"/>
        <v/>
      </c>
      <c r="AE67" s="10" t="str">
        <f t="shared" si="34"/>
        <v/>
      </c>
      <c r="AF67" s="10" t="str">
        <f t="shared" si="35"/>
        <v/>
      </c>
      <c r="AG67" s="10" t="str">
        <f t="shared" si="36"/>
        <v/>
      </c>
      <c r="AH67" s="10" t="str">
        <f t="shared" si="37"/>
        <v/>
      </c>
      <c r="AI67" s="10" t="str">
        <f t="shared" si="38"/>
        <v/>
      </c>
      <c r="AJ67" s="10" t="str">
        <f t="shared" si="39"/>
        <v/>
      </c>
      <c r="AK67" s="10" t="str">
        <f t="shared" si="40"/>
        <v/>
      </c>
      <c r="AL67" s="10" t="str">
        <f t="shared" si="41"/>
        <v/>
      </c>
      <c r="AM67" s="10" t="str">
        <f t="shared" si="42"/>
        <v/>
      </c>
      <c r="AN67" s="10" t="str">
        <f t="shared" si="43"/>
        <v/>
      </c>
      <c r="AO67" s="10" t="str">
        <f t="shared" si="44"/>
        <v/>
      </c>
      <c r="AP67" s="10" t="str">
        <f t="shared" si="45"/>
        <v/>
      </c>
      <c r="AQ67" s="10" t="str">
        <f t="shared" si="46"/>
        <v/>
      </c>
      <c r="AR67" s="10" t="str">
        <f t="shared" si="47"/>
        <v/>
      </c>
      <c r="AS67" s="10" t="str">
        <f t="shared" si="48"/>
        <v/>
      </c>
      <c r="AT67" s="10" t="str">
        <f t="shared" si="49"/>
        <v/>
      </c>
      <c r="AU67" s="10" t="str">
        <f t="shared" si="50"/>
        <v/>
      </c>
      <c r="AV67" s="10" t="str">
        <f t="shared" si="51"/>
        <v/>
      </c>
      <c r="AW67" s="10" t="str">
        <f t="shared" si="52"/>
        <v/>
      </c>
      <c r="AX67" s="10" t="str">
        <f t="shared" si="53"/>
        <v/>
      </c>
      <c r="AY67" s="10" t="str">
        <f t="shared" si="54"/>
        <v/>
      </c>
      <c r="AZ67" s="10" t="str">
        <f t="shared" si="55"/>
        <v/>
      </c>
      <c r="BA67" s="10" t="str">
        <f t="shared" si="56"/>
        <v/>
      </c>
      <c r="BB67" s="10" t="str">
        <f t="shared" si="57"/>
        <v/>
      </c>
      <c r="BC67" s="10" t="str">
        <f t="shared" si="28"/>
        <v/>
      </c>
      <c r="BD67" s="10" t="str">
        <f t="shared" si="58"/>
        <v/>
      </c>
      <c r="BE67" s="10"/>
      <c r="BF67" s="10" t="b">
        <f t="shared" si="59"/>
        <v>1</v>
      </c>
      <c r="BG67" s="10" t="b">
        <f t="shared" si="30"/>
        <v>1</v>
      </c>
      <c r="BH67" s="10" t="b">
        <f t="shared" si="60"/>
        <v>0</v>
      </c>
      <c r="BI67" s="10" t="b">
        <f t="shared" si="31"/>
        <v>0</v>
      </c>
      <c r="BJ67" s="10"/>
      <c r="BK67" s="10">
        <v>1000</v>
      </c>
      <c r="BL67" s="59">
        <f t="shared" si="32"/>
        <v>0</v>
      </c>
      <c r="BM67" s="59">
        <v>10</v>
      </c>
      <c r="BN67" s="10"/>
      <c r="BO67" s="10">
        <f t="shared" si="61"/>
        <v>0</v>
      </c>
      <c r="BP67" s="59">
        <f t="shared" si="62"/>
        <v>0</v>
      </c>
      <c r="BQ67" s="59">
        <f t="shared" si="63"/>
        <v>0</v>
      </c>
      <c r="BR67" s="59">
        <f t="shared" si="64"/>
        <v>0</v>
      </c>
      <c r="BS67" s="59">
        <f t="shared" si="65"/>
        <v>0</v>
      </c>
    </row>
    <row r="68" spans="1:71" s="3" customFormat="1" ht="15.5" x14ac:dyDescent="0.35">
      <c r="A68" s="29"/>
      <c r="B68" s="30"/>
      <c r="C68" s="51"/>
      <c r="D68" s="10" t="str">
        <f t="shared" ref="D68:D131" si="66">IF(C68="", "",
IFERROR(VLOOKUP(C68, Substance_Full, 2, FALSE), ""))&amp;
IF(ISERROR(VLOOKUP(C68,CASRNp1,1,FALSE))=FALSE," PART 1",
IF(ISERROR(VLOOKUP(C68,CASRNp2,1,FALSE))=FALSE," PART 2",
IF(ISERROR(VLOOKUP(C68,CASRNp3,1,FALSE))=FALSE," PART 3","")))</f>
        <v/>
      </c>
      <c r="E68" s="28"/>
      <c r="F68" s="28"/>
      <c r="G68" s="28" t="s">
        <v>4</v>
      </c>
      <c r="H68" s="28"/>
      <c r="I68" s="28"/>
      <c r="J68" s="28" t="s">
        <v>4</v>
      </c>
      <c r="K68" s="28"/>
      <c r="L68" s="28"/>
      <c r="M68" s="28" t="s">
        <v>4</v>
      </c>
      <c r="N68" s="28"/>
      <c r="O68" s="28"/>
      <c r="P68" s="28" t="s">
        <v>4</v>
      </c>
      <c r="Q68" s="28"/>
      <c r="R68" s="28"/>
      <c r="S68" s="28" t="s">
        <v>4</v>
      </c>
      <c r="T68" s="28"/>
      <c r="U68" s="28"/>
      <c r="V68" s="51" t="s">
        <v>4</v>
      </c>
      <c r="W68" s="51"/>
      <c r="X68" s="28" t="s">
        <v>4</v>
      </c>
      <c r="Y68" s="10" t="str">
        <f>IF(AND('Section 8'!$L$4=No,OR($BF68=FALSE,$BG68=FALSE)),Tab_NotReq,
IF(AND($C68="",$D68="",$F68="",$I68="",$R68="",$U68="",$W68="",$AA68="",$AB68=""),"",
IF(COUNTIF($AA68:$BD68,Incomplete)&gt;=1,Incomplete_or_multiple_errors&amp;": "&amp;INDEX($AA$2:$BD$4,1,MATCH(Incomplete,$AA68:$BD68,0)),Complete)))</f>
        <v/>
      </c>
      <c r="Z68" s="7"/>
      <c r="AA68" s="10" t="str">
        <f t="shared" si="33"/>
        <v/>
      </c>
      <c r="AB68" s="10" t="str" cm="1">
        <f t="array" ref="AB68">IF($AB$1=No,"",
IF(OR(BF68=FALSE,BG68=FALSE),"",
IF(AND(SUMPRODUCT(--(BH68:BH$336=TRUE))=0,SUMPRODUCT(--(BI68:BI$336=TRUE))=0),"",Incomplete)))</f>
        <v/>
      </c>
      <c r="AC68" s="10" t="str">
        <f>IF(AC$1=No,"",IF($C68="","",
IF(COUNTIF('Substances &amp; Codes'!$B$4:$H$276,$C68)=0,Incomplete,Complete)))</f>
        <v/>
      </c>
      <c r="AD68" s="10" t="str">
        <f t="shared" ref="AD68:AD131" si="67">IF(AD$1=No,"",IF($C68="","",IF(COUNTIF($C$4:$C$336,$C68)&gt;1,Incomplete,Complete)))</f>
        <v/>
      </c>
      <c r="AE68" s="10" t="str">
        <f t="shared" si="34"/>
        <v/>
      </c>
      <c r="AF68" s="10" t="str">
        <f t="shared" si="35"/>
        <v/>
      </c>
      <c r="AG68" s="10" t="str">
        <f t="shared" si="36"/>
        <v/>
      </c>
      <c r="AH68" s="10" t="str">
        <f t="shared" si="37"/>
        <v/>
      </c>
      <c r="AI68" s="10" t="str">
        <f t="shared" si="38"/>
        <v/>
      </c>
      <c r="AJ68" s="10" t="str">
        <f t="shared" si="39"/>
        <v/>
      </c>
      <c r="AK68" s="10" t="str">
        <f t="shared" si="40"/>
        <v/>
      </c>
      <c r="AL68" s="10" t="str">
        <f t="shared" si="41"/>
        <v/>
      </c>
      <c r="AM68" s="10" t="str">
        <f t="shared" si="42"/>
        <v/>
      </c>
      <c r="AN68" s="10" t="str">
        <f t="shared" si="43"/>
        <v/>
      </c>
      <c r="AO68" s="10" t="str">
        <f t="shared" si="44"/>
        <v/>
      </c>
      <c r="AP68" s="10" t="str">
        <f t="shared" si="45"/>
        <v/>
      </c>
      <c r="AQ68" s="10" t="str">
        <f t="shared" si="46"/>
        <v/>
      </c>
      <c r="AR68" s="10" t="str">
        <f t="shared" si="47"/>
        <v/>
      </c>
      <c r="AS68" s="10" t="str">
        <f t="shared" si="48"/>
        <v/>
      </c>
      <c r="AT68" s="10" t="str">
        <f t="shared" si="49"/>
        <v/>
      </c>
      <c r="AU68" s="10" t="str">
        <f t="shared" si="50"/>
        <v/>
      </c>
      <c r="AV68" s="10" t="str">
        <f t="shared" si="51"/>
        <v/>
      </c>
      <c r="AW68" s="10" t="str">
        <f t="shared" si="52"/>
        <v/>
      </c>
      <c r="AX68" s="10" t="str">
        <f t="shared" si="53"/>
        <v/>
      </c>
      <c r="AY68" s="10" t="str">
        <f t="shared" si="54"/>
        <v/>
      </c>
      <c r="AZ68" s="10" t="str">
        <f t="shared" si="55"/>
        <v/>
      </c>
      <c r="BA68" s="10" t="str">
        <f t="shared" si="56"/>
        <v/>
      </c>
      <c r="BB68" s="10" t="str">
        <f t="shared" si="57"/>
        <v/>
      </c>
      <c r="BC68" s="10" t="str">
        <f t="shared" si="28"/>
        <v/>
      </c>
      <c r="BD68" s="10" t="str">
        <f t="shared" si="58"/>
        <v/>
      </c>
      <c r="BE68" s="10"/>
      <c r="BF68" s="10" t="b">
        <f t="shared" si="59"/>
        <v>1</v>
      </c>
      <c r="BG68" s="10" t="b">
        <f t="shared" si="30"/>
        <v>1</v>
      </c>
      <c r="BH68" s="10" t="b">
        <f t="shared" si="60"/>
        <v>0</v>
      </c>
      <c r="BI68" s="10" t="b">
        <f t="shared" si="31"/>
        <v>0</v>
      </c>
      <c r="BJ68" s="10"/>
      <c r="BK68" s="10">
        <v>1000</v>
      </c>
      <c r="BL68" s="59">
        <f t="shared" ref="BL68:BL131" si="68">IF(ISERROR(VLOOKUP(C68,CASRNp1,1,FALSE))=FALSE,10,
IF(ISERROR(VLOOKUP(C68,CASRNp2,1,FALSE))=FALSE,100000,
IF(ISERROR(VLOOKUP(C68,CASRNp3,1,FALSE))=FALSE,100000,)))</f>
        <v>0</v>
      </c>
      <c r="BM68" s="59">
        <v>10</v>
      </c>
      <c r="BN68" s="10"/>
      <c r="BO68" s="10">
        <f t="shared" si="61"/>
        <v>0</v>
      </c>
      <c r="BP68" s="59">
        <f t="shared" si="62"/>
        <v>0</v>
      </c>
      <c r="BQ68" s="59">
        <f t="shared" si="63"/>
        <v>0</v>
      </c>
      <c r="BR68" s="59">
        <f t="shared" si="64"/>
        <v>0</v>
      </c>
      <c r="BS68" s="59">
        <f t="shared" si="65"/>
        <v>0</v>
      </c>
    </row>
    <row r="69" spans="1:71" s="3" customFormat="1" ht="15.5" x14ac:dyDescent="0.35">
      <c r="A69" s="29"/>
      <c r="B69" s="30"/>
      <c r="C69" s="51"/>
      <c r="D69" s="10" t="str">
        <f t="shared" si="66"/>
        <v/>
      </c>
      <c r="E69" s="28"/>
      <c r="F69" s="28"/>
      <c r="G69" s="28" t="s">
        <v>4</v>
      </c>
      <c r="H69" s="28"/>
      <c r="I69" s="28"/>
      <c r="J69" s="28" t="s">
        <v>4</v>
      </c>
      <c r="K69" s="28"/>
      <c r="L69" s="28"/>
      <c r="M69" s="28" t="s">
        <v>4</v>
      </c>
      <c r="N69" s="28"/>
      <c r="O69" s="28"/>
      <c r="P69" s="28" t="s">
        <v>4</v>
      </c>
      <c r="Q69" s="28"/>
      <c r="R69" s="28"/>
      <c r="S69" s="28" t="s">
        <v>4</v>
      </c>
      <c r="T69" s="28"/>
      <c r="U69" s="28"/>
      <c r="V69" s="51" t="s">
        <v>4</v>
      </c>
      <c r="W69" s="51"/>
      <c r="X69" s="28" t="s">
        <v>4</v>
      </c>
      <c r="Y69" s="10" t="str">
        <f>IF(AND('Section 8'!$L$4=No,OR($BF69=FALSE,$BG69=FALSE)),Tab_NotReq,
IF(AND($C69="",$D69="",$F69="",$I69="",$R69="",$U69="",$W69="",$AA69="",$AB69=""),"",
IF(COUNTIF($AA69:$BD69,Incomplete)&gt;=1,Incomplete_or_multiple_errors&amp;": "&amp;INDEX($AA$2:$BD$4,1,MATCH(Incomplete,$AA69:$BD69,0)),Complete)))</f>
        <v/>
      </c>
      <c r="Z69" s="7"/>
      <c r="AA69" s="10" t="str">
        <f t="shared" ref="AA69:AA132" si="69">IF(AA$1=No,"",
IF(AND(
$C69="", OR(BF69=FALSE,BG69=FALSE)),
Incomplete,""))</f>
        <v/>
      </c>
      <c r="AB69" s="10" t="str" cm="1">
        <f t="array" ref="AB69">IF($AB$1=No,"",
IF(OR(BF69=FALSE,BG69=FALSE),"",
IF(AND(SUMPRODUCT(--(BH69:BH$336=TRUE))=0,SUMPRODUCT(--(BI69:BI$336=TRUE))=0),"",Incomplete)))</f>
        <v/>
      </c>
      <c r="AC69" s="10" t="str">
        <f>IF(AC$1=No,"",IF($C69="","",
IF(COUNTIF('Substances &amp; Codes'!$B$4:$H$276,$C69)=0,Incomplete,Complete)))</f>
        <v/>
      </c>
      <c r="AD69" s="10" t="str">
        <f t="shared" si="67"/>
        <v/>
      </c>
      <c r="AE69" s="10" t="str">
        <f t="shared" ref="AE69:AE132" si="70">IF(AE$1=No,"",IF($C69="", "",
IF(AND(E69=NA, OR(F69&lt;&gt;"",AND(G69&lt;&gt;"",G69&lt;&gt;No))=TRUE)=TRUE, Incomplete, "")))</f>
        <v/>
      </c>
      <c r="AF69" s="10" t="str">
        <f t="shared" ref="AF69:AF132" si="71">IF(AF$1=No,"",IF($C69="", "",
IF(AND(H69=NA, OR(I69&lt;&gt;"",AND(J69&lt;&gt;"",J69&lt;&gt;No))=TRUE)=TRUE, Incomplete, "")))</f>
        <v/>
      </c>
      <c r="AG69" s="10" t="str">
        <f t="shared" ref="AG69:AG132" si="72">IF(AG$1=No,"",IF($C69="", "",
IF(AND(K69=NA, OR(L69&lt;&gt;"",AND(M69&lt;&gt;"",M69&lt;&gt;No))=TRUE)=TRUE, Incomplete, "")))</f>
        <v/>
      </c>
      <c r="AH69" s="10" t="str">
        <f t="shared" ref="AH69:AH132" si="73">IF(AH$1=No,"",IF($C69="", "",
IF(AND(N69=NA, OR(O69&lt;&gt;"",AND(P69&lt;&gt;"",P69&lt;&gt;No))=TRUE)=TRUE, Incomplete, "")))</f>
        <v/>
      </c>
      <c r="AI69" s="10" t="str">
        <f t="shared" ref="AI69:AI132" si="74">IF(AI$1=No,"",IF($C69="", "",
IF(AND(Q69=NA, OR(R69&lt;&gt;"",AND(S69&lt;&gt;"",S69&lt;&gt;No))=TRUE)=TRUE, Incomplete, "")))</f>
        <v/>
      </c>
      <c r="AJ69" s="10" t="str">
        <f t="shared" ref="AJ69:AJ132" si="75">IF(AJ$1=No,"",IF($C69="", "",
IF(AND(T69=NA, OR(U69&lt;&gt;"",AND(V69&lt;&gt;"",V69&lt;&gt;No))=TRUE)=TRUE, Incomplete, "")))</f>
        <v/>
      </c>
      <c r="AK69" s="10" t="str">
        <f t="shared" ref="AK69:AK132" si="76">IF(AK$1=No,"",
IF($C69="","",
IF(E69="",Incomplete,
IF(ISERROR(VLOOKUP(E69,units,1,FALSE))=TRUE,Incomplete,Complete))))</f>
        <v/>
      </c>
      <c r="AL69" s="10" t="str">
        <f t="shared" ref="AL69:AL132" si="77">IF(AL$1=No,"",
IF($C69="","",
IF($E69="N/A","",
IF(ISNUMBER(F69)=FALSE,Incomplete,
IF($F69&lt;0, Incomplete,
IF(LEN($F69)-LEN(INT($F69))&gt;5, Incomplete,
Complete))))))</f>
        <v/>
      </c>
      <c r="AM69" s="10" t="str">
        <f t="shared" ref="AM69:AM132" si="78">IF($AM$1=No,"",
IF($C69="","",
IF($E69="N/A", "",
IF(G69="",Incomplete,
IF(ISERROR(VLOOKUP(G69,YesNo_CBI,1,FALSE))=TRUE,Incomplete,Complete)))))</f>
        <v/>
      </c>
      <c r="AN69" s="10" t="str">
        <f t="shared" ref="AN69:AN132" si="79">IF(AN$1=No,"",
IF($C69="","",
IF(H69="",Incomplete,
IF(ISERROR(VLOOKUP(H69,units,1,FALSE))=TRUE,Incomplete,Complete))))</f>
        <v/>
      </c>
      <c r="AO69" s="10" t="str">
        <f t="shared" ref="AO69:AO132" si="80">IF(AO$1=No,"",
IF($C69="","",
IF($H69="N/A","",
IF(ISNUMBER(I69)=FALSE,Incomplete,
IF($I69&lt;0, Incomplete,
IF(LEN($I69)-LEN(INT($I69))&gt;5, Incomplete,
Complete))))))</f>
        <v/>
      </c>
      <c r="AP69" s="10" t="str">
        <f t="shared" ref="AP69:AP132" si="81">IF($AP$1=No,"",
IF($C69="","",
IF($H69="N/A", "",
IF(J69="",Incomplete,
IF(ISERROR(VLOOKUP(J69,YesNo_CBI,1,FALSE))=TRUE,Incomplete,Complete)))))</f>
        <v/>
      </c>
      <c r="AQ69" s="10" t="str">
        <f t="shared" ref="AQ69:AQ132" si="82">IF(AQ$1=No,"",
IF($C69="","",
IF(K69="",Incomplete,
IF(ISERROR(VLOOKUP(K69,units,1,FALSE))=TRUE,Incomplete,Complete))))</f>
        <v/>
      </c>
      <c r="AR69" s="10" t="str">
        <f t="shared" ref="AR69:AR132" si="83">IF(AR$1=No,"",
IF($C69="","",
IF($K69="N/A","",
IF(ISNUMBER(L69)=FALSE,Incomplete,
IF($L69&lt;0, Incomplete,
IF(LEN($L69)-LEN(INT($L69))&gt;5, Incomplete,
Complete))))))</f>
        <v/>
      </c>
      <c r="AS69" s="10" t="str">
        <f t="shared" ref="AS69:AS132" si="84">IF($AS$1=No,"",
IF($C69="","",
IF($K69="N/A","",
IF(M69="",Incomplete,
IF(ISERROR(VLOOKUP(M69,YesNo_CBI,1,FALSE))=TRUE,Incomplete,Complete)))))</f>
        <v/>
      </c>
      <c r="AT69" s="10" t="str">
        <f t="shared" ref="AT69:AT132" si="85">IF(AT$1=No,"",
IF($C69="","",
IF(N69="",Incomplete,
IF(ISERROR(VLOOKUP(N69,units,1,FALSE))=TRUE,Incomplete,Complete))))</f>
        <v/>
      </c>
      <c r="AU69" s="10" t="str">
        <f t="shared" ref="AU69:AU132" si="86">IF(AU$1=No,"",
IF($C69="","",
IF($N69="N/A","",
IF(ISNUMBER(O69)=FALSE,Incomplete,
IF($O69&lt;0, Incomplete,
IF(LEN($O69)-LEN(INT($O69))&gt;5, Incomplete,
Complete))))))</f>
        <v/>
      </c>
      <c r="AV69" s="10" t="str">
        <f t="shared" ref="AV69:AV132" si="87">IF($AV$1=No,"",
IF($C69="","",
IF($N69="N/A","",
IF(P69="",Incomplete,
IF(ISERROR(VLOOKUP(P69,YesNo_CBI,1,FALSE))=TRUE,Incomplete,Complete)))))</f>
        <v/>
      </c>
      <c r="AW69" s="10" t="str">
        <f t="shared" ref="AW69:AW132" si="88">IF(AW$1=No,"",
IF($C69="","",
IF(Q69="",Incomplete,
IF(ISERROR(VLOOKUP(Q69,units,1,FALSE))=TRUE,Incomplete,Complete))))</f>
        <v/>
      </c>
      <c r="AX69" s="10" t="str">
        <f t="shared" ref="AX69:AX132" si="89">IF(AX$1=No,"",
IF($C69="","",
IF($Q69="N/A","",
IF(ISNUMBER(R69)=FALSE,Incomplete,
IF($R69&lt;0, Incomplete,
IF(LEN($R69)-LEN(INT($R69))&gt;5, Incomplete,
Complete))))))</f>
        <v/>
      </c>
      <c r="AY69" s="10" t="str">
        <f t="shared" ref="AY69:AY132" si="90">IF($AP$1=No,"",
IF($C69="","",
IF($Q69="N/A","",
IF(S69="",Incomplete,
IF(ISERROR(VLOOKUP(S69,YesNo_CBI,1,FALSE))=TRUE,Incomplete,Complete)))))</f>
        <v/>
      </c>
      <c r="AZ69" s="10" t="str">
        <f t="shared" ref="AZ69:AZ132" si="91">IF(AZ$1=No,"",
IF($C69="","",
IF(T69="",Incomplete,
IF(ISERROR(VLOOKUP(T69,units,1,FALSE))=TRUE,Incomplete,Complete))))</f>
        <v/>
      </c>
      <c r="BA69" s="10" t="str">
        <f t="shared" ref="BA69:BA132" si="92">IF(BA$1=No,"",
IF($C69="","",
IF($T69="N/A","",
IF(ISNUMBER(U69)=FALSE,Incomplete,
IF($U69&lt;0, Incomplete,
IF(LEN($U69)-LEN(INT($U69))&gt;5, Incomplete,
Complete))))))</f>
        <v/>
      </c>
      <c r="BB69" s="10" t="str">
        <f t="shared" ref="BB69:BB132" si="93">IF($AP$1=No,"",
IF($C69="","",
IF($T69="N/A","",
IF(V69="",Incomplete,
IF(ISERROR(VLOOKUP(V69,YesNo_CBI,1,FALSE))=TRUE,Incomplete,Complete)))))</f>
        <v/>
      </c>
      <c r="BC69" s="10" t="str">
        <f t="shared" si="28"/>
        <v/>
      </c>
      <c r="BD69" s="10" t="str">
        <f t="shared" ref="BD69:BD132" si="94">IF($BD$1=No,"",
IF(C69="","",
IF(AND(W69="",OR(X69="",X69=No)),"",
IF(AND(COUNTA(W69)&gt;0,ISERROR(VLOOKUP(X69,YesNo_CBI,1,FALSE))=FALSE)=TRUE,Complete,Incomplete))))</f>
        <v/>
      </c>
      <c r="BE69" s="10"/>
      <c r="BF69" s="10" t="b">
        <f t="shared" ref="BF69:BF132" si="95">AND($C69="",$D69="",$E69="",$F69="",$H69="",$I69="",$K69="",$L69="",$N69="",$O69="",$Q69="",$T69="",$R69="",$U69="",$W69="")</f>
        <v>1</v>
      </c>
      <c r="BG69" s="10" t="b">
        <f t="shared" si="30"/>
        <v>1</v>
      </c>
      <c r="BH69" s="10" t="b">
        <f t="shared" ref="BH69:BH132" si="96">OR($C70&lt;&gt;"",$D70&lt;&gt;"",$E70&lt;&gt;"",$F70&lt;&gt;"",$H70&lt;&gt;"",$I70&lt;&gt;"",$K70&lt;&gt;"",$L70&lt;&gt;"",$N70&lt;&gt;"",$O70&lt;&gt;"",$Q70&lt;&gt;"",$R70&lt;&gt;"",$T70&lt;&gt;"",$U70&lt;&gt;"",$W70&lt;&gt;"")</f>
        <v>0</v>
      </c>
      <c r="BI69" s="10" t="b">
        <f t="shared" si="31"/>
        <v>0</v>
      </c>
      <c r="BJ69" s="10"/>
      <c r="BK69" s="10">
        <v>1000</v>
      </c>
      <c r="BL69" s="59">
        <f t="shared" si="68"/>
        <v>0</v>
      </c>
      <c r="BM69" s="59">
        <v>10</v>
      </c>
      <c r="BN69" s="10"/>
      <c r="BO69" s="10">
        <f t="shared" ref="BO69:BO132" si="97">IF($E69="Grams (g)", $F69,
IF($E69="Kilograms (kg)", $F69 * 1000, 0))</f>
        <v>0</v>
      </c>
      <c r="BP69" s="59">
        <f t="shared" ref="BP69:BP132" si="98">IF($H69="Grams (g)", $I69,
IF($H69="Kilograms (kg)", $I69 * 1000, 0))</f>
        <v>0</v>
      </c>
      <c r="BQ69" s="59">
        <f t="shared" ref="BQ69:BQ132" si="99">IF($K69="Grams (g)", $L69,
IF($K69="Kilograms (kg)", $L69 * 1000, 0))</f>
        <v>0</v>
      </c>
      <c r="BR69" s="59">
        <f t="shared" ref="BR69:BR132" si="100">IF($N69="Grams (g)", $O69,
IF($N69="Kilograms (kg)", $O69 * 1000, 0))</f>
        <v>0</v>
      </c>
      <c r="BS69" s="59">
        <f t="shared" ref="BS69:BS132" si="101">IF($Q69="Grams (g)", $R69,
IF($Q69="Kilograms (kg)", $R69 * 1000, 0))</f>
        <v>0</v>
      </c>
    </row>
    <row r="70" spans="1:71" s="3" customFormat="1" ht="15.5" x14ac:dyDescent="0.35">
      <c r="A70" s="29"/>
      <c r="B70" s="30"/>
      <c r="C70" s="51"/>
      <c r="D70" s="10" t="str">
        <f t="shared" si="66"/>
        <v/>
      </c>
      <c r="E70" s="28"/>
      <c r="F70" s="28"/>
      <c r="G70" s="28" t="s">
        <v>4</v>
      </c>
      <c r="H70" s="28"/>
      <c r="I70" s="28"/>
      <c r="J70" s="28" t="s">
        <v>4</v>
      </c>
      <c r="K70" s="28"/>
      <c r="L70" s="28"/>
      <c r="M70" s="28" t="s">
        <v>4</v>
      </c>
      <c r="N70" s="28"/>
      <c r="O70" s="28"/>
      <c r="P70" s="28" t="s">
        <v>4</v>
      </c>
      <c r="Q70" s="28"/>
      <c r="R70" s="28"/>
      <c r="S70" s="28" t="s">
        <v>4</v>
      </c>
      <c r="T70" s="28"/>
      <c r="U70" s="28"/>
      <c r="V70" s="51" t="s">
        <v>4</v>
      </c>
      <c r="W70" s="51"/>
      <c r="X70" s="28" t="s">
        <v>4</v>
      </c>
      <c r="Y70" s="10" t="str">
        <f>IF(AND('Section 8'!$L$4=No,OR($BF70=FALSE,$BG70=FALSE)),Tab_NotReq,
IF(AND($C70="",$D70="",$F70="",$I70="",$R70="",$U70="",$W70="",$AA70="",$AB70=""),"",
IF(COUNTIF($AA70:$BD70,Incomplete)&gt;=1,Incomplete_or_multiple_errors&amp;": "&amp;INDEX($AA$2:$BD$4,1,MATCH(Incomplete,$AA70:$BD70,0)),Complete)))</f>
        <v/>
      </c>
      <c r="Z70" s="7"/>
      <c r="AA70" s="10" t="str">
        <f t="shared" si="69"/>
        <v/>
      </c>
      <c r="AB70" s="10" t="str" cm="1">
        <f t="array" ref="AB70">IF($AB$1=No,"",
IF(OR(BF70=FALSE,BG70=FALSE),"",
IF(AND(SUMPRODUCT(--(BH70:BH$336=TRUE))=0,SUMPRODUCT(--(BI70:BI$336=TRUE))=0),"",Incomplete)))</f>
        <v/>
      </c>
      <c r="AC70" s="10" t="str">
        <f>IF(AC$1=No,"",IF($C70="","",
IF(COUNTIF('Substances &amp; Codes'!$B$4:$H$276,$C70)=0,Incomplete,Complete)))</f>
        <v/>
      </c>
      <c r="AD70" s="10" t="str">
        <f t="shared" si="67"/>
        <v/>
      </c>
      <c r="AE70" s="10" t="str">
        <f t="shared" si="70"/>
        <v/>
      </c>
      <c r="AF70" s="10" t="str">
        <f t="shared" si="71"/>
        <v/>
      </c>
      <c r="AG70" s="10" t="str">
        <f t="shared" si="72"/>
        <v/>
      </c>
      <c r="AH70" s="10" t="str">
        <f t="shared" si="73"/>
        <v/>
      </c>
      <c r="AI70" s="10" t="str">
        <f t="shared" si="74"/>
        <v/>
      </c>
      <c r="AJ70" s="10" t="str">
        <f t="shared" si="75"/>
        <v/>
      </c>
      <c r="AK70" s="10" t="str">
        <f t="shared" si="76"/>
        <v/>
      </c>
      <c r="AL70" s="10" t="str">
        <f t="shared" si="77"/>
        <v/>
      </c>
      <c r="AM70" s="10" t="str">
        <f t="shared" si="78"/>
        <v/>
      </c>
      <c r="AN70" s="10" t="str">
        <f t="shared" si="79"/>
        <v/>
      </c>
      <c r="AO70" s="10" t="str">
        <f t="shared" si="80"/>
        <v/>
      </c>
      <c r="AP70" s="10" t="str">
        <f t="shared" si="81"/>
        <v/>
      </c>
      <c r="AQ70" s="10" t="str">
        <f t="shared" si="82"/>
        <v/>
      </c>
      <c r="AR70" s="10" t="str">
        <f t="shared" si="83"/>
        <v/>
      </c>
      <c r="AS70" s="10" t="str">
        <f t="shared" si="84"/>
        <v/>
      </c>
      <c r="AT70" s="10" t="str">
        <f t="shared" si="85"/>
        <v/>
      </c>
      <c r="AU70" s="10" t="str">
        <f t="shared" si="86"/>
        <v/>
      </c>
      <c r="AV70" s="10" t="str">
        <f t="shared" si="87"/>
        <v/>
      </c>
      <c r="AW70" s="10" t="str">
        <f t="shared" si="88"/>
        <v/>
      </c>
      <c r="AX70" s="10" t="str">
        <f t="shared" si="89"/>
        <v/>
      </c>
      <c r="AY70" s="10" t="str">
        <f t="shared" si="90"/>
        <v/>
      </c>
      <c r="AZ70" s="10" t="str">
        <f t="shared" si="91"/>
        <v/>
      </c>
      <c r="BA70" s="10" t="str">
        <f t="shared" si="92"/>
        <v/>
      </c>
      <c r="BB70" s="10" t="str">
        <f t="shared" si="93"/>
        <v/>
      </c>
      <c r="BC70" s="10" t="str">
        <f t="shared" si="28"/>
        <v/>
      </c>
      <c r="BD70" s="10" t="str">
        <f t="shared" si="94"/>
        <v/>
      </c>
      <c r="BE70" s="10"/>
      <c r="BF70" s="10" t="b">
        <f t="shared" si="95"/>
        <v>1</v>
      </c>
      <c r="BG70" s="10" t="b">
        <f t="shared" si="30"/>
        <v>1</v>
      </c>
      <c r="BH70" s="10" t="b">
        <f t="shared" si="96"/>
        <v>0</v>
      </c>
      <c r="BI70" s="10" t="b">
        <f t="shared" si="31"/>
        <v>0</v>
      </c>
      <c r="BJ70" s="10"/>
      <c r="BK70" s="10">
        <v>1000</v>
      </c>
      <c r="BL70" s="59">
        <f t="shared" si="68"/>
        <v>0</v>
      </c>
      <c r="BM70" s="59">
        <v>10</v>
      </c>
      <c r="BN70" s="10"/>
      <c r="BO70" s="10">
        <f t="shared" si="97"/>
        <v>0</v>
      </c>
      <c r="BP70" s="59">
        <f t="shared" si="98"/>
        <v>0</v>
      </c>
      <c r="BQ70" s="59">
        <f t="shared" si="99"/>
        <v>0</v>
      </c>
      <c r="BR70" s="59">
        <f t="shared" si="100"/>
        <v>0</v>
      </c>
      <c r="BS70" s="59">
        <f t="shared" si="101"/>
        <v>0</v>
      </c>
    </row>
    <row r="71" spans="1:71" s="3" customFormat="1" ht="15.5" x14ac:dyDescent="0.35">
      <c r="A71" s="29"/>
      <c r="B71" s="30"/>
      <c r="C71" s="51"/>
      <c r="D71" s="10" t="str">
        <f t="shared" si="66"/>
        <v/>
      </c>
      <c r="E71" s="28"/>
      <c r="F71" s="28"/>
      <c r="G71" s="28" t="s">
        <v>4</v>
      </c>
      <c r="H71" s="28"/>
      <c r="I71" s="28"/>
      <c r="J71" s="28" t="s">
        <v>4</v>
      </c>
      <c r="K71" s="28"/>
      <c r="L71" s="28"/>
      <c r="M71" s="28" t="s">
        <v>4</v>
      </c>
      <c r="N71" s="28"/>
      <c r="O71" s="28"/>
      <c r="P71" s="28" t="s">
        <v>4</v>
      </c>
      <c r="Q71" s="28"/>
      <c r="R71" s="28"/>
      <c r="S71" s="28" t="s">
        <v>4</v>
      </c>
      <c r="T71" s="28"/>
      <c r="U71" s="28"/>
      <c r="V71" s="51" t="s">
        <v>4</v>
      </c>
      <c r="W71" s="51"/>
      <c r="X71" s="28" t="s">
        <v>4</v>
      </c>
      <c r="Y71" s="10" t="str">
        <f>IF(AND('Section 8'!$L$4=No,OR($BF71=FALSE,$BG71=FALSE)),Tab_NotReq,
IF(AND($C71="",$D71="",$F71="",$I71="",$R71="",$U71="",$W71="",$AA71="",$AB71=""),"",
IF(COUNTIF($AA71:$BD71,Incomplete)&gt;=1,Incomplete_or_multiple_errors&amp;": "&amp;INDEX($AA$2:$BD$4,1,MATCH(Incomplete,$AA71:$BD71,0)),Complete)))</f>
        <v/>
      </c>
      <c r="Z71" s="7"/>
      <c r="AA71" s="10" t="str">
        <f t="shared" si="69"/>
        <v/>
      </c>
      <c r="AB71" s="10" t="str" cm="1">
        <f t="array" ref="AB71">IF($AB$1=No,"",
IF(OR(BF71=FALSE,BG71=FALSE),"",
IF(AND(SUMPRODUCT(--(BH71:BH$336=TRUE))=0,SUMPRODUCT(--(BI71:BI$336=TRUE))=0),"",Incomplete)))</f>
        <v/>
      </c>
      <c r="AC71" s="10" t="str">
        <f>IF(AC$1=No,"",IF($C71="","",
IF(COUNTIF('Substances &amp; Codes'!$B$4:$H$276,$C71)=0,Incomplete,Complete)))</f>
        <v/>
      </c>
      <c r="AD71" s="10" t="str">
        <f t="shared" si="67"/>
        <v/>
      </c>
      <c r="AE71" s="10" t="str">
        <f t="shared" si="70"/>
        <v/>
      </c>
      <c r="AF71" s="10" t="str">
        <f t="shared" si="71"/>
        <v/>
      </c>
      <c r="AG71" s="10" t="str">
        <f t="shared" si="72"/>
        <v/>
      </c>
      <c r="AH71" s="10" t="str">
        <f t="shared" si="73"/>
        <v/>
      </c>
      <c r="AI71" s="10" t="str">
        <f t="shared" si="74"/>
        <v/>
      </c>
      <c r="AJ71" s="10" t="str">
        <f t="shared" si="75"/>
        <v/>
      </c>
      <c r="AK71" s="10" t="str">
        <f t="shared" si="76"/>
        <v/>
      </c>
      <c r="AL71" s="10" t="str">
        <f t="shared" si="77"/>
        <v/>
      </c>
      <c r="AM71" s="10" t="str">
        <f t="shared" si="78"/>
        <v/>
      </c>
      <c r="AN71" s="10" t="str">
        <f t="shared" si="79"/>
        <v/>
      </c>
      <c r="AO71" s="10" t="str">
        <f t="shared" si="80"/>
        <v/>
      </c>
      <c r="AP71" s="10" t="str">
        <f t="shared" si="81"/>
        <v/>
      </c>
      <c r="AQ71" s="10" t="str">
        <f t="shared" si="82"/>
        <v/>
      </c>
      <c r="AR71" s="10" t="str">
        <f t="shared" si="83"/>
        <v/>
      </c>
      <c r="AS71" s="10" t="str">
        <f t="shared" si="84"/>
        <v/>
      </c>
      <c r="AT71" s="10" t="str">
        <f t="shared" si="85"/>
        <v/>
      </c>
      <c r="AU71" s="10" t="str">
        <f t="shared" si="86"/>
        <v/>
      </c>
      <c r="AV71" s="10" t="str">
        <f t="shared" si="87"/>
        <v/>
      </c>
      <c r="AW71" s="10" t="str">
        <f t="shared" si="88"/>
        <v/>
      </c>
      <c r="AX71" s="10" t="str">
        <f t="shared" si="89"/>
        <v/>
      </c>
      <c r="AY71" s="10" t="str">
        <f t="shared" si="90"/>
        <v/>
      </c>
      <c r="AZ71" s="10" t="str">
        <f t="shared" si="91"/>
        <v/>
      </c>
      <c r="BA71" s="10" t="str">
        <f t="shared" si="92"/>
        <v/>
      </c>
      <c r="BB71" s="10" t="str">
        <f t="shared" si="93"/>
        <v/>
      </c>
      <c r="BC71" s="10" t="str">
        <f t="shared" si="28"/>
        <v/>
      </c>
      <c r="BD71" s="10" t="str">
        <f t="shared" si="94"/>
        <v/>
      </c>
      <c r="BE71" s="10"/>
      <c r="BF71" s="10" t="b">
        <f t="shared" si="95"/>
        <v>1</v>
      </c>
      <c r="BG71" s="10" t="b">
        <f t="shared" si="30"/>
        <v>1</v>
      </c>
      <c r="BH71" s="10" t="b">
        <f t="shared" si="96"/>
        <v>0</v>
      </c>
      <c r="BI71" s="10" t="b">
        <f t="shared" si="31"/>
        <v>0</v>
      </c>
      <c r="BJ71" s="10"/>
      <c r="BK71" s="10">
        <v>1000</v>
      </c>
      <c r="BL71" s="59">
        <f t="shared" si="68"/>
        <v>0</v>
      </c>
      <c r="BM71" s="59">
        <v>10</v>
      </c>
      <c r="BN71" s="10"/>
      <c r="BO71" s="10">
        <f t="shared" si="97"/>
        <v>0</v>
      </c>
      <c r="BP71" s="59">
        <f t="shared" si="98"/>
        <v>0</v>
      </c>
      <c r="BQ71" s="59">
        <f t="shared" si="99"/>
        <v>0</v>
      </c>
      <c r="BR71" s="59">
        <f t="shared" si="100"/>
        <v>0</v>
      </c>
      <c r="BS71" s="59">
        <f t="shared" si="101"/>
        <v>0</v>
      </c>
    </row>
    <row r="72" spans="1:71" s="3" customFormat="1" ht="15.5" x14ac:dyDescent="0.35">
      <c r="A72" s="29"/>
      <c r="B72" s="30"/>
      <c r="C72" s="51"/>
      <c r="D72" s="10" t="str">
        <f t="shared" si="66"/>
        <v/>
      </c>
      <c r="E72" s="28"/>
      <c r="F72" s="28"/>
      <c r="G72" s="28" t="s">
        <v>4</v>
      </c>
      <c r="H72" s="28"/>
      <c r="I72" s="28"/>
      <c r="J72" s="28" t="s">
        <v>4</v>
      </c>
      <c r="K72" s="28"/>
      <c r="L72" s="28"/>
      <c r="M72" s="28" t="s">
        <v>4</v>
      </c>
      <c r="N72" s="28"/>
      <c r="O72" s="28"/>
      <c r="P72" s="28" t="s">
        <v>4</v>
      </c>
      <c r="Q72" s="28"/>
      <c r="R72" s="28"/>
      <c r="S72" s="28" t="s">
        <v>4</v>
      </c>
      <c r="T72" s="28"/>
      <c r="U72" s="28"/>
      <c r="V72" s="51" t="s">
        <v>4</v>
      </c>
      <c r="W72" s="51"/>
      <c r="X72" s="28" t="s">
        <v>4</v>
      </c>
      <c r="Y72" s="10" t="str">
        <f>IF(AND('Section 8'!$L$4=No,OR($BF72=FALSE,$BG72=FALSE)),Tab_NotReq,
IF(AND($C72="",$D72="",$F72="",$I72="",$R72="",$U72="",$W72="",$AA72="",$AB72=""),"",
IF(COUNTIF($AA72:$BD72,Incomplete)&gt;=1,Incomplete_or_multiple_errors&amp;": "&amp;INDEX($AA$2:$BD$4,1,MATCH(Incomplete,$AA72:$BD72,0)),Complete)))</f>
        <v/>
      </c>
      <c r="Z72" s="7"/>
      <c r="AA72" s="10" t="str">
        <f t="shared" si="69"/>
        <v/>
      </c>
      <c r="AB72" s="10" t="str" cm="1">
        <f t="array" ref="AB72">IF($AB$1=No,"",
IF(OR(BF72=FALSE,BG72=FALSE),"",
IF(AND(SUMPRODUCT(--(BH72:BH$336=TRUE))=0,SUMPRODUCT(--(BI72:BI$336=TRUE))=0),"",Incomplete)))</f>
        <v/>
      </c>
      <c r="AC72" s="10" t="str">
        <f>IF(AC$1=No,"",IF($C72="","",
IF(COUNTIF('Substances &amp; Codes'!$B$4:$H$276,$C72)=0,Incomplete,Complete)))</f>
        <v/>
      </c>
      <c r="AD72" s="10" t="str">
        <f t="shared" si="67"/>
        <v/>
      </c>
      <c r="AE72" s="10" t="str">
        <f t="shared" si="70"/>
        <v/>
      </c>
      <c r="AF72" s="10" t="str">
        <f t="shared" si="71"/>
        <v/>
      </c>
      <c r="AG72" s="10" t="str">
        <f t="shared" si="72"/>
        <v/>
      </c>
      <c r="AH72" s="10" t="str">
        <f t="shared" si="73"/>
        <v/>
      </c>
      <c r="AI72" s="10" t="str">
        <f t="shared" si="74"/>
        <v/>
      </c>
      <c r="AJ72" s="10" t="str">
        <f t="shared" si="75"/>
        <v/>
      </c>
      <c r="AK72" s="10" t="str">
        <f t="shared" si="76"/>
        <v/>
      </c>
      <c r="AL72" s="10" t="str">
        <f t="shared" si="77"/>
        <v/>
      </c>
      <c r="AM72" s="10" t="str">
        <f t="shared" si="78"/>
        <v/>
      </c>
      <c r="AN72" s="10" t="str">
        <f t="shared" si="79"/>
        <v/>
      </c>
      <c r="AO72" s="10" t="str">
        <f t="shared" si="80"/>
        <v/>
      </c>
      <c r="AP72" s="10" t="str">
        <f t="shared" si="81"/>
        <v/>
      </c>
      <c r="AQ72" s="10" t="str">
        <f t="shared" si="82"/>
        <v/>
      </c>
      <c r="AR72" s="10" t="str">
        <f t="shared" si="83"/>
        <v/>
      </c>
      <c r="AS72" s="10" t="str">
        <f t="shared" si="84"/>
        <v/>
      </c>
      <c r="AT72" s="10" t="str">
        <f t="shared" si="85"/>
        <v/>
      </c>
      <c r="AU72" s="10" t="str">
        <f t="shared" si="86"/>
        <v/>
      </c>
      <c r="AV72" s="10" t="str">
        <f t="shared" si="87"/>
        <v/>
      </c>
      <c r="AW72" s="10" t="str">
        <f t="shared" si="88"/>
        <v/>
      </c>
      <c r="AX72" s="10" t="str">
        <f t="shared" si="89"/>
        <v/>
      </c>
      <c r="AY72" s="10" t="str">
        <f t="shared" si="90"/>
        <v/>
      </c>
      <c r="AZ72" s="10" t="str">
        <f t="shared" si="91"/>
        <v/>
      </c>
      <c r="BA72" s="10" t="str">
        <f t="shared" si="92"/>
        <v/>
      </c>
      <c r="BB72" s="10" t="str">
        <f t="shared" si="93"/>
        <v/>
      </c>
      <c r="BC72" s="10" t="str">
        <f t="shared" si="28"/>
        <v/>
      </c>
      <c r="BD72" s="10" t="str">
        <f t="shared" si="94"/>
        <v/>
      </c>
      <c r="BE72" s="10"/>
      <c r="BF72" s="10" t="b">
        <f t="shared" si="95"/>
        <v>1</v>
      </c>
      <c r="BG72" s="10" t="b">
        <f t="shared" si="30"/>
        <v>1</v>
      </c>
      <c r="BH72" s="10" t="b">
        <f t="shared" si="96"/>
        <v>0</v>
      </c>
      <c r="BI72" s="10" t="b">
        <f t="shared" si="31"/>
        <v>0</v>
      </c>
      <c r="BJ72" s="10"/>
      <c r="BK72" s="10">
        <v>1000</v>
      </c>
      <c r="BL72" s="59">
        <f t="shared" si="68"/>
        <v>0</v>
      </c>
      <c r="BM72" s="59">
        <v>10</v>
      </c>
      <c r="BN72" s="10"/>
      <c r="BO72" s="10">
        <f t="shared" si="97"/>
        <v>0</v>
      </c>
      <c r="BP72" s="59">
        <f t="shared" si="98"/>
        <v>0</v>
      </c>
      <c r="BQ72" s="59">
        <f t="shared" si="99"/>
        <v>0</v>
      </c>
      <c r="BR72" s="59">
        <f t="shared" si="100"/>
        <v>0</v>
      </c>
      <c r="BS72" s="59">
        <f t="shared" si="101"/>
        <v>0</v>
      </c>
    </row>
    <row r="73" spans="1:71" s="3" customFormat="1" ht="15.5" x14ac:dyDescent="0.35">
      <c r="A73" s="29"/>
      <c r="B73" s="30"/>
      <c r="C73" s="51"/>
      <c r="D73" s="10" t="str">
        <f t="shared" si="66"/>
        <v/>
      </c>
      <c r="E73" s="28"/>
      <c r="F73" s="28"/>
      <c r="G73" s="28" t="s">
        <v>4</v>
      </c>
      <c r="H73" s="28"/>
      <c r="I73" s="28"/>
      <c r="J73" s="28" t="s">
        <v>4</v>
      </c>
      <c r="K73" s="28"/>
      <c r="L73" s="28"/>
      <c r="M73" s="28" t="s">
        <v>4</v>
      </c>
      <c r="N73" s="28"/>
      <c r="O73" s="28"/>
      <c r="P73" s="28" t="s">
        <v>4</v>
      </c>
      <c r="Q73" s="28"/>
      <c r="R73" s="28"/>
      <c r="S73" s="28" t="s">
        <v>4</v>
      </c>
      <c r="T73" s="28"/>
      <c r="U73" s="28"/>
      <c r="V73" s="51" t="s">
        <v>4</v>
      </c>
      <c r="W73" s="51"/>
      <c r="X73" s="28" t="s">
        <v>4</v>
      </c>
      <c r="Y73" s="10" t="str">
        <f>IF(AND('Section 8'!$L$4=No,OR($BF73=FALSE,$BG73=FALSE)),Tab_NotReq,
IF(AND($C73="",$D73="",$F73="",$I73="",$R73="",$U73="",$W73="",$AA73="",$AB73=""),"",
IF(COUNTIF($AA73:$BD73,Incomplete)&gt;=1,Incomplete_or_multiple_errors&amp;": "&amp;INDEX($AA$2:$BD$4,1,MATCH(Incomplete,$AA73:$BD73,0)),Complete)))</f>
        <v/>
      </c>
      <c r="Z73" s="7"/>
      <c r="AA73" s="10" t="str">
        <f t="shared" si="69"/>
        <v/>
      </c>
      <c r="AB73" s="10" t="str" cm="1">
        <f t="array" ref="AB73">IF($AB$1=No,"",
IF(OR(BF73=FALSE,BG73=FALSE),"",
IF(AND(SUMPRODUCT(--(BH73:BH$336=TRUE))=0,SUMPRODUCT(--(BI73:BI$336=TRUE))=0),"",Incomplete)))</f>
        <v/>
      </c>
      <c r="AC73" s="10" t="str">
        <f>IF(AC$1=No,"",IF($C73="","",
IF(COUNTIF('Substances &amp; Codes'!$B$4:$H$276,$C73)=0,Incomplete,Complete)))</f>
        <v/>
      </c>
      <c r="AD73" s="10" t="str">
        <f t="shared" si="67"/>
        <v/>
      </c>
      <c r="AE73" s="10" t="str">
        <f t="shared" si="70"/>
        <v/>
      </c>
      <c r="AF73" s="10" t="str">
        <f t="shared" si="71"/>
        <v/>
      </c>
      <c r="AG73" s="10" t="str">
        <f t="shared" si="72"/>
        <v/>
      </c>
      <c r="AH73" s="10" t="str">
        <f t="shared" si="73"/>
        <v/>
      </c>
      <c r="AI73" s="10" t="str">
        <f t="shared" si="74"/>
        <v/>
      </c>
      <c r="AJ73" s="10" t="str">
        <f t="shared" si="75"/>
        <v/>
      </c>
      <c r="AK73" s="10" t="str">
        <f t="shared" si="76"/>
        <v/>
      </c>
      <c r="AL73" s="10" t="str">
        <f t="shared" si="77"/>
        <v/>
      </c>
      <c r="AM73" s="10" t="str">
        <f t="shared" si="78"/>
        <v/>
      </c>
      <c r="AN73" s="10" t="str">
        <f t="shared" si="79"/>
        <v/>
      </c>
      <c r="AO73" s="10" t="str">
        <f t="shared" si="80"/>
        <v/>
      </c>
      <c r="AP73" s="10" t="str">
        <f t="shared" si="81"/>
        <v/>
      </c>
      <c r="AQ73" s="10" t="str">
        <f t="shared" si="82"/>
        <v/>
      </c>
      <c r="AR73" s="10" t="str">
        <f t="shared" si="83"/>
        <v/>
      </c>
      <c r="AS73" s="10" t="str">
        <f t="shared" si="84"/>
        <v/>
      </c>
      <c r="AT73" s="10" t="str">
        <f t="shared" si="85"/>
        <v/>
      </c>
      <c r="AU73" s="10" t="str">
        <f t="shared" si="86"/>
        <v/>
      </c>
      <c r="AV73" s="10" t="str">
        <f t="shared" si="87"/>
        <v/>
      </c>
      <c r="AW73" s="10" t="str">
        <f t="shared" si="88"/>
        <v/>
      </c>
      <c r="AX73" s="10" t="str">
        <f t="shared" si="89"/>
        <v/>
      </c>
      <c r="AY73" s="10" t="str">
        <f t="shared" si="90"/>
        <v/>
      </c>
      <c r="AZ73" s="10" t="str">
        <f t="shared" si="91"/>
        <v/>
      </c>
      <c r="BA73" s="10" t="str">
        <f t="shared" si="92"/>
        <v/>
      </c>
      <c r="BB73" s="10" t="str">
        <f t="shared" si="93"/>
        <v/>
      </c>
      <c r="BC73" s="10" t="str">
        <f t="shared" si="28"/>
        <v/>
      </c>
      <c r="BD73" s="10" t="str">
        <f t="shared" si="94"/>
        <v/>
      </c>
      <c r="BE73" s="10"/>
      <c r="BF73" s="10" t="b">
        <f t="shared" si="95"/>
        <v>1</v>
      </c>
      <c r="BG73" s="10" t="b">
        <f t="shared" si="30"/>
        <v>1</v>
      </c>
      <c r="BH73" s="10" t="b">
        <f t="shared" si="96"/>
        <v>0</v>
      </c>
      <c r="BI73" s="10" t="b">
        <f t="shared" si="31"/>
        <v>0</v>
      </c>
      <c r="BJ73" s="10"/>
      <c r="BK73" s="10">
        <v>1000</v>
      </c>
      <c r="BL73" s="59">
        <f t="shared" si="68"/>
        <v>0</v>
      </c>
      <c r="BM73" s="59">
        <v>10</v>
      </c>
      <c r="BN73" s="10"/>
      <c r="BO73" s="10">
        <f t="shared" si="97"/>
        <v>0</v>
      </c>
      <c r="BP73" s="59">
        <f t="shared" si="98"/>
        <v>0</v>
      </c>
      <c r="BQ73" s="59">
        <f t="shared" si="99"/>
        <v>0</v>
      </c>
      <c r="BR73" s="59">
        <f t="shared" si="100"/>
        <v>0</v>
      </c>
      <c r="BS73" s="59">
        <f t="shared" si="101"/>
        <v>0</v>
      </c>
    </row>
    <row r="74" spans="1:71" s="3" customFormat="1" ht="15.5" x14ac:dyDescent="0.35">
      <c r="A74" s="29"/>
      <c r="B74" s="30"/>
      <c r="C74" s="51"/>
      <c r="D74" s="10" t="str">
        <f t="shared" si="66"/>
        <v/>
      </c>
      <c r="E74" s="28"/>
      <c r="F74" s="28"/>
      <c r="G74" s="28" t="s">
        <v>4</v>
      </c>
      <c r="H74" s="28"/>
      <c r="I74" s="28"/>
      <c r="J74" s="28" t="s">
        <v>4</v>
      </c>
      <c r="K74" s="28"/>
      <c r="L74" s="28"/>
      <c r="M74" s="28" t="s">
        <v>4</v>
      </c>
      <c r="N74" s="28"/>
      <c r="O74" s="28"/>
      <c r="P74" s="28" t="s">
        <v>4</v>
      </c>
      <c r="Q74" s="28"/>
      <c r="R74" s="28"/>
      <c r="S74" s="28" t="s">
        <v>4</v>
      </c>
      <c r="T74" s="28"/>
      <c r="U74" s="28"/>
      <c r="V74" s="51" t="s">
        <v>4</v>
      </c>
      <c r="W74" s="51"/>
      <c r="X74" s="28" t="s">
        <v>4</v>
      </c>
      <c r="Y74" s="10" t="str">
        <f>IF(AND('Section 8'!$L$4=No,OR($BF74=FALSE,$BG74=FALSE)),Tab_NotReq,
IF(AND($C74="",$D74="",$F74="",$I74="",$R74="",$U74="",$W74="",$AA74="",$AB74=""),"",
IF(COUNTIF($AA74:$BD74,Incomplete)&gt;=1,Incomplete_or_multiple_errors&amp;": "&amp;INDEX($AA$2:$BD$4,1,MATCH(Incomplete,$AA74:$BD74,0)),Complete)))</f>
        <v/>
      </c>
      <c r="Z74" s="7"/>
      <c r="AA74" s="10" t="str">
        <f t="shared" si="69"/>
        <v/>
      </c>
      <c r="AB74" s="10" t="str" cm="1">
        <f t="array" ref="AB74">IF($AB$1=No,"",
IF(OR(BF74=FALSE,BG74=FALSE),"",
IF(AND(SUMPRODUCT(--(BH74:BH$336=TRUE))=0,SUMPRODUCT(--(BI74:BI$336=TRUE))=0),"",Incomplete)))</f>
        <v/>
      </c>
      <c r="AC74" s="10" t="str">
        <f>IF(AC$1=No,"",IF($C74="","",
IF(COUNTIF('Substances &amp; Codes'!$B$4:$H$276,$C74)=0,Incomplete,Complete)))</f>
        <v/>
      </c>
      <c r="AD74" s="10" t="str">
        <f t="shared" si="67"/>
        <v/>
      </c>
      <c r="AE74" s="10" t="str">
        <f t="shared" si="70"/>
        <v/>
      </c>
      <c r="AF74" s="10" t="str">
        <f t="shared" si="71"/>
        <v/>
      </c>
      <c r="AG74" s="10" t="str">
        <f t="shared" si="72"/>
        <v/>
      </c>
      <c r="AH74" s="10" t="str">
        <f t="shared" si="73"/>
        <v/>
      </c>
      <c r="AI74" s="10" t="str">
        <f t="shared" si="74"/>
        <v/>
      </c>
      <c r="AJ74" s="10" t="str">
        <f t="shared" si="75"/>
        <v/>
      </c>
      <c r="AK74" s="10" t="str">
        <f t="shared" si="76"/>
        <v/>
      </c>
      <c r="AL74" s="10" t="str">
        <f t="shared" si="77"/>
        <v/>
      </c>
      <c r="AM74" s="10" t="str">
        <f t="shared" si="78"/>
        <v/>
      </c>
      <c r="AN74" s="10" t="str">
        <f t="shared" si="79"/>
        <v/>
      </c>
      <c r="AO74" s="10" t="str">
        <f t="shared" si="80"/>
        <v/>
      </c>
      <c r="AP74" s="10" t="str">
        <f t="shared" si="81"/>
        <v/>
      </c>
      <c r="AQ74" s="10" t="str">
        <f t="shared" si="82"/>
        <v/>
      </c>
      <c r="AR74" s="10" t="str">
        <f t="shared" si="83"/>
        <v/>
      </c>
      <c r="AS74" s="10" t="str">
        <f t="shared" si="84"/>
        <v/>
      </c>
      <c r="AT74" s="10" t="str">
        <f t="shared" si="85"/>
        <v/>
      </c>
      <c r="AU74" s="10" t="str">
        <f t="shared" si="86"/>
        <v/>
      </c>
      <c r="AV74" s="10" t="str">
        <f t="shared" si="87"/>
        <v/>
      </c>
      <c r="AW74" s="10" t="str">
        <f t="shared" si="88"/>
        <v/>
      </c>
      <c r="AX74" s="10" t="str">
        <f t="shared" si="89"/>
        <v/>
      </c>
      <c r="AY74" s="10" t="str">
        <f t="shared" si="90"/>
        <v/>
      </c>
      <c r="AZ74" s="10" t="str">
        <f t="shared" si="91"/>
        <v/>
      </c>
      <c r="BA74" s="10" t="str">
        <f t="shared" si="92"/>
        <v/>
      </c>
      <c r="BB74" s="10" t="str">
        <f t="shared" si="93"/>
        <v/>
      </c>
      <c r="BC74" s="10" t="str">
        <f t="shared" si="28"/>
        <v/>
      </c>
      <c r="BD74" s="10" t="str">
        <f t="shared" si="94"/>
        <v/>
      </c>
      <c r="BE74" s="10"/>
      <c r="BF74" s="10" t="b">
        <f t="shared" si="95"/>
        <v>1</v>
      </c>
      <c r="BG74" s="10" t="b">
        <f t="shared" si="30"/>
        <v>1</v>
      </c>
      <c r="BH74" s="10" t="b">
        <f t="shared" si="96"/>
        <v>0</v>
      </c>
      <c r="BI74" s="10" t="b">
        <f t="shared" si="31"/>
        <v>0</v>
      </c>
      <c r="BJ74" s="10"/>
      <c r="BK74" s="10">
        <v>1000</v>
      </c>
      <c r="BL74" s="59">
        <f t="shared" si="68"/>
        <v>0</v>
      </c>
      <c r="BM74" s="59">
        <v>10</v>
      </c>
      <c r="BN74" s="10"/>
      <c r="BO74" s="10">
        <f t="shared" si="97"/>
        <v>0</v>
      </c>
      <c r="BP74" s="59">
        <f t="shared" si="98"/>
        <v>0</v>
      </c>
      <c r="BQ74" s="59">
        <f t="shared" si="99"/>
        <v>0</v>
      </c>
      <c r="BR74" s="59">
        <f t="shared" si="100"/>
        <v>0</v>
      </c>
      <c r="BS74" s="59">
        <f t="shared" si="101"/>
        <v>0</v>
      </c>
    </row>
    <row r="75" spans="1:71" s="3" customFormat="1" ht="15.5" x14ac:dyDescent="0.35">
      <c r="A75" s="29"/>
      <c r="B75" s="30"/>
      <c r="C75" s="51"/>
      <c r="D75" s="10" t="str">
        <f t="shared" si="66"/>
        <v/>
      </c>
      <c r="E75" s="28"/>
      <c r="F75" s="28"/>
      <c r="G75" s="28" t="s">
        <v>4</v>
      </c>
      <c r="H75" s="28"/>
      <c r="I75" s="28"/>
      <c r="J75" s="28" t="s">
        <v>4</v>
      </c>
      <c r="K75" s="28"/>
      <c r="L75" s="28"/>
      <c r="M75" s="28" t="s">
        <v>4</v>
      </c>
      <c r="N75" s="28"/>
      <c r="O75" s="28"/>
      <c r="P75" s="28" t="s">
        <v>4</v>
      </c>
      <c r="Q75" s="28"/>
      <c r="R75" s="28"/>
      <c r="S75" s="28" t="s">
        <v>4</v>
      </c>
      <c r="T75" s="28"/>
      <c r="U75" s="28"/>
      <c r="V75" s="51" t="s">
        <v>4</v>
      </c>
      <c r="W75" s="51"/>
      <c r="X75" s="28" t="s">
        <v>4</v>
      </c>
      <c r="Y75" s="10" t="str">
        <f>IF(AND('Section 8'!$L$4=No,OR($BF75=FALSE,$BG75=FALSE)),Tab_NotReq,
IF(AND($C75="",$D75="",$F75="",$I75="",$R75="",$U75="",$W75="",$AA75="",$AB75=""),"",
IF(COUNTIF($AA75:$BD75,Incomplete)&gt;=1,Incomplete_or_multiple_errors&amp;": "&amp;INDEX($AA$2:$BD$4,1,MATCH(Incomplete,$AA75:$BD75,0)),Complete)))</f>
        <v/>
      </c>
      <c r="Z75" s="7"/>
      <c r="AA75" s="10" t="str">
        <f t="shared" si="69"/>
        <v/>
      </c>
      <c r="AB75" s="10" t="str" cm="1">
        <f t="array" ref="AB75">IF($AB$1=No,"",
IF(OR(BF75=FALSE,BG75=FALSE),"",
IF(AND(SUMPRODUCT(--(BH75:BH$336=TRUE))=0,SUMPRODUCT(--(BI75:BI$336=TRUE))=0),"",Incomplete)))</f>
        <v/>
      </c>
      <c r="AC75" s="10" t="str">
        <f>IF(AC$1=No,"",IF($C75="","",
IF(COUNTIF('Substances &amp; Codes'!$B$4:$H$276,$C75)=0,Incomplete,Complete)))</f>
        <v/>
      </c>
      <c r="AD75" s="10" t="str">
        <f t="shared" si="67"/>
        <v/>
      </c>
      <c r="AE75" s="10" t="str">
        <f t="shared" si="70"/>
        <v/>
      </c>
      <c r="AF75" s="10" t="str">
        <f t="shared" si="71"/>
        <v/>
      </c>
      <c r="AG75" s="10" t="str">
        <f t="shared" si="72"/>
        <v/>
      </c>
      <c r="AH75" s="10" t="str">
        <f t="shared" si="73"/>
        <v/>
      </c>
      <c r="AI75" s="10" t="str">
        <f t="shared" si="74"/>
        <v/>
      </c>
      <c r="AJ75" s="10" t="str">
        <f t="shared" si="75"/>
        <v/>
      </c>
      <c r="AK75" s="10" t="str">
        <f t="shared" si="76"/>
        <v/>
      </c>
      <c r="AL75" s="10" t="str">
        <f t="shared" si="77"/>
        <v/>
      </c>
      <c r="AM75" s="10" t="str">
        <f t="shared" si="78"/>
        <v/>
      </c>
      <c r="AN75" s="10" t="str">
        <f t="shared" si="79"/>
        <v/>
      </c>
      <c r="AO75" s="10" t="str">
        <f t="shared" si="80"/>
        <v/>
      </c>
      <c r="AP75" s="10" t="str">
        <f t="shared" si="81"/>
        <v/>
      </c>
      <c r="AQ75" s="10" t="str">
        <f t="shared" si="82"/>
        <v/>
      </c>
      <c r="AR75" s="10" t="str">
        <f t="shared" si="83"/>
        <v/>
      </c>
      <c r="AS75" s="10" t="str">
        <f t="shared" si="84"/>
        <v/>
      </c>
      <c r="AT75" s="10" t="str">
        <f t="shared" si="85"/>
        <v/>
      </c>
      <c r="AU75" s="10" t="str">
        <f t="shared" si="86"/>
        <v/>
      </c>
      <c r="AV75" s="10" t="str">
        <f t="shared" si="87"/>
        <v/>
      </c>
      <c r="AW75" s="10" t="str">
        <f t="shared" si="88"/>
        <v/>
      </c>
      <c r="AX75" s="10" t="str">
        <f t="shared" si="89"/>
        <v/>
      </c>
      <c r="AY75" s="10" t="str">
        <f t="shared" si="90"/>
        <v/>
      </c>
      <c r="AZ75" s="10" t="str">
        <f t="shared" si="91"/>
        <v/>
      </c>
      <c r="BA75" s="10" t="str">
        <f t="shared" si="92"/>
        <v/>
      </c>
      <c r="BB75" s="10" t="str">
        <f t="shared" si="93"/>
        <v/>
      </c>
      <c r="BC75" s="10" t="str">
        <f t="shared" si="28"/>
        <v/>
      </c>
      <c r="BD75" s="10" t="str">
        <f t="shared" si="94"/>
        <v/>
      </c>
      <c r="BE75" s="10"/>
      <c r="BF75" s="10" t="b">
        <f t="shared" si="95"/>
        <v>1</v>
      </c>
      <c r="BG75" s="10" t="b">
        <f t="shared" si="30"/>
        <v>1</v>
      </c>
      <c r="BH75" s="10" t="b">
        <f t="shared" si="96"/>
        <v>0</v>
      </c>
      <c r="BI75" s="10" t="b">
        <f t="shared" si="31"/>
        <v>0</v>
      </c>
      <c r="BJ75" s="10"/>
      <c r="BK75" s="10">
        <v>1000</v>
      </c>
      <c r="BL75" s="59">
        <f t="shared" si="68"/>
        <v>0</v>
      </c>
      <c r="BM75" s="59">
        <v>10</v>
      </c>
      <c r="BN75" s="10"/>
      <c r="BO75" s="10">
        <f t="shared" si="97"/>
        <v>0</v>
      </c>
      <c r="BP75" s="59">
        <f t="shared" si="98"/>
        <v>0</v>
      </c>
      <c r="BQ75" s="59">
        <f t="shared" si="99"/>
        <v>0</v>
      </c>
      <c r="BR75" s="59">
        <f t="shared" si="100"/>
        <v>0</v>
      </c>
      <c r="BS75" s="59">
        <f t="shared" si="101"/>
        <v>0</v>
      </c>
    </row>
    <row r="76" spans="1:71" s="3" customFormat="1" ht="15.5" x14ac:dyDescent="0.35">
      <c r="A76" s="29"/>
      <c r="B76" s="30"/>
      <c r="C76" s="51"/>
      <c r="D76" s="10" t="str">
        <f t="shared" si="66"/>
        <v/>
      </c>
      <c r="E76" s="28"/>
      <c r="F76" s="28"/>
      <c r="G76" s="28" t="s">
        <v>4</v>
      </c>
      <c r="H76" s="28"/>
      <c r="I76" s="28"/>
      <c r="J76" s="28" t="s">
        <v>4</v>
      </c>
      <c r="K76" s="28"/>
      <c r="L76" s="28"/>
      <c r="M76" s="28" t="s">
        <v>4</v>
      </c>
      <c r="N76" s="28"/>
      <c r="O76" s="28"/>
      <c r="P76" s="28" t="s">
        <v>4</v>
      </c>
      <c r="Q76" s="28"/>
      <c r="R76" s="28"/>
      <c r="S76" s="28" t="s">
        <v>4</v>
      </c>
      <c r="T76" s="28"/>
      <c r="U76" s="28"/>
      <c r="V76" s="51" t="s">
        <v>4</v>
      </c>
      <c r="W76" s="51"/>
      <c r="X76" s="28" t="s">
        <v>4</v>
      </c>
      <c r="Y76" s="10" t="str">
        <f>IF(AND('Section 8'!$L$4=No,OR($BF76=FALSE,$BG76=FALSE)),Tab_NotReq,
IF(AND($C76="",$D76="",$F76="",$I76="",$R76="",$U76="",$W76="",$AA76="",$AB76=""),"",
IF(COUNTIF($AA76:$BD76,Incomplete)&gt;=1,Incomplete_or_multiple_errors&amp;": "&amp;INDEX($AA$2:$BD$4,1,MATCH(Incomplete,$AA76:$BD76,0)),Complete)))</f>
        <v/>
      </c>
      <c r="Z76" s="7"/>
      <c r="AA76" s="10" t="str">
        <f t="shared" si="69"/>
        <v/>
      </c>
      <c r="AB76" s="10" t="str" cm="1">
        <f t="array" ref="AB76">IF($AB$1=No,"",
IF(OR(BF76=FALSE,BG76=FALSE),"",
IF(AND(SUMPRODUCT(--(BH76:BH$336=TRUE))=0,SUMPRODUCT(--(BI76:BI$336=TRUE))=0),"",Incomplete)))</f>
        <v/>
      </c>
      <c r="AC76" s="10" t="str">
        <f>IF(AC$1=No,"",IF($C76="","",
IF(COUNTIF('Substances &amp; Codes'!$B$4:$H$276,$C76)=0,Incomplete,Complete)))</f>
        <v/>
      </c>
      <c r="AD76" s="10" t="str">
        <f t="shared" si="67"/>
        <v/>
      </c>
      <c r="AE76" s="10" t="str">
        <f t="shared" si="70"/>
        <v/>
      </c>
      <c r="AF76" s="10" t="str">
        <f t="shared" si="71"/>
        <v/>
      </c>
      <c r="AG76" s="10" t="str">
        <f t="shared" si="72"/>
        <v/>
      </c>
      <c r="AH76" s="10" t="str">
        <f t="shared" si="73"/>
        <v/>
      </c>
      <c r="AI76" s="10" t="str">
        <f t="shared" si="74"/>
        <v/>
      </c>
      <c r="AJ76" s="10" t="str">
        <f t="shared" si="75"/>
        <v/>
      </c>
      <c r="AK76" s="10" t="str">
        <f t="shared" si="76"/>
        <v/>
      </c>
      <c r="AL76" s="10" t="str">
        <f t="shared" si="77"/>
        <v/>
      </c>
      <c r="AM76" s="10" t="str">
        <f t="shared" si="78"/>
        <v/>
      </c>
      <c r="AN76" s="10" t="str">
        <f t="shared" si="79"/>
        <v/>
      </c>
      <c r="AO76" s="10" t="str">
        <f t="shared" si="80"/>
        <v/>
      </c>
      <c r="AP76" s="10" t="str">
        <f t="shared" si="81"/>
        <v/>
      </c>
      <c r="AQ76" s="10" t="str">
        <f t="shared" si="82"/>
        <v/>
      </c>
      <c r="AR76" s="10" t="str">
        <f t="shared" si="83"/>
        <v/>
      </c>
      <c r="AS76" s="10" t="str">
        <f t="shared" si="84"/>
        <v/>
      </c>
      <c r="AT76" s="10" t="str">
        <f t="shared" si="85"/>
        <v/>
      </c>
      <c r="AU76" s="10" t="str">
        <f t="shared" si="86"/>
        <v/>
      </c>
      <c r="AV76" s="10" t="str">
        <f t="shared" si="87"/>
        <v/>
      </c>
      <c r="AW76" s="10" t="str">
        <f t="shared" si="88"/>
        <v/>
      </c>
      <c r="AX76" s="10" t="str">
        <f t="shared" si="89"/>
        <v/>
      </c>
      <c r="AY76" s="10" t="str">
        <f t="shared" si="90"/>
        <v/>
      </c>
      <c r="AZ76" s="10" t="str">
        <f t="shared" si="91"/>
        <v/>
      </c>
      <c r="BA76" s="10" t="str">
        <f t="shared" si="92"/>
        <v/>
      </c>
      <c r="BB76" s="10" t="str">
        <f t="shared" si="93"/>
        <v/>
      </c>
      <c r="BC76" s="10" t="str">
        <f t="shared" si="28"/>
        <v/>
      </c>
      <c r="BD76" s="10" t="str">
        <f t="shared" si="94"/>
        <v/>
      </c>
      <c r="BE76" s="10"/>
      <c r="BF76" s="10" t="b">
        <f t="shared" si="95"/>
        <v>1</v>
      </c>
      <c r="BG76" s="10" t="b">
        <f t="shared" si="30"/>
        <v>1</v>
      </c>
      <c r="BH76" s="10" t="b">
        <f t="shared" si="96"/>
        <v>0</v>
      </c>
      <c r="BI76" s="10" t="b">
        <f t="shared" si="31"/>
        <v>0</v>
      </c>
      <c r="BJ76" s="10"/>
      <c r="BK76" s="10">
        <v>1000</v>
      </c>
      <c r="BL76" s="59">
        <f t="shared" si="68"/>
        <v>0</v>
      </c>
      <c r="BM76" s="59">
        <v>10</v>
      </c>
      <c r="BN76" s="10"/>
      <c r="BO76" s="10">
        <f t="shared" si="97"/>
        <v>0</v>
      </c>
      <c r="BP76" s="59">
        <f t="shared" si="98"/>
        <v>0</v>
      </c>
      <c r="BQ76" s="59">
        <f t="shared" si="99"/>
        <v>0</v>
      </c>
      <c r="BR76" s="59">
        <f t="shared" si="100"/>
        <v>0</v>
      </c>
      <c r="BS76" s="59">
        <f t="shared" si="101"/>
        <v>0</v>
      </c>
    </row>
    <row r="77" spans="1:71" s="3" customFormat="1" ht="15.5" x14ac:dyDescent="0.35">
      <c r="A77" s="29"/>
      <c r="B77" s="30"/>
      <c r="C77" s="51"/>
      <c r="D77" s="10" t="str">
        <f t="shared" si="66"/>
        <v/>
      </c>
      <c r="E77" s="28"/>
      <c r="F77" s="28"/>
      <c r="G77" s="28" t="s">
        <v>4</v>
      </c>
      <c r="H77" s="28"/>
      <c r="I77" s="28"/>
      <c r="J77" s="28" t="s">
        <v>4</v>
      </c>
      <c r="K77" s="28"/>
      <c r="L77" s="28"/>
      <c r="M77" s="28" t="s">
        <v>4</v>
      </c>
      <c r="N77" s="28"/>
      <c r="O77" s="28"/>
      <c r="P77" s="28" t="s">
        <v>4</v>
      </c>
      <c r="Q77" s="28"/>
      <c r="R77" s="28"/>
      <c r="S77" s="28" t="s">
        <v>4</v>
      </c>
      <c r="T77" s="28"/>
      <c r="U77" s="28"/>
      <c r="V77" s="51" t="s">
        <v>4</v>
      </c>
      <c r="W77" s="51"/>
      <c r="X77" s="28" t="s">
        <v>4</v>
      </c>
      <c r="Y77" s="10" t="str">
        <f>IF(AND('Section 8'!$L$4=No,OR($BF77=FALSE,$BG77=FALSE)),Tab_NotReq,
IF(AND($C77="",$D77="",$F77="",$I77="",$R77="",$U77="",$W77="",$AA77="",$AB77=""),"",
IF(COUNTIF($AA77:$BD77,Incomplete)&gt;=1,Incomplete_or_multiple_errors&amp;": "&amp;INDEX($AA$2:$BD$4,1,MATCH(Incomplete,$AA77:$BD77,0)),Complete)))</f>
        <v/>
      </c>
      <c r="Z77" s="7"/>
      <c r="AA77" s="10" t="str">
        <f t="shared" si="69"/>
        <v/>
      </c>
      <c r="AB77" s="10" t="str" cm="1">
        <f t="array" ref="AB77">IF($AB$1=No,"",
IF(OR(BF77=FALSE,BG77=FALSE),"",
IF(AND(SUMPRODUCT(--(BH77:BH$336=TRUE))=0,SUMPRODUCT(--(BI77:BI$336=TRUE))=0),"",Incomplete)))</f>
        <v/>
      </c>
      <c r="AC77" s="10" t="str">
        <f>IF(AC$1=No,"",IF($C77="","",
IF(COUNTIF('Substances &amp; Codes'!$B$4:$H$276,$C77)=0,Incomplete,Complete)))</f>
        <v/>
      </c>
      <c r="AD77" s="10" t="str">
        <f t="shared" si="67"/>
        <v/>
      </c>
      <c r="AE77" s="10" t="str">
        <f t="shared" si="70"/>
        <v/>
      </c>
      <c r="AF77" s="10" t="str">
        <f t="shared" si="71"/>
        <v/>
      </c>
      <c r="AG77" s="10" t="str">
        <f t="shared" si="72"/>
        <v/>
      </c>
      <c r="AH77" s="10" t="str">
        <f t="shared" si="73"/>
        <v/>
      </c>
      <c r="AI77" s="10" t="str">
        <f t="shared" si="74"/>
        <v/>
      </c>
      <c r="AJ77" s="10" t="str">
        <f t="shared" si="75"/>
        <v/>
      </c>
      <c r="AK77" s="10" t="str">
        <f t="shared" si="76"/>
        <v/>
      </c>
      <c r="AL77" s="10" t="str">
        <f t="shared" si="77"/>
        <v/>
      </c>
      <c r="AM77" s="10" t="str">
        <f t="shared" si="78"/>
        <v/>
      </c>
      <c r="AN77" s="10" t="str">
        <f t="shared" si="79"/>
        <v/>
      </c>
      <c r="AO77" s="10" t="str">
        <f t="shared" si="80"/>
        <v/>
      </c>
      <c r="AP77" s="10" t="str">
        <f t="shared" si="81"/>
        <v/>
      </c>
      <c r="AQ77" s="10" t="str">
        <f t="shared" si="82"/>
        <v/>
      </c>
      <c r="AR77" s="10" t="str">
        <f t="shared" si="83"/>
        <v/>
      </c>
      <c r="AS77" s="10" t="str">
        <f t="shared" si="84"/>
        <v/>
      </c>
      <c r="AT77" s="10" t="str">
        <f t="shared" si="85"/>
        <v/>
      </c>
      <c r="AU77" s="10" t="str">
        <f t="shared" si="86"/>
        <v/>
      </c>
      <c r="AV77" s="10" t="str">
        <f t="shared" si="87"/>
        <v/>
      </c>
      <c r="AW77" s="10" t="str">
        <f t="shared" si="88"/>
        <v/>
      </c>
      <c r="AX77" s="10" t="str">
        <f t="shared" si="89"/>
        <v/>
      </c>
      <c r="AY77" s="10" t="str">
        <f t="shared" si="90"/>
        <v/>
      </c>
      <c r="AZ77" s="10" t="str">
        <f t="shared" si="91"/>
        <v/>
      </c>
      <c r="BA77" s="10" t="str">
        <f t="shared" si="92"/>
        <v/>
      </c>
      <c r="BB77" s="10" t="str">
        <f t="shared" si="93"/>
        <v/>
      </c>
      <c r="BC77" s="10" t="str">
        <f t="shared" si="28"/>
        <v/>
      </c>
      <c r="BD77" s="10" t="str">
        <f t="shared" si="94"/>
        <v/>
      </c>
      <c r="BE77" s="10"/>
      <c r="BF77" s="10" t="b">
        <f t="shared" si="95"/>
        <v>1</v>
      </c>
      <c r="BG77" s="10" t="b">
        <f t="shared" si="30"/>
        <v>1</v>
      </c>
      <c r="BH77" s="10" t="b">
        <f t="shared" si="96"/>
        <v>0</v>
      </c>
      <c r="BI77" s="10" t="b">
        <f t="shared" si="31"/>
        <v>0</v>
      </c>
      <c r="BJ77" s="10"/>
      <c r="BK77" s="10">
        <v>1000</v>
      </c>
      <c r="BL77" s="59">
        <f t="shared" si="68"/>
        <v>0</v>
      </c>
      <c r="BM77" s="59">
        <v>10</v>
      </c>
      <c r="BN77" s="10"/>
      <c r="BO77" s="10">
        <f t="shared" si="97"/>
        <v>0</v>
      </c>
      <c r="BP77" s="59">
        <f t="shared" si="98"/>
        <v>0</v>
      </c>
      <c r="BQ77" s="59">
        <f t="shared" si="99"/>
        <v>0</v>
      </c>
      <c r="BR77" s="59">
        <f t="shared" si="100"/>
        <v>0</v>
      </c>
      <c r="BS77" s="59">
        <f t="shared" si="101"/>
        <v>0</v>
      </c>
    </row>
    <row r="78" spans="1:71" s="3" customFormat="1" ht="15.5" x14ac:dyDescent="0.35">
      <c r="A78" s="29"/>
      <c r="B78" s="30"/>
      <c r="C78" s="51"/>
      <c r="D78" s="10" t="str">
        <f t="shared" si="66"/>
        <v/>
      </c>
      <c r="E78" s="28"/>
      <c r="F78" s="28"/>
      <c r="G78" s="28" t="s">
        <v>4</v>
      </c>
      <c r="H78" s="28"/>
      <c r="I78" s="28"/>
      <c r="J78" s="28" t="s">
        <v>4</v>
      </c>
      <c r="K78" s="28"/>
      <c r="L78" s="28"/>
      <c r="M78" s="28" t="s">
        <v>4</v>
      </c>
      <c r="N78" s="28"/>
      <c r="O78" s="28"/>
      <c r="P78" s="28" t="s">
        <v>4</v>
      </c>
      <c r="Q78" s="28"/>
      <c r="R78" s="28"/>
      <c r="S78" s="28" t="s">
        <v>4</v>
      </c>
      <c r="T78" s="28"/>
      <c r="U78" s="28"/>
      <c r="V78" s="51" t="s">
        <v>4</v>
      </c>
      <c r="W78" s="51"/>
      <c r="X78" s="28" t="s">
        <v>4</v>
      </c>
      <c r="Y78" s="10" t="str">
        <f>IF(AND('Section 8'!$L$4=No,OR($BF78=FALSE,$BG78=FALSE)),Tab_NotReq,
IF(AND($C78="",$D78="",$F78="",$I78="",$R78="",$U78="",$W78="",$AA78="",$AB78=""),"",
IF(COUNTIF($AA78:$BD78,Incomplete)&gt;=1,Incomplete_or_multiple_errors&amp;": "&amp;INDEX($AA$2:$BD$4,1,MATCH(Incomplete,$AA78:$BD78,0)),Complete)))</f>
        <v/>
      </c>
      <c r="Z78" s="7"/>
      <c r="AA78" s="10" t="str">
        <f t="shared" si="69"/>
        <v/>
      </c>
      <c r="AB78" s="10" t="str" cm="1">
        <f t="array" ref="AB78">IF($AB$1=No,"",
IF(OR(BF78=FALSE,BG78=FALSE),"",
IF(AND(SUMPRODUCT(--(BH78:BH$336=TRUE))=0,SUMPRODUCT(--(BI78:BI$336=TRUE))=0),"",Incomplete)))</f>
        <v/>
      </c>
      <c r="AC78" s="10" t="str">
        <f>IF(AC$1=No,"",IF($C78="","",
IF(COUNTIF('Substances &amp; Codes'!$B$4:$H$276,$C78)=0,Incomplete,Complete)))</f>
        <v/>
      </c>
      <c r="AD78" s="10" t="str">
        <f t="shared" si="67"/>
        <v/>
      </c>
      <c r="AE78" s="10" t="str">
        <f t="shared" si="70"/>
        <v/>
      </c>
      <c r="AF78" s="10" t="str">
        <f t="shared" si="71"/>
        <v/>
      </c>
      <c r="AG78" s="10" t="str">
        <f t="shared" si="72"/>
        <v/>
      </c>
      <c r="AH78" s="10" t="str">
        <f t="shared" si="73"/>
        <v/>
      </c>
      <c r="AI78" s="10" t="str">
        <f t="shared" si="74"/>
        <v/>
      </c>
      <c r="AJ78" s="10" t="str">
        <f t="shared" si="75"/>
        <v/>
      </c>
      <c r="AK78" s="10" t="str">
        <f t="shared" si="76"/>
        <v/>
      </c>
      <c r="AL78" s="10" t="str">
        <f t="shared" si="77"/>
        <v/>
      </c>
      <c r="AM78" s="10" t="str">
        <f t="shared" si="78"/>
        <v/>
      </c>
      <c r="AN78" s="10" t="str">
        <f t="shared" si="79"/>
        <v/>
      </c>
      <c r="AO78" s="10" t="str">
        <f t="shared" si="80"/>
        <v/>
      </c>
      <c r="AP78" s="10" t="str">
        <f t="shared" si="81"/>
        <v/>
      </c>
      <c r="AQ78" s="10" t="str">
        <f t="shared" si="82"/>
        <v/>
      </c>
      <c r="AR78" s="10" t="str">
        <f t="shared" si="83"/>
        <v/>
      </c>
      <c r="AS78" s="10" t="str">
        <f t="shared" si="84"/>
        <v/>
      </c>
      <c r="AT78" s="10" t="str">
        <f t="shared" si="85"/>
        <v/>
      </c>
      <c r="AU78" s="10" t="str">
        <f t="shared" si="86"/>
        <v/>
      </c>
      <c r="AV78" s="10" t="str">
        <f t="shared" si="87"/>
        <v/>
      </c>
      <c r="AW78" s="10" t="str">
        <f t="shared" si="88"/>
        <v/>
      </c>
      <c r="AX78" s="10" t="str">
        <f t="shared" si="89"/>
        <v/>
      </c>
      <c r="AY78" s="10" t="str">
        <f t="shared" si="90"/>
        <v/>
      </c>
      <c r="AZ78" s="10" t="str">
        <f t="shared" si="91"/>
        <v/>
      </c>
      <c r="BA78" s="10" t="str">
        <f t="shared" si="92"/>
        <v/>
      </c>
      <c r="BB78" s="10" t="str">
        <f t="shared" si="93"/>
        <v/>
      </c>
      <c r="BC78" s="10" t="str">
        <f t="shared" si="28"/>
        <v/>
      </c>
      <c r="BD78" s="10" t="str">
        <f t="shared" si="94"/>
        <v/>
      </c>
      <c r="BE78" s="10"/>
      <c r="BF78" s="10" t="b">
        <f t="shared" si="95"/>
        <v>1</v>
      </c>
      <c r="BG78" s="10" t="b">
        <f t="shared" si="30"/>
        <v>1</v>
      </c>
      <c r="BH78" s="10" t="b">
        <f t="shared" si="96"/>
        <v>0</v>
      </c>
      <c r="BI78" s="10" t="b">
        <f t="shared" si="31"/>
        <v>0</v>
      </c>
      <c r="BJ78" s="10"/>
      <c r="BK78" s="10">
        <v>1000</v>
      </c>
      <c r="BL78" s="59">
        <f t="shared" si="68"/>
        <v>0</v>
      </c>
      <c r="BM78" s="59">
        <v>10</v>
      </c>
      <c r="BN78" s="10"/>
      <c r="BO78" s="10">
        <f t="shared" si="97"/>
        <v>0</v>
      </c>
      <c r="BP78" s="59">
        <f t="shared" si="98"/>
        <v>0</v>
      </c>
      <c r="BQ78" s="59">
        <f t="shared" si="99"/>
        <v>0</v>
      </c>
      <c r="BR78" s="59">
        <f t="shared" si="100"/>
        <v>0</v>
      </c>
      <c r="BS78" s="59">
        <f t="shared" si="101"/>
        <v>0</v>
      </c>
    </row>
    <row r="79" spans="1:71" s="3" customFormat="1" ht="15.5" x14ac:dyDescent="0.35">
      <c r="A79" s="29"/>
      <c r="B79" s="30"/>
      <c r="C79" s="51"/>
      <c r="D79" s="10" t="str">
        <f t="shared" si="66"/>
        <v/>
      </c>
      <c r="E79" s="28"/>
      <c r="F79" s="28"/>
      <c r="G79" s="28" t="s">
        <v>4</v>
      </c>
      <c r="H79" s="28"/>
      <c r="I79" s="28"/>
      <c r="J79" s="28" t="s">
        <v>4</v>
      </c>
      <c r="K79" s="28"/>
      <c r="L79" s="28"/>
      <c r="M79" s="28" t="s">
        <v>4</v>
      </c>
      <c r="N79" s="28"/>
      <c r="O79" s="28"/>
      <c r="P79" s="28" t="s">
        <v>4</v>
      </c>
      <c r="Q79" s="28"/>
      <c r="R79" s="28"/>
      <c r="S79" s="28" t="s">
        <v>4</v>
      </c>
      <c r="T79" s="28"/>
      <c r="U79" s="28"/>
      <c r="V79" s="51" t="s">
        <v>4</v>
      </c>
      <c r="W79" s="51"/>
      <c r="X79" s="28" t="s">
        <v>4</v>
      </c>
      <c r="Y79" s="10" t="str">
        <f>IF(AND('Section 8'!$L$4=No,OR($BF79=FALSE,$BG79=FALSE)),Tab_NotReq,
IF(AND($C79="",$D79="",$F79="",$I79="",$R79="",$U79="",$W79="",$AA79="",$AB79=""),"",
IF(COUNTIF($AA79:$BD79,Incomplete)&gt;=1,Incomplete_or_multiple_errors&amp;": "&amp;INDEX($AA$2:$BD$4,1,MATCH(Incomplete,$AA79:$BD79,0)),Complete)))</f>
        <v/>
      </c>
      <c r="Z79" s="7"/>
      <c r="AA79" s="10" t="str">
        <f t="shared" si="69"/>
        <v/>
      </c>
      <c r="AB79" s="10" t="str" cm="1">
        <f t="array" ref="AB79">IF($AB$1=No,"",
IF(OR(BF79=FALSE,BG79=FALSE),"",
IF(AND(SUMPRODUCT(--(BH79:BH$336=TRUE))=0,SUMPRODUCT(--(BI79:BI$336=TRUE))=0),"",Incomplete)))</f>
        <v/>
      </c>
      <c r="AC79" s="10" t="str">
        <f>IF(AC$1=No,"",IF($C79="","",
IF(COUNTIF('Substances &amp; Codes'!$B$4:$H$276,$C79)=0,Incomplete,Complete)))</f>
        <v/>
      </c>
      <c r="AD79" s="10" t="str">
        <f t="shared" si="67"/>
        <v/>
      </c>
      <c r="AE79" s="10" t="str">
        <f t="shared" si="70"/>
        <v/>
      </c>
      <c r="AF79" s="10" t="str">
        <f t="shared" si="71"/>
        <v/>
      </c>
      <c r="AG79" s="10" t="str">
        <f t="shared" si="72"/>
        <v/>
      </c>
      <c r="AH79" s="10" t="str">
        <f t="shared" si="73"/>
        <v/>
      </c>
      <c r="AI79" s="10" t="str">
        <f t="shared" si="74"/>
        <v/>
      </c>
      <c r="AJ79" s="10" t="str">
        <f t="shared" si="75"/>
        <v/>
      </c>
      <c r="AK79" s="10" t="str">
        <f t="shared" si="76"/>
        <v/>
      </c>
      <c r="AL79" s="10" t="str">
        <f t="shared" si="77"/>
        <v/>
      </c>
      <c r="AM79" s="10" t="str">
        <f t="shared" si="78"/>
        <v/>
      </c>
      <c r="AN79" s="10" t="str">
        <f t="shared" si="79"/>
        <v/>
      </c>
      <c r="AO79" s="10" t="str">
        <f t="shared" si="80"/>
        <v/>
      </c>
      <c r="AP79" s="10" t="str">
        <f t="shared" si="81"/>
        <v/>
      </c>
      <c r="AQ79" s="10" t="str">
        <f t="shared" si="82"/>
        <v/>
      </c>
      <c r="AR79" s="10" t="str">
        <f t="shared" si="83"/>
        <v/>
      </c>
      <c r="AS79" s="10" t="str">
        <f t="shared" si="84"/>
        <v/>
      </c>
      <c r="AT79" s="10" t="str">
        <f t="shared" si="85"/>
        <v/>
      </c>
      <c r="AU79" s="10" t="str">
        <f t="shared" si="86"/>
        <v/>
      </c>
      <c r="AV79" s="10" t="str">
        <f t="shared" si="87"/>
        <v/>
      </c>
      <c r="AW79" s="10" t="str">
        <f t="shared" si="88"/>
        <v/>
      </c>
      <c r="AX79" s="10" t="str">
        <f t="shared" si="89"/>
        <v/>
      </c>
      <c r="AY79" s="10" t="str">
        <f t="shared" si="90"/>
        <v/>
      </c>
      <c r="AZ79" s="10" t="str">
        <f t="shared" si="91"/>
        <v/>
      </c>
      <c r="BA79" s="10" t="str">
        <f t="shared" si="92"/>
        <v/>
      </c>
      <c r="BB79" s="10" t="str">
        <f t="shared" si="93"/>
        <v/>
      </c>
      <c r="BC79" s="10" t="str">
        <f t="shared" si="28"/>
        <v/>
      </c>
      <c r="BD79" s="10" t="str">
        <f t="shared" si="94"/>
        <v/>
      </c>
      <c r="BE79" s="10"/>
      <c r="BF79" s="10" t="b">
        <f t="shared" si="95"/>
        <v>1</v>
      </c>
      <c r="BG79" s="10" t="b">
        <f t="shared" si="30"/>
        <v>1</v>
      </c>
      <c r="BH79" s="10" t="b">
        <f t="shared" si="96"/>
        <v>0</v>
      </c>
      <c r="BI79" s="10" t="b">
        <f t="shared" si="31"/>
        <v>0</v>
      </c>
      <c r="BJ79" s="10"/>
      <c r="BK79" s="10">
        <v>1000</v>
      </c>
      <c r="BL79" s="59">
        <f t="shared" si="68"/>
        <v>0</v>
      </c>
      <c r="BM79" s="59">
        <v>10</v>
      </c>
      <c r="BN79" s="10"/>
      <c r="BO79" s="10">
        <f t="shared" si="97"/>
        <v>0</v>
      </c>
      <c r="BP79" s="59">
        <f t="shared" si="98"/>
        <v>0</v>
      </c>
      <c r="BQ79" s="59">
        <f t="shared" si="99"/>
        <v>0</v>
      </c>
      <c r="BR79" s="59">
        <f t="shared" si="100"/>
        <v>0</v>
      </c>
      <c r="BS79" s="59">
        <f t="shared" si="101"/>
        <v>0</v>
      </c>
    </row>
    <row r="80" spans="1:71" s="3" customFormat="1" ht="15.5" x14ac:dyDescent="0.35">
      <c r="A80" s="29"/>
      <c r="B80" s="30"/>
      <c r="C80" s="51"/>
      <c r="D80" s="10" t="str">
        <f t="shared" si="66"/>
        <v/>
      </c>
      <c r="E80" s="28"/>
      <c r="F80" s="28"/>
      <c r="G80" s="28" t="s">
        <v>4</v>
      </c>
      <c r="H80" s="28"/>
      <c r="I80" s="28"/>
      <c r="J80" s="28" t="s">
        <v>4</v>
      </c>
      <c r="K80" s="28"/>
      <c r="L80" s="28"/>
      <c r="M80" s="28" t="s">
        <v>4</v>
      </c>
      <c r="N80" s="28"/>
      <c r="O80" s="28"/>
      <c r="P80" s="28" t="s">
        <v>4</v>
      </c>
      <c r="Q80" s="28"/>
      <c r="R80" s="28"/>
      <c r="S80" s="28" t="s">
        <v>4</v>
      </c>
      <c r="T80" s="28"/>
      <c r="U80" s="28"/>
      <c r="V80" s="51" t="s">
        <v>4</v>
      </c>
      <c r="W80" s="51"/>
      <c r="X80" s="28" t="s">
        <v>4</v>
      </c>
      <c r="Y80" s="10" t="str">
        <f>IF(AND('Section 8'!$L$4=No,OR($BF80=FALSE,$BG80=FALSE)),Tab_NotReq,
IF(AND($C80="",$D80="",$F80="",$I80="",$R80="",$U80="",$W80="",$AA80="",$AB80=""),"",
IF(COUNTIF($AA80:$BD80,Incomplete)&gt;=1,Incomplete_or_multiple_errors&amp;": "&amp;INDEX($AA$2:$BD$4,1,MATCH(Incomplete,$AA80:$BD80,0)),Complete)))</f>
        <v/>
      </c>
      <c r="Z80" s="7"/>
      <c r="AA80" s="10" t="str">
        <f t="shared" si="69"/>
        <v/>
      </c>
      <c r="AB80" s="10" t="str" cm="1">
        <f t="array" ref="AB80">IF($AB$1=No,"",
IF(OR(BF80=FALSE,BG80=FALSE),"",
IF(AND(SUMPRODUCT(--(BH80:BH$336=TRUE))=0,SUMPRODUCT(--(BI80:BI$336=TRUE))=0),"",Incomplete)))</f>
        <v/>
      </c>
      <c r="AC80" s="10" t="str">
        <f>IF(AC$1=No,"",IF($C80="","",
IF(COUNTIF('Substances &amp; Codes'!$B$4:$H$276,$C80)=0,Incomplete,Complete)))</f>
        <v/>
      </c>
      <c r="AD80" s="10" t="str">
        <f t="shared" si="67"/>
        <v/>
      </c>
      <c r="AE80" s="10" t="str">
        <f t="shared" si="70"/>
        <v/>
      </c>
      <c r="AF80" s="10" t="str">
        <f t="shared" si="71"/>
        <v/>
      </c>
      <c r="AG80" s="10" t="str">
        <f t="shared" si="72"/>
        <v/>
      </c>
      <c r="AH80" s="10" t="str">
        <f t="shared" si="73"/>
        <v/>
      </c>
      <c r="AI80" s="10" t="str">
        <f t="shared" si="74"/>
        <v/>
      </c>
      <c r="AJ80" s="10" t="str">
        <f t="shared" si="75"/>
        <v/>
      </c>
      <c r="AK80" s="10" t="str">
        <f t="shared" si="76"/>
        <v/>
      </c>
      <c r="AL80" s="10" t="str">
        <f t="shared" si="77"/>
        <v/>
      </c>
      <c r="AM80" s="10" t="str">
        <f t="shared" si="78"/>
        <v/>
      </c>
      <c r="AN80" s="10" t="str">
        <f t="shared" si="79"/>
        <v/>
      </c>
      <c r="AO80" s="10" t="str">
        <f t="shared" si="80"/>
        <v/>
      </c>
      <c r="AP80" s="10" t="str">
        <f t="shared" si="81"/>
        <v/>
      </c>
      <c r="AQ80" s="10" t="str">
        <f t="shared" si="82"/>
        <v/>
      </c>
      <c r="AR80" s="10" t="str">
        <f t="shared" si="83"/>
        <v/>
      </c>
      <c r="AS80" s="10" t="str">
        <f t="shared" si="84"/>
        <v/>
      </c>
      <c r="AT80" s="10" t="str">
        <f t="shared" si="85"/>
        <v/>
      </c>
      <c r="AU80" s="10" t="str">
        <f t="shared" si="86"/>
        <v/>
      </c>
      <c r="AV80" s="10" t="str">
        <f t="shared" si="87"/>
        <v/>
      </c>
      <c r="AW80" s="10" t="str">
        <f t="shared" si="88"/>
        <v/>
      </c>
      <c r="AX80" s="10" t="str">
        <f t="shared" si="89"/>
        <v/>
      </c>
      <c r="AY80" s="10" t="str">
        <f t="shared" si="90"/>
        <v/>
      </c>
      <c r="AZ80" s="10" t="str">
        <f t="shared" si="91"/>
        <v/>
      </c>
      <c r="BA80" s="10" t="str">
        <f t="shared" si="92"/>
        <v/>
      </c>
      <c r="BB80" s="10" t="str">
        <f t="shared" si="93"/>
        <v/>
      </c>
      <c r="BC80" s="10" t="str">
        <f t="shared" si="28"/>
        <v/>
      </c>
      <c r="BD80" s="10" t="str">
        <f t="shared" si="94"/>
        <v/>
      </c>
      <c r="BE80" s="10"/>
      <c r="BF80" s="10" t="b">
        <f t="shared" si="95"/>
        <v>1</v>
      </c>
      <c r="BG80" s="10" t="b">
        <f t="shared" si="30"/>
        <v>1</v>
      </c>
      <c r="BH80" s="10" t="b">
        <f t="shared" si="96"/>
        <v>0</v>
      </c>
      <c r="BI80" s="10" t="b">
        <f t="shared" si="31"/>
        <v>0</v>
      </c>
      <c r="BJ80" s="10"/>
      <c r="BK80" s="10">
        <v>1000</v>
      </c>
      <c r="BL80" s="59">
        <f t="shared" si="68"/>
        <v>0</v>
      </c>
      <c r="BM80" s="59">
        <v>10</v>
      </c>
      <c r="BN80" s="10"/>
      <c r="BO80" s="10">
        <f t="shared" si="97"/>
        <v>0</v>
      </c>
      <c r="BP80" s="59">
        <f t="shared" si="98"/>
        <v>0</v>
      </c>
      <c r="BQ80" s="59">
        <f t="shared" si="99"/>
        <v>0</v>
      </c>
      <c r="BR80" s="59">
        <f t="shared" si="100"/>
        <v>0</v>
      </c>
      <c r="BS80" s="59">
        <f t="shared" si="101"/>
        <v>0</v>
      </c>
    </row>
    <row r="81" spans="1:71" s="3" customFormat="1" ht="15.5" x14ac:dyDescent="0.35">
      <c r="A81" s="29"/>
      <c r="B81" s="30"/>
      <c r="C81" s="51"/>
      <c r="D81" s="10" t="str">
        <f t="shared" si="66"/>
        <v/>
      </c>
      <c r="E81" s="28"/>
      <c r="F81" s="28"/>
      <c r="G81" s="28" t="s">
        <v>4</v>
      </c>
      <c r="H81" s="28"/>
      <c r="I81" s="28"/>
      <c r="J81" s="28" t="s">
        <v>4</v>
      </c>
      <c r="K81" s="28"/>
      <c r="L81" s="28"/>
      <c r="M81" s="28" t="s">
        <v>4</v>
      </c>
      <c r="N81" s="28"/>
      <c r="O81" s="28"/>
      <c r="P81" s="28" t="s">
        <v>4</v>
      </c>
      <c r="Q81" s="28"/>
      <c r="R81" s="28"/>
      <c r="S81" s="28" t="s">
        <v>4</v>
      </c>
      <c r="T81" s="28"/>
      <c r="U81" s="28"/>
      <c r="V81" s="51" t="s">
        <v>4</v>
      </c>
      <c r="W81" s="51"/>
      <c r="X81" s="28" t="s">
        <v>4</v>
      </c>
      <c r="Y81" s="10" t="str">
        <f>IF(AND('Section 8'!$L$4=No,OR($BF81=FALSE,$BG81=FALSE)),Tab_NotReq,
IF(AND($C81="",$D81="",$F81="",$I81="",$R81="",$U81="",$W81="",$AA81="",$AB81=""),"",
IF(COUNTIF($AA81:$BD81,Incomplete)&gt;=1,Incomplete_or_multiple_errors&amp;": "&amp;INDEX($AA$2:$BD$4,1,MATCH(Incomplete,$AA81:$BD81,0)),Complete)))</f>
        <v/>
      </c>
      <c r="Z81" s="7"/>
      <c r="AA81" s="10" t="str">
        <f t="shared" si="69"/>
        <v/>
      </c>
      <c r="AB81" s="10" t="str" cm="1">
        <f t="array" ref="AB81">IF($AB$1=No,"",
IF(OR(BF81=FALSE,BG81=FALSE),"",
IF(AND(SUMPRODUCT(--(BH81:BH$336=TRUE))=0,SUMPRODUCT(--(BI81:BI$336=TRUE))=0),"",Incomplete)))</f>
        <v/>
      </c>
      <c r="AC81" s="10" t="str">
        <f>IF(AC$1=No,"",IF($C81="","",
IF(COUNTIF('Substances &amp; Codes'!$B$4:$H$276,$C81)=0,Incomplete,Complete)))</f>
        <v/>
      </c>
      <c r="AD81" s="10" t="str">
        <f t="shared" si="67"/>
        <v/>
      </c>
      <c r="AE81" s="10" t="str">
        <f t="shared" si="70"/>
        <v/>
      </c>
      <c r="AF81" s="10" t="str">
        <f t="shared" si="71"/>
        <v/>
      </c>
      <c r="AG81" s="10" t="str">
        <f t="shared" si="72"/>
        <v/>
      </c>
      <c r="AH81" s="10" t="str">
        <f t="shared" si="73"/>
        <v/>
      </c>
      <c r="AI81" s="10" t="str">
        <f t="shared" si="74"/>
        <v/>
      </c>
      <c r="AJ81" s="10" t="str">
        <f t="shared" si="75"/>
        <v/>
      </c>
      <c r="AK81" s="10" t="str">
        <f t="shared" si="76"/>
        <v/>
      </c>
      <c r="AL81" s="10" t="str">
        <f t="shared" si="77"/>
        <v/>
      </c>
      <c r="AM81" s="10" t="str">
        <f t="shared" si="78"/>
        <v/>
      </c>
      <c r="AN81" s="10" t="str">
        <f t="shared" si="79"/>
        <v/>
      </c>
      <c r="AO81" s="10" t="str">
        <f t="shared" si="80"/>
        <v/>
      </c>
      <c r="AP81" s="10" t="str">
        <f t="shared" si="81"/>
        <v/>
      </c>
      <c r="AQ81" s="10" t="str">
        <f t="shared" si="82"/>
        <v/>
      </c>
      <c r="AR81" s="10" t="str">
        <f t="shared" si="83"/>
        <v/>
      </c>
      <c r="AS81" s="10" t="str">
        <f t="shared" si="84"/>
        <v/>
      </c>
      <c r="AT81" s="10" t="str">
        <f t="shared" si="85"/>
        <v/>
      </c>
      <c r="AU81" s="10" t="str">
        <f t="shared" si="86"/>
        <v/>
      </c>
      <c r="AV81" s="10" t="str">
        <f t="shared" si="87"/>
        <v/>
      </c>
      <c r="AW81" s="10" t="str">
        <f t="shared" si="88"/>
        <v/>
      </c>
      <c r="AX81" s="10" t="str">
        <f t="shared" si="89"/>
        <v/>
      </c>
      <c r="AY81" s="10" t="str">
        <f t="shared" si="90"/>
        <v/>
      </c>
      <c r="AZ81" s="10" t="str">
        <f t="shared" si="91"/>
        <v/>
      </c>
      <c r="BA81" s="10" t="str">
        <f t="shared" si="92"/>
        <v/>
      </c>
      <c r="BB81" s="10" t="str">
        <f t="shared" si="93"/>
        <v/>
      </c>
      <c r="BC81" s="10" t="str">
        <f t="shared" si="28"/>
        <v/>
      </c>
      <c r="BD81" s="10" t="str">
        <f t="shared" si="94"/>
        <v/>
      </c>
      <c r="BE81" s="10"/>
      <c r="BF81" s="10" t="b">
        <f t="shared" si="95"/>
        <v>1</v>
      </c>
      <c r="BG81" s="10" t="b">
        <f t="shared" si="30"/>
        <v>1</v>
      </c>
      <c r="BH81" s="10" t="b">
        <f t="shared" si="96"/>
        <v>0</v>
      </c>
      <c r="BI81" s="10" t="b">
        <f t="shared" si="31"/>
        <v>0</v>
      </c>
      <c r="BJ81" s="10"/>
      <c r="BK81" s="10">
        <v>1000</v>
      </c>
      <c r="BL81" s="59">
        <f t="shared" si="68"/>
        <v>0</v>
      </c>
      <c r="BM81" s="59">
        <v>10</v>
      </c>
      <c r="BN81" s="10"/>
      <c r="BO81" s="10">
        <f t="shared" si="97"/>
        <v>0</v>
      </c>
      <c r="BP81" s="59">
        <f t="shared" si="98"/>
        <v>0</v>
      </c>
      <c r="BQ81" s="59">
        <f t="shared" si="99"/>
        <v>0</v>
      </c>
      <c r="BR81" s="59">
        <f t="shared" si="100"/>
        <v>0</v>
      </c>
      <c r="BS81" s="59">
        <f t="shared" si="101"/>
        <v>0</v>
      </c>
    </row>
    <row r="82" spans="1:71" s="3" customFormat="1" ht="15.5" x14ac:dyDescent="0.35">
      <c r="A82" s="29"/>
      <c r="B82" s="30"/>
      <c r="C82" s="51"/>
      <c r="D82" s="10" t="str">
        <f t="shared" si="66"/>
        <v/>
      </c>
      <c r="E82" s="28"/>
      <c r="F82" s="28"/>
      <c r="G82" s="28" t="s">
        <v>4</v>
      </c>
      <c r="H82" s="28"/>
      <c r="I82" s="28"/>
      <c r="J82" s="28" t="s">
        <v>4</v>
      </c>
      <c r="K82" s="28"/>
      <c r="L82" s="28"/>
      <c r="M82" s="28" t="s">
        <v>4</v>
      </c>
      <c r="N82" s="28"/>
      <c r="O82" s="28"/>
      <c r="P82" s="28" t="s">
        <v>4</v>
      </c>
      <c r="Q82" s="28"/>
      <c r="R82" s="28"/>
      <c r="S82" s="28" t="s">
        <v>4</v>
      </c>
      <c r="T82" s="28"/>
      <c r="U82" s="28"/>
      <c r="V82" s="51" t="s">
        <v>4</v>
      </c>
      <c r="W82" s="51"/>
      <c r="X82" s="28" t="s">
        <v>4</v>
      </c>
      <c r="Y82" s="10" t="str">
        <f>IF(AND('Section 8'!$L$4=No,OR($BF82=FALSE,$BG82=FALSE)),Tab_NotReq,
IF(AND($C82="",$D82="",$F82="",$I82="",$R82="",$U82="",$W82="",$AA82="",$AB82=""),"",
IF(COUNTIF($AA82:$BD82,Incomplete)&gt;=1,Incomplete_or_multiple_errors&amp;": "&amp;INDEX($AA$2:$BD$4,1,MATCH(Incomplete,$AA82:$BD82,0)),Complete)))</f>
        <v/>
      </c>
      <c r="Z82" s="7"/>
      <c r="AA82" s="10" t="str">
        <f t="shared" si="69"/>
        <v/>
      </c>
      <c r="AB82" s="10" t="str" cm="1">
        <f t="array" ref="AB82">IF($AB$1=No,"",
IF(OR(BF82=FALSE,BG82=FALSE),"",
IF(AND(SUMPRODUCT(--(BH82:BH$336=TRUE))=0,SUMPRODUCT(--(BI82:BI$336=TRUE))=0),"",Incomplete)))</f>
        <v/>
      </c>
      <c r="AC82" s="10" t="str">
        <f>IF(AC$1=No,"",IF($C82="","",
IF(COUNTIF('Substances &amp; Codes'!$B$4:$H$276,$C82)=0,Incomplete,Complete)))</f>
        <v/>
      </c>
      <c r="AD82" s="10" t="str">
        <f t="shared" si="67"/>
        <v/>
      </c>
      <c r="AE82" s="10" t="str">
        <f t="shared" si="70"/>
        <v/>
      </c>
      <c r="AF82" s="10" t="str">
        <f t="shared" si="71"/>
        <v/>
      </c>
      <c r="AG82" s="10" t="str">
        <f t="shared" si="72"/>
        <v/>
      </c>
      <c r="AH82" s="10" t="str">
        <f t="shared" si="73"/>
        <v/>
      </c>
      <c r="AI82" s="10" t="str">
        <f t="shared" si="74"/>
        <v/>
      </c>
      <c r="AJ82" s="10" t="str">
        <f t="shared" si="75"/>
        <v/>
      </c>
      <c r="AK82" s="10" t="str">
        <f t="shared" si="76"/>
        <v/>
      </c>
      <c r="AL82" s="10" t="str">
        <f t="shared" si="77"/>
        <v/>
      </c>
      <c r="AM82" s="10" t="str">
        <f t="shared" si="78"/>
        <v/>
      </c>
      <c r="AN82" s="10" t="str">
        <f t="shared" si="79"/>
        <v/>
      </c>
      <c r="AO82" s="10" t="str">
        <f t="shared" si="80"/>
        <v/>
      </c>
      <c r="AP82" s="10" t="str">
        <f t="shared" si="81"/>
        <v/>
      </c>
      <c r="AQ82" s="10" t="str">
        <f t="shared" si="82"/>
        <v/>
      </c>
      <c r="AR82" s="10" t="str">
        <f t="shared" si="83"/>
        <v/>
      </c>
      <c r="AS82" s="10" t="str">
        <f t="shared" si="84"/>
        <v/>
      </c>
      <c r="AT82" s="10" t="str">
        <f t="shared" si="85"/>
        <v/>
      </c>
      <c r="AU82" s="10" t="str">
        <f t="shared" si="86"/>
        <v/>
      </c>
      <c r="AV82" s="10" t="str">
        <f t="shared" si="87"/>
        <v/>
      </c>
      <c r="AW82" s="10" t="str">
        <f t="shared" si="88"/>
        <v/>
      </c>
      <c r="AX82" s="10" t="str">
        <f t="shared" si="89"/>
        <v/>
      </c>
      <c r="AY82" s="10" t="str">
        <f t="shared" si="90"/>
        <v/>
      </c>
      <c r="AZ82" s="10" t="str">
        <f t="shared" si="91"/>
        <v/>
      </c>
      <c r="BA82" s="10" t="str">
        <f t="shared" si="92"/>
        <v/>
      </c>
      <c r="BB82" s="10" t="str">
        <f t="shared" si="93"/>
        <v/>
      </c>
      <c r="BC82" s="10" t="str">
        <f t="shared" si="28"/>
        <v/>
      </c>
      <c r="BD82" s="10" t="str">
        <f t="shared" si="94"/>
        <v/>
      </c>
      <c r="BE82" s="10"/>
      <c r="BF82" s="10" t="b">
        <f t="shared" si="95"/>
        <v>1</v>
      </c>
      <c r="BG82" s="10" t="b">
        <f t="shared" si="30"/>
        <v>1</v>
      </c>
      <c r="BH82" s="10" t="b">
        <f t="shared" si="96"/>
        <v>0</v>
      </c>
      <c r="BI82" s="10" t="b">
        <f t="shared" si="31"/>
        <v>0</v>
      </c>
      <c r="BJ82" s="10"/>
      <c r="BK82" s="10">
        <v>1000</v>
      </c>
      <c r="BL82" s="59">
        <f t="shared" si="68"/>
        <v>0</v>
      </c>
      <c r="BM82" s="59">
        <v>10</v>
      </c>
      <c r="BN82" s="10"/>
      <c r="BO82" s="10">
        <f t="shared" si="97"/>
        <v>0</v>
      </c>
      <c r="BP82" s="59">
        <f t="shared" si="98"/>
        <v>0</v>
      </c>
      <c r="BQ82" s="59">
        <f t="shared" si="99"/>
        <v>0</v>
      </c>
      <c r="BR82" s="59">
        <f t="shared" si="100"/>
        <v>0</v>
      </c>
      <c r="BS82" s="59">
        <f t="shared" si="101"/>
        <v>0</v>
      </c>
    </row>
    <row r="83" spans="1:71" s="3" customFormat="1" ht="15.5" x14ac:dyDescent="0.35">
      <c r="A83" s="29"/>
      <c r="B83" s="30"/>
      <c r="C83" s="51"/>
      <c r="D83" s="10" t="str">
        <f t="shared" si="66"/>
        <v/>
      </c>
      <c r="E83" s="28"/>
      <c r="F83" s="28"/>
      <c r="G83" s="28" t="s">
        <v>4</v>
      </c>
      <c r="H83" s="28"/>
      <c r="I83" s="28"/>
      <c r="J83" s="28" t="s">
        <v>4</v>
      </c>
      <c r="K83" s="28"/>
      <c r="L83" s="28"/>
      <c r="M83" s="28" t="s">
        <v>4</v>
      </c>
      <c r="N83" s="28"/>
      <c r="O83" s="28"/>
      <c r="P83" s="28" t="s">
        <v>4</v>
      </c>
      <c r="Q83" s="28"/>
      <c r="R83" s="28"/>
      <c r="S83" s="28" t="s">
        <v>4</v>
      </c>
      <c r="T83" s="28"/>
      <c r="U83" s="28"/>
      <c r="V83" s="51" t="s">
        <v>4</v>
      </c>
      <c r="W83" s="51"/>
      <c r="X83" s="28" t="s">
        <v>4</v>
      </c>
      <c r="Y83" s="10" t="str">
        <f>IF(AND('Section 8'!$L$4=No,OR($BF83=FALSE,$BG83=FALSE)),Tab_NotReq,
IF(AND($C83="",$D83="",$F83="",$I83="",$R83="",$U83="",$W83="",$AA83="",$AB83=""),"",
IF(COUNTIF($AA83:$BD83,Incomplete)&gt;=1,Incomplete_or_multiple_errors&amp;": "&amp;INDEX($AA$2:$BD$4,1,MATCH(Incomplete,$AA83:$BD83,0)),Complete)))</f>
        <v/>
      </c>
      <c r="Z83" s="7"/>
      <c r="AA83" s="10" t="str">
        <f t="shared" si="69"/>
        <v/>
      </c>
      <c r="AB83" s="10" t="str" cm="1">
        <f t="array" ref="AB83">IF($AB$1=No,"",
IF(OR(BF83=FALSE,BG83=FALSE),"",
IF(AND(SUMPRODUCT(--(BH83:BH$336=TRUE))=0,SUMPRODUCT(--(BI83:BI$336=TRUE))=0),"",Incomplete)))</f>
        <v/>
      </c>
      <c r="AC83" s="10" t="str">
        <f>IF(AC$1=No,"",IF($C83="","",
IF(COUNTIF('Substances &amp; Codes'!$B$4:$H$276,$C83)=0,Incomplete,Complete)))</f>
        <v/>
      </c>
      <c r="AD83" s="10" t="str">
        <f t="shared" si="67"/>
        <v/>
      </c>
      <c r="AE83" s="10" t="str">
        <f t="shared" si="70"/>
        <v/>
      </c>
      <c r="AF83" s="10" t="str">
        <f t="shared" si="71"/>
        <v/>
      </c>
      <c r="AG83" s="10" t="str">
        <f t="shared" si="72"/>
        <v/>
      </c>
      <c r="AH83" s="10" t="str">
        <f t="shared" si="73"/>
        <v/>
      </c>
      <c r="AI83" s="10" t="str">
        <f t="shared" si="74"/>
        <v/>
      </c>
      <c r="AJ83" s="10" t="str">
        <f t="shared" si="75"/>
        <v/>
      </c>
      <c r="AK83" s="10" t="str">
        <f t="shared" si="76"/>
        <v/>
      </c>
      <c r="AL83" s="10" t="str">
        <f t="shared" si="77"/>
        <v/>
      </c>
      <c r="AM83" s="10" t="str">
        <f t="shared" si="78"/>
        <v/>
      </c>
      <c r="AN83" s="10" t="str">
        <f t="shared" si="79"/>
        <v/>
      </c>
      <c r="AO83" s="10" t="str">
        <f t="shared" si="80"/>
        <v/>
      </c>
      <c r="AP83" s="10" t="str">
        <f t="shared" si="81"/>
        <v/>
      </c>
      <c r="AQ83" s="10" t="str">
        <f t="shared" si="82"/>
        <v/>
      </c>
      <c r="AR83" s="10" t="str">
        <f t="shared" si="83"/>
        <v/>
      </c>
      <c r="AS83" s="10" t="str">
        <f t="shared" si="84"/>
        <v/>
      </c>
      <c r="AT83" s="10" t="str">
        <f t="shared" si="85"/>
        <v/>
      </c>
      <c r="AU83" s="10" t="str">
        <f t="shared" si="86"/>
        <v/>
      </c>
      <c r="AV83" s="10" t="str">
        <f t="shared" si="87"/>
        <v/>
      </c>
      <c r="AW83" s="10" t="str">
        <f t="shared" si="88"/>
        <v/>
      </c>
      <c r="AX83" s="10" t="str">
        <f t="shared" si="89"/>
        <v/>
      </c>
      <c r="AY83" s="10" t="str">
        <f t="shared" si="90"/>
        <v/>
      </c>
      <c r="AZ83" s="10" t="str">
        <f t="shared" si="91"/>
        <v/>
      </c>
      <c r="BA83" s="10" t="str">
        <f t="shared" si="92"/>
        <v/>
      </c>
      <c r="BB83" s="10" t="str">
        <f t="shared" si="93"/>
        <v/>
      </c>
      <c r="BC83" s="10" t="str">
        <f t="shared" si="28"/>
        <v/>
      </c>
      <c r="BD83" s="10" t="str">
        <f t="shared" si="94"/>
        <v/>
      </c>
      <c r="BE83" s="10"/>
      <c r="BF83" s="10" t="b">
        <f t="shared" si="95"/>
        <v>1</v>
      </c>
      <c r="BG83" s="10" t="b">
        <f t="shared" si="30"/>
        <v>1</v>
      </c>
      <c r="BH83" s="10" t="b">
        <f t="shared" si="96"/>
        <v>0</v>
      </c>
      <c r="BI83" s="10" t="b">
        <f t="shared" si="31"/>
        <v>0</v>
      </c>
      <c r="BJ83" s="10"/>
      <c r="BK83" s="10">
        <v>1000</v>
      </c>
      <c r="BL83" s="59">
        <f t="shared" si="68"/>
        <v>0</v>
      </c>
      <c r="BM83" s="59">
        <v>10</v>
      </c>
      <c r="BN83" s="10"/>
      <c r="BO83" s="10">
        <f t="shared" si="97"/>
        <v>0</v>
      </c>
      <c r="BP83" s="59">
        <f t="shared" si="98"/>
        <v>0</v>
      </c>
      <c r="BQ83" s="59">
        <f t="shared" si="99"/>
        <v>0</v>
      </c>
      <c r="BR83" s="59">
        <f t="shared" si="100"/>
        <v>0</v>
      </c>
      <c r="BS83" s="59">
        <f t="shared" si="101"/>
        <v>0</v>
      </c>
    </row>
    <row r="84" spans="1:71" s="3" customFormat="1" ht="15.5" x14ac:dyDescent="0.35">
      <c r="A84" s="29"/>
      <c r="B84" s="30"/>
      <c r="C84" s="51"/>
      <c r="D84" s="10" t="str">
        <f t="shared" si="66"/>
        <v/>
      </c>
      <c r="E84" s="28"/>
      <c r="F84" s="28"/>
      <c r="G84" s="28" t="s">
        <v>4</v>
      </c>
      <c r="H84" s="28"/>
      <c r="I84" s="28"/>
      <c r="J84" s="28" t="s">
        <v>4</v>
      </c>
      <c r="K84" s="28"/>
      <c r="L84" s="28"/>
      <c r="M84" s="28" t="s">
        <v>4</v>
      </c>
      <c r="N84" s="28"/>
      <c r="O84" s="28"/>
      <c r="P84" s="28" t="s">
        <v>4</v>
      </c>
      <c r="Q84" s="28"/>
      <c r="R84" s="28"/>
      <c r="S84" s="28" t="s">
        <v>4</v>
      </c>
      <c r="T84" s="28"/>
      <c r="U84" s="28"/>
      <c r="V84" s="51" t="s">
        <v>4</v>
      </c>
      <c r="W84" s="51"/>
      <c r="X84" s="28" t="s">
        <v>4</v>
      </c>
      <c r="Y84" s="10" t="str">
        <f>IF(AND('Section 8'!$L$4=No,OR($BF84=FALSE,$BG84=FALSE)),Tab_NotReq,
IF(AND($C84="",$D84="",$F84="",$I84="",$R84="",$U84="",$W84="",$AA84="",$AB84=""),"",
IF(COUNTIF($AA84:$BD84,Incomplete)&gt;=1,Incomplete_or_multiple_errors&amp;": "&amp;INDEX($AA$2:$BD$4,1,MATCH(Incomplete,$AA84:$BD84,0)),Complete)))</f>
        <v/>
      </c>
      <c r="Z84" s="7"/>
      <c r="AA84" s="10" t="str">
        <f t="shared" si="69"/>
        <v/>
      </c>
      <c r="AB84" s="10" t="str" cm="1">
        <f t="array" ref="AB84">IF($AB$1=No,"",
IF(OR(BF84=FALSE,BG84=FALSE),"",
IF(AND(SUMPRODUCT(--(BH84:BH$336=TRUE))=0,SUMPRODUCT(--(BI84:BI$336=TRUE))=0),"",Incomplete)))</f>
        <v/>
      </c>
      <c r="AC84" s="10" t="str">
        <f>IF(AC$1=No,"",IF($C84="","",
IF(COUNTIF('Substances &amp; Codes'!$B$4:$H$276,$C84)=0,Incomplete,Complete)))</f>
        <v/>
      </c>
      <c r="AD84" s="10" t="str">
        <f t="shared" si="67"/>
        <v/>
      </c>
      <c r="AE84" s="10" t="str">
        <f t="shared" si="70"/>
        <v/>
      </c>
      <c r="AF84" s="10" t="str">
        <f t="shared" si="71"/>
        <v/>
      </c>
      <c r="AG84" s="10" t="str">
        <f t="shared" si="72"/>
        <v/>
      </c>
      <c r="AH84" s="10" t="str">
        <f t="shared" si="73"/>
        <v/>
      </c>
      <c r="AI84" s="10" t="str">
        <f t="shared" si="74"/>
        <v/>
      </c>
      <c r="AJ84" s="10" t="str">
        <f t="shared" si="75"/>
        <v/>
      </c>
      <c r="AK84" s="10" t="str">
        <f t="shared" si="76"/>
        <v/>
      </c>
      <c r="AL84" s="10" t="str">
        <f t="shared" si="77"/>
        <v/>
      </c>
      <c r="AM84" s="10" t="str">
        <f t="shared" si="78"/>
        <v/>
      </c>
      <c r="AN84" s="10" t="str">
        <f t="shared" si="79"/>
        <v/>
      </c>
      <c r="AO84" s="10" t="str">
        <f t="shared" si="80"/>
        <v/>
      </c>
      <c r="AP84" s="10" t="str">
        <f t="shared" si="81"/>
        <v/>
      </c>
      <c r="AQ84" s="10" t="str">
        <f t="shared" si="82"/>
        <v/>
      </c>
      <c r="AR84" s="10" t="str">
        <f t="shared" si="83"/>
        <v/>
      </c>
      <c r="AS84" s="10" t="str">
        <f t="shared" si="84"/>
        <v/>
      </c>
      <c r="AT84" s="10" t="str">
        <f t="shared" si="85"/>
        <v/>
      </c>
      <c r="AU84" s="10" t="str">
        <f t="shared" si="86"/>
        <v/>
      </c>
      <c r="AV84" s="10" t="str">
        <f t="shared" si="87"/>
        <v/>
      </c>
      <c r="AW84" s="10" t="str">
        <f t="shared" si="88"/>
        <v/>
      </c>
      <c r="AX84" s="10" t="str">
        <f t="shared" si="89"/>
        <v/>
      </c>
      <c r="AY84" s="10" t="str">
        <f t="shared" si="90"/>
        <v/>
      </c>
      <c r="AZ84" s="10" t="str">
        <f t="shared" si="91"/>
        <v/>
      </c>
      <c r="BA84" s="10" t="str">
        <f t="shared" si="92"/>
        <v/>
      </c>
      <c r="BB84" s="10" t="str">
        <f t="shared" si="93"/>
        <v/>
      </c>
      <c r="BC84" s="10" t="str">
        <f t="shared" si="28"/>
        <v/>
      </c>
      <c r="BD84" s="10" t="str">
        <f t="shared" si="94"/>
        <v/>
      </c>
      <c r="BE84" s="10"/>
      <c r="BF84" s="10" t="b">
        <f t="shared" si="95"/>
        <v>1</v>
      </c>
      <c r="BG84" s="10" t="b">
        <f t="shared" si="30"/>
        <v>1</v>
      </c>
      <c r="BH84" s="10" t="b">
        <f t="shared" si="96"/>
        <v>0</v>
      </c>
      <c r="BI84" s="10" t="b">
        <f t="shared" si="31"/>
        <v>0</v>
      </c>
      <c r="BJ84" s="10"/>
      <c r="BK84" s="10">
        <v>1000</v>
      </c>
      <c r="BL84" s="59">
        <f t="shared" si="68"/>
        <v>0</v>
      </c>
      <c r="BM84" s="59">
        <v>10</v>
      </c>
      <c r="BN84" s="10"/>
      <c r="BO84" s="10">
        <f t="shared" si="97"/>
        <v>0</v>
      </c>
      <c r="BP84" s="59">
        <f t="shared" si="98"/>
        <v>0</v>
      </c>
      <c r="BQ84" s="59">
        <f t="shared" si="99"/>
        <v>0</v>
      </c>
      <c r="BR84" s="59">
        <f t="shared" si="100"/>
        <v>0</v>
      </c>
      <c r="BS84" s="59">
        <f t="shared" si="101"/>
        <v>0</v>
      </c>
    </row>
    <row r="85" spans="1:71" s="3" customFormat="1" ht="15.5" x14ac:dyDescent="0.35">
      <c r="A85" s="29"/>
      <c r="B85" s="30"/>
      <c r="C85" s="51"/>
      <c r="D85" s="10" t="str">
        <f t="shared" si="66"/>
        <v/>
      </c>
      <c r="E85" s="28"/>
      <c r="F85" s="28"/>
      <c r="G85" s="28" t="s">
        <v>4</v>
      </c>
      <c r="H85" s="28"/>
      <c r="I85" s="28"/>
      <c r="J85" s="28" t="s">
        <v>4</v>
      </c>
      <c r="K85" s="28"/>
      <c r="L85" s="28"/>
      <c r="M85" s="28" t="s">
        <v>4</v>
      </c>
      <c r="N85" s="28"/>
      <c r="O85" s="28"/>
      <c r="P85" s="28" t="s">
        <v>4</v>
      </c>
      <c r="Q85" s="28"/>
      <c r="R85" s="28"/>
      <c r="S85" s="28" t="s">
        <v>4</v>
      </c>
      <c r="T85" s="28"/>
      <c r="U85" s="28"/>
      <c r="V85" s="51" t="s">
        <v>4</v>
      </c>
      <c r="W85" s="51"/>
      <c r="X85" s="28" t="s">
        <v>4</v>
      </c>
      <c r="Y85" s="10" t="str">
        <f>IF(AND('Section 8'!$L$4=No,OR($BF85=FALSE,$BG85=FALSE)),Tab_NotReq,
IF(AND($C85="",$D85="",$F85="",$I85="",$R85="",$U85="",$W85="",$AA85="",$AB85=""),"",
IF(COUNTIF($AA85:$BD85,Incomplete)&gt;=1,Incomplete_or_multiple_errors&amp;": "&amp;INDEX($AA$2:$BD$4,1,MATCH(Incomplete,$AA85:$BD85,0)),Complete)))</f>
        <v/>
      </c>
      <c r="Z85" s="7"/>
      <c r="AA85" s="10" t="str">
        <f t="shared" si="69"/>
        <v/>
      </c>
      <c r="AB85" s="10" t="str" cm="1">
        <f t="array" ref="AB85">IF($AB$1=No,"",
IF(OR(BF85=FALSE,BG85=FALSE),"",
IF(AND(SUMPRODUCT(--(BH85:BH$336=TRUE))=0,SUMPRODUCT(--(BI85:BI$336=TRUE))=0),"",Incomplete)))</f>
        <v/>
      </c>
      <c r="AC85" s="10" t="str">
        <f>IF(AC$1=No,"",IF($C85="","",
IF(COUNTIF('Substances &amp; Codes'!$B$4:$H$276,$C85)=0,Incomplete,Complete)))</f>
        <v/>
      </c>
      <c r="AD85" s="10" t="str">
        <f t="shared" si="67"/>
        <v/>
      </c>
      <c r="AE85" s="10" t="str">
        <f t="shared" si="70"/>
        <v/>
      </c>
      <c r="AF85" s="10" t="str">
        <f t="shared" si="71"/>
        <v/>
      </c>
      <c r="AG85" s="10" t="str">
        <f t="shared" si="72"/>
        <v/>
      </c>
      <c r="AH85" s="10" t="str">
        <f t="shared" si="73"/>
        <v/>
      </c>
      <c r="AI85" s="10" t="str">
        <f t="shared" si="74"/>
        <v/>
      </c>
      <c r="AJ85" s="10" t="str">
        <f t="shared" si="75"/>
        <v/>
      </c>
      <c r="AK85" s="10" t="str">
        <f t="shared" si="76"/>
        <v/>
      </c>
      <c r="AL85" s="10" t="str">
        <f t="shared" si="77"/>
        <v/>
      </c>
      <c r="AM85" s="10" t="str">
        <f t="shared" si="78"/>
        <v/>
      </c>
      <c r="AN85" s="10" t="str">
        <f t="shared" si="79"/>
        <v/>
      </c>
      <c r="AO85" s="10" t="str">
        <f t="shared" si="80"/>
        <v/>
      </c>
      <c r="AP85" s="10" t="str">
        <f t="shared" si="81"/>
        <v/>
      </c>
      <c r="AQ85" s="10" t="str">
        <f t="shared" si="82"/>
        <v/>
      </c>
      <c r="AR85" s="10" t="str">
        <f t="shared" si="83"/>
        <v/>
      </c>
      <c r="AS85" s="10" t="str">
        <f t="shared" si="84"/>
        <v/>
      </c>
      <c r="AT85" s="10" t="str">
        <f t="shared" si="85"/>
        <v/>
      </c>
      <c r="AU85" s="10" t="str">
        <f t="shared" si="86"/>
        <v/>
      </c>
      <c r="AV85" s="10" t="str">
        <f t="shared" si="87"/>
        <v/>
      </c>
      <c r="AW85" s="10" t="str">
        <f t="shared" si="88"/>
        <v/>
      </c>
      <c r="AX85" s="10" t="str">
        <f t="shared" si="89"/>
        <v/>
      </c>
      <c r="AY85" s="10" t="str">
        <f t="shared" si="90"/>
        <v/>
      </c>
      <c r="AZ85" s="10" t="str">
        <f t="shared" si="91"/>
        <v/>
      </c>
      <c r="BA85" s="10" t="str">
        <f t="shared" si="92"/>
        <v/>
      </c>
      <c r="BB85" s="10" t="str">
        <f t="shared" si="93"/>
        <v/>
      </c>
      <c r="BC85" s="10" t="str">
        <f t="shared" si="28"/>
        <v/>
      </c>
      <c r="BD85" s="10" t="str">
        <f t="shared" si="94"/>
        <v/>
      </c>
      <c r="BE85" s="10"/>
      <c r="BF85" s="10" t="b">
        <f t="shared" si="95"/>
        <v>1</v>
      </c>
      <c r="BG85" s="10" t="b">
        <f t="shared" si="30"/>
        <v>1</v>
      </c>
      <c r="BH85" s="10" t="b">
        <f t="shared" si="96"/>
        <v>0</v>
      </c>
      <c r="BI85" s="10" t="b">
        <f t="shared" si="31"/>
        <v>0</v>
      </c>
      <c r="BJ85" s="10"/>
      <c r="BK85" s="10">
        <v>1000</v>
      </c>
      <c r="BL85" s="59">
        <f t="shared" si="68"/>
        <v>0</v>
      </c>
      <c r="BM85" s="59">
        <v>10</v>
      </c>
      <c r="BN85" s="10"/>
      <c r="BO85" s="10">
        <f t="shared" si="97"/>
        <v>0</v>
      </c>
      <c r="BP85" s="59">
        <f t="shared" si="98"/>
        <v>0</v>
      </c>
      <c r="BQ85" s="59">
        <f t="shared" si="99"/>
        <v>0</v>
      </c>
      <c r="BR85" s="59">
        <f t="shared" si="100"/>
        <v>0</v>
      </c>
      <c r="BS85" s="59">
        <f t="shared" si="101"/>
        <v>0</v>
      </c>
    </row>
    <row r="86" spans="1:71" s="3" customFormat="1" ht="15.5" x14ac:dyDescent="0.35">
      <c r="A86" s="29"/>
      <c r="B86" s="30"/>
      <c r="C86" s="51"/>
      <c r="D86" s="10" t="str">
        <f t="shared" si="66"/>
        <v/>
      </c>
      <c r="E86" s="28"/>
      <c r="F86" s="28"/>
      <c r="G86" s="28" t="s">
        <v>4</v>
      </c>
      <c r="H86" s="28"/>
      <c r="I86" s="28"/>
      <c r="J86" s="28" t="s">
        <v>4</v>
      </c>
      <c r="K86" s="28"/>
      <c r="L86" s="28"/>
      <c r="M86" s="28" t="s">
        <v>4</v>
      </c>
      <c r="N86" s="28"/>
      <c r="O86" s="28"/>
      <c r="P86" s="28" t="s">
        <v>4</v>
      </c>
      <c r="Q86" s="28"/>
      <c r="R86" s="28"/>
      <c r="S86" s="28" t="s">
        <v>4</v>
      </c>
      <c r="T86" s="28"/>
      <c r="U86" s="28"/>
      <c r="V86" s="51" t="s">
        <v>4</v>
      </c>
      <c r="W86" s="51"/>
      <c r="X86" s="28" t="s">
        <v>4</v>
      </c>
      <c r="Y86" s="10" t="str">
        <f>IF(AND('Section 8'!$L$4=No,OR($BF86=FALSE,$BG86=FALSE)),Tab_NotReq,
IF(AND($C86="",$D86="",$F86="",$I86="",$R86="",$U86="",$W86="",$AA86="",$AB86=""),"",
IF(COUNTIF($AA86:$BD86,Incomplete)&gt;=1,Incomplete_or_multiple_errors&amp;": "&amp;INDEX($AA$2:$BD$4,1,MATCH(Incomplete,$AA86:$BD86,0)),Complete)))</f>
        <v/>
      </c>
      <c r="Z86" s="7"/>
      <c r="AA86" s="10" t="str">
        <f t="shared" si="69"/>
        <v/>
      </c>
      <c r="AB86" s="10" t="str" cm="1">
        <f t="array" ref="AB86">IF($AB$1=No,"",
IF(OR(BF86=FALSE,BG86=FALSE),"",
IF(AND(SUMPRODUCT(--(BH86:BH$336=TRUE))=0,SUMPRODUCT(--(BI86:BI$336=TRUE))=0),"",Incomplete)))</f>
        <v/>
      </c>
      <c r="AC86" s="10" t="str">
        <f>IF(AC$1=No,"",IF($C86="","",
IF(COUNTIF('Substances &amp; Codes'!$B$4:$H$276,$C86)=0,Incomplete,Complete)))</f>
        <v/>
      </c>
      <c r="AD86" s="10" t="str">
        <f t="shared" si="67"/>
        <v/>
      </c>
      <c r="AE86" s="10" t="str">
        <f t="shared" si="70"/>
        <v/>
      </c>
      <c r="AF86" s="10" t="str">
        <f t="shared" si="71"/>
        <v/>
      </c>
      <c r="AG86" s="10" t="str">
        <f t="shared" si="72"/>
        <v/>
      </c>
      <c r="AH86" s="10" t="str">
        <f t="shared" si="73"/>
        <v/>
      </c>
      <c r="AI86" s="10" t="str">
        <f t="shared" si="74"/>
        <v/>
      </c>
      <c r="AJ86" s="10" t="str">
        <f t="shared" si="75"/>
        <v/>
      </c>
      <c r="AK86" s="10" t="str">
        <f t="shared" si="76"/>
        <v/>
      </c>
      <c r="AL86" s="10" t="str">
        <f t="shared" si="77"/>
        <v/>
      </c>
      <c r="AM86" s="10" t="str">
        <f t="shared" si="78"/>
        <v/>
      </c>
      <c r="AN86" s="10" t="str">
        <f t="shared" si="79"/>
        <v/>
      </c>
      <c r="AO86" s="10" t="str">
        <f t="shared" si="80"/>
        <v/>
      </c>
      <c r="AP86" s="10" t="str">
        <f t="shared" si="81"/>
        <v/>
      </c>
      <c r="AQ86" s="10" t="str">
        <f t="shared" si="82"/>
        <v/>
      </c>
      <c r="AR86" s="10" t="str">
        <f t="shared" si="83"/>
        <v/>
      </c>
      <c r="AS86" s="10" t="str">
        <f t="shared" si="84"/>
        <v/>
      </c>
      <c r="AT86" s="10" t="str">
        <f t="shared" si="85"/>
        <v/>
      </c>
      <c r="AU86" s="10" t="str">
        <f t="shared" si="86"/>
        <v/>
      </c>
      <c r="AV86" s="10" t="str">
        <f t="shared" si="87"/>
        <v/>
      </c>
      <c r="AW86" s="10" t="str">
        <f t="shared" si="88"/>
        <v/>
      </c>
      <c r="AX86" s="10" t="str">
        <f t="shared" si="89"/>
        <v/>
      </c>
      <c r="AY86" s="10" t="str">
        <f t="shared" si="90"/>
        <v/>
      </c>
      <c r="AZ86" s="10" t="str">
        <f t="shared" si="91"/>
        <v/>
      </c>
      <c r="BA86" s="10" t="str">
        <f t="shared" si="92"/>
        <v/>
      </c>
      <c r="BB86" s="10" t="str">
        <f t="shared" si="93"/>
        <v/>
      </c>
      <c r="BC86" s="10" t="str">
        <f t="shared" si="28"/>
        <v/>
      </c>
      <c r="BD86" s="10" t="str">
        <f t="shared" si="94"/>
        <v/>
      </c>
      <c r="BE86" s="10"/>
      <c r="BF86" s="10" t="b">
        <f t="shared" si="95"/>
        <v>1</v>
      </c>
      <c r="BG86" s="10" t="b">
        <f t="shared" si="30"/>
        <v>1</v>
      </c>
      <c r="BH86" s="10" t="b">
        <f t="shared" si="96"/>
        <v>0</v>
      </c>
      <c r="BI86" s="10" t="b">
        <f t="shared" si="31"/>
        <v>0</v>
      </c>
      <c r="BJ86" s="10"/>
      <c r="BK86" s="10">
        <v>1000</v>
      </c>
      <c r="BL86" s="59">
        <f t="shared" si="68"/>
        <v>0</v>
      </c>
      <c r="BM86" s="59">
        <v>10</v>
      </c>
      <c r="BN86" s="10"/>
      <c r="BO86" s="10">
        <f t="shared" si="97"/>
        <v>0</v>
      </c>
      <c r="BP86" s="59">
        <f t="shared" si="98"/>
        <v>0</v>
      </c>
      <c r="BQ86" s="59">
        <f t="shared" si="99"/>
        <v>0</v>
      </c>
      <c r="BR86" s="59">
        <f t="shared" si="100"/>
        <v>0</v>
      </c>
      <c r="BS86" s="59">
        <f t="shared" si="101"/>
        <v>0</v>
      </c>
    </row>
    <row r="87" spans="1:71" s="3" customFormat="1" ht="15.5" x14ac:dyDescent="0.35">
      <c r="A87" s="29"/>
      <c r="B87" s="30"/>
      <c r="C87" s="51"/>
      <c r="D87" s="10" t="str">
        <f t="shared" si="66"/>
        <v/>
      </c>
      <c r="E87" s="28"/>
      <c r="F87" s="28"/>
      <c r="G87" s="28" t="s">
        <v>4</v>
      </c>
      <c r="H87" s="28"/>
      <c r="I87" s="28"/>
      <c r="J87" s="28" t="s">
        <v>4</v>
      </c>
      <c r="K87" s="28"/>
      <c r="L87" s="28"/>
      <c r="M87" s="28" t="s">
        <v>4</v>
      </c>
      <c r="N87" s="28"/>
      <c r="O87" s="28"/>
      <c r="P87" s="28" t="s">
        <v>4</v>
      </c>
      <c r="Q87" s="28"/>
      <c r="R87" s="28"/>
      <c r="S87" s="28" t="s">
        <v>4</v>
      </c>
      <c r="T87" s="28"/>
      <c r="U87" s="28"/>
      <c r="V87" s="51" t="s">
        <v>4</v>
      </c>
      <c r="W87" s="51"/>
      <c r="X87" s="28" t="s">
        <v>4</v>
      </c>
      <c r="Y87" s="10" t="str">
        <f>IF(AND('Section 8'!$L$4=No,OR($BF87=FALSE,$BG87=FALSE)),Tab_NotReq,
IF(AND($C87="",$D87="",$F87="",$I87="",$R87="",$U87="",$W87="",$AA87="",$AB87=""),"",
IF(COUNTIF($AA87:$BD87,Incomplete)&gt;=1,Incomplete_or_multiple_errors&amp;": "&amp;INDEX($AA$2:$BD$4,1,MATCH(Incomplete,$AA87:$BD87,0)),Complete)))</f>
        <v/>
      </c>
      <c r="Z87" s="7"/>
      <c r="AA87" s="10" t="str">
        <f t="shared" si="69"/>
        <v/>
      </c>
      <c r="AB87" s="10" t="str" cm="1">
        <f t="array" ref="AB87">IF($AB$1=No,"",
IF(OR(BF87=FALSE,BG87=FALSE),"",
IF(AND(SUMPRODUCT(--(BH87:BH$336=TRUE))=0,SUMPRODUCT(--(BI87:BI$336=TRUE))=0),"",Incomplete)))</f>
        <v/>
      </c>
      <c r="AC87" s="10" t="str">
        <f>IF(AC$1=No,"",IF($C87="","",
IF(COUNTIF('Substances &amp; Codes'!$B$4:$H$276,$C87)=0,Incomplete,Complete)))</f>
        <v/>
      </c>
      <c r="AD87" s="10" t="str">
        <f t="shared" si="67"/>
        <v/>
      </c>
      <c r="AE87" s="10" t="str">
        <f t="shared" si="70"/>
        <v/>
      </c>
      <c r="AF87" s="10" t="str">
        <f t="shared" si="71"/>
        <v/>
      </c>
      <c r="AG87" s="10" t="str">
        <f t="shared" si="72"/>
        <v/>
      </c>
      <c r="AH87" s="10" t="str">
        <f t="shared" si="73"/>
        <v/>
      </c>
      <c r="AI87" s="10" t="str">
        <f t="shared" si="74"/>
        <v/>
      </c>
      <c r="AJ87" s="10" t="str">
        <f t="shared" si="75"/>
        <v/>
      </c>
      <c r="AK87" s="10" t="str">
        <f t="shared" si="76"/>
        <v/>
      </c>
      <c r="AL87" s="10" t="str">
        <f t="shared" si="77"/>
        <v/>
      </c>
      <c r="AM87" s="10" t="str">
        <f t="shared" si="78"/>
        <v/>
      </c>
      <c r="AN87" s="10" t="str">
        <f t="shared" si="79"/>
        <v/>
      </c>
      <c r="AO87" s="10" t="str">
        <f t="shared" si="80"/>
        <v/>
      </c>
      <c r="AP87" s="10" t="str">
        <f t="shared" si="81"/>
        <v/>
      </c>
      <c r="AQ87" s="10" t="str">
        <f t="shared" si="82"/>
        <v/>
      </c>
      <c r="AR87" s="10" t="str">
        <f t="shared" si="83"/>
        <v/>
      </c>
      <c r="AS87" s="10" t="str">
        <f t="shared" si="84"/>
        <v/>
      </c>
      <c r="AT87" s="10" t="str">
        <f t="shared" si="85"/>
        <v/>
      </c>
      <c r="AU87" s="10" t="str">
        <f t="shared" si="86"/>
        <v/>
      </c>
      <c r="AV87" s="10" t="str">
        <f t="shared" si="87"/>
        <v/>
      </c>
      <c r="AW87" s="10" t="str">
        <f t="shared" si="88"/>
        <v/>
      </c>
      <c r="AX87" s="10" t="str">
        <f t="shared" si="89"/>
        <v/>
      </c>
      <c r="AY87" s="10" t="str">
        <f t="shared" si="90"/>
        <v/>
      </c>
      <c r="AZ87" s="10" t="str">
        <f t="shared" si="91"/>
        <v/>
      </c>
      <c r="BA87" s="10" t="str">
        <f t="shared" si="92"/>
        <v/>
      </c>
      <c r="BB87" s="10" t="str">
        <f t="shared" si="93"/>
        <v/>
      </c>
      <c r="BC87" s="10" t="str">
        <f t="shared" si="28"/>
        <v/>
      </c>
      <c r="BD87" s="10" t="str">
        <f t="shared" si="94"/>
        <v/>
      </c>
      <c r="BE87" s="10"/>
      <c r="BF87" s="10" t="b">
        <f t="shared" si="95"/>
        <v>1</v>
      </c>
      <c r="BG87" s="10" t="b">
        <f t="shared" si="30"/>
        <v>1</v>
      </c>
      <c r="BH87" s="10" t="b">
        <f t="shared" si="96"/>
        <v>0</v>
      </c>
      <c r="BI87" s="10" t="b">
        <f t="shared" si="31"/>
        <v>0</v>
      </c>
      <c r="BJ87" s="10"/>
      <c r="BK87" s="10">
        <v>1000</v>
      </c>
      <c r="BL87" s="59">
        <f t="shared" si="68"/>
        <v>0</v>
      </c>
      <c r="BM87" s="59">
        <v>10</v>
      </c>
      <c r="BN87" s="10"/>
      <c r="BO87" s="10">
        <f t="shared" si="97"/>
        <v>0</v>
      </c>
      <c r="BP87" s="59">
        <f t="shared" si="98"/>
        <v>0</v>
      </c>
      <c r="BQ87" s="59">
        <f t="shared" si="99"/>
        <v>0</v>
      </c>
      <c r="BR87" s="59">
        <f t="shared" si="100"/>
        <v>0</v>
      </c>
      <c r="BS87" s="59">
        <f t="shared" si="101"/>
        <v>0</v>
      </c>
    </row>
    <row r="88" spans="1:71" s="3" customFormat="1" ht="15.5" x14ac:dyDescent="0.35">
      <c r="A88" s="29"/>
      <c r="B88" s="30"/>
      <c r="C88" s="51"/>
      <c r="D88" s="10" t="str">
        <f t="shared" si="66"/>
        <v/>
      </c>
      <c r="E88" s="28"/>
      <c r="F88" s="28"/>
      <c r="G88" s="28" t="s">
        <v>4</v>
      </c>
      <c r="H88" s="28"/>
      <c r="I88" s="28"/>
      <c r="J88" s="28" t="s">
        <v>4</v>
      </c>
      <c r="K88" s="28"/>
      <c r="L88" s="28"/>
      <c r="M88" s="28" t="s">
        <v>4</v>
      </c>
      <c r="N88" s="28"/>
      <c r="O88" s="28"/>
      <c r="P88" s="28" t="s">
        <v>4</v>
      </c>
      <c r="Q88" s="28"/>
      <c r="R88" s="28"/>
      <c r="S88" s="28" t="s">
        <v>4</v>
      </c>
      <c r="T88" s="28"/>
      <c r="U88" s="28"/>
      <c r="V88" s="51" t="s">
        <v>4</v>
      </c>
      <c r="W88" s="51"/>
      <c r="X88" s="28" t="s">
        <v>4</v>
      </c>
      <c r="Y88" s="10" t="str">
        <f>IF(AND('Section 8'!$L$4=No,OR($BF88=FALSE,$BG88=FALSE)),Tab_NotReq,
IF(AND($C88="",$D88="",$F88="",$I88="",$R88="",$U88="",$W88="",$AA88="",$AB88=""),"",
IF(COUNTIF($AA88:$BD88,Incomplete)&gt;=1,Incomplete_or_multiple_errors&amp;": "&amp;INDEX($AA$2:$BD$4,1,MATCH(Incomplete,$AA88:$BD88,0)),Complete)))</f>
        <v/>
      </c>
      <c r="Z88" s="7"/>
      <c r="AA88" s="10" t="str">
        <f t="shared" si="69"/>
        <v/>
      </c>
      <c r="AB88" s="10" t="str" cm="1">
        <f t="array" ref="AB88">IF($AB$1=No,"",
IF(OR(BF88=FALSE,BG88=FALSE),"",
IF(AND(SUMPRODUCT(--(BH88:BH$336=TRUE))=0,SUMPRODUCT(--(BI88:BI$336=TRUE))=0),"",Incomplete)))</f>
        <v/>
      </c>
      <c r="AC88" s="10" t="str">
        <f>IF(AC$1=No,"",IF($C88="","",
IF(COUNTIF('Substances &amp; Codes'!$B$4:$H$276,$C88)=0,Incomplete,Complete)))</f>
        <v/>
      </c>
      <c r="AD88" s="10" t="str">
        <f t="shared" si="67"/>
        <v/>
      </c>
      <c r="AE88" s="10" t="str">
        <f t="shared" si="70"/>
        <v/>
      </c>
      <c r="AF88" s="10" t="str">
        <f t="shared" si="71"/>
        <v/>
      </c>
      <c r="AG88" s="10" t="str">
        <f t="shared" si="72"/>
        <v/>
      </c>
      <c r="AH88" s="10" t="str">
        <f t="shared" si="73"/>
        <v/>
      </c>
      <c r="AI88" s="10" t="str">
        <f t="shared" si="74"/>
        <v/>
      </c>
      <c r="AJ88" s="10" t="str">
        <f t="shared" si="75"/>
        <v/>
      </c>
      <c r="AK88" s="10" t="str">
        <f t="shared" si="76"/>
        <v/>
      </c>
      <c r="AL88" s="10" t="str">
        <f t="shared" si="77"/>
        <v/>
      </c>
      <c r="AM88" s="10" t="str">
        <f t="shared" si="78"/>
        <v/>
      </c>
      <c r="AN88" s="10" t="str">
        <f t="shared" si="79"/>
        <v/>
      </c>
      <c r="AO88" s="10" t="str">
        <f t="shared" si="80"/>
        <v/>
      </c>
      <c r="AP88" s="10" t="str">
        <f t="shared" si="81"/>
        <v/>
      </c>
      <c r="AQ88" s="10" t="str">
        <f t="shared" si="82"/>
        <v/>
      </c>
      <c r="AR88" s="10" t="str">
        <f t="shared" si="83"/>
        <v/>
      </c>
      <c r="AS88" s="10" t="str">
        <f t="shared" si="84"/>
        <v/>
      </c>
      <c r="AT88" s="10" t="str">
        <f t="shared" si="85"/>
        <v/>
      </c>
      <c r="AU88" s="10" t="str">
        <f t="shared" si="86"/>
        <v/>
      </c>
      <c r="AV88" s="10" t="str">
        <f t="shared" si="87"/>
        <v/>
      </c>
      <c r="AW88" s="10" t="str">
        <f t="shared" si="88"/>
        <v/>
      </c>
      <c r="AX88" s="10" t="str">
        <f t="shared" si="89"/>
        <v/>
      </c>
      <c r="AY88" s="10" t="str">
        <f t="shared" si="90"/>
        <v/>
      </c>
      <c r="AZ88" s="10" t="str">
        <f t="shared" si="91"/>
        <v/>
      </c>
      <c r="BA88" s="10" t="str">
        <f t="shared" si="92"/>
        <v/>
      </c>
      <c r="BB88" s="10" t="str">
        <f t="shared" si="93"/>
        <v/>
      </c>
      <c r="BC88" s="10" t="str">
        <f t="shared" si="28"/>
        <v/>
      </c>
      <c r="BD88" s="10" t="str">
        <f t="shared" si="94"/>
        <v/>
      </c>
      <c r="BE88" s="10"/>
      <c r="BF88" s="10" t="b">
        <f t="shared" si="95"/>
        <v>1</v>
      </c>
      <c r="BG88" s="10" t="b">
        <f t="shared" si="30"/>
        <v>1</v>
      </c>
      <c r="BH88" s="10" t="b">
        <f t="shared" si="96"/>
        <v>0</v>
      </c>
      <c r="BI88" s="10" t="b">
        <f t="shared" si="31"/>
        <v>0</v>
      </c>
      <c r="BJ88" s="10"/>
      <c r="BK88" s="10">
        <v>1000</v>
      </c>
      <c r="BL88" s="59">
        <f t="shared" si="68"/>
        <v>0</v>
      </c>
      <c r="BM88" s="59">
        <v>10</v>
      </c>
      <c r="BN88" s="10"/>
      <c r="BO88" s="10">
        <f t="shared" si="97"/>
        <v>0</v>
      </c>
      <c r="BP88" s="59">
        <f t="shared" si="98"/>
        <v>0</v>
      </c>
      <c r="BQ88" s="59">
        <f t="shared" si="99"/>
        <v>0</v>
      </c>
      <c r="BR88" s="59">
        <f t="shared" si="100"/>
        <v>0</v>
      </c>
      <c r="BS88" s="59">
        <f t="shared" si="101"/>
        <v>0</v>
      </c>
    </row>
    <row r="89" spans="1:71" s="3" customFormat="1" ht="15.5" x14ac:dyDescent="0.35">
      <c r="A89" s="29"/>
      <c r="B89" s="30"/>
      <c r="C89" s="51"/>
      <c r="D89" s="10" t="str">
        <f t="shared" si="66"/>
        <v/>
      </c>
      <c r="E89" s="28"/>
      <c r="F89" s="28"/>
      <c r="G89" s="28" t="s">
        <v>4</v>
      </c>
      <c r="H89" s="28"/>
      <c r="I89" s="28"/>
      <c r="J89" s="28" t="s">
        <v>4</v>
      </c>
      <c r="K89" s="28"/>
      <c r="L89" s="28"/>
      <c r="M89" s="28" t="s">
        <v>4</v>
      </c>
      <c r="N89" s="28"/>
      <c r="O89" s="28"/>
      <c r="P89" s="28" t="s">
        <v>4</v>
      </c>
      <c r="Q89" s="28"/>
      <c r="R89" s="28"/>
      <c r="S89" s="28" t="s">
        <v>4</v>
      </c>
      <c r="T89" s="28"/>
      <c r="U89" s="28"/>
      <c r="V89" s="51" t="s">
        <v>4</v>
      </c>
      <c r="W89" s="51"/>
      <c r="X89" s="28" t="s">
        <v>4</v>
      </c>
      <c r="Y89" s="10" t="str">
        <f>IF(AND('Section 8'!$L$4=No,OR($BF89=FALSE,$BG89=FALSE)),Tab_NotReq,
IF(AND($C89="",$D89="",$F89="",$I89="",$R89="",$U89="",$W89="",$AA89="",$AB89=""),"",
IF(COUNTIF($AA89:$BD89,Incomplete)&gt;=1,Incomplete_or_multiple_errors&amp;": "&amp;INDEX($AA$2:$BD$4,1,MATCH(Incomplete,$AA89:$BD89,0)),Complete)))</f>
        <v/>
      </c>
      <c r="Z89" s="7"/>
      <c r="AA89" s="10" t="str">
        <f t="shared" si="69"/>
        <v/>
      </c>
      <c r="AB89" s="10" t="str" cm="1">
        <f t="array" ref="AB89">IF($AB$1=No,"",
IF(OR(BF89=FALSE,BG89=FALSE),"",
IF(AND(SUMPRODUCT(--(BH89:BH$336=TRUE))=0,SUMPRODUCT(--(BI89:BI$336=TRUE))=0),"",Incomplete)))</f>
        <v/>
      </c>
      <c r="AC89" s="10" t="str">
        <f>IF(AC$1=No,"",IF($C89="","",
IF(COUNTIF('Substances &amp; Codes'!$B$4:$H$276,$C89)=0,Incomplete,Complete)))</f>
        <v/>
      </c>
      <c r="AD89" s="10" t="str">
        <f t="shared" si="67"/>
        <v/>
      </c>
      <c r="AE89" s="10" t="str">
        <f t="shared" si="70"/>
        <v/>
      </c>
      <c r="AF89" s="10" t="str">
        <f t="shared" si="71"/>
        <v/>
      </c>
      <c r="AG89" s="10" t="str">
        <f t="shared" si="72"/>
        <v/>
      </c>
      <c r="AH89" s="10" t="str">
        <f t="shared" si="73"/>
        <v/>
      </c>
      <c r="AI89" s="10" t="str">
        <f t="shared" si="74"/>
        <v/>
      </c>
      <c r="AJ89" s="10" t="str">
        <f t="shared" si="75"/>
        <v/>
      </c>
      <c r="AK89" s="10" t="str">
        <f t="shared" si="76"/>
        <v/>
      </c>
      <c r="AL89" s="10" t="str">
        <f t="shared" si="77"/>
        <v/>
      </c>
      <c r="AM89" s="10" t="str">
        <f t="shared" si="78"/>
        <v/>
      </c>
      <c r="AN89" s="10" t="str">
        <f t="shared" si="79"/>
        <v/>
      </c>
      <c r="AO89" s="10" t="str">
        <f t="shared" si="80"/>
        <v/>
      </c>
      <c r="AP89" s="10" t="str">
        <f t="shared" si="81"/>
        <v/>
      </c>
      <c r="AQ89" s="10" t="str">
        <f t="shared" si="82"/>
        <v/>
      </c>
      <c r="AR89" s="10" t="str">
        <f t="shared" si="83"/>
        <v/>
      </c>
      <c r="AS89" s="10" t="str">
        <f t="shared" si="84"/>
        <v/>
      </c>
      <c r="AT89" s="10" t="str">
        <f t="shared" si="85"/>
        <v/>
      </c>
      <c r="AU89" s="10" t="str">
        <f t="shared" si="86"/>
        <v/>
      </c>
      <c r="AV89" s="10" t="str">
        <f t="shared" si="87"/>
        <v/>
      </c>
      <c r="AW89" s="10" t="str">
        <f t="shared" si="88"/>
        <v/>
      </c>
      <c r="AX89" s="10" t="str">
        <f t="shared" si="89"/>
        <v/>
      </c>
      <c r="AY89" s="10" t="str">
        <f t="shared" si="90"/>
        <v/>
      </c>
      <c r="AZ89" s="10" t="str">
        <f t="shared" si="91"/>
        <v/>
      </c>
      <c r="BA89" s="10" t="str">
        <f t="shared" si="92"/>
        <v/>
      </c>
      <c r="BB89" s="10" t="str">
        <f t="shared" si="93"/>
        <v/>
      </c>
      <c r="BC89" s="10" t="str">
        <f t="shared" si="28"/>
        <v/>
      </c>
      <c r="BD89" s="10" t="str">
        <f t="shared" si="94"/>
        <v/>
      </c>
      <c r="BE89" s="10"/>
      <c r="BF89" s="10" t="b">
        <f t="shared" si="95"/>
        <v>1</v>
      </c>
      <c r="BG89" s="10" t="b">
        <f t="shared" si="30"/>
        <v>1</v>
      </c>
      <c r="BH89" s="10" t="b">
        <f t="shared" si="96"/>
        <v>0</v>
      </c>
      <c r="BI89" s="10" t="b">
        <f t="shared" si="31"/>
        <v>0</v>
      </c>
      <c r="BJ89" s="10"/>
      <c r="BK89" s="10">
        <v>1000</v>
      </c>
      <c r="BL89" s="59">
        <f t="shared" si="68"/>
        <v>0</v>
      </c>
      <c r="BM89" s="59">
        <v>10</v>
      </c>
      <c r="BN89" s="10"/>
      <c r="BO89" s="10">
        <f t="shared" si="97"/>
        <v>0</v>
      </c>
      <c r="BP89" s="59">
        <f t="shared" si="98"/>
        <v>0</v>
      </c>
      <c r="BQ89" s="59">
        <f t="shared" si="99"/>
        <v>0</v>
      </c>
      <c r="BR89" s="59">
        <f t="shared" si="100"/>
        <v>0</v>
      </c>
      <c r="BS89" s="59">
        <f t="shared" si="101"/>
        <v>0</v>
      </c>
    </row>
    <row r="90" spans="1:71" s="3" customFormat="1" ht="15.5" x14ac:dyDescent="0.35">
      <c r="A90" s="29"/>
      <c r="B90" s="30"/>
      <c r="C90" s="51"/>
      <c r="D90" s="10" t="str">
        <f t="shared" si="66"/>
        <v/>
      </c>
      <c r="E90" s="28"/>
      <c r="F90" s="28"/>
      <c r="G90" s="28" t="s">
        <v>4</v>
      </c>
      <c r="H90" s="28"/>
      <c r="I90" s="28"/>
      <c r="J90" s="28" t="s">
        <v>4</v>
      </c>
      <c r="K90" s="28"/>
      <c r="L90" s="28"/>
      <c r="M90" s="28" t="s">
        <v>4</v>
      </c>
      <c r="N90" s="28"/>
      <c r="O90" s="28"/>
      <c r="P90" s="28" t="s">
        <v>4</v>
      </c>
      <c r="Q90" s="28"/>
      <c r="R90" s="28"/>
      <c r="S90" s="28" t="s">
        <v>4</v>
      </c>
      <c r="T90" s="28"/>
      <c r="U90" s="28"/>
      <c r="V90" s="51" t="s">
        <v>4</v>
      </c>
      <c r="W90" s="51"/>
      <c r="X90" s="28" t="s">
        <v>4</v>
      </c>
      <c r="Y90" s="10" t="str">
        <f>IF(AND('Section 8'!$L$4=No,OR($BF90=FALSE,$BG90=FALSE)),Tab_NotReq,
IF(AND($C90="",$D90="",$F90="",$I90="",$R90="",$U90="",$W90="",$AA90="",$AB90=""),"",
IF(COUNTIF($AA90:$BD90,Incomplete)&gt;=1,Incomplete_or_multiple_errors&amp;": "&amp;INDEX($AA$2:$BD$4,1,MATCH(Incomplete,$AA90:$BD90,0)),Complete)))</f>
        <v/>
      </c>
      <c r="Z90" s="7"/>
      <c r="AA90" s="10" t="str">
        <f t="shared" si="69"/>
        <v/>
      </c>
      <c r="AB90" s="10" t="str" cm="1">
        <f t="array" ref="AB90">IF($AB$1=No,"",
IF(OR(BF90=FALSE,BG90=FALSE),"",
IF(AND(SUMPRODUCT(--(BH90:BH$336=TRUE))=0,SUMPRODUCT(--(BI90:BI$336=TRUE))=0),"",Incomplete)))</f>
        <v/>
      </c>
      <c r="AC90" s="10" t="str">
        <f>IF(AC$1=No,"",IF($C90="","",
IF(COUNTIF('Substances &amp; Codes'!$B$4:$H$276,$C90)=0,Incomplete,Complete)))</f>
        <v/>
      </c>
      <c r="AD90" s="10" t="str">
        <f t="shared" si="67"/>
        <v/>
      </c>
      <c r="AE90" s="10" t="str">
        <f t="shared" si="70"/>
        <v/>
      </c>
      <c r="AF90" s="10" t="str">
        <f t="shared" si="71"/>
        <v/>
      </c>
      <c r="AG90" s="10" t="str">
        <f t="shared" si="72"/>
        <v/>
      </c>
      <c r="AH90" s="10" t="str">
        <f t="shared" si="73"/>
        <v/>
      </c>
      <c r="AI90" s="10" t="str">
        <f t="shared" si="74"/>
        <v/>
      </c>
      <c r="AJ90" s="10" t="str">
        <f t="shared" si="75"/>
        <v/>
      </c>
      <c r="AK90" s="10" t="str">
        <f t="shared" si="76"/>
        <v/>
      </c>
      <c r="AL90" s="10" t="str">
        <f t="shared" si="77"/>
        <v/>
      </c>
      <c r="AM90" s="10" t="str">
        <f t="shared" si="78"/>
        <v/>
      </c>
      <c r="AN90" s="10" t="str">
        <f t="shared" si="79"/>
        <v/>
      </c>
      <c r="AO90" s="10" t="str">
        <f t="shared" si="80"/>
        <v/>
      </c>
      <c r="AP90" s="10" t="str">
        <f t="shared" si="81"/>
        <v/>
      </c>
      <c r="AQ90" s="10" t="str">
        <f t="shared" si="82"/>
        <v/>
      </c>
      <c r="AR90" s="10" t="str">
        <f t="shared" si="83"/>
        <v/>
      </c>
      <c r="AS90" s="10" t="str">
        <f t="shared" si="84"/>
        <v/>
      </c>
      <c r="AT90" s="10" t="str">
        <f t="shared" si="85"/>
        <v/>
      </c>
      <c r="AU90" s="10" t="str">
        <f t="shared" si="86"/>
        <v/>
      </c>
      <c r="AV90" s="10" t="str">
        <f t="shared" si="87"/>
        <v/>
      </c>
      <c r="AW90" s="10" t="str">
        <f t="shared" si="88"/>
        <v/>
      </c>
      <c r="AX90" s="10" t="str">
        <f t="shared" si="89"/>
        <v/>
      </c>
      <c r="AY90" s="10" t="str">
        <f t="shared" si="90"/>
        <v/>
      </c>
      <c r="AZ90" s="10" t="str">
        <f t="shared" si="91"/>
        <v/>
      </c>
      <c r="BA90" s="10" t="str">
        <f t="shared" si="92"/>
        <v/>
      </c>
      <c r="BB90" s="10" t="str">
        <f t="shared" si="93"/>
        <v/>
      </c>
      <c r="BC90" s="10" t="str">
        <f t="shared" si="28"/>
        <v/>
      </c>
      <c r="BD90" s="10" t="str">
        <f t="shared" si="94"/>
        <v/>
      </c>
      <c r="BE90" s="10"/>
      <c r="BF90" s="10" t="b">
        <f t="shared" si="95"/>
        <v>1</v>
      </c>
      <c r="BG90" s="10" t="b">
        <f t="shared" si="30"/>
        <v>1</v>
      </c>
      <c r="BH90" s="10" t="b">
        <f t="shared" si="96"/>
        <v>0</v>
      </c>
      <c r="BI90" s="10" t="b">
        <f t="shared" si="31"/>
        <v>0</v>
      </c>
      <c r="BJ90" s="10"/>
      <c r="BK90" s="10">
        <v>1000</v>
      </c>
      <c r="BL90" s="59">
        <f t="shared" si="68"/>
        <v>0</v>
      </c>
      <c r="BM90" s="59">
        <v>10</v>
      </c>
      <c r="BN90" s="10"/>
      <c r="BO90" s="10">
        <f t="shared" si="97"/>
        <v>0</v>
      </c>
      <c r="BP90" s="59">
        <f t="shared" si="98"/>
        <v>0</v>
      </c>
      <c r="BQ90" s="59">
        <f t="shared" si="99"/>
        <v>0</v>
      </c>
      <c r="BR90" s="59">
        <f t="shared" si="100"/>
        <v>0</v>
      </c>
      <c r="BS90" s="59">
        <f t="shared" si="101"/>
        <v>0</v>
      </c>
    </row>
    <row r="91" spans="1:71" s="3" customFormat="1" ht="15.5" x14ac:dyDescent="0.35">
      <c r="A91" s="29"/>
      <c r="B91" s="30"/>
      <c r="C91" s="51"/>
      <c r="D91" s="10" t="str">
        <f t="shared" si="66"/>
        <v/>
      </c>
      <c r="E91" s="28"/>
      <c r="F91" s="28"/>
      <c r="G91" s="28" t="s">
        <v>4</v>
      </c>
      <c r="H91" s="28"/>
      <c r="I91" s="28"/>
      <c r="J91" s="28" t="s">
        <v>4</v>
      </c>
      <c r="K91" s="28"/>
      <c r="L91" s="28"/>
      <c r="M91" s="28" t="s">
        <v>4</v>
      </c>
      <c r="N91" s="28"/>
      <c r="O91" s="28"/>
      <c r="P91" s="28" t="s">
        <v>4</v>
      </c>
      <c r="Q91" s="28"/>
      <c r="R91" s="28"/>
      <c r="S91" s="28" t="s">
        <v>4</v>
      </c>
      <c r="T91" s="28"/>
      <c r="U91" s="28"/>
      <c r="V91" s="51" t="s">
        <v>4</v>
      </c>
      <c r="W91" s="51"/>
      <c r="X91" s="28" t="s">
        <v>4</v>
      </c>
      <c r="Y91" s="10" t="str">
        <f>IF(AND('Section 8'!$L$4=No,OR($BF91=FALSE,$BG91=FALSE)),Tab_NotReq,
IF(AND($C91="",$D91="",$F91="",$I91="",$R91="",$U91="",$W91="",$AA91="",$AB91=""),"",
IF(COUNTIF($AA91:$BD91,Incomplete)&gt;=1,Incomplete_or_multiple_errors&amp;": "&amp;INDEX($AA$2:$BD$4,1,MATCH(Incomplete,$AA91:$BD91,0)),Complete)))</f>
        <v/>
      </c>
      <c r="Z91" s="7"/>
      <c r="AA91" s="10" t="str">
        <f t="shared" si="69"/>
        <v/>
      </c>
      <c r="AB91" s="10" t="str" cm="1">
        <f t="array" ref="AB91">IF($AB$1=No,"",
IF(OR(BF91=FALSE,BG91=FALSE),"",
IF(AND(SUMPRODUCT(--(BH91:BH$336=TRUE))=0,SUMPRODUCT(--(BI91:BI$336=TRUE))=0),"",Incomplete)))</f>
        <v/>
      </c>
      <c r="AC91" s="10" t="str">
        <f>IF(AC$1=No,"",IF($C91="","",
IF(COUNTIF('Substances &amp; Codes'!$B$4:$H$276,$C91)=0,Incomplete,Complete)))</f>
        <v/>
      </c>
      <c r="AD91" s="10" t="str">
        <f t="shared" si="67"/>
        <v/>
      </c>
      <c r="AE91" s="10" t="str">
        <f t="shared" si="70"/>
        <v/>
      </c>
      <c r="AF91" s="10" t="str">
        <f t="shared" si="71"/>
        <v/>
      </c>
      <c r="AG91" s="10" t="str">
        <f t="shared" si="72"/>
        <v/>
      </c>
      <c r="AH91" s="10" t="str">
        <f t="shared" si="73"/>
        <v/>
      </c>
      <c r="AI91" s="10" t="str">
        <f t="shared" si="74"/>
        <v/>
      </c>
      <c r="AJ91" s="10" t="str">
        <f t="shared" si="75"/>
        <v/>
      </c>
      <c r="AK91" s="10" t="str">
        <f t="shared" si="76"/>
        <v/>
      </c>
      <c r="AL91" s="10" t="str">
        <f t="shared" si="77"/>
        <v/>
      </c>
      <c r="AM91" s="10" t="str">
        <f t="shared" si="78"/>
        <v/>
      </c>
      <c r="AN91" s="10" t="str">
        <f t="shared" si="79"/>
        <v/>
      </c>
      <c r="AO91" s="10" t="str">
        <f t="shared" si="80"/>
        <v/>
      </c>
      <c r="AP91" s="10" t="str">
        <f t="shared" si="81"/>
        <v/>
      </c>
      <c r="AQ91" s="10" t="str">
        <f t="shared" si="82"/>
        <v/>
      </c>
      <c r="AR91" s="10" t="str">
        <f t="shared" si="83"/>
        <v/>
      </c>
      <c r="AS91" s="10" t="str">
        <f t="shared" si="84"/>
        <v/>
      </c>
      <c r="AT91" s="10" t="str">
        <f t="shared" si="85"/>
        <v/>
      </c>
      <c r="AU91" s="10" t="str">
        <f t="shared" si="86"/>
        <v/>
      </c>
      <c r="AV91" s="10" t="str">
        <f t="shared" si="87"/>
        <v/>
      </c>
      <c r="AW91" s="10" t="str">
        <f t="shared" si="88"/>
        <v/>
      </c>
      <c r="AX91" s="10" t="str">
        <f t="shared" si="89"/>
        <v/>
      </c>
      <c r="AY91" s="10" t="str">
        <f t="shared" si="90"/>
        <v/>
      </c>
      <c r="AZ91" s="10" t="str">
        <f t="shared" si="91"/>
        <v/>
      </c>
      <c r="BA91" s="10" t="str">
        <f t="shared" si="92"/>
        <v/>
      </c>
      <c r="BB91" s="10" t="str">
        <f t="shared" si="93"/>
        <v/>
      </c>
      <c r="BC91" s="10" t="str">
        <f t="shared" si="28"/>
        <v/>
      </c>
      <c r="BD91" s="10" t="str">
        <f t="shared" si="94"/>
        <v/>
      </c>
      <c r="BE91" s="10"/>
      <c r="BF91" s="10" t="b">
        <f t="shared" si="95"/>
        <v>1</v>
      </c>
      <c r="BG91" s="10" t="b">
        <f t="shared" si="30"/>
        <v>1</v>
      </c>
      <c r="BH91" s="10" t="b">
        <f t="shared" si="96"/>
        <v>0</v>
      </c>
      <c r="BI91" s="10" t="b">
        <f t="shared" si="31"/>
        <v>0</v>
      </c>
      <c r="BJ91" s="10"/>
      <c r="BK91" s="10">
        <v>1000</v>
      </c>
      <c r="BL91" s="59">
        <f t="shared" si="68"/>
        <v>0</v>
      </c>
      <c r="BM91" s="59">
        <v>10</v>
      </c>
      <c r="BN91" s="10"/>
      <c r="BO91" s="10">
        <f t="shared" si="97"/>
        <v>0</v>
      </c>
      <c r="BP91" s="59">
        <f t="shared" si="98"/>
        <v>0</v>
      </c>
      <c r="BQ91" s="59">
        <f t="shared" si="99"/>
        <v>0</v>
      </c>
      <c r="BR91" s="59">
        <f t="shared" si="100"/>
        <v>0</v>
      </c>
      <c r="BS91" s="59">
        <f t="shared" si="101"/>
        <v>0</v>
      </c>
    </row>
    <row r="92" spans="1:71" s="3" customFormat="1" ht="15.5" x14ac:dyDescent="0.35">
      <c r="A92" s="29"/>
      <c r="B92" s="30"/>
      <c r="C92" s="51"/>
      <c r="D92" s="10" t="str">
        <f t="shared" si="66"/>
        <v/>
      </c>
      <c r="E92" s="28"/>
      <c r="F92" s="28"/>
      <c r="G92" s="28" t="s">
        <v>4</v>
      </c>
      <c r="H92" s="28"/>
      <c r="I92" s="28"/>
      <c r="J92" s="28" t="s">
        <v>4</v>
      </c>
      <c r="K92" s="28"/>
      <c r="L92" s="28"/>
      <c r="M92" s="28" t="s">
        <v>4</v>
      </c>
      <c r="N92" s="28"/>
      <c r="O92" s="28"/>
      <c r="P92" s="28" t="s">
        <v>4</v>
      </c>
      <c r="Q92" s="28"/>
      <c r="R92" s="28"/>
      <c r="S92" s="28" t="s">
        <v>4</v>
      </c>
      <c r="T92" s="28"/>
      <c r="U92" s="28"/>
      <c r="V92" s="51" t="s">
        <v>4</v>
      </c>
      <c r="W92" s="51"/>
      <c r="X92" s="28" t="s">
        <v>4</v>
      </c>
      <c r="Y92" s="10" t="str">
        <f>IF(AND('Section 8'!$L$4=No,OR($BF92=FALSE,$BG92=FALSE)),Tab_NotReq,
IF(AND($C92="",$D92="",$F92="",$I92="",$R92="",$U92="",$W92="",$AA92="",$AB92=""),"",
IF(COUNTIF($AA92:$BD92,Incomplete)&gt;=1,Incomplete_or_multiple_errors&amp;": "&amp;INDEX($AA$2:$BD$4,1,MATCH(Incomplete,$AA92:$BD92,0)),Complete)))</f>
        <v/>
      </c>
      <c r="Z92" s="7"/>
      <c r="AA92" s="10" t="str">
        <f t="shared" si="69"/>
        <v/>
      </c>
      <c r="AB92" s="10" t="str" cm="1">
        <f t="array" ref="AB92">IF($AB$1=No,"",
IF(OR(BF92=FALSE,BG92=FALSE),"",
IF(AND(SUMPRODUCT(--(BH92:BH$336=TRUE))=0,SUMPRODUCT(--(BI92:BI$336=TRUE))=0),"",Incomplete)))</f>
        <v/>
      </c>
      <c r="AC92" s="10" t="str">
        <f>IF(AC$1=No,"",IF($C92="","",
IF(COUNTIF('Substances &amp; Codes'!$B$4:$H$276,$C92)=0,Incomplete,Complete)))</f>
        <v/>
      </c>
      <c r="AD92" s="10" t="str">
        <f t="shared" si="67"/>
        <v/>
      </c>
      <c r="AE92" s="10" t="str">
        <f t="shared" si="70"/>
        <v/>
      </c>
      <c r="AF92" s="10" t="str">
        <f t="shared" si="71"/>
        <v/>
      </c>
      <c r="AG92" s="10" t="str">
        <f t="shared" si="72"/>
        <v/>
      </c>
      <c r="AH92" s="10" t="str">
        <f t="shared" si="73"/>
        <v/>
      </c>
      <c r="AI92" s="10" t="str">
        <f t="shared" si="74"/>
        <v/>
      </c>
      <c r="AJ92" s="10" t="str">
        <f t="shared" si="75"/>
        <v/>
      </c>
      <c r="AK92" s="10" t="str">
        <f t="shared" si="76"/>
        <v/>
      </c>
      <c r="AL92" s="10" t="str">
        <f t="shared" si="77"/>
        <v/>
      </c>
      <c r="AM92" s="10" t="str">
        <f t="shared" si="78"/>
        <v/>
      </c>
      <c r="AN92" s="10" t="str">
        <f t="shared" si="79"/>
        <v/>
      </c>
      <c r="AO92" s="10" t="str">
        <f t="shared" si="80"/>
        <v/>
      </c>
      <c r="AP92" s="10" t="str">
        <f t="shared" si="81"/>
        <v/>
      </c>
      <c r="AQ92" s="10" t="str">
        <f t="shared" si="82"/>
        <v/>
      </c>
      <c r="AR92" s="10" t="str">
        <f t="shared" si="83"/>
        <v/>
      </c>
      <c r="AS92" s="10" t="str">
        <f t="shared" si="84"/>
        <v/>
      </c>
      <c r="AT92" s="10" t="str">
        <f t="shared" si="85"/>
        <v/>
      </c>
      <c r="AU92" s="10" t="str">
        <f t="shared" si="86"/>
        <v/>
      </c>
      <c r="AV92" s="10" t="str">
        <f t="shared" si="87"/>
        <v/>
      </c>
      <c r="AW92" s="10" t="str">
        <f t="shared" si="88"/>
        <v/>
      </c>
      <c r="AX92" s="10" t="str">
        <f t="shared" si="89"/>
        <v/>
      </c>
      <c r="AY92" s="10" t="str">
        <f t="shared" si="90"/>
        <v/>
      </c>
      <c r="AZ92" s="10" t="str">
        <f t="shared" si="91"/>
        <v/>
      </c>
      <c r="BA92" s="10" t="str">
        <f t="shared" si="92"/>
        <v/>
      </c>
      <c r="BB92" s="10" t="str">
        <f t="shared" si="93"/>
        <v/>
      </c>
      <c r="BC92" s="10" t="str">
        <f t="shared" si="28"/>
        <v/>
      </c>
      <c r="BD92" s="10" t="str">
        <f t="shared" si="94"/>
        <v/>
      </c>
      <c r="BE92" s="10"/>
      <c r="BF92" s="10" t="b">
        <f t="shared" si="95"/>
        <v>1</v>
      </c>
      <c r="BG92" s="10" t="b">
        <f t="shared" si="30"/>
        <v>1</v>
      </c>
      <c r="BH92" s="10" t="b">
        <f t="shared" si="96"/>
        <v>0</v>
      </c>
      <c r="BI92" s="10" t="b">
        <f t="shared" si="31"/>
        <v>0</v>
      </c>
      <c r="BJ92" s="10"/>
      <c r="BK92" s="10">
        <v>1000</v>
      </c>
      <c r="BL92" s="59">
        <f t="shared" si="68"/>
        <v>0</v>
      </c>
      <c r="BM92" s="59">
        <v>10</v>
      </c>
      <c r="BN92" s="10"/>
      <c r="BO92" s="10">
        <f t="shared" si="97"/>
        <v>0</v>
      </c>
      <c r="BP92" s="59">
        <f t="shared" si="98"/>
        <v>0</v>
      </c>
      <c r="BQ92" s="59">
        <f t="shared" si="99"/>
        <v>0</v>
      </c>
      <c r="BR92" s="59">
        <f t="shared" si="100"/>
        <v>0</v>
      </c>
      <c r="BS92" s="59">
        <f t="shared" si="101"/>
        <v>0</v>
      </c>
    </row>
    <row r="93" spans="1:71" s="3" customFormat="1" ht="15.5" x14ac:dyDescent="0.35">
      <c r="A93" s="29"/>
      <c r="B93" s="30"/>
      <c r="C93" s="51"/>
      <c r="D93" s="10" t="str">
        <f t="shared" si="66"/>
        <v/>
      </c>
      <c r="E93" s="28"/>
      <c r="F93" s="28"/>
      <c r="G93" s="28" t="s">
        <v>4</v>
      </c>
      <c r="H93" s="28"/>
      <c r="I93" s="28"/>
      <c r="J93" s="28" t="s">
        <v>4</v>
      </c>
      <c r="K93" s="28"/>
      <c r="L93" s="28"/>
      <c r="M93" s="28" t="s">
        <v>4</v>
      </c>
      <c r="N93" s="28"/>
      <c r="O93" s="28"/>
      <c r="P93" s="28" t="s">
        <v>4</v>
      </c>
      <c r="Q93" s="28"/>
      <c r="R93" s="28"/>
      <c r="S93" s="28" t="s">
        <v>4</v>
      </c>
      <c r="T93" s="28"/>
      <c r="U93" s="28"/>
      <c r="V93" s="51" t="s">
        <v>4</v>
      </c>
      <c r="W93" s="51"/>
      <c r="X93" s="28" t="s">
        <v>4</v>
      </c>
      <c r="Y93" s="10" t="str">
        <f>IF(AND('Section 8'!$L$4=No,OR($BF93=FALSE,$BG93=FALSE)),Tab_NotReq,
IF(AND($C93="",$D93="",$F93="",$I93="",$R93="",$U93="",$W93="",$AA93="",$AB93=""),"",
IF(COUNTIF($AA93:$BD93,Incomplete)&gt;=1,Incomplete_or_multiple_errors&amp;": "&amp;INDEX($AA$2:$BD$4,1,MATCH(Incomplete,$AA93:$BD93,0)),Complete)))</f>
        <v/>
      </c>
      <c r="Z93" s="7"/>
      <c r="AA93" s="10" t="str">
        <f t="shared" si="69"/>
        <v/>
      </c>
      <c r="AB93" s="10" t="str" cm="1">
        <f t="array" ref="AB93">IF($AB$1=No,"",
IF(OR(BF93=FALSE,BG93=FALSE),"",
IF(AND(SUMPRODUCT(--(BH93:BH$336=TRUE))=0,SUMPRODUCT(--(BI93:BI$336=TRUE))=0),"",Incomplete)))</f>
        <v/>
      </c>
      <c r="AC93" s="10" t="str">
        <f>IF(AC$1=No,"",IF($C93="","",
IF(COUNTIF('Substances &amp; Codes'!$B$4:$H$276,$C93)=0,Incomplete,Complete)))</f>
        <v/>
      </c>
      <c r="AD93" s="10" t="str">
        <f t="shared" si="67"/>
        <v/>
      </c>
      <c r="AE93" s="10" t="str">
        <f t="shared" si="70"/>
        <v/>
      </c>
      <c r="AF93" s="10" t="str">
        <f t="shared" si="71"/>
        <v/>
      </c>
      <c r="AG93" s="10" t="str">
        <f t="shared" si="72"/>
        <v/>
      </c>
      <c r="AH93" s="10" t="str">
        <f t="shared" si="73"/>
        <v/>
      </c>
      <c r="AI93" s="10" t="str">
        <f t="shared" si="74"/>
        <v/>
      </c>
      <c r="AJ93" s="10" t="str">
        <f t="shared" si="75"/>
        <v/>
      </c>
      <c r="AK93" s="10" t="str">
        <f t="shared" si="76"/>
        <v/>
      </c>
      <c r="AL93" s="10" t="str">
        <f t="shared" si="77"/>
        <v/>
      </c>
      <c r="AM93" s="10" t="str">
        <f t="shared" si="78"/>
        <v/>
      </c>
      <c r="AN93" s="10" t="str">
        <f t="shared" si="79"/>
        <v/>
      </c>
      <c r="AO93" s="10" t="str">
        <f t="shared" si="80"/>
        <v/>
      </c>
      <c r="AP93" s="10" t="str">
        <f t="shared" si="81"/>
        <v/>
      </c>
      <c r="AQ93" s="10" t="str">
        <f t="shared" si="82"/>
        <v/>
      </c>
      <c r="AR93" s="10" t="str">
        <f t="shared" si="83"/>
        <v/>
      </c>
      <c r="AS93" s="10" t="str">
        <f t="shared" si="84"/>
        <v/>
      </c>
      <c r="AT93" s="10" t="str">
        <f t="shared" si="85"/>
        <v/>
      </c>
      <c r="AU93" s="10" t="str">
        <f t="shared" si="86"/>
        <v/>
      </c>
      <c r="AV93" s="10" t="str">
        <f t="shared" si="87"/>
        <v/>
      </c>
      <c r="AW93" s="10" t="str">
        <f t="shared" si="88"/>
        <v/>
      </c>
      <c r="AX93" s="10" t="str">
        <f t="shared" si="89"/>
        <v/>
      </c>
      <c r="AY93" s="10" t="str">
        <f t="shared" si="90"/>
        <v/>
      </c>
      <c r="AZ93" s="10" t="str">
        <f t="shared" si="91"/>
        <v/>
      </c>
      <c r="BA93" s="10" t="str">
        <f t="shared" si="92"/>
        <v/>
      </c>
      <c r="BB93" s="10" t="str">
        <f t="shared" si="93"/>
        <v/>
      </c>
      <c r="BC93" s="10" t="str">
        <f t="shared" si="28"/>
        <v/>
      </c>
      <c r="BD93" s="10" t="str">
        <f t="shared" si="94"/>
        <v/>
      </c>
      <c r="BE93" s="10"/>
      <c r="BF93" s="10" t="b">
        <f t="shared" si="95"/>
        <v>1</v>
      </c>
      <c r="BG93" s="10" t="b">
        <f t="shared" si="30"/>
        <v>1</v>
      </c>
      <c r="BH93" s="10" t="b">
        <f t="shared" si="96"/>
        <v>0</v>
      </c>
      <c r="BI93" s="10" t="b">
        <f t="shared" si="31"/>
        <v>0</v>
      </c>
      <c r="BJ93" s="10"/>
      <c r="BK93" s="10">
        <v>1000</v>
      </c>
      <c r="BL93" s="59">
        <f t="shared" si="68"/>
        <v>0</v>
      </c>
      <c r="BM93" s="59">
        <v>10</v>
      </c>
      <c r="BN93" s="10"/>
      <c r="BO93" s="10">
        <f t="shared" si="97"/>
        <v>0</v>
      </c>
      <c r="BP93" s="59">
        <f t="shared" si="98"/>
        <v>0</v>
      </c>
      <c r="BQ93" s="59">
        <f t="shared" si="99"/>
        <v>0</v>
      </c>
      <c r="BR93" s="59">
        <f t="shared" si="100"/>
        <v>0</v>
      </c>
      <c r="BS93" s="59">
        <f t="shared" si="101"/>
        <v>0</v>
      </c>
    </row>
    <row r="94" spans="1:71" s="3" customFormat="1" ht="15.5" x14ac:dyDescent="0.35">
      <c r="A94" s="29"/>
      <c r="B94" s="30"/>
      <c r="C94" s="51"/>
      <c r="D94" s="10" t="str">
        <f t="shared" si="66"/>
        <v/>
      </c>
      <c r="E94" s="28"/>
      <c r="F94" s="28"/>
      <c r="G94" s="28" t="s">
        <v>4</v>
      </c>
      <c r="H94" s="28"/>
      <c r="I94" s="28"/>
      <c r="J94" s="28" t="s">
        <v>4</v>
      </c>
      <c r="K94" s="28"/>
      <c r="L94" s="28"/>
      <c r="M94" s="28" t="s">
        <v>4</v>
      </c>
      <c r="N94" s="28"/>
      <c r="O94" s="28"/>
      <c r="P94" s="28" t="s">
        <v>4</v>
      </c>
      <c r="Q94" s="28"/>
      <c r="R94" s="28"/>
      <c r="S94" s="28" t="s">
        <v>4</v>
      </c>
      <c r="T94" s="28"/>
      <c r="U94" s="28"/>
      <c r="V94" s="51" t="s">
        <v>4</v>
      </c>
      <c r="W94" s="51"/>
      <c r="X94" s="28" t="s">
        <v>4</v>
      </c>
      <c r="Y94" s="10" t="str">
        <f>IF(AND('Section 8'!$L$4=No,OR($BF94=FALSE,$BG94=FALSE)),Tab_NotReq,
IF(AND($C94="",$D94="",$F94="",$I94="",$R94="",$U94="",$W94="",$AA94="",$AB94=""),"",
IF(COUNTIF($AA94:$BD94,Incomplete)&gt;=1,Incomplete_or_multiple_errors&amp;": "&amp;INDEX($AA$2:$BD$4,1,MATCH(Incomplete,$AA94:$BD94,0)),Complete)))</f>
        <v/>
      </c>
      <c r="Z94" s="7"/>
      <c r="AA94" s="10" t="str">
        <f t="shared" si="69"/>
        <v/>
      </c>
      <c r="AB94" s="10" t="str" cm="1">
        <f t="array" ref="AB94">IF($AB$1=No,"",
IF(OR(BF94=FALSE,BG94=FALSE),"",
IF(AND(SUMPRODUCT(--(BH94:BH$336=TRUE))=0,SUMPRODUCT(--(BI94:BI$336=TRUE))=0),"",Incomplete)))</f>
        <v/>
      </c>
      <c r="AC94" s="10" t="str">
        <f>IF(AC$1=No,"",IF($C94="","",
IF(COUNTIF('Substances &amp; Codes'!$B$4:$H$276,$C94)=0,Incomplete,Complete)))</f>
        <v/>
      </c>
      <c r="AD94" s="10" t="str">
        <f t="shared" si="67"/>
        <v/>
      </c>
      <c r="AE94" s="10" t="str">
        <f t="shared" si="70"/>
        <v/>
      </c>
      <c r="AF94" s="10" t="str">
        <f t="shared" si="71"/>
        <v/>
      </c>
      <c r="AG94" s="10" t="str">
        <f t="shared" si="72"/>
        <v/>
      </c>
      <c r="AH94" s="10" t="str">
        <f t="shared" si="73"/>
        <v/>
      </c>
      <c r="AI94" s="10" t="str">
        <f t="shared" si="74"/>
        <v/>
      </c>
      <c r="AJ94" s="10" t="str">
        <f t="shared" si="75"/>
        <v/>
      </c>
      <c r="AK94" s="10" t="str">
        <f t="shared" si="76"/>
        <v/>
      </c>
      <c r="AL94" s="10" t="str">
        <f t="shared" si="77"/>
        <v/>
      </c>
      <c r="AM94" s="10" t="str">
        <f t="shared" si="78"/>
        <v/>
      </c>
      <c r="AN94" s="10" t="str">
        <f t="shared" si="79"/>
        <v/>
      </c>
      <c r="AO94" s="10" t="str">
        <f t="shared" si="80"/>
        <v/>
      </c>
      <c r="AP94" s="10" t="str">
        <f t="shared" si="81"/>
        <v/>
      </c>
      <c r="AQ94" s="10" t="str">
        <f t="shared" si="82"/>
        <v/>
      </c>
      <c r="AR94" s="10" t="str">
        <f t="shared" si="83"/>
        <v/>
      </c>
      <c r="AS94" s="10" t="str">
        <f t="shared" si="84"/>
        <v/>
      </c>
      <c r="AT94" s="10" t="str">
        <f t="shared" si="85"/>
        <v/>
      </c>
      <c r="AU94" s="10" t="str">
        <f t="shared" si="86"/>
        <v/>
      </c>
      <c r="AV94" s="10" t="str">
        <f t="shared" si="87"/>
        <v/>
      </c>
      <c r="AW94" s="10" t="str">
        <f t="shared" si="88"/>
        <v/>
      </c>
      <c r="AX94" s="10" t="str">
        <f t="shared" si="89"/>
        <v/>
      </c>
      <c r="AY94" s="10" t="str">
        <f t="shared" si="90"/>
        <v/>
      </c>
      <c r="AZ94" s="10" t="str">
        <f t="shared" si="91"/>
        <v/>
      </c>
      <c r="BA94" s="10" t="str">
        <f t="shared" si="92"/>
        <v/>
      </c>
      <c r="BB94" s="10" t="str">
        <f t="shared" si="93"/>
        <v/>
      </c>
      <c r="BC94" s="10" t="str">
        <f t="shared" si="28"/>
        <v/>
      </c>
      <c r="BD94" s="10" t="str">
        <f t="shared" si="94"/>
        <v/>
      </c>
      <c r="BE94" s="10"/>
      <c r="BF94" s="10" t="b">
        <f t="shared" si="95"/>
        <v>1</v>
      </c>
      <c r="BG94" s="10" t="b">
        <f t="shared" si="30"/>
        <v>1</v>
      </c>
      <c r="BH94" s="10" t="b">
        <f t="shared" si="96"/>
        <v>0</v>
      </c>
      <c r="BI94" s="10" t="b">
        <f t="shared" si="31"/>
        <v>0</v>
      </c>
      <c r="BJ94" s="10"/>
      <c r="BK94" s="10">
        <v>1000</v>
      </c>
      <c r="BL94" s="59">
        <f t="shared" si="68"/>
        <v>0</v>
      </c>
      <c r="BM94" s="59">
        <v>10</v>
      </c>
      <c r="BN94" s="10"/>
      <c r="BO94" s="10">
        <f t="shared" si="97"/>
        <v>0</v>
      </c>
      <c r="BP94" s="59">
        <f t="shared" si="98"/>
        <v>0</v>
      </c>
      <c r="BQ94" s="59">
        <f t="shared" si="99"/>
        <v>0</v>
      </c>
      <c r="BR94" s="59">
        <f t="shared" si="100"/>
        <v>0</v>
      </c>
      <c r="BS94" s="59">
        <f t="shared" si="101"/>
        <v>0</v>
      </c>
    </row>
    <row r="95" spans="1:71" s="3" customFormat="1" ht="15.5" x14ac:dyDescent="0.35">
      <c r="A95" s="29"/>
      <c r="B95" s="30"/>
      <c r="C95" s="51"/>
      <c r="D95" s="10" t="str">
        <f t="shared" si="66"/>
        <v/>
      </c>
      <c r="E95" s="28"/>
      <c r="F95" s="28"/>
      <c r="G95" s="28" t="s">
        <v>4</v>
      </c>
      <c r="H95" s="28"/>
      <c r="I95" s="28"/>
      <c r="J95" s="28" t="s">
        <v>4</v>
      </c>
      <c r="K95" s="28"/>
      <c r="L95" s="28"/>
      <c r="M95" s="28" t="s">
        <v>4</v>
      </c>
      <c r="N95" s="28"/>
      <c r="O95" s="28"/>
      <c r="P95" s="28" t="s">
        <v>4</v>
      </c>
      <c r="Q95" s="28"/>
      <c r="R95" s="28"/>
      <c r="S95" s="28" t="s">
        <v>4</v>
      </c>
      <c r="T95" s="28"/>
      <c r="U95" s="28"/>
      <c r="V95" s="51" t="s">
        <v>4</v>
      </c>
      <c r="W95" s="51"/>
      <c r="X95" s="28" t="s">
        <v>4</v>
      </c>
      <c r="Y95" s="10" t="str">
        <f>IF(AND('Section 8'!$L$4=No,OR($BF95=FALSE,$BG95=FALSE)),Tab_NotReq,
IF(AND($C95="",$D95="",$F95="",$I95="",$R95="",$U95="",$W95="",$AA95="",$AB95=""),"",
IF(COUNTIF($AA95:$BD95,Incomplete)&gt;=1,Incomplete_or_multiple_errors&amp;": "&amp;INDEX($AA$2:$BD$4,1,MATCH(Incomplete,$AA95:$BD95,0)),Complete)))</f>
        <v/>
      </c>
      <c r="Z95" s="7"/>
      <c r="AA95" s="10" t="str">
        <f t="shared" si="69"/>
        <v/>
      </c>
      <c r="AB95" s="10" t="str" cm="1">
        <f t="array" ref="AB95">IF($AB$1=No,"",
IF(OR(BF95=FALSE,BG95=FALSE),"",
IF(AND(SUMPRODUCT(--(BH95:BH$336=TRUE))=0,SUMPRODUCT(--(BI95:BI$336=TRUE))=0),"",Incomplete)))</f>
        <v/>
      </c>
      <c r="AC95" s="10" t="str">
        <f>IF(AC$1=No,"",IF($C95="","",
IF(COUNTIF('Substances &amp; Codes'!$B$4:$H$276,$C95)=0,Incomplete,Complete)))</f>
        <v/>
      </c>
      <c r="AD95" s="10" t="str">
        <f t="shared" si="67"/>
        <v/>
      </c>
      <c r="AE95" s="10" t="str">
        <f t="shared" si="70"/>
        <v/>
      </c>
      <c r="AF95" s="10" t="str">
        <f t="shared" si="71"/>
        <v/>
      </c>
      <c r="AG95" s="10" t="str">
        <f t="shared" si="72"/>
        <v/>
      </c>
      <c r="AH95" s="10" t="str">
        <f t="shared" si="73"/>
        <v/>
      </c>
      <c r="AI95" s="10" t="str">
        <f t="shared" si="74"/>
        <v/>
      </c>
      <c r="AJ95" s="10" t="str">
        <f t="shared" si="75"/>
        <v/>
      </c>
      <c r="AK95" s="10" t="str">
        <f t="shared" si="76"/>
        <v/>
      </c>
      <c r="AL95" s="10" t="str">
        <f t="shared" si="77"/>
        <v/>
      </c>
      <c r="AM95" s="10" t="str">
        <f t="shared" si="78"/>
        <v/>
      </c>
      <c r="AN95" s="10" t="str">
        <f t="shared" si="79"/>
        <v/>
      </c>
      <c r="AO95" s="10" t="str">
        <f t="shared" si="80"/>
        <v/>
      </c>
      <c r="AP95" s="10" t="str">
        <f t="shared" si="81"/>
        <v/>
      </c>
      <c r="AQ95" s="10" t="str">
        <f t="shared" si="82"/>
        <v/>
      </c>
      <c r="AR95" s="10" t="str">
        <f t="shared" si="83"/>
        <v/>
      </c>
      <c r="AS95" s="10" t="str">
        <f t="shared" si="84"/>
        <v/>
      </c>
      <c r="AT95" s="10" t="str">
        <f t="shared" si="85"/>
        <v/>
      </c>
      <c r="AU95" s="10" t="str">
        <f t="shared" si="86"/>
        <v/>
      </c>
      <c r="AV95" s="10" t="str">
        <f t="shared" si="87"/>
        <v/>
      </c>
      <c r="AW95" s="10" t="str">
        <f t="shared" si="88"/>
        <v/>
      </c>
      <c r="AX95" s="10" t="str">
        <f t="shared" si="89"/>
        <v/>
      </c>
      <c r="AY95" s="10" t="str">
        <f t="shared" si="90"/>
        <v/>
      </c>
      <c r="AZ95" s="10" t="str">
        <f t="shared" si="91"/>
        <v/>
      </c>
      <c r="BA95" s="10" t="str">
        <f t="shared" si="92"/>
        <v/>
      </c>
      <c r="BB95" s="10" t="str">
        <f t="shared" si="93"/>
        <v/>
      </c>
      <c r="BC95" s="10" t="str">
        <f t="shared" si="28"/>
        <v/>
      </c>
      <c r="BD95" s="10" t="str">
        <f t="shared" si="94"/>
        <v/>
      </c>
      <c r="BE95" s="10"/>
      <c r="BF95" s="10" t="b">
        <f t="shared" si="95"/>
        <v>1</v>
      </c>
      <c r="BG95" s="10" t="b">
        <f t="shared" si="30"/>
        <v>1</v>
      </c>
      <c r="BH95" s="10" t="b">
        <f t="shared" si="96"/>
        <v>0</v>
      </c>
      <c r="BI95" s="10" t="b">
        <f t="shared" si="31"/>
        <v>0</v>
      </c>
      <c r="BJ95" s="10"/>
      <c r="BK95" s="10">
        <v>1000</v>
      </c>
      <c r="BL95" s="59">
        <f t="shared" si="68"/>
        <v>0</v>
      </c>
      <c r="BM95" s="59">
        <v>10</v>
      </c>
      <c r="BN95" s="10"/>
      <c r="BO95" s="10">
        <f t="shared" si="97"/>
        <v>0</v>
      </c>
      <c r="BP95" s="59">
        <f t="shared" si="98"/>
        <v>0</v>
      </c>
      <c r="BQ95" s="59">
        <f t="shared" si="99"/>
        <v>0</v>
      </c>
      <c r="BR95" s="59">
        <f t="shared" si="100"/>
        <v>0</v>
      </c>
      <c r="BS95" s="59">
        <f t="shared" si="101"/>
        <v>0</v>
      </c>
    </row>
    <row r="96" spans="1:71" s="3" customFormat="1" ht="15.5" x14ac:dyDescent="0.35">
      <c r="A96" s="29"/>
      <c r="B96" s="30"/>
      <c r="C96" s="51"/>
      <c r="D96" s="10" t="str">
        <f t="shared" si="66"/>
        <v/>
      </c>
      <c r="E96" s="28"/>
      <c r="F96" s="28"/>
      <c r="G96" s="28" t="s">
        <v>4</v>
      </c>
      <c r="H96" s="28"/>
      <c r="I96" s="28"/>
      <c r="J96" s="28" t="s">
        <v>4</v>
      </c>
      <c r="K96" s="28"/>
      <c r="L96" s="28"/>
      <c r="M96" s="28" t="s">
        <v>4</v>
      </c>
      <c r="N96" s="28"/>
      <c r="O96" s="28"/>
      <c r="P96" s="28" t="s">
        <v>4</v>
      </c>
      <c r="Q96" s="28"/>
      <c r="R96" s="28"/>
      <c r="S96" s="28" t="s">
        <v>4</v>
      </c>
      <c r="T96" s="28"/>
      <c r="U96" s="28"/>
      <c r="V96" s="51" t="s">
        <v>4</v>
      </c>
      <c r="W96" s="51"/>
      <c r="X96" s="28" t="s">
        <v>4</v>
      </c>
      <c r="Y96" s="10" t="str">
        <f>IF(AND('Section 8'!$L$4=No,OR($BF96=FALSE,$BG96=FALSE)),Tab_NotReq,
IF(AND($C96="",$D96="",$F96="",$I96="",$R96="",$U96="",$W96="",$AA96="",$AB96=""),"",
IF(COUNTIF($AA96:$BD96,Incomplete)&gt;=1,Incomplete_or_multiple_errors&amp;": "&amp;INDEX($AA$2:$BD$4,1,MATCH(Incomplete,$AA96:$BD96,0)),Complete)))</f>
        <v/>
      </c>
      <c r="Z96" s="7"/>
      <c r="AA96" s="10" t="str">
        <f t="shared" si="69"/>
        <v/>
      </c>
      <c r="AB96" s="10" t="str" cm="1">
        <f t="array" ref="AB96">IF($AB$1=No,"",
IF(OR(BF96=FALSE,BG96=FALSE),"",
IF(AND(SUMPRODUCT(--(BH96:BH$336=TRUE))=0,SUMPRODUCT(--(BI96:BI$336=TRUE))=0),"",Incomplete)))</f>
        <v/>
      </c>
      <c r="AC96" s="10" t="str">
        <f>IF(AC$1=No,"",IF($C96="","",
IF(COUNTIF('Substances &amp; Codes'!$B$4:$H$276,$C96)=0,Incomplete,Complete)))</f>
        <v/>
      </c>
      <c r="AD96" s="10" t="str">
        <f t="shared" si="67"/>
        <v/>
      </c>
      <c r="AE96" s="10" t="str">
        <f t="shared" si="70"/>
        <v/>
      </c>
      <c r="AF96" s="10" t="str">
        <f t="shared" si="71"/>
        <v/>
      </c>
      <c r="AG96" s="10" t="str">
        <f t="shared" si="72"/>
        <v/>
      </c>
      <c r="AH96" s="10" t="str">
        <f t="shared" si="73"/>
        <v/>
      </c>
      <c r="AI96" s="10" t="str">
        <f t="shared" si="74"/>
        <v/>
      </c>
      <c r="AJ96" s="10" t="str">
        <f t="shared" si="75"/>
        <v/>
      </c>
      <c r="AK96" s="10" t="str">
        <f t="shared" si="76"/>
        <v/>
      </c>
      <c r="AL96" s="10" t="str">
        <f t="shared" si="77"/>
        <v/>
      </c>
      <c r="AM96" s="10" t="str">
        <f t="shared" si="78"/>
        <v/>
      </c>
      <c r="AN96" s="10" t="str">
        <f t="shared" si="79"/>
        <v/>
      </c>
      <c r="AO96" s="10" t="str">
        <f t="shared" si="80"/>
        <v/>
      </c>
      <c r="AP96" s="10" t="str">
        <f t="shared" si="81"/>
        <v/>
      </c>
      <c r="AQ96" s="10" t="str">
        <f t="shared" si="82"/>
        <v/>
      </c>
      <c r="AR96" s="10" t="str">
        <f t="shared" si="83"/>
        <v/>
      </c>
      <c r="AS96" s="10" t="str">
        <f t="shared" si="84"/>
        <v/>
      </c>
      <c r="AT96" s="10" t="str">
        <f t="shared" si="85"/>
        <v/>
      </c>
      <c r="AU96" s="10" t="str">
        <f t="shared" si="86"/>
        <v/>
      </c>
      <c r="AV96" s="10" t="str">
        <f t="shared" si="87"/>
        <v/>
      </c>
      <c r="AW96" s="10" t="str">
        <f t="shared" si="88"/>
        <v/>
      </c>
      <c r="AX96" s="10" t="str">
        <f t="shared" si="89"/>
        <v/>
      </c>
      <c r="AY96" s="10" t="str">
        <f t="shared" si="90"/>
        <v/>
      </c>
      <c r="AZ96" s="10" t="str">
        <f t="shared" si="91"/>
        <v/>
      </c>
      <c r="BA96" s="10" t="str">
        <f t="shared" si="92"/>
        <v/>
      </c>
      <c r="BB96" s="10" t="str">
        <f t="shared" si="93"/>
        <v/>
      </c>
      <c r="BC96" s="10" t="str">
        <f t="shared" si="28"/>
        <v/>
      </c>
      <c r="BD96" s="10" t="str">
        <f t="shared" si="94"/>
        <v/>
      </c>
      <c r="BE96" s="10"/>
      <c r="BF96" s="10" t="b">
        <f t="shared" si="95"/>
        <v>1</v>
      </c>
      <c r="BG96" s="10" t="b">
        <f t="shared" si="30"/>
        <v>1</v>
      </c>
      <c r="BH96" s="10" t="b">
        <f t="shared" si="96"/>
        <v>0</v>
      </c>
      <c r="BI96" s="10" t="b">
        <f t="shared" si="31"/>
        <v>0</v>
      </c>
      <c r="BJ96" s="10"/>
      <c r="BK96" s="10">
        <v>1000</v>
      </c>
      <c r="BL96" s="59">
        <f t="shared" si="68"/>
        <v>0</v>
      </c>
      <c r="BM96" s="59">
        <v>10</v>
      </c>
      <c r="BN96" s="10"/>
      <c r="BO96" s="10">
        <f t="shared" si="97"/>
        <v>0</v>
      </c>
      <c r="BP96" s="59">
        <f t="shared" si="98"/>
        <v>0</v>
      </c>
      <c r="BQ96" s="59">
        <f t="shared" si="99"/>
        <v>0</v>
      </c>
      <c r="BR96" s="59">
        <f t="shared" si="100"/>
        <v>0</v>
      </c>
      <c r="BS96" s="59">
        <f t="shared" si="101"/>
        <v>0</v>
      </c>
    </row>
    <row r="97" spans="1:71" s="3" customFormat="1" ht="15.5" x14ac:dyDescent="0.35">
      <c r="A97" s="29"/>
      <c r="B97" s="30"/>
      <c r="C97" s="51"/>
      <c r="D97" s="10" t="str">
        <f t="shared" si="66"/>
        <v/>
      </c>
      <c r="E97" s="28"/>
      <c r="F97" s="28"/>
      <c r="G97" s="28" t="s">
        <v>4</v>
      </c>
      <c r="H97" s="28"/>
      <c r="I97" s="28"/>
      <c r="J97" s="28" t="s">
        <v>4</v>
      </c>
      <c r="K97" s="28"/>
      <c r="L97" s="28"/>
      <c r="M97" s="28" t="s">
        <v>4</v>
      </c>
      <c r="N97" s="28"/>
      <c r="O97" s="28"/>
      <c r="P97" s="28" t="s">
        <v>4</v>
      </c>
      <c r="Q97" s="28"/>
      <c r="R97" s="28"/>
      <c r="S97" s="28" t="s">
        <v>4</v>
      </c>
      <c r="T97" s="28"/>
      <c r="U97" s="28"/>
      <c r="V97" s="51" t="s">
        <v>4</v>
      </c>
      <c r="W97" s="51"/>
      <c r="X97" s="28" t="s">
        <v>4</v>
      </c>
      <c r="Y97" s="10" t="str">
        <f>IF(AND('Section 8'!$L$4=No,OR($BF97=FALSE,$BG97=FALSE)),Tab_NotReq,
IF(AND($C97="",$D97="",$F97="",$I97="",$R97="",$U97="",$W97="",$AA97="",$AB97=""),"",
IF(COUNTIF($AA97:$BD97,Incomplete)&gt;=1,Incomplete_or_multiple_errors&amp;": "&amp;INDEX($AA$2:$BD$4,1,MATCH(Incomplete,$AA97:$BD97,0)),Complete)))</f>
        <v/>
      </c>
      <c r="Z97" s="7"/>
      <c r="AA97" s="10" t="str">
        <f t="shared" si="69"/>
        <v/>
      </c>
      <c r="AB97" s="10" t="str" cm="1">
        <f t="array" ref="AB97">IF($AB$1=No,"",
IF(OR(BF97=FALSE,BG97=FALSE),"",
IF(AND(SUMPRODUCT(--(BH97:BH$336=TRUE))=0,SUMPRODUCT(--(BI97:BI$336=TRUE))=0),"",Incomplete)))</f>
        <v/>
      </c>
      <c r="AC97" s="10" t="str">
        <f>IF(AC$1=No,"",IF($C97="","",
IF(COUNTIF('Substances &amp; Codes'!$B$4:$H$276,$C97)=0,Incomplete,Complete)))</f>
        <v/>
      </c>
      <c r="AD97" s="10" t="str">
        <f t="shared" si="67"/>
        <v/>
      </c>
      <c r="AE97" s="10" t="str">
        <f t="shared" si="70"/>
        <v/>
      </c>
      <c r="AF97" s="10" t="str">
        <f t="shared" si="71"/>
        <v/>
      </c>
      <c r="AG97" s="10" t="str">
        <f t="shared" si="72"/>
        <v/>
      </c>
      <c r="AH97" s="10" t="str">
        <f t="shared" si="73"/>
        <v/>
      </c>
      <c r="AI97" s="10" t="str">
        <f t="shared" si="74"/>
        <v/>
      </c>
      <c r="AJ97" s="10" t="str">
        <f t="shared" si="75"/>
        <v/>
      </c>
      <c r="AK97" s="10" t="str">
        <f t="shared" si="76"/>
        <v/>
      </c>
      <c r="AL97" s="10" t="str">
        <f t="shared" si="77"/>
        <v/>
      </c>
      <c r="AM97" s="10" t="str">
        <f t="shared" si="78"/>
        <v/>
      </c>
      <c r="AN97" s="10" t="str">
        <f t="shared" si="79"/>
        <v/>
      </c>
      <c r="AO97" s="10" t="str">
        <f t="shared" si="80"/>
        <v/>
      </c>
      <c r="AP97" s="10" t="str">
        <f t="shared" si="81"/>
        <v/>
      </c>
      <c r="AQ97" s="10" t="str">
        <f t="shared" si="82"/>
        <v/>
      </c>
      <c r="AR97" s="10" t="str">
        <f t="shared" si="83"/>
        <v/>
      </c>
      <c r="AS97" s="10" t="str">
        <f t="shared" si="84"/>
        <v/>
      </c>
      <c r="AT97" s="10" t="str">
        <f t="shared" si="85"/>
        <v/>
      </c>
      <c r="AU97" s="10" t="str">
        <f t="shared" si="86"/>
        <v/>
      </c>
      <c r="AV97" s="10" t="str">
        <f t="shared" si="87"/>
        <v/>
      </c>
      <c r="AW97" s="10" t="str">
        <f t="shared" si="88"/>
        <v/>
      </c>
      <c r="AX97" s="10" t="str">
        <f t="shared" si="89"/>
        <v/>
      </c>
      <c r="AY97" s="10" t="str">
        <f t="shared" si="90"/>
        <v/>
      </c>
      <c r="AZ97" s="10" t="str">
        <f t="shared" si="91"/>
        <v/>
      </c>
      <c r="BA97" s="10" t="str">
        <f t="shared" si="92"/>
        <v/>
      </c>
      <c r="BB97" s="10" t="str">
        <f t="shared" si="93"/>
        <v/>
      </c>
      <c r="BC97" s="10" t="str">
        <f t="shared" si="28"/>
        <v/>
      </c>
      <c r="BD97" s="10" t="str">
        <f t="shared" si="94"/>
        <v/>
      </c>
      <c r="BE97" s="10"/>
      <c r="BF97" s="10" t="b">
        <f t="shared" si="95"/>
        <v>1</v>
      </c>
      <c r="BG97" s="10" t="b">
        <f t="shared" si="30"/>
        <v>1</v>
      </c>
      <c r="BH97" s="10" t="b">
        <f t="shared" si="96"/>
        <v>0</v>
      </c>
      <c r="BI97" s="10" t="b">
        <f t="shared" si="31"/>
        <v>0</v>
      </c>
      <c r="BJ97" s="10"/>
      <c r="BK97" s="10">
        <v>1000</v>
      </c>
      <c r="BL97" s="59">
        <f t="shared" si="68"/>
        <v>0</v>
      </c>
      <c r="BM97" s="59">
        <v>10</v>
      </c>
      <c r="BN97" s="10"/>
      <c r="BO97" s="10">
        <f t="shared" si="97"/>
        <v>0</v>
      </c>
      <c r="BP97" s="59">
        <f t="shared" si="98"/>
        <v>0</v>
      </c>
      <c r="BQ97" s="59">
        <f t="shared" si="99"/>
        <v>0</v>
      </c>
      <c r="BR97" s="59">
        <f t="shared" si="100"/>
        <v>0</v>
      </c>
      <c r="BS97" s="59">
        <f t="shared" si="101"/>
        <v>0</v>
      </c>
    </row>
    <row r="98" spans="1:71" s="3" customFormat="1" ht="15.5" x14ac:dyDescent="0.35">
      <c r="A98" s="29"/>
      <c r="B98" s="30"/>
      <c r="C98" s="51"/>
      <c r="D98" s="10" t="str">
        <f t="shared" si="66"/>
        <v/>
      </c>
      <c r="E98" s="28"/>
      <c r="F98" s="28"/>
      <c r="G98" s="28" t="s">
        <v>4</v>
      </c>
      <c r="H98" s="28"/>
      <c r="I98" s="28"/>
      <c r="J98" s="28" t="s">
        <v>4</v>
      </c>
      <c r="K98" s="28"/>
      <c r="L98" s="28"/>
      <c r="M98" s="28" t="s">
        <v>4</v>
      </c>
      <c r="N98" s="28"/>
      <c r="O98" s="28"/>
      <c r="P98" s="28" t="s">
        <v>4</v>
      </c>
      <c r="Q98" s="28"/>
      <c r="R98" s="28"/>
      <c r="S98" s="28" t="s">
        <v>4</v>
      </c>
      <c r="T98" s="28"/>
      <c r="U98" s="28"/>
      <c r="V98" s="51" t="s">
        <v>4</v>
      </c>
      <c r="W98" s="51"/>
      <c r="X98" s="28" t="s">
        <v>4</v>
      </c>
      <c r="Y98" s="10" t="str">
        <f>IF(AND('Section 8'!$L$4=No,OR($BF98=FALSE,$BG98=FALSE)),Tab_NotReq,
IF(AND($C98="",$D98="",$F98="",$I98="",$R98="",$U98="",$W98="",$AA98="",$AB98=""),"",
IF(COUNTIF($AA98:$BD98,Incomplete)&gt;=1,Incomplete_or_multiple_errors&amp;": "&amp;INDEX($AA$2:$BD$4,1,MATCH(Incomplete,$AA98:$BD98,0)),Complete)))</f>
        <v/>
      </c>
      <c r="Z98" s="7"/>
      <c r="AA98" s="10" t="str">
        <f t="shared" si="69"/>
        <v/>
      </c>
      <c r="AB98" s="10" t="str" cm="1">
        <f t="array" ref="AB98">IF($AB$1=No,"",
IF(OR(BF98=FALSE,BG98=FALSE),"",
IF(AND(SUMPRODUCT(--(BH98:BH$336=TRUE))=0,SUMPRODUCT(--(BI98:BI$336=TRUE))=0),"",Incomplete)))</f>
        <v/>
      </c>
      <c r="AC98" s="10" t="str">
        <f>IF(AC$1=No,"",IF($C98="","",
IF(COUNTIF('Substances &amp; Codes'!$B$4:$H$276,$C98)=0,Incomplete,Complete)))</f>
        <v/>
      </c>
      <c r="AD98" s="10" t="str">
        <f t="shared" si="67"/>
        <v/>
      </c>
      <c r="AE98" s="10" t="str">
        <f t="shared" si="70"/>
        <v/>
      </c>
      <c r="AF98" s="10" t="str">
        <f t="shared" si="71"/>
        <v/>
      </c>
      <c r="AG98" s="10" t="str">
        <f t="shared" si="72"/>
        <v/>
      </c>
      <c r="AH98" s="10" t="str">
        <f t="shared" si="73"/>
        <v/>
      </c>
      <c r="AI98" s="10" t="str">
        <f t="shared" si="74"/>
        <v/>
      </c>
      <c r="AJ98" s="10" t="str">
        <f t="shared" si="75"/>
        <v/>
      </c>
      <c r="AK98" s="10" t="str">
        <f t="shared" si="76"/>
        <v/>
      </c>
      <c r="AL98" s="10" t="str">
        <f t="shared" si="77"/>
        <v/>
      </c>
      <c r="AM98" s="10" t="str">
        <f t="shared" si="78"/>
        <v/>
      </c>
      <c r="AN98" s="10" t="str">
        <f t="shared" si="79"/>
        <v/>
      </c>
      <c r="AO98" s="10" t="str">
        <f t="shared" si="80"/>
        <v/>
      </c>
      <c r="AP98" s="10" t="str">
        <f t="shared" si="81"/>
        <v/>
      </c>
      <c r="AQ98" s="10" t="str">
        <f t="shared" si="82"/>
        <v/>
      </c>
      <c r="AR98" s="10" t="str">
        <f t="shared" si="83"/>
        <v/>
      </c>
      <c r="AS98" s="10" t="str">
        <f t="shared" si="84"/>
        <v/>
      </c>
      <c r="AT98" s="10" t="str">
        <f t="shared" si="85"/>
        <v/>
      </c>
      <c r="AU98" s="10" t="str">
        <f t="shared" si="86"/>
        <v/>
      </c>
      <c r="AV98" s="10" t="str">
        <f t="shared" si="87"/>
        <v/>
      </c>
      <c r="AW98" s="10" t="str">
        <f t="shared" si="88"/>
        <v/>
      </c>
      <c r="AX98" s="10" t="str">
        <f t="shared" si="89"/>
        <v/>
      </c>
      <c r="AY98" s="10" t="str">
        <f t="shared" si="90"/>
        <v/>
      </c>
      <c r="AZ98" s="10" t="str">
        <f t="shared" si="91"/>
        <v/>
      </c>
      <c r="BA98" s="10" t="str">
        <f t="shared" si="92"/>
        <v/>
      </c>
      <c r="BB98" s="10" t="str">
        <f t="shared" si="93"/>
        <v/>
      </c>
      <c r="BC98" s="10" t="str">
        <f t="shared" si="28"/>
        <v/>
      </c>
      <c r="BD98" s="10" t="str">
        <f t="shared" si="94"/>
        <v/>
      </c>
      <c r="BE98" s="10"/>
      <c r="BF98" s="10" t="b">
        <f t="shared" si="95"/>
        <v>1</v>
      </c>
      <c r="BG98" s="10" t="b">
        <f t="shared" si="30"/>
        <v>1</v>
      </c>
      <c r="BH98" s="10" t="b">
        <f t="shared" si="96"/>
        <v>0</v>
      </c>
      <c r="BI98" s="10" t="b">
        <f t="shared" si="31"/>
        <v>0</v>
      </c>
      <c r="BJ98" s="10"/>
      <c r="BK98" s="10">
        <v>1000</v>
      </c>
      <c r="BL98" s="59">
        <f t="shared" si="68"/>
        <v>0</v>
      </c>
      <c r="BM98" s="59">
        <v>10</v>
      </c>
      <c r="BN98" s="10"/>
      <c r="BO98" s="10">
        <f t="shared" si="97"/>
        <v>0</v>
      </c>
      <c r="BP98" s="59">
        <f t="shared" si="98"/>
        <v>0</v>
      </c>
      <c r="BQ98" s="59">
        <f t="shared" si="99"/>
        <v>0</v>
      </c>
      <c r="BR98" s="59">
        <f t="shared" si="100"/>
        <v>0</v>
      </c>
      <c r="BS98" s="59">
        <f t="shared" si="101"/>
        <v>0</v>
      </c>
    </row>
    <row r="99" spans="1:71" s="3" customFormat="1" ht="15.5" x14ac:dyDescent="0.35">
      <c r="A99" s="29"/>
      <c r="B99" s="30"/>
      <c r="C99" s="51"/>
      <c r="D99" s="10" t="str">
        <f t="shared" si="66"/>
        <v/>
      </c>
      <c r="E99" s="28"/>
      <c r="F99" s="28"/>
      <c r="G99" s="28" t="s">
        <v>4</v>
      </c>
      <c r="H99" s="28"/>
      <c r="I99" s="28"/>
      <c r="J99" s="28" t="s">
        <v>4</v>
      </c>
      <c r="K99" s="28"/>
      <c r="L99" s="28"/>
      <c r="M99" s="28" t="s">
        <v>4</v>
      </c>
      <c r="N99" s="28"/>
      <c r="O99" s="28"/>
      <c r="P99" s="28" t="s">
        <v>4</v>
      </c>
      <c r="Q99" s="28"/>
      <c r="R99" s="28"/>
      <c r="S99" s="28" t="s">
        <v>4</v>
      </c>
      <c r="T99" s="28"/>
      <c r="U99" s="28"/>
      <c r="V99" s="51" t="s">
        <v>4</v>
      </c>
      <c r="W99" s="51"/>
      <c r="X99" s="28" t="s">
        <v>4</v>
      </c>
      <c r="Y99" s="10" t="str">
        <f>IF(AND('Section 8'!$L$4=No,OR($BF99=FALSE,$BG99=FALSE)),Tab_NotReq,
IF(AND($C99="",$D99="",$F99="",$I99="",$R99="",$U99="",$W99="",$AA99="",$AB99=""),"",
IF(COUNTIF($AA99:$BD99,Incomplete)&gt;=1,Incomplete_or_multiple_errors&amp;": "&amp;INDEX($AA$2:$BD$4,1,MATCH(Incomplete,$AA99:$BD99,0)),Complete)))</f>
        <v/>
      </c>
      <c r="Z99" s="7"/>
      <c r="AA99" s="10" t="str">
        <f t="shared" si="69"/>
        <v/>
      </c>
      <c r="AB99" s="10" t="str" cm="1">
        <f t="array" ref="AB99">IF($AB$1=No,"",
IF(OR(BF99=FALSE,BG99=FALSE),"",
IF(AND(SUMPRODUCT(--(BH99:BH$336=TRUE))=0,SUMPRODUCT(--(BI99:BI$336=TRUE))=0),"",Incomplete)))</f>
        <v/>
      </c>
      <c r="AC99" s="10" t="str">
        <f>IF(AC$1=No,"",IF($C99="","",
IF(COUNTIF('Substances &amp; Codes'!$B$4:$H$276,$C99)=0,Incomplete,Complete)))</f>
        <v/>
      </c>
      <c r="AD99" s="10" t="str">
        <f t="shared" si="67"/>
        <v/>
      </c>
      <c r="AE99" s="10" t="str">
        <f t="shared" si="70"/>
        <v/>
      </c>
      <c r="AF99" s="10" t="str">
        <f t="shared" si="71"/>
        <v/>
      </c>
      <c r="AG99" s="10" t="str">
        <f t="shared" si="72"/>
        <v/>
      </c>
      <c r="AH99" s="10" t="str">
        <f t="shared" si="73"/>
        <v/>
      </c>
      <c r="AI99" s="10" t="str">
        <f t="shared" si="74"/>
        <v/>
      </c>
      <c r="AJ99" s="10" t="str">
        <f t="shared" si="75"/>
        <v/>
      </c>
      <c r="AK99" s="10" t="str">
        <f t="shared" si="76"/>
        <v/>
      </c>
      <c r="AL99" s="10" t="str">
        <f t="shared" si="77"/>
        <v/>
      </c>
      <c r="AM99" s="10" t="str">
        <f t="shared" si="78"/>
        <v/>
      </c>
      <c r="AN99" s="10" t="str">
        <f t="shared" si="79"/>
        <v/>
      </c>
      <c r="AO99" s="10" t="str">
        <f t="shared" si="80"/>
        <v/>
      </c>
      <c r="AP99" s="10" t="str">
        <f t="shared" si="81"/>
        <v/>
      </c>
      <c r="AQ99" s="10" t="str">
        <f t="shared" si="82"/>
        <v/>
      </c>
      <c r="AR99" s="10" t="str">
        <f t="shared" si="83"/>
        <v/>
      </c>
      <c r="AS99" s="10" t="str">
        <f t="shared" si="84"/>
        <v/>
      </c>
      <c r="AT99" s="10" t="str">
        <f t="shared" si="85"/>
        <v/>
      </c>
      <c r="AU99" s="10" t="str">
        <f t="shared" si="86"/>
        <v/>
      </c>
      <c r="AV99" s="10" t="str">
        <f t="shared" si="87"/>
        <v/>
      </c>
      <c r="AW99" s="10" t="str">
        <f t="shared" si="88"/>
        <v/>
      </c>
      <c r="AX99" s="10" t="str">
        <f t="shared" si="89"/>
        <v/>
      </c>
      <c r="AY99" s="10" t="str">
        <f t="shared" si="90"/>
        <v/>
      </c>
      <c r="AZ99" s="10" t="str">
        <f t="shared" si="91"/>
        <v/>
      </c>
      <c r="BA99" s="10" t="str">
        <f t="shared" si="92"/>
        <v/>
      </c>
      <c r="BB99" s="10" t="str">
        <f t="shared" si="93"/>
        <v/>
      </c>
      <c r="BC99" s="10" t="str">
        <f t="shared" si="28"/>
        <v/>
      </c>
      <c r="BD99" s="10" t="str">
        <f t="shared" si="94"/>
        <v/>
      </c>
      <c r="BE99" s="10"/>
      <c r="BF99" s="10" t="b">
        <f t="shared" si="95"/>
        <v>1</v>
      </c>
      <c r="BG99" s="10" t="b">
        <f t="shared" si="30"/>
        <v>1</v>
      </c>
      <c r="BH99" s="10" t="b">
        <f t="shared" si="96"/>
        <v>0</v>
      </c>
      <c r="BI99" s="10" t="b">
        <f t="shared" si="31"/>
        <v>0</v>
      </c>
      <c r="BJ99" s="10"/>
      <c r="BK99" s="10">
        <v>1000</v>
      </c>
      <c r="BL99" s="59">
        <f t="shared" si="68"/>
        <v>0</v>
      </c>
      <c r="BM99" s="59">
        <v>10</v>
      </c>
      <c r="BN99" s="10"/>
      <c r="BO99" s="10">
        <f t="shared" si="97"/>
        <v>0</v>
      </c>
      <c r="BP99" s="59">
        <f t="shared" si="98"/>
        <v>0</v>
      </c>
      <c r="BQ99" s="59">
        <f t="shared" si="99"/>
        <v>0</v>
      </c>
      <c r="BR99" s="59">
        <f t="shared" si="100"/>
        <v>0</v>
      </c>
      <c r="BS99" s="59">
        <f t="shared" si="101"/>
        <v>0</v>
      </c>
    </row>
    <row r="100" spans="1:71" s="3" customFormat="1" ht="15.5" x14ac:dyDescent="0.35">
      <c r="A100" s="29"/>
      <c r="B100" s="30"/>
      <c r="C100" s="51"/>
      <c r="D100" s="10" t="str">
        <f t="shared" si="66"/>
        <v/>
      </c>
      <c r="E100" s="28"/>
      <c r="F100" s="28"/>
      <c r="G100" s="28" t="s">
        <v>4</v>
      </c>
      <c r="H100" s="28"/>
      <c r="I100" s="28"/>
      <c r="J100" s="28" t="s">
        <v>4</v>
      </c>
      <c r="K100" s="28"/>
      <c r="L100" s="28"/>
      <c r="M100" s="28" t="s">
        <v>4</v>
      </c>
      <c r="N100" s="28"/>
      <c r="O100" s="28"/>
      <c r="P100" s="28" t="s">
        <v>4</v>
      </c>
      <c r="Q100" s="28"/>
      <c r="R100" s="28"/>
      <c r="S100" s="28" t="s">
        <v>4</v>
      </c>
      <c r="T100" s="28"/>
      <c r="U100" s="28"/>
      <c r="V100" s="51" t="s">
        <v>4</v>
      </c>
      <c r="W100" s="51"/>
      <c r="X100" s="28" t="s">
        <v>4</v>
      </c>
      <c r="Y100" s="10" t="str">
        <f>IF(AND('Section 8'!$L$4=No,OR($BF100=FALSE,$BG100=FALSE)),Tab_NotReq,
IF(AND($C100="",$D100="",$F100="",$I100="",$R100="",$U100="",$W100="",$AA100="",$AB100=""),"",
IF(COUNTIF($AA100:$BD100,Incomplete)&gt;=1,Incomplete_or_multiple_errors&amp;": "&amp;INDEX($AA$2:$BD$4,1,MATCH(Incomplete,$AA100:$BD100,0)),Complete)))</f>
        <v/>
      </c>
      <c r="Z100" s="7"/>
      <c r="AA100" s="10" t="str">
        <f t="shared" si="69"/>
        <v/>
      </c>
      <c r="AB100" s="10" t="str" cm="1">
        <f t="array" ref="AB100">IF($AB$1=No,"",
IF(OR(BF100=FALSE,BG100=FALSE),"",
IF(AND(SUMPRODUCT(--(BH100:BH$336=TRUE))=0,SUMPRODUCT(--(BI100:BI$336=TRUE))=0),"",Incomplete)))</f>
        <v/>
      </c>
      <c r="AC100" s="10" t="str">
        <f>IF(AC$1=No,"",IF($C100="","",
IF(COUNTIF('Substances &amp; Codes'!$B$4:$H$276,$C100)=0,Incomplete,Complete)))</f>
        <v/>
      </c>
      <c r="AD100" s="10" t="str">
        <f t="shared" si="67"/>
        <v/>
      </c>
      <c r="AE100" s="10" t="str">
        <f t="shared" si="70"/>
        <v/>
      </c>
      <c r="AF100" s="10" t="str">
        <f t="shared" si="71"/>
        <v/>
      </c>
      <c r="AG100" s="10" t="str">
        <f t="shared" si="72"/>
        <v/>
      </c>
      <c r="AH100" s="10" t="str">
        <f t="shared" si="73"/>
        <v/>
      </c>
      <c r="AI100" s="10" t="str">
        <f t="shared" si="74"/>
        <v/>
      </c>
      <c r="AJ100" s="10" t="str">
        <f t="shared" si="75"/>
        <v/>
      </c>
      <c r="AK100" s="10" t="str">
        <f t="shared" si="76"/>
        <v/>
      </c>
      <c r="AL100" s="10" t="str">
        <f t="shared" si="77"/>
        <v/>
      </c>
      <c r="AM100" s="10" t="str">
        <f t="shared" si="78"/>
        <v/>
      </c>
      <c r="AN100" s="10" t="str">
        <f t="shared" si="79"/>
        <v/>
      </c>
      <c r="AO100" s="10" t="str">
        <f t="shared" si="80"/>
        <v/>
      </c>
      <c r="AP100" s="10" t="str">
        <f t="shared" si="81"/>
        <v/>
      </c>
      <c r="AQ100" s="10" t="str">
        <f t="shared" si="82"/>
        <v/>
      </c>
      <c r="AR100" s="10" t="str">
        <f t="shared" si="83"/>
        <v/>
      </c>
      <c r="AS100" s="10" t="str">
        <f t="shared" si="84"/>
        <v/>
      </c>
      <c r="AT100" s="10" t="str">
        <f t="shared" si="85"/>
        <v/>
      </c>
      <c r="AU100" s="10" t="str">
        <f t="shared" si="86"/>
        <v/>
      </c>
      <c r="AV100" s="10" t="str">
        <f t="shared" si="87"/>
        <v/>
      </c>
      <c r="AW100" s="10" t="str">
        <f t="shared" si="88"/>
        <v/>
      </c>
      <c r="AX100" s="10" t="str">
        <f t="shared" si="89"/>
        <v/>
      </c>
      <c r="AY100" s="10" t="str">
        <f t="shared" si="90"/>
        <v/>
      </c>
      <c r="AZ100" s="10" t="str">
        <f t="shared" si="91"/>
        <v/>
      </c>
      <c r="BA100" s="10" t="str">
        <f t="shared" si="92"/>
        <v/>
      </c>
      <c r="BB100" s="10" t="str">
        <f t="shared" si="93"/>
        <v/>
      </c>
      <c r="BC100" s="10" t="str">
        <f t="shared" si="28"/>
        <v/>
      </c>
      <c r="BD100" s="10" t="str">
        <f t="shared" si="94"/>
        <v/>
      </c>
      <c r="BE100" s="10"/>
      <c r="BF100" s="10" t="b">
        <f t="shared" si="95"/>
        <v>1</v>
      </c>
      <c r="BG100" s="10" t="b">
        <f t="shared" si="30"/>
        <v>1</v>
      </c>
      <c r="BH100" s="10" t="b">
        <f t="shared" si="96"/>
        <v>0</v>
      </c>
      <c r="BI100" s="10" t="b">
        <f t="shared" si="31"/>
        <v>0</v>
      </c>
      <c r="BJ100" s="10"/>
      <c r="BK100" s="10">
        <v>1000</v>
      </c>
      <c r="BL100" s="59">
        <f t="shared" si="68"/>
        <v>0</v>
      </c>
      <c r="BM100" s="59">
        <v>10</v>
      </c>
      <c r="BN100" s="10"/>
      <c r="BO100" s="10">
        <f t="shared" si="97"/>
        <v>0</v>
      </c>
      <c r="BP100" s="59">
        <f t="shared" si="98"/>
        <v>0</v>
      </c>
      <c r="BQ100" s="59">
        <f t="shared" si="99"/>
        <v>0</v>
      </c>
      <c r="BR100" s="59">
        <f t="shared" si="100"/>
        <v>0</v>
      </c>
      <c r="BS100" s="59">
        <f t="shared" si="101"/>
        <v>0</v>
      </c>
    </row>
    <row r="101" spans="1:71" s="3" customFormat="1" ht="15.5" x14ac:dyDescent="0.35">
      <c r="A101" s="29"/>
      <c r="B101" s="30"/>
      <c r="C101" s="51"/>
      <c r="D101" s="10" t="str">
        <f t="shared" si="66"/>
        <v/>
      </c>
      <c r="E101" s="28"/>
      <c r="F101" s="28"/>
      <c r="G101" s="28" t="s">
        <v>4</v>
      </c>
      <c r="H101" s="28"/>
      <c r="I101" s="28"/>
      <c r="J101" s="28" t="s">
        <v>4</v>
      </c>
      <c r="K101" s="28"/>
      <c r="L101" s="28"/>
      <c r="M101" s="28" t="s">
        <v>4</v>
      </c>
      <c r="N101" s="28"/>
      <c r="O101" s="28"/>
      <c r="P101" s="28" t="s">
        <v>4</v>
      </c>
      <c r="Q101" s="28"/>
      <c r="R101" s="28"/>
      <c r="S101" s="28" t="s">
        <v>4</v>
      </c>
      <c r="T101" s="28"/>
      <c r="U101" s="28"/>
      <c r="V101" s="51" t="s">
        <v>4</v>
      </c>
      <c r="W101" s="51"/>
      <c r="X101" s="28" t="s">
        <v>4</v>
      </c>
      <c r="Y101" s="10" t="str">
        <f>IF(AND('Section 8'!$L$4=No,OR($BF101=FALSE,$BG101=FALSE)),Tab_NotReq,
IF(AND($C101="",$D101="",$F101="",$I101="",$R101="",$U101="",$W101="",$AA101="",$AB101=""),"",
IF(COUNTIF($AA101:$BD101,Incomplete)&gt;=1,Incomplete_or_multiple_errors&amp;": "&amp;INDEX($AA$2:$BD$4,1,MATCH(Incomplete,$AA101:$BD101,0)),Complete)))</f>
        <v/>
      </c>
      <c r="Z101" s="7"/>
      <c r="AA101" s="10" t="str">
        <f t="shared" si="69"/>
        <v/>
      </c>
      <c r="AB101" s="10" t="str" cm="1">
        <f t="array" ref="AB101">IF($AB$1=No,"",
IF(OR(BF101=FALSE,BG101=FALSE),"",
IF(AND(SUMPRODUCT(--(BH101:BH$336=TRUE))=0,SUMPRODUCT(--(BI101:BI$336=TRUE))=0),"",Incomplete)))</f>
        <v/>
      </c>
      <c r="AC101" s="10" t="str">
        <f>IF(AC$1=No,"",IF($C101="","",
IF(COUNTIF('Substances &amp; Codes'!$B$4:$H$276,$C101)=0,Incomplete,Complete)))</f>
        <v/>
      </c>
      <c r="AD101" s="10" t="str">
        <f t="shared" si="67"/>
        <v/>
      </c>
      <c r="AE101" s="10" t="str">
        <f t="shared" si="70"/>
        <v/>
      </c>
      <c r="AF101" s="10" t="str">
        <f t="shared" si="71"/>
        <v/>
      </c>
      <c r="AG101" s="10" t="str">
        <f t="shared" si="72"/>
        <v/>
      </c>
      <c r="AH101" s="10" t="str">
        <f t="shared" si="73"/>
        <v/>
      </c>
      <c r="AI101" s="10" t="str">
        <f t="shared" si="74"/>
        <v/>
      </c>
      <c r="AJ101" s="10" t="str">
        <f t="shared" si="75"/>
        <v/>
      </c>
      <c r="AK101" s="10" t="str">
        <f t="shared" si="76"/>
        <v/>
      </c>
      <c r="AL101" s="10" t="str">
        <f t="shared" si="77"/>
        <v/>
      </c>
      <c r="AM101" s="10" t="str">
        <f t="shared" si="78"/>
        <v/>
      </c>
      <c r="AN101" s="10" t="str">
        <f t="shared" si="79"/>
        <v/>
      </c>
      <c r="AO101" s="10" t="str">
        <f t="shared" si="80"/>
        <v/>
      </c>
      <c r="AP101" s="10" t="str">
        <f t="shared" si="81"/>
        <v/>
      </c>
      <c r="AQ101" s="10" t="str">
        <f t="shared" si="82"/>
        <v/>
      </c>
      <c r="AR101" s="10" t="str">
        <f t="shared" si="83"/>
        <v/>
      </c>
      <c r="AS101" s="10" t="str">
        <f t="shared" si="84"/>
        <v/>
      </c>
      <c r="AT101" s="10" t="str">
        <f t="shared" si="85"/>
        <v/>
      </c>
      <c r="AU101" s="10" t="str">
        <f t="shared" si="86"/>
        <v/>
      </c>
      <c r="AV101" s="10" t="str">
        <f t="shared" si="87"/>
        <v/>
      </c>
      <c r="AW101" s="10" t="str">
        <f t="shared" si="88"/>
        <v/>
      </c>
      <c r="AX101" s="10" t="str">
        <f t="shared" si="89"/>
        <v/>
      </c>
      <c r="AY101" s="10" t="str">
        <f t="shared" si="90"/>
        <v/>
      </c>
      <c r="AZ101" s="10" t="str">
        <f t="shared" si="91"/>
        <v/>
      </c>
      <c r="BA101" s="10" t="str">
        <f t="shared" si="92"/>
        <v/>
      </c>
      <c r="BB101" s="10" t="str">
        <f t="shared" si="93"/>
        <v/>
      </c>
      <c r="BC101" s="10" t="str">
        <f t="shared" si="28"/>
        <v/>
      </c>
      <c r="BD101" s="10" t="str">
        <f t="shared" si="94"/>
        <v/>
      </c>
      <c r="BE101" s="10"/>
      <c r="BF101" s="10" t="b">
        <f t="shared" si="95"/>
        <v>1</v>
      </c>
      <c r="BG101" s="10" t="b">
        <f t="shared" si="30"/>
        <v>1</v>
      </c>
      <c r="BH101" s="10" t="b">
        <f t="shared" si="96"/>
        <v>0</v>
      </c>
      <c r="BI101" s="10" t="b">
        <f t="shared" si="31"/>
        <v>0</v>
      </c>
      <c r="BJ101" s="10"/>
      <c r="BK101" s="10">
        <v>1000</v>
      </c>
      <c r="BL101" s="59">
        <f t="shared" si="68"/>
        <v>0</v>
      </c>
      <c r="BM101" s="59">
        <v>10</v>
      </c>
      <c r="BN101" s="10"/>
      <c r="BO101" s="10">
        <f t="shared" si="97"/>
        <v>0</v>
      </c>
      <c r="BP101" s="59">
        <f t="shared" si="98"/>
        <v>0</v>
      </c>
      <c r="BQ101" s="59">
        <f t="shared" si="99"/>
        <v>0</v>
      </c>
      <c r="BR101" s="59">
        <f t="shared" si="100"/>
        <v>0</v>
      </c>
      <c r="BS101" s="59">
        <f t="shared" si="101"/>
        <v>0</v>
      </c>
    </row>
    <row r="102" spans="1:71" s="3" customFormat="1" ht="15.5" x14ac:dyDescent="0.35">
      <c r="A102" s="29"/>
      <c r="B102" s="30"/>
      <c r="C102" s="51"/>
      <c r="D102" s="10" t="str">
        <f t="shared" si="66"/>
        <v/>
      </c>
      <c r="E102" s="28"/>
      <c r="F102" s="28"/>
      <c r="G102" s="28" t="s">
        <v>4</v>
      </c>
      <c r="H102" s="28"/>
      <c r="I102" s="28"/>
      <c r="J102" s="28" t="s">
        <v>4</v>
      </c>
      <c r="K102" s="28"/>
      <c r="L102" s="28"/>
      <c r="M102" s="28" t="s">
        <v>4</v>
      </c>
      <c r="N102" s="28"/>
      <c r="O102" s="28"/>
      <c r="P102" s="28" t="s">
        <v>4</v>
      </c>
      <c r="Q102" s="28"/>
      <c r="R102" s="28"/>
      <c r="S102" s="28" t="s">
        <v>4</v>
      </c>
      <c r="T102" s="28"/>
      <c r="U102" s="28"/>
      <c r="V102" s="51" t="s">
        <v>4</v>
      </c>
      <c r="W102" s="51"/>
      <c r="X102" s="28" t="s">
        <v>4</v>
      </c>
      <c r="Y102" s="10" t="str">
        <f>IF(AND('Section 8'!$L$4=No,OR($BF102=FALSE,$BG102=FALSE)),Tab_NotReq,
IF(AND($C102="",$D102="",$F102="",$I102="",$R102="",$U102="",$W102="",$AA102="",$AB102=""),"",
IF(COUNTIF($AA102:$BD102,Incomplete)&gt;=1,Incomplete_or_multiple_errors&amp;": "&amp;INDEX($AA$2:$BD$4,1,MATCH(Incomplete,$AA102:$BD102,0)),Complete)))</f>
        <v/>
      </c>
      <c r="Z102" s="7"/>
      <c r="AA102" s="10" t="str">
        <f t="shared" si="69"/>
        <v/>
      </c>
      <c r="AB102" s="10" t="str" cm="1">
        <f t="array" ref="AB102">IF($AB$1=No,"",
IF(OR(BF102=FALSE,BG102=FALSE),"",
IF(AND(SUMPRODUCT(--(BH102:BH$336=TRUE))=0,SUMPRODUCT(--(BI102:BI$336=TRUE))=0),"",Incomplete)))</f>
        <v/>
      </c>
      <c r="AC102" s="10" t="str">
        <f>IF(AC$1=No,"",IF($C102="","",
IF(COUNTIF('Substances &amp; Codes'!$B$4:$H$276,$C102)=0,Incomplete,Complete)))</f>
        <v/>
      </c>
      <c r="AD102" s="10" t="str">
        <f t="shared" si="67"/>
        <v/>
      </c>
      <c r="AE102" s="10" t="str">
        <f t="shared" si="70"/>
        <v/>
      </c>
      <c r="AF102" s="10" t="str">
        <f t="shared" si="71"/>
        <v/>
      </c>
      <c r="AG102" s="10" t="str">
        <f t="shared" si="72"/>
        <v/>
      </c>
      <c r="AH102" s="10" t="str">
        <f t="shared" si="73"/>
        <v/>
      </c>
      <c r="AI102" s="10" t="str">
        <f t="shared" si="74"/>
        <v/>
      </c>
      <c r="AJ102" s="10" t="str">
        <f t="shared" si="75"/>
        <v/>
      </c>
      <c r="AK102" s="10" t="str">
        <f t="shared" si="76"/>
        <v/>
      </c>
      <c r="AL102" s="10" t="str">
        <f t="shared" si="77"/>
        <v/>
      </c>
      <c r="AM102" s="10" t="str">
        <f t="shared" si="78"/>
        <v/>
      </c>
      <c r="AN102" s="10" t="str">
        <f t="shared" si="79"/>
        <v/>
      </c>
      <c r="AO102" s="10" t="str">
        <f t="shared" si="80"/>
        <v/>
      </c>
      <c r="AP102" s="10" t="str">
        <f t="shared" si="81"/>
        <v/>
      </c>
      <c r="AQ102" s="10" t="str">
        <f t="shared" si="82"/>
        <v/>
      </c>
      <c r="AR102" s="10" t="str">
        <f t="shared" si="83"/>
        <v/>
      </c>
      <c r="AS102" s="10" t="str">
        <f t="shared" si="84"/>
        <v/>
      </c>
      <c r="AT102" s="10" t="str">
        <f t="shared" si="85"/>
        <v/>
      </c>
      <c r="AU102" s="10" t="str">
        <f t="shared" si="86"/>
        <v/>
      </c>
      <c r="AV102" s="10" t="str">
        <f t="shared" si="87"/>
        <v/>
      </c>
      <c r="AW102" s="10" t="str">
        <f t="shared" si="88"/>
        <v/>
      </c>
      <c r="AX102" s="10" t="str">
        <f t="shared" si="89"/>
        <v/>
      </c>
      <c r="AY102" s="10" t="str">
        <f t="shared" si="90"/>
        <v/>
      </c>
      <c r="AZ102" s="10" t="str">
        <f t="shared" si="91"/>
        <v/>
      </c>
      <c r="BA102" s="10" t="str">
        <f t="shared" si="92"/>
        <v/>
      </c>
      <c r="BB102" s="10" t="str">
        <f t="shared" si="93"/>
        <v/>
      </c>
      <c r="BC102" s="10" t="str">
        <f t="shared" si="28"/>
        <v/>
      </c>
      <c r="BD102" s="10" t="str">
        <f t="shared" si="94"/>
        <v/>
      </c>
      <c r="BE102" s="10"/>
      <c r="BF102" s="10" t="b">
        <f t="shared" si="95"/>
        <v>1</v>
      </c>
      <c r="BG102" s="10" t="b">
        <f t="shared" si="30"/>
        <v>1</v>
      </c>
      <c r="BH102" s="10" t="b">
        <f t="shared" si="96"/>
        <v>0</v>
      </c>
      <c r="BI102" s="10" t="b">
        <f t="shared" si="31"/>
        <v>0</v>
      </c>
      <c r="BJ102" s="10"/>
      <c r="BK102" s="10">
        <v>1000</v>
      </c>
      <c r="BL102" s="59">
        <f t="shared" si="68"/>
        <v>0</v>
      </c>
      <c r="BM102" s="59">
        <v>10</v>
      </c>
      <c r="BN102" s="10"/>
      <c r="BO102" s="10">
        <f t="shared" si="97"/>
        <v>0</v>
      </c>
      <c r="BP102" s="59">
        <f t="shared" si="98"/>
        <v>0</v>
      </c>
      <c r="BQ102" s="59">
        <f t="shared" si="99"/>
        <v>0</v>
      </c>
      <c r="BR102" s="59">
        <f t="shared" si="100"/>
        <v>0</v>
      </c>
      <c r="BS102" s="59">
        <f t="shared" si="101"/>
        <v>0</v>
      </c>
    </row>
    <row r="103" spans="1:71" s="3" customFormat="1" ht="15.5" x14ac:dyDescent="0.35">
      <c r="A103" s="29"/>
      <c r="B103" s="30"/>
      <c r="C103" s="51"/>
      <c r="D103" s="10" t="str">
        <f t="shared" si="66"/>
        <v/>
      </c>
      <c r="E103" s="28"/>
      <c r="F103" s="28"/>
      <c r="G103" s="28" t="s">
        <v>4</v>
      </c>
      <c r="H103" s="28"/>
      <c r="I103" s="28"/>
      <c r="J103" s="28" t="s">
        <v>4</v>
      </c>
      <c r="K103" s="28"/>
      <c r="L103" s="28"/>
      <c r="M103" s="28" t="s">
        <v>4</v>
      </c>
      <c r="N103" s="28"/>
      <c r="O103" s="28"/>
      <c r="P103" s="28" t="s">
        <v>4</v>
      </c>
      <c r="Q103" s="28"/>
      <c r="R103" s="28"/>
      <c r="S103" s="28" t="s">
        <v>4</v>
      </c>
      <c r="T103" s="28"/>
      <c r="U103" s="28"/>
      <c r="V103" s="51" t="s">
        <v>4</v>
      </c>
      <c r="W103" s="51"/>
      <c r="X103" s="28" t="s">
        <v>4</v>
      </c>
      <c r="Y103" s="10" t="str">
        <f>IF(AND('Section 8'!$L$4=No,OR($BF103=FALSE,$BG103=FALSE)),Tab_NotReq,
IF(AND($C103="",$D103="",$F103="",$I103="",$R103="",$U103="",$W103="",$AA103="",$AB103=""),"",
IF(COUNTIF($AA103:$BD103,Incomplete)&gt;=1,Incomplete_or_multiple_errors&amp;": "&amp;INDEX($AA$2:$BD$4,1,MATCH(Incomplete,$AA103:$BD103,0)),Complete)))</f>
        <v/>
      </c>
      <c r="Z103" s="7"/>
      <c r="AA103" s="10" t="str">
        <f t="shared" si="69"/>
        <v/>
      </c>
      <c r="AB103" s="10" t="str" cm="1">
        <f t="array" ref="AB103">IF($AB$1=No,"",
IF(OR(BF103=FALSE,BG103=FALSE),"",
IF(AND(SUMPRODUCT(--(BH103:BH$336=TRUE))=0,SUMPRODUCT(--(BI103:BI$336=TRUE))=0),"",Incomplete)))</f>
        <v/>
      </c>
      <c r="AC103" s="10" t="str">
        <f>IF(AC$1=No,"",IF($C103="","",
IF(COUNTIF('Substances &amp; Codes'!$B$4:$H$276,$C103)=0,Incomplete,Complete)))</f>
        <v/>
      </c>
      <c r="AD103" s="10" t="str">
        <f t="shared" si="67"/>
        <v/>
      </c>
      <c r="AE103" s="10" t="str">
        <f t="shared" si="70"/>
        <v/>
      </c>
      <c r="AF103" s="10" t="str">
        <f t="shared" si="71"/>
        <v/>
      </c>
      <c r="AG103" s="10" t="str">
        <f t="shared" si="72"/>
        <v/>
      </c>
      <c r="AH103" s="10" t="str">
        <f t="shared" si="73"/>
        <v/>
      </c>
      <c r="AI103" s="10" t="str">
        <f t="shared" si="74"/>
        <v/>
      </c>
      <c r="AJ103" s="10" t="str">
        <f t="shared" si="75"/>
        <v/>
      </c>
      <c r="AK103" s="10" t="str">
        <f t="shared" si="76"/>
        <v/>
      </c>
      <c r="AL103" s="10" t="str">
        <f t="shared" si="77"/>
        <v/>
      </c>
      <c r="AM103" s="10" t="str">
        <f t="shared" si="78"/>
        <v/>
      </c>
      <c r="AN103" s="10" t="str">
        <f t="shared" si="79"/>
        <v/>
      </c>
      <c r="AO103" s="10" t="str">
        <f t="shared" si="80"/>
        <v/>
      </c>
      <c r="AP103" s="10" t="str">
        <f t="shared" si="81"/>
        <v/>
      </c>
      <c r="AQ103" s="10" t="str">
        <f t="shared" si="82"/>
        <v/>
      </c>
      <c r="AR103" s="10" t="str">
        <f t="shared" si="83"/>
        <v/>
      </c>
      <c r="AS103" s="10" t="str">
        <f t="shared" si="84"/>
        <v/>
      </c>
      <c r="AT103" s="10" t="str">
        <f t="shared" si="85"/>
        <v/>
      </c>
      <c r="AU103" s="10" t="str">
        <f t="shared" si="86"/>
        <v/>
      </c>
      <c r="AV103" s="10" t="str">
        <f t="shared" si="87"/>
        <v/>
      </c>
      <c r="AW103" s="10" t="str">
        <f t="shared" si="88"/>
        <v/>
      </c>
      <c r="AX103" s="10" t="str">
        <f t="shared" si="89"/>
        <v/>
      </c>
      <c r="AY103" s="10" t="str">
        <f t="shared" si="90"/>
        <v/>
      </c>
      <c r="AZ103" s="10" t="str">
        <f t="shared" si="91"/>
        <v/>
      </c>
      <c r="BA103" s="10" t="str">
        <f t="shared" si="92"/>
        <v/>
      </c>
      <c r="BB103" s="10" t="str">
        <f t="shared" si="93"/>
        <v/>
      </c>
      <c r="BC103" s="10" t="str">
        <f t="shared" si="28"/>
        <v/>
      </c>
      <c r="BD103" s="10" t="str">
        <f t="shared" si="94"/>
        <v/>
      </c>
      <c r="BE103" s="10"/>
      <c r="BF103" s="10" t="b">
        <f t="shared" si="95"/>
        <v>1</v>
      </c>
      <c r="BG103" s="10" t="b">
        <f t="shared" si="30"/>
        <v>1</v>
      </c>
      <c r="BH103" s="10" t="b">
        <f t="shared" si="96"/>
        <v>0</v>
      </c>
      <c r="BI103" s="10" t="b">
        <f t="shared" si="31"/>
        <v>0</v>
      </c>
      <c r="BJ103" s="10"/>
      <c r="BK103" s="10">
        <v>1000</v>
      </c>
      <c r="BL103" s="59">
        <f t="shared" si="68"/>
        <v>0</v>
      </c>
      <c r="BM103" s="59">
        <v>10</v>
      </c>
      <c r="BN103" s="10"/>
      <c r="BO103" s="10">
        <f t="shared" si="97"/>
        <v>0</v>
      </c>
      <c r="BP103" s="59">
        <f t="shared" si="98"/>
        <v>0</v>
      </c>
      <c r="BQ103" s="59">
        <f t="shared" si="99"/>
        <v>0</v>
      </c>
      <c r="BR103" s="59">
        <f t="shared" si="100"/>
        <v>0</v>
      </c>
      <c r="BS103" s="59">
        <f t="shared" si="101"/>
        <v>0</v>
      </c>
    </row>
    <row r="104" spans="1:71" s="3" customFormat="1" ht="15.5" x14ac:dyDescent="0.35">
      <c r="A104" s="29"/>
      <c r="B104" s="30"/>
      <c r="C104" s="51"/>
      <c r="D104" s="10" t="str">
        <f t="shared" si="66"/>
        <v/>
      </c>
      <c r="E104" s="28"/>
      <c r="F104" s="28"/>
      <c r="G104" s="28" t="s">
        <v>4</v>
      </c>
      <c r="H104" s="28"/>
      <c r="I104" s="28"/>
      <c r="J104" s="28" t="s">
        <v>4</v>
      </c>
      <c r="K104" s="28"/>
      <c r="L104" s="28"/>
      <c r="M104" s="28" t="s">
        <v>4</v>
      </c>
      <c r="N104" s="28"/>
      <c r="O104" s="28"/>
      <c r="P104" s="28" t="s">
        <v>4</v>
      </c>
      <c r="Q104" s="28"/>
      <c r="R104" s="28"/>
      <c r="S104" s="28" t="s">
        <v>4</v>
      </c>
      <c r="T104" s="28"/>
      <c r="U104" s="28"/>
      <c r="V104" s="51" t="s">
        <v>4</v>
      </c>
      <c r="W104" s="51"/>
      <c r="X104" s="28" t="s">
        <v>4</v>
      </c>
      <c r="Y104" s="10" t="str">
        <f>IF(AND('Section 8'!$L$4=No,OR($BF104=FALSE,$BG104=FALSE)),Tab_NotReq,
IF(AND($C104="",$D104="",$F104="",$I104="",$R104="",$U104="",$W104="",$AA104="",$AB104=""),"",
IF(COUNTIF($AA104:$BD104,Incomplete)&gt;=1,Incomplete_or_multiple_errors&amp;": "&amp;INDEX($AA$2:$BD$4,1,MATCH(Incomplete,$AA104:$BD104,0)),Complete)))</f>
        <v/>
      </c>
      <c r="Z104" s="7"/>
      <c r="AA104" s="10" t="str">
        <f t="shared" si="69"/>
        <v/>
      </c>
      <c r="AB104" s="10" t="str" cm="1">
        <f t="array" ref="AB104">IF($AB$1=No,"",
IF(OR(BF104=FALSE,BG104=FALSE),"",
IF(AND(SUMPRODUCT(--(BH104:BH$336=TRUE))=0,SUMPRODUCT(--(BI104:BI$336=TRUE))=0),"",Incomplete)))</f>
        <v/>
      </c>
      <c r="AC104" s="10" t="str">
        <f>IF(AC$1=No,"",IF($C104="","",
IF(COUNTIF('Substances &amp; Codes'!$B$4:$H$276,$C104)=0,Incomplete,Complete)))</f>
        <v/>
      </c>
      <c r="AD104" s="10" t="str">
        <f t="shared" si="67"/>
        <v/>
      </c>
      <c r="AE104" s="10" t="str">
        <f t="shared" si="70"/>
        <v/>
      </c>
      <c r="AF104" s="10" t="str">
        <f t="shared" si="71"/>
        <v/>
      </c>
      <c r="AG104" s="10" t="str">
        <f t="shared" si="72"/>
        <v/>
      </c>
      <c r="AH104" s="10" t="str">
        <f t="shared" si="73"/>
        <v/>
      </c>
      <c r="AI104" s="10" t="str">
        <f t="shared" si="74"/>
        <v/>
      </c>
      <c r="AJ104" s="10" t="str">
        <f t="shared" si="75"/>
        <v/>
      </c>
      <c r="AK104" s="10" t="str">
        <f t="shared" si="76"/>
        <v/>
      </c>
      <c r="AL104" s="10" t="str">
        <f t="shared" si="77"/>
        <v/>
      </c>
      <c r="AM104" s="10" t="str">
        <f t="shared" si="78"/>
        <v/>
      </c>
      <c r="AN104" s="10" t="str">
        <f t="shared" si="79"/>
        <v/>
      </c>
      <c r="AO104" s="10" t="str">
        <f t="shared" si="80"/>
        <v/>
      </c>
      <c r="AP104" s="10" t="str">
        <f t="shared" si="81"/>
        <v/>
      </c>
      <c r="AQ104" s="10" t="str">
        <f t="shared" si="82"/>
        <v/>
      </c>
      <c r="AR104" s="10" t="str">
        <f t="shared" si="83"/>
        <v/>
      </c>
      <c r="AS104" s="10" t="str">
        <f t="shared" si="84"/>
        <v/>
      </c>
      <c r="AT104" s="10" t="str">
        <f t="shared" si="85"/>
        <v/>
      </c>
      <c r="AU104" s="10" t="str">
        <f t="shared" si="86"/>
        <v/>
      </c>
      <c r="AV104" s="10" t="str">
        <f t="shared" si="87"/>
        <v/>
      </c>
      <c r="AW104" s="10" t="str">
        <f t="shared" si="88"/>
        <v/>
      </c>
      <c r="AX104" s="10" t="str">
        <f t="shared" si="89"/>
        <v/>
      </c>
      <c r="AY104" s="10" t="str">
        <f t="shared" si="90"/>
        <v/>
      </c>
      <c r="AZ104" s="10" t="str">
        <f t="shared" si="91"/>
        <v/>
      </c>
      <c r="BA104" s="10" t="str">
        <f t="shared" si="92"/>
        <v/>
      </c>
      <c r="BB104" s="10" t="str">
        <f t="shared" si="93"/>
        <v/>
      </c>
      <c r="BC104" s="10" t="str">
        <f t="shared" si="28"/>
        <v/>
      </c>
      <c r="BD104" s="10" t="str">
        <f t="shared" si="94"/>
        <v/>
      </c>
      <c r="BE104" s="10"/>
      <c r="BF104" s="10" t="b">
        <f t="shared" si="95"/>
        <v>1</v>
      </c>
      <c r="BG104" s="10" t="b">
        <f t="shared" si="30"/>
        <v>1</v>
      </c>
      <c r="BH104" s="10" t="b">
        <f t="shared" si="96"/>
        <v>0</v>
      </c>
      <c r="BI104" s="10" t="b">
        <f t="shared" si="31"/>
        <v>0</v>
      </c>
      <c r="BJ104" s="10"/>
      <c r="BK104" s="10">
        <v>1000</v>
      </c>
      <c r="BL104" s="59">
        <f t="shared" si="68"/>
        <v>0</v>
      </c>
      <c r="BM104" s="59">
        <v>10</v>
      </c>
      <c r="BN104" s="10"/>
      <c r="BO104" s="10">
        <f t="shared" si="97"/>
        <v>0</v>
      </c>
      <c r="BP104" s="59">
        <f t="shared" si="98"/>
        <v>0</v>
      </c>
      <c r="BQ104" s="59">
        <f t="shared" si="99"/>
        <v>0</v>
      </c>
      <c r="BR104" s="59">
        <f t="shared" si="100"/>
        <v>0</v>
      </c>
      <c r="BS104" s="59">
        <f t="shared" si="101"/>
        <v>0</v>
      </c>
    </row>
    <row r="105" spans="1:71" s="3" customFormat="1" ht="15.5" x14ac:dyDescent="0.35">
      <c r="A105" s="29"/>
      <c r="B105" s="30"/>
      <c r="C105" s="51"/>
      <c r="D105" s="10" t="str">
        <f t="shared" si="66"/>
        <v/>
      </c>
      <c r="E105" s="28"/>
      <c r="F105" s="28"/>
      <c r="G105" s="28" t="s">
        <v>4</v>
      </c>
      <c r="H105" s="28"/>
      <c r="I105" s="28"/>
      <c r="J105" s="28" t="s">
        <v>4</v>
      </c>
      <c r="K105" s="28"/>
      <c r="L105" s="28"/>
      <c r="M105" s="28" t="s">
        <v>4</v>
      </c>
      <c r="N105" s="28"/>
      <c r="O105" s="28"/>
      <c r="P105" s="28" t="s">
        <v>4</v>
      </c>
      <c r="Q105" s="28"/>
      <c r="R105" s="28"/>
      <c r="S105" s="28" t="s">
        <v>4</v>
      </c>
      <c r="T105" s="28"/>
      <c r="U105" s="28"/>
      <c r="V105" s="51" t="s">
        <v>4</v>
      </c>
      <c r="W105" s="51"/>
      <c r="X105" s="28" t="s">
        <v>4</v>
      </c>
      <c r="Y105" s="10" t="str">
        <f>IF(AND('Section 8'!$L$4=No,OR($BF105=FALSE,$BG105=FALSE)),Tab_NotReq,
IF(AND($C105="",$D105="",$F105="",$I105="",$R105="",$U105="",$W105="",$AA105="",$AB105=""),"",
IF(COUNTIF($AA105:$BD105,Incomplete)&gt;=1,Incomplete_or_multiple_errors&amp;": "&amp;INDEX($AA$2:$BD$4,1,MATCH(Incomplete,$AA105:$BD105,0)),Complete)))</f>
        <v/>
      </c>
      <c r="Z105" s="7"/>
      <c r="AA105" s="10" t="str">
        <f t="shared" si="69"/>
        <v/>
      </c>
      <c r="AB105" s="10" t="str" cm="1">
        <f t="array" ref="AB105">IF($AB$1=No,"",
IF(OR(BF105=FALSE,BG105=FALSE),"",
IF(AND(SUMPRODUCT(--(BH105:BH$336=TRUE))=0,SUMPRODUCT(--(BI105:BI$336=TRUE))=0),"",Incomplete)))</f>
        <v/>
      </c>
      <c r="AC105" s="10" t="str">
        <f>IF(AC$1=No,"",IF($C105="","",
IF(COUNTIF('Substances &amp; Codes'!$B$4:$H$276,$C105)=0,Incomplete,Complete)))</f>
        <v/>
      </c>
      <c r="AD105" s="10" t="str">
        <f t="shared" si="67"/>
        <v/>
      </c>
      <c r="AE105" s="10" t="str">
        <f t="shared" si="70"/>
        <v/>
      </c>
      <c r="AF105" s="10" t="str">
        <f t="shared" si="71"/>
        <v/>
      </c>
      <c r="AG105" s="10" t="str">
        <f t="shared" si="72"/>
        <v/>
      </c>
      <c r="AH105" s="10" t="str">
        <f t="shared" si="73"/>
        <v/>
      </c>
      <c r="AI105" s="10" t="str">
        <f t="shared" si="74"/>
        <v/>
      </c>
      <c r="AJ105" s="10" t="str">
        <f t="shared" si="75"/>
        <v/>
      </c>
      <c r="AK105" s="10" t="str">
        <f t="shared" si="76"/>
        <v/>
      </c>
      <c r="AL105" s="10" t="str">
        <f t="shared" si="77"/>
        <v/>
      </c>
      <c r="AM105" s="10" t="str">
        <f t="shared" si="78"/>
        <v/>
      </c>
      <c r="AN105" s="10" t="str">
        <f t="shared" si="79"/>
        <v/>
      </c>
      <c r="AO105" s="10" t="str">
        <f t="shared" si="80"/>
        <v/>
      </c>
      <c r="AP105" s="10" t="str">
        <f t="shared" si="81"/>
        <v/>
      </c>
      <c r="AQ105" s="10" t="str">
        <f t="shared" si="82"/>
        <v/>
      </c>
      <c r="AR105" s="10" t="str">
        <f t="shared" si="83"/>
        <v/>
      </c>
      <c r="AS105" s="10" t="str">
        <f t="shared" si="84"/>
        <v/>
      </c>
      <c r="AT105" s="10" t="str">
        <f t="shared" si="85"/>
        <v/>
      </c>
      <c r="AU105" s="10" t="str">
        <f t="shared" si="86"/>
        <v/>
      </c>
      <c r="AV105" s="10" t="str">
        <f t="shared" si="87"/>
        <v/>
      </c>
      <c r="AW105" s="10" t="str">
        <f t="shared" si="88"/>
        <v/>
      </c>
      <c r="AX105" s="10" t="str">
        <f t="shared" si="89"/>
        <v/>
      </c>
      <c r="AY105" s="10" t="str">
        <f t="shared" si="90"/>
        <v/>
      </c>
      <c r="AZ105" s="10" t="str">
        <f t="shared" si="91"/>
        <v/>
      </c>
      <c r="BA105" s="10" t="str">
        <f t="shared" si="92"/>
        <v/>
      </c>
      <c r="BB105" s="10" t="str">
        <f t="shared" si="93"/>
        <v/>
      </c>
      <c r="BC105" s="10" t="str">
        <f t="shared" si="28"/>
        <v/>
      </c>
      <c r="BD105" s="10" t="str">
        <f t="shared" si="94"/>
        <v/>
      </c>
      <c r="BE105" s="10"/>
      <c r="BF105" s="10" t="b">
        <f t="shared" si="95"/>
        <v>1</v>
      </c>
      <c r="BG105" s="10" t="b">
        <f t="shared" si="30"/>
        <v>1</v>
      </c>
      <c r="BH105" s="10" t="b">
        <f t="shared" si="96"/>
        <v>0</v>
      </c>
      <c r="BI105" s="10" t="b">
        <f t="shared" si="31"/>
        <v>0</v>
      </c>
      <c r="BJ105" s="10"/>
      <c r="BK105" s="10">
        <v>1000</v>
      </c>
      <c r="BL105" s="59">
        <f t="shared" si="68"/>
        <v>0</v>
      </c>
      <c r="BM105" s="59">
        <v>10</v>
      </c>
      <c r="BN105" s="10"/>
      <c r="BO105" s="10">
        <f t="shared" si="97"/>
        <v>0</v>
      </c>
      <c r="BP105" s="59">
        <f t="shared" si="98"/>
        <v>0</v>
      </c>
      <c r="BQ105" s="59">
        <f t="shared" si="99"/>
        <v>0</v>
      </c>
      <c r="BR105" s="59">
        <f t="shared" si="100"/>
        <v>0</v>
      </c>
      <c r="BS105" s="59">
        <f t="shared" si="101"/>
        <v>0</v>
      </c>
    </row>
    <row r="106" spans="1:71" s="3" customFormat="1" ht="15.5" x14ac:dyDescent="0.35">
      <c r="A106" s="29"/>
      <c r="B106" s="30"/>
      <c r="C106" s="51"/>
      <c r="D106" s="10" t="str">
        <f t="shared" si="66"/>
        <v/>
      </c>
      <c r="E106" s="28"/>
      <c r="F106" s="28"/>
      <c r="G106" s="28" t="s">
        <v>4</v>
      </c>
      <c r="H106" s="28"/>
      <c r="I106" s="28"/>
      <c r="J106" s="28" t="s">
        <v>4</v>
      </c>
      <c r="K106" s="28"/>
      <c r="L106" s="28"/>
      <c r="M106" s="28" t="s">
        <v>4</v>
      </c>
      <c r="N106" s="28"/>
      <c r="O106" s="28"/>
      <c r="P106" s="28" t="s">
        <v>4</v>
      </c>
      <c r="Q106" s="28"/>
      <c r="R106" s="28"/>
      <c r="S106" s="28" t="s">
        <v>4</v>
      </c>
      <c r="T106" s="28"/>
      <c r="U106" s="28"/>
      <c r="V106" s="51" t="s">
        <v>4</v>
      </c>
      <c r="W106" s="51"/>
      <c r="X106" s="28" t="s">
        <v>4</v>
      </c>
      <c r="Y106" s="10" t="str">
        <f>IF(AND('Section 8'!$L$4=No,OR($BF106=FALSE,$BG106=FALSE)),Tab_NotReq,
IF(AND($C106="",$D106="",$F106="",$I106="",$R106="",$U106="",$W106="",$AA106="",$AB106=""),"",
IF(COUNTIF($AA106:$BD106,Incomplete)&gt;=1,Incomplete_or_multiple_errors&amp;": "&amp;INDEX($AA$2:$BD$4,1,MATCH(Incomplete,$AA106:$BD106,0)),Complete)))</f>
        <v/>
      </c>
      <c r="Z106" s="7"/>
      <c r="AA106" s="10" t="str">
        <f t="shared" si="69"/>
        <v/>
      </c>
      <c r="AB106" s="10" t="str" cm="1">
        <f t="array" ref="AB106">IF($AB$1=No,"",
IF(OR(BF106=FALSE,BG106=FALSE),"",
IF(AND(SUMPRODUCT(--(BH106:BH$336=TRUE))=0,SUMPRODUCT(--(BI106:BI$336=TRUE))=0),"",Incomplete)))</f>
        <v/>
      </c>
      <c r="AC106" s="10" t="str">
        <f>IF(AC$1=No,"",IF($C106="","",
IF(COUNTIF('Substances &amp; Codes'!$B$4:$H$276,$C106)=0,Incomplete,Complete)))</f>
        <v/>
      </c>
      <c r="AD106" s="10" t="str">
        <f t="shared" si="67"/>
        <v/>
      </c>
      <c r="AE106" s="10" t="str">
        <f t="shared" si="70"/>
        <v/>
      </c>
      <c r="AF106" s="10" t="str">
        <f t="shared" si="71"/>
        <v/>
      </c>
      <c r="AG106" s="10" t="str">
        <f t="shared" si="72"/>
        <v/>
      </c>
      <c r="AH106" s="10" t="str">
        <f t="shared" si="73"/>
        <v/>
      </c>
      <c r="AI106" s="10" t="str">
        <f t="shared" si="74"/>
        <v/>
      </c>
      <c r="AJ106" s="10" t="str">
        <f t="shared" si="75"/>
        <v/>
      </c>
      <c r="AK106" s="10" t="str">
        <f t="shared" si="76"/>
        <v/>
      </c>
      <c r="AL106" s="10" t="str">
        <f t="shared" si="77"/>
        <v/>
      </c>
      <c r="AM106" s="10" t="str">
        <f t="shared" si="78"/>
        <v/>
      </c>
      <c r="AN106" s="10" t="str">
        <f t="shared" si="79"/>
        <v/>
      </c>
      <c r="AO106" s="10" t="str">
        <f t="shared" si="80"/>
        <v/>
      </c>
      <c r="AP106" s="10" t="str">
        <f t="shared" si="81"/>
        <v/>
      </c>
      <c r="AQ106" s="10" t="str">
        <f t="shared" si="82"/>
        <v/>
      </c>
      <c r="AR106" s="10" t="str">
        <f t="shared" si="83"/>
        <v/>
      </c>
      <c r="AS106" s="10" t="str">
        <f t="shared" si="84"/>
        <v/>
      </c>
      <c r="AT106" s="10" t="str">
        <f t="shared" si="85"/>
        <v/>
      </c>
      <c r="AU106" s="10" t="str">
        <f t="shared" si="86"/>
        <v/>
      </c>
      <c r="AV106" s="10" t="str">
        <f t="shared" si="87"/>
        <v/>
      </c>
      <c r="AW106" s="10" t="str">
        <f t="shared" si="88"/>
        <v/>
      </c>
      <c r="AX106" s="10" t="str">
        <f t="shared" si="89"/>
        <v/>
      </c>
      <c r="AY106" s="10" t="str">
        <f t="shared" si="90"/>
        <v/>
      </c>
      <c r="AZ106" s="10" t="str">
        <f t="shared" si="91"/>
        <v/>
      </c>
      <c r="BA106" s="10" t="str">
        <f t="shared" si="92"/>
        <v/>
      </c>
      <c r="BB106" s="10" t="str">
        <f t="shared" si="93"/>
        <v/>
      </c>
      <c r="BC106" s="10" t="str">
        <f t="shared" si="28"/>
        <v/>
      </c>
      <c r="BD106" s="10" t="str">
        <f t="shared" si="94"/>
        <v/>
      </c>
      <c r="BE106" s="10"/>
      <c r="BF106" s="10" t="b">
        <f t="shared" si="95"/>
        <v>1</v>
      </c>
      <c r="BG106" s="10" t="b">
        <f t="shared" si="30"/>
        <v>1</v>
      </c>
      <c r="BH106" s="10" t="b">
        <f t="shared" si="96"/>
        <v>0</v>
      </c>
      <c r="BI106" s="10" t="b">
        <f t="shared" si="31"/>
        <v>0</v>
      </c>
      <c r="BJ106" s="10"/>
      <c r="BK106" s="10">
        <v>1000</v>
      </c>
      <c r="BL106" s="59">
        <f t="shared" si="68"/>
        <v>0</v>
      </c>
      <c r="BM106" s="59">
        <v>10</v>
      </c>
      <c r="BN106" s="10"/>
      <c r="BO106" s="10">
        <f t="shared" si="97"/>
        <v>0</v>
      </c>
      <c r="BP106" s="59">
        <f t="shared" si="98"/>
        <v>0</v>
      </c>
      <c r="BQ106" s="59">
        <f t="shared" si="99"/>
        <v>0</v>
      </c>
      <c r="BR106" s="59">
        <f t="shared" si="100"/>
        <v>0</v>
      </c>
      <c r="BS106" s="59">
        <f t="shared" si="101"/>
        <v>0</v>
      </c>
    </row>
    <row r="107" spans="1:71" s="3" customFormat="1" ht="15.5" x14ac:dyDescent="0.35">
      <c r="A107" s="29"/>
      <c r="B107" s="30"/>
      <c r="C107" s="51"/>
      <c r="D107" s="10" t="str">
        <f t="shared" si="66"/>
        <v/>
      </c>
      <c r="E107" s="28"/>
      <c r="F107" s="28"/>
      <c r="G107" s="28" t="s">
        <v>4</v>
      </c>
      <c r="H107" s="28"/>
      <c r="I107" s="28"/>
      <c r="J107" s="28" t="s">
        <v>4</v>
      </c>
      <c r="K107" s="28"/>
      <c r="L107" s="28"/>
      <c r="M107" s="28" t="s">
        <v>4</v>
      </c>
      <c r="N107" s="28"/>
      <c r="O107" s="28"/>
      <c r="P107" s="28" t="s">
        <v>4</v>
      </c>
      <c r="Q107" s="28"/>
      <c r="R107" s="28"/>
      <c r="S107" s="28" t="s">
        <v>4</v>
      </c>
      <c r="T107" s="28"/>
      <c r="U107" s="28"/>
      <c r="V107" s="51" t="s">
        <v>4</v>
      </c>
      <c r="W107" s="51"/>
      <c r="X107" s="28" t="s">
        <v>4</v>
      </c>
      <c r="Y107" s="10" t="str">
        <f>IF(AND('Section 8'!$L$4=No,OR($BF107=FALSE,$BG107=FALSE)),Tab_NotReq,
IF(AND($C107="",$D107="",$F107="",$I107="",$R107="",$U107="",$W107="",$AA107="",$AB107=""),"",
IF(COUNTIF($AA107:$BD107,Incomplete)&gt;=1,Incomplete_or_multiple_errors&amp;": "&amp;INDEX($AA$2:$BD$4,1,MATCH(Incomplete,$AA107:$BD107,0)),Complete)))</f>
        <v/>
      </c>
      <c r="Z107" s="7"/>
      <c r="AA107" s="10" t="str">
        <f t="shared" si="69"/>
        <v/>
      </c>
      <c r="AB107" s="10" t="str" cm="1">
        <f t="array" ref="AB107">IF($AB$1=No,"",
IF(OR(BF107=FALSE,BG107=FALSE),"",
IF(AND(SUMPRODUCT(--(BH107:BH$336=TRUE))=0,SUMPRODUCT(--(BI107:BI$336=TRUE))=0),"",Incomplete)))</f>
        <v/>
      </c>
      <c r="AC107" s="10" t="str">
        <f>IF(AC$1=No,"",IF($C107="","",
IF(COUNTIF('Substances &amp; Codes'!$B$4:$H$276,$C107)=0,Incomplete,Complete)))</f>
        <v/>
      </c>
      <c r="AD107" s="10" t="str">
        <f t="shared" si="67"/>
        <v/>
      </c>
      <c r="AE107" s="10" t="str">
        <f t="shared" si="70"/>
        <v/>
      </c>
      <c r="AF107" s="10" t="str">
        <f t="shared" si="71"/>
        <v/>
      </c>
      <c r="AG107" s="10" t="str">
        <f t="shared" si="72"/>
        <v/>
      </c>
      <c r="AH107" s="10" t="str">
        <f t="shared" si="73"/>
        <v/>
      </c>
      <c r="AI107" s="10" t="str">
        <f t="shared" si="74"/>
        <v/>
      </c>
      <c r="AJ107" s="10" t="str">
        <f t="shared" si="75"/>
        <v/>
      </c>
      <c r="AK107" s="10" t="str">
        <f t="shared" si="76"/>
        <v/>
      </c>
      <c r="AL107" s="10" t="str">
        <f t="shared" si="77"/>
        <v/>
      </c>
      <c r="AM107" s="10" t="str">
        <f t="shared" si="78"/>
        <v/>
      </c>
      <c r="AN107" s="10" t="str">
        <f t="shared" si="79"/>
        <v/>
      </c>
      <c r="AO107" s="10" t="str">
        <f t="shared" si="80"/>
        <v/>
      </c>
      <c r="AP107" s="10" t="str">
        <f t="shared" si="81"/>
        <v/>
      </c>
      <c r="AQ107" s="10" t="str">
        <f t="shared" si="82"/>
        <v/>
      </c>
      <c r="AR107" s="10" t="str">
        <f t="shared" si="83"/>
        <v/>
      </c>
      <c r="AS107" s="10" t="str">
        <f t="shared" si="84"/>
        <v/>
      </c>
      <c r="AT107" s="10" t="str">
        <f t="shared" si="85"/>
        <v/>
      </c>
      <c r="AU107" s="10" t="str">
        <f t="shared" si="86"/>
        <v/>
      </c>
      <c r="AV107" s="10" t="str">
        <f t="shared" si="87"/>
        <v/>
      </c>
      <c r="AW107" s="10" t="str">
        <f t="shared" si="88"/>
        <v/>
      </c>
      <c r="AX107" s="10" t="str">
        <f t="shared" si="89"/>
        <v/>
      </c>
      <c r="AY107" s="10" t="str">
        <f t="shared" si="90"/>
        <v/>
      </c>
      <c r="AZ107" s="10" t="str">
        <f t="shared" si="91"/>
        <v/>
      </c>
      <c r="BA107" s="10" t="str">
        <f t="shared" si="92"/>
        <v/>
      </c>
      <c r="BB107" s="10" t="str">
        <f t="shared" si="93"/>
        <v/>
      </c>
      <c r="BC107" s="10" t="str">
        <f t="shared" si="28"/>
        <v/>
      </c>
      <c r="BD107" s="10" t="str">
        <f t="shared" si="94"/>
        <v/>
      </c>
      <c r="BE107" s="10"/>
      <c r="BF107" s="10" t="b">
        <f t="shared" si="95"/>
        <v>1</v>
      </c>
      <c r="BG107" s="10" t="b">
        <f t="shared" si="30"/>
        <v>1</v>
      </c>
      <c r="BH107" s="10" t="b">
        <f t="shared" si="96"/>
        <v>0</v>
      </c>
      <c r="BI107" s="10" t="b">
        <f t="shared" si="31"/>
        <v>0</v>
      </c>
      <c r="BJ107" s="10"/>
      <c r="BK107" s="10">
        <v>1000</v>
      </c>
      <c r="BL107" s="59">
        <f t="shared" si="68"/>
        <v>0</v>
      </c>
      <c r="BM107" s="59">
        <v>10</v>
      </c>
      <c r="BN107" s="10"/>
      <c r="BO107" s="10">
        <f t="shared" si="97"/>
        <v>0</v>
      </c>
      <c r="BP107" s="59">
        <f t="shared" si="98"/>
        <v>0</v>
      </c>
      <c r="BQ107" s="59">
        <f t="shared" si="99"/>
        <v>0</v>
      </c>
      <c r="BR107" s="59">
        <f t="shared" si="100"/>
        <v>0</v>
      </c>
      <c r="BS107" s="59">
        <f t="shared" si="101"/>
        <v>0</v>
      </c>
    </row>
    <row r="108" spans="1:71" s="3" customFormat="1" ht="15.5" x14ac:dyDescent="0.35">
      <c r="A108" s="29"/>
      <c r="B108" s="30"/>
      <c r="C108" s="51"/>
      <c r="D108" s="10" t="str">
        <f t="shared" si="66"/>
        <v/>
      </c>
      <c r="E108" s="28"/>
      <c r="F108" s="28"/>
      <c r="G108" s="28" t="s">
        <v>4</v>
      </c>
      <c r="H108" s="28"/>
      <c r="I108" s="28"/>
      <c r="J108" s="28" t="s">
        <v>4</v>
      </c>
      <c r="K108" s="28"/>
      <c r="L108" s="28"/>
      <c r="M108" s="28" t="s">
        <v>4</v>
      </c>
      <c r="N108" s="28"/>
      <c r="O108" s="28"/>
      <c r="P108" s="28" t="s">
        <v>4</v>
      </c>
      <c r="Q108" s="28"/>
      <c r="R108" s="28"/>
      <c r="S108" s="28" t="s">
        <v>4</v>
      </c>
      <c r="T108" s="28"/>
      <c r="U108" s="28"/>
      <c r="V108" s="51" t="s">
        <v>4</v>
      </c>
      <c r="W108" s="51"/>
      <c r="X108" s="28" t="s">
        <v>4</v>
      </c>
      <c r="Y108" s="10" t="str">
        <f>IF(AND('Section 8'!$L$4=No,OR($BF108=FALSE,$BG108=FALSE)),Tab_NotReq,
IF(AND($C108="",$D108="",$F108="",$I108="",$R108="",$U108="",$W108="",$AA108="",$AB108=""),"",
IF(COUNTIF($AA108:$BD108,Incomplete)&gt;=1,Incomplete_or_multiple_errors&amp;": "&amp;INDEX($AA$2:$BD$4,1,MATCH(Incomplete,$AA108:$BD108,0)),Complete)))</f>
        <v/>
      </c>
      <c r="Z108" s="7"/>
      <c r="AA108" s="10" t="str">
        <f t="shared" si="69"/>
        <v/>
      </c>
      <c r="AB108" s="10" t="str" cm="1">
        <f t="array" ref="AB108">IF($AB$1=No,"",
IF(OR(BF108=FALSE,BG108=FALSE),"",
IF(AND(SUMPRODUCT(--(BH108:BH$336=TRUE))=0,SUMPRODUCT(--(BI108:BI$336=TRUE))=0),"",Incomplete)))</f>
        <v/>
      </c>
      <c r="AC108" s="10" t="str">
        <f>IF(AC$1=No,"",IF($C108="","",
IF(COUNTIF('Substances &amp; Codes'!$B$4:$H$276,$C108)=0,Incomplete,Complete)))</f>
        <v/>
      </c>
      <c r="AD108" s="10" t="str">
        <f t="shared" si="67"/>
        <v/>
      </c>
      <c r="AE108" s="10" t="str">
        <f t="shared" si="70"/>
        <v/>
      </c>
      <c r="AF108" s="10" t="str">
        <f t="shared" si="71"/>
        <v/>
      </c>
      <c r="AG108" s="10" t="str">
        <f t="shared" si="72"/>
        <v/>
      </c>
      <c r="AH108" s="10" t="str">
        <f t="shared" si="73"/>
        <v/>
      </c>
      <c r="AI108" s="10" t="str">
        <f t="shared" si="74"/>
        <v/>
      </c>
      <c r="AJ108" s="10" t="str">
        <f t="shared" si="75"/>
        <v/>
      </c>
      <c r="AK108" s="10" t="str">
        <f t="shared" si="76"/>
        <v/>
      </c>
      <c r="AL108" s="10" t="str">
        <f t="shared" si="77"/>
        <v/>
      </c>
      <c r="AM108" s="10" t="str">
        <f t="shared" si="78"/>
        <v/>
      </c>
      <c r="AN108" s="10" t="str">
        <f t="shared" si="79"/>
        <v/>
      </c>
      <c r="AO108" s="10" t="str">
        <f t="shared" si="80"/>
        <v/>
      </c>
      <c r="AP108" s="10" t="str">
        <f t="shared" si="81"/>
        <v/>
      </c>
      <c r="AQ108" s="10" t="str">
        <f t="shared" si="82"/>
        <v/>
      </c>
      <c r="AR108" s="10" t="str">
        <f t="shared" si="83"/>
        <v/>
      </c>
      <c r="AS108" s="10" t="str">
        <f t="shared" si="84"/>
        <v/>
      </c>
      <c r="AT108" s="10" t="str">
        <f t="shared" si="85"/>
        <v/>
      </c>
      <c r="AU108" s="10" t="str">
        <f t="shared" si="86"/>
        <v/>
      </c>
      <c r="AV108" s="10" t="str">
        <f t="shared" si="87"/>
        <v/>
      </c>
      <c r="AW108" s="10" t="str">
        <f t="shared" si="88"/>
        <v/>
      </c>
      <c r="AX108" s="10" t="str">
        <f t="shared" si="89"/>
        <v/>
      </c>
      <c r="AY108" s="10" t="str">
        <f t="shared" si="90"/>
        <v/>
      </c>
      <c r="AZ108" s="10" t="str">
        <f t="shared" si="91"/>
        <v/>
      </c>
      <c r="BA108" s="10" t="str">
        <f t="shared" si="92"/>
        <v/>
      </c>
      <c r="BB108" s="10" t="str">
        <f t="shared" si="93"/>
        <v/>
      </c>
      <c r="BC108" s="10" t="str">
        <f t="shared" si="28"/>
        <v/>
      </c>
      <c r="BD108" s="10" t="str">
        <f t="shared" si="94"/>
        <v/>
      </c>
      <c r="BE108" s="10"/>
      <c r="BF108" s="10" t="b">
        <f t="shared" si="95"/>
        <v>1</v>
      </c>
      <c r="BG108" s="10" t="b">
        <f t="shared" si="30"/>
        <v>1</v>
      </c>
      <c r="BH108" s="10" t="b">
        <f t="shared" si="96"/>
        <v>0</v>
      </c>
      <c r="BI108" s="10" t="b">
        <f t="shared" si="31"/>
        <v>0</v>
      </c>
      <c r="BJ108" s="10"/>
      <c r="BK108" s="10">
        <v>1000</v>
      </c>
      <c r="BL108" s="59">
        <f t="shared" si="68"/>
        <v>0</v>
      </c>
      <c r="BM108" s="59">
        <v>10</v>
      </c>
      <c r="BN108" s="10"/>
      <c r="BO108" s="10">
        <f t="shared" si="97"/>
        <v>0</v>
      </c>
      <c r="BP108" s="59">
        <f t="shared" si="98"/>
        <v>0</v>
      </c>
      <c r="BQ108" s="59">
        <f t="shared" si="99"/>
        <v>0</v>
      </c>
      <c r="BR108" s="59">
        <f t="shared" si="100"/>
        <v>0</v>
      </c>
      <c r="BS108" s="59">
        <f t="shared" si="101"/>
        <v>0</v>
      </c>
    </row>
    <row r="109" spans="1:71" s="3" customFormat="1" ht="15.5" x14ac:dyDescent="0.35">
      <c r="A109" s="29"/>
      <c r="B109" s="30"/>
      <c r="C109" s="51"/>
      <c r="D109" s="10" t="str">
        <f t="shared" si="66"/>
        <v/>
      </c>
      <c r="E109" s="28"/>
      <c r="F109" s="28"/>
      <c r="G109" s="28" t="s">
        <v>4</v>
      </c>
      <c r="H109" s="28"/>
      <c r="I109" s="28"/>
      <c r="J109" s="28" t="s">
        <v>4</v>
      </c>
      <c r="K109" s="28"/>
      <c r="L109" s="28"/>
      <c r="M109" s="28" t="s">
        <v>4</v>
      </c>
      <c r="N109" s="28"/>
      <c r="O109" s="28"/>
      <c r="P109" s="28" t="s">
        <v>4</v>
      </c>
      <c r="Q109" s="28"/>
      <c r="R109" s="28"/>
      <c r="S109" s="28" t="s">
        <v>4</v>
      </c>
      <c r="T109" s="28"/>
      <c r="U109" s="28"/>
      <c r="V109" s="51" t="s">
        <v>4</v>
      </c>
      <c r="W109" s="51"/>
      <c r="X109" s="28" t="s">
        <v>4</v>
      </c>
      <c r="Y109" s="10" t="str">
        <f>IF(AND('Section 8'!$L$4=No,OR($BF109=FALSE,$BG109=FALSE)),Tab_NotReq,
IF(AND($C109="",$D109="",$F109="",$I109="",$R109="",$U109="",$W109="",$AA109="",$AB109=""),"",
IF(COUNTIF($AA109:$BD109,Incomplete)&gt;=1,Incomplete_or_multiple_errors&amp;": "&amp;INDEX($AA$2:$BD$4,1,MATCH(Incomplete,$AA109:$BD109,0)),Complete)))</f>
        <v/>
      </c>
      <c r="Z109" s="7"/>
      <c r="AA109" s="10" t="str">
        <f t="shared" si="69"/>
        <v/>
      </c>
      <c r="AB109" s="10" t="str" cm="1">
        <f t="array" ref="AB109">IF($AB$1=No,"",
IF(OR(BF109=FALSE,BG109=FALSE),"",
IF(AND(SUMPRODUCT(--(BH109:BH$336=TRUE))=0,SUMPRODUCT(--(BI109:BI$336=TRUE))=0),"",Incomplete)))</f>
        <v/>
      </c>
      <c r="AC109" s="10" t="str">
        <f>IF(AC$1=No,"",IF($C109="","",
IF(COUNTIF('Substances &amp; Codes'!$B$4:$H$276,$C109)=0,Incomplete,Complete)))</f>
        <v/>
      </c>
      <c r="AD109" s="10" t="str">
        <f t="shared" si="67"/>
        <v/>
      </c>
      <c r="AE109" s="10" t="str">
        <f t="shared" si="70"/>
        <v/>
      </c>
      <c r="AF109" s="10" t="str">
        <f t="shared" si="71"/>
        <v/>
      </c>
      <c r="AG109" s="10" t="str">
        <f t="shared" si="72"/>
        <v/>
      </c>
      <c r="AH109" s="10" t="str">
        <f t="shared" si="73"/>
        <v/>
      </c>
      <c r="AI109" s="10" t="str">
        <f t="shared" si="74"/>
        <v/>
      </c>
      <c r="AJ109" s="10" t="str">
        <f t="shared" si="75"/>
        <v/>
      </c>
      <c r="AK109" s="10" t="str">
        <f t="shared" si="76"/>
        <v/>
      </c>
      <c r="AL109" s="10" t="str">
        <f t="shared" si="77"/>
        <v/>
      </c>
      <c r="AM109" s="10" t="str">
        <f t="shared" si="78"/>
        <v/>
      </c>
      <c r="AN109" s="10" t="str">
        <f t="shared" si="79"/>
        <v/>
      </c>
      <c r="AO109" s="10" t="str">
        <f t="shared" si="80"/>
        <v/>
      </c>
      <c r="AP109" s="10" t="str">
        <f t="shared" si="81"/>
        <v/>
      </c>
      <c r="AQ109" s="10" t="str">
        <f t="shared" si="82"/>
        <v/>
      </c>
      <c r="AR109" s="10" t="str">
        <f t="shared" si="83"/>
        <v/>
      </c>
      <c r="AS109" s="10" t="str">
        <f t="shared" si="84"/>
        <v/>
      </c>
      <c r="AT109" s="10" t="str">
        <f t="shared" si="85"/>
        <v/>
      </c>
      <c r="AU109" s="10" t="str">
        <f t="shared" si="86"/>
        <v/>
      </c>
      <c r="AV109" s="10" t="str">
        <f t="shared" si="87"/>
        <v/>
      </c>
      <c r="AW109" s="10" t="str">
        <f t="shared" si="88"/>
        <v/>
      </c>
      <c r="AX109" s="10" t="str">
        <f t="shared" si="89"/>
        <v/>
      </c>
      <c r="AY109" s="10" t="str">
        <f t="shared" si="90"/>
        <v/>
      </c>
      <c r="AZ109" s="10" t="str">
        <f t="shared" si="91"/>
        <v/>
      </c>
      <c r="BA109" s="10" t="str">
        <f t="shared" si="92"/>
        <v/>
      </c>
      <c r="BB109" s="10" t="str">
        <f t="shared" si="93"/>
        <v/>
      </c>
      <c r="BC109" s="10" t="str">
        <f t="shared" si="28"/>
        <v/>
      </c>
      <c r="BD109" s="10" t="str">
        <f t="shared" si="94"/>
        <v/>
      </c>
      <c r="BE109" s="10"/>
      <c r="BF109" s="10" t="b">
        <f t="shared" si="95"/>
        <v>1</v>
      </c>
      <c r="BG109" s="10" t="b">
        <f t="shared" si="30"/>
        <v>1</v>
      </c>
      <c r="BH109" s="10" t="b">
        <f t="shared" si="96"/>
        <v>0</v>
      </c>
      <c r="BI109" s="10" t="b">
        <f t="shared" si="31"/>
        <v>0</v>
      </c>
      <c r="BJ109" s="10"/>
      <c r="BK109" s="10">
        <v>1000</v>
      </c>
      <c r="BL109" s="59">
        <f t="shared" si="68"/>
        <v>0</v>
      </c>
      <c r="BM109" s="59">
        <v>10</v>
      </c>
      <c r="BN109" s="10"/>
      <c r="BO109" s="10">
        <f t="shared" si="97"/>
        <v>0</v>
      </c>
      <c r="BP109" s="59">
        <f t="shared" si="98"/>
        <v>0</v>
      </c>
      <c r="BQ109" s="59">
        <f t="shared" si="99"/>
        <v>0</v>
      </c>
      <c r="BR109" s="59">
        <f t="shared" si="100"/>
        <v>0</v>
      </c>
      <c r="BS109" s="59">
        <f t="shared" si="101"/>
        <v>0</v>
      </c>
    </row>
    <row r="110" spans="1:71" s="3" customFormat="1" ht="15.5" x14ac:dyDescent="0.35">
      <c r="A110" s="29"/>
      <c r="B110" s="30"/>
      <c r="C110" s="51"/>
      <c r="D110" s="10" t="str">
        <f t="shared" si="66"/>
        <v/>
      </c>
      <c r="E110" s="28"/>
      <c r="F110" s="28"/>
      <c r="G110" s="28" t="s">
        <v>4</v>
      </c>
      <c r="H110" s="28"/>
      <c r="I110" s="28"/>
      <c r="J110" s="28" t="s">
        <v>4</v>
      </c>
      <c r="K110" s="28"/>
      <c r="L110" s="28"/>
      <c r="M110" s="28" t="s">
        <v>4</v>
      </c>
      <c r="N110" s="28"/>
      <c r="O110" s="28"/>
      <c r="P110" s="28" t="s">
        <v>4</v>
      </c>
      <c r="Q110" s="28"/>
      <c r="R110" s="28"/>
      <c r="S110" s="28" t="s">
        <v>4</v>
      </c>
      <c r="T110" s="28"/>
      <c r="U110" s="28"/>
      <c r="V110" s="51" t="s">
        <v>4</v>
      </c>
      <c r="W110" s="51"/>
      <c r="X110" s="28" t="s">
        <v>4</v>
      </c>
      <c r="Y110" s="10" t="str">
        <f>IF(AND('Section 8'!$L$4=No,OR($BF110=FALSE,$BG110=FALSE)),Tab_NotReq,
IF(AND($C110="",$D110="",$F110="",$I110="",$R110="",$U110="",$W110="",$AA110="",$AB110=""),"",
IF(COUNTIF($AA110:$BD110,Incomplete)&gt;=1,Incomplete_or_multiple_errors&amp;": "&amp;INDEX($AA$2:$BD$4,1,MATCH(Incomplete,$AA110:$BD110,0)),Complete)))</f>
        <v/>
      </c>
      <c r="Z110" s="7"/>
      <c r="AA110" s="10" t="str">
        <f t="shared" si="69"/>
        <v/>
      </c>
      <c r="AB110" s="10" t="str" cm="1">
        <f t="array" ref="AB110">IF($AB$1=No,"",
IF(OR(BF110=FALSE,BG110=FALSE),"",
IF(AND(SUMPRODUCT(--(BH110:BH$336=TRUE))=0,SUMPRODUCT(--(BI110:BI$336=TRUE))=0),"",Incomplete)))</f>
        <v/>
      </c>
      <c r="AC110" s="10" t="str">
        <f>IF(AC$1=No,"",IF($C110="","",
IF(COUNTIF('Substances &amp; Codes'!$B$4:$H$276,$C110)=0,Incomplete,Complete)))</f>
        <v/>
      </c>
      <c r="AD110" s="10" t="str">
        <f t="shared" si="67"/>
        <v/>
      </c>
      <c r="AE110" s="10" t="str">
        <f t="shared" si="70"/>
        <v/>
      </c>
      <c r="AF110" s="10" t="str">
        <f t="shared" si="71"/>
        <v/>
      </c>
      <c r="AG110" s="10" t="str">
        <f t="shared" si="72"/>
        <v/>
      </c>
      <c r="AH110" s="10" t="str">
        <f t="shared" si="73"/>
        <v/>
      </c>
      <c r="AI110" s="10" t="str">
        <f t="shared" si="74"/>
        <v/>
      </c>
      <c r="AJ110" s="10" t="str">
        <f t="shared" si="75"/>
        <v/>
      </c>
      <c r="AK110" s="10" t="str">
        <f t="shared" si="76"/>
        <v/>
      </c>
      <c r="AL110" s="10" t="str">
        <f t="shared" si="77"/>
        <v/>
      </c>
      <c r="AM110" s="10" t="str">
        <f t="shared" si="78"/>
        <v/>
      </c>
      <c r="AN110" s="10" t="str">
        <f t="shared" si="79"/>
        <v/>
      </c>
      <c r="AO110" s="10" t="str">
        <f t="shared" si="80"/>
        <v/>
      </c>
      <c r="AP110" s="10" t="str">
        <f t="shared" si="81"/>
        <v/>
      </c>
      <c r="AQ110" s="10" t="str">
        <f t="shared" si="82"/>
        <v/>
      </c>
      <c r="AR110" s="10" t="str">
        <f t="shared" si="83"/>
        <v/>
      </c>
      <c r="AS110" s="10" t="str">
        <f t="shared" si="84"/>
        <v/>
      </c>
      <c r="AT110" s="10" t="str">
        <f t="shared" si="85"/>
        <v/>
      </c>
      <c r="AU110" s="10" t="str">
        <f t="shared" si="86"/>
        <v/>
      </c>
      <c r="AV110" s="10" t="str">
        <f t="shared" si="87"/>
        <v/>
      </c>
      <c r="AW110" s="10" t="str">
        <f t="shared" si="88"/>
        <v/>
      </c>
      <c r="AX110" s="10" t="str">
        <f t="shared" si="89"/>
        <v/>
      </c>
      <c r="AY110" s="10" t="str">
        <f t="shared" si="90"/>
        <v/>
      </c>
      <c r="AZ110" s="10" t="str">
        <f t="shared" si="91"/>
        <v/>
      </c>
      <c r="BA110" s="10" t="str">
        <f t="shared" si="92"/>
        <v/>
      </c>
      <c r="BB110" s="10" t="str">
        <f t="shared" si="93"/>
        <v/>
      </c>
      <c r="BC110" s="10" t="str">
        <f t="shared" si="28"/>
        <v/>
      </c>
      <c r="BD110" s="10" t="str">
        <f t="shared" si="94"/>
        <v/>
      </c>
      <c r="BE110" s="10"/>
      <c r="BF110" s="10" t="b">
        <f t="shared" si="95"/>
        <v>1</v>
      </c>
      <c r="BG110" s="10" t="b">
        <f t="shared" si="30"/>
        <v>1</v>
      </c>
      <c r="BH110" s="10" t="b">
        <f t="shared" si="96"/>
        <v>0</v>
      </c>
      <c r="BI110" s="10" t="b">
        <f t="shared" si="31"/>
        <v>0</v>
      </c>
      <c r="BJ110" s="10"/>
      <c r="BK110" s="10">
        <v>1000</v>
      </c>
      <c r="BL110" s="59">
        <f t="shared" si="68"/>
        <v>0</v>
      </c>
      <c r="BM110" s="59">
        <v>10</v>
      </c>
      <c r="BN110" s="10"/>
      <c r="BO110" s="10">
        <f t="shared" si="97"/>
        <v>0</v>
      </c>
      <c r="BP110" s="59">
        <f t="shared" si="98"/>
        <v>0</v>
      </c>
      <c r="BQ110" s="59">
        <f t="shared" si="99"/>
        <v>0</v>
      </c>
      <c r="BR110" s="59">
        <f t="shared" si="100"/>
        <v>0</v>
      </c>
      <c r="BS110" s="59">
        <f t="shared" si="101"/>
        <v>0</v>
      </c>
    </row>
    <row r="111" spans="1:71" x14ac:dyDescent="0.35">
      <c r="A111" s="25"/>
      <c r="B111" s="25"/>
      <c r="C111" s="51"/>
      <c r="D111" s="10" t="str">
        <f t="shared" si="66"/>
        <v/>
      </c>
      <c r="E111" s="28"/>
      <c r="F111" s="28"/>
      <c r="G111" s="28" t="s">
        <v>4</v>
      </c>
      <c r="H111" s="28"/>
      <c r="I111" s="28"/>
      <c r="J111" s="28" t="s">
        <v>4</v>
      </c>
      <c r="K111" s="28"/>
      <c r="L111" s="28"/>
      <c r="M111" s="28" t="s">
        <v>4</v>
      </c>
      <c r="N111" s="28"/>
      <c r="O111" s="28"/>
      <c r="P111" s="28" t="s">
        <v>4</v>
      </c>
      <c r="Q111" s="28"/>
      <c r="R111" s="28"/>
      <c r="S111" s="28" t="s">
        <v>4</v>
      </c>
      <c r="T111" s="28"/>
      <c r="U111" s="28"/>
      <c r="V111" s="51" t="s">
        <v>4</v>
      </c>
      <c r="W111" s="51"/>
      <c r="X111" s="28" t="s">
        <v>4</v>
      </c>
      <c r="Y111" s="10" t="str">
        <f>IF(AND('Section 8'!$L$4=No,OR($BF111=FALSE,$BG111=FALSE)),Tab_NotReq,
IF(AND($C111="",$D111="",$F111="",$I111="",$R111="",$U111="",$W111="",$AA111="",$AB111=""),"",
IF(COUNTIF($AA111:$BD111,Incomplete)&gt;=1,Incomplete_or_multiple_errors&amp;": "&amp;INDEX($AA$2:$BD$4,1,MATCH(Incomplete,$AA111:$BD111,0)),Complete)))</f>
        <v/>
      </c>
      <c r="Z111" s="7"/>
      <c r="AA111" s="10" t="str">
        <f t="shared" si="69"/>
        <v/>
      </c>
      <c r="AB111" s="10" t="str" cm="1">
        <f t="array" ref="AB111">IF($AB$1=No,"",
IF(OR(BF111=FALSE,BG111=FALSE),"",
IF(AND(SUMPRODUCT(--(BH111:BH$336=TRUE))=0,SUMPRODUCT(--(BI111:BI$336=TRUE))=0),"",Incomplete)))</f>
        <v/>
      </c>
      <c r="AC111" s="10" t="str">
        <f>IF(AC$1=No,"",IF($C111="","",
IF(COUNTIF('Substances &amp; Codes'!$B$4:$H$276,$C111)=0,Incomplete,Complete)))</f>
        <v/>
      </c>
      <c r="AD111" s="10" t="str">
        <f t="shared" si="67"/>
        <v/>
      </c>
      <c r="AE111" s="10" t="str">
        <f t="shared" si="70"/>
        <v/>
      </c>
      <c r="AF111" s="10" t="str">
        <f t="shared" si="71"/>
        <v/>
      </c>
      <c r="AG111" s="10" t="str">
        <f t="shared" si="72"/>
        <v/>
      </c>
      <c r="AH111" s="10" t="str">
        <f t="shared" si="73"/>
        <v/>
      </c>
      <c r="AI111" s="10" t="str">
        <f t="shared" si="74"/>
        <v/>
      </c>
      <c r="AJ111" s="10" t="str">
        <f t="shared" si="75"/>
        <v/>
      </c>
      <c r="AK111" s="10" t="str">
        <f t="shared" si="76"/>
        <v/>
      </c>
      <c r="AL111" s="10" t="str">
        <f t="shared" si="77"/>
        <v/>
      </c>
      <c r="AM111" s="10" t="str">
        <f t="shared" si="78"/>
        <v/>
      </c>
      <c r="AN111" s="10" t="str">
        <f t="shared" si="79"/>
        <v/>
      </c>
      <c r="AO111" s="10" t="str">
        <f t="shared" si="80"/>
        <v/>
      </c>
      <c r="AP111" s="10" t="str">
        <f t="shared" si="81"/>
        <v/>
      </c>
      <c r="AQ111" s="10" t="str">
        <f t="shared" si="82"/>
        <v/>
      </c>
      <c r="AR111" s="10" t="str">
        <f t="shared" si="83"/>
        <v/>
      </c>
      <c r="AS111" s="10" t="str">
        <f t="shared" si="84"/>
        <v/>
      </c>
      <c r="AT111" s="10" t="str">
        <f t="shared" si="85"/>
        <v/>
      </c>
      <c r="AU111" s="10" t="str">
        <f t="shared" si="86"/>
        <v/>
      </c>
      <c r="AV111" s="10" t="str">
        <f t="shared" si="87"/>
        <v/>
      </c>
      <c r="AW111" s="10" t="str">
        <f t="shared" si="88"/>
        <v/>
      </c>
      <c r="AX111" s="10" t="str">
        <f t="shared" si="89"/>
        <v/>
      </c>
      <c r="AY111" s="10" t="str">
        <f t="shared" si="90"/>
        <v/>
      </c>
      <c r="AZ111" s="10" t="str">
        <f t="shared" si="91"/>
        <v/>
      </c>
      <c r="BA111" s="10" t="str">
        <f t="shared" si="92"/>
        <v/>
      </c>
      <c r="BB111" s="10" t="str">
        <f t="shared" si="93"/>
        <v/>
      </c>
      <c r="BC111" s="10" t="str">
        <f t="shared" si="28"/>
        <v/>
      </c>
      <c r="BD111" s="10" t="str">
        <f t="shared" si="94"/>
        <v/>
      </c>
      <c r="BE111" s="10"/>
      <c r="BF111" s="10" t="b">
        <f t="shared" si="95"/>
        <v>1</v>
      </c>
      <c r="BG111" s="10" t="b">
        <f t="shared" si="30"/>
        <v>1</v>
      </c>
      <c r="BH111" s="10" t="b">
        <f t="shared" si="96"/>
        <v>0</v>
      </c>
      <c r="BI111" s="10" t="b">
        <f t="shared" si="31"/>
        <v>0</v>
      </c>
      <c r="BJ111" s="10"/>
      <c r="BK111" s="10">
        <v>1000</v>
      </c>
      <c r="BL111" s="59">
        <f t="shared" si="68"/>
        <v>0</v>
      </c>
      <c r="BM111" s="59">
        <v>10</v>
      </c>
      <c r="BN111" s="10"/>
      <c r="BO111" s="10">
        <f t="shared" si="97"/>
        <v>0</v>
      </c>
      <c r="BP111" s="59">
        <f t="shared" si="98"/>
        <v>0</v>
      </c>
      <c r="BQ111" s="59">
        <f t="shared" si="99"/>
        <v>0</v>
      </c>
      <c r="BR111" s="59">
        <f t="shared" si="100"/>
        <v>0</v>
      </c>
      <c r="BS111" s="59">
        <f t="shared" si="101"/>
        <v>0</v>
      </c>
    </row>
    <row r="112" spans="1:71" x14ac:dyDescent="0.35">
      <c r="A112" s="25"/>
      <c r="B112" s="25"/>
      <c r="C112" s="51"/>
      <c r="D112" s="10" t="str">
        <f t="shared" si="66"/>
        <v/>
      </c>
      <c r="E112" s="28"/>
      <c r="F112" s="28"/>
      <c r="G112" s="28" t="s">
        <v>4</v>
      </c>
      <c r="H112" s="28"/>
      <c r="I112" s="28"/>
      <c r="J112" s="28" t="s">
        <v>4</v>
      </c>
      <c r="K112" s="28"/>
      <c r="L112" s="28"/>
      <c r="M112" s="28" t="s">
        <v>4</v>
      </c>
      <c r="N112" s="28"/>
      <c r="O112" s="28"/>
      <c r="P112" s="28" t="s">
        <v>4</v>
      </c>
      <c r="Q112" s="28"/>
      <c r="R112" s="28"/>
      <c r="S112" s="28" t="s">
        <v>4</v>
      </c>
      <c r="T112" s="28"/>
      <c r="U112" s="28"/>
      <c r="V112" s="51" t="s">
        <v>4</v>
      </c>
      <c r="W112" s="51"/>
      <c r="X112" s="28" t="s">
        <v>4</v>
      </c>
      <c r="Y112" s="10" t="str">
        <f>IF(AND('Section 8'!$L$4=No,OR($BF112=FALSE,$BG112=FALSE)),Tab_NotReq,
IF(AND($C112="",$D112="",$F112="",$I112="",$R112="",$U112="",$W112="",$AA112="",$AB112=""),"",
IF(COUNTIF($AA112:$BD112,Incomplete)&gt;=1,Incomplete_or_multiple_errors&amp;": "&amp;INDEX($AA$2:$BD$4,1,MATCH(Incomplete,$AA112:$BD112,0)),Complete)))</f>
        <v/>
      </c>
      <c r="Z112" s="7"/>
      <c r="AA112" s="10" t="str">
        <f t="shared" si="69"/>
        <v/>
      </c>
      <c r="AB112" s="10" t="str" cm="1">
        <f t="array" ref="AB112">IF($AB$1=No,"",
IF(OR(BF112=FALSE,BG112=FALSE),"",
IF(AND(SUMPRODUCT(--(BH112:BH$336=TRUE))=0,SUMPRODUCT(--(BI112:BI$336=TRUE))=0),"",Incomplete)))</f>
        <v/>
      </c>
      <c r="AC112" s="10" t="str">
        <f>IF(AC$1=No,"",IF($C112="","",
IF(COUNTIF('Substances &amp; Codes'!$B$4:$H$276,$C112)=0,Incomplete,Complete)))</f>
        <v/>
      </c>
      <c r="AD112" s="10" t="str">
        <f t="shared" si="67"/>
        <v/>
      </c>
      <c r="AE112" s="10" t="str">
        <f t="shared" si="70"/>
        <v/>
      </c>
      <c r="AF112" s="10" t="str">
        <f t="shared" si="71"/>
        <v/>
      </c>
      <c r="AG112" s="10" t="str">
        <f t="shared" si="72"/>
        <v/>
      </c>
      <c r="AH112" s="10" t="str">
        <f t="shared" si="73"/>
        <v/>
      </c>
      <c r="AI112" s="10" t="str">
        <f t="shared" si="74"/>
        <v/>
      </c>
      <c r="AJ112" s="10" t="str">
        <f t="shared" si="75"/>
        <v/>
      </c>
      <c r="AK112" s="10" t="str">
        <f t="shared" si="76"/>
        <v/>
      </c>
      <c r="AL112" s="10" t="str">
        <f t="shared" si="77"/>
        <v/>
      </c>
      <c r="AM112" s="10" t="str">
        <f t="shared" si="78"/>
        <v/>
      </c>
      <c r="AN112" s="10" t="str">
        <f t="shared" si="79"/>
        <v/>
      </c>
      <c r="AO112" s="10" t="str">
        <f t="shared" si="80"/>
        <v/>
      </c>
      <c r="AP112" s="10" t="str">
        <f t="shared" si="81"/>
        <v/>
      </c>
      <c r="AQ112" s="10" t="str">
        <f t="shared" si="82"/>
        <v/>
      </c>
      <c r="AR112" s="10" t="str">
        <f t="shared" si="83"/>
        <v/>
      </c>
      <c r="AS112" s="10" t="str">
        <f t="shared" si="84"/>
        <v/>
      </c>
      <c r="AT112" s="10" t="str">
        <f t="shared" si="85"/>
        <v/>
      </c>
      <c r="AU112" s="10" t="str">
        <f t="shared" si="86"/>
        <v/>
      </c>
      <c r="AV112" s="10" t="str">
        <f t="shared" si="87"/>
        <v/>
      </c>
      <c r="AW112" s="10" t="str">
        <f t="shared" si="88"/>
        <v/>
      </c>
      <c r="AX112" s="10" t="str">
        <f t="shared" si="89"/>
        <v/>
      </c>
      <c r="AY112" s="10" t="str">
        <f t="shared" si="90"/>
        <v/>
      </c>
      <c r="AZ112" s="10" t="str">
        <f t="shared" si="91"/>
        <v/>
      </c>
      <c r="BA112" s="10" t="str">
        <f t="shared" si="92"/>
        <v/>
      </c>
      <c r="BB112" s="10" t="str">
        <f t="shared" si="93"/>
        <v/>
      </c>
      <c r="BC112" s="10" t="str">
        <f t="shared" si="28"/>
        <v/>
      </c>
      <c r="BD112" s="10" t="str">
        <f t="shared" si="94"/>
        <v/>
      </c>
      <c r="BE112" s="10"/>
      <c r="BF112" s="10" t="b">
        <f t="shared" si="95"/>
        <v>1</v>
      </c>
      <c r="BG112" s="10" t="b">
        <f t="shared" si="30"/>
        <v>1</v>
      </c>
      <c r="BH112" s="10" t="b">
        <f t="shared" si="96"/>
        <v>0</v>
      </c>
      <c r="BI112" s="10" t="b">
        <f t="shared" si="31"/>
        <v>0</v>
      </c>
      <c r="BJ112" s="10"/>
      <c r="BK112" s="10">
        <v>1000</v>
      </c>
      <c r="BL112" s="59">
        <f t="shared" si="68"/>
        <v>0</v>
      </c>
      <c r="BM112" s="59">
        <v>10</v>
      </c>
      <c r="BN112" s="10"/>
      <c r="BO112" s="10">
        <f t="shared" si="97"/>
        <v>0</v>
      </c>
      <c r="BP112" s="59">
        <f t="shared" si="98"/>
        <v>0</v>
      </c>
      <c r="BQ112" s="59">
        <f t="shared" si="99"/>
        <v>0</v>
      </c>
      <c r="BR112" s="59">
        <f t="shared" si="100"/>
        <v>0</v>
      </c>
      <c r="BS112" s="59">
        <f t="shared" si="101"/>
        <v>0</v>
      </c>
    </row>
    <row r="113" spans="1:71" x14ac:dyDescent="0.35">
      <c r="A113" s="25"/>
      <c r="B113" s="25"/>
      <c r="C113" s="51"/>
      <c r="D113" s="10" t="str">
        <f t="shared" si="66"/>
        <v/>
      </c>
      <c r="E113" s="28"/>
      <c r="F113" s="28"/>
      <c r="G113" s="28" t="s">
        <v>4</v>
      </c>
      <c r="H113" s="28"/>
      <c r="I113" s="28"/>
      <c r="J113" s="28" t="s">
        <v>4</v>
      </c>
      <c r="K113" s="28"/>
      <c r="L113" s="28"/>
      <c r="M113" s="28" t="s">
        <v>4</v>
      </c>
      <c r="N113" s="28"/>
      <c r="O113" s="28"/>
      <c r="P113" s="28" t="s">
        <v>4</v>
      </c>
      <c r="Q113" s="28"/>
      <c r="R113" s="28"/>
      <c r="S113" s="28" t="s">
        <v>4</v>
      </c>
      <c r="T113" s="28"/>
      <c r="U113" s="28"/>
      <c r="V113" s="51" t="s">
        <v>4</v>
      </c>
      <c r="W113" s="51"/>
      <c r="X113" s="28" t="s">
        <v>4</v>
      </c>
      <c r="Y113" s="10" t="str">
        <f>IF(AND('Section 8'!$L$4=No,OR($BF113=FALSE,$BG113=FALSE)),Tab_NotReq,
IF(AND($C113="",$D113="",$F113="",$I113="",$R113="",$U113="",$W113="",$AA113="",$AB113=""),"",
IF(COUNTIF($AA113:$BD113,Incomplete)&gt;=1,Incomplete_or_multiple_errors&amp;": "&amp;INDEX($AA$2:$BD$4,1,MATCH(Incomplete,$AA113:$BD113,0)),Complete)))</f>
        <v/>
      </c>
      <c r="Z113" s="7"/>
      <c r="AA113" s="10" t="str">
        <f t="shared" si="69"/>
        <v/>
      </c>
      <c r="AB113" s="10" t="str" cm="1">
        <f t="array" ref="AB113">IF($AB$1=No,"",
IF(OR(BF113=FALSE,BG113=FALSE),"",
IF(AND(SUMPRODUCT(--(BH113:BH$336=TRUE))=0,SUMPRODUCT(--(BI113:BI$336=TRUE))=0),"",Incomplete)))</f>
        <v/>
      </c>
      <c r="AC113" s="10" t="str">
        <f>IF(AC$1=No,"",IF($C113="","",
IF(COUNTIF('Substances &amp; Codes'!$B$4:$H$276,$C113)=0,Incomplete,Complete)))</f>
        <v/>
      </c>
      <c r="AD113" s="10" t="str">
        <f t="shared" si="67"/>
        <v/>
      </c>
      <c r="AE113" s="10" t="str">
        <f t="shared" si="70"/>
        <v/>
      </c>
      <c r="AF113" s="10" t="str">
        <f t="shared" si="71"/>
        <v/>
      </c>
      <c r="AG113" s="10" t="str">
        <f t="shared" si="72"/>
        <v/>
      </c>
      <c r="AH113" s="10" t="str">
        <f t="shared" si="73"/>
        <v/>
      </c>
      <c r="AI113" s="10" t="str">
        <f t="shared" si="74"/>
        <v/>
      </c>
      <c r="AJ113" s="10" t="str">
        <f t="shared" si="75"/>
        <v/>
      </c>
      <c r="AK113" s="10" t="str">
        <f t="shared" si="76"/>
        <v/>
      </c>
      <c r="AL113" s="10" t="str">
        <f t="shared" si="77"/>
        <v/>
      </c>
      <c r="AM113" s="10" t="str">
        <f t="shared" si="78"/>
        <v/>
      </c>
      <c r="AN113" s="10" t="str">
        <f t="shared" si="79"/>
        <v/>
      </c>
      <c r="AO113" s="10" t="str">
        <f t="shared" si="80"/>
        <v/>
      </c>
      <c r="AP113" s="10" t="str">
        <f t="shared" si="81"/>
        <v/>
      </c>
      <c r="AQ113" s="10" t="str">
        <f t="shared" si="82"/>
        <v/>
      </c>
      <c r="AR113" s="10" t="str">
        <f t="shared" si="83"/>
        <v/>
      </c>
      <c r="AS113" s="10" t="str">
        <f t="shared" si="84"/>
        <v/>
      </c>
      <c r="AT113" s="10" t="str">
        <f t="shared" si="85"/>
        <v/>
      </c>
      <c r="AU113" s="10" t="str">
        <f t="shared" si="86"/>
        <v/>
      </c>
      <c r="AV113" s="10" t="str">
        <f t="shared" si="87"/>
        <v/>
      </c>
      <c r="AW113" s="10" t="str">
        <f t="shared" si="88"/>
        <v/>
      </c>
      <c r="AX113" s="10" t="str">
        <f t="shared" si="89"/>
        <v/>
      </c>
      <c r="AY113" s="10" t="str">
        <f t="shared" si="90"/>
        <v/>
      </c>
      <c r="AZ113" s="10" t="str">
        <f t="shared" si="91"/>
        <v/>
      </c>
      <c r="BA113" s="10" t="str">
        <f t="shared" si="92"/>
        <v/>
      </c>
      <c r="BB113" s="10" t="str">
        <f t="shared" si="93"/>
        <v/>
      </c>
      <c r="BC113" s="10" t="str">
        <f t="shared" si="28"/>
        <v/>
      </c>
      <c r="BD113" s="10" t="str">
        <f t="shared" si="94"/>
        <v/>
      </c>
      <c r="BE113" s="10"/>
      <c r="BF113" s="10" t="b">
        <f t="shared" si="95"/>
        <v>1</v>
      </c>
      <c r="BG113" s="10" t="b">
        <f t="shared" si="30"/>
        <v>1</v>
      </c>
      <c r="BH113" s="10" t="b">
        <f t="shared" si="96"/>
        <v>0</v>
      </c>
      <c r="BI113" s="10" t="b">
        <f t="shared" si="31"/>
        <v>0</v>
      </c>
      <c r="BJ113" s="10"/>
      <c r="BK113" s="10">
        <v>1000</v>
      </c>
      <c r="BL113" s="59">
        <f t="shared" si="68"/>
        <v>0</v>
      </c>
      <c r="BM113" s="59">
        <v>10</v>
      </c>
      <c r="BN113" s="10"/>
      <c r="BO113" s="10">
        <f t="shared" si="97"/>
        <v>0</v>
      </c>
      <c r="BP113" s="59">
        <f t="shared" si="98"/>
        <v>0</v>
      </c>
      <c r="BQ113" s="59">
        <f t="shared" si="99"/>
        <v>0</v>
      </c>
      <c r="BR113" s="59">
        <f t="shared" si="100"/>
        <v>0</v>
      </c>
      <c r="BS113" s="59">
        <f t="shared" si="101"/>
        <v>0</v>
      </c>
    </row>
    <row r="114" spans="1:71" x14ac:dyDescent="0.35">
      <c r="A114" s="25"/>
      <c r="B114" s="25"/>
      <c r="C114" s="51"/>
      <c r="D114" s="10" t="str">
        <f t="shared" si="66"/>
        <v/>
      </c>
      <c r="E114" s="28"/>
      <c r="F114" s="28"/>
      <c r="G114" s="28" t="s">
        <v>4</v>
      </c>
      <c r="H114" s="28"/>
      <c r="I114" s="28"/>
      <c r="J114" s="28" t="s">
        <v>4</v>
      </c>
      <c r="K114" s="28"/>
      <c r="L114" s="28"/>
      <c r="M114" s="28" t="s">
        <v>4</v>
      </c>
      <c r="N114" s="28"/>
      <c r="O114" s="28"/>
      <c r="P114" s="28" t="s">
        <v>4</v>
      </c>
      <c r="Q114" s="28"/>
      <c r="R114" s="28"/>
      <c r="S114" s="28" t="s">
        <v>4</v>
      </c>
      <c r="T114" s="28"/>
      <c r="U114" s="28"/>
      <c r="V114" s="51" t="s">
        <v>4</v>
      </c>
      <c r="W114" s="51"/>
      <c r="X114" s="28" t="s">
        <v>4</v>
      </c>
      <c r="Y114" s="10" t="str">
        <f>IF(AND('Section 8'!$L$4=No,OR($BF114=FALSE,$BG114=FALSE)),Tab_NotReq,
IF(AND($C114="",$D114="",$F114="",$I114="",$R114="",$U114="",$W114="",$AA114="",$AB114=""),"",
IF(COUNTIF($AA114:$BD114,Incomplete)&gt;=1,Incomplete_or_multiple_errors&amp;": "&amp;INDEX($AA$2:$BD$4,1,MATCH(Incomplete,$AA114:$BD114,0)),Complete)))</f>
        <v/>
      </c>
      <c r="Z114" s="7"/>
      <c r="AA114" s="10" t="str">
        <f t="shared" si="69"/>
        <v/>
      </c>
      <c r="AB114" s="10" t="str" cm="1">
        <f t="array" ref="AB114">IF($AB$1=No,"",
IF(OR(BF114=FALSE,BG114=FALSE),"",
IF(AND(SUMPRODUCT(--(BH114:BH$336=TRUE))=0,SUMPRODUCT(--(BI114:BI$336=TRUE))=0),"",Incomplete)))</f>
        <v/>
      </c>
      <c r="AC114" s="10" t="str">
        <f>IF(AC$1=No,"",IF($C114="","",
IF(COUNTIF('Substances &amp; Codes'!$B$4:$H$276,$C114)=0,Incomplete,Complete)))</f>
        <v/>
      </c>
      <c r="AD114" s="10" t="str">
        <f t="shared" si="67"/>
        <v/>
      </c>
      <c r="AE114" s="10" t="str">
        <f t="shared" si="70"/>
        <v/>
      </c>
      <c r="AF114" s="10" t="str">
        <f t="shared" si="71"/>
        <v/>
      </c>
      <c r="AG114" s="10" t="str">
        <f t="shared" si="72"/>
        <v/>
      </c>
      <c r="AH114" s="10" t="str">
        <f t="shared" si="73"/>
        <v/>
      </c>
      <c r="AI114" s="10" t="str">
        <f t="shared" si="74"/>
        <v/>
      </c>
      <c r="AJ114" s="10" t="str">
        <f t="shared" si="75"/>
        <v/>
      </c>
      <c r="AK114" s="10" t="str">
        <f t="shared" si="76"/>
        <v/>
      </c>
      <c r="AL114" s="10" t="str">
        <f t="shared" si="77"/>
        <v/>
      </c>
      <c r="AM114" s="10" t="str">
        <f t="shared" si="78"/>
        <v/>
      </c>
      <c r="AN114" s="10" t="str">
        <f t="shared" si="79"/>
        <v/>
      </c>
      <c r="AO114" s="10" t="str">
        <f t="shared" si="80"/>
        <v/>
      </c>
      <c r="AP114" s="10" t="str">
        <f t="shared" si="81"/>
        <v/>
      </c>
      <c r="AQ114" s="10" t="str">
        <f t="shared" si="82"/>
        <v/>
      </c>
      <c r="AR114" s="10" t="str">
        <f t="shared" si="83"/>
        <v/>
      </c>
      <c r="AS114" s="10" t="str">
        <f t="shared" si="84"/>
        <v/>
      </c>
      <c r="AT114" s="10" t="str">
        <f t="shared" si="85"/>
        <v/>
      </c>
      <c r="AU114" s="10" t="str">
        <f t="shared" si="86"/>
        <v/>
      </c>
      <c r="AV114" s="10" t="str">
        <f t="shared" si="87"/>
        <v/>
      </c>
      <c r="AW114" s="10" t="str">
        <f t="shared" si="88"/>
        <v/>
      </c>
      <c r="AX114" s="10" t="str">
        <f t="shared" si="89"/>
        <v/>
      </c>
      <c r="AY114" s="10" t="str">
        <f t="shared" si="90"/>
        <v/>
      </c>
      <c r="AZ114" s="10" t="str">
        <f t="shared" si="91"/>
        <v/>
      </c>
      <c r="BA114" s="10" t="str">
        <f t="shared" si="92"/>
        <v/>
      </c>
      <c r="BB114" s="10" t="str">
        <f t="shared" si="93"/>
        <v/>
      </c>
      <c r="BC114" s="10" t="str">
        <f t="shared" si="28"/>
        <v/>
      </c>
      <c r="BD114" s="10" t="str">
        <f t="shared" si="94"/>
        <v/>
      </c>
      <c r="BE114" s="10"/>
      <c r="BF114" s="10" t="b">
        <f t="shared" si="95"/>
        <v>1</v>
      </c>
      <c r="BG114" s="10" t="b">
        <f t="shared" si="30"/>
        <v>1</v>
      </c>
      <c r="BH114" s="10" t="b">
        <f t="shared" si="96"/>
        <v>0</v>
      </c>
      <c r="BI114" s="10" t="b">
        <f t="shared" si="31"/>
        <v>0</v>
      </c>
      <c r="BJ114" s="10"/>
      <c r="BK114" s="10">
        <v>1000</v>
      </c>
      <c r="BL114" s="59">
        <f t="shared" si="68"/>
        <v>0</v>
      </c>
      <c r="BM114" s="59">
        <v>10</v>
      </c>
      <c r="BN114" s="10"/>
      <c r="BO114" s="10">
        <f t="shared" si="97"/>
        <v>0</v>
      </c>
      <c r="BP114" s="59">
        <f t="shared" si="98"/>
        <v>0</v>
      </c>
      <c r="BQ114" s="59">
        <f t="shared" si="99"/>
        <v>0</v>
      </c>
      <c r="BR114" s="59">
        <f t="shared" si="100"/>
        <v>0</v>
      </c>
      <c r="BS114" s="59">
        <f t="shared" si="101"/>
        <v>0</v>
      </c>
    </row>
    <row r="115" spans="1:71" x14ac:dyDescent="0.35">
      <c r="A115" s="25"/>
      <c r="B115" s="25"/>
      <c r="C115" s="51"/>
      <c r="D115" s="10" t="str">
        <f t="shared" si="66"/>
        <v/>
      </c>
      <c r="E115" s="28"/>
      <c r="F115" s="28"/>
      <c r="G115" s="28" t="s">
        <v>4</v>
      </c>
      <c r="H115" s="28"/>
      <c r="I115" s="28"/>
      <c r="J115" s="28" t="s">
        <v>4</v>
      </c>
      <c r="K115" s="28"/>
      <c r="L115" s="28"/>
      <c r="M115" s="28" t="s">
        <v>4</v>
      </c>
      <c r="N115" s="28"/>
      <c r="O115" s="28"/>
      <c r="P115" s="28" t="s">
        <v>4</v>
      </c>
      <c r="Q115" s="28"/>
      <c r="R115" s="28"/>
      <c r="S115" s="28" t="s">
        <v>4</v>
      </c>
      <c r="T115" s="28"/>
      <c r="U115" s="28"/>
      <c r="V115" s="51" t="s">
        <v>4</v>
      </c>
      <c r="W115" s="51"/>
      <c r="X115" s="28" t="s">
        <v>4</v>
      </c>
      <c r="Y115" s="10" t="str">
        <f>IF(AND('Section 8'!$L$4=No,OR($BF115=FALSE,$BG115=FALSE)),Tab_NotReq,
IF(AND($C115="",$D115="",$F115="",$I115="",$R115="",$U115="",$W115="",$AA115="",$AB115=""),"",
IF(COUNTIF($AA115:$BD115,Incomplete)&gt;=1,Incomplete_or_multiple_errors&amp;": "&amp;INDEX($AA$2:$BD$4,1,MATCH(Incomplete,$AA115:$BD115,0)),Complete)))</f>
        <v/>
      </c>
      <c r="Z115" s="7"/>
      <c r="AA115" s="10" t="str">
        <f t="shared" si="69"/>
        <v/>
      </c>
      <c r="AB115" s="10" t="str" cm="1">
        <f t="array" ref="AB115">IF($AB$1=No,"",
IF(OR(BF115=FALSE,BG115=FALSE),"",
IF(AND(SUMPRODUCT(--(BH115:BH$336=TRUE))=0,SUMPRODUCT(--(BI115:BI$336=TRUE))=0),"",Incomplete)))</f>
        <v/>
      </c>
      <c r="AC115" s="10" t="str">
        <f>IF(AC$1=No,"",IF($C115="","",
IF(COUNTIF('Substances &amp; Codes'!$B$4:$H$276,$C115)=0,Incomplete,Complete)))</f>
        <v/>
      </c>
      <c r="AD115" s="10" t="str">
        <f t="shared" si="67"/>
        <v/>
      </c>
      <c r="AE115" s="10" t="str">
        <f t="shared" si="70"/>
        <v/>
      </c>
      <c r="AF115" s="10" t="str">
        <f t="shared" si="71"/>
        <v/>
      </c>
      <c r="AG115" s="10" t="str">
        <f t="shared" si="72"/>
        <v/>
      </c>
      <c r="AH115" s="10" t="str">
        <f t="shared" si="73"/>
        <v/>
      </c>
      <c r="AI115" s="10" t="str">
        <f t="shared" si="74"/>
        <v/>
      </c>
      <c r="AJ115" s="10" t="str">
        <f t="shared" si="75"/>
        <v/>
      </c>
      <c r="AK115" s="10" t="str">
        <f t="shared" si="76"/>
        <v/>
      </c>
      <c r="AL115" s="10" t="str">
        <f t="shared" si="77"/>
        <v/>
      </c>
      <c r="AM115" s="10" t="str">
        <f t="shared" si="78"/>
        <v/>
      </c>
      <c r="AN115" s="10" t="str">
        <f t="shared" si="79"/>
        <v/>
      </c>
      <c r="AO115" s="10" t="str">
        <f t="shared" si="80"/>
        <v/>
      </c>
      <c r="AP115" s="10" t="str">
        <f t="shared" si="81"/>
        <v/>
      </c>
      <c r="AQ115" s="10" t="str">
        <f t="shared" si="82"/>
        <v/>
      </c>
      <c r="AR115" s="10" t="str">
        <f t="shared" si="83"/>
        <v/>
      </c>
      <c r="AS115" s="10" t="str">
        <f t="shared" si="84"/>
        <v/>
      </c>
      <c r="AT115" s="10" t="str">
        <f t="shared" si="85"/>
        <v/>
      </c>
      <c r="AU115" s="10" t="str">
        <f t="shared" si="86"/>
        <v/>
      </c>
      <c r="AV115" s="10" t="str">
        <f t="shared" si="87"/>
        <v/>
      </c>
      <c r="AW115" s="10" t="str">
        <f t="shared" si="88"/>
        <v/>
      </c>
      <c r="AX115" s="10" t="str">
        <f t="shared" si="89"/>
        <v/>
      </c>
      <c r="AY115" s="10" t="str">
        <f t="shared" si="90"/>
        <v/>
      </c>
      <c r="AZ115" s="10" t="str">
        <f t="shared" si="91"/>
        <v/>
      </c>
      <c r="BA115" s="10" t="str">
        <f t="shared" si="92"/>
        <v/>
      </c>
      <c r="BB115" s="10" t="str">
        <f t="shared" si="93"/>
        <v/>
      </c>
      <c r="BC115" s="10" t="str">
        <f t="shared" si="28"/>
        <v/>
      </c>
      <c r="BD115" s="10" t="str">
        <f t="shared" si="94"/>
        <v/>
      </c>
      <c r="BE115" s="10"/>
      <c r="BF115" s="10" t="b">
        <f t="shared" si="95"/>
        <v>1</v>
      </c>
      <c r="BG115" s="10" t="b">
        <f t="shared" si="30"/>
        <v>1</v>
      </c>
      <c r="BH115" s="10" t="b">
        <f t="shared" si="96"/>
        <v>0</v>
      </c>
      <c r="BI115" s="10" t="b">
        <f t="shared" si="31"/>
        <v>0</v>
      </c>
      <c r="BJ115" s="10"/>
      <c r="BK115" s="10">
        <v>1000</v>
      </c>
      <c r="BL115" s="59">
        <f t="shared" si="68"/>
        <v>0</v>
      </c>
      <c r="BM115" s="59">
        <v>10</v>
      </c>
      <c r="BN115" s="10"/>
      <c r="BO115" s="10">
        <f t="shared" si="97"/>
        <v>0</v>
      </c>
      <c r="BP115" s="59">
        <f t="shared" si="98"/>
        <v>0</v>
      </c>
      <c r="BQ115" s="59">
        <f t="shared" si="99"/>
        <v>0</v>
      </c>
      <c r="BR115" s="59">
        <f t="shared" si="100"/>
        <v>0</v>
      </c>
      <c r="BS115" s="59">
        <f t="shared" si="101"/>
        <v>0</v>
      </c>
    </row>
    <row r="116" spans="1:71" x14ac:dyDescent="0.35">
      <c r="A116" s="25"/>
      <c r="B116" s="25"/>
      <c r="C116" s="51"/>
      <c r="D116" s="10" t="str">
        <f t="shared" si="66"/>
        <v/>
      </c>
      <c r="E116" s="28"/>
      <c r="F116" s="28"/>
      <c r="G116" s="28" t="s">
        <v>4</v>
      </c>
      <c r="H116" s="28"/>
      <c r="I116" s="28"/>
      <c r="J116" s="28" t="s">
        <v>4</v>
      </c>
      <c r="K116" s="28"/>
      <c r="L116" s="28"/>
      <c r="M116" s="28" t="s">
        <v>4</v>
      </c>
      <c r="N116" s="28"/>
      <c r="O116" s="28"/>
      <c r="P116" s="28" t="s">
        <v>4</v>
      </c>
      <c r="Q116" s="28"/>
      <c r="R116" s="28"/>
      <c r="S116" s="28" t="s">
        <v>4</v>
      </c>
      <c r="T116" s="28"/>
      <c r="U116" s="28"/>
      <c r="V116" s="51" t="s">
        <v>4</v>
      </c>
      <c r="W116" s="51"/>
      <c r="X116" s="28" t="s">
        <v>4</v>
      </c>
      <c r="Y116" s="10" t="str">
        <f>IF(AND('Section 8'!$L$4=No,OR($BF116=FALSE,$BG116=FALSE)),Tab_NotReq,
IF(AND($C116="",$D116="",$F116="",$I116="",$R116="",$U116="",$W116="",$AA116="",$AB116=""),"",
IF(COUNTIF($AA116:$BD116,Incomplete)&gt;=1,Incomplete_or_multiple_errors&amp;": "&amp;INDEX($AA$2:$BD$4,1,MATCH(Incomplete,$AA116:$BD116,0)),Complete)))</f>
        <v/>
      </c>
      <c r="Z116" s="7"/>
      <c r="AA116" s="10" t="str">
        <f t="shared" si="69"/>
        <v/>
      </c>
      <c r="AB116" s="10" t="str" cm="1">
        <f t="array" ref="AB116">IF($AB$1=No,"",
IF(OR(BF116=FALSE,BG116=FALSE),"",
IF(AND(SUMPRODUCT(--(BH116:BH$336=TRUE))=0,SUMPRODUCT(--(BI116:BI$336=TRUE))=0),"",Incomplete)))</f>
        <v/>
      </c>
      <c r="AC116" s="10" t="str">
        <f>IF(AC$1=No,"",IF($C116="","",
IF(COUNTIF('Substances &amp; Codes'!$B$4:$H$276,$C116)=0,Incomplete,Complete)))</f>
        <v/>
      </c>
      <c r="AD116" s="10" t="str">
        <f t="shared" si="67"/>
        <v/>
      </c>
      <c r="AE116" s="10" t="str">
        <f t="shared" si="70"/>
        <v/>
      </c>
      <c r="AF116" s="10" t="str">
        <f t="shared" si="71"/>
        <v/>
      </c>
      <c r="AG116" s="10" t="str">
        <f t="shared" si="72"/>
        <v/>
      </c>
      <c r="AH116" s="10" t="str">
        <f t="shared" si="73"/>
        <v/>
      </c>
      <c r="AI116" s="10" t="str">
        <f t="shared" si="74"/>
        <v/>
      </c>
      <c r="AJ116" s="10" t="str">
        <f t="shared" si="75"/>
        <v/>
      </c>
      <c r="AK116" s="10" t="str">
        <f t="shared" si="76"/>
        <v/>
      </c>
      <c r="AL116" s="10" t="str">
        <f t="shared" si="77"/>
        <v/>
      </c>
      <c r="AM116" s="10" t="str">
        <f t="shared" si="78"/>
        <v/>
      </c>
      <c r="AN116" s="10" t="str">
        <f t="shared" si="79"/>
        <v/>
      </c>
      <c r="AO116" s="10" t="str">
        <f t="shared" si="80"/>
        <v/>
      </c>
      <c r="AP116" s="10" t="str">
        <f t="shared" si="81"/>
        <v/>
      </c>
      <c r="AQ116" s="10" t="str">
        <f t="shared" si="82"/>
        <v/>
      </c>
      <c r="AR116" s="10" t="str">
        <f t="shared" si="83"/>
        <v/>
      </c>
      <c r="AS116" s="10" t="str">
        <f t="shared" si="84"/>
        <v/>
      </c>
      <c r="AT116" s="10" t="str">
        <f t="shared" si="85"/>
        <v/>
      </c>
      <c r="AU116" s="10" t="str">
        <f t="shared" si="86"/>
        <v/>
      </c>
      <c r="AV116" s="10" t="str">
        <f t="shared" si="87"/>
        <v/>
      </c>
      <c r="AW116" s="10" t="str">
        <f t="shared" si="88"/>
        <v/>
      </c>
      <c r="AX116" s="10" t="str">
        <f t="shared" si="89"/>
        <v/>
      </c>
      <c r="AY116" s="10" t="str">
        <f t="shared" si="90"/>
        <v/>
      </c>
      <c r="AZ116" s="10" t="str">
        <f t="shared" si="91"/>
        <v/>
      </c>
      <c r="BA116" s="10" t="str">
        <f t="shared" si="92"/>
        <v/>
      </c>
      <c r="BB116" s="10" t="str">
        <f t="shared" si="93"/>
        <v/>
      </c>
      <c r="BC116" s="10" t="str">
        <f t="shared" si="28"/>
        <v/>
      </c>
      <c r="BD116" s="10" t="str">
        <f t="shared" si="94"/>
        <v/>
      </c>
      <c r="BE116" s="10"/>
      <c r="BF116" s="10" t="b">
        <f t="shared" si="95"/>
        <v>1</v>
      </c>
      <c r="BG116" s="10" t="b">
        <f t="shared" si="30"/>
        <v>1</v>
      </c>
      <c r="BH116" s="10" t="b">
        <f t="shared" si="96"/>
        <v>0</v>
      </c>
      <c r="BI116" s="10" t="b">
        <f t="shared" si="31"/>
        <v>0</v>
      </c>
      <c r="BJ116" s="10"/>
      <c r="BK116" s="10">
        <v>1000</v>
      </c>
      <c r="BL116" s="59">
        <f t="shared" si="68"/>
        <v>0</v>
      </c>
      <c r="BM116" s="59">
        <v>10</v>
      </c>
      <c r="BN116" s="10"/>
      <c r="BO116" s="10">
        <f t="shared" si="97"/>
        <v>0</v>
      </c>
      <c r="BP116" s="59">
        <f t="shared" si="98"/>
        <v>0</v>
      </c>
      <c r="BQ116" s="59">
        <f t="shared" si="99"/>
        <v>0</v>
      </c>
      <c r="BR116" s="59">
        <f t="shared" si="100"/>
        <v>0</v>
      </c>
      <c r="BS116" s="59">
        <f t="shared" si="101"/>
        <v>0</v>
      </c>
    </row>
    <row r="117" spans="1:71" x14ac:dyDescent="0.35">
      <c r="A117" s="25"/>
      <c r="B117" s="25"/>
      <c r="C117" s="51"/>
      <c r="D117" s="10" t="str">
        <f t="shared" si="66"/>
        <v/>
      </c>
      <c r="E117" s="28"/>
      <c r="F117" s="28"/>
      <c r="G117" s="28" t="s">
        <v>4</v>
      </c>
      <c r="H117" s="28"/>
      <c r="I117" s="28"/>
      <c r="J117" s="28" t="s">
        <v>4</v>
      </c>
      <c r="K117" s="28"/>
      <c r="L117" s="28"/>
      <c r="M117" s="28" t="s">
        <v>4</v>
      </c>
      <c r="N117" s="28"/>
      <c r="O117" s="28"/>
      <c r="P117" s="28" t="s">
        <v>4</v>
      </c>
      <c r="Q117" s="28"/>
      <c r="R117" s="28"/>
      <c r="S117" s="28" t="s">
        <v>4</v>
      </c>
      <c r="T117" s="28"/>
      <c r="U117" s="28"/>
      <c r="V117" s="51" t="s">
        <v>4</v>
      </c>
      <c r="W117" s="51"/>
      <c r="X117" s="28" t="s">
        <v>4</v>
      </c>
      <c r="Y117" s="10" t="str">
        <f>IF(AND('Section 8'!$L$4=No,OR($BF117=FALSE,$BG117=FALSE)),Tab_NotReq,
IF(AND($C117="",$D117="",$F117="",$I117="",$R117="",$U117="",$W117="",$AA117="",$AB117=""),"",
IF(COUNTIF($AA117:$BD117,Incomplete)&gt;=1,Incomplete_or_multiple_errors&amp;": "&amp;INDEX($AA$2:$BD$4,1,MATCH(Incomplete,$AA117:$BD117,0)),Complete)))</f>
        <v/>
      </c>
      <c r="Z117" s="7"/>
      <c r="AA117" s="10" t="str">
        <f t="shared" si="69"/>
        <v/>
      </c>
      <c r="AB117" s="10" t="str" cm="1">
        <f t="array" ref="AB117">IF($AB$1=No,"",
IF(OR(BF117=FALSE,BG117=FALSE),"",
IF(AND(SUMPRODUCT(--(BH117:BH$336=TRUE))=0,SUMPRODUCT(--(BI117:BI$336=TRUE))=0),"",Incomplete)))</f>
        <v/>
      </c>
      <c r="AC117" s="10" t="str">
        <f>IF(AC$1=No,"",IF($C117="","",
IF(COUNTIF('Substances &amp; Codes'!$B$4:$H$276,$C117)=0,Incomplete,Complete)))</f>
        <v/>
      </c>
      <c r="AD117" s="10" t="str">
        <f t="shared" si="67"/>
        <v/>
      </c>
      <c r="AE117" s="10" t="str">
        <f t="shared" si="70"/>
        <v/>
      </c>
      <c r="AF117" s="10" t="str">
        <f t="shared" si="71"/>
        <v/>
      </c>
      <c r="AG117" s="10" t="str">
        <f t="shared" si="72"/>
        <v/>
      </c>
      <c r="AH117" s="10" t="str">
        <f t="shared" si="73"/>
        <v/>
      </c>
      <c r="AI117" s="10" t="str">
        <f t="shared" si="74"/>
        <v/>
      </c>
      <c r="AJ117" s="10" t="str">
        <f t="shared" si="75"/>
        <v/>
      </c>
      <c r="AK117" s="10" t="str">
        <f t="shared" si="76"/>
        <v/>
      </c>
      <c r="AL117" s="10" t="str">
        <f t="shared" si="77"/>
        <v/>
      </c>
      <c r="AM117" s="10" t="str">
        <f t="shared" si="78"/>
        <v/>
      </c>
      <c r="AN117" s="10" t="str">
        <f t="shared" si="79"/>
        <v/>
      </c>
      <c r="AO117" s="10" t="str">
        <f t="shared" si="80"/>
        <v/>
      </c>
      <c r="AP117" s="10" t="str">
        <f t="shared" si="81"/>
        <v/>
      </c>
      <c r="AQ117" s="10" t="str">
        <f t="shared" si="82"/>
        <v/>
      </c>
      <c r="AR117" s="10" t="str">
        <f t="shared" si="83"/>
        <v/>
      </c>
      <c r="AS117" s="10" t="str">
        <f t="shared" si="84"/>
        <v/>
      </c>
      <c r="AT117" s="10" t="str">
        <f t="shared" si="85"/>
        <v/>
      </c>
      <c r="AU117" s="10" t="str">
        <f t="shared" si="86"/>
        <v/>
      </c>
      <c r="AV117" s="10" t="str">
        <f t="shared" si="87"/>
        <v/>
      </c>
      <c r="AW117" s="10" t="str">
        <f t="shared" si="88"/>
        <v/>
      </c>
      <c r="AX117" s="10" t="str">
        <f t="shared" si="89"/>
        <v/>
      </c>
      <c r="AY117" s="10" t="str">
        <f t="shared" si="90"/>
        <v/>
      </c>
      <c r="AZ117" s="10" t="str">
        <f t="shared" si="91"/>
        <v/>
      </c>
      <c r="BA117" s="10" t="str">
        <f t="shared" si="92"/>
        <v/>
      </c>
      <c r="BB117" s="10" t="str">
        <f t="shared" si="93"/>
        <v/>
      </c>
      <c r="BC117" s="10" t="str">
        <f t="shared" si="28"/>
        <v/>
      </c>
      <c r="BD117" s="10" t="str">
        <f t="shared" si="94"/>
        <v/>
      </c>
      <c r="BE117" s="10"/>
      <c r="BF117" s="10" t="b">
        <f t="shared" si="95"/>
        <v>1</v>
      </c>
      <c r="BG117" s="10" t="b">
        <f t="shared" si="30"/>
        <v>1</v>
      </c>
      <c r="BH117" s="10" t="b">
        <f t="shared" si="96"/>
        <v>0</v>
      </c>
      <c r="BI117" s="10" t="b">
        <f t="shared" si="31"/>
        <v>0</v>
      </c>
      <c r="BJ117" s="10"/>
      <c r="BK117" s="10">
        <v>1000</v>
      </c>
      <c r="BL117" s="59">
        <f t="shared" si="68"/>
        <v>0</v>
      </c>
      <c r="BM117" s="59">
        <v>10</v>
      </c>
      <c r="BN117" s="10"/>
      <c r="BO117" s="10">
        <f t="shared" si="97"/>
        <v>0</v>
      </c>
      <c r="BP117" s="59">
        <f t="shared" si="98"/>
        <v>0</v>
      </c>
      <c r="BQ117" s="59">
        <f t="shared" si="99"/>
        <v>0</v>
      </c>
      <c r="BR117" s="59">
        <f t="shared" si="100"/>
        <v>0</v>
      </c>
      <c r="BS117" s="59">
        <f t="shared" si="101"/>
        <v>0</v>
      </c>
    </row>
    <row r="118" spans="1:71" x14ac:dyDescent="0.35">
      <c r="A118" s="25"/>
      <c r="B118" s="25"/>
      <c r="C118" s="51"/>
      <c r="D118" s="10" t="str">
        <f t="shared" si="66"/>
        <v/>
      </c>
      <c r="E118" s="28"/>
      <c r="F118" s="28"/>
      <c r="G118" s="28" t="s">
        <v>4</v>
      </c>
      <c r="H118" s="28"/>
      <c r="I118" s="28"/>
      <c r="J118" s="28" t="s">
        <v>4</v>
      </c>
      <c r="K118" s="28"/>
      <c r="L118" s="28"/>
      <c r="M118" s="28" t="s">
        <v>4</v>
      </c>
      <c r="N118" s="28"/>
      <c r="O118" s="28"/>
      <c r="P118" s="28" t="s">
        <v>4</v>
      </c>
      <c r="Q118" s="28"/>
      <c r="R118" s="28"/>
      <c r="S118" s="28" t="s">
        <v>4</v>
      </c>
      <c r="T118" s="28"/>
      <c r="U118" s="28"/>
      <c r="V118" s="51" t="s">
        <v>4</v>
      </c>
      <c r="W118" s="51"/>
      <c r="X118" s="28" t="s">
        <v>4</v>
      </c>
      <c r="Y118" s="10" t="str">
        <f>IF(AND('Section 8'!$L$4=No,OR($BF118=FALSE,$BG118=FALSE)),Tab_NotReq,
IF(AND($C118="",$D118="",$F118="",$I118="",$R118="",$U118="",$W118="",$AA118="",$AB118=""),"",
IF(COUNTIF($AA118:$BD118,Incomplete)&gt;=1,Incomplete_or_multiple_errors&amp;": "&amp;INDEX($AA$2:$BD$4,1,MATCH(Incomplete,$AA118:$BD118,0)),Complete)))</f>
        <v/>
      </c>
      <c r="Z118" s="7"/>
      <c r="AA118" s="10" t="str">
        <f t="shared" si="69"/>
        <v/>
      </c>
      <c r="AB118" s="10" t="str" cm="1">
        <f t="array" ref="AB118">IF($AB$1=No,"",
IF(OR(BF118=FALSE,BG118=FALSE),"",
IF(AND(SUMPRODUCT(--(BH118:BH$336=TRUE))=0,SUMPRODUCT(--(BI118:BI$336=TRUE))=0),"",Incomplete)))</f>
        <v/>
      </c>
      <c r="AC118" s="10" t="str">
        <f>IF(AC$1=No,"",IF($C118="","",
IF(COUNTIF('Substances &amp; Codes'!$B$4:$H$276,$C118)=0,Incomplete,Complete)))</f>
        <v/>
      </c>
      <c r="AD118" s="10" t="str">
        <f t="shared" si="67"/>
        <v/>
      </c>
      <c r="AE118" s="10" t="str">
        <f t="shared" si="70"/>
        <v/>
      </c>
      <c r="AF118" s="10" t="str">
        <f t="shared" si="71"/>
        <v/>
      </c>
      <c r="AG118" s="10" t="str">
        <f t="shared" si="72"/>
        <v/>
      </c>
      <c r="AH118" s="10" t="str">
        <f t="shared" si="73"/>
        <v/>
      </c>
      <c r="AI118" s="10" t="str">
        <f t="shared" si="74"/>
        <v/>
      </c>
      <c r="AJ118" s="10" t="str">
        <f t="shared" si="75"/>
        <v/>
      </c>
      <c r="AK118" s="10" t="str">
        <f t="shared" si="76"/>
        <v/>
      </c>
      <c r="AL118" s="10" t="str">
        <f t="shared" si="77"/>
        <v/>
      </c>
      <c r="AM118" s="10" t="str">
        <f t="shared" si="78"/>
        <v/>
      </c>
      <c r="AN118" s="10" t="str">
        <f t="shared" si="79"/>
        <v/>
      </c>
      <c r="AO118" s="10" t="str">
        <f t="shared" si="80"/>
        <v/>
      </c>
      <c r="AP118" s="10" t="str">
        <f t="shared" si="81"/>
        <v/>
      </c>
      <c r="AQ118" s="10" t="str">
        <f t="shared" si="82"/>
        <v/>
      </c>
      <c r="AR118" s="10" t="str">
        <f t="shared" si="83"/>
        <v/>
      </c>
      <c r="AS118" s="10" t="str">
        <f t="shared" si="84"/>
        <v/>
      </c>
      <c r="AT118" s="10" t="str">
        <f t="shared" si="85"/>
        <v/>
      </c>
      <c r="AU118" s="10" t="str">
        <f t="shared" si="86"/>
        <v/>
      </c>
      <c r="AV118" s="10" t="str">
        <f t="shared" si="87"/>
        <v/>
      </c>
      <c r="AW118" s="10" t="str">
        <f t="shared" si="88"/>
        <v/>
      </c>
      <c r="AX118" s="10" t="str">
        <f t="shared" si="89"/>
        <v/>
      </c>
      <c r="AY118" s="10" t="str">
        <f t="shared" si="90"/>
        <v/>
      </c>
      <c r="AZ118" s="10" t="str">
        <f t="shared" si="91"/>
        <v/>
      </c>
      <c r="BA118" s="10" t="str">
        <f t="shared" si="92"/>
        <v/>
      </c>
      <c r="BB118" s="10" t="str">
        <f t="shared" si="93"/>
        <v/>
      </c>
      <c r="BC118" s="10" t="str">
        <f t="shared" si="28"/>
        <v/>
      </c>
      <c r="BD118" s="10" t="str">
        <f t="shared" si="94"/>
        <v/>
      </c>
      <c r="BE118" s="10"/>
      <c r="BF118" s="10" t="b">
        <f t="shared" si="95"/>
        <v>1</v>
      </c>
      <c r="BG118" s="10" t="b">
        <f t="shared" si="30"/>
        <v>1</v>
      </c>
      <c r="BH118" s="10" t="b">
        <f t="shared" si="96"/>
        <v>0</v>
      </c>
      <c r="BI118" s="10" t="b">
        <f t="shared" si="31"/>
        <v>0</v>
      </c>
      <c r="BJ118" s="10"/>
      <c r="BK118" s="10">
        <v>1000</v>
      </c>
      <c r="BL118" s="59">
        <f t="shared" si="68"/>
        <v>0</v>
      </c>
      <c r="BM118" s="59">
        <v>10</v>
      </c>
      <c r="BN118" s="10"/>
      <c r="BO118" s="10">
        <f t="shared" si="97"/>
        <v>0</v>
      </c>
      <c r="BP118" s="59">
        <f t="shared" si="98"/>
        <v>0</v>
      </c>
      <c r="BQ118" s="59">
        <f t="shared" si="99"/>
        <v>0</v>
      </c>
      <c r="BR118" s="59">
        <f t="shared" si="100"/>
        <v>0</v>
      </c>
      <c r="BS118" s="59">
        <f t="shared" si="101"/>
        <v>0</v>
      </c>
    </row>
    <row r="119" spans="1:71" x14ac:dyDescent="0.35">
      <c r="A119" s="25"/>
      <c r="B119" s="25"/>
      <c r="C119" s="51"/>
      <c r="D119" s="10" t="str">
        <f t="shared" si="66"/>
        <v/>
      </c>
      <c r="E119" s="28"/>
      <c r="F119" s="28"/>
      <c r="G119" s="28" t="s">
        <v>4</v>
      </c>
      <c r="H119" s="28"/>
      <c r="I119" s="28"/>
      <c r="J119" s="28" t="s">
        <v>4</v>
      </c>
      <c r="K119" s="28"/>
      <c r="L119" s="28"/>
      <c r="M119" s="28" t="s">
        <v>4</v>
      </c>
      <c r="N119" s="28"/>
      <c r="O119" s="28"/>
      <c r="P119" s="28" t="s">
        <v>4</v>
      </c>
      <c r="Q119" s="28"/>
      <c r="R119" s="28"/>
      <c r="S119" s="28" t="s">
        <v>4</v>
      </c>
      <c r="T119" s="28"/>
      <c r="U119" s="28"/>
      <c r="V119" s="51" t="s">
        <v>4</v>
      </c>
      <c r="W119" s="51"/>
      <c r="X119" s="28" t="s">
        <v>4</v>
      </c>
      <c r="Y119" s="10" t="str">
        <f>IF(AND('Section 8'!$L$4=No,OR($BF119=FALSE,$BG119=FALSE)),Tab_NotReq,
IF(AND($C119="",$D119="",$F119="",$I119="",$R119="",$U119="",$W119="",$AA119="",$AB119=""),"",
IF(COUNTIF($AA119:$BD119,Incomplete)&gt;=1,Incomplete_or_multiple_errors&amp;": "&amp;INDEX($AA$2:$BD$4,1,MATCH(Incomplete,$AA119:$BD119,0)),Complete)))</f>
        <v/>
      </c>
      <c r="Z119" s="7"/>
      <c r="AA119" s="10" t="str">
        <f t="shared" si="69"/>
        <v/>
      </c>
      <c r="AB119" s="10" t="str" cm="1">
        <f t="array" ref="AB119">IF($AB$1=No,"",
IF(OR(BF119=FALSE,BG119=FALSE),"",
IF(AND(SUMPRODUCT(--(BH119:BH$336=TRUE))=0,SUMPRODUCT(--(BI119:BI$336=TRUE))=0),"",Incomplete)))</f>
        <v/>
      </c>
      <c r="AC119" s="10" t="str">
        <f>IF(AC$1=No,"",IF($C119="","",
IF(COUNTIF('Substances &amp; Codes'!$B$4:$H$276,$C119)=0,Incomplete,Complete)))</f>
        <v/>
      </c>
      <c r="AD119" s="10" t="str">
        <f t="shared" si="67"/>
        <v/>
      </c>
      <c r="AE119" s="10" t="str">
        <f t="shared" si="70"/>
        <v/>
      </c>
      <c r="AF119" s="10" t="str">
        <f t="shared" si="71"/>
        <v/>
      </c>
      <c r="AG119" s="10" t="str">
        <f t="shared" si="72"/>
        <v/>
      </c>
      <c r="AH119" s="10" t="str">
        <f t="shared" si="73"/>
        <v/>
      </c>
      <c r="AI119" s="10" t="str">
        <f t="shared" si="74"/>
        <v/>
      </c>
      <c r="AJ119" s="10" t="str">
        <f t="shared" si="75"/>
        <v/>
      </c>
      <c r="AK119" s="10" t="str">
        <f t="shared" si="76"/>
        <v/>
      </c>
      <c r="AL119" s="10" t="str">
        <f t="shared" si="77"/>
        <v/>
      </c>
      <c r="AM119" s="10" t="str">
        <f t="shared" si="78"/>
        <v/>
      </c>
      <c r="AN119" s="10" t="str">
        <f t="shared" si="79"/>
        <v/>
      </c>
      <c r="AO119" s="10" t="str">
        <f t="shared" si="80"/>
        <v/>
      </c>
      <c r="AP119" s="10" t="str">
        <f t="shared" si="81"/>
        <v/>
      </c>
      <c r="AQ119" s="10" t="str">
        <f t="shared" si="82"/>
        <v/>
      </c>
      <c r="AR119" s="10" t="str">
        <f t="shared" si="83"/>
        <v/>
      </c>
      <c r="AS119" s="10" t="str">
        <f t="shared" si="84"/>
        <v/>
      </c>
      <c r="AT119" s="10" t="str">
        <f t="shared" si="85"/>
        <v/>
      </c>
      <c r="AU119" s="10" t="str">
        <f t="shared" si="86"/>
        <v/>
      </c>
      <c r="AV119" s="10" t="str">
        <f t="shared" si="87"/>
        <v/>
      </c>
      <c r="AW119" s="10" t="str">
        <f t="shared" si="88"/>
        <v/>
      </c>
      <c r="AX119" s="10" t="str">
        <f t="shared" si="89"/>
        <v/>
      </c>
      <c r="AY119" s="10" t="str">
        <f t="shared" si="90"/>
        <v/>
      </c>
      <c r="AZ119" s="10" t="str">
        <f t="shared" si="91"/>
        <v/>
      </c>
      <c r="BA119" s="10" t="str">
        <f t="shared" si="92"/>
        <v/>
      </c>
      <c r="BB119" s="10" t="str">
        <f t="shared" si="93"/>
        <v/>
      </c>
      <c r="BC119" s="10" t="str">
        <f t="shared" si="28"/>
        <v/>
      </c>
      <c r="BD119" s="10" t="str">
        <f t="shared" si="94"/>
        <v/>
      </c>
      <c r="BE119" s="10"/>
      <c r="BF119" s="10" t="b">
        <f t="shared" si="95"/>
        <v>1</v>
      </c>
      <c r="BG119" s="10" t="b">
        <f t="shared" si="30"/>
        <v>1</v>
      </c>
      <c r="BH119" s="10" t="b">
        <f t="shared" si="96"/>
        <v>0</v>
      </c>
      <c r="BI119" s="10" t="b">
        <f t="shared" si="31"/>
        <v>0</v>
      </c>
      <c r="BJ119" s="10"/>
      <c r="BK119" s="10">
        <v>1000</v>
      </c>
      <c r="BL119" s="59">
        <f t="shared" si="68"/>
        <v>0</v>
      </c>
      <c r="BM119" s="59">
        <v>10</v>
      </c>
      <c r="BN119" s="10"/>
      <c r="BO119" s="10">
        <f t="shared" si="97"/>
        <v>0</v>
      </c>
      <c r="BP119" s="59">
        <f t="shared" si="98"/>
        <v>0</v>
      </c>
      <c r="BQ119" s="59">
        <f t="shared" si="99"/>
        <v>0</v>
      </c>
      <c r="BR119" s="59">
        <f t="shared" si="100"/>
        <v>0</v>
      </c>
      <c r="BS119" s="59">
        <f t="shared" si="101"/>
        <v>0</v>
      </c>
    </row>
    <row r="120" spans="1:71" x14ac:dyDescent="0.35">
      <c r="A120" s="25"/>
      <c r="B120" s="25"/>
      <c r="C120" s="51"/>
      <c r="D120" s="10" t="str">
        <f t="shared" si="66"/>
        <v/>
      </c>
      <c r="E120" s="28"/>
      <c r="F120" s="28"/>
      <c r="G120" s="28" t="s">
        <v>4</v>
      </c>
      <c r="H120" s="28"/>
      <c r="I120" s="28"/>
      <c r="J120" s="28" t="s">
        <v>4</v>
      </c>
      <c r="K120" s="28"/>
      <c r="L120" s="28"/>
      <c r="M120" s="28" t="s">
        <v>4</v>
      </c>
      <c r="N120" s="28"/>
      <c r="O120" s="28"/>
      <c r="P120" s="28" t="s">
        <v>4</v>
      </c>
      <c r="Q120" s="28"/>
      <c r="R120" s="28"/>
      <c r="S120" s="28" t="s">
        <v>4</v>
      </c>
      <c r="T120" s="28"/>
      <c r="U120" s="28"/>
      <c r="V120" s="51" t="s">
        <v>4</v>
      </c>
      <c r="W120" s="51"/>
      <c r="X120" s="28" t="s">
        <v>4</v>
      </c>
      <c r="Y120" s="10" t="str">
        <f>IF(AND('Section 8'!$L$4=No,OR($BF120=FALSE,$BG120=FALSE)),Tab_NotReq,
IF(AND($C120="",$D120="",$F120="",$I120="",$R120="",$U120="",$W120="",$AA120="",$AB120=""),"",
IF(COUNTIF($AA120:$BD120,Incomplete)&gt;=1,Incomplete_or_multiple_errors&amp;": "&amp;INDEX($AA$2:$BD$4,1,MATCH(Incomplete,$AA120:$BD120,0)),Complete)))</f>
        <v/>
      </c>
      <c r="Z120" s="7"/>
      <c r="AA120" s="10" t="str">
        <f t="shared" si="69"/>
        <v/>
      </c>
      <c r="AB120" s="10" t="str" cm="1">
        <f t="array" ref="AB120">IF($AB$1=No,"",
IF(OR(BF120=FALSE,BG120=FALSE),"",
IF(AND(SUMPRODUCT(--(BH120:BH$336=TRUE))=0,SUMPRODUCT(--(BI120:BI$336=TRUE))=0),"",Incomplete)))</f>
        <v/>
      </c>
      <c r="AC120" s="10" t="str">
        <f>IF(AC$1=No,"",IF($C120="","",
IF(COUNTIF('Substances &amp; Codes'!$B$4:$H$276,$C120)=0,Incomplete,Complete)))</f>
        <v/>
      </c>
      <c r="AD120" s="10" t="str">
        <f t="shared" si="67"/>
        <v/>
      </c>
      <c r="AE120" s="10" t="str">
        <f t="shared" si="70"/>
        <v/>
      </c>
      <c r="AF120" s="10" t="str">
        <f t="shared" si="71"/>
        <v/>
      </c>
      <c r="AG120" s="10" t="str">
        <f t="shared" si="72"/>
        <v/>
      </c>
      <c r="AH120" s="10" t="str">
        <f t="shared" si="73"/>
        <v/>
      </c>
      <c r="AI120" s="10" t="str">
        <f t="shared" si="74"/>
        <v/>
      </c>
      <c r="AJ120" s="10" t="str">
        <f t="shared" si="75"/>
        <v/>
      </c>
      <c r="AK120" s="10" t="str">
        <f t="shared" si="76"/>
        <v/>
      </c>
      <c r="AL120" s="10" t="str">
        <f t="shared" si="77"/>
        <v/>
      </c>
      <c r="AM120" s="10" t="str">
        <f t="shared" si="78"/>
        <v/>
      </c>
      <c r="AN120" s="10" t="str">
        <f t="shared" si="79"/>
        <v/>
      </c>
      <c r="AO120" s="10" t="str">
        <f t="shared" si="80"/>
        <v/>
      </c>
      <c r="AP120" s="10" t="str">
        <f t="shared" si="81"/>
        <v/>
      </c>
      <c r="AQ120" s="10" t="str">
        <f t="shared" si="82"/>
        <v/>
      </c>
      <c r="AR120" s="10" t="str">
        <f t="shared" si="83"/>
        <v/>
      </c>
      <c r="AS120" s="10" t="str">
        <f t="shared" si="84"/>
        <v/>
      </c>
      <c r="AT120" s="10" t="str">
        <f t="shared" si="85"/>
        <v/>
      </c>
      <c r="AU120" s="10" t="str">
        <f t="shared" si="86"/>
        <v/>
      </c>
      <c r="AV120" s="10" t="str">
        <f t="shared" si="87"/>
        <v/>
      </c>
      <c r="AW120" s="10" t="str">
        <f t="shared" si="88"/>
        <v/>
      </c>
      <c r="AX120" s="10" t="str">
        <f t="shared" si="89"/>
        <v/>
      </c>
      <c r="AY120" s="10" t="str">
        <f t="shared" si="90"/>
        <v/>
      </c>
      <c r="AZ120" s="10" t="str">
        <f t="shared" si="91"/>
        <v/>
      </c>
      <c r="BA120" s="10" t="str">
        <f t="shared" si="92"/>
        <v/>
      </c>
      <c r="BB120" s="10" t="str">
        <f t="shared" si="93"/>
        <v/>
      </c>
      <c r="BC120" s="10" t="str">
        <f t="shared" si="28"/>
        <v/>
      </c>
      <c r="BD120" s="10" t="str">
        <f t="shared" si="94"/>
        <v/>
      </c>
      <c r="BE120" s="10"/>
      <c r="BF120" s="10" t="b">
        <f t="shared" si="95"/>
        <v>1</v>
      </c>
      <c r="BG120" s="10" t="b">
        <f t="shared" si="30"/>
        <v>1</v>
      </c>
      <c r="BH120" s="10" t="b">
        <f t="shared" si="96"/>
        <v>0</v>
      </c>
      <c r="BI120" s="10" t="b">
        <f t="shared" si="31"/>
        <v>0</v>
      </c>
      <c r="BJ120" s="10"/>
      <c r="BK120" s="10">
        <v>1000</v>
      </c>
      <c r="BL120" s="59">
        <f t="shared" si="68"/>
        <v>0</v>
      </c>
      <c r="BM120" s="59">
        <v>10</v>
      </c>
      <c r="BN120" s="10"/>
      <c r="BO120" s="10">
        <f t="shared" si="97"/>
        <v>0</v>
      </c>
      <c r="BP120" s="59">
        <f t="shared" si="98"/>
        <v>0</v>
      </c>
      <c r="BQ120" s="59">
        <f t="shared" si="99"/>
        <v>0</v>
      </c>
      <c r="BR120" s="59">
        <f t="shared" si="100"/>
        <v>0</v>
      </c>
      <c r="BS120" s="59">
        <f t="shared" si="101"/>
        <v>0</v>
      </c>
    </row>
    <row r="121" spans="1:71" x14ac:dyDescent="0.35">
      <c r="A121" s="25"/>
      <c r="B121" s="25"/>
      <c r="C121" s="51"/>
      <c r="D121" s="10" t="str">
        <f t="shared" si="66"/>
        <v/>
      </c>
      <c r="E121" s="28"/>
      <c r="F121" s="28"/>
      <c r="G121" s="28" t="s">
        <v>4</v>
      </c>
      <c r="H121" s="28"/>
      <c r="I121" s="28"/>
      <c r="J121" s="28" t="s">
        <v>4</v>
      </c>
      <c r="K121" s="28"/>
      <c r="L121" s="28"/>
      <c r="M121" s="28" t="s">
        <v>4</v>
      </c>
      <c r="N121" s="28"/>
      <c r="O121" s="28"/>
      <c r="P121" s="28" t="s">
        <v>4</v>
      </c>
      <c r="Q121" s="28"/>
      <c r="R121" s="28"/>
      <c r="S121" s="28" t="s">
        <v>4</v>
      </c>
      <c r="T121" s="28"/>
      <c r="U121" s="28"/>
      <c r="V121" s="51" t="s">
        <v>4</v>
      </c>
      <c r="W121" s="51"/>
      <c r="X121" s="28" t="s">
        <v>4</v>
      </c>
      <c r="Y121" s="10" t="str">
        <f>IF(AND('Section 8'!$L$4=No,OR($BF121=FALSE,$BG121=FALSE)),Tab_NotReq,
IF(AND($C121="",$D121="",$F121="",$I121="",$R121="",$U121="",$W121="",$AA121="",$AB121=""),"",
IF(COUNTIF($AA121:$BD121,Incomplete)&gt;=1,Incomplete_or_multiple_errors&amp;": "&amp;INDEX($AA$2:$BD$4,1,MATCH(Incomplete,$AA121:$BD121,0)),Complete)))</f>
        <v/>
      </c>
      <c r="Z121" s="7"/>
      <c r="AA121" s="10" t="str">
        <f t="shared" si="69"/>
        <v/>
      </c>
      <c r="AB121" s="10" t="str" cm="1">
        <f t="array" ref="AB121">IF($AB$1=No,"",
IF(OR(BF121=FALSE,BG121=FALSE),"",
IF(AND(SUMPRODUCT(--(BH121:BH$336=TRUE))=0,SUMPRODUCT(--(BI121:BI$336=TRUE))=0),"",Incomplete)))</f>
        <v/>
      </c>
      <c r="AC121" s="10" t="str">
        <f>IF(AC$1=No,"",IF($C121="","",
IF(COUNTIF('Substances &amp; Codes'!$B$4:$H$276,$C121)=0,Incomplete,Complete)))</f>
        <v/>
      </c>
      <c r="AD121" s="10" t="str">
        <f t="shared" si="67"/>
        <v/>
      </c>
      <c r="AE121" s="10" t="str">
        <f t="shared" si="70"/>
        <v/>
      </c>
      <c r="AF121" s="10" t="str">
        <f t="shared" si="71"/>
        <v/>
      </c>
      <c r="AG121" s="10" t="str">
        <f t="shared" si="72"/>
        <v/>
      </c>
      <c r="AH121" s="10" t="str">
        <f t="shared" si="73"/>
        <v/>
      </c>
      <c r="AI121" s="10" t="str">
        <f t="shared" si="74"/>
        <v/>
      </c>
      <c r="AJ121" s="10" t="str">
        <f t="shared" si="75"/>
        <v/>
      </c>
      <c r="AK121" s="10" t="str">
        <f t="shared" si="76"/>
        <v/>
      </c>
      <c r="AL121" s="10" t="str">
        <f t="shared" si="77"/>
        <v/>
      </c>
      <c r="AM121" s="10" t="str">
        <f t="shared" si="78"/>
        <v/>
      </c>
      <c r="AN121" s="10" t="str">
        <f t="shared" si="79"/>
        <v/>
      </c>
      <c r="AO121" s="10" t="str">
        <f t="shared" si="80"/>
        <v/>
      </c>
      <c r="AP121" s="10" t="str">
        <f t="shared" si="81"/>
        <v/>
      </c>
      <c r="AQ121" s="10" t="str">
        <f t="shared" si="82"/>
        <v/>
      </c>
      <c r="AR121" s="10" t="str">
        <f t="shared" si="83"/>
        <v/>
      </c>
      <c r="AS121" s="10" t="str">
        <f t="shared" si="84"/>
        <v/>
      </c>
      <c r="AT121" s="10" t="str">
        <f t="shared" si="85"/>
        <v/>
      </c>
      <c r="AU121" s="10" t="str">
        <f t="shared" si="86"/>
        <v/>
      </c>
      <c r="AV121" s="10" t="str">
        <f t="shared" si="87"/>
        <v/>
      </c>
      <c r="AW121" s="10" t="str">
        <f t="shared" si="88"/>
        <v/>
      </c>
      <c r="AX121" s="10" t="str">
        <f t="shared" si="89"/>
        <v/>
      </c>
      <c r="AY121" s="10" t="str">
        <f t="shared" si="90"/>
        <v/>
      </c>
      <c r="AZ121" s="10" t="str">
        <f t="shared" si="91"/>
        <v/>
      </c>
      <c r="BA121" s="10" t="str">
        <f t="shared" si="92"/>
        <v/>
      </c>
      <c r="BB121" s="10" t="str">
        <f t="shared" si="93"/>
        <v/>
      </c>
      <c r="BC121" s="10" t="str">
        <f t="shared" si="28"/>
        <v/>
      </c>
      <c r="BD121" s="10" t="str">
        <f t="shared" si="94"/>
        <v/>
      </c>
      <c r="BE121" s="10"/>
      <c r="BF121" s="10" t="b">
        <f t="shared" si="95"/>
        <v>1</v>
      </c>
      <c r="BG121" s="10" t="b">
        <f t="shared" si="30"/>
        <v>1</v>
      </c>
      <c r="BH121" s="10" t="b">
        <f t="shared" si="96"/>
        <v>0</v>
      </c>
      <c r="BI121" s="10" t="b">
        <f t="shared" si="31"/>
        <v>0</v>
      </c>
      <c r="BJ121" s="10"/>
      <c r="BK121" s="10">
        <v>1000</v>
      </c>
      <c r="BL121" s="59">
        <f t="shared" si="68"/>
        <v>0</v>
      </c>
      <c r="BM121" s="59">
        <v>10</v>
      </c>
      <c r="BN121" s="10"/>
      <c r="BO121" s="10">
        <f t="shared" si="97"/>
        <v>0</v>
      </c>
      <c r="BP121" s="59">
        <f t="shared" si="98"/>
        <v>0</v>
      </c>
      <c r="BQ121" s="59">
        <f t="shared" si="99"/>
        <v>0</v>
      </c>
      <c r="BR121" s="59">
        <f t="shared" si="100"/>
        <v>0</v>
      </c>
      <c r="BS121" s="59">
        <f t="shared" si="101"/>
        <v>0</v>
      </c>
    </row>
    <row r="122" spans="1:71" x14ac:dyDescent="0.35">
      <c r="A122" s="25"/>
      <c r="B122" s="25"/>
      <c r="C122" s="51"/>
      <c r="D122" s="10" t="str">
        <f t="shared" si="66"/>
        <v/>
      </c>
      <c r="E122" s="28"/>
      <c r="F122" s="28"/>
      <c r="G122" s="28" t="s">
        <v>4</v>
      </c>
      <c r="H122" s="28"/>
      <c r="I122" s="28"/>
      <c r="J122" s="28" t="s">
        <v>4</v>
      </c>
      <c r="K122" s="28"/>
      <c r="L122" s="28"/>
      <c r="M122" s="28" t="s">
        <v>4</v>
      </c>
      <c r="N122" s="28"/>
      <c r="O122" s="28"/>
      <c r="P122" s="28" t="s">
        <v>4</v>
      </c>
      <c r="Q122" s="28"/>
      <c r="R122" s="28"/>
      <c r="S122" s="28" t="s">
        <v>4</v>
      </c>
      <c r="T122" s="28"/>
      <c r="U122" s="28"/>
      <c r="V122" s="51" t="s">
        <v>4</v>
      </c>
      <c r="W122" s="51"/>
      <c r="X122" s="28" t="s">
        <v>4</v>
      </c>
      <c r="Y122" s="10" t="str">
        <f>IF(AND('Section 8'!$L$4=No,OR($BF122=FALSE,$BG122=FALSE)),Tab_NotReq,
IF(AND($C122="",$D122="",$F122="",$I122="",$R122="",$U122="",$W122="",$AA122="",$AB122=""),"",
IF(COUNTIF($AA122:$BD122,Incomplete)&gt;=1,Incomplete_or_multiple_errors&amp;": "&amp;INDEX($AA$2:$BD$4,1,MATCH(Incomplete,$AA122:$BD122,0)),Complete)))</f>
        <v/>
      </c>
      <c r="Z122" s="7"/>
      <c r="AA122" s="10" t="str">
        <f t="shared" si="69"/>
        <v/>
      </c>
      <c r="AB122" s="10" t="str" cm="1">
        <f t="array" ref="AB122">IF($AB$1=No,"",
IF(OR(BF122=FALSE,BG122=FALSE),"",
IF(AND(SUMPRODUCT(--(BH122:BH$336=TRUE))=0,SUMPRODUCT(--(BI122:BI$336=TRUE))=0),"",Incomplete)))</f>
        <v/>
      </c>
      <c r="AC122" s="10" t="str">
        <f>IF(AC$1=No,"",IF($C122="","",
IF(COUNTIF('Substances &amp; Codes'!$B$4:$H$276,$C122)=0,Incomplete,Complete)))</f>
        <v/>
      </c>
      <c r="AD122" s="10" t="str">
        <f t="shared" si="67"/>
        <v/>
      </c>
      <c r="AE122" s="10" t="str">
        <f t="shared" si="70"/>
        <v/>
      </c>
      <c r="AF122" s="10" t="str">
        <f t="shared" si="71"/>
        <v/>
      </c>
      <c r="AG122" s="10" t="str">
        <f t="shared" si="72"/>
        <v/>
      </c>
      <c r="AH122" s="10" t="str">
        <f t="shared" si="73"/>
        <v/>
      </c>
      <c r="AI122" s="10" t="str">
        <f t="shared" si="74"/>
        <v/>
      </c>
      <c r="AJ122" s="10" t="str">
        <f t="shared" si="75"/>
        <v/>
      </c>
      <c r="AK122" s="10" t="str">
        <f t="shared" si="76"/>
        <v/>
      </c>
      <c r="AL122" s="10" t="str">
        <f t="shared" si="77"/>
        <v/>
      </c>
      <c r="AM122" s="10" t="str">
        <f t="shared" si="78"/>
        <v/>
      </c>
      <c r="AN122" s="10" t="str">
        <f t="shared" si="79"/>
        <v/>
      </c>
      <c r="AO122" s="10" t="str">
        <f t="shared" si="80"/>
        <v/>
      </c>
      <c r="AP122" s="10" t="str">
        <f t="shared" si="81"/>
        <v/>
      </c>
      <c r="AQ122" s="10" t="str">
        <f t="shared" si="82"/>
        <v/>
      </c>
      <c r="AR122" s="10" t="str">
        <f t="shared" si="83"/>
        <v/>
      </c>
      <c r="AS122" s="10" t="str">
        <f t="shared" si="84"/>
        <v/>
      </c>
      <c r="AT122" s="10" t="str">
        <f t="shared" si="85"/>
        <v/>
      </c>
      <c r="AU122" s="10" t="str">
        <f t="shared" si="86"/>
        <v/>
      </c>
      <c r="AV122" s="10" t="str">
        <f t="shared" si="87"/>
        <v/>
      </c>
      <c r="AW122" s="10" t="str">
        <f t="shared" si="88"/>
        <v/>
      </c>
      <c r="AX122" s="10" t="str">
        <f t="shared" si="89"/>
        <v/>
      </c>
      <c r="AY122" s="10" t="str">
        <f t="shared" si="90"/>
        <v/>
      </c>
      <c r="AZ122" s="10" t="str">
        <f t="shared" si="91"/>
        <v/>
      </c>
      <c r="BA122" s="10" t="str">
        <f t="shared" si="92"/>
        <v/>
      </c>
      <c r="BB122" s="10" t="str">
        <f t="shared" si="93"/>
        <v/>
      </c>
      <c r="BC122" s="10" t="str">
        <f t="shared" si="28"/>
        <v/>
      </c>
      <c r="BD122" s="10" t="str">
        <f t="shared" si="94"/>
        <v/>
      </c>
      <c r="BE122" s="10"/>
      <c r="BF122" s="10" t="b">
        <f t="shared" si="95"/>
        <v>1</v>
      </c>
      <c r="BG122" s="10" t="b">
        <f t="shared" si="30"/>
        <v>1</v>
      </c>
      <c r="BH122" s="10" t="b">
        <f t="shared" si="96"/>
        <v>0</v>
      </c>
      <c r="BI122" s="10" t="b">
        <f t="shared" si="31"/>
        <v>0</v>
      </c>
      <c r="BJ122" s="10"/>
      <c r="BK122" s="10">
        <v>1000</v>
      </c>
      <c r="BL122" s="59">
        <f t="shared" si="68"/>
        <v>0</v>
      </c>
      <c r="BM122" s="59">
        <v>10</v>
      </c>
      <c r="BN122" s="10"/>
      <c r="BO122" s="10">
        <f t="shared" si="97"/>
        <v>0</v>
      </c>
      <c r="BP122" s="59">
        <f t="shared" si="98"/>
        <v>0</v>
      </c>
      <c r="BQ122" s="59">
        <f t="shared" si="99"/>
        <v>0</v>
      </c>
      <c r="BR122" s="59">
        <f t="shared" si="100"/>
        <v>0</v>
      </c>
      <c r="BS122" s="59">
        <f t="shared" si="101"/>
        <v>0</v>
      </c>
    </row>
    <row r="123" spans="1:71" x14ac:dyDescent="0.35">
      <c r="A123" s="25"/>
      <c r="B123" s="25"/>
      <c r="C123" s="51"/>
      <c r="D123" s="10" t="str">
        <f t="shared" si="66"/>
        <v/>
      </c>
      <c r="E123" s="28"/>
      <c r="F123" s="28"/>
      <c r="G123" s="28" t="s">
        <v>4</v>
      </c>
      <c r="H123" s="28"/>
      <c r="I123" s="28"/>
      <c r="J123" s="28" t="s">
        <v>4</v>
      </c>
      <c r="K123" s="28"/>
      <c r="L123" s="28"/>
      <c r="M123" s="28" t="s">
        <v>4</v>
      </c>
      <c r="N123" s="28"/>
      <c r="O123" s="28"/>
      <c r="P123" s="28" t="s">
        <v>4</v>
      </c>
      <c r="Q123" s="28"/>
      <c r="R123" s="28"/>
      <c r="S123" s="28" t="s">
        <v>4</v>
      </c>
      <c r="T123" s="28"/>
      <c r="U123" s="28"/>
      <c r="V123" s="51" t="s">
        <v>4</v>
      </c>
      <c r="W123" s="51"/>
      <c r="X123" s="28" t="s">
        <v>4</v>
      </c>
      <c r="Y123" s="10" t="str">
        <f>IF(AND('Section 8'!$L$4=No,OR($BF123=FALSE,$BG123=FALSE)),Tab_NotReq,
IF(AND($C123="",$D123="",$F123="",$I123="",$R123="",$U123="",$W123="",$AA123="",$AB123=""),"",
IF(COUNTIF($AA123:$BD123,Incomplete)&gt;=1,Incomplete_or_multiple_errors&amp;": "&amp;INDEX($AA$2:$BD$4,1,MATCH(Incomplete,$AA123:$BD123,0)),Complete)))</f>
        <v/>
      </c>
      <c r="Z123" s="7"/>
      <c r="AA123" s="10" t="str">
        <f t="shared" si="69"/>
        <v/>
      </c>
      <c r="AB123" s="10" t="str" cm="1">
        <f t="array" ref="AB123">IF($AB$1=No,"",
IF(OR(BF123=FALSE,BG123=FALSE),"",
IF(AND(SUMPRODUCT(--(BH123:BH$336=TRUE))=0,SUMPRODUCT(--(BI123:BI$336=TRUE))=0),"",Incomplete)))</f>
        <v/>
      </c>
      <c r="AC123" s="10" t="str">
        <f>IF(AC$1=No,"",IF($C123="","",
IF(COUNTIF('Substances &amp; Codes'!$B$4:$H$276,$C123)=0,Incomplete,Complete)))</f>
        <v/>
      </c>
      <c r="AD123" s="10" t="str">
        <f t="shared" si="67"/>
        <v/>
      </c>
      <c r="AE123" s="10" t="str">
        <f t="shared" si="70"/>
        <v/>
      </c>
      <c r="AF123" s="10" t="str">
        <f t="shared" si="71"/>
        <v/>
      </c>
      <c r="AG123" s="10" t="str">
        <f t="shared" si="72"/>
        <v/>
      </c>
      <c r="AH123" s="10" t="str">
        <f t="shared" si="73"/>
        <v/>
      </c>
      <c r="AI123" s="10" t="str">
        <f t="shared" si="74"/>
        <v/>
      </c>
      <c r="AJ123" s="10" t="str">
        <f t="shared" si="75"/>
        <v/>
      </c>
      <c r="AK123" s="10" t="str">
        <f t="shared" si="76"/>
        <v/>
      </c>
      <c r="AL123" s="10" t="str">
        <f t="shared" si="77"/>
        <v/>
      </c>
      <c r="AM123" s="10" t="str">
        <f t="shared" si="78"/>
        <v/>
      </c>
      <c r="AN123" s="10" t="str">
        <f t="shared" si="79"/>
        <v/>
      </c>
      <c r="AO123" s="10" t="str">
        <f t="shared" si="80"/>
        <v/>
      </c>
      <c r="AP123" s="10" t="str">
        <f t="shared" si="81"/>
        <v/>
      </c>
      <c r="AQ123" s="10" t="str">
        <f t="shared" si="82"/>
        <v/>
      </c>
      <c r="AR123" s="10" t="str">
        <f t="shared" si="83"/>
        <v/>
      </c>
      <c r="AS123" s="10" t="str">
        <f t="shared" si="84"/>
        <v/>
      </c>
      <c r="AT123" s="10" t="str">
        <f t="shared" si="85"/>
        <v/>
      </c>
      <c r="AU123" s="10" t="str">
        <f t="shared" si="86"/>
        <v/>
      </c>
      <c r="AV123" s="10" t="str">
        <f t="shared" si="87"/>
        <v/>
      </c>
      <c r="AW123" s="10" t="str">
        <f t="shared" si="88"/>
        <v/>
      </c>
      <c r="AX123" s="10" t="str">
        <f t="shared" si="89"/>
        <v/>
      </c>
      <c r="AY123" s="10" t="str">
        <f t="shared" si="90"/>
        <v/>
      </c>
      <c r="AZ123" s="10" t="str">
        <f t="shared" si="91"/>
        <v/>
      </c>
      <c r="BA123" s="10" t="str">
        <f t="shared" si="92"/>
        <v/>
      </c>
      <c r="BB123" s="10" t="str">
        <f t="shared" si="93"/>
        <v/>
      </c>
      <c r="BC123" s="10" t="str">
        <f t="shared" si="28"/>
        <v/>
      </c>
      <c r="BD123" s="10" t="str">
        <f t="shared" si="94"/>
        <v/>
      </c>
      <c r="BE123" s="10"/>
      <c r="BF123" s="10" t="b">
        <f t="shared" si="95"/>
        <v>1</v>
      </c>
      <c r="BG123" s="10" t="b">
        <f t="shared" si="30"/>
        <v>1</v>
      </c>
      <c r="BH123" s="10" t="b">
        <f t="shared" si="96"/>
        <v>0</v>
      </c>
      <c r="BI123" s="10" t="b">
        <f t="shared" si="31"/>
        <v>0</v>
      </c>
      <c r="BJ123" s="10"/>
      <c r="BK123" s="10">
        <v>1000</v>
      </c>
      <c r="BL123" s="59">
        <f t="shared" si="68"/>
        <v>0</v>
      </c>
      <c r="BM123" s="59">
        <v>10</v>
      </c>
      <c r="BN123" s="10"/>
      <c r="BO123" s="10">
        <f t="shared" si="97"/>
        <v>0</v>
      </c>
      <c r="BP123" s="59">
        <f t="shared" si="98"/>
        <v>0</v>
      </c>
      <c r="BQ123" s="59">
        <f t="shared" si="99"/>
        <v>0</v>
      </c>
      <c r="BR123" s="59">
        <f t="shared" si="100"/>
        <v>0</v>
      </c>
      <c r="BS123" s="59">
        <f t="shared" si="101"/>
        <v>0</v>
      </c>
    </row>
    <row r="124" spans="1:71" x14ac:dyDescent="0.35">
      <c r="A124" s="25"/>
      <c r="B124" s="25"/>
      <c r="C124" s="51"/>
      <c r="D124" s="10" t="str">
        <f t="shared" si="66"/>
        <v/>
      </c>
      <c r="E124" s="28"/>
      <c r="F124" s="28"/>
      <c r="G124" s="28" t="s">
        <v>4</v>
      </c>
      <c r="H124" s="28"/>
      <c r="I124" s="28"/>
      <c r="J124" s="28" t="s">
        <v>4</v>
      </c>
      <c r="K124" s="28"/>
      <c r="L124" s="28"/>
      <c r="M124" s="28" t="s">
        <v>4</v>
      </c>
      <c r="N124" s="28"/>
      <c r="O124" s="28"/>
      <c r="P124" s="28" t="s">
        <v>4</v>
      </c>
      <c r="Q124" s="28"/>
      <c r="R124" s="28"/>
      <c r="S124" s="28" t="s">
        <v>4</v>
      </c>
      <c r="T124" s="28"/>
      <c r="U124" s="28"/>
      <c r="V124" s="51" t="s">
        <v>4</v>
      </c>
      <c r="W124" s="51"/>
      <c r="X124" s="28" t="s">
        <v>4</v>
      </c>
      <c r="Y124" s="10" t="str">
        <f>IF(AND('Section 8'!$L$4=No,OR($BF124=FALSE,$BG124=FALSE)),Tab_NotReq,
IF(AND($C124="",$D124="",$F124="",$I124="",$R124="",$U124="",$W124="",$AA124="",$AB124=""),"",
IF(COUNTIF($AA124:$BD124,Incomplete)&gt;=1,Incomplete_or_multiple_errors&amp;": "&amp;INDEX($AA$2:$BD$4,1,MATCH(Incomplete,$AA124:$BD124,0)),Complete)))</f>
        <v/>
      </c>
      <c r="Z124" s="7"/>
      <c r="AA124" s="10" t="str">
        <f t="shared" si="69"/>
        <v/>
      </c>
      <c r="AB124" s="10" t="str" cm="1">
        <f t="array" ref="AB124">IF($AB$1=No,"",
IF(OR(BF124=FALSE,BG124=FALSE),"",
IF(AND(SUMPRODUCT(--(BH124:BH$336=TRUE))=0,SUMPRODUCT(--(BI124:BI$336=TRUE))=0),"",Incomplete)))</f>
        <v/>
      </c>
      <c r="AC124" s="10" t="str">
        <f>IF(AC$1=No,"",IF($C124="","",
IF(COUNTIF('Substances &amp; Codes'!$B$4:$H$276,$C124)=0,Incomplete,Complete)))</f>
        <v/>
      </c>
      <c r="AD124" s="10" t="str">
        <f t="shared" si="67"/>
        <v/>
      </c>
      <c r="AE124" s="10" t="str">
        <f t="shared" si="70"/>
        <v/>
      </c>
      <c r="AF124" s="10" t="str">
        <f t="shared" si="71"/>
        <v/>
      </c>
      <c r="AG124" s="10" t="str">
        <f t="shared" si="72"/>
        <v/>
      </c>
      <c r="AH124" s="10" t="str">
        <f t="shared" si="73"/>
        <v/>
      </c>
      <c r="AI124" s="10" t="str">
        <f t="shared" si="74"/>
        <v/>
      </c>
      <c r="AJ124" s="10" t="str">
        <f t="shared" si="75"/>
        <v/>
      </c>
      <c r="AK124" s="10" t="str">
        <f t="shared" si="76"/>
        <v/>
      </c>
      <c r="AL124" s="10" t="str">
        <f t="shared" si="77"/>
        <v/>
      </c>
      <c r="AM124" s="10" t="str">
        <f t="shared" si="78"/>
        <v/>
      </c>
      <c r="AN124" s="10" t="str">
        <f t="shared" si="79"/>
        <v/>
      </c>
      <c r="AO124" s="10" t="str">
        <f t="shared" si="80"/>
        <v/>
      </c>
      <c r="AP124" s="10" t="str">
        <f t="shared" si="81"/>
        <v/>
      </c>
      <c r="AQ124" s="10" t="str">
        <f t="shared" si="82"/>
        <v/>
      </c>
      <c r="AR124" s="10" t="str">
        <f t="shared" si="83"/>
        <v/>
      </c>
      <c r="AS124" s="10" t="str">
        <f t="shared" si="84"/>
        <v/>
      </c>
      <c r="AT124" s="10" t="str">
        <f t="shared" si="85"/>
        <v/>
      </c>
      <c r="AU124" s="10" t="str">
        <f t="shared" si="86"/>
        <v/>
      </c>
      <c r="AV124" s="10" t="str">
        <f t="shared" si="87"/>
        <v/>
      </c>
      <c r="AW124" s="10" t="str">
        <f t="shared" si="88"/>
        <v/>
      </c>
      <c r="AX124" s="10" t="str">
        <f t="shared" si="89"/>
        <v/>
      </c>
      <c r="AY124" s="10" t="str">
        <f t="shared" si="90"/>
        <v/>
      </c>
      <c r="AZ124" s="10" t="str">
        <f t="shared" si="91"/>
        <v/>
      </c>
      <c r="BA124" s="10" t="str">
        <f t="shared" si="92"/>
        <v/>
      </c>
      <c r="BB124" s="10" t="str">
        <f t="shared" si="93"/>
        <v/>
      </c>
      <c r="BC124" s="10" t="str">
        <f t="shared" si="28"/>
        <v/>
      </c>
      <c r="BD124" s="10" t="str">
        <f t="shared" si="94"/>
        <v/>
      </c>
      <c r="BE124" s="10"/>
      <c r="BF124" s="10" t="b">
        <f t="shared" si="95"/>
        <v>1</v>
      </c>
      <c r="BG124" s="10" t="b">
        <f t="shared" si="30"/>
        <v>1</v>
      </c>
      <c r="BH124" s="10" t="b">
        <f t="shared" si="96"/>
        <v>0</v>
      </c>
      <c r="BI124" s="10" t="b">
        <f t="shared" si="31"/>
        <v>0</v>
      </c>
      <c r="BJ124" s="10"/>
      <c r="BK124" s="10">
        <v>1000</v>
      </c>
      <c r="BL124" s="59">
        <f t="shared" si="68"/>
        <v>0</v>
      </c>
      <c r="BM124" s="59">
        <v>10</v>
      </c>
      <c r="BN124" s="10"/>
      <c r="BO124" s="10">
        <f t="shared" si="97"/>
        <v>0</v>
      </c>
      <c r="BP124" s="59">
        <f t="shared" si="98"/>
        <v>0</v>
      </c>
      <c r="BQ124" s="59">
        <f t="shared" si="99"/>
        <v>0</v>
      </c>
      <c r="BR124" s="59">
        <f t="shared" si="100"/>
        <v>0</v>
      </c>
      <c r="BS124" s="59">
        <f t="shared" si="101"/>
        <v>0</v>
      </c>
    </row>
    <row r="125" spans="1:71" x14ac:dyDescent="0.35">
      <c r="A125" s="25"/>
      <c r="B125" s="25"/>
      <c r="C125" s="51"/>
      <c r="D125" s="10" t="str">
        <f t="shared" si="66"/>
        <v/>
      </c>
      <c r="E125" s="28"/>
      <c r="F125" s="28"/>
      <c r="G125" s="28" t="s">
        <v>4</v>
      </c>
      <c r="H125" s="28"/>
      <c r="I125" s="28"/>
      <c r="J125" s="28" t="s">
        <v>4</v>
      </c>
      <c r="K125" s="28"/>
      <c r="L125" s="28"/>
      <c r="M125" s="28" t="s">
        <v>4</v>
      </c>
      <c r="N125" s="28"/>
      <c r="O125" s="28"/>
      <c r="P125" s="28" t="s">
        <v>4</v>
      </c>
      <c r="Q125" s="28"/>
      <c r="R125" s="28"/>
      <c r="S125" s="28" t="s">
        <v>4</v>
      </c>
      <c r="T125" s="28"/>
      <c r="U125" s="28"/>
      <c r="V125" s="51" t="s">
        <v>4</v>
      </c>
      <c r="W125" s="51"/>
      <c r="X125" s="28" t="s">
        <v>4</v>
      </c>
      <c r="Y125" s="10" t="str">
        <f>IF(AND('Section 8'!$L$4=No,OR($BF125=FALSE,$BG125=FALSE)),Tab_NotReq,
IF(AND($C125="",$D125="",$F125="",$I125="",$R125="",$U125="",$W125="",$AA125="",$AB125=""),"",
IF(COUNTIF($AA125:$BD125,Incomplete)&gt;=1,Incomplete_or_multiple_errors&amp;": "&amp;INDEX($AA$2:$BD$4,1,MATCH(Incomplete,$AA125:$BD125,0)),Complete)))</f>
        <v/>
      </c>
      <c r="Z125" s="7"/>
      <c r="AA125" s="10" t="str">
        <f t="shared" si="69"/>
        <v/>
      </c>
      <c r="AB125" s="10" t="str" cm="1">
        <f t="array" ref="AB125">IF($AB$1=No,"",
IF(OR(BF125=FALSE,BG125=FALSE),"",
IF(AND(SUMPRODUCT(--(BH125:BH$336=TRUE))=0,SUMPRODUCT(--(BI125:BI$336=TRUE))=0),"",Incomplete)))</f>
        <v/>
      </c>
      <c r="AC125" s="10" t="str">
        <f>IF(AC$1=No,"",IF($C125="","",
IF(COUNTIF('Substances &amp; Codes'!$B$4:$H$276,$C125)=0,Incomplete,Complete)))</f>
        <v/>
      </c>
      <c r="AD125" s="10" t="str">
        <f t="shared" si="67"/>
        <v/>
      </c>
      <c r="AE125" s="10" t="str">
        <f t="shared" si="70"/>
        <v/>
      </c>
      <c r="AF125" s="10" t="str">
        <f t="shared" si="71"/>
        <v/>
      </c>
      <c r="AG125" s="10" t="str">
        <f t="shared" si="72"/>
        <v/>
      </c>
      <c r="AH125" s="10" t="str">
        <f t="shared" si="73"/>
        <v/>
      </c>
      <c r="AI125" s="10" t="str">
        <f t="shared" si="74"/>
        <v/>
      </c>
      <c r="AJ125" s="10" t="str">
        <f t="shared" si="75"/>
        <v/>
      </c>
      <c r="AK125" s="10" t="str">
        <f t="shared" si="76"/>
        <v/>
      </c>
      <c r="AL125" s="10" t="str">
        <f t="shared" si="77"/>
        <v/>
      </c>
      <c r="AM125" s="10" t="str">
        <f t="shared" si="78"/>
        <v/>
      </c>
      <c r="AN125" s="10" t="str">
        <f t="shared" si="79"/>
        <v/>
      </c>
      <c r="AO125" s="10" t="str">
        <f t="shared" si="80"/>
        <v/>
      </c>
      <c r="AP125" s="10" t="str">
        <f t="shared" si="81"/>
        <v/>
      </c>
      <c r="AQ125" s="10" t="str">
        <f t="shared" si="82"/>
        <v/>
      </c>
      <c r="AR125" s="10" t="str">
        <f t="shared" si="83"/>
        <v/>
      </c>
      <c r="AS125" s="10" t="str">
        <f t="shared" si="84"/>
        <v/>
      </c>
      <c r="AT125" s="10" t="str">
        <f t="shared" si="85"/>
        <v/>
      </c>
      <c r="AU125" s="10" t="str">
        <f t="shared" si="86"/>
        <v/>
      </c>
      <c r="AV125" s="10" t="str">
        <f t="shared" si="87"/>
        <v/>
      </c>
      <c r="AW125" s="10" t="str">
        <f t="shared" si="88"/>
        <v/>
      </c>
      <c r="AX125" s="10" t="str">
        <f t="shared" si="89"/>
        <v/>
      </c>
      <c r="AY125" s="10" t="str">
        <f t="shared" si="90"/>
        <v/>
      </c>
      <c r="AZ125" s="10" t="str">
        <f t="shared" si="91"/>
        <v/>
      </c>
      <c r="BA125" s="10" t="str">
        <f t="shared" si="92"/>
        <v/>
      </c>
      <c r="BB125" s="10" t="str">
        <f t="shared" si="93"/>
        <v/>
      </c>
      <c r="BC125" s="10" t="str">
        <f t="shared" si="28"/>
        <v/>
      </c>
      <c r="BD125" s="10" t="str">
        <f t="shared" si="94"/>
        <v/>
      </c>
      <c r="BE125" s="10"/>
      <c r="BF125" s="10" t="b">
        <f t="shared" si="95"/>
        <v>1</v>
      </c>
      <c r="BG125" s="10" t="b">
        <f t="shared" si="30"/>
        <v>1</v>
      </c>
      <c r="BH125" s="10" t="b">
        <f t="shared" si="96"/>
        <v>0</v>
      </c>
      <c r="BI125" s="10" t="b">
        <f t="shared" si="31"/>
        <v>0</v>
      </c>
      <c r="BJ125" s="10"/>
      <c r="BK125" s="10">
        <v>1000</v>
      </c>
      <c r="BL125" s="59">
        <f t="shared" si="68"/>
        <v>0</v>
      </c>
      <c r="BM125" s="59">
        <v>10</v>
      </c>
      <c r="BN125" s="10"/>
      <c r="BO125" s="10">
        <f t="shared" si="97"/>
        <v>0</v>
      </c>
      <c r="BP125" s="59">
        <f t="shared" si="98"/>
        <v>0</v>
      </c>
      <c r="BQ125" s="59">
        <f t="shared" si="99"/>
        <v>0</v>
      </c>
      <c r="BR125" s="59">
        <f t="shared" si="100"/>
        <v>0</v>
      </c>
      <c r="BS125" s="59">
        <f t="shared" si="101"/>
        <v>0</v>
      </c>
    </row>
    <row r="126" spans="1:71" x14ac:dyDescent="0.35">
      <c r="A126" s="25"/>
      <c r="B126" s="25"/>
      <c r="C126" s="51"/>
      <c r="D126" s="10" t="str">
        <f t="shared" si="66"/>
        <v/>
      </c>
      <c r="E126" s="28"/>
      <c r="F126" s="28"/>
      <c r="G126" s="28" t="s">
        <v>4</v>
      </c>
      <c r="H126" s="28"/>
      <c r="I126" s="28"/>
      <c r="J126" s="28" t="s">
        <v>4</v>
      </c>
      <c r="K126" s="28"/>
      <c r="L126" s="28"/>
      <c r="M126" s="28" t="s">
        <v>4</v>
      </c>
      <c r="N126" s="28"/>
      <c r="O126" s="28"/>
      <c r="P126" s="28" t="s">
        <v>4</v>
      </c>
      <c r="Q126" s="28"/>
      <c r="R126" s="28"/>
      <c r="S126" s="28" t="s">
        <v>4</v>
      </c>
      <c r="T126" s="28"/>
      <c r="U126" s="28"/>
      <c r="V126" s="51" t="s">
        <v>4</v>
      </c>
      <c r="W126" s="51"/>
      <c r="X126" s="28" t="s">
        <v>4</v>
      </c>
      <c r="Y126" s="10" t="str">
        <f>IF(AND('Section 8'!$L$4=No,OR($BF126=FALSE,$BG126=FALSE)),Tab_NotReq,
IF(AND($C126="",$D126="",$F126="",$I126="",$R126="",$U126="",$W126="",$AA126="",$AB126=""),"",
IF(COUNTIF($AA126:$BD126,Incomplete)&gt;=1,Incomplete_or_multiple_errors&amp;": "&amp;INDEX($AA$2:$BD$4,1,MATCH(Incomplete,$AA126:$BD126,0)),Complete)))</f>
        <v/>
      </c>
      <c r="Z126" s="7"/>
      <c r="AA126" s="10" t="str">
        <f t="shared" si="69"/>
        <v/>
      </c>
      <c r="AB126" s="10" t="str" cm="1">
        <f t="array" ref="AB126">IF($AB$1=No,"",
IF(OR(BF126=FALSE,BG126=FALSE),"",
IF(AND(SUMPRODUCT(--(BH126:BH$336=TRUE))=0,SUMPRODUCT(--(BI126:BI$336=TRUE))=0),"",Incomplete)))</f>
        <v/>
      </c>
      <c r="AC126" s="10" t="str">
        <f>IF(AC$1=No,"",IF($C126="","",
IF(COUNTIF('Substances &amp; Codes'!$B$4:$H$276,$C126)=0,Incomplete,Complete)))</f>
        <v/>
      </c>
      <c r="AD126" s="10" t="str">
        <f t="shared" si="67"/>
        <v/>
      </c>
      <c r="AE126" s="10" t="str">
        <f t="shared" si="70"/>
        <v/>
      </c>
      <c r="AF126" s="10" t="str">
        <f t="shared" si="71"/>
        <v/>
      </c>
      <c r="AG126" s="10" t="str">
        <f t="shared" si="72"/>
        <v/>
      </c>
      <c r="AH126" s="10" t="str">
        <f t="shared" si="73"/>
        <v/>
      </c>
      <c r="AI126" s="10" t="str">
        <f t="shared" si="74"/>
        <v/>
      </c>
      <c r="AJ126" s="10" t="str">
        <f t="shared" si="75"/>
        <v/>
      </c>
      <c r="AK126" s="10" t="str">
        <f t="shared" si="76"/>
        <v/>
      </c>
      <c r="AL126" s="10" t="str">
        <f t="shared" si="77"/>
        <v/>
      </c>
      <c r="AM126" s="10" t="str">
        <f t="shared" si="78"/>
        <v/>
      </c>
      <c r="AN126" s="10" t="str">
        <f t="shared" si="79"/>
        <v/>
      </c>
      <c r="AO126" s="10" t="str">
        <f t="shared" si="80"/>
        <v/>
      </c>
      <c r="AP126" s="10" t="str">
        <f t="shared" si="81"/>
        <v/>
      </c>
      <c r="AQ126" s="10" t="str">
        <f t="shared" si="82"/>
        <v/>
      </c>
      <c r="AR126" s="10" t="str">
        <f t="shared" si="83"/>
        <v/>
      </c>
      <c r="AS126" s="10" t="str">
        <f t="shared" si="84"/>
        <v/>
      </c>
      <c r="AT126" s="10" t="str">
        <f t="shared" si="85"/>
        <v/>
      </c>
      <c r="AU126" s="10" t="str">
        <f t="shared" si="86"/>
        <v/>
      </c>
      <c r="AV126" s="10" t="str">
        <f t="shared" si="87"/>
        <v/>
      </c>
      <c r="AW126" s="10" t="str">
        <f t="shared" si="88"/>
        <v/>
      </c>
      <c r="AX126" s="10" t="str">
        <f t="shared" si="89"/>
        <v/>
      </c>
      <c r="AY126" s="10" t="str">
        <f t="shared" si="90"/>
        <v/>
      </c>
      <c r="AZ126" s="10" t="str">
        <f t="shared" si="91"/>
        <v/>
      </c>
      <c r="BA126" s="10" t="str">
        <f t="shared" si="92"/>
        <v/>
      </c>
      <c r="BB126" s="10" t="str">
        <f t="shared" si="93"/>
        <v/>
      </c>
      <c r="BC126" s="10" t="str">
        <f t="shared" si="28"/>
        <v/>
      </c>
      <c r="BD126" s="10" t="str">
        <f t="shared" si="94"/>
        <v/>
      </c>
      <c r="BE126" s="10"/>
      <c r="BF126" s="10" t="b">
        <f t="shared" si="95"/>
        <v>1</v>
      </c>
      <c r="BG126" s="10" t="b">
        <f t="shared" si="30"/>
        <v>1</v>
      </c>
      <c r="BH126" s="10" t="b">
        <f t="shared" si="96"/>
        <v>0</v>
      </c>
      <c r="BI126" s="10" t="b">
        <f t="shared" si="31"/>
        <v>0</v>
      </c>
      <c r="BJ126" s="10"/>
      <c r="BK126" s="10">
        <v>1000</v>
      </c>
      <c r="BL126" s="59">
        <f t="shared" si="68"/>
        <v>0</v>
      </c>
      <c r="BM126" s="59">
        <v>10</v>
      </c>
      <c r="BN126" s="10"/>
      <c r="BO126" s="10">
        <f t="shared" si="97"/>
        <v>0</v>
      </c>
      <c r="BP126" s="59">
        <f t="shared" si="98"/>
        <v>0</v>
      </c>
      <c r="BQ126" s="59">
        <f t="shared" si="99"/>
        <v>0</v>
      </c>
      <c r="BR126" s="59">
        <f t="shared" si="100"/>
        <v>0</v>
      </c>
      <c r="BS126" s="59">
        <f t="shared" si="101"/>
        <v>0</v>
      </c>
    </row>
    <row r="127" spans="1:71" x14ac:dyDescent="0.35">
      <c r="A127" s="25"/>
      <c r="B127" s="25"/>
      <c r="C127" s="51"/>
      <c r="D127" s="10" t="str">
        <f t="shared" si="66"/>
        <v/>
      </c>
      <c r="E127" s="28"/>
      <c r="F127" s="28"/>
      <c r="G127" s="28" t="s">
        <v>4</v>
      </c>
      <c r="H127" s="28"/>
      <c r="I127" s="28"/>
      <c r="J127" s="28" t="s">
        <v>4</v>
      </c>
      <c r="K127" s="28"/>
      <c r="L127" s="28"/>
      <c r="M127" s="28" t="s">
        <v>4</v>
      </c>
      <c r="N127" s="28"/>
      <c r="O127" s="28"/>
      <c r="P127" s="28" t="s">
        <v>4</v>
      </c>
      <c r="Q127" s="28"/>
      <c r="R127" s="28"/>
      <c r="S127" s="28" t="s">
        <v>4</v>
      </c>
      <c r="T127" s="28"/>
      <c r="U127" s="28"/>
      <c r="V127" s="51" t="s">
        <v>4</v>
      </c>
      <c r="W127" s="51"/>
      <c r="X127" s="28" t="s">
        <v>4</v>
      </c>
      <c r="Y127" s="10" t="str">
        <f>IF(AND('Section 8'!$L$4=No,OR($BF127=FALSE,$BG127=FALSE)),Tab_NotReq,
IF(AND($C127="",$D127="",$F127="",$I127="",$R127="",$U127="",$W127="",$AA127="",$AB127=""),"",
IF(COUNTIF($AA127:$BD127,Incomplete)&gt;=1,Incomplete_or_multiple_errors&amp;": "&amp;INDEX($AA$2:$BD$4,1,MATCH(Incomplete,$AA127:$BD127,0)),Complete)))</f>
        <v/>
      </c>
      <c r="Z127" s="7"/>
      <c r="AA127" s="10" t="str">
        <f t="shared" si="69"/>
        <v/>
      </c>
      <c r="AB127" s="10" t="str" cm="1">
        <f t="array" ref="AB127">IF($AB$1=No,"",
IF(OR(BF127=FALSE,BG127=FALSE),"",
IF(AND(SUMPRODUCT(--(BH127:BH$336=TRUE))=0,SUMPRODUCT(--(BI127:BI$336=TRUE))=0),"",Incomplete)))</f>
        <v/>
      </c>
      <c r="AC127" s="10" t="str">
        <f>IF(AC$1=No,"",IF($C127="","",
IF(COUNTIF('Substances &amp; Codes'!$B$4:$H$276,$C127)=0,Incomplete,Complete)))</f>
        <v/>
      </c>
      <c r="AD127" s="10" t="str">
        <f t="shared" si="67"/>
        <v/>
      </c>
      <c r="AE127" s="10" t="str">
        <f t="shared" si="70"/>
        <v/>
      </c>
      <c r="AF127" s="10" t="str">
        <f t="shared" si="71"/>
        <v/>
      </c>
      <c r="AG127" s="10" t="str">
        <f t="shared" si="72"/>
        <v/>
      </c>
      <c r="AH127" s="10" t="str">
        <f t="shared" si="73"/>
        <v/>
      </c>
      <c r="AI127" s="10" t="str">
        <f t="shared" si="74"/>
        <v/>
      </c>
      <c r="AJ127" s="10" t="str">
        <f t="shared" si="75"/>
        <v/>
      </c>
      <c r="AK127" s="10" t="str">
        <f t="shared" si="76"/>
        <v/>
      </c>
      <c r="AL127" s="10" t="str">
        <f t="shared" si="77"/>
        <v/>
      </c>
      <c r="AM127" s="10" t="str">
        <f t="shared" si="78"/>
        <v/>
      </c>
      <c r="AN127" s="10" t="str">
        <f t="shared" si="79"/>
        <v/>
      </c>
      <c r="AO127" s="10" t="str">
        <f t="shared" si="80"/>
        <v/>
      </c>
      <c r="AP127" s="10" t="str">
        <f t="shared" si="81"/>
        <v/>
      </c>
      <c r="AQ127" s="10" t="str">
        <f t="shared" si="82"/>
        <v/>
      </c>
      <c r="AR127" s="10" t="str">
        <f t="shared" si="83"/>
        <v/>
      </c>
      <c r="AS127" s="10" t="str">
        <f t="shared" si="84"/>
        <v/>
      </c>
      <c r="AT127" s="10" t="str">
        <f t="shared" si="85"/>
        <v/>
      </c>
      <c r="AU127" s="10" t="str">
        <f t="shared" si="86"/>
        <v/>
      </c>
      <c r="AV127" s="10" t="str">
        <f t="shared" si="87"/>
        <v/>
      </c>
      <c r="AW127" s="10" t="str">
        <f t="shared" si="88"/>
        <v/>
      </c>
      <c r="AX127" s="10" t="str">
        <f t="shared" si="89"/>
        <v/>
      </c>
      <c r="AY127" s="10" t="str">
        <f t="shared" si="90"/>
        <v/>
      </c>
      <c r="AZ127" s="10" t="str">
        <f t="shared" si="91"/>
        <v/>
      </c>
      <c r="BA127" s="10" t="str">
        <f t="shared" si="92"/>
        <v/>
      </c>
      <c r="BB127" s="10" t="str">
        <f t="shared" si="93"/>
        <v/>
      </c>
      <c r="BC127" s="10" t="str">
        <f t="shared" si="28"/>
        <v/>
      </c>
      <c r="BD127" s="10" t="str">
        <f t="shared" si="94"/>
        <v/>
      </c>
      <c r="BE127" s="10"/>
      <c r="BF127" s="10" t="b">
        <f t="shared" si="95"/>
        <v>1</v>
      </c>
      <c r="BG127" s="10" t="b">
        <f t="shared" si="30"/>
        <v>1</v>
      </c>
      <c r="BH127" s="10" t="b">
        <f t="shared" si="96"/>
        <v>0</v>
      </c>
      <c r="BI127" s="10" t="b">
        <f t="shared" si="31"/>
        <v>0</v>
      </c>
      <c r="BJ127" s="10"/>
      <c r="BK127" s="10">
        <v>1000</v>
      </c>
      <c r="BL127" s="59">
        <f t="shared" si="68"/>
        <v>0</v>
      </c>
      <c r="BM127" s="59">
        <v>10</v>
      </c>
      <c r="BN127" s="10"/>
      <c r="BO127" s="10">
        <f t="shared" si="97"/>
        <v>0</v>
      </c>
      <c r="BP127" s="59">
        <f t="shared" si="98"/>
        <v>0</v>
      </c>
      <c r="BQ127" s="59">
        <f t="shared" si="99"/>
        <v>0</v>
      </c>
      <c r="BR127" s="59">
        <f t="shared" si="100"/>
        <v>0</v>
      </c>
      <c r="BS127" s="59">
        <f t="shared" si="101"/>
        <v>0</v>
      </c>
    </row>
    <row r="128" spans="1:71" x14ac:dyDescent="0.35">
      <c r="A128" s="25"/>
      <c r="B128" s="25"/>
      <c r="C128" s="51"/>
      <c r="D128" s="10" t="str">
        <f t="shared" si="66"/>
        <v/>
      </c>
      <c r="E128" s="28"/>
      <c r="F128" s="28"/>
      <c r="G128" s="28" t="s">
        <v>4</v>
      </c>
      <c r="H128" s="28"/>
      <c r="I128" s="28"/>
      <c r="J128" s="28" t="s">
        <v>4</v>
      </c>
      <c r="K128" s="28"/>
      <c r="L128" s="28"/>
      <c r="M128" s="28" t="s">
        <v>4</v>
      </c>
      <c r="N128" s="28"/>
      <c r="O128" s="28"/>
      <c r="P128" s="28" t="s">
        <v>4</v>
      </c>
      <c r="Q128" s="28"/>
      <c r="R128" s="28"/>
      <c r="S128" s="28" t="s">
        <v>4</v>
      </c>
      <c r="T128" s="28"/>
      <c r="U128" s="28"/>
      <c r="V128" s="51" t="s">
        <v>4</v>
      </c>
      <c r="W128" s="51"/>
      <c r="X128" s="28" t="s">
        <v>4</v>
      </c>
      <c r="Y128" s="10" t="str">
        <f>IF(AND('Section 8'!$L$4=No,OR($BF128=FALSE,$BG128=FALSE)),Tab_NotReq,
IF(AND($C128="",$D128="",$F128="",$I128="",$R128="",$U128="",$W128="",$AA128="",$AB128=""),"",
IF(COUNTIF($AA128:$BD128,Incomplete)&gt;=1,Incomplete_or_multiple_errors&amp;": "&amp;INDEX($AA$2:$BD$4,1,MATCH(Incomplete,$AA128:$BD128,0)),Complete)))</f>
        <v/>
      </c>
      <c r="Z128" s="7"/>
      <c r="AA128" s="10" t="str">
        <f t="shared" si="69"/>
        <v/>
      </c>
      <c r="AB128" s="10" t="str" cm="1">
        <f t="array" ref="AB128">IF($AB$1=No,"",
IF(OR(BF128=FALSE,BG128=FALSE),"",
IF(AND(SUMPRODUCT(--(BH128:BH$336=TRUE))=0,SUMPRODUCT(--(BI128:BI$336=TRUE))=0),"",Incomplete)))</f>
        <v/>
      </c>
      <c r="AC128" s="10" t="str">
        <f>IF(AC$1=No,"",IF($C128="","",
IF(COUNTIF('Substances &amp; Codes'!$B$4:$H$276,$C128)=0,Incomplete,Complete)))</f>
        <v/>
      </c>
      <c r="AD128" s="10" t="str">
        <f t="shared" si="67"/>
        <v/>
      </c>
      <c r="AE128" s="10" t="str">
        <f t="shared" si="70"/>
        <v/>
      </c>
      <c r="AF128" s="10" t="str">
        <f t="shared" si="71"/>
        <v/>
      </c>
      <c r="AG128" s="10" t="str">
        <f t="shared" si="72"/>
        <v/>
      </c>
      <c r="AH128" s="10" t="str">
        <f t="shared" si="73"/>
        <v/>
      </c>
      <c r="AI128" s="10" t="str">
        <f t="shared" si="74"/>
        <v/>
      </c>
      <c r="AJ128" s="10" t="str">
        <f t="shared" si="75"/>
        <v/>
      </c>
      <c r="AK128" s="10" t="str">
        <f t="shared" si="76"/>
        <v/>
      </c>
      <c r="AL128" s="10" t="str">
        <f t="shared" si="77"/>
        <v/>
      </c>
      <c r="AM128" s="10" t="str">
        <f t="shared" si="78"/>
        <v/>
      </c>
      <c r="AN128" s="10" t="str">
        <f t="shared" si="79"/>
        <v/>
      </c>
      <c r="AO128" s="10" t="str">
        <f t="shared" si="80"/>
        <v/>
      </c>
      <c r="AP128" s="10" t="str">
        <f t="shared" si="81"/>
        <v/>
      </c>
      <c r="AQ128" s="10" t="str">
        <f t="shared" si="82"/>
        <v/>
      </c>
      <c r="AR128" s="10" t="str">
        <f t="shared" si="83"/>
        <v/>
      </c>
      <c r="AS128" s="10" t="str">
        <f t="shared" si="84"/>
        <v/>
      </c>
      <c r="AT128" s="10" t="str">
        <f t="shared" si="85"/>
        <v/>
      </c>
      <c r="AU128" s="10" t="str">
        <f t="shared" si="86"/>
        <v/>
      </c>
      <c r="AV128" s="10" t="str">
        <f t="shared" si="87"/>
        <v/>
      </c>
      <c r="AW128" s="10" t="str">
        <f t="shared" si="88"/>
        <v/>
      </c>
      <c r="AX128" s="10" t="str">
        <f t="shared" si="89"/>
        <v/>
      </c>
      <c r="AY128" s="10" t="str">
        <f t="shared" si="90"/>
        <v/>
      </c>
      <c r="AZ128" s="10" t="str">
        <f t="shared" si="91"/>
        <v/>
      </c>
      <c r="BA128" s="10" t="str">
        <f t="shared" si="92"/>
        <v/>
      </c>
      <c r="BB128" s="10" t="str">
        <f t="shared" si="93"/>
        <v/>
      </c>
      <c r="BC128" s="10" t="str">
        <f t="shared" si="28"/>
        <v/>
      </c>
      <c r="BD128" s="10" t="str">
        <f t="shared" si="94"/>
        <v/>
      </c>
      <c r="BE128" s="10"/>
      <c r="BF128" s="10" t="b">
        <f t="shared" si="95"/>
        <v>1</v>
      </c>
      <c r="BG128" s="10" t="b">
        <f t="shared" si="30"/>
        <v>1</v>
      </c>
      <c r="BH128" s="10" t="b">
        <f t="shared" si="96"/>
        <v>0</v>
      </c>
      <c r="BI128" s="10" t="b">
        <f t="shared" si="31"/>
        <v>0</v>
      </c>
      <c r="BJ128" s="10"/>
      <c r="BK128" s="10">
        <v>1000</v>
      </c>
      <c r="BL128" s="59">
        <f t="shared" si="68"/>
        <v>0</v>
      </c>
      <c r="BM128" s="59">
        <v>10</v>
      </c>
      <c r="BN128" s="10"/>
      <c r="BO128" s="10">
        <f t="shared" si="97"/>
        <v>0</v>
      </c>
      <c r="BP128" s="59">
        <f t="shared" si="98"/>
        <v>0</v>
      </c>
      <c r="BQ128" s="59">
        <f t="shared" si="99"/>
        <v>0</v>
      </c>
      <c r="BR128" s="59">
        <f t="shared" si="100"/>
        <v>0</v>
      </c>
      <c r="BS128" s="59">
        <f t="shared" si="101"/>
        <v>0</v>
      </c>
    </row>
    <row r="129" spans="1:71" x14ac:dyDescent="0.35">
      <c r="A129" s="25"/>
      <c r="B129" s="25"/>
      <c r="C129" s="51"/>
      <c r="D129" s="10" t="str">
        <f t="shared" si="66"/>
        <v/>
      </c>
      <c r="E129" s="28"/>
      <c r="F129" s="28"/>
      <c r="G129" s="28" t="s">
        <v>4</v>
      </c>
      <c r="H129" s="28"/>
      <c r="I129" s="28"/>
      <c r="J129" s="28" t="s">
        <v>4</v>
      </c>
      <c r="K129" s="28"/>
      <c r="L129" s="28"/>
      <c r="M129" s="28" t="s">
        <v>4</v>
      </c>
      <c r="N129" s="28"/>
      <c r="O129" s="28"/>
      <c r="P129" s="28" t="s">
        <v>4</v>
      </c>
      <c r="Q129" s="28"/>
      <c r="R129" s="28"/>
      <c r="S129" s="28" t="s">
        <v>4</v>
      </c>
      <c r="T129" s="28"/>
      <c r="U129" s="28"/>
      <c r="V129" s="51" t="s">
        <v>4</v>
      </c>
      <c r="W129" s="51"/>
      <c r="X129" s="28" t="s">
        <v>4</v>
      </c>
      <c r="Y129" s="10" t="str">
        <f>IF(AND('Section 8'!$L$4=No,OR($BF129=FALSE,$BG129=FALSE)),Tab_NotReq,
IF(AND($C129="",$D129="",$F129="",$I129="",$R129="",$U129="",$W129="",$AA129="",$AB129=""),"",
IF(COUNTIF($AA129:$BD129,Incomplete)&gt;=1,Incomplete_or_multiple_errors&amp;": "&amp;INDEX($AA$2:$BD$4,1,MATCH(Incomplete,$AA129:$BD129,0)),Complete)))</f>
        <v/>
      </c>
      <c r="Z129" s="7"/>
      <c r="AA129" s="10" t="str">
        <f t="shared" si="69"/>
        <v/>
      </c>
      <c r="AB129" s="10" t="str" cm="1">
        <f t="array" ref="AB129">IF($AB$1=No,"",
IF(OR(BF129=FALSE,BG129=FALSE),"",
IF(AND(SUMPRODUCT(--(BH129:BH$336=TRUE))=0,SUMPRODUCT(--(BI129:BI$336=TRUE))=0),"",Incomplete)))</f>
        <v/>
      </c>
      <c r="AC129" s="10" t="str">
        <f>IF(AC$1=No,"",IF($C129="","",
IF(COUNTIF('Substances &amp; Codes'!$B$4:$H$276,$C129)=0,Incomplete,Complete)))</f>
        <v/>
      </c>
      <c r="AD129" s="10" t="str">
        <f t="shared" si="67"/>
        <v/>
      </c>
      <c r="AE129" s="10" t="str">
        <f t="shared" si="70"/>
        <v/>
      </c>
      <c r="AF129" s="10" t="str">
        <f t="shared" si="71"/>
        <v/>
      </c>
      <c r="AG129" s="10" t="str">
        <f t="shared" si="72"/>
        <v/>
      </c>
      <c r="AH129" s="10" t="str">
        <f t="shared" si="73"/>
        <v/>
      </c>
      <c r="AI129" s="10" t="str">
        <f t="shared" si="74"/>
        <v/>
      </c>
      <c r="AJ129" s="10" t="str">
        <f t="shared" si="75"/>
        <v/>
      </c>
      <c r="AK129" s="10" t="str">
        <f t="shared" si="76"/>
        <v/>
      </c>
      <c r="AL129" s="10" t="str">
        <f t="shared" si="77"/>
        <v/>
      </c>
      <c r="AM129" s="10" t="str">
        <f t="shared" si="78"/>
        <v/>
      </c>
      <c r="AN129" s="10" t="str">
        <f t="shared" si="79"/>
        <v/>
      </c>
      <c r="AO129" s="10" t="str">
        <f t="shared" si="80"/>
        <v/>
      </c>
      <c r="AP129" s="10" t="str">
        <f t="shared" si="81"/>
        <v/>
      </c>
      <c r="AQ129" s="10" t="str">
        <f t="shared" si="82"/>
        <v/>
      </c>
      <c r="AR129" s="10" t="str">
        <f t="shared" si="83"/>
        <v/>
      </c>
      <c r="AS129" s="10" t="str">
        <f t="shared" si="84"/>
        <v/>
      </c>
      <c r="AT129" s="10" t="str">
        <f t="shared" si="85"/>
        <v/>
      </c>
      <c r="AU129" s="10" t="str">
        <f t="shared" si="86"/>
        <v/>
      </c>
      <c r="AV129" s="10" t="str">
        <f t="shared" si="87"/>
        <v/>
      </c>
      <c r="AW129" s="10" t="str">
        <f t="shared" si="88"/>
        <v/>
      </c>
      <c r="AX129" s="10" t="str">
        <f t="shared" si="89"/>
        <v/>
      </c>
      <c r="AY129" s="10" t="str">
        <f t="shared" si="90"/>
        <v/>
      </c>
      <c r="AZ129" s="10" t="str">
        <f t="shared" si="91"/>
        <v/>
      </c>
      <c r="BA129" s="10" t="str">
        <f t="shared" si="92"/>
        <v/>
      </c>
      <c r="BB129" s="10" t="str">
        <f t="shared" si="93"/>
        <v/>
      </c>
      <c r="BC129" s="10" t="str">
        <f t="shared" si="28"/>
        <v/>
      </c>
      <c r="BD129" s="10" t="str">
        <f t="shared" si="94"/>
        <v/>
      </c>
      <c r="BE129" s="10"/>
      <c r="BF129" s="10" t="b">
        <f t="shared" si="95"/>
        <v>1</v>
      </c>
      <c r="BG129" s="10" t="b">
        <f t="shared" si="30"/>
        <v>1</v>
      </c>
      <c r="BH129" s="10" t="b">
        <f t="shared" si="96"/>
        <v>0</v>
      </c>
      <c r="BI129" s="10" t="b">
        <f t="shared" si="31"/>
        <v>0</v>
      </c>
      <c r="BJ129" s="10"/>
      <c r="BK129" s="10">
        <v>1000</v>
      </c>
      <c r="BL129" s="59">
        <f t="shared" si="68"/>
        <v>0</v>
      </c>
      <c r="BM129" s="59">
        <v>10</v>
      </c>
      <c r="BN129" s="10"/>
      <c r="BO129" s="10">
        <f t="shared" si="97"/>
        <v>0</v>
      </c>
      <c r="BP129" s="59">
        <f t="shared" si="98"/>
        <v>0</v>
      </c>
      <c r="BQ129" s="59">
        <f t="shared" si="99"/>
        <v>0</v>
      </c>
      <c r="BR129" s="59">
        <f t="shared" si="100"/>
        <v>0</v>
      </c>
      <c r="BS129" s="59">
        <f t="shared" si="101"/>
        <v>0</v>
      </c>
    </row>
    <row r="130" spans="1:71" x14ac:dyDescent="0.35">
      <c r="A130" s="25"/>
      <c r="B130" s="25"/>
      <c r="C130" s="51"/>
      <c r="D130" s="10" t="str">
        <f t="shared" si="66"/>
        <v/>
      </c>
      <c r="E130" s="28"/>
      <c r="F130" s="28"/>
      <c r="G130" s="28" t="s">
        <v>4</v>
      </c>
      <c r="H130" s="28"/>
      <c r="I130" s="28"/>
      <c r="J130" s="28" t="s">
        <v>4</v>
      </c>
      <c r="K130" s="28"/>
      <c r="L130" s="28"/>
      <c r="M130" s="28" t="s">
        <v>4</v>
      </c>
      <c r="N130" s="28"/>
      <c r="O130" s="28"/>
      <c r="P130" s="28" t="s">
        <v>4</v>
      </c>
      <c r="Q130" s="28"/>
      <c r="R130" s="28"/>
      <c r="S130" s="28" t="s">
        <v>4</v>
      </c>
      <c r="T130" s="28"/>
      <c r="U130" s="28"/>
      <c r="V130" s="51" t="s">
        <v>4</v>
      </c>
      <c r="W130" s="51"/>
      <c r="X130" s="28" t="s">
        <v>4</v>
      </c>
      <c r="Y130" s="10" t="str">
        <f>IF(AND('Section 8'!$L$4=No,OR($BF130=FALSE,$BG130=FALSE)),Tab_NotReq,
IF(AND($C130="",$D130="",$F130="",$I130="",$R130="",$U130="",$W130="",$AA130="",$AB130=""),"",
IF(COUNTIF($AA130:$BD130,Incomplete)&gt;=1,Incomplete_or_multiple_errors&amp;": "&amp;INDEX($AA$2:$BD$4,1,MATCH(Incomplete,$AA130:$BD130,0)),Complete)))</f>
        <v/>
      </c>
      <c r="Z130" s="7"/>
      <c r="AA130" s="10" t="str">
        <f t="shared" si="69"/>
        <v/>
      </c>
      <c r="AB130" s="10" t="str" cm="1">
        <f t="array" ref="AB130">IF($AB$1=No,"",
IF(OR(BF130=FALSE,BG130=FALSE),"",
IF(AND(SUMPRODUCT(--(BH130:BH$336=TRUE))=0,SUMPRODUCT(--(BI130:BI$336=TRUE))=0),"",Incomplete)))</f>
        <v/>
      </c>
      <c r="AC130" s="10" t="str">
        <f>IF(AC$1=No,"",IF($C130="","",
IF(COUNTIF('Substances &amp; Codes'!$B$4:$H$276,$C130)=0,Incomplete,Complete)))</f>
        <v/>
      </c>
      <c r="AD130" s="10" t="str">
        <f t="shared" si="67"/>
        <v/>
      </c>
      <c r="AE130" s="10" t="str">
        <f t="shared" si="70"/>
        <v/>
      </c>
      <c r="AF130" s="10" t="str">
        <f t="shared" si="71"/>
        <v/>
      </c>
      <c r="AG130" s="10" t="str">
        <f t="shared" si="72"/>
        <v/>
      </c>
      <c r="AH130" s="10" t="str">
        <f t="shared" si="73"/>
        <v/>
      </c>
      <c r="AI130" s="10" t="str">
        <f t="shared" si="74"/>
        <v/>
      </c>
      <c r="AJ130" s="10" t="str">
        <f t="shared" si="75"/>
        <v/>
      </c>
      <c r="AK130" s="10" t="str">
        <f t="shared" si="76"/>
        <v/>
      </c>
      <c r="AL130" s="10" t="str">
        <f t="shared" si="77"/>
        <v/>
      </c>
      <c r="AM130" s="10" t="str">
        <f t="shared" si="78"/>
        <v/>
      </c>
      <c r="AN130" s="10" t="str">
        <f t="shared" si="79"/>
        <v/>
      </c>
      <c r="AO130" s="10" t="str">
        <f t="shared" si="80"/>
        <v/>
      </c>
      <c r="AP130" s="10" t="str">
        <f t="shared" si="81"/>
        <v/>
      </c>
      <c r="AQ130" s="10" t="str">
        <f t="shared" si="82"/>
        <v/>
      </c>
      <c r="AR130" s="10" t="str">
        <f t="shared" si="83"/>
        <v/>
      </c>
      <c r="AS130" s="10" t="str">
        <f t="shared" si="84"/>
        <v/>
      </c>
      <c r="AT130" s="10" t="str">
        <f t="shared" si="85"/>
        <v/>
      </c>
      <c r="AU130" s="10" t="str">
        <f t="shared" si="86"/>
        <v/>
      </c>
      <c r="AV130" s="10" t="str">
        <f t="shared" si="87"/>
        <v/>
      </c>
      <c r="AW130" s="10" t="str">
        <f t="shared" si="88"/>
        <v/>
      </c>
      <c r="AX130" s="10" t="str">
        <f t="shared" si="89"/>
        <v/>
      </c>
      <c r="AY130" s="10" t="str">
        <f t="shared" si="90"/>
        <v/>
      </c>
      <c r="AZ130" s="10" t="str">
        <f t="shared" si="91"/>
        <v/>
      </c>
      <c r="BA130" s="10" t="str">
        <f t="shared" si="92"/>
        <v/>
      </c>
      <c r="BB130" s="10" t="str">
        <f t="shared" si="93"/>
        <v/>
      </c>
      <c r="BC130" s="10" t="str">
        <f t="shared" si="28"/>
        <v/>
      </c>
      <c r="BD130" s="10" t="str">
        <f t="shared" si="94"/>
        <v/>
      </c>
      <c r="BE130" s="10"/>
      <c r="BF130" s="10" t="b">
        <f t="shared" si="95"/>
        <v>1</v>
      </c>
      <c r="BG130" s="10" t="b">
        <f t="shared" si="30"/>
        <v>1</v>
      </c>
      <c r="BH130" s="10" t="b">
        <f t="shared" si="96"/>
        <v>0</v>
      </c>
      <c r="BI130" s="10" t="b">
        <f t="shared" si="31"/>
        <v>0</v>
      </c>
      <c r="BJ130" s="10"/>
      <c r="BK130" s="10">
        <v>1000</v>
      </c>
      <c r="BL130" s="59">
        <f t="shared" si="68"/>
        <v>0</v>
      </c>
      <c r="BM130" s="59">
        <v>10</v>
      </c>
      <c r="BN130" s="10"/>
      <c r="BO130" s="10">
        <f t="shared" si="97"/>
        <v>0</v>
      </c>
      <c r="BP130" s="59">
        <f t="shared" si="98"/>
        <v>0</v>
      </c>
      <c r="BQ130" s="59">
        <f t="shared" si="99"/>
        <v>0</v>
      </c>
      <c r="BR130" s="59">
        <f t="shared" si="100"/>
        <v>0</v>
      </c>
      <c r="BS130" s="59">
        <f t="shared" si="101"/>
        <v>0</v>
      </c>
    </row>
    <row r="131" spans="1:71" x14ac:dyDescent="0.35">
      <c r="A131" s="25"/>
      <c r="B131" s="25"/>
      <c r="C131" s="51"/>
      <c r="D131" s="10" t="str">
        <f t="shared" si="66"/>
        <v/>
      </c>
      <c r="E131" s="28"/>
      <c r="F131" s="28"/>
      <c r="G131" s="28" t="s">
        <v>4</v>
      </c>
      <c r="H131" s="28"/>
      <c r="I131" s="28"/>
      <c r="J131" s="28" t="s">
        <v>4</v>
      </c>
      <c r="K131" s="28"/>
      <c r="L131" s="28"/>
      <c r="M131" s="28" t="s">
        <v>4</v>
      </c>
      <c r="N131" s="28"/>
      <c r="O131" s="28"/>
      <c r="P131" s="28" t="s">
        <v>4</v>
      </c>
      <c r="Q131" s="28"/>
      <c r="R131" s="28"/>
      <c r="S131" s="28" t="s">
        <v>4</v>
      </c>
      <c r="T131" s="28"/>
      <c r="U131" s="28"/>
      <c r="V131" s="51" t="s">
        <v>4</v>
      </c>
      <c r="W131" s="51"/>
      <c r="X131" s="28" t="s">
        <v>4</v>
      </c>
      <c r="Y131" s="10" t="str">
        <f>IF(AND('Section 8'!$L$4=No,OR($BF131=FALSE,$BG131=FALSE)),Tab_NotReq,
IF(AND($C131="",$D131="",$F131="",$I131="",$R131="",$U131="",$W131="",$AA131="",$AB131=""),"",
IF(COUNTIF($AA131:$BD131,Incomplete)&gt;=1,Incomplete_or_multiple_errors&amp;": "&amp;INDEX($AA$2:$BD$4,1,MATCH(Incomplete,$AA131:$BD131,0)),Complete)))</f>
        <v/>
      </c>
      <c r="Z131" s="7"/>
      <c r="AA131" s="10" t="str">
        <f t="shared" si="69"/>
        <v/>
      </c>
      <c r="AB131" s="10" t="str" cm="1">
        <f t="array" ref="AB131">IF($AB$1=No,"",
IF(OR(BF131=FALSE,BG131=FALSE),"",
IF(AND(SUMPRODUCT(--(BH131:BH$336=TRUE))=0,SUMPRODUCT(--(BI131:BI$336=TRUE))=0),"",Incomplete)))</f>
        <v/>
      </c>
      <c r="AC131" s="10" t="str">
        <f>IF(AC$1=No,"",IF($C131="","",
IF(COUNTIF('Substances &amp; Codes'!$B$4:$H$276,$C131)=0,Incomplete,Complete)))</f>
        <v/>
      </c>
      <c r="AD131" s="10" t="str">
        <f t="shared" si="67"/>
        <v/>
      </c>
      <c r="AE131" s="10" t="str">
        <f t="shared" si="70"/>
        <v/>
      </c>
      <c r="AF131" s="10" t="str">
        <f t="shared" si="71"/>
        <v/>
      </c>
      <c r="AG131" s="10" t="str">
        <f t="shared" si="72"/>
        <v/>
      </c>
      <c r="AH131" s="10" t="str">
        <f t="shared" si="73"/>
        <v/>
      </c>
      <c r="AI131" s="10" t="str">
        <f t="shared" si="74"/>
        <v/>
      </c>
      <c r="AJ131" s="10" t="str">
        <f t="shared" si="75"/>
        <v/>
      </c>
      <c r="AK131" s="10" t="str">
        <f t="shared" si="76"/>
        <v/>
      </c>
      <c r="AL131" s="10" t="str">
        <f t="shared" si="77"/>
        <v/>
      </c>
      <c r="AM131" s="10" t="str">
        <f t="shared" si="78"/>
        <v/>
      </c>
      <c r="AN131" s="10" t="str">
        <f t="shared" si="79"/>
        <v/>
      </c>
      <c r="AO131" s="10" t="str">
        <f t="shared" si="80"/>
        <v/>
      </c>
      <c r="AP131" s="10" t="str">
        <f t="shared" si="81"/>
        <v/>
      </c>
      <c r="AQ131" s="10" t="str">
        <f t="shared" si="82"/>
        <v/>
      </c>
      <c r="AR131" s="10" t="str">
        <f t="shared" si="83"/>
        <v/>
      </c>
      <c r="AS131" s="10" t="str">
        <f t="shared" si="84"/>
        <v/>
      </c>
      <c r="AT131" s="10" t="str">
        <f t="shared" si="85"/>
        <v/>
      </c>
      <c r="AU131" s="10" t="str">
        <f t="shared" si="86"/>
        <v/>
      </c>
      <c r="AV131" s="10" t="str">
        <f t="shared" si="87"/>
        <v/>
      </c>
      <c r="AW131" s="10" t="str">
        <f t="shared" si="88"/>
        <v/>
      </c>
      <c r="AX131" s="10" t="str">
        <f t="shared" si="89"/>
        <v/>
      </c>
      <c r="AY131" s="10" t="str">
        <f t="shared" si="90"/>
        <v/>
      </c>
      <c r="AZ131" s="10" t="str">
        <f t="shared" si="91"/>
        <v/>
      </c>
      <c r="BA131" s="10" t="str">
        <f t="shared" si="92"/>
        <v/>
      </c>
      <c r="BB131" s="10" t="str">
        <f t="shared" si="93"/>
        <v/>
      </c>
      <c r="BC131" s="10" t="str">
        <f t="shared" si="28"/>
        <v/>
      </c>
      <c r="BD131" s="10" t="str">
        <f t="shared" si="94"/>
        <v/>
      </c>
      <c r="BE131" s="10"/>
      <c r="BF131" s="10" t="b">
        <f t="shared" si="95"/>
        <v>1</v>
      </c>
      <c r="BG131" s="10" t="b">
        <f t="shared" si="30"/>
        <v>1</v>
      </c>
      <c r="BH131" s="10" t="b">
        <f t="shared" si="96"/>
        <v>0</v>
      </c>
      <c r="BI131" s="10" t="b">
        <f t="shared" si="31"/>
        <v>0</v>
      </c>
      <c r="BJ131" s="10"/>
      <c r="BK131" s="10">
        <v>1000</v>
      </c>
      <c r="BL131" s="59">
        <f t="shared" si="68"/>
        <v>0</v>
      </c>
      <c r="BM131" s="59">
        <v>10</v>
      </c>
      <c r="BN131" s="10"/>
      <c r="BO131" s="10">
        <f t="shared" si="97"/>
        <v>0</v>
      </c>
      <c r="BP131" s="59">
        <f t="shared" si="98"/>
        <v>0</v>
      </c>
      <c r="BQ131" s="59">
        <f t="shared" si="99"/>
        <v>0</v>
      </c>
      <c r="BR131" s="59">
        <f t="shared" si="100"/>
        <v>0</v>
      </c>
      <c r="BS131" s="59">
        <f t="shared" si="101"/>
        <v>0</v>
      </c>
    </row>
    <row r="132" spans="1:71" x14ac:dyDescent="0.35">
      <c r="A132" s="25"/>
      <c r="B132" s="25"/>
      <c r="C132" s="51"/>
      <c r="D132" s="10" t="str">
        <f t="shared" ref="D132:D195" si="102">IF(C132="", "",
IFERROR(VLOOKUP(C132, Substance_Full, 2, FALSE), ""))&amp;
IF(ISERROR(VLOOKUP(C132,CASRNp1,1,FALSE))=FALSE," PART 1",
IF(ISERROR(VLOOKUP(C132,CASRNp2,1,FALSE))=FALSE," PART 2",
IF(ISERROR(VLOOKUP(C132,CASRNp3,1,FALSE))=FALSE," PART 3","")))</f>
        <v/>
      </c>
      <c r="E132" s="28"/>
      <c r="F132" s="28"/>
      <c r="G132" s="28" t="s">
        <v>4</v>
      </c>
      <c r="H132" s="28"/>
      <c r="I132" s="28"/>
      <c r="J132" s="28" t="s">
        <v>4</v>
      </c>
      <c r="K132" s="28"/>
      <c r="L132" s="28"/>
      <c r="M132" s="28" t="s">
        <v>4</v>
      </c>
      <c r="N132" s="28"/>
      <c r="O132" s="28"/>
      <c r="P132" s="28" t="s">
        <v>4</v>
      </c>
      <c r="Q132" s="28"/>
      <c r="R132" s="28"/>
      <c r="S132" s="28" t="s">
        <v>4</v>
      </c>
      <c r="T132" s="28"/>
      <c r="U132" s="28"/>
      <c r="V132" s="51" t="s">
        <v>4</v>
      </c>
      <c r="W132" s="51"/>
      <c r="X132" s="28" t="s">
        <v>4</v>
      </c>
      <c r="Y132" s="10" t="str">
        <f>IF(AND('Section 8'!$L$4=No,OR($BF132=FALSE,$BG132=FALSE)),Tab_NotReq,
IF(AND($C132="",$D132="",$F132="",$I132="",$R132="",$U132="",$W132="",$AA132="",$AB132=""),"",
IF(COUNTIF($AA132:$BD132,Incomplete)&gt;=1,Incomplete_or_multiple_errors&amp;": "&amp;INDEX($AA$2:$BD$4,1,MATCH(Incomplete,$AA132:$BD132,0)),Complete)))</f>
        <v/>
      </c>
      <c r="Z132" s="7"/>
      <c r="AA132" s="10" t="str">
        <f t="shared" si="69"/>
        <v/>
      </c>
      <c r="AB132" s="10" t="str" cm="1">
        <f t="array" ref="AB132">IF($AB$1=No,"",
IF(OR(BF132=FALSE,BG132=FALSE),"",
IF(AND(SUMPRODUCT(--(BH132:BH$336=TRUE))=0,SUMPRODUCT(--(BI132:BI$336=TRUE))=0),"",Incomplete)))</f>
        <v/>
      </c>
      <c r="AC132" s="10" t="str">
        <f>IF(AC$1=No,"",IF($C132="","",
IF(COUNTIF('Substances &amp; Codes'!$B$4:$H$276,$C132)=0,Incomplete,Complete)))</f>
        <v/>
      </c>
      <c r="AD132" s="10" t="str">
        <f t="shared" ref="AD132:AD195" si="103">IF(AD$1=No,"",IF($C132="","",IF(COUNTIF($C$4:$C$336,$C132)&gt;1,Incomplete,Complete)))</f>
        <v/>
      </c>
      <c r="AE132" s="10" t="str">
        <f t="shared" si="70"/>
        <v/>
      </c>
      <c r="AF132" s="10" t="str">
        <f t="shared" si="71"/>
        <v/>
      </c>
      <c r="AG132" s="10" t="str">
        <f t="shared" si="72"/>
        <v/>
      </c>
      <c r="AH132" s="10" t="str">
        <f t="shared" si="73"/>
        <v/>
      </c>
      <c r="AI132" s="10" t="str">
        <f t="shared" si="74"/>
        <v/>
      </c>
      <c r="AJ132" s="10" t="str">
        <f t="shared" si="75"/>
        <v/>
      </c>
      <c r="AK132" s="10" t="str">
        <f t="shared" si="76"/>
        <v/>
      </c>
      <c r="AL132" s="10" t="str">
        <f t="shared" si="77"/>
        <v/>
      </c>
      <c r="AM132" s="10" t="str">
        <f t="shared" si="78"/>
        <v/>
      </c>
      <c r="AN132" s="10" t="str">
        <f t="shared" si="79"/>
        <v/>
      </c>
      <c r="AO132" s="10" t="str">
        <f t="shared" si="80"/>
        <v/>
      </c>
      <c r="AP132" s="10" t="str">
        <f t="shared" si="81"/>
        <v/>
      </c>
      <c r="AQ132" s="10" t="str">
        <f t="shared" si="82"/>
        <v/>
      </c>
      <c r="AR132" s="10" t="str">
        <f t="shared" si="83"/>
        <v/>
      </c>
      <c r="AS132" s="10" t="str">
        <f t="shared" si="84"/>
        <v/>
      </c>
      <c r="AT132" s="10" t="str">
        <f t="shared" si="85"/>
        <v/>
      </c>
      <c r="AU132" s="10" t="str">
        <f t="shared" si="86"/>
        <v/>
      </c>
      <c r="AV132" s="10" t="str">
        <f t="shared" si="87"/>
        <v/>
      </c>
      <c r="AW132" s="10" t="str">
        <f t="shared" si="88"/>
        <v/>
      </c>
      <c r="AX132" s="10" t="str">
        <f t="shared" si="89"/>
        <v/>
      </c>
      <c r="AY132" s="10" t="str">
        <f t="shared" si="90"/>
        <v/>
      </c>
      <c r="AZ132" s="10" t="str">
        <f t="shared" si="91"/>
        <v/>
      </c>
      <c r="BA132" s="10" t="str">
        <f t="shared" si="92"/>
        <v/>
      </c>
      <c r="BB132" s="10" t="str">
        <f t="shared" si="93"/>
        <v/>
      </c>
      <c r="BC132" s="10" t="str">
        <f t="shared" si="28"/>
        <v/>
      </c>
      <c r="BD132" s="10" t="str">
        <f t="shared" si="94"/>
        <v/>
      </c>
      <c r="BE132" s="10"/>
      <c r="BF132" s="10" t="b">
        <f t="shared" si="95"/>
        <v>1</v>
      </c>
      <c r="BG132" s="10" t="b">
        <f t="shared" si="30"/>
        <v>1</v>
      </c>
      <c r="BH132" s="10" t="b">
        <f t="shared" si="96"/>
        <v>0</v>
      </c>
      <c r="BI132" s="10" t="b">
        <f t="shared" si="31"/>
        <v>0</v>
      </c>
      <c r="BJ132" s="10"/>
      <c r="BK132" s="10">
        <v>1000</v>
      </c>
      <c r="BL132" s="59">
        <f t="shared" ref="BL132:BL195" si="104">IF(ISERROR(VLOOKUP(C132,CASRNp1,1,FALSE))=FALSE,10,
IF(ISERROR(VLOOKUP(C132,CASRNp2,1,FALSE))=FALSE,100000,
IF(ISERROR(VLOOKUP(C132,CASRNp3,1,FALSE))=FALSE,100000,)))</f>
        <v>0</v>
      </c>
      <c r="BM132" s="59">
        <v>10</v>
      </c>
      <c r="BN132" s="10"/>
      <c r="BO132" s="10">
        <f t="shared" si="97"/>
        <v>0</v>
      </c>
      <c r="BP132" s="59">
        <f t="shared" si="98"/>
        <v>0</v>
      </c>
      <c r="BQ132" s="59">
        <f t="shared" si="99"/>
        <v>0</v>
      </c>
      <c r="BR132" s="59">
        <f t="shared" si="100"/>
        <v>0</v>
      </c>
      <c r="BS132" s="59">
        <f t="shared" si="101"/>
        <v>0</v>
      </c>
    </row>
    <row r="133" spans="1:71" x14ac:dyDescent="0.35">
      <c r="A133" s="25"/>
      <c r="B133" s="25"/>
      <c r="C133" s="51"/>
      <c r="D133" s="10" t="str">
        <f t="shared" si="102"/>
        <v/>
      </c>
      <c r="E133" s="28"/>
      <c r="F133" s="28"/>
      <c r="G133" s="28" t="s">
        <v>4</v>
      </c>
      <c r="H133" s="28"/>
      <c r="I133" s="28"/>
      <c r="J133" s="28" t="s">
        <v>4</v>
      </c>
      <c r="K133" s="28"/>
      <c r="L133" s="28"/>
      <c r="M133" s="28" t="s">
        <v>4</v>
      </c>
      <c r="N133" s="28"/>
      <c r="O133" s="28"/>
      <c r="P133" s="28" t="s">
        <v>4</v>
      </c>
      <c r="Q133" s="28"/>
      <c r="R133" s="28"/>
      <c r="S133" s="28" t="s">
        <v>4</v>
      </c>
      <c r="T133" s="28"/>
      <c r="U133" s="28"/>
      <c r="V133" s="51" t="s">
        <v>4</v>
      </c>
      <c r="W133" s="51"/>
      <c r="X133" s="28" t="s">
        <v>4</v>
      </c>
      <c r="Y133" s="10" t="str">
        <f>IF(AND('Section 8'!$L$4=No,OR($BF133=FALSE,$BG133=FALSE)),Tab_NotReq,
IF(AND($C133="",$D133="",$F133="",$I133="",$R133="",$U133="",$W133="",$AA133="",$AB133=""),"",
IF(COUNTIF($AA133:$BD133,Incomplete)&gt;=1,Incomplete_or_multiple_errors&amp;": "&amp;INDEX($AA$2:$BD$4,1,MATCH(Incomplete,$AA133:$BD133,0)),Complete)))</f>
        <v/>
      </c>
      <c r="Z133" s="7"/>
      <c r="AA133" s="10" t="str">
        <f t="shared" ref="AA133:AA196" si="105">IF(AA$1=No,"",
IF(AND(
$C133="", OR(BF133=FALSE,BG133=FALSE)),
Incomplete,""))</f>
        <v/>
      </c>
      <c r="AB133" s="10" t="str" cm="1">
        <f t="array" ref="AB133">IF($AB$1=No,"",
IF(OR(BF133=FALSE,BG133=FALSE),"",
IF(AND(SUMPRODUCT(--(BH133:BH$336=TRUE))=0,SUMPRODUCT(--(BI133:BI$336=TRUE))=0),"",Incomplete)))</f>
        <v/>
      </c>
      <c r="AC133" s="10" t="str">
        <f>IF(AC$1=No,"",IF($C133="","",
IF(COUNTIF('Substances &amp; Codes'!$B$4:$H$276,$C133)=0,Incomplete,Complete)))</f>
        <v/>
      </c>
      <c r="AD133" s="10" t="str">
        <f t="shared" si="103"/>
        <v/>
      </c>
      <c r="AE133" s="10" t="str">
        <f t="shared" ref="AE133:AE196" si="106">IF(AE$1=No,"",IF($C133="", "",
IF(AND(E133=NA, OR(F133&lt;&gt;"",AND(G133&lt;&gt;"",G133&lt;&gt;No))=TRUE)=TRUE, Incomplete, "")))</f>
        <v/>
      </c>
      <c r="AF133" s="10" t="str">
        <f t="shared" ref="AF133:AF196" si="107">IF(AF$1=No,"",IF($C133="", "",
IF(AND(H133=NA, OR(I133&lt;&gt;"",AND(J133&lt;&gt;"",J133&lt;&gt;No))=TRUE)=TRUE, Incomplete, "")))</f>
        <v/>
      </c>
      <c r="AG133" s="10" t="str">
        <f t="shared" ref="AG133:AG196" si="108">IF(AG$1=No,"",IF($C133="", "",
IF(AND(K133=NA, OR(L133&lt;&gt;"",AND(M133&lt;&gt;"",M133&lt;&gt;No))=TRUE)=TRUE, Incomplete, "")))</f>
        <v/>
      </c>
      <c r="AH133" s="10" t="str">
        <f t="shared" ref="AH133:AH196" si="109">IF(AH$1=No,"",IF($C133="", "",
IF(AND(N133=NA, OR(O133&lt;&gt;"",AND(P133&lt;&gt;"",P133&lt;&gt;No))=TRUE)=TRUE, Incomplete, "")))</f>
        <v/>
      </c>
      <c r="AI133" s="10" t="str">
        <f t="shared" ref="AI133:AI196" si="110">IF(AI$1=No,"",IF($C133="", "",
IF(AND(Q133=NA, OR(R133&lt;&gt;"",AND(S133&lt;&gt;"",S133&lt;&gt;No))=TRUE)=TRUE, Incomplete, "")))</f>
        <v/>
      </c>
      <c r="AJ133" s="10" t="str">
        <f t="shared" ref="AJ133:AJ196" si="111">IF(AJ$1=No,"",IF($C133="", "",
IF(AND(T133=NA, OR(U133&lt;&gt;"",AND(V133&lt;&gt;"",V133&lt;&gt;No))=TRUE)=TRUE, Incomplete, "")))</f>
        <v/>
      </c>
      <c r="AK133" s="10" t="str">
        <f t="shared" ref="AK133:AK196" si="112">IF(AK$1=No,"",
IF($C133="","",
IF(E133="",Incomplete,
IF(ISERROR(VLOOKUP(E133,units,1,FALSE))=TRUE,Incomplete,Complete))))</f>
        <v/>
      </c>
      <c r="AL133" s="10" t="str">
        <f t="shared" ref="AL133:AL196" si="113">IF(AL$1=No,"",
IF($C133="","",
IF($E133="N/A","",
IF(ISNUMBER(F133)=FALSE,Incomplete,
IF($F133&lt;0, Incomplete,
IF(LEN($F133)-LEN(INT($F133))&gt;5, Incomplete,
Complete))))))</f>
        <v/>
      </c>
      <c r="AM133" s="10" t="str">
        <f t="shared" ref="AM133:AM196" si="114">IF($AM$1=No,"",
IF($C133="","",
IF($E133="N/A", "",
IF(G133="",Incomplete,
IF(ISERROR(VLOOKUP(G133,YesNo_CBI,1,FALSE))=TRUE,Incomplete,Complete)))))</f>
        <v/>
      </c>
      <c r="AN133" s="10" t="str">
        <f t="shared" ref="AN133:AN196" si="115">IF(AN$1=No,"",
IF($C133="","",
IF(H133="",Incomplete,
IF(ISERROR(VLOOKUP(H133,units,1,FALSE))=TRUE,Incomplete,Complete))))</f>
        <v/>
      </c>
      <c r="AO133" s="10" t="str">
        <f t="shared" ref="AO133:AO196" si="116">IF(AO$1=No,"",
IF($C133="","",
IF($H133="N/A","",
IF(ISNUMBER(I133)=FALSE,Incomplete,
IF($I133&lt;0, Incomplete,
IF(LEN($I133)-LEN(INT($I133))&gt;5, Incomplete,
Complete))))))</f>
        <v/>
      </c>
      <c r="AP133" s="10" t="str">
        <f t="shared" ref="AP133:AP196" si="117">IF($AP$1=No,"",
IF($C133="","",
IF($H133="N/A", "",
IF(J133="",Incomplete,
IF(ISERROR(VLOOKUP(J133,YesNo_CBI,1,FALSE))=TRUE,Incomplete,Complete)))))</f>
        <v/>
      </c>
      <c r="AQ133" s="10" t="str">
        <f t="shared" ref="AQ133:AQ196" si="118">IF(AQ$1=No,"",
IF($C133="","",
IF(K133="",Incomplete,
IF(ISERROR(VLOOKUP(K133,units,1,FALSE))=TRUE,Incomplete,Complete))))</f>
        <v/>
      </c>
      <c r="AR133" s="10" t="str">
        <f t="shared" ref="AR133:AR196" si="119">IF(AR$1=No,"",
IF($C133="","",
IF($K133="N/A","",
IF(ISNUMBER(L133)=FALSE,Incomplete,
IF($L133&lt;0, Incomplete,
IF(LEN($L133)-LEN(INT($L133))&gt;5, Incomplete,
Complete))))))</f>
        <v/>
      </c>
      <c r="AS133" s="10" t="str">
        <f t="shared" ref="AS133:AS196" si="120">IF($AS$1=No,"",
IF($C133="","",
IF($K133="N/A","",
IF(M133="",Incomplete,
IF(ISERROR(VLOOKUP(M133,YesNo_CBI,1,FALSE))=TRUE,Incomplete,Complete)))))</f>
        <v/>
      </c>
      <c r="AT133" s="10" t="str">
        <f t="shared" ref="AT133:AT196" si="121">IF(AT$1=No,"",
IF($C133="","",
IF(N133="",Incomplete,
IF(ISERROR(VLOOKUP(N133,units,1,FALSE))=TRUE,Incomplete,Complete))))</f>
        <v/>
      </c>
      <c r="AU133" s="10" t="str">
        <f t="shared" ref="AU133:AU196" si="122">IF(AU$1=No,"",
IF($C133="","",
IF($N133="N/A","",
IF(ISNUMBER(O133)=FALSE,Incomplete,
IF($O133&lt;0, Incomplete,
IF(LEN($O133)-LEN(INT($O133))&gt;5, Incomplete,
Complete))))))</f>
        <v/>
      </c>
      <c r="AV133" s="10" t="str">
        <f t="shared" ref="AV133:AV196" si="123">IF($AV$1=No,"",
IF($C133="","",
IF($N133="N/A","",
IF(P133="",Incomplete,
IF(ISERROR(VLOOKUP(P133,YesNo_CBI,1,FALSE))=TRUE,Incomplete,Complete)))))</f>
        <v/>
      </c>
      <c r="AW133" s="10" t="str">
        <f t="shared" ref="AW133:AW196" si="124">IF(AW$1=No,"",
IF($C133="","",
IF(Q133="",Incomplete,
IF(ISERROR(VLOOKUP(Q133,units,1,FALSE))=TRUE,Incomplete,Complete))))</f>
        <v/>
      </c>
      <c r="AX133" s="10" t="str">
        <f t="shared" ref="AX133:AX196" si="125">IF(AX$1=No,"",
IF($C133="","",
IF($Q133="N/A","",
IF(ISNUMBER(R133)=FALSE,Incomplete,
IF($R133&lt;0, Incomplete,
IF(LEN($R133)-LEN(INT($R133))&gt;5, Incomplete,
Complete))))))</f>
        <v/>
      </c>
      <c r="AY133" s="10" t="str">
        <f t="shared" ref="AY133:AY196" si="126">IF($AP$1=No,"",
IF($C133="","",
IF($Q133="N/A","",
IF(S133="",Incomplete,
IF(ISERROR(VLOOKUP(S133,YesNo_CBI,1,FALSE))=TRUE,Incomplete,Complete)))))</f>
        <v/>
      </c>
      <c r="AZ133" s="10" t="str">
        <f t="shared" ref="AZ133:AZ196" si="127">IF(AZ$1=No,"",
IF($C133="","",
IF(T133="",Incomplete,
IF(ISERROR(VLOOKUP(T133,units,1,FALSE))=TRUE,Incomplete,Complete))))</f>
        <v/>
      </c>
      <c r="BA133" s="10" t="str">
        <f t="shared" ref="BA133:BA196" si="128">IF(BA$1=No,"",
IF($C133="","",
IF($T133="N/A","",
IF(ISNUMBER(U133)=FALSE,Incomplete,
IF($U133&lt;0, Incomplete,
IF(LEN($U133)-LEN(INT($U133))&gt;5, Incomplete,
Complete))))))</f>
        <v/>
      </c>
      <c r="BB133" s="10" t="str">
        <f t="shared" ref="BB133:BB196" si="129">IF($AP$1=No,"",
IF($C133="","",
IF($T133="N/A","",
IF(V133="",Incomplete,
IF(ISERROR(VLOOKUP(V133,YesNo_CBI,1,FALSE))=TRUE,Incomplete,Complete)))))</f>
        <v/>
      </c>
      <c r="BC133" s="10" t="str">
        <f t="shared" si="28"/>
        <v/>
      </c>
      <c r="BD133" s="10" t="str">
        <f t="shared" ref="BD133:BD196" si="130">IF($BD$1=No,"",
IF(C133="","",
IF(AND(W133="",OR(X133="",X133=No)),"",
IF(AND(COUNTA(W133)&gt;0,ISERROR(VLOOKUP(X133,YesNo_CBI,1,FALSE))=FALSE)=TRUE,Complete,Incomplete))))</f>
        <v/>
      </c>
      <c r="BE133" s="10"/>
      <c r="BF133" s="10" t="b">
        <f t="shared" ref="BF133:BF196" si="131">AND($C133="",$D133="",$E133="",$F133="",$H133="",$I133="",$K133="",$L133="",$N133="",$O133="",$Q133="",$T133="",$R133="",$U133="",$W133="")</f>
        <v>1</v>
      </c>
      <c r="BG133" s="10" t="b">
        <f t="shared" si="30"/>
        <v>1</v>
      </c>
      <c r="BH133" s="10" t="b">
        <f t="shared" ref="BH133:BH196" si="132">OR($C134&lt;&gt;"",$D134&lt;&gt;"",$E134&lt;&gt;"",$F134&lt;&gt;"",$H134&lt;&gt;"",$I134&lt;&gt;"",$K134&lt;&gt;"",$L134&lt;&gt;"",$N134&lt;&gt;"",$O134&lt;&gt;"",$Q134&lt;&gt;"",$R134&lt;&gt;"",$T134&lt;&gt;"",$U134&lt;&gt;"",$W134&lt;&gt;"")</f>
        <v>0</v>
      </c>
      <c r="BI133" s="10" t="b">
        <f t="shared" si="31"/>
        <v>0</v>
      </c>
      <c r="BJ133" s="10"/>
      <c r="BK133" s="10">
        <v>1000</v>
      </c>
      <c r="BL133" s="59">
        <f t="shared" si="104"/>
        <v>0</v>
      </c>
      <c r="BM133" s="59">
        <v>10</v>
      </c>
      <c r="BN133" s="10"/>
      <c r="BO133" s="10">
        <f t="shared" ref="BO133:BO196" si="133">IF($E133="Grams (g)", $F133,
IF($E133="Kilograms (kg)", $F133 * 1000, 0))</f>
        <v>0</v>
      </c>
      <c r="BP133" s="59">
        <f t="shared" ref="BP133:BP196" si="134">IF($H133="Grams (g)", $I133,
IF($H133="Kilograms (kg)", $I133 * 1000, 0))</f>
        <v>0</v>
      </c>
      <c r="BQ133" s="59">
        <f t="shared" ref="BQ133:BQ196" si="135">IF($K133="Grams (g)", $L133,
IF($K133="Kilograms (kg)", $L133 * 1000, 0))</f>
        <v>0</v>
      </c>
      <c r="BR133" s="59">
        <f t="shared" ref="BR133:BR196" si="136">IF($N133="Grams (g)", $O133,
IF($N133="Kilograms (kg)", $O133 * 1000, 0))</f>
        <v>0</v>
      </c>
      <c r="BS133" s="59">
        <f t="shared" ref="BS133:BS196" si="137">IF($Q133="Grams (g)", $R133,
IF($Q133="Kilograms (kg)", $R133 * 1000, 0))</f>
        <v>0</v>
      </c>
    </row>
    <row r="134" spans="1:71" x14ac:dyDescent="0.35">
      <c r="A134" s="25"/>
      <c r="B134" s="25"/>
      <c r="C134" s="51"/>
      <c r="D134" s="10" t="str">
        <f t="shared" si="102"/>
        <v/>
      </c>
      <c r="E134" s="28"/>
      <c r="F134" s="28"/>
      <c r="G134" s="28" t="s">
        <v>4</v>
      </c>
      <c r="H134" s="28"/>
      <c r="I134" s="28"/>
      <c r="J134" s="28" t="s">
        <v>4</v>
      </c>
      <c r="K134" s="28"/>
      <c r="L134" s="28"/>
      <c r="M134" s="28" t="s">
        <v>4</v>
      </c>
      <c r="N134" s="28"/>
      <c r="O134" s="28"/>
      <c r="P134" s="28" t="s">
        <v>4</v>
      </c>
      <c r="Q134" s="28"/>
      <c r="R134" s="28"/>
      <c r="S134" s="28" t="s">
        <v>4</v>
      </c>
      <c r="T134" s="28"/>
      <c r="U134" s="28"/>
      <c r="V134" s="51" t="s">
        <v>4</v>
      </c>
      <c r="W134" s="51"/>
      <c r="X134" s="28" t="s">
        <v>4</v>
      </c>
      <c r="Y134" s="10" t="str">
        <f>IF(AND('Section 8'!$L$4=No,OR($BF134=FALSE,$BG134=FALSE)),Tab_NotReq,
IF(AND($C134="",$D134="",$F134="",$I134="",$R134="",$U134="",$W134="",$AA134="",$AB134=""),"",
IF(COUNTIF($AA134:$BD134,Incomplete)&gt;=1,Incomplete_or_multiple_errors&amp;": "&amp;INDEX($AA$2:$BD$4,1,MATCH(Incomplete,$AA134:$BD134,0)),Complete)))</f>
        <v/>
      </c>
      <c r="Z134" s="7"/>
      <c r="AA134" s="10" t="str">
        <f t="shared" si="105"/>
        <v/>
      </c>
      <c r="AB134" s="10" t="str" cm="1">
        <f t="array" ref="AB134">IF($AB$1=No,"",
IF(OR(BF134=FALSE,BG134=FALSE),"",
IF(AND(SUMPRODUCT(--(BH134:BH$336=TRUE))=0,SUMPRODUCT(--(BI134:BI$336=TRUE))=0),"",Incomplete)))</f>
        <v/>
      </c>
      <c r="AC134" s="10" t="str">
        <f>IF(AC$1=No,"",IF($C134="","",
IF(COUNTIF('Substances &amp; Codes'!$B$4:$H$276,$C134)=0,Incomplete,Complete)))</f>
        <v/>
      </c>
      <c r="AD134" s="10" t="str">
        <f t="shared" si="103"/>
        <v/>
      </c>
      <c r="AE134" s="10" t="str">
        <f t="shared" si="106"/>
        <v/>
      </c>
      <c r="AF134" s="10" t="str">
        <f t="shared" si="107"/>
        <v/>
      </c>
      <c r="AG134" s="10" t="str">
        <f t="shared" si="108"/>
        <v/>
      </c>
      <c r="AH134" s="10" t="str">
        <f t="shared" si="109"/>
        <v/>
      </c>
      <c r="AI134" s="10" t="str">
        <f t="shared" si="110"/>
        <v/>
      </c>
      <c r="AJ134" s="10" t="str">
        <f t="shared" si="111"/>
        <v/>
      </c>
      <c r="AK134" s="10" t="str">
        <f t="shared" si="112"/>
        <v/>
      </c>
      <c r="AL134" s="10" t="str">
        <f t="shared" si="113"/>
        <v/>
      </c>
      <c r="AM134" s="10" t="str">
        <f t="shared" si="114"/>
        <v/>
      </c>
      <c r="AN134" s="10" t="str">
        <f t="shared" si="115"/>
        <v/>
      </c>
      <c r="AO134" s="10" t="str">
        <f t="shared" si="116"/>
        <v/>
      </c>
      <c r="AP134" s="10" t="str">
        <f t="shared" si="117"/>
        <v/>
      </c>
      <c r="AQ134" s="10" t="str">
        <f t="shared" si="118"/>
        <v/>
      </c>
      <c r="AR134" s="10" t="str">
        <f t="shared" si="119"/>
        <v/>
      </c>
      <c r="AS134" s="10" t="str">
        <f t="shared" si="120"/>
        <v/>
      </c>
      <c r="AT134" s="10" t="str">
        <f t="shared" si="121"/>
        <v/>
      </c>
      <c r="AU134" s="10" t="str">
        <f t="shared" si="122"/>
        <v/>
      </c>
      <c r="AV134" s="10" t="str">
        <f t="shared" si="123"/>
        <v/>
      </c>
      <c r="AW134" s="10" t="str">
        <f t="shared" si="124"/>
        <v/>
      </c>
      <c r="AX134" s="10" t="str">
        <f t="shared" si="125"/>
        <v/>
      </c>
      <c r="AY134" s="10" t="str">
        <f t="shared" si="126"/>
        <v/>
      </c>
      <c r="AZ134" s="10" t="str">
        <f t="shared" si="127"/>
        <v/>
      </c>
      <c r="BA134" s="10" t="str">
        <f t="shared" si="128"/>
        <v/>
      </c>
      <c r="BB134" s="10" t="str">
        <f t="shared" si="129"/>
        <v/>
      </c>
      <c r="BC134" s="10" t="str">
        <f t="shared" si="28"/>
        <v/>
      </c>
      <c r="BD134" s="10" t="str">
        <f t="shared" si="130"/>
        <v/>
      </c>
      <c r="BE134" s="10"/>
      <c r="BF134" s="10" t="b">
        <f t="shared" si="131"/>
        <v>1</v>
      </c>
      <c r="BG134" s="10" t="b">
        <f t="shared" si="30"/>
        <v>1</v>
      </c>
      <c r="BH134" s="10" t="b">
        <f t="shared" si="132"/>
        <v>0</v>
      </c>
      <c r="BI134" s="10" t="b">
        <f t="shared" si="31"/>
        <v>0</v>
      </c>
      <c r="BJ134" s="10"/>
      <c r="BK134" s="10">
        <v>1000</v>
      </c>
      <c r="BL134" s="59">
        <f t="shared" si="104"/>
        <v>0</v>
      </c>
      <c r="BM134" s="59">
        <v>10</v>
      </c>
      <c r="BN134" s="10"/>
      <c r="BO134" s="10">
        <f t="shared" si="133"/>
        <v>0</v>
      </c>
      <c r="BP134" s="59">
        <f t="shared" si="134"/>
        <v>0</v>
      </c>
      <c r="BQ134" s="59">
        <f t="shared" si="135"/>
        <v>0</v>
      </c>
      <c r="BR134" s="59">
        <f t="shared" si="136"/>
        <v>0</v>
      </c>
      <c r="BS134" s="59">
        <f t="shared" si="137"/>
        <v>0</v>
      </c>
    </row>
    <row r="135" spans="1:71" x14ac:dyDescent="0.35">
      <c r="A135" s="25"/>
      <c r="B135" s="25"/>
      <c r="C135" s="51"/>
      <c r="D135" s="10" t="str">
        <f t="shared" si="102"/>
        <v/>
      </c>
      <c r="E135" s="28"/>
      <c r="F135" s="28"/>
      <c r="G135" s="28" t="s">
        <v>4</v>
      </c>
      <c r="H135" s="28"/>
      <c r="I135" s="28"/>
      <c r="J135" s="28" t="s">
        <v>4</v>
      </c>
      <c r="K135" s="28"/>
      <c r="L135" s="28"/>
      <c r="M135" s="28" t="s">
        <v>4</v>
      </c>
      <c r="N135" s="28"/>
      <c r="O135" s="28"/>
      <c r="P135" s="28" t="s">
        <v>4</v>
      </c>
      <c r="Q135" s="28"/>
      <c r="R135" s="28"/>
      <c r="S135" s="28" t="s">
        <v>4</v>
      </c>
      <c r="T135" s="28"/>
      <c r="U135" s="28"/>
      <c r="V135" s="51" t="s">
        <v>4</v>
      </c>
      <c r="W135" s="51"/>
      <c r="X135" s="28" t="s">
        <v>4</v>
      </c>
      <c r="Y135" s="10" t="str">
        <f>IF(AND('Section 8'!$L$4=No,OR($BF135=FALSE,$BG135=FALSE)),Tab_NotReq,
IF(AND($C135="",$D135="",$F135="",$I135="",$R135="",$U135="",$W135="",$AA135="",$AB135=""),"",
IF(COUNTIF($AA135:$BD135,Incomplete)&gt;=1,Incomplete_or_multiple_errors&amp;": "&amp;INDEX($AA$2:$BD$4,1,MATCH(Incomplete,$AA135:$BD135,0)),Complete)))</f>
        <v/>
      </c>
      <c r="Z135" s="7"/>
      <c r="AA135" s="10" t="str">
        <f t="shared" si="105"/>
        <v/>
      </c>
      <c r="AB135" s="10" t="str" cm="1">
        <f t="array" ref="AB135">IF($AB$1=No,"",
IF(OR(BF135=FALSE,BG135=FALSE),"",
IF(AND(SUMPRODUCT(--(BH135:BH$336=TRUE))=0,SUMPRODUCT(--(BI135:BI$336=TRUE))=0),"",Incomplete)))</f>
        <v/>
      </c>
      <c r="AC135" s="10" t="str">
        <f>IF(AC$1=No,"",IF($C135="","",
IF(COUNTIF('Substances &amp; Codes'!$B$4:$H$276,$C135)=0,Incomplete,Complete)))</f>
        <v/>
      </c>
      <c r="AD135" s="10" t="str">
        <f t="shared" si="103"/>
        <v/>
      </c>
      <c r="AE135" s="10" t="str">
        <f t="shared" si="106"/>
        <v/>
      </c>
      <c r="AF135" s="10" t="str">
        <f t="shared" si="107"/>
        <v/>
      </c>
      <c r="AG135" s="10" t="str">
        <f t="shared" si="108"/>
        <v/>
      </c>
      <c r="AH135" s="10" t="str">
        <f t="shared" si="109"/>
        <v/>
      </c>
      <c r="AI135" s="10" t="str">
        <f t="shared" si="110"/>
        <v/>
      </c>
      <c r="AJ135" s="10" t="str">
        <f t="shared" si="111"/>
        <v/>
      </c>
      <c r="AK135" s="10" t="str">
        <f t="shared" si="112"/>
        <v/>
      </c>
      <c r="AL135" s="10" t="str">
        <f t="shared" si="113"/>
        <v/>
      </c>
      <c r="AM135" s="10" t="str">
        <f t="shared" si="114"/>
        <v/>
      </c>
      <c r="AN135" s="10" t="str">
        <f t="shared" si="115"/>
        <v/>
      </c>
      <c r="AO135" s="10" t="str">
        <f t="shared" si="116"/>
        <v/>
      </c>
      <c r="AP135" s="10" t="str">
        <f t="shared" si="117"/>
        <v/>
      </c>
      <c r="AQ135" s="10" t="str">
        <f t="shared" si="118"/>
        <v/>
      </c>
      <c r="AR135" s="10" t="str">
        <f t="shared" si="119"/>
        <v/>
      </c>
      <c r="AS135" s="10" t="str">
        <f t="shared" si="120"/>
        <v/>
      </c>
      <c r="AT135" s="10" t="str">
        <f t="shared" si="121"/>
        <v/>
      </c>
      <c r="AU135" s="10" t="str">
        <f t="shared" si="122"/>
        <v/>
      </c>
      <c r="AV135" s="10" t="str">
        <f t="shared" si="123"/>
        <v/>
      </c>
      <c r="AW135" s="10" t="str">
        <f t="shared" si="124"/>
        <v/>
      </c>
      <c r="AX135" s="10" t="str">
        <f t="shared" si="125"/>
        <v/>
      </c>
      <c r="AY135" s="10" t="str">
        <f t="shared" si="126"/>
        <v/>
      </c>
      <c r="AZ135" s="10" t="str">
        <f t="shared" si="127"/>
        <v/>
      </c>
      <c r="BA135" s="10" t="str">
        <f t="shared" si="128"/>
        <v/>
      </c>
      <c r="BB135" s="10" t="str">
        <f t="shared" si="129"/>
        <v/>
      </c>
      <c r="BC135" s="10" t="str">
        <f t="shared" si="28"/>
        <v/>
      </c>
      <c r="BD135" s="10" t="str">
        <f t="shared" si="130"/>
        <v/>
      </c>
      <c r="BE135" s="10"/>
      <c r="BF135" s="10" t="b">
        <f t="shared" si="131"/>
        <v>1</v>
      </c>
      <c r="BG135" s="10" t="b">
        <f t="shared" si="30"/>
        <v>1</v>
      </c>
      <c r="BH135" s="10" t="b">
        <f t="shared" si="132"/>
        <v>0</v>
      </c>
      <c r="BI135" s="10" t="b">
        <f t="shared" si="31"/>
        <v>0</v>
      </c>
      <c r="BJ135" s="10"/>
      <c r="BK135" s="10">
        <v>1000</v>
      </c>
      <c r="BL135" s="59">
        <f t="shared" si="104"/>
        <v>0</v>
      </c>
      <c r="BM135" s="59">
        <v>10</v>
      </c>
      <c r="BN135" s="10"/>
      <c r="BO135" s="10">
        <f t="shared" si="133"/>
        <v>0</v>
      </c>
      <c r="BP135" s="59">
        <f t="shared" si="134"/>
        <v>0</v>
      </c>
      <c r="BQ135" s="59">
        <f t="shared" si="135"/>
        <v>0</v>
      </c>
      <c r="BR135" s="59">
        <f t="shared" si="136"/>
        <v>0</v>
      </c>
      <c r="BS135" s="59">
        <f t="shared" si="137"/>
        <v>0</v>
      </c>
    </row>
    <row r="136" spans="1:71" x14ac:dyDescent="0.35">
      <c r="A136" s="25"/>
      <c r="B136" s="25"/>
      <c r="C136" s="51"/>
      <c r="D136" s="10" t="str">
        <f t="shared" si="102"/>
        <v/>
      </c>
      <c r="E136" s="28"/>
      <c r="F136" s="28"/>
      <c r="G136" s="28" t="s">
        <v>4</v>
      </c>
      <c r="H136" s="28"/>
      <c r="I136" s="28"/>
      <c r="J136" s="28" t="s">
        <v>4</v>
      </c>
      <c r="K136" s="28"/>
      <c r="L136" s="28"/>
      <c r="M136" s="28" t="s">
        <v>4</v>
      </c>
      <c r="N136" s="28"/>
      <c r="O136" s="28"/>
      <c r="P136" s="28" t="s">
        <v>4</v>
      </c>
      <c r="Q136" s="28"/>
      <c r="R136" s="28"/>
      <c r="S136" s="28" t="s">
        <v>4</v>
      </c>
      <c r="T136" s="28"/>
      <c r="U136" s="28"/>
      <c r="V136" s="51" t="s">
        <v>4</v>
      </c>
      <c r="W136" s="51"/>
      <c r="X136" s="28" t="s">
        <v>4</v>
      </c>
      <c r="Y136" s="10" t="str">
        <f>IF(AND('Section 8'!$L$4=No,OR($BF136=FALSE,$BG136=FALSE)),Tab_NotReq,
IF(AND($C136="",$D136="",$F136="",$I136="",$R136="",$U136="",$W136="",$AA136="",$AB136=""),"",
IF(COUNTIF($AA136:$BD136,Incomplete)&gt;=1,Incomplete_or_multiple_errors&amp;": "&amp;INDEX($AA$2:$BD$4,1,MATCH(Incomplete,$AA136:$BD136,0)),Complete)))</f>
        <v/>
      </c>
      <c r="Z136" s="7"/>
      <c r="AA136" s="10" t="str">
        <f t="shared" si="105"/>
        <v/>
      </c>
      <c r="AB136" s="10" t="str" cm="1">
        <f t="array" ref="AB136">IF($AB$1=No,"",
IF(OR(BF136=FALSE,BG136=FALSE),"",
IF(AND(SUMPRODUCT(--(BH136:BH$336=TRUE))=0,SUMPRODUCT(--(BI136:BI$336=TRUE))=0),"",Incomplete)))</f>
        <v/>
      </c>
      <c r="AC136" s="10" t="str">
        <f>IF(AC$1=No,"",IF($C136="","",
IF(COUNTIF('Substances &amp; Codes'!$B$4:$H$276,$C136)=0,Incomplete,Complete)))</f>
        <v/>
      </c>
      <c r="AD136" s="10" t="str">
        <f t="shared" si="103"/>
        <v/>
      </c>
      <c r="AE136" s="10" t="str">
        <f t="shared" si="106"/>
        <v/>
      </c>
      <c r="AF136" s="10" t="str">
        <f t="shared" si="107"/>
        <v/>
      </c>
      <c r="AG136" s="10" t="str">
        <f t="shared" si="108"/>
        <v/>
      </c>
      <c r="AH136" s="10" t="str">
        <f t="shared" si="109"/>
        <v/>
      </c>
      <c r="AI136" s="10" t="str">
        <f t="shared" si="110"/>
        <v/>
      </c>
      <c r="AJ136" s="10" t="str">
        <f t="shared" si="111"/>
        <v/>
      </c>
      <c r="AK136" s="10" t="str">
        <f t="shared" si="112"/>
        <v/>
      </c>
      <c r="AL136" s="10" t="str">
        <f t="shared" si="113"/>
        <v/>
      </c>
      <c r="AM136" s="10" t="str">
        <f t="shared" si="114"/>
        <v/>
      </c>
      <c r="AN136" s="10" t="str">
        <f t="shared" si="115"/>
        <v/>
      </c>
      <c r="AO136" s="10" t="str">
        <f t="shared" si="116"/>
        <v/>
      </c>
      <c r="AP136" s="10" t="str">
        <f t="shared" si="117"/>
        <v/>
      </c>
      <c r="AQ136" s="10" t="str">
        <f t="shared" si="118"/>
        <v/>
      </c>
      <c r="AR136" s="10" t="str">
        <f t="shared" si="119"/>
        <v/>
      </c>
      <c r="AS136" s="10" t="str">
        <f t="shared" si="120"/>
        <v/>
      </c>
      <c r="AT136" s="10" t="str">
        <f t="shared" si="121"/>
        <v/>
      </c>
      <c r="AU136" s="10" t="str">
        <f t="shared" si="122"/>
        <v/>
      </c>
      <c r="AV136" s="10" t="str">
        <f t="shared" si="123"/>
        <v/>
      </c>
      <c r="AW136" s="10" t="str">
        <f t="shared" si="124"/>
        <v/>
      </c>
      <c r="AX136" s="10" t="str">
        <f t="shared" si="125"/>
        <v/>
      </c>
      <c r="AY136" s="10" t="str">
        <f t="shared" si="126"/>
        <v/>
      </c>
      <c r="AZ136" s="10" t="str">
        <f t="shared" si="127"/>
        <v/>
      </c>
      <c r="BA136" s="10" t="str">
        <f t="shared" si="128"/>
        <v/>
      </c>
      <c r="BB136" s="10" t="str">
        <f t="shared" si="129"/>
        <v/>
      </c>
      <c r="BC136" s="10" t="str">
        <f t="shared" si="28"/>
        <v/>
      </c>
      <c r="BD136" s="10" t="str">
        <f t="shared" si="130"/>
        <v/>
      </c>
      <c r="BE136" s="10"/>
      <c r="BF136" s="10" t="b">
        <f t="shared" si="131"/>
        <v>1</v>
      </c>
      <c r="BG136" s="10" t="b">
        <f t="shared" si="30"/>
        <v>1</v>
      </c>
      <c r="BH136" s="10" t="b">
        <f t="shared" si="132"/>
        <v>0</v>
      </c>
      <c r="BI136" s="10" t="b">
        <f t="shared" si="31"/>
        <v>0</v>
      </c>
      <c r="BJ136" s="10"/>
      <c r="BK136" s="10">
        <v>1000</v>
      </c>
      <c r="BL136" s="59">
        <f t="shared" si="104"/>
        <v>0</v>
      </c>
      <c r="BM136" s="59">
        <v>10</v>
      </c>
      <c r="BN136" s="10"/>
      <c r="BO136" s="10">
        <f t="shared" si="133"/>
        <v>0</v>
      </c>
      <c r="BP136" s="59">
        <f t="shared" si="134"/>
        <v>0</v>
      </c>
      <c r="BQ136" s="59">
        <f t="shared" si="135"/>
        <v>0</v>
      </c>
      <c r="BR136" s="59">
        <f t="shared" si="136"/>
        <v>0</v>
      </c>
      <c r="BS136" s="59">
        <f t="shared" si="137"/>
        <v>0</v>
      </c>
    </row>
    <row r="137" spans="1:71" x14ac:dyDescent="0.35">
      <c r="A137" s="25"/>
      <c r="B137" s="25"/>
      <c r="C137" s="51"/>
      <c r="D137" s="10" t="str">
        <f t="shared" si="102"/>
        <v/>
      </c>
      <c r="E137" s="28"/>
      <c r="F137" s="28"/>
      <c r="G137" s="28" t="s">
        <v>4</v>
      </c>
      <c r="H137" s="28"/>
      <c r="I137" s="28"/>
      <c r="J137" s="28" t="s">
        <v>4</v>
      </c>
      <c r="K137" s="28"/>
      <c r="L137" s="28"/>
      <c r="M137" s="28" t="s">
        <v>4</v>
      </c>
      <c r="N137" s="28"/>
      <c r="O137" s="28"/>
      <c r="P137" s="28" t="s">
        <v>4</v>
      </c>
      <c r="Q137" s="28"/>
      <c r="R137" s="28"/>
      <c r="S137" s="28" t="s">
        <v>4</v>
      </c>
      <c r="T137" s="28"/>
      <c r="U137" s="28"/>
      <c r="V137" s="51" t="s">
        <v>4</v>
      </c>
      <c r="W137" s="51"/>
      <c r="X137" s="28" t="s">
        <v>4</v>
      </c>
      <c r="Y137" s="10" t="str">
        <f>IF(AND('Section 8'!$L$4=No,OR($BF137=FALSE,$BG137=FALSE)),Tab_NotReq,
IF(AND($C137="",$D137="",$F137="",$I137="",$R137="",$U137="",$W137="",$AA137="",$AB137=""),"",
IF(COUNTIF($AA137:$BD137,Incomplete)&gt;=1,Incomplete_or_multiple_errors&amp;": "&amp;INDEX($AA$2:$BD$4,1,MATCH(Incomplete,$AA137:$BD137,0)),Complete)))</f>
        <v/>
      </c>
      <c r="Z137" s="7"/>
      <c r="AA137" s="10" t="str">
        <f t="shared" si="105"/>
        <v/>
      </c>
      <c r="AB137" s="10" t="str" cm="1">
        <f t="array" ref="AB137">IF($AB$1=No,"",
IF(OR(BF137=FALSE,BG137=FALSE),"",
IF(AND(SUMPRODUCT(--(BH137:BH$336=TRUE))=0,SUMPRODUCT(--(BI137:BI$336=TRUE))=0),"",Incomplete)))</f>
        <v/>
      </c>
      <c r="AC137" s="10" t="str">
        <f>IF(AC$1=No,"",IF($C137="","",
IF(COUNTIF('Substances &amp; Codes'!$B$4:$H$276,$C137)=0,Incomplete,Complete)))</f>
        <v/>
      </c>
      <c r="AD137" s="10" t="str">
        <f t="shared" si="103"/>
        <v/>
      </c>
      <c r="AE137" s="10" t="str">
        <f t="shared" si="106"/>
        <v/>
      </c>
      <c r="AF137" s="10" t="str">
        <f t="shared" si="107"/>
        <v/>
      </c>
      <c r="AG137" s="10" t="str">
        <f t="shared" si="108"/>
        <v/>
      </c>
      <c r="AH137" s="10" t="str">
        <f t="shared" si="109"/>
        <v/>
      </c>
      <c r="AI137" s="10" t="str">
        <f t="shared" si="110"/>
        <v/>
      </c>
      <c r="AJ137" s="10" t="str">
        <f t="shared" si="111"/>
        <v/>
      </c>
      <c r="AK137" s="10" t="str">
        <f t="shared" si="112"/>
        <v/>
      </c>
      <c r="AL137" s="10" t="str">
        <f t="shared" si="113"/>
        <v/>
      </c>
      <c r="AM137" s="10" t="str">
        <f t="shared" si="114"/>
        <v/>
      </c>
      <c r="AN137" s="10" t="str">
        <f t="shared" si="115"/>
        <v/>
      </c>
      <c r="AO137" s="10" t="str">
        <f t="shared" si="116"/>
        <v/>
      </c>
      <c r="AP137" s="10" t="str">
        <f t="shared" si="117"/>
        <v/>
      </c>
      <c r="AQ137" s="10" t="str">
        <f t="shared" si="118"/>
        <v/>
      </c>
      <c r="AR137" s="10" t="str">
        <f t="shared" si="119"/>
        <v/>
      </c>
      <c r="AS137" s="10" t="str">
        <f t="shared" si="120"/>
        <v/>
      </c>
      <c r="AT137" s="10" t="str">
        <f t="shared" si="121"/>
        <v/>
      </c>
      <c r="AU137" s="10" t="str">
        <f t="shared" si="122"/>
        <v/>
      </c>
      <c r="AV137" s="10" t="str">
        <f t="shared" si="123"/>
        <v/>
      </c>
      <c r="AW137" s="10" t="str">
        <f t="shared" si="124"/>
        <v/>
      </c>
      <c r="AX137" s="10" t="str">
        <f t="shared" si="125"/>
        <v/>
      </c>
      <c r="AY137" s="10" t="str">
        <f t="shared" si="126"/>
        <v/>
      </c>
      <c r="AZ137" s="10" t="str">
        <f t="shared" si="127"/>
        <v/>
      </c>
      <c r="BA137" s="10" t="str">
        <f t="shared" si="128"/>
        <v/>
      </c>
      <c r="BB137" s="10" t="str">
        <f t="shared" si="129"/>
        <v/>
      </c>
      <c r="BC137" s="10" t="str">
        <f t="shared" si="28"/>
        <v/>
      </c>
      <c r="BD137" s="10" t="str">
        <f t="shared" si="130"/>
        <v/>
      </c>
      <c r="BE137" s="10"/>
      <c r="BF137" s="10" t="b">
        <f t="shared" si="131"/>
        <v>1</v>
      </c>
      <c r="BG137" s="10" t="b">
        <f t="shared" si="30"/>
        <v>1</v>
      </c>
      <c r="BH137" s="10" t="b">
        <f t="shared" si="132"/>
        <v>0</v>
      </c>
      <c r="BI137" s="10" t="b">
        <f t="shared" si="31"/>
        <v>0</v>
      </c>
      <c r="BJ137" s="10"/>
      <c r="BK137" s="10">
        <v>1000</v>
      </c>
      <c r="BL137" s="59">
        <f t="shared" si="104"/>
        <v>0</v>
      </c>
      <c r="BM137" s="59">
        <v>10</v>
      </c>
      <c r="BN137" s="10"/>
      <c r="BO137" s="10">
        <f t="shared" si="133"/>
        <v>0</v>
      </c>
      <c r="BP137" s="59">
        <f t="shared" si="134"/>
        <v>0</v>
      </c>
      <c r="BQ137" s="59">
        <f t="shared" si="135"/>
        <v>0</v>
      </c>
      <c r="BR137" s="59">
        <f t="shared" si="136"/>
        <v>0</v>
      </c>
      <c r="BS137" s="59">
        <f t="shared" si="137"/>
        <v>0</v>
      </c>
    </row>
    <row r="138" spans="1:71" x14ac:dyDescent="0.35">
      <c r="A138" s="25"/>
      <c r="B138" s="25"/>
      <c r="C138" s="51"/>
      <c r="D138" s="10" t="str">
        <f t="shared" si="102"/>
        <v/>
      </c>
      <c r="E138" s="28"/>
      <c r="F138" s="28"/>
      <c r="G138" s="28" t="s">
        <v>4</v>
      </c>
      <c r="H138" s="28"/>
      <c r="I138" s="28"/>
      <c r="J138" s="28" t="s">
        <v>4</v>
      </c>
      <c r="K138" s="28"/>
      <c r="L138" s="28"/>
      <c r="M138" s="28" t="s">
        <v>4</v>
      </c>
      <c r="N138" s="28"/>
      <c r="O138" s="28"/>
      <c r="P138" s="28" t="s">
        <v>4</v>
      </c>
      <c r="Q138" s="28"/>
      <c r="R138" s="28"/>
      <c r="S138" s="28" t="s">
        <v>4</v>
      </c>
      <c r="T138" s="28"/>
      <c r="U138" s="28"/>
      <c r="V138" s="51" t="s">
        <v>4</v>
      </c>
      <c r="W138" s="51"/>
      <c r="X138" s="28" t="s">
        <v>4</v>
      </c>
      <c r="Y138" s="10" t="str">
        <f>IF(AND('Section 8'!$L$4=No,OR($BF138=FALSE,$BG138=FALSE)),Tab_NotReq,
IF(AND($C138="",$D138="",$F138="",$I138="",$R138="",$U138="",$W138="",$AA138="",$AB138=""),"",
IF(COUNTIF($AA138:$BD138,Incomplete)&gt;=1,Incomplete_or_multiple_errors&amp;": "&amp;INDEX($AA$2:$BD$4,1,MATCH(Incomplete,$AA138:$BD138,0)),Complete)))</f>
        <v/>
      </c>
      <c r="Z138" s="7"/>
      <c r="AA138" s="10" t="str">
        <f t="shared" si="105"/>
        <v/>
      </c>
      <c r="AB138" s="10" t="str" cm="1">
        <f t="array" ref="AB138">IF($AB$1=No,"",
IF(OR(BF138=FALSE,BG138=FALSE),"",
IF(AND(SUMPRODUCT(--(BH138:BH$336=TRUE))=0,SUMPRODUCT(--(BI138:BI$336=TRUE))=0),"",Incomplete)))</f>
        <v/>
      </c>
      <c r="AC138" s="10" t="str">
        <f>IF(AC$1=No,"",IF($C138="","",
IF(COUNTIF('Substances &amp; Codes'!$B$4:$H$276,$C138)=0,Incomplete,Complete)))</f>
        <v/>
      </c>
      <c r="AD138" s="10" t="str">
        <f t="shared" si="103"/>
        <v/>
      </c>
      <c r="AE138" s="10" t="str">
        <f t="shared" si="106"/>
        <v/>
      </c>
      <c r="AF138" s="10" t="str">
        <f t="shared" si="107"/>
        <v/>
      </c>
      <c r="AG138" s="10" t="str">
        <f t="shared" si="108"/>
        <v/>
      </c>
      <c r="AH138" s="10" t="str">
        <f t="shared" si="109"/>
        <v/>
      </c>
      <c r="AI138" s="10" t="str">
        <f t="shared" si="110"/>
        <v/>
      </c>
      <c r="AJ138" s="10" t="str">
        <f t="shared" si="111"/>
        <v/>
      </c>
      <c r="AK138" s="10" t="str">
        <f t="shared" si="112"/>
        <v/>
      </c>
      <c r="AL138" s="10" t="str">
        <f t="shared" si="113"/>
        <v/>
      </c>
      <c r="AM138" s="10" t="str">
        <f t="shared" si="114"/>
        <v/>
      </c>
      <c r="AN138" s="10" t="str">
        <f t="shared" si="115"/>
        <v/>
      </c>
      <c r="AO138" s="10" t="str">
        <f t="shared" si="116"/>
        <v/>
      </c>
      <c r="AP138" s="10" t="str">
        <f t="shared" si="117"/>
        <v/>
      </c>
      <c r="AQ138" s="10" t="str">
        <f t="shared" si="118"/>
        <v/>
      </c>
      <c r="AR138" s="10" t="str">
        <f t="shared" si="119"/>
        <v/>
      </c>
      <c r="AS138" s="10" t="str">
        <f t="shared" si="120"/>
        <v/>
      </c>
      <c r="AT138" s="10" t="str">
        <f t="shared" si="121"/>
        <v/>
      </c>
      <c r="AU138" s="10" t="str">
        <f t="shared" si="122"/>
        <v/>
      </c>
      <c r="AV138" s="10" t="str">
        <f t="shared" si="123"/>
        <v/>
      </c>
      <c r="AW138" s="10" t="str">
        <f t="shared" si="124"/>
        <v/>
      </c>
      <c r="AX138" s="10" t="str">
        <f t="shared" si="125"/>
        <v/>
      </c>
      <c r="AY138" s="10" t="str">
        <f t="shared" si="126"/>
        <v/>
      </c>
      <c r="AZ138" s="10" t="str">
        <f t="shared" si="127"/>
        <v/>
      </c>
      <c r="BA138" s="10" t="str">
        <f t="shared" si="128"/>
        <v/>
      </c>
      <c r="BB138" s="10" t="str">
        <f t="shared" si="129"/>
        <v/>
      </c>
      <c r="BC138" s="10" t="str">
        <f t="shared" si="28"/>
        <v/>
      </c>
      <c r="BD138" s="10" t="str">
        <f t="shared" si="130"/>
        <v/>
      </c>
      <c r="BE138" s="10"/>
      <c r="BF138" s="10" t="b">
        <f t="shared" si="131"/>
        <v>1</v>
      </c>
      <c r="BG138" s="10" t="b">
        <f t="shared" si="30"/>
        <v>1</v>
      </c>
      <c r="BH138" s="10" t="b">
        <f t="shared" si="132"/>
        <v>0</v>
      </c>
      <c r="BI138" s="10" t="b">
        <f t="shared" si="31"/>
        <v>0</v>
      </c>
      <c r="BJ138" s="10"/>
      <c r="BK138" s="10">
        <v>1000</v>
      </c>
      <c r="BL138" s="59">
        <f t="shared" si="104"/>
        <v>0</v>
      </c>
      <c r="BM138" s="59">
        <v>10</v>
      </c>
      <c r="BN138" s="10"/>
      <c r="BO138" s="10">
        <f t="shared" si="133"/>
        <v>0</v>
      </c>
      <c r="BP138" s="59">
        <f t="shared" si="134"/>
        <v>0</v>
      </c>
      <c r="BQ138" s="59">
        <f t="shared" si="135"/>
        <v>0</v>
      </c>
      <c r="BR138" s="59">
        <f t="shared" si="136"/>
        <v>0</v>
      </c>
      <c r="BS138" s="59">
        <f t="shared" si="137"/>
        <v>0</v>
      </c>
    </row>
    <row r="139" spans="1:71" x14ac:dyDescent="0.35">
      <c r="A139" s="25"/>
      <c r="B139" s="25"/>
      <c r="C139" s="51"/>
      <c r="D139" s="10" t="str">
        <f t="shared" si="102"/>
        <v/>
      </c>
      <c r="E139" s="28"/>
      <c r="F139" s="28"/>
      <c r="G139" s="28" t="s">
        <v>4</v>
      </c>
      <c r="H139" s="28"/>
      <c r="I139" s="28"/>
      <c r="J139" s="28" t="s">
        <v>4</v>
      </c>
      <c r="K139" s="28"/>
      <c r="L139" s="28"/>
      <c r="M139" s="28" t="s">
        <v>4</v>
      </c>
      <c r="N139" s="28"/>
      <c r="O139" s="28"/>
      <c r="P139" s="28" t="s">
        <v>4</v>
      </c>
      <c r="Q139" s="28"/>
      <c r="R139" s="28"/>
      <c r="S139" s="28" t="s">
        <v>4</v>
      </c>
      <c r="T139" s="28"/>
      <c r="U139" s="28"/>
      <c r="V139" s="51" t="s">
        <v>4</v>
      </c>
      <c r="W139" s="51"/>
      <c r="X139" s="28" t="s">
        <v>4</v>
      </c>
      <c r="Y139" s="10" t="str">
        <f>IF(AND('Section 8'!$L$4=No,OR($BF139=FALSE,$BG139=FALSE)),Tab_NotReq,
IF(AND($C139="",$D139="",$F139="",$I139="",$R139="",$U139="",$W139="",$AA139="",$AB139=""),"",
IF(COUNTIF($AA139:$BD139,Incomplete)&gt;=1,Incomplete_or_multiple_errors&amp;": "&amp;INDEX($AA$2:$BD$4,1,MATCH(Incomplete,$AA139:$BD139,0)),Complete)))</f>
        <v/>
      </c>
      <c r="Z139" s="7"/>
      <c r="AA139" s="10" t="str">
        <f t="shared" si="105"/>
        <v/>
      </c>
      <c r="AB139" s="10" t="str" cm="1">
        <f t="array" ref="AB139">IF($AB$1=No,"",
IF(OR(BF139=FALSE,BG139=FALSE),"",
IF(AND(SUMPRODUCT(--(BH139:BH$336=TRUE))=0,SUMPRODUCT(--(BI139:BI$336=TRUE))=0),"",Incomplete)))</f>
        <v/>
      </c>
      <c r="AC139" s="10" t="str">
        <f>IF(AC$1=No,"",IF($C139="","",
IF(COUNTIF('Substances &amp; Codes'!$B$4:$H$276,$C139)=0,Incomplete,Complete)))</f>
        <v/>
      </c>
      <c r="AD139" s="10" t="str">
        <f t="shared" si="103"/>
        <v/>
      </c>
      <c r="AE139" s="10" t="str">
        <f t="shared" si="106"/>
        <v/>
      </c>
      <c r="AF139" s="10" t="str">
        <f t="shared" si="107"/>
        <v/>
      </c>
      <c r="AG139" s="10" t="str">
        <f t="shared" si="108"/>
        <v/>
      </c>
      <c r="AH139" s="10" t="str">
        <f t="shared" si="109"/>
        <v/>
      </c>
      <c r="AI139" s="10" t="str">
        <f t="shared" si="110"/>
        <v/>
      </c>
      <c r="AJ139" s="10" t="str">
        <f t="shared" si="111"/>
        <v/>
      </c>
      <c r="AK139" s="10" t="str">
        <f t="shared" si="112"/>
        <v/>
      </c>
      <c r="AL139" s="10" t="str">
        <f t="shared" si="113"/>
        <v/>
      </c>
      <c r="AM139" s="10" t="str">
        <f t="shared" si="114"/>
        <v/>
      </c>
      <c r="AN139" s="10" t="str">
        <f t="shared" si="115"/>
        <v/>
      </c>
      <c r="AO139" s="10" t="str">
        <f t="shared" si="116"/>
        <v/>
      </c>
      <c r="AP139" s="10" t="str">
        <f t="shared" si="117"/>
        <v/>
      </c>
      <c r="AQ139" s="10" t="str">
        <f t="shared" si="118"/>
        <v/>
      </c>
      <c r="AR139" s="10" t="str">
        <f t="shared" si="119"/>
        <v/>
      </c>
      <c r="AS139" s="10" t="str">
        <f t="shared" si="120"/>
        <v/>
      </c>
      <c r="AT139" s="10" t="str">
        <f t="shared" si="121"/>
        <v/>
      </c>
      <c r="AU139" s="10" t="str">
        <f t="shared" si="122"/>
        <v/>
      </c>
      <c r="AV139" s="10" t="str">
        <f t="shared" si="123"/>
        <v/>
      </c>
      <c r="AW139" s="10" t="str">
        <f t="shared" si="124"/>
        <v/>
      </c>
      <c r="AX139" s="10" t="str">
        <f t="shared" si="125"/>
        <v/>
      </c>
      <c r="AY139" s="10" t="str">
        <f t="shared" si="126"/>
        <v/>
      </c>
      <c r="AZ139" s="10" t="str">
        <f t="shared" si="127"/>
        <v/>
      </c>
      <c r="BA139" s="10" t="str">
        <f t="shared" si="128"/>
        <v/>
      </c>
      <c r="BB139" s="10" t="str">
        <f t="shared" si="129"/>
        <v/>
      </c>
      <c r="BC139" s="10" t="str">
        <f t="shared" si="28"/>
        <v/>
      </c>
      <c r="BD139" s="10" t="str">
        <f t="shared" si="130"/>
        <v/>
      </c>
      <c r="BE139" s="10"/>
      <c r="BF139" s="10" t="b">
        <f t="shared" si="131"/>
        <v>1</v>
      </c>
      <c r="BG139" s="10" t="b">
        <f t="shared" si="30"/>
        <v>1</v>
      </c>
      <c r="BH139" s="10" t="b">
        <f t="shared" si="132"/>
        <v>0</v>
      </c>
      <c r="BI139" s="10" t="b">
        <f t="shared" si="31"/>
        <v>0</v>
      </c>
      <c r="BJ139" s="10"/>
      <c r="BK139" s="10">
        <v>1000</v>
      </c>
      <c r="BL139" s="59">
        <f t="shared" si="104"/>
        <v>0</v>
      </c>
      <c r="BM139" s="59">
        <v>10</v>
      </c>
      <c r="BN139" s="10"/>
      <c r="BO139" s="10">
        <f t="shared" si="133"/>
        <v>0</v>
      </c>
      <c r="BP139" s="59">
        <f t="shared" si="134"/>
        <v>0</v>
      </c>
      <c r="BQ139" s="59">
        <f t="shared" si="135"/>
        <v>0</v>
      </c>
      <c r="BR139" s="59">
        <f t="shared" si="136"/>
        <v>0</v>
      </c>
      <c r="BS139" s="59">
        <f t="shared" si="137"/>
        <v>0</v>
      </c>
    </row>
    <row r="140" spans="1:71" x14ac:dyDescent="0.35">
      <c r="A140" s="25"/>
      <c r="B140" s="25"/>
      <c r="C140" s="51"/>
      <c r="D140" s="10" t="str">
        <f t="shared" si="102"/>
        <v/>
      </c>
      <c r="E140" s="28"/>
      <c r="F140" s="28"/>
      <c r="G140" s="28" t="s">
        <v>4</v>
      </c>
      <c r="H140" s="28"/>
      <c r="I140" s="28"/>
      <c r="J140" s="28" t="s">
        <v>4</v>
      </c>
      <c r="K140" s="28"/>
      <c r="L140" s="28"/>
      <c r="M140" s="28" t="s">
        <v>4</v>
      </c>
      <c r="N140" s="28"/>
      <c r="O140" s="28"/>
      <c r="P140" s="28" t="s">
        <v>4</v>
      </c>
      <c r="Q140" s="28"/>
      <c r="R140" s="28"/>
      <c r="S140" s="28" t="s">
        <v>4</v>
      </c>
      <c r="T140" s="28"/>
      <c r="U140" s="28"/>
      <c r="V140" s="51" t="s">
        <v>4</v>
      </c>
      <c r="W140" s="51"/>
      <c r="X140" s="28" t="s">
        <v>4</v>
      </c>
      <c r="Y140" s="10" t="str">
        <f>IF(AND('Section 8'!$L$4=No,OR($BF140=FALSE,$BG140=FALSE)),Tab_NotReq,
IF(AND($C140="",$D140="",$F140="",$I140="",$R140="",$U140="",$W140="",$AA140="",$AB140=""),"",
IF(COUNTIF($AA140:$BD140,Incomplete)&gt;=1,Incomplete_or_multiple_errors&amp;": "&amp;INDEX($AA$2:$BD$4,1,MATCH(Incomplete,$AA140:$BD140,0)),Complete)))</f>
        <v/>
      </c>
      <c r="Z140" s="7"/>
      <c r="AA140" s="10" t="str">
        <f t="shared" si="105"/>
        <v/>
      </c>
      <c r="AB140" s="10" t="str" cm="1">
        <f t="array" ref="AB140">IF($AB$1=No,"",
IF(OR(BF140=FALSE,BG140=FALSE),"",
IF(AND(SUMPRODUCT(--(BH140:BH$336=TRUE))=0,SUMPRODUCT(--(BI140:BI$336=TRUE))=0),"",Incomplete)))</f>
        <v/>
      </c>
      <c r="AC140" s="10" t="str">
        <f>IF(AC$1=No,"",IF($C140="","",
IF(COUNTIF('Substances &amp; Codes'!$B$4:$H$276,$C140)=0,Incomplete,Complete)))</f>
        <v/>
      </c>
      <c r="AD140" s="10" t="str">
        <f t="shared" si="103"/>
        <v/>
      </c>
      <c r="AE140" s="10" t="str">
        <f t="shared" si="106"/>
        <v/>
      </c>
      <c r="AF140" s="10" t="str">
        <f t="shared" si="107"/>
        <v/>
      </c>
      <c r="AG140" s="10" t="str">
        <f t="shared" si="108"/>
        <v/>
      </c>
      <c r="AH140" s="10" t="str">
        <f t="shared" si="109"/>
        <v/>
      </c>
      <c r="AI140" s="10" t="str">
        <f t="shared" si="110"/>
        <v/>
      </c>
      <c r="AJ140" s="10" t="str">
        <f t="shared" si="111"/>
        <v/>
      </c>
      <c r="AK140" s="10" t="str">
        <f t="shared" si="112"/>
        <v/>
      </c>
      <c r="AL140" s="10" t="str">
        <f t="shared" si="113"/>
        <v/>
      </c>
      <c r="AM140" s="10" t="str">
        <f t="shared" si="114"/>
        <v/>
      </c>
      <c r="AN140" s="10" t="str">
        <f t="shared" si="115"/>
        <v/>
      </c>
      <c r="AO140" s="10" t="str">
        <f t="shared" si="116"/>
        <v/>
      </c>
      <c r="AP140" s="10" t="str">
        <f t="shared" si="117"/>
        <v/>
      </c>
      <c r="AQ140" s="10" t="str">
        <f t="shared" si="118"/>
        <v/>
      </c>
      <c r="AR140" s="10" t="str">
        <f t="shared" si="119"/>
        <v/>
      </c>
      <c r="AS140" s="10" t="str">
        <f t="shared" si="120"/>
        <v/>
      </c>
      <c r="AT140" s="10" t="str">
        <f t="shared" si="121"/>
        <v/>
      </c>
      <c r="AU140" s="10" t="str">
        <f t="shared" si="122"/>
        <v/>
      </c>
      <c r="AV140" s="10" t="str">
        <f t="shared" si="123"/>
        <v/>
      </c>
      <c r="AW140" s="10" t="str">
        <f t="shared" si="124"/>
        <v/>
      </c>
      <c r="AX140" s="10" t="str">
        <f t="shared" si="125"/>
        <v/>
      </c>
      <c r="AY140" s="10" t="str">
        <f t="shared" si="126"/>
        <v/>
      </c>
      <c r="AZ140" s="10" t="str">
        <f t="shared" si="127"/>
        <v/>
      </c>
      <c r="BA140" s="10" t="str">
        <f t="shared" si="128"/>
        <v/>
      </c>
      <c r="BB140" s="10" t="str">
        <f t="shared" si="129"/>
        <v/>
      </c>
      <c r="BC140" s="10" t="str">
        <f t="shared" si="28"/>
        <v/>
      </c>
      <c r="BD140" s="10" t="str">
        <f t="shared" si="130"/>
        <v/>
      </c>
      <c r="BE140" s="10"/>
      <c r="BF140" s="10" t="b">
        <f t="shared" si="131"/>
        <v>1</v>
      </c>
      <c r="BG140" s="10" t="b">
        <f t="shared" si="30"/>
        <v>1</v>
      </c>
      <c r="BH140" s="10" t="b">
        <f t="shared" si="132"/>
        <v>0</v>
      </c>
      <c r="BI140" s="10" t="b">
        <f t="shared" si="31"/>
        <v>0</v>
      </c>
      <c r="BJ140" s="10"/>
      <c r="BK140" s="10">
        <v>1000</v>
      </c>
      <c r="BL140" s="59">
        <f t="shared" si="104"/>
        <v>0</v>
      </c>
      <c r="BM140" s="59">
        <v>10</v>
      </c>
      <c r="BN140" s="10"/>
      <c r="BO140" s="10">
        <f t="shared" si="133"/>
        <v>0</v>
      </c>
      <c r="BP140" s="59">
        <f t="shared" si="134"/>
        <v>0</v>
      </c>
      <c r="BQ140" s="59">
        <f t="shared" si="135"/>
        <v>0</v>
      </c>
      <c r="BR140" s="59">
        <f t="shared" si="136"/>
        <v>0</v>
      </c>
      <c r="BS140" s="59">
        <f t="shared" si="137"/>
        <v>0</v>
      </c>
    </row>
    <row r="141" spans="1:71" x14ac:dyDescent="0.35">
      <c r="A141" s="25"/>
      <c r="B141" s="25"/>
      <c r="C141" s="51"/>
      <c r="D141" s="10" t="str">
        <f t="shared" si="102"/>
        <v/>
      </c>
      <c r="E141" s="28"/>
      <c r="F141" s="28"/>
      <c r="G141" s="28" t="s">
        <v>4</v>
      </c>
      <c r="H141" s="28"/>
      <c r="I141" s="28"/>
      <c r="J141" s="28" t="s">
        <v>4</v>
      </c>
      <c r="K141" s="28"/>
      <c r="L141" s="28"/>
      <c r="M141" s="28" t="s">
        <v>4</v>
      </c>
      <c r="N141" s="28"/>
      <c r="O141" s="28"/>
      <c r="P141" s="28" t="s">
        <v>4</v>
      </c>
      <c r="Q141" s="28"/>
      <c r="R141" s="28"/>
      <c r="S141" s="28" t="s">
        <v>4</v>
      </c>
      <c r="T141" s="28"/>
      <c r="U141" s="28"/>
      <c r="V141" s="51" t="s">
        <v>4</v>
      </c>
      <c r="W141" s="51"/>
      <c r="X141" s="28" t="s">
        <v>4</v>
      </c>
      <c r="Y141" s="10" t="str">
        <f>IF(AND('Section 8'!$L$4=No,OR($BF141=FALSE,$BG141=FALSE)),Tab_NotReq,
IF(AND($C141="",$D141="",$F141="",$I141="",$R141="",$U141="",$W141="",$AA141="",$AB141=""),"",
IF(COUNTIF($AA141:$BD141,Incomplete)&gt;=1,Incomplete_or_multiple_errors&amp;": "&amp;INDEX($AA$2:$BD$4,1,MATCH(Incomplete,$AA141:$BD141,0)),Complete)))</f>
        <v/>
      </c>
      <c r="Z141" s="7"/>
      <c r="AA141" s="10" t="str">
        <f t="shared" si="105"/>
        <v/>
      </c>
      <c r="AB141" s="10" t="str" cm="1">
        <f t="array" ref="AB141">IF($AB$1=No,"",
IF(OR(BF141=FALSE,BG141=FALSE),"",
IF(AND(SUMPRODUCT(--(BH141:BH$336=TRUE))=0,SUMPRODUCT(--(BI141:BI$336=TRUE))=0),"",Incomplete)))</f>
        <v/>
      </c>
      <c r="AC141" s="10" t="str">
        <f>IF(AC$1=No,"",IF($C141="","",
IF(COUNTIF('Substances &amp; Codes'!$B$4:$H$276,$C141)=0,Incomplete,Complete)))</f>
        <v/>
      </c>
      <c r="AD141" s="10" t="str">
        <f t="shared" si="103"/>
        <v/>
      </c>
      <c r="AE141" s="10" t="str">
        <f t="shared" si="106"/>
        <v/>
      </c>
      <c r="AF141" s="10" t="str">
        <f t="shared" si="107"/>
        <v/>
      </c>
      <c r="AG141" s="10" t="str">
        <f t="shared" si="108"/>
        <v/>
      </c>
      <c r="AH141" s="10" t="str">
        <f t="shared" si="109"/>
        <v/>
      </c>
      <c r="AI141" s="10" t="str">
        <f t="shared" si="110"/>
        <v/>
      </c>
      <c r="AJ141" s="10" t="str">
        <f t="shared" si="111"/>
        <v/>
      </c>
      <c r="AK141" s="10" t="str">
        <f t="shared" si="112"/>
        <v/>
      </c>
      <c r="AL141" s="10" t="str">
        <f t="shared" si="113"/>
        <v/>
      </c>
      <c r="AM141" s="10" t="str">
        <f t="shared" si="114"/>
        <v/>
      </c>
      <c r="AN141" s="10" t="str">
        <f t="shared" si="115"/>
        <v/>
      </c>
      <c r="AO141" s="10" t="str">
        <f t="shared" si="116"/>
        <v/>
      </c>
      <c r="AP141" s="10" t="str">
        <f t="shared" si="117"/>
        <v/>
      </c>
      <c r="AQ141" s="10" t="str">
        <f t="shared" si="118"/>
        <v/>
      </c>
      <c r="AR141" s="10" t="str">
        <f t="shared" si="119"/>
        <v/>
      </c>
      <c r="AS141" s="10" t="str">
        <f t="shared" si="120"/>
        <v/>
      </c>
      <c r="AT141" s="10" t="str">
        <f t="shared" si="121"/>
        <v/>
      </c>
      <c r="AU141" s="10" t="str">
        <f t="shared" si="122"/>
        <v/>
      </c>
      <c r="AV141" s="10" t="str">
        <f t="shared" si="123"/>
        <v/>
      </c>
      <c r="AW141" s="10" t="str">
        <f t="shared" si="124"/>
        <v/>
      </c>
      <c r="AX141" s="10" t="str">
        <f t="shared" si="125"/>
        <v/>
      </c>
      <c r="AY141" s="10" t="str">
        <f t="shared" si="126"/>
        <v/>
      </c>
      <c r="AZ141" s="10" t="str">
        <f t="shared" si="127"/>
        <v/>
      </c>
      <c r="BA141" s="10" t="str">
        <f t="shared" si="128"/>
        <v/>
      </c>
      <c r="BB141" s="10" t="str">
        <f t="shared" si="129"/>
        <v/>
      </c>
      <c r="BC141" s="10" t="str">
        <f t="shared" si="28"/>
        <v/>
      </c>
      <c r="BD141" s="10" t="str">
        <f t="shared" si="130"/>
        <v/>
      </c>
      <c r="BE141" s="10"/>
      <c r="BF141" s="10" t="b">
        <f t="shared" si="131"/>
        <v>1</v>
      </c>
      <c r="BG141" s="10" t="b">
        <f t="shared" si="30"/>
        <v>1</v>
      </c>
      <c r="BH141" s="10" t="b">
        <f t="shared" si="132"/>
        <v>0</v>
      </c>
      <c r="BI141" s="10" t="b">
        <f t="shared" si="31"/>
        <v>0</v>
      </c>
      <c r="BJ141" s="10"/>
      <c r="BK141" s="10">
        <v>1000</v>
      </c>
      <c r="BL141" s="59">
        <f t="shared" si="104"/>
        <v>0</v>
      </c>
      <c r="BM141" s="59">
        <v>10</v>
      </c>
      <c r="BN141" s="10"/>
      <c r="BO141" s="10">
        <f t="shared" si="133"/>
        <v>0</v>
      </c>
      <c r="BP141" s="59">
        <f t="shared" si="134"/>
        <v>0</v>
      </c>
      <c r="BQ141" s="59">
        <f t="shared" si="135"/>
        <v>0</v>
      </c>
      <c r="BR141" s="59">
        <f t="shared" si="136"/>
        <v>0</v>
      </c>
      <c r="BS141" s="59">
        <f t="shared" si="137"/>
        <v>0</v>
      </c>
    </row>
    <row r="142" spans="1:71" x14ac:dyDescent="0.35">
      <c r="A142" s="25"/>
      <c r="B142" s="25"/>
      <c r="C142" s="51"/>
      <c r="D142" s="10" t="str">
        <f t="shared" si="102"/>
        <v/>
      </c>
      <c r="E142" s="28"/>
      <c r="F142" s="28"/>
      <c r="G142" s="28" t="s">
        <v>4</v>
      </c>
      <c r="H142" s="28"/>
      <c r="I142" s="28"/>
      <c r="J142" s="28" t="s">
        <v>4</v>
      </c>
      <c r="K142" s="28"/>
      <c r="L142" s="28"/>
      <c r="M142" s="28" t="s">
        <v>4</v>
      </c>
      <c r="N142" s="28"/>
      <c r="O142" s="28"/>
      <c r="P142" s="28" t="s">
        <v>4</v>
      </c>
      <c r="Q142" s="28"/>
      <c r="R142" s="28"/>
      <c r="S142" s="28" t="s">
        <v>4</v>
      </c>
      <c r="T142" s="28"/>
      <c r="U142" s="28"/>
      <c r="V142" s="51" t="s">
        <v>4</v>
      </c>
      <c r="W142" s="51"/>
      <c r="X142" s="28" t="s">
        <v>4</v>
      </c>
      <c r="Y142" s="10" t="str">
        <f>IF(AND('Section 8'!$L$4=No,OR($BF142=FALSE,$BG142=FALSE)),Tab_NotReq,
IF(AND($C142="",$D142="",$F142="",$I142="",$R142="",$U142="",$W142="",$AA142="",$AB142=""),"",
IF(COUNTIF($AA142:$BD142,Incomplete)&gt;=1,Incomplete_or_multiple_errors&amp;": "&amp;INDEX($AA$2:$BD$4,1,MATCH(Incomplete,$AA142:$BD142,0)),Complete)))</f>
        <v/>
      </c>
      <c r="Z142" s="7"/>
      <c r="AA142" s="10" t="str">
        <f t="shared" si="105"/>
        <v/>
      </c>
      <c r="AB142" s="10" t="str" cm="1">
        <f t="array" ref="AB142">IF($AB$1=No,"",
IF(OR(BF142=FALSE,BG142=FALSE),"",
IF(AND(SUMPRODUCT(--(BH142:BH$336=TRUE))=0,SUMPRODUCT(--(BI142:BI$336=TRUE))=0),"",Incomplete)))</f>
        <v/>
      </c>
      <c r="AC142" s="10" t="str">
        <f>IF(AC$1=No,"",IF($C142="","",
IF(COUNTIF('Substances &amp; Codes'!$B$4:$H$276,$C142)=0,Incomplete,Complete)))</f>
        <v/>
      </c>
      <c r="AD142" s="10" t="str">
        <f t="shared" si="103"/>
        <v/>
      </c>
      <c r="AE142" s="10" t="str">
        <f t="shared" si="106"/>
        <v/>
      </c>
      <c r="AF142" s="10" t="str">
        <f t="shared" si="107"/>
        <v/>
      </c>
      <c r="AG142" s="10" t="str">
        <f t="shared" si="108"/>
        <v/>
      </c>
      <c r="AH142" s="10" t="str">
        <f t="shared" si="109"/>
        <v/>
      </c>
      <c r="AI142" s="10" t="str">
        <f t="shared" si="110"/>
        <v/>
      </c>
      <c r="AJ142" s="10" t="str">
        <f t="shared" si="111"/>
        <v/>
      </c>
      <c r="AK142" s="10" t="str">
        <f t="shared" si="112"/>
        <v/>
      </c>
      <c r="AL142" s="10" t="str">
        <f t="shared" si="113"/>
        <v/>
      </c>
      <c r="AM142" s="10" t="str">
        <f t="shared" si="114"/>
        <v/>
      </c>
      <c r="AN142" s="10" t="str">
        <f t="shared" si="115"/>
        <v/>
      </c>
      <c r="AO142" s="10" t="str">
        <f t="shared" si="116"/>
        <v/>
      </c>
      <c r="AP142" s="10" t="str">
        <f t="shared" si="117"/>
        <v/>
      </c>
      <c r="AQ142" s="10" t="str">
        <f t="shared" si="118"/>
        <v/>
      </c>
      <c r="AR142" s="10" t="str">
        <f t="shared" si="119"/>
        <v/>
      </c>
      <c r="AS142" s="10" t="str">
        <f t="shared" si="120"/>
        <v/>
      </c>
      <c r="AT142" s="10" t="str">
        <f t="shared" si="121"/>
        <v/>
      </c>
      <c r="AU142" s="10" t="str">
        <f t="shared" si="122"/>
        <v/>
      </c>
      <c r="AV142" s="10" t="str">
        <f t="shared" si="123"/>
        <v/>
      </c>
      <c r="AW142" s="10" t="str">
        <f t="shared" si="124"/>
        <v/>
      </c>
      <c r="AX142" s="10" t="str">
        <f t="shared" si="125"/>
        <v/>
      </c>
      <c r="AY142" s="10" t="str">
        <f t="shared" si="126"/>
        <v/>
      </c>
      <c r="AZ142" s="10" t="str">
        <f t="shared" si="127"/>
        <v/>
      </c>
      <c r="BA142" s="10" t="str">
        <f t="shared" si="128"/>
        <v/>
      </c>
      <c r="BB142" s="10" t="str">
        <f t="shared" si="129"/>
        <v/>
      </c>
      <c r="BC142" s="10" t="str">
        <f t="shared" si="28"/>
        <v/>
      </c>
      <c r="BD142" s="10" t="str">
        <f t="shared" si="130"/>
        <v/>
      </c>
      <c r="BE142" s="10"/>
      <c r="BF142" s="10" t="b">
        <f t="shared" si="131"/>
        <v>1</v>
      </c>
      <c r="BG142" s="10" t="b">
        <f t="shared" si="30"/>
        <v>1</v>
      </c>
      <c r="BH142" s="10" t="b">
        <f t="shared" si="132"/>
        <v>0</v>
      </c>
      <c r="BI142" s="10" t="b">
        <f t="shared" si="31"/>
        <v>0</v>
      </c>
      <c r="BJ142" s="10"/>
      <c r="BK142" s="10">
        <v>1000</v>
      </c>
      <c r="BL142" s="59">
        <f t="shared" si="104"/>
        <v>0</v>
      </c>
      <c r="BM142" s="59">
        <v>10</v>
      </c>
      <c r="BN142" s="10"/>
      <c r="BO142" s="10">
        <f t="shared" si="133"/>
        <v>0</v>
      </c>
      <c r="BP142" s="59">
        <f t="shared" si="134"/>
        <v>0</v>
      </c>
      <c r="BQ142" s="59">
        <f t="shared" si="135"/>
        <v>0</v>
      </c>
      <c r="BR142" s="59">
        <f t="shared" si="136"/>
        <v>0</v>
      </c>
      <c r="BS142" s="59">
        <f t="shared" si="137"/>
        <v>0</v>
      </c>
    </row>
    <row r="143" spans="1:71" x14ac:dyDescent="0.35">
      <c r="A143" s="25"/>
      <c r="B143" s="25"/>
      <c r="C143" s="51"/>
      <c r="D143" s="10" t="str">
        <f t="shared" si="102"/>
        <v/>
      </c>
      <c r="E143" s="28"/>
      <c r="F143" s="28"/>
      <c r="G143" s="28" t="s">
        <v>4</v>
      </c>
      <c r="H143" s="28"/>
      <c r="I143" s="28"/>
      <c r="J143" s="28" t="s">
        <v>4</v>
      </c>
      <c r="K143" s="28"/>
      <c r="L143" s="28"/>
      <c r="M143" s="28" t="s">
        <v>4</v>
      </c>
      <c r="N143" s="28"/>
      <c r="O143" s="28"/>
      <c r="P143" s="28" t="s">
        <v>4</v>
      </c>
      <c r="Q143" s="28"/>
      <c r="R143" s="28"/>
      <c r="S143" s="28" t="s">
        <v>4</v>
      </c>
      <c r="T143" s="28"/>
      <c r="U143" s="28"/>
      <c r="V143" s="51" t="s">
        <v>4</v>
      </c>
      <c r="W143" s="51"/>
      <c r="X143" s="28" t="s">
        <v>4</v>
      </c>
      <c r="Y143" s="10" t="str">
        <f>IF(AND('Section 8'!$L$4=No,OR($BF143=FALSE,$BG143=FALSE)),Tab_NotReq,
IF(AND($C143="",$D143="",$F143="",$I143="",$R143="",$U143="",$W143="",$AA143="",$AB143=""),"",
IF(COUNTIF($AA143:$BD143,Incomplete)&gt;=1,Incomplete_or_multiple_errors&amp;": "&amp;INDEX($AA$2:$BD$4,1,MATCH(Incomplete,$AA143:$BD143,0)),Complete)))</f>
        <v/>
      </c>
      <c r="Z143" s="7"/>
      <c r="AA143" s="10" t="str">
        <f t="shared" si="105"/>
        <v/>
      </c>
      <c r="AB143" s="10" t="str" cm="1">
        <f t="array" ref="AB143">IF($AB$1=No,"",
IF(OR(BF143=FALSE,BG143=FALSE),"",
IF(AND(SUMPRODUCT(--(BH143:BH$336=TRUE))=0,SUMPRODUCT(--(BI143:BI$336=TRUE))=0),"",Incomplete)))</f>
        <v/>
      </c>
      <c r="AC143" s="10" t="str">
        <f>IF(AC$1=No,"",IF($C143="","",
IF(COUNTIF('Substances &amp; Codes'!$B$4:$H$276,$C143)=0,Incomplete,Complete)))</f>
        <v/>
      </c>
      <c r="AD143" s="10" t="str">
        <f t="shared" si="103"/>
        <v/>
      </c>
      <c r="AE143" s="10" t="str">
        <f t="shared" si="106"/>
        <v/>
      </c>
      <c r="AF143" s="10" t="str">
        <f t="shared" si="107"/>
        <v/>
      </c>
      <c r="AG143" s="10" t="str">
        <f t="shared" si="108"/>
        <v/>
      </c>
      <c r="AH143" s="10" t="str">
        <f t="shared" si="109"/>
        <v/>
      </c>
      <c r="AI143" s="10" t="str">
        <f t="shared" si="110"/>
        <v/>
      </c>
      <c r="AJ143" s="10" t="str">
        <f t="shared" si="111"/>
        <v/>
      </c>
      <c r="AK143" s="10" t="str">
        <f t="shared" si="112"/>
        <v/>
      </c>
      <c r="AL143" s="10" t="str">
        <f t="shared" si="113"/>
        <v/>
      </c>
      <c r="AM143" s="10" t="str">
        <f t="shared" si="114"/>
        <v/>
      </c>
      <c r="AN143" s="10" t="str">
        <f t="shared" si="115"/>
        <v/>
      </c>
      <c r="AO143" s="10" t="str">
        <f t="shared" si="116"/>
        <v/>
      </c>
      <c r="AP143" s="10" t="str">
        <f t="shared" si="117"/>
        <v/>
      </c>
      <c r="AQ143" s="10" t="str">
        <f t="shared" si="118"/>
        <v/>
      </c>
      <c r="AR143" s="10" t="str">
        <f t="shared" si="119"/>
        <v/>
      </c>
      <c r="AS143" s="10" t="str">
        <f t="shared" si="120"/>
        <v/>
      </c>
      <c r="AT143" s="10" t="str">
        <f t="shared" si="121"/>
        <v/>
      </c>
      <c r="AU143" s="10" t="str">
        <f t="shared" si="122"/>
        <v/>
      </c>
      <c r="AV143" s="10" t="str">
        <f t="shared" si="123"/>
        <v/>
      </c>
      <c r="AW143" s="10" t="str">
        <f t="shared" si="124"/>
        <v/>
      </c>
      <c r="AX143" s="10" t="str">
        <f t="shared" si="125"/>
        <v/>
      </c>
      <c r="AY143" s="10" t="str">
        <f t="shared" si="126"/>
        <v/>
      </c>
      <c r="AZ143" s="10" t="str">
        <f t="shared" si="127"/>
        <v/>
      </c>
      <c r="BA143" s="10" t="str">
        <f t="shared" si="128"/>
        <v/>
      </c>
      <c r="BB143" s="10" t="str">
        <f t="shared" si="129"/>
        <v/>
      </c>
      <c r="BC143" s="10" t="str">
        <f t="shared" si="28"/>
        <v/>
      </c>
      <c r="BD143" s="10" t="str">
        <f t="shared" si="130"/>
        <v/>
      </c>
      <c r="BE143" s="10"/>
      <c r="BF143" s="10" t="b">
        <f t="shared" si="131"/>
        <v>1</v>
      </c>
      <c r="BG143" s="10" t="b">
        <f t="shared" si="30"/>
        <v>1</v>
      </c>
      <c r="BH143" s="10" t="b">
        <f t="shared" si="132"/>
        <v>0</v>
      </c>
      <c r="BI143" s="10" t="b">
        <f t="shared" si="31"/>
        <v>0</v>
      </c>
      <c r="BJ143" s="10"/>
      <c r="BK143" s="10">
        <v>1000</v>
      </c>
      <c r="BL143" s="59">
        <f t="shared" si="104"/>
        <v>0</v>
      </c>
      <c r="BM143" s="59">
        <v>10</v>
      </c>
      <c r="BN143" s="10"/>
      <c r="BO143" s="10">
        <f t="shared" si="133"/>
        <v>0</v>
      </c>
      <c r="BP143" s="59">
        <f t="shared" si="134"/>
        <v>0</v>
      </c>
      <c r="BQ143" s="59">
        <f t="shared" si="135"/>
        <v>0</v>
      </c>
      <c r="BR143" s="59">
        <f t="shared" si="136"/>
        <v>0</v>
      </c>
      <c r="BS143" s="59">
        <f t="shared" si="137"/>
        <v>0</v>
      </c>
    </row>
    <row r="144" spans="1:71" x14ac:dyDescent="0.35">
      <c r="A144" s="25"/>
      <c r="B144" s="25"/>
      <c r="C144" s="51"/>
      <c r="D144" s="10" t="str">
        <f t="shared" si="102"/>
        <v/>
      </c>
      <c r="E144" s="28"/>
      <c r="F144" s="28"/>
      <c r="G144" s="28" t="s">
        <v>4</v>
      </c>
      <c r="H144" s="28"/>
      <c r="I144" s="28"/>
      <c r="J144" s="28" t="s">
        <v>4</v>
      </c>
      <c r="K144" s="28"/>
      <c r="L144" s="28"/>
      <c r="M144" s="28" t="s">
        <v>4</v>
      </c>
      <c r="N144" s="28"/>
      <c r="O144" s="28"/>
      <c r="P144" s="28" t="s">
        <v>4</v>
      </c>
      <c r="Q144" s="28"/>
      <c r="R144" s="28"/>
      <c r="S144" s="28" t="s">
        <v>4</v>
      </c>
      <c r="T144" s="28"/>
      <c r="U144" s="28"/>
      <c r="V144" s="51" t="s">
        <v>4</v>
      </c>
      <c r="W144" s="51"/>
      <c r="X144" s="28" t="s">
        <v>4</v>
      </c>
      <c r="Y144" s="10" t="str">
        <f>IF(AND('Section 8'!$L$4=No,OR($BF144=FALSE,$BG144=FALSE)),Tab_NotReq,
IF(AND($C144="",$D144="",$F144="",$I144="",$R144="",$U144="",$W144="",$AA144="",$AB144=""),"",
IF(COUNTIF($AA144:$BD144,Incomplete)&gt;=1,Incomplete_or_multiple_errors&amp;": "&amp;INDEX($AA$2:$BD$4,1,MATCH(Incomplete,$AA144:$BD144,0)),Complete)))</f>
        <v/>
      </c>
      <c r="Z144" s="7"/>
      <c r="AA144" s="10" t="str">
        <f t="shared" si="105"/>
        <v/>
      </c>
      <c r="AB144" s="10" t="str" cm="1">
        <f t="array" ref="AB144">IF($AB$1=No,"",
IF(OR(BF144=FALSE,BG144=FALSE),"",
IF(AND(SUMPRODUCT(--(BH144:BH$336=TRUE))=0,SUMPRODUCT(--(BI144:BI$336=TRUE))=0),"",Incomplete)))</f>
        <v/>
      </c>
      <c r="AC144" s="10" t="str">
        <f>IF(AC$1=No,"",IF($C144="","",
IF(COUNTIF('Substances &amp; Codes'!$B$4:$H$276,$C144)=0,Incomplete,Complete)))</f>
        <v/>
      </c>
      <c r="AD144" s="10" t="str">
        <f t="shared" si="103"/>
        <v/>
      </c>
      <c r="AE144" s="10" t="str">
        <f t="shared" si="106"/>
        <v/>
      </c>
      <c r="AF144" s="10" t="str">
        <f t="shared" si="107"/>
        <v/>
      </c>
      <c r="AG144" s="10" t="str">
        <f t="shared" si="108"/>
        <v/>
      </c>
      <c r="AH144" s="10" t="str">
        <f t="shared" si="109"/>
        <v/>
      </c>
      <c r="AI144" s="10" t="str">
        <f t="shared" si="110"/>
        <v/>
      </c>
      <c r="AJ144" s="10" t="str">
        <f t="shared" si="111"/>
        <v/>
      </c>
      <c r="AK144" s="10" t="str">
        <f t="shared" si="112"/>
        <v/>
      </c>
      <c r="AL144" s="10" t="str">
        <f t="shared" si="113"/>
        <v/>
      </c>
      <c r="AM144" s="10" t="str">
        <f t="shared" si="114"/>
        <v/>
      </c>
      <c r="AN144" s="10" t="str">
        <f t="shared" si="115"/>
        <v/>
      </c>
      <c r="AO144" s="10" t="str">
        <f t="shared" si="116"/>
        <v/>
      </c>
      <c r="AP144" s="10" t="str">
        <f t="shared" si="117"/>
        <v/>
      </c>
      <c r="AQ144" s="10" t="str">
        <f t="shared" si="118"/>
        <v/>
      </c>
      <c r="AR144" s="10" t="str">
        <f t="shared" si="119"/>
        <v/>
      </c>
      <c r="AS144" s="10" t="str">
        <f t="shared" si="120"/>
        <v/>
      </c>
      <c r="AT144" s="10" t="str">
        <f t="shared" si="121"/>
        <v/>
      </c>
      <c r="AU144" s="10" t="str">
        <f t="shared" si="122"/>
        <v/>
      </c>
      <c r="AV144" s="10" t="str">
        <f t="shared" si="123"/>
        <v/>
      </c>
      <c r="AW144" s="10" t="str">
        <f t="shared" si="124"/>
        <v/>
      </c>
      <c r="AX144" s="10" t="str">
        <f t="shared" si="125"/>
        <v/>
      </c>
      <c r="AY144" s="10" t="str">
        <f t="shared" si="126"/>
        <v/>
      </c>
      <c r="AZ144" s="10" t="str">
        <f t="shared" si="127"/>
        <v/>
      </c>
      <c r="BA144" s="10" t="str">
        <f t="shared" si="128"/>
        <v/>
      </c>
      <c r="BB144" s="10" t="str">
        <f t="shared" si="129"/>
        <v/>
      </c>
      <c r="BC144" s="10" t="str">
        <f t="shared" si="28"/>
        <v/>
      </c>
      <c r="BD144" s="10" t="str">
        <f t="shared" si="130"/>
        <v/>
      </c>
      <c r="BE144" s="10"/>
      <c r="BF144" s="10" t="b">
        <f t="shared" si="131"/>
        <v>1</v>
      </c>
      <c r="BG144" s="10" t="b">
        <f t="shared" si="30"/>
        <v>1</v>
      </c>
      <c r="BH144" s="10" t="b">
        <f t="shared" si="132"/>
        <v>0</v>
      </c>
      <c r="BI144" s="10" t="b">
        <f t="shared" si="31"/>
        <v>0</v>
      </c>
      <c r="BJ144" s="10"/>
      <c r="BK144" s="10">
        <v>1000</v>
      </c>
      <c r="BL144" s="59">
        <f t="shared" si="104"/>
        <v>0</v>
      </c>
      <c r="BM144" s="59">
        <v>10</v>
      </c>
      <c r="BN144" s="10"/>
      <c r="BO144" s="10">
        <f t="shared" si="133"/>
        <v>0</v>
      </c>
      <c r="BP144" s="59">
        <f t="shared" si="134"/>
        <v>0</v>
      </c>
      <c r="BQ144" s="59">
        <f t="shared" si="135"/>
        <v>0</v>
      </c>
      <c r="BR144" s="59">
        <f t="shared" si="136"/>
        <v>0</v>
      </c>
      <c r="BS144" s="59">
        <f t="shared" si="137"/>
        <v>0</v>
      </c>
    </row>
    <row r="145" spans="1:71" x14ac:dyDescent="0.35">
      <c r="A145" s="25"/>
      <c r="B145" s="25"/>
      <c r="C145" s="51"/>
      <c r="D145" s="10" t="str">
        <f t="shared" si="102"/>
        <v/>
      </c>
      <c r="E145" s="28"/>
      <c r="F145" s="28"/>
      <c r="G145" s="28" t="s">
        <v>4</v>
      </c>
      <c r="H145" s="28"/>
      <c r="I145" s="28"/>
      <c r="J145" s="28" t="s">
        <v>4</v>
      </c>
      <c r="K145" s="28"/>
      <c r="L145" s="28"/>
      <c r="M145" s="28" t="s">
        <v>4</v>
      </c>
      <c r="N145" s="28"/>
      <c r="O145" s="28"/>
      <c r="P145" s="28" t="s">
        <v>4</v>
      </c>
      <c r="Q145" s="28"/>
      <c r="R145" s="28"/>
      <c r="S145" s="28" t="s">
        <v>4</v>
      </c>
      <c r="T145" s="28"/>
      <c r="U145" s="28"/>
      <c r="V145" s="51" t="s">
        <v>4</v>
      </c>
      <c r="W145" s="51"/>
      <c r="X145" s="28" t="s">
        <v>4</v>
      </c>
      <c r="Y145" s="10" t="str">
        <f>IF(AND('Section 8'!$L$4=No,OR($BF145=FALSE,$BG145=FALSE)),Tab_NotReq,
IF(AND($C145="",$D145="",$F145="",$I145="",$R145="",$U145="",$W145="",$AA145="",$AB145=""),"",
IF(COUNTIF($AA145:$BD145,Incomplete)&gt;=1,Incomplete_or_multiple_errors&amp;": "&amp;INDEX($AA$2:$BD$4,1,MATCH(Incomplete,$AA145:$BD145,0)),Complete)))</f>
        <v/>
      </c>
      <c r="Z145" s="7"/>
      <c r="AA145" s="10" t="str">
        <f t="shared" si="105"/>
        <v/>
      </c>
      <c r="AB145" s="10" t="str" cm="1">
        <f t="array" ref="AB145">IF($AB$1=No,"",
IF(OR(BF145=FALSE,BG145=FALSE),"",
IF(AND(SUMPRODUCT(--(BH145:BH$336=TRUE))=0,SUMPRODUCT(--(BI145:BI$336=TRUE))=0),"",Incomplete)))</f>
        <v/>
      </c>
      <c r="AC145" s="10" t="str">
        <f>IF(AC$1=No,"",IF($C145="","",
IF(COUNTIF('Substances &amp; Codes'!$B$4:$H$276,$C145)=0,Incomplete,Complete)))</f>
        <v/>
      </c>
      <c r="AD145" s="10" t="str">
        <f t="shared" si="103"/>
        <v/>
      </c>
      <c r="AE145" s="10" t="str">
        <f t="shared" si="106"/>
        <v/>
      </c>
      <c r="AF145" s="10" t="str">
        <f t="shared" si="107"/>
        <v/>
      </c>
      <c r="AG145" s="10" t="str">
        <f t="shared" si="108"/>
        <v/>
      </c>
      <c r="AH145" s="10" t="str">
        <f t="shared" si="109"/>
        <v/>
      </c>
      <c r="AI145" s="10" t="str">
        <f t="shared" si="110"/>
        <v/>
      </c>
      <c r="AJ145" s="10" t="str">
        <f t="shared" si="111"/>
        <v/>
      </c>
      <c r="AK145" s="10" t="str">
        <f t="shared" si="112"/>
        <v/>
      </c>
      <c r="AL145" s="10" t="str">
        <f t="shared" si="113"/>
        <v/>
      </c>
      <c r="AM145" s="10" t="str">
        <f t="shared" si="114"/>
        <v/>
      </c>
      <c r="AN145" s="10" t="str">
        <f t="shared" si="115"/>
        <v/>
      </c>
      <c r="AO145" s="10" t="str">
        <f t="shared" si="116"/>
        <v/>
      </c>
      <c r="AP145" s="10" t="str">
        <f t="shared" si="117"/>
        <v/>
      </c>
      <c r="AQ145" s="10" t="str">
        <f t="shared" si="118"/>
        <v/>
      </c>
      <c r="AR145" s="10" t="str">
        <f t="shared" si="119"/>
        <v/>
      </c>
      <c r="AS145" s="10" t="str">
        <f t="shared" si="120"/>
        <v/>
      </c>
      <c r="AT145" s="10" t="str">
        <f t="shared" si="121"/>
        <v/>
      </c>
      <c r="AU145" s="10" t="str">
        <f t="shared" si="122"/>
        <v/>
      </c>
      <c r="AV145" s="10" t="str">
        <f t="shared" si="123"/>
        <v/>
      </c>
      <c r="AW145" s="10" t="str">
        <f t="shared" si="124"/>
        <v/>
      </c>
      <c r="AX145" s="10" t="str">
        <f t="shared" si="125"/>
        <v/>
      </c>
      <c r="AY145" s="10" t="str">
        <f t="shared" si="126"/>
        <v/>
      </c>
      <c r="AZ145" s="10" t="str">
        <f t="shared" si="127"/>
        <v/>
      </c>
      <c r="BA145" s="10" t="str">
        <f t="shared" si="128"/>
        <v/>
      </c>
      <c r="BB145" s="10" t="str">
        <f t="shared" si="129"/>
        <v/>
      </c>
      <c r="BC145" s="10" t="str">
        <f t="shared" si="28"/>
        <v/>
      </c>
      <c r="BD145" s="10" t="str">
        <f t="shared" si="130"/>
        <v/>
      </c>
      <c r="BE145" s="10"/>
      <c r="BF145" s="10" t="b">
        <f t="shared" si="131"/>
        <v>1</v>
      </c>
      <c r="BG145" s="10" t="b">
        <f t="shared" si="30"/>
        <v>1</v>
      </c>
      <c r="BH145" s="10" t="b">
        <f t="shared" si="132"/>
        <v>0</v>
      </c>
      <c r="BI145" s="10" t="b">
        <f t="shared" si="31"/>
        <v>0</v>
      </c>
      <c r="BJ145" s="10"/>
      <c r="BK145" s="10">
        <v>1000</v>
      </c>
      <c r="BL145" s="59">
        <f t="shared" si="104"/>
        <v>0</v>
      </c>
      <c r="BM145" s="59">
        <v>10</v>
      </c>
      <c r="BN145" s="10"/>
      <c r="BO145" s="10">
        <f t="shared" si="133"/>
        <v>0</v>
      </c>
      <c r="BP145" s="59">
        <f t="shared" si="134"/>
        <v>0</v>
      </c>
      <c r="BQ145" s="59">
        <f t="shared" si="135"/>
        <v>0</v>
      </c>
      <c r="BR145" s="59">
        <f t="shared" si="136"/>
        <v>0</v>
      </c>
      <c r="BS145" s="59">
        <f t="shared" si="137"/>
        <v>0</v>
      </c>
    </row>
    <row r="146" spans="1:71" x14ac:dyDescent="0.35">
      <c r="A146" s="25"/>
      <c r="B146" s="25"/>
      <c r="C146" s="51"/>
      <c r="D146" s="10" t="str">
        <f t="shared" si="102"/>
        <v/>
      </c>
      <c r="E146" s="28"/>
      <c r="F146" s="28"/>
      <c r="G146" s="28" t="s">
        <v>4</v>
      </c>
      <c r="H146" s="28"/>
      <c r="I146" s="28"/>
      <c r="J146" s="28" t="s">
        <v>4</v>
      </c>
      <c r="K146" s="28"/>
      <c r="L146" s="28"/>
      <c r="M146" s="28" t="s">
        <v>4</v>
      </c>
      <c r="N146" s="28"/>
      <c r="O146" s="28"/>
      <c r="P146" s="28" t="s">
        <v>4</v>
      </c>
      <c r="Q146" s="28"/>
      <c r="R146" s="28"/>
      <c r="S146" s="28" t="s">
        <v>4</v>
      </c>
      <c r="T146" s="28"/>
      <c r="U146" s="28"/>
      <c r="V146" s="51" t="s">
        <v>4</v>
      </c>
      <c r="W146" s="51"/>
      <c r="X146" s="28" t="s">
        <v>4</v>
      </c>
      <c r="Y146" s="10" t="str">
        <f>IF(AND('Section 8'!$L$4=No,OR($BF146=FALSE,$BG146=FALSE)),Tab_NotReq,
IF(AND($C146="",$D146="",$F146="",$I146="",$R146="",$U146="",$W146="",$AA146="",$AB146=""),"",
IF(COUNTIF($AA146:$BD146,Incomplete)&gt;=1,Incomplete_or_multiple_errors&amp;": "&amp;INDEX($AA$2:$BD$4,1,MATCH(Incomplete,$AA146:$BD146,0)),Complete)))</f>
        <v/>
      </c>
      <c r="Z146" s="7"/>
      <c r="AA146" s="10" t="str">
        <f t="shared" si="105"/>
        <v/>
      </c>
      <c r="AB146" s="10" t="str" cm="1">
        <f t="array" ref="AB146">IF($AB$1=No,"",
IF(OR(BF146=FALSE,BG146=FALSE),"",
IF(AND(SUMPRODUCT(--(BH146:BH$336=TRUE))=0,SUMPRODUCT(--(BI146:BI$336=TRUE))=0),"",Incomplete)))</f>
        <v/>
      </c>
      <c r="AC146" s="10" t="str">
        <f>IF(AC$1=No,"",IF($C146="","",
IF(COUNTIF('Substances &amp; Codes'!$B$4:$H$276,$C146)=0,Incomplete,Complete)))</f>
        <v/>
      </c>
      <c r="AD146" s="10" t="str">
        <f t="shared" si="103"/>
        <v/>
      </c>
      <c r="AE146" s="10" t="str">
        <f t="shared" si="106"/>
        <v/>
      </c>
      <c r="AF146" s="10" t="str">
        <f t="shared" si="107"/>
        <v/>
      </c>
      <c r="AG146" s="10" t="str">
        <f t="shared" si="108"/>
        <v/>
      </c>
      <c r="AH146" s="10" t="str">
        <f t="shared" si="109"/>
        <v/>
      </c>
      <c r="AI146" s="10" t="str">
        <f t="shared" si="110"/>
        <v/>
      </c>
      <c r="AJ146" s="10" t="str">
        <f t="shared" si="111"/>
        <v/>
      </c>
      <c r="AK146" s="10" t="str">
        <f t="shared" si="112"/>
        <v/>
      </c>
      <c r="AL146" s="10" t="str">
        <f t="shared" si="113"/>
        <v/>
      </c>
      <c r="AM146" s="10" t="str">
        <f t="shared" si="114"/>
        <v/>
      </c>
      <c r="AN146" s="10" t="str">
        <f t="shared" si="115"/>
        <v/>
      </c>
      <c r="AO146" s="10" t="str">
        <f t="shared" si="116"/>
        <v/>
      </c>
      <c r="AP146" s="10" t="str">
        <f t="shared" si="117"/>
        <v/>
      </c>
      <c r="AQ146" s="10" t="str">
        <f t="shared" si="118"/>
        <v/>
      </c>
      <c r="AR146" s="10" t="str">
        <f t="shared" si="119"/>
        <v/>
      </c>
      <c r="AS146" s="10" t="str">
        <f t="shared" si="120"/>
        <v/>
      </c>
      <c r="AT146" s="10" t="str">
        <f t="shared" si="121"/>
        <v/>
      </c>
      <c r="AU146" s="10" t="str">
        <f t="shared" si="122"/>
        <v/>
      </c>
      <c r="AV146" s="10" t="str">
        <f t="shared" si="123"/>
        <v/>
      </c>
      <c r="AW146" s="10" t="str">
        <f t="shared" si="124"/>
        <v/>
      </c>
      <c r="AX146" s="10" t="str">
        <f t="shared" si="125"/>
        <v/>
      </c>
      <c r="AY146" s="10" t="str">
        <f t="shared" si="126"/>
        <v/>
      </c>
      <c r="AZ146" s="10" t="str">
        <f t="shared" si="127"/>
        <v/>
      </c>
      <c r="BA146" s="10" t="str">
        <f t="shared" si="128"/>
        <v/>
      </c>
      <c r="BB146" s="10" t="str">
        <f t="shared" si="129"/>
        <v/>
      </c>
      <c r="BC146" s="10" t="str">
        <f t="shared" si="28"/>
        <v/>
      </c>
      <c r="BD146" s="10" t="str">
        <f t="shared" si="130"/>
        <v/>
      </c>
      <c r="BE146" s="10"/>
      <c r="BF146" s="10" t="b">
        <f t="shared" si="131"/>
        <v>1</v>
      </c>
      <c r="BG146" s="10" t="b">
        <f t="shared" si="30"/>
        <v>1</v>
      </c>
      <c r="BH146" s="10" t="b">
        <f t="shared" si="132"/>
        <v>0</v>
      </c>
      <c r="BI146" s="10" t="b">
        <f t="shared" si="31"/>
        <v>0</v>
      </c>
      <c r="BJ146" s="10"/>
      <c r="BK146" s="10">
        <v>1000</v>
      </c>
      <c r="BL146" s="59">
        <f t="shared" si="104"/>
        <v>0</v>
      </c>
      <c r="BM146" s="59">
        <v>10</v>
      </c>
      <c r="BN146" s="10"/>
      <c r="BO146" s="10">
        <f t="shared" si="133"/>
        <v>0</v>
      </c>
      <c r="BP146" s="59">
        <f t="shared" si="134"/>
        <v>0</v>
      </c>
      <c r="BQ146" s="59">
        <f t="shared" si="135"/>
        <v>0</v>
      </c>
      <c r="BR146" s="59">
        <f t="shared" si="136"/>
        <v>0</v>
      </c>
      <c r="BS146" s="59">
        <f t="shared" si="137"/>
        <v>0</v>
      </c>
    </row>
    <row r="147" spans="1:71" x14ac:dyDescent="0.35">
      <c r="A147" s="25"/>
      <c r="B147" s="25"/>
      <c r="C147" s="51"/>
      <c r="D147" s="10" t="str">
        <f t="shared" si="102"/>
        <v/>
      </c>
      <c r="E147" s="28"/>
      <c r="F147" s="28"/>
      <c r="G147" s="28" t="s">
        <v>4</v>
      </c>
      <c r="H147" s="28"/>
      <c r="I147" s="28"/>
      <c r="J147" s="28" t="s">
        <v>4</v>
      </c>
      <c r="K147" s="28"/>
      <c r="L147" s="28"/>
      <c r="M147" s="28" t="s">
        <v>4</v>
      </c>
      <c r="N147" s="28"/>
      <c r="O147" s="28"/>
      <c r="P147" s="28" t="s">
        <v>4</v>
      </c>
      <c r="Q147" s="28"/>
      <c r="R147" s="28"/>
      <c r="S147" s="28" t="s">
        <v>4</v>
      </c>
      <c r="T147" s="28"/>
      <c r="U147" s="28"/>
      <c r="V147" s="51" t="s">
        <v>4</v>
      </c>
      <c r="W147" s="51"/>
      <c r="X147" s="28" t="s">
        <v>4</v>
      </c>
      <c r="Y147" s="10" t="str">
        <f>IF(AND('Section 8'!$L$4=No,OR($BF147=FALSE,$BG147=FALSE)),Tab_NotReq,
IF(AND($C147="",$D147="",$F147="",$I147="",$R147="",$U147="",$W147="",$AA147="",$AB147=""),"",
IF(COUNTIF($AA147:$BD147,Incomplete)&gt;=1,Incomplete_or_multiple_errors&amp;": "&amp;INDEX($AA$2:$BD$4,1,MATCH(Incomplete,$AA147:$BD147,0)),Complete)))</f>
        <v/>
      </c>
      <c r="Z147" s="7"/>
      <c r="AA147" s="10" t="str">
        <f t="shared" si="105"/>
        <v/>
      </c>
      <c r="AB147" s="10" t="str" cm="1">
        <f t="array" ref="AB147">IF($AB$1=No,"",
IF(OR(BF147=FALSE,BG147=FALSE),"",
IF(AND(SUMPRODUCT(--(BH147:BH$336=TRUE))=0,SUMPRODUCT(--(BI147:BI$336=TRUE))=0),"",Incomplete)))</f>
        <v/>
      </c>
      <c r="AC147" s="10" t="str">
        <f>IF(AC$1=No,"",IF($C147="","",
IF(COUNTIF('Substances &amp; Codes'!$B$4:$H$276,$C147)=0,Incomplete,Complete)))</f>
        <v/>
      </c>
      <c r="AD147" s="10" t="str">
        <f t="shared" si="103"/>
        <v/>
      </c>
      <c r="AE147" s="10" t="str">
        <f t="shared" si="106"/>
        <v/>
      </c>
      <c r="AF147" s="10" t="str">
        <f t="shared" si="107"/>
        <v/>
      </c>
      <c r="AG147" s="10" t="str">
        <f t="shared" si="108"/>
        <v/>
      </c>
      <c r="AH147" s="10" t="str">
        <f t="shared" si="109"/>
        <v/>
      </c>
      <c r="AI147" s="10" t="str">
        <f t="shared" si="110"/>
        <v/>
      </c>
      <c r="AJ147" s="10" t="str">
        <f t="shared" si="111"/>
        <v/>
      </c>
      <c r="AK147" s="10" t="str">
        <f t="shared" si="112"/>
        <v/>
      </c>
      <c r="AL147" s="10" t="str">
        <f t="shared" si="113"/>
        <v/>
      </c>
      <c r="AM147" s="10" t="str">
        <f t="shared" si="114"/>
        <v/>
      </c>
      <c r="AN147" s="10" t="str">
        <f t="shared" si="115"/>
        <v/>
      </c>
      <c r="AO147" s="10" t="str">
        <f t="shared" si="116"/>
        <v/>
      </c>
      <c r="AP147" s="10" t="str">
        <f t="shared" si="117"/>
        <v/>
      </c>
      <c r="AQ147" s="10" t="str">
        <f t="shared" si="118"/>
        <v/>
      </c>
      <c r="AR147" s="10" t="str">
        <f t="shared" si="119"/>
        <v/>
      </c>
      <c r="AS147" s="10" t="str">
        <f t="shared" si="120"/>
        <v/>
      </c>
      <c r="AT147" s="10" t="str">
        <f t="shared" si="121"/>
        <v/>
      </c>
      <c r="AU147" s="10" t="str">
        <f t="shared" si="122"/>
        <v/>
      </c>
      <c r="AV147" s="10" t="str">
        <f t="shared" si="123"/>
        <v/>
      </c>
      <c r="AW147" s="10" t="str">
        <f t="shared" si="124"/>
        <v/>
      </c>
      <c r="AX147" s="10" t="str">
        <f t="shared" si="125"/>
        <v/>
      </c>
      <c r="AY147" s="10" t="str">
        <f t="shared" si="126"/>
        <v/>
      </c>
      <c r="AZ147" s="10" t="str">
        <f t="shared" si="127"/>
        <v/>
      </c>
      <c r="BA147" s="10" t="str">
        <f t="shared" si="128"/>
        <v/>
      </c>
      <c r="BB147" s="10" t="str">
        <f t="shared" si="129"/>
        <v/>
      </c>
      <c r="BC147" s="10" t="str">
        <f t="shared" si="28"/>
        <v/>
      </c>
      <c r="BD147" s="10" t="str">
        <f t="shared" si="130"/>
        <v/>
      </c>
      <c r="BE147" s="10"/>
      <c r="BF147" s="10" t="b">
        <f t="shared" si="131"/>
        <v>1</v>
      </c>
      <c r="BG147" s="10" t="b">
        <f t="shared" si="30"/>
        <v>1</v>
      </c>
      <c r="BH147" s="10" t="b">
        <f t="shared" si="132"/>
        <v>0</v>
      </c>
      <c r="BI147" s="10" t="b">
        <f t="shared" si="31"/>
        <v>0</v>
      </c>
      <c r="BJ147" s="10"/>
      <c r="BK147" s="10">
        <v>1000</v>
      </c>
      <c r="BL147" s="59">
        <f t="shared" si="104"/>
        <v>0</v>
      </c>
      <c r="BM147" s="59">
        <v>10</v>
      </c>
      <c r="BN147" s="10"/>
      <c r="BO147" s="10">
        <f t="shared" si="133"/>
        <v>0</v>
      </c>
      <c r="BP147" s="59">
        <f t="shared" si="134"/>
        <v>0</v>
      </c>
      <c r="BQ147" s="59">
        <f t="shared" si="135"/>
        <v>0</v>
      </c>
      <c r="BR147" s="59">
        <f t="shared" si="136"/>
        <v>0</v>
      </c>
      <c r="BS147" s="59">
        <f t="shared" si="137"/>
        <v>0</v>
      </c>
    </row>
    <row r="148" spans="1:71" x14ac:dyDescent="0.35">
      <c r="A148" s="25"/>
      <c r="B148" s="25"/>
      <c r="C148" s="51"/>
      <c r="D148" s="10" t="str">
        <f t="shared" si="102"/>
        <v/>
      </c>
      <c r="E148" s="28"/>
      <c r="F148" s="28"/>
      <c r="G148" s="28" t="s">
        <v>4</v>
      </c>
      <c r="H148" s="28"/>
      <c r="I148" s="28"/>
      <c r="J148" s="28" t="s">
        <v>4</v>
      </c>
      <c r="K148" s="28"/>
      <c r="L148" s="28"/>
      <c r="M148" s="28" t="s">
        <v>4</v>
      </c>
      <c r="N148" s="28"/>
      <c r="O148" s="28"/>
      <c r="P148" s="28" t="s">
        <v>4</v>
      </c>
      <c r="Q148" s="28"/>
      <c r="R148" s="28"/>
      <c r="S148" s="28" t="s">
        <v>4</v>
      </c>
      <c r="T148" s="28"/>
      <c r="U148" s="28"/>
      <c r="V148" s="51" t="s">
        <v>4</v>
      </c>
      <c r="W148" s="51"/>
      <c r="X148" s="28" t="s">
        <v>4</v>
      </c>
      <c r="Y148" s="10" t="str">
        <f>IF(AND('Section 8'!$L$4=No,OR($BF148=FALSE,$BG148=FALSE)),Tab_NotReq,
IF(AND($C148="",$D148="",$F148="",$I148="",$R148="",$U148="",$W148="",$AA148="",$AB148=""),"",
IF(COUNTIF($AA148:$BD148,Incomplete)&gt;=1,Incomplete_or_multiple_errors&amp;": "&amp;INDEX($AA$2:$BD$4,1,MATCH(Incomplete,$AA148:$BD148,0)),Complete)))</f>
        <v/>
      </c>
      <c r="Z148" s="7"/>
      <c r="AA148" s="10" t="str">
        <f t="shared" si="105"/>
        <v/>
      </c>
      <c r="AB148" s="10" t="str" cm="1">
        <f t="array" ref="AB148">IF($AB$1=No,"",
IF(OR(BF148=FALSE,BG148=FALSE),"",
IF(AND(SUMPRODUCT(--(BH148:BH$336=TRUE))=0,SUMPRODUCT(--(BI148:BI$336=TRUE))=0),"",Incomplete)))</f>
        <v/>
      </c>
      <c r="AC148" s="10" t="str">
        <f>IF(AC$1=No,"",IF($C148="","",
IF(COUNTIF('Substances &amp; Codes'!$B$4:$H$276,$C148)=0,Incomplete,Complete)))</f>
        <v/>
      </c>
      <c r="AD148" s="10" t="str">
        <f t="shared" si="103"/>
        <v/>
      </c>
      <c r="AE148" s="10" t="str">
        <f t="shared" si="106"/>
        <v/>
      </c>
      <c r="AF148" s="10" t="str">
        <f t="shared" si="107"/>
        <v/>
      </c>
      <c r="AG148" s="10" t="str">
        <f t="shared" si="108"/>
        <v/>
      </c>
      <c r="AH148" s="10" t="str">
        <f t="shared" si="109"/>
        <v/>
      </c>
      <c r="AI148" s="10" t="str">
        <f t="shared" si="110"/>
        <v/>
      </c>
      <c r="AJ148" s="10" t="str">
        <f t="shared" si="111"/>
        <v/>
      </c>
      <c r="AK148" s="10" t="str">
        <f t="shared" si="112"/>
        <v/>
      </c>
      <c r="AL148" s="10" t="str">
        <f t="shared" si="113"/>
        <v/>
      </c>
      <c r="AM148" s="10" t="str">
        <f t="shared" si="114"/>
        <v/>
      </c>
      <c r="AN148" s="10" t="str">
        <f t="shared" si="115"/>
        <v/>
      </c>
      <c r="AO148" s="10" t="str">
        <f t="shared" si="116"/>
        <v/>
      </c>
      <c r="AP148" s="10" t="str">
        <f t="shared" si="117"/>
        <v/>
      </c>
      <c r="AQ148" s="10" t="str">
        <f t="shared" si="118"/>
        <v/>
      </c>
      <c r="AR148" s="10" t="str">
        <f t="shared" si="119"/>
        <v/>
      </c>
      <c r="AS148" s="10" t="str">
        <f t="shared" si="120"/>
        <v/>
      </c>
      <c r="AT148" s="10" t="str">
        <f t="shared" si="121"/>
        <v/>
      </c>
      <c r="AU148" s="10" t="str">
        <f t="shared" si="122"/>
        <v/>
      </c>
      <c r="AV148" s="10" t="str">
        <f t="shared" si="123"/>
        <v/>
      </c>
      <c r="AW148" s="10" t="str">
        <f t="shared" si="124"/>
        <v/>
      </c>
      <c r="AX148" s="10" t="str">
        <f t="shared" si="125"/>
        <v/>
      </c>
      <c r="AY148" s="10" t="str">
        <f t="shared" si="126"/>
        <v/>
      </c>
      <c r="AZ148" s="10" t="str">
        <f t="shared" si="127"/>
        <v/>
      </c>
      <c r="BA148" s="10" t="str">
        <f t="shared" si="128"/>
        <v/>
      </c>
      <c r="BB148" s="10" t="str">
        <f t="shared" si="129"/>
        <v/>
      </c>
      <c r="BC148" s="10" t="str">
        <f t="shared" si="28"/>
        <v/>
      </c>
      <c r="BD148" s="10" t="str">
        <f t="shared" si="130"/>
        <v/>
      </c>
      <c r="BE148" s="10"/>
      <c r="BF148" s="10" t="b">
        <f t="shared" si="131"/>
        <v>1</v>
      </c>
      <c r="BG148" s="10" t="b">
        <f t="shared" si="30"/>
        <v>1</v>
      </c>
      <c r="BH148" s="10" t="b">
        <f t="shared" si="132"/>
        <v>0</v>
      </c>
      <c r="BI148" s="10" t="b">
        <f t="shared" si="31"/>
        <v>0</v>
      </c>
      <c r="BJ148" s="10"/>
      <c r="BK148" s="10">
        <v>1000</v>
      </c>
      <c r="BL148" s="59">
        <f t="shared" si="104"/>
        <v>0</v>
      </c>
      <c r="BM148" s="59">
        <v>10</v>
      </c>
      <c r="BN148" s="10"/>
      <c r="BO148" s="10">
        <f t="shared" si="133"/>
        <v>0</v>
      </c>
      <c r="BP148" s="59">
        <f t="shared" si="134"/>
        <v>0</v>
      </c>
      <c r="BQ148" s="59">
        <f t="shared" si="135"/>
        <v>0</v>
      </c>
      <c r="BR148" s="59">
        <f t="shared" si="136"/>
        <v>0</v>
      </c>
      <c r="BS148" s="59">
        <f t="shared" si="137"/>
        <v>0</v>
      </c>
    </row>
    <row r="149" spans="1:71" x14ac:dyDescent="0.35">
      <c r="A149" s="25"/>
      <c r="B149" s="25"/>
      <c r="C149" s="51"/>
      <c r="D149" s="10" t="str">
        <f t="shared" si="102"/>
        <v/>
      </c>
      <c r="E149" s="28"/>
      <c r="F149" s="28"/>
      <c r="G149" s="28" t="s">
        <v>4</v>
      </c>
      <c r="H149" s="28"/>
      <c r="I149" s="28"/>
      <c r="J149" s="28" t="s">
        <v>4</v>
      </c>
      <c r="K149" s="28"/>
      <c r="L149" s="28"/>
      <c r="M149" s="28" t="s">
        <v>4</v>
      </c>
      <c r="N149" s="28"/>
      <c r="O149" s="28"/>
      <c r="P149" s="28" t="s">
        <v>4</v>
      </c>
      <c r="Q149" s="28"/>
      <c r="R149" s="28"/>
      <c r="S149" s="28" t="s">
        <v>4</v>
      </c>
      <c r="T149" s="28"/>
      <c r="U149" s="28"/>
      <c r="V149" s="51" t="s">
        <v>4</v>
      </c>
      <c r="W149" s="51"/>
      <c r="X149" s="28" t="s">
        <v>4</v>
      </c>
      <c r="Y149" s="10" t="str">
        <f>IF(AND('Section 8'!$L$4=No,OR($BF149=FALSE,$BG149=FALSE)),Tab_NotReq,
IF(AND($C149="",$D149="",$F149="",$I149="",$R149="",$U149="",$W149="",$AA149="",$AB149=""),"",
IF(COUNTIF($AA149:$BD149,Incomplete)&gt;=1,Incomplete_or_multiple_errors&amp;": "&amp;INDEX($AA$2:$BD$4,1,MATCH(Incomplete,$AA149:$BD149,0)),Complete)))</f>
        <v/>
      </c>
      <c r="Z149" s="7"/>
      <c r="AA149" s="10" t="str">
        <f t="shared" si="105"/>
        <v/>
      </c>
      <c r="AB149" s="10" t="str" cm="1">
        <f t="array" ref="AB149">IF($AB$1=No,"",
IF(OR(BF149=FALSE,BG149=FALSE),"",
IF(AND(SUMPRODUCT(--(BH149:BH$336=TRUE))=0,SUMPRODUCT(--(BI149:BI$336=TRUE))=0),"",Incomplete)))</f>
        <v/>
      </c>
      <c r="AC149" s="10" t="str">
        <f>IF(AC$1=No,"",IF($C149="","",
IF(COUNTIF('Substances &amp; Codes'!$B$4:$H$276,$C149)=0,Incomplete,Complete)))</f>
        <v/>
      </c>
      <c r="AD149" s="10" t="str">
        <f t="shared" si="103"/>
        <v/>
      </c>
      <c r="AE149" s="10" t="str">
        <f t="shared" si="106"/>
        <v/>
      </c>
      <c r="AF149" s="10" t="str">
        <f t="shared" si="107"/>
        <v/>
      </c>
      <c r="AG149" s="10" t="str">
        <f t="shared" si="108"/>
        <v/>
      </c>
      <c r="AH149" s="10" t="str">
        <f t="shared" si="109"/>
        <v/>
      </c>
      <c r="AI149" s="10" t="str">
        <f t="shared" si="110"/>
        <v/>
      </c>
      <c r="AJ149" s="10" t="str">
        <f t="shared" si="111"/>
        <v/>
      </c>
      <c r="AK149" s="10" t="str">
        <f t="shared" si="112"/>
        <v/>
      </c>
      <c r="AL149" s="10" t="str">
        <f t="shared" si="113"/>
        <v/>
      </c>
      <c r="AM149" s="10" t="str">
        <f t="shared" si="114"/>
        <v/>
      </c>
      <c r="AN149" s="10" t="str">
        <f t="shared" si="115"/>
        <v/>
      </c>
      <c r="AO149" s="10" t="str">
        <f t="shared" si="116"/>
        <v/>
      </c>
      <c r="AP149" s="10" t="str">
        <f t="shared" si="117"/>
        <v/>
      </c>
      <c r="AQ149" s="10" t="str">
        <f t="shared" si="118"/>
        <v/>
      </c>
      <c r="AR149" s="10" t="str">
        <f t="shared" si="119"/>
        <v/>
      </c>
      <c r="AS149" s="10" t="str">
        <f t="shared" si="120"/>
        <v/>
      </c>
      <c r="AT149" s="10" t="str">
        <f t="shared" si="121"/>
        <v/>
      </c>
      <c r="AU149" s="10" t="str">
        <f t="shared" si="122"/>
        <v/>
      </c>
      <c r="AV149" s="10" t="str">
        <f t="shared" si="123"/>
        <v/>
      </c>
      <c r="AW149" s="10" t="str">
        <f t="shared" si="124"/>
        <v/>
      </c>
      <c r="AX149" s="10" t="str">
        <f t="shared" si="125"/>
        <v/>
      </c>
      <c r="AY149" s="10" t="str">
        <f t="shared" si="126"/>
        <v/>
      </c>
      <c r="AZ149" s="10" t="str">
        <f t="shared" si="127"/>
        <v/>
      </c>
      <c r="BA149" s="10" t="str">
        <f t="shared" si="128"/>
        <v/>
      </c>
      <c r="BB149" s="10" t="str">
        <f t="shared" si="129"/>
        <v/>
      </c>
      <c r="BC149" s="10" t="str">
        <f t="shared" si="28"/>
        <v/>
      </c>
      <c r="BD149" s="10" t="str">
        <f t="shared" si="130"/>
        <v/>
      </c>
      <c r="BE149" s="10"/>
      <c r="BF149" s="10" t="b">
        <f t="shared" si="131"/>
        <v>1</v>
      </c>
      <c r="BG149" s="10" t="b">
        <f t="shared" si="30"/>
        <v>1</v>
      </c>
      <c r="BH149" s="10" t="b">
        <f t="shared" si="132"/>
        <v>0</v>
      </c>
      <c r="BI149" s="10" t="b">
        <f t="shared" si="31"/>
        <v>0</v>
      </c>
      <c r="BJ149" s="10"/>
      <c r="BK149" s="10">
        <v>1000</v>
      </c>
      <c r="BL149" s="59">
        <f t="shared" si="104"/>
        <v>0</v>
      </c>
      <c r="BM149" s="59">
        <v>10</v>
      </c>
      <c r="BN149" s="10"/>
      <c r="BO149" s="10">
        <f t="shared" si="133"/>
        <v>0</v>
      </c>
      <c r="BP149" s="59">
        <f t="shared" si="134"/>
        <v>0</v>
      </c>
      <c r="BQ149" s="59">
        <f t="shared" si="135"/>
        <v>0</v>
      </c>
      <c r="BR149" s="59">
        <f t="shared" si="136"/>
        <v>0</v>
      </c>
      <c r="BS149" s="59">
        <f t="shared" si="137"/>
        <v>0</v>
      </c>
    </row>
    <row r="150" spans="1:71" x14ac:dyDescent="0.35">
      <c r="A150" s="25"/>
      <c r="B150" s="25"/>
      <c r="C150" s="51"/>
      <c r="D150" s="10" t="str">
        <f t="shared" si="102"/>
        <v/>
      </c>
      <c r="E150" s="28"/>
      <c r="F150" s="28"/>
      <c r="G150" s="28" t="s">
        <v>4</v>
      </c>
      <c r="H150" s="28"/>
      <c r="I150" s="28"/>
      <c r="J150" s="28" t="s">
        <v>4</v>
      </c>
      <c r="K150" s="28"/>
      <c r="L150" s="28"/>
      <c r="M150" s="28" t="s">
        <v>4</v>
      </c>
      <c r="N150" s="28"/>
      <c r="O150" s="28"/>
      <c r="P150" s="28" t="s">
        <v>4</v>
      </c>
      <c r="Q150" s="28"/>
      <c r="R150" s="28"/>
      <c r="S150" s="28" t="s">
        <v>4</v>
      </c>
      <c r="T150" s="28"/>
      <c r="U150" s="28"/>
      <c r="V150" s="51" t="s">
        <v>4</v>
      </c>
      <c r="W150" s="51"/>
      <c r="X150" s="28" t="s">
        <v>4</v>
      </c>
      <c r="Y150" s="10" t="str">
        <f>IF(AND('Section 8'!$L$4=No,OR($BF150=FALSE,$BG150=FALSE)),Tab_NotReq,
IF(AND($C150="",$D150="",$F150="",$I150="",$R150="",$U150="",$W150="",$AA150="",$AB150=""),"",
IF(COUNTIF($AA150:$BD150,Incomplete)&gt;=1,Incomplete_or_multiple_errors&amp;": "&amp;INDEX($AA$2:$BD$4,1,MATCH(Incomplete,$AA150:$BD150,0)),Complete)))</f>
        <v/>
      </c>
      <c r="Z150" s="7"/>
      <c r="AA150" s="10" t="str">
        <f t="shared" si="105"/>
        <v/>
      </c>
      <c r="AB150" s="10" t="str" cm="1">
        <f t="array" ref="AB150">IF($AB$1=No,"",
IF(OR(BF150=FALSE,BG150=FALSE),"",
IF(AND(SUMPRODUCT(--(BH150:BH$336=TRUE))=0,SUMPRODUCT(--(BI150:BI$336=TRUE))=0),"",Incomplete)))</f>
        <v/>
      </c>
      <c r="AC150" s="10" t="str">
        <f>IF(AC$1=No,"",IF($C150="","",
IF(COUNTIF('Substances &amp; Codes'!$B$4:$H$276,$C150)=0,Incomplete,Complete)))</f>
        <v/>
      </c>
      <c r="AD150" s="10" t="str">
        <f t="shared" si="103"/>
        <v/>
      </c>
      <c r="AE150" s="10" t="str">
        <f t="shared" si="106"/>
        <v/>
      </c>
      <c r="AF150" s="10" t="str">
        <f t="shared" si="107"/>
        <v/>
      </c>
      <c r="AG150" s="10" t="str">
        <f t="shared" si="108"/>
        <v/>
      </c>
      <c r="AH150" s="10" t="str">
        <f t="shared" si="109"/>
        <v/>
      </c>
      <c r="AI150" s="10" t="str">
        <f t="shared" si="110"/>
        <v/>
      </c>
      <c r="AJ150" s="10" t="str">
        <f t="shared" si="111"/>
        <v/>
      </c>
      <c r="AK150" s="10" t="str">
        <f t="shared" si="112"/>
        <v/>
      </c>
      <c r="AL150" s="10" t="str">
        <f t="shared" si="113"/>
        <v/>
      </c>
      <c r="AM150" s="10" t="str">
        <f t="shared" si="114"/>
        <v/>
      </c>
      <c r="AN150" s="10" t="str">
        <f t="shared" si="115"/>
        <v/>
      </c>
      <c r="AO150" s="10" t="str">
        <f t="shared" si="116"/>
        <v/>
      </c>
      <c r="AP150" s="10" t="str">
        <f t="shared" si="117"/>
        <v/>
      </c>
      <c r="AQ150" s="10" t="str">
        <f t="shared" si="118"/>
        <v/>
      </c>
      <c r="AR150" s="10" t="str">
        <f t="shared" si="119"/>
        <v/>
      </c>
      <c r="AS150" s="10" t="str">
        <f t="shared" si="120"/>
        <v/>
      </c>
      <c r="AT150" s="10" t="str">
        <f t="shared" si="121"/>
        <v/>
      </c>
      <c r="AU150" s="10" t="str">
        <f t="shared" si="122"/>
        <v/>
      </c>
      <c r="AV150" s="10" t="str">
        <f t="shared" si="123"/>
        <v/>
      </c>
      <c r="AW150" s="10" t="str">
        <f t="shared" si="124"/>
        <v/>
      </c>
      <c r="AX150" s="10" t="str">
        <f t="shared" si="125"/>
        <v/>
      </c>
      <c r="AY150" s="10" t="str">
        <f t="shared" si="126"/>
        <v/>
      </c>
      <c r="AZ150" s="10" t="str">
        <f t="shared" si="127"/>
        <v/>
      </c>
      <c r="BA150" s="10" t="str">
        <f t="shared" si="128"/>
        <v/>
      </c>
      <c r="BB150" s="10" t="str">
        <f t="shared" si="129"/>
        <v/>
      </c>
      <c r="BC150" s="10" t="str">
        <f t="shared" si="28"/>
        <v/>
      </c>
      <c r="BD150" s="10" t="str">
        <f t="shared" si="130"/>
        <v/>
      </c>
      <c r="BE150" s="10"/>
      <c r="BF150" s="10" t="b">
        <f t="shared" si="131"/>
        <v>1</v>
      </c>
      <c r="BG150" s="10" t="b">
        <f t="shared" si="30"/>
        <v>1</v>
      </c>
      <c r="BH150" s="10" t="b">
        <f t="shared" si="132"/>
        <v>0</v>
      </c>
      <c r="BI150" s="10" t="b">
        <f t="shared" si="31"/>
        <v>0</v>
      </c>
      <c r="BJ150" s="10"/>
      <c r="BK150" s="10">
        <v>1000</v>
      </c>
      <c r="BL150" s="59">
        <f t="shared" si="104"/>
        <v>0</v>
      </c>
      <c r="BM150" s="59">
        <v>10</v>
      </c>
      <c r="BN150" s="10"/>
      <c r="BO150" s="10">
        <f t="shared" si="133"/>
        <v>0</v>
      </c>
      <c r="BP150" s="59">
        <f t="shared" si="134"/>
        <v>0</v>
      </c>
      <c r="BQ150" s="59">
        <f t="shared" si="135"/>
        <v>0</v>
      </c>
      <c r="BR150" s="59">
        <f t="shared" si="136"/>
        <v>0</v>
      </c>
      <c r="BS150" s="59">
        <f t="shared" si="137"/>
        <v>0</v>
      </c>
    </row>
    <row r="151" spans="1:71" x14ac:dyDescent="0.35">
      <c r="A151" s="25"/>
      <c r="B151" s="25"/>
      <c r="C151" s="51"/>
      <c r="D151" s="10" t="str">
        <f t="shared" si="102"/>
        <v/>
      </c>
      <c r="E151" s="28"/>
      <c r="F151" s="28"/>
      <c r="G151" s="28" t="s">
        <v>4</v>
      </c>
      <c r="H151" s="28"/>
      <c r="I151" s="28"/>
      <c r="J151" s="28" t="s">
        <v>4</v>
      </c>
      <c r="K151" s="28"/>
      <c r="L151" s="28"/>
      <c r="M151" s="28" t="s">
        <v>4</v>
      </c>
      <c r="N151" s="28"/>
      <c r="O151" s="28"/>
      <c r="P151" s="28" t="s">
        <v>4</v>
      </c>
      <c r="Q151" s="28"/>
      <c r="R151" s="28"/>
      <c r="S151" s="28" t="s">
        <v>4</v>
      </c>
      <c r="T151" s="28"/>
      <c r="U151" s="28"/>
      <c r="V151" s="51" t="s">
        <v>4</v>
      </c>
      <c r="W151" s="51"/>
      <c r="X151" s="28" t="s">
        <v>4</v>
      </c>
      <c r="Y151" s="10" t="str">
        <f>IF(AND('Section 8'!$L$4=No,OR($BF151=FALSE,$BG151=FALSE)),Tab_NotReq,
IF(AND($C151="",$D151="",$F151="",$I151="",$R151="",$U151="",$W151="",$AA151="",$AB151=""),"",
IF(COUNTIF($AA151:$BD151,Incomplete)&gt;=1,Incomplete_or_multiple_errors&amp;": "&amp;INDEX($AA$2:$BD$4,1,MATCH(Incomplete,$AA151:$BD151,0)),Complete)))</f>
        <v/>
      </c>
      <c r="Z151" s="7"/>
      <c r="AA151" s="10" t="str">
        <f t="shared" si="105"/>
        <v/>
      </c>
      <c r="AB151" s="10" t="str" cm="1">
        <f t="array" ref="AB151">IF($AB$1=No,"",
IF(OR(BF151=FALSE,BG151=FALSE),"",
IF(AND(SUMPRODUCT(--(BH151:BH$336=TRUE))=0,SUMPRODUCT(--(BI151:BI$336=TRUE))=0),"",Incomplete)))</f>
        <v/>
      </c>
      <c r="AC151" s="10" t="str">
        <f>IF(AC$1=No,"",IF($C151="","",
IF(COUNTIF('Substances &amp; Codes'!$B$4:$H$276,$C151)=0,Incomplete,Complete)))</f>
        <v/>
      </c>
      <c r="AD151" s="10" t="str">
        <f t="shared" si="103"/>
        <v/>
      </c>
      <c r="AE151" s="10" t="str">
        <f t="shared" si="106"/>
        <v/>
      </c>
      <c r="AF151" s="10" t="str">
        <f t="shared" si="107"/>
        <v/>
      </c>
      <c r="AG151" s="10" t="str">
        <f t="shared" si="108"/>
        <v/>
      </c>
      <c r="AH151" s="10" t="str">
        <f t="shared" si="109"/>
        <v/>
      </c>
      <c r="AI151" s="10" t="str">
        <f t="shared" si="110"/>
        <v/>
      </c>
      <c r="AJ151" s="10" t="str">
        <f t="shared" si="111"/>
        <v/>
      </c>
      <c r="AK151" s="10" t="str">
        <f t="shared" si="112"/>
        <v/>
      </c>
      <c r="AL151" s="10" t="str">
        <f t="shared" si="113"/>
        <v/>
      </c>
      <c r="AM151" s="10" t="str">
        <f t="shared" si="114"/>
        <v/>
      </c>
      <c r="AN151" s="10" t="str">
        <f t="shared" si="115"/>
        <v/>
      </c>
      <c r="AO151" s="10" t="str">
        <f t="shared" si="116"/>
        <v/>
      </c>
      <c r="AP151" s="10" t="str">
        <f t="shared" si="117"/>
        <v/>
      </c>
      <c r="AQ151" s="10" t="str">
        <f t="shared" si="118"/>
        <v/>
      </c>
      <c r="AR151" s="10" t="str">
        <f t="shared" si="119"/>
        <v/>
      </c>
      <c r="AS151" s="10" t="str">
        <f t="shared" si="120"/>
        <v/>
      </c>
      <c r="AT151" s="10" t="str">
        <f t="shared" si="121"/>
        <v/>
      </c>
      <c r="AU151" s="10" t="str">
        <f t="shared" si="122"/>
        <v/>
      </c>
      <c r="AV151" s="10" t="str">
        <f t="shared" si="123"/>
        <v/>
      </c>
      <c r="AW151" s="10" t="str">
        <f t="shared" si="124"/>
        <v/>
      </c>
      <c r="AX151" s="10" t="str">
        <f t="shared" si="125"/>
        <v/>
      </c>
      <c r="AY151" s="10" t="str">
        <f t="shared" si="126"/>
        <v/>
      </c>
      <c r="AZ151" s="10" t="str">
        <f t="shared" si="127"/>
        <v/>
      </c>
      <c r="BA151" s="10" t="str">
        <f t="shared" si="128"/>
        <v/>
      </c>
      <c r="BB151" s="10" t="str">
        <f t="shared" si="129"/>
        <v/>
      </c>
      <c r="BC151" s="10" t="str">
        <f t="shared" si="28"/>
        <v/>
      </c>
      <c r="BD151" s="10" t="str">
        <f t="shared" si="130"/>
        <v/>
      </c>
      <c r="BE151" s="10"/>
      <c r="BF151" s="10" t="b">
        <f t="shared" si="131"/>
        <v>1</v>
      </c>
      <c r="BG151" s="10" t="b">
        <f t="shared" si="30"/>
        <v>1</v>
      </c>
      <c r="BH151" s="10" t="b">
        <f t="shared" si="132"/>
        <v>0</v>
      </c>
      <c r="BI151" s="10" t="b">
        <f t="shared" si="31"/>
        <v>0</v>
      </c>
      <c r="BJ151" s="10"/>
      <c r="BK151" s="10">
        <v>1000</v>
      </c>
      <c r="BL151" s="59">
        <f t="shared" si="104"/>
        <v>0</v>
      </c>
      <c r="BM151" s="59">
        <v>10</v>
      </c>
      <c r="BN151" s="10"/>
      <c r="BO151" s="10">
        <f t="shared" si="133"/>
        <v>0</v>
      </c>
      <c r="BP151" s="59">
        <f t="shared" si="134"/>
        <v>0</v>
      </c>
      <c r="BQ151" s="59">
        <f t="shared" si="135"/>
        <v>0</v>
      </c>
      <c r="BR151" s="59">
        <f t="shared" si="136"/>
        <v>0</v>
      </c>
      <c r="BS151" s="59">
        <f t="shared" si="137"/>
        <v>0</v>
      </c>
    </row>
    <row r="152" spans="1:71" x14ac:dyDescent="0.35">
      <c r="A152" s="25"/>
      <c r="B152" s="25"/>
      <c r="C152" s="51"/>
      <c r="D152" s="10" t="str">
        <f t="shared" si="102"/>
        <v/>
      </c>
      <c r="E152" s="28"/>
      <c r="F152" s="28"/>
      <c r="G152" s="28" t="s">
        <v>4</v>
      </c>
      <c r="H152" s="28"/>
      <c r="I152" s="28"/>
      <c r="J152" s="28" t="s">
        <v>4</v>
      </c>
      <c r="K152" s="28"/>
      <c r="L152" s="28"/>
      <c r="M152" s="28" t="s">
        <v>4</v>
      </c>
      <c r="N152" s="28"/>
      <c r="O152" s="28"/>
      <c r="P152" s="28" t="s">
        <v>4</v>
      </c>
      <c r="Q152" s="28"/>
      <c r="R152" s="28"/>
      <c r="S152" s="28" t="s">
        <v>4</v>
      </c>
      <c r="T152" s="28"/>
      <c r="U152" s="28"/>
      <c r="V152" s="51" t="s">
        <v>4</v>
      </c>
      <c r="W152" s="51"/>
      <c r="X152" s="28" t="s">
        <v>4</v>
      </c>
      <c r="Y152" s="10" t="str">
        <f>IF(AND('Section 8'!$L$4=No,OR($BF152=FALSE,$BG152=FALSE)),Tab_NotReq,
IF(AND($C152="",$D152="",$F152="",$I152="",$R152="",$U152="",$W152="",$AA152="",$AB152=""),"",
IF(COUNTIF($AA152:$BD152,Incomplete)&gt;=1,Incomplete_or_multiple_errors&amp;": "&amp;INDEX($AA$2:$BD$4,1,MATCH(Incomplete,$AA152:$BD152,0)),Complete)))</f>
        <v/>
      </c>
      <c r="Z152" s="7"/>
      <c r="AA152" s="10" t="str">
        <f t="shared" si="105"/>
        <v/>
      </c>
      <c r="AB152" s="10" t="str" cm="1">
        <f t="array" ref="AB152">IF($AB$1=No,"",
IF(OR(BF152=FALSE,BG152=FALSE),"",
IF(AND(SUMPRODUCT(--(BH152:BH$336=TRUE))=0,SUMPRODUCT(--(BI152:BI$336=TRUE))=0),"",Incomplete)))</f>
        <v/>
      </c>
      <c r="AC152" s="10" t="str">
        <f>IF(AC$1=No,"",IF($C152="","",
IF(COUNTIF('Substances &amp; Codes'!$B$4:$H$276,$C152)=0,Incomplete,Complete)))</f>
        <v/>
      </c>
      <c r="AD152" s="10" t="str">
        <f t="shared" si="103"/>
        <v/>
      </c>
      <c r="AE152" s="10" t="str">
        <f t="shared" si="106"/>
        <v/>
      </c>
      <c r="AF152" s="10" t="str">
        <f t="shared" si="107"/>
        <v/>
      </c>
      <c r="AG152" s="10" t="str">
        <f t="shared" si="108"/>
        <v/>
      </c>
      <c r="AH152" s="10" t="str">
        <f t="shared" si="109"/>
        <v/>
      </c>
      <c r="AI152" s="10" t="str">
        <f t="shared" si="110"/>
        <v/>
      </c>
      <c r="AJ152" s="10" t="str">
        <f t="shared" si="111"/>
        <v/>
      </c>
      <c r="AK152" s="10" t="str">
        <f t="shared" si="112"/>
        <v/>
      </c>
      <c r="AL152" s="10" t="str">
        <f t="shared" si="113"/>
        <v/>
      </c>
      <c r="AM152" s="10" t="str">
        <f t="shared" si="114"/>
        <v/>
      </c>
      <c r="AN152" s="10" t="str">
        <f t="shared" si="115"/>
        <v/>
      </c>
      <c r="AO152" s="10" t="str">
        <f t="shared" si="116"/>
        <v/>
      </c>
      <c r="AP152" s="10" t="str">
        <f t="shared" si="117"/>
        <v/>
      </c>
      <c r="AQ152" s="10" t="str">
        <f t="shared" si="118"/>
        <v/>
      </c>
      <c r="AR152" s="10" t="str">
        <f t="shared" si="119"/>
        <v/>
      </c>
      <c r="AS152" s="10" t="str">
        <f t="shared" si="120"/>
        <v/>
      </c>
      <c r="AT152" s="10" t="str">
        <f t="shared" si="121"/>
        <v/>
      </c>
      <c r="AU152" s="10" t="str">
        <f t="shared" si="122"/>
        <v/>
      </c>
      <c r="AV152" s="10" t="str">
        <f t="shared" si="123"/>
        <v/>
      </c>
      <c r="AW152" s="10" t="str">
        <f t="shared" si="124"/>
        <v/>
      </c>
      <c r="AX152" s="10" t="str">
        <f t="shared" si="125"/>
        <v/>
      </c>
      <c r="AY152" s="10" t="str">
        <f t="shared" si="126"/>
        <v/>
      </c>
      <c r="AZ152" s="10" t="str">
        <f t="shared" si="127"/>
        <v/>
      </c>
      <c r="BA152" s="10" t="str">
        <f t="shared" si="128"/>
        <v/>
      </c>
      <c r="BB152" s="10" t="str">
        <f t="shared" si="129"/>
        <v/>
      </c>
      <c r="BC152" s="10" t="str">
        <f t="shared" si="28"/>
        <v/>
      </c>
      <c r="BD152" s="10" t="str">
        <f t="shared" si="130"/>
        <v/>
      </c>
      <c r="BE152" s="10"/>
      <c r="BF152" s="10" t="b">
        <f t="shared" si="131"/>
        <v>1</v>
      </c>
      <c r="BG152" s="10" t="b">
        <f t="shared" si="30"/>
        <v>1</v>
      </c>
      <c r="BH152" s="10" t="b">
        <f t="shared" si="132"/>
        <v>0</v>
      </c>
      <c r="BI152" s="10" t="b">
        <f t="shared" si="31"/>
        <v>0</v>
      </c>
      <c r="BJ152" s="10"/>
      <c r="BK152" s="10">
        <v>1000</v>
      </c>
      <c r="BL152" s="59">
        <f t="shared" si="104"/>
        <v>0</v>
      </c>
      <c r="BM152" s="59">
        <v>10</v>
      </c>
      <c r="BN152" s="10"/>
      <c r="BO152" s="10">
        <f t="shared" si="133"/>
        <v>0</v>
      </c>
      <c r="BP152" s="59">
        <f t="shared" si="134"/>
        <v>0</v>
      </c>
      <c r="BQ152" s="59">
        <f t="shared" si="135"/>
        <v>0</v>
      </c>
      <c r="BR152" s="59">
        <f t="shared" si="136"/>
        <v>0</v>
      </c>
      <c r="BS152" s="59">
        <f t="shared" si="137"/>
        <v>0</v>
      </c>
    </row>
    <row r="153" spans="1:71" x14ac:dyDescent="0.35">
      <c r="A153" s="25"/>
      <c r="B153" s="25"/>
      <c r="C153" s="51"/>
      <c r="D153" s="10" t="str">
        <f t="shared" si="102"/>
        <v/>
      </c>
      <c r="E153" s="28"/>
      <c r="F153" s="28"/>
      <c r="G153" s="28" t="s">
        <v>4</v>
      </c>
      <c r="H153" s="28"/>
      <c r="I153" s="28"/>
      <c r="J153" s="28" t="s">
        <v>4</v>
      </c>
      <c r="K153" s="28"/>
      <c r="L153" s="28"/>
      <c r="M153" s="28" t="s">
        <v>4</v>
      </c>
      <c r="N153" s="28"/>
      <c r="O153" s="28"/>
      <c r="P153" s="28" t="s">
        <v>4</v>
      </c>
      <c r="Q153" s="28"/>
      <c r="R153" s="28"/>
      <c r="S153" s="28" t="s">
        <v>4</v>
      </c>
      <c r="T153" s="28"/>
      <c r="U153" s="28"/>
      <c r="V153" s="51" t="s">
        <v>4</v>
      </c>
      <c r="W153" s="51"/>
      <c r="X153" s="28" t="s">
        <v>4</v>
      </c>
      <c r="Y153" s="10" t="str">
        <f>IF(AND('Section 8'!$L$4=No,OR($BF153=FALSE,$BG153=FALSE)),Tab_NotReq,
IF(AND($C153="",$D153="",$F153="",$I153="",$R153="",$U153="",$W153="",$AA153="",$AB153=""),"",
IF(COUNTIF($AA153:$BD153,Incomplete)&gt;=1,Incomplete_or_multiple_errors&amp;": "&amp;INDEX($AA$2:$BD$4,1,MATCH(Incomplete,$AA153:$BD153,0)),Complete)))</f>
        <v/>
      </c>
      <c r="Z153" s="7"/>
      <c r="AA153" s="10" t="str">
        <f t="shared" si="105"/>
        <v/>
      </c>
      <c r="AB153" s="10" t="str" cm="1">
        <f t="array" ref="AB153">IF($AB$1=No,"",
IF(OR(BF153=FALSE,BG153=FALSE),"",
IF(AND(SUMPRODUCT(--(BH153:BH$336=TRUE))=0,SUMPRODUCT(--(BI153:BI$336=TRUE))=0),"",Incomplete)))</f>
        <v/>
      </c>
      <c r="AC153" s="10" t="str">
        <f>IF(AC$1=No,"",IF($C153="","",
IF(COUNTIF('Substances &amp; Codes'!$B$4:$H$276,$C153)=0,Incomplete,Complete)))</f>
        <v/>
      </c>
      <c r="AD153" s="10" t="str">
        <f t="shared" si="103"/>
        <v/>
      </c>
      <c r="AE153" s="10" t="str">
        <f t="shared" si="106"/>
        <v/>
      </c>
      <c r="AF153" s="10" t="str">
        <f t="shared" si="107"/>
        <v/>
      </c>
      <c r="AG153" s="10" t="str">
        <f t="shared" si="108"/>
        <v/>
      </c>
      <c r="AH153" s="10" t="str">
        <f t="shared" si="109"/>
        <v/>
      </c>
      <c r="AI153" s="10" t="str">
        <f t="shared" si="110"/>
        <v/>
      </c>
      <c r="AJ153" s="10" t="str">
        <f t="shared" si="111"/>
        <v/>
      </c>
      <c r="AK153" s="10" t="str">
        <f t="shared" si="112"/>
        <v/>
      </c>
      <c r="AL153" s="10" t="str">
        <f t="shared" si="113"/>
        <v/>
      </c>
      <c r="AM153" s="10" t="str">
        <f t="shared" si="114"/>
        <v/>
      </c>
      <c r="AN153" s="10" t="str">
        <f t="shared" si="115"/>
        <v/>
      </c>
      <c r="AO153" s="10" t="str">
        <f t="shared" si="116"/>
        <v/>
      </c>
      <c r="AP153" s="10" t="str">
        <f t="shared" si="117"/>
        <v/>
      </c>
      <c r="AQ153" s="10" t="str">
        <f t="shared" si="118"/>
        <v/>
      </c>
      <c r="AR153" s="10" t="str">
        <f t="shared" si="119"/>
        <v/>
      </c>
      <c r="AS153" s="10" t="str">
        <f t="shared" si="120"/>
        <v/>
      </c>
      <c r="AT153" s="10" t="str">
        <f t="shared" si="121"/>
        <v/>
      </c>
      <c r="AU153" s="10" t="str">
        <f t="shared" si="122"/>
        <v/>
      </c>
      <c r="AV153" s="10" t="str">
        <f t="shared" si="123"/>
        <v/>
      </c>
      <c r="AW153" s="10" t="str">
        <f t="shared" si="124"/>
        <v/>
      </c>
      <c r="AX153" s="10" t="str">
        <f t="shared" si="125"/>
        <v/>
      </c>
      <c r="AY153" s="10" t="str">
        <f t="shared" si="126"/>
        <v/>
      </c>
      <c r="AZ153" s="10" t="str">
        <f t="shared" si="127"/>
        <v/>
      </c>
      <c r="BA153" s="10" t="str">
        <f t="shared" si="128"/>
        <v/>
      </c>
      <c r="BB153" s="10" t="str">
        <f t="shared" si="129"/>
        <v/>
      </c>
      <c r="BC153" s="10" t="str">
        <f t="shared" si="28"/>
        <v/>
      </c>
      <c r="BD153" s="10" t="str">
        <f t="shared" si="130"/>
        <v/>
      </c>
      <c r="BE153" s="10"/>
      <c r="BF153" s="10" t="b">
        <f t="shared" si="131"/>
        <v>1</v>
      </c>
      <c r="BG153" s="10" t="b">
        <f t="shared" si="30"/>
        <v>1</v>
      </c>
      <c r="BH153" s="10" t="b">
        <f t="shared" si="132"/>
        <v>0</v>
      </c>
      <c r="BI153" s="10" t="b">
        <f t="shared" si="31"/>
        <v>0</v>
      </c>
      <c r="BJ153" s="10"/>
      <c r="BK153" s="10">
        <v>1000</v>
      </c>
      <c r="BL153" s="59">
        <f t="shared" si="104"/>
        <v>0</v>
      </c>
      <c r="BM153" s="59">
        <v>10</v>
      </c>
      <c r="BN153" s="10"/>
      <c r="BO153" s="10">
        <f t="shared" si="133"/>
        <v>0</v>
      </c>
      <c r="BP153" s="59">
        <f t="shared" si="134"/>
        <v>0</v>
      </c>
      <c r="BQ153" s="59">
        <f t="shared" si="135"/>
        <v>0</v>
      </c>
      <c r="BR153" s="59">
        <f t="shared" si="136"/>
        <v>0</v>
      </c>
      <c r="BS153" s="59">
        <f t="shared" si="137"/>
        <v>0</v>
      </c>
    </row>
    <row r="154" spans="1:71" x14ac:dyDescent="0.35">
      <c r="A154" s="25"/>
      <c r="B154" s="25"/>
      <c r="C154" s="51"/>
      <c r="D154" s="10" t="str">
        <f t="shared" si="102"/>
        <v/>
      </c>
      <c r="E154" s="28"/>
      <c r="F154" s="28"/>
      <c r="G154" s="28" t="s">
        <v>4</v>
      </c>
      <c r="H154" s="28"/>
      <c r="I154" s="28"/>
      <c r="J154" s="28" t="s">
        <v>4</v>
      </c>
      <c r="K154" s="28"/>
      <c r="L154" s="28"/>
      <c r="M154" s="28" t="s">
        <v>4</v>
      </c>
      <c r="N154" s="28"/>
      <c r="O154" s="28"/>
      <c r="P154" s="28" t="s">
        <v>4</v>
      </c>
      <c r="Q154" s="28"/>
      <c r="R154" s="28"/>
      <c r="S154" s="28" t="s">
        <v>4</v>
      </c>
      <c r="T154" s="28"/>
      <c r="U154" s="28"/>
      <c r="V154" s="51" t="s">
        <v>4</v>
      </c>
      <c r="W154" s="51"/>
      <c r="X154" s="28" t="s">
        <v>4</v>
      </c>
      <c r="Y154" s="10" t="str">
        <f>IF(AND('Section 8'!$L$4=No,OR($BF154=FALSE,$BG154=FALSE)),Tab_NotReq,
IF(AND($C154="",$D154="",$F154="",$I154="",$R154="",$U154="",$W154="",$AA154="",$AB154=""),"",
IF(COUNTIF($AA154:$BD154,Incomplete)&gt;=1,Incomplete_or_multiple_errors&amp;": "&amp;INDEX($AA$2:$BD$4,1,MATCH(Incomplete,$AA154:$BD154,0)),Complete)))</f>
        <v/>
      </c>
      <c r="Z154" s="7"/>
      <c r="AA154" s="10" t="str">
        <f t="shared" si="105"/>
        <v/>
      </c>
      <c r="AB154" s="10" t="str" cm="1">
        <f t="array" ref="AB154">IF($AB$1=No,"",
IF(OR(BF154=FALSE,BG154=FALSE),"",
IF(AND(SUMPRODUCT(--(BH154:BH$336=TRUE))=0,SUMPRODUCT(--(BI154:BI$336=TRUE))=0),"",Incomplete)))</f>
        <v/>
      </c>
      <c r="AC154" s="10" t="str">
        <f>IF(AC$1=No,"",IF($C154="","",
IF(COUNTIF('Substances &amp; Codes'!$B$4:$H$276,$C154)=0,Incomplete,Complete)))</f>
        <v/>
      </c>
      <c r="AD154" s="10" t="str">
        <f t="shared" si="103"/>
        <v/>
      </c>
      <c r="AE154" s="10" t="str">
        <f t="shared" si="106"/>
        <v/>
      </c>
      <c r="AF154" s="10" t="str">
        <f t="shared" si="107"/>
        <v/>
      </c>
      <c r="AG154" s="10" t="str">
        <f t="shared" si="108"/>
        <v/>
      </c>
      <c r="AH154" s="10" t="str">
        <f t="shared" si="109"/>
        <v/>
      </c>
      <c r="AI154" s="10" t="str">
        <f t="shared" si="110"/>
        <v/>
      </c>
      <c r="AJ154" s="10" t="str">
        <f t="shared" si="111"/>
        <v/>
      </c>
      <c r="AK154" s="10" t="str">
        <f t="shared" si="112"/>
        <v/>
      </c>
      <c r="AL154" s="10" t="str">
        <f t="shared" si="113"/>
        <v/>
      </c>
      <c r="AM154" s="10" t="str">
        <f t="shared" si="114"/>
        <v/>
      </c>
      <c r="AN154" s="10" t="str">
        <f t="shared" si="115"/>
        <v/>
      </c>
      <c r="AO154" s="10" t="str">
        <f t="shared" si="116"/>
        <v/>
      </c>
      <c r="AP154" s="10" t="str">
        <f t="shared" si="117"/>
        <v/>
      </c>
      <c r="AQ154" s="10" t="str">
        <f t="shared" si="118"/>
        <v/>
      </c>
      <c r="AR154" s="10" t="str">
        <f t="shared" si="119"/>
        <v/>
      </c>
      <c r="AS154" s="10" t="str">
        <f t="shared" si="120"/>
        <v/>
      </c>
      <c r="AT154" s="10" t="str">
        <f t="shared" si="121"/>
        <v/>
      </c>
      <c r="AU154" s="10" t="str">
        <f t="shared" si="122"/>
        <v/>
      </c>
      <c r="AV154" s="10" t="str">
        <f t="shared" si="123"/>
        <v/>
      </c>
      <c r="AW154" s="10" t="str">
        <f t="shared" si="124"/>
        <v/>
      </c>
      <c r="AX154" s="10" t="str">
        <f t="shared" si="125"/>
        <v/>
      </c>
      <c r="AY154" s="10" t="str">
        <f t="shared" si="126"/>
        <v/>
      </c>
      <c r="AZ154" s="10" t="str">
        <f t="shared" si="127"/>
        <v/>
      </c>
      <c r="BA154" s="10" t="str">
        <f t="shared" si="128"/>
        <v/>
      </c>
      <c r="BB154" s="10" t="str">
        <f t="shared" si="129"/>
        <v/>
      </c>
      <c r="BC154" s="10" t="str">
        <f t="shared" si="28"/>
        <v/>
      </c>
      <c r="BD154" s="10" t="str">
        <f t="shared" si="130"/>
        <v/>
      </c>
      <c r="BE154" s="10"/>
      <c r="BF154" s="10" t="b">
        <f t="shared" si="131"/>
        <v>1</v>
      </c>
      <c r="BG154" s="10" t="b">
        <f t="shared" si="30"/>
        <v>1</v>
      </c>
      <c r="BH154" s="10" t="b">
        <f t="shared" si="132"/>
        <v>0</v>
      </c>
      <c r="BI154" s="10" t="b">
        <f t="shared" si="31"/>
        <v>0</v>
      </c>
      <c r="BJ154" s="10"/>
      <c r="BK154" s="10">
        <v>1000</v>
      </c>
      <c r="BL154" s="59">
        <f t="shared" si="104"/>
        <v>0</v>
      </c>
      <c r="BM154" s="59">
        <v>10</v>
      </c>
      <c r="BN154" s="10"/>
      <c r="BO154" s="10">
        <f t="shared" si="133"/>
        <v>0</v>
      </c>
      <c r="BP154" s="59">
        <f t="shared" si="134"/>
        <v>0</v>
      </c>
      <c r="BQ154" s="59">
        <f t="shared" si="135"/>
        <v>0</v>
      </c>
      <c r="BR154" s="59">
        <f t="shared" si="136"/>
        <v>0</v>
      </c>
      <c r="BS154" s="59">
        <f t="shared" si="137"/>
        <v>0</v>
      </c>
    </row>
    <row r="155" spans="1:71" x14ac:dyDescent="0.35">
      <c r="A155" s="25"/>
      <c r="B155" s="25"/>
      <c r="C155" s="51"/>
      <c r="D155" s="10" t="str">
        <f t="shared" si="102"/>
        <v/>
      </c>
      <c r="E155" s="28"/>
      <c r="F155" s="28"/>
      <c r="G155" s="28" t="s">
        <v>4</v>
      </c>
      <c r="H155" s="28"/>
      <c r="I155" s="28"/>
      <c r="J155" s="28" t="s">
        <v>4</v>
      </c>
      <c r="K155" s="28"/>
      <c r="L155" s="28"/>
      <c r="M155" s="28" t="s">
        <v>4</v>
      </c>
      <c r="N155" s="28"/>
      <c r="O155" s="28"/>
      <c r="P155" s="28" t="s">
        <v>4</v>
      </c>
      <c r="Q155" s="28"/>
      <c r="R155" s="28"/>
      <c r="S155" s="28" t="s">
        <v>4</v>
      </c>
      <c r="T155" s="28"/>
      <c r="U155" s="28"/>
      <c r="V155" s="51" t="s">
        <v>4</v>
      </c>
      <c r="W155" s="51"/>
      <c r="X155" s="28" t="s">
        <v>4</v>
      </c>
      <c r="Y155" s="10" t="str">
        <f>IF(AND('Section 8'!$L$4=No,OR($BF155=FALSE,$BG155=FALSE)),Tab_NotReq,
IF(AND($C155="",$D155="",$F155="",$I155="",$R155="",$U155="",$W155="",$AA155="",$AB155=""),"",
IF(COUNTIF($AA155:$BD155,Incomplete)&gt;=1,Incomplete_or_multiple_errors&amp;": "&amp;INDEX($AA$2:$BD$4,1,MATCH(Incomplete,$AA155:$BD155,0)),Complete)))</f>
        <v/>
      </c>
      <c r="Z155" s="7"/>
      <c r="AA155" s="10" t="str">
        <f t="shared" si="105"/>
        <v/>
      </c>
      <c r="AB155" s="10" t="str" cm="1">
        <f t="array" ref="AB155">IF($AB$1=No,"",
IF(OR(BF155=FALSE,BG155=FALSE),"",
IF(AND(SUMPRODUCT(--(BH155:BH$336=TRUE))=0,SUMPRODUCT(--(BI155:BI$336=TRUE))=0),"",Incomplete)))</f>
        <v/>
      </c>
      <c r="AC155" s="10" t="str">
        <f>IF(AC$1=No,"",IF($C155="","",
IF(COUNTIF('Substances &amp; Codes'!$B$4:$H$276,$C155)=0,Incomplete,Complete)))</f>
        <v/>
      </c>
      <c r="AD155" s="10" t="str">
        <f t="shared" si="103"/>
        <v/>
      </c>
      <c r="AE155" s="10" t="str">
        <f t="shared" si="106"/>
        <v/>
      </c>
      <c r="AF155" s="10" t="str">
        <f t="shared" si="107"/>
        <v/>
      </c>
      <c r="AG155" s="10" t="str">
        <f t="shared" si="108"/>
        <v/>
      </c>
      <c r="AH155" s="10" t="str">
        <f t="shared" si="109"/>
        <v/>
      </c>
      <c r="AI155" s="10" t="str">
        <f t="shared" si="110"/>
        <v/>
      </c>
      <c r="AJ155" s="10" t="str">
        <f t="shared" si="111"/>
        <v/>
      </c>
      <c r="AK155" s="10" t="str">
        <f t="shared" si="112"/>
        <v/>
      </c>
      <c r="AL155" s="10" t="str">
        <f t="shared" si="113"/>
        <v/>
      </c>
      <c r="AM155" s="10" t="str">
        <f t="shared" si="114"/>
        <v/>
      </c>
      <c r="AN155" s="10" t="str">
        <f t="shared" si="115"/>
        <v/>
      </c>
      <c r="AO155" s="10" t="str">
        <f t="shared" si="116"/>
        <v/>
      </c>
      <c r="AP155" s="10" t="str">
        <f t="shared" si="117"/>
        <v/>
      </c>
      <c r="AQ155" s="10" t="str">
        <f t="shared" si="118"/>
        <v/>
      </c>
      <c r="AR155" s="10" t="str">
        <f t="shared" si="119"/>
        <v/>
      </c>
      <c r="AS155" s="10" t="str">
        <f t="shared" si="120"/>
        <v/>
      </c>
      <c r="AT155" s="10" t="str">
        <f t="shared" si="121"/>
        <v/>
      </c>
      <c r="AU155" s="10" t="str">
        <f t="shared" si="122"/>
        <v/>
      </c>
      <c r="AV155" s="10" t="str">
        <f t="shared" si="123"/>
        <v/>
      </c>
      <c r="AW155" s="10" t="str">
        <f t="shared" si="124"/>
        <v/>
      </c>
      <c r="AX155" s="10" t="str">
        <f t="shared" si="125"/>
        <v/>
      </c>
      <c r="AY155" s="10" t="str">
        <f t="shared" si="126"/>
        <v/>
      </c>
      <c r="AZ155" s="10" t="str">
        <f t="shared" si="127"/>
        <v/>
      </c>
      <c r="BA155" s="10" t="str">
        <f t="shared" si="128"/>
        <v/>
      </c>
      <c r="BB155" s="10" t="str">
        <f t="shared" si="129"/>
        <v/>
      </c>
      <c r="BC155" s="10" t="str">
        <f t="shared" si="28"/>
        <v/>
      </c>
      <c r="BD155" s="10" t="str">
        <f t="shared" si="130"/>
        <v/>
      </c>
      <c r="BE155" s="10"/>
      <c r="BF155" s="10" t="b">
        <f t="shared" si="131"/>
        <v>1</v>
      </c>
      <c r="BG155" s="10" t="b">
        <f t="shared" si="30"/>
        <v>1</v>
      </c>
      <c r="BH155" s="10" t="b">
        <f t="shared" si="132"/>
        <v>0</v>
      </c>
      <c r="BI155" s="10" t="b">
        <f t="shared" si="31"/>
        <v>0</v>
      </c>
      <c r="BJ155" s="10"/>
      <c r="BK155" s="10">
        <v>1000</v>
      </c>
      <c r="BL155" s="59">
        <f t="shared" si="104"/>
        <v>0</v>
      </c>
      <c r="BM155" s="59">
        <v>10</v>
      </c>
      <c r="BN155" s="10"/>
      <c r="BO155" s="10">
        <f t="shared" si="133"/>
        <v>0</v>
      </c>
      <c r="BP155" s="59">
        <f t="shared" si="134"/>
        <v>0</v>
      </c>
      <c r="BQ155" s="59">
        <f t="shared" si="135"/>
        <v>0</v>
      </c>
      <c r="BR155" s="59">
        <f t="shared" si="136"/>
        <v>0</v>
      </c>
      <c r="BS155" s="59">
        <f t="shared" si="137"/>
        <v>0</v>
      </c>
    </row>
    <row r="156" spans="1:71" x14ac:dyDescent="0.35">
      <c r="A156" s="25"/>
      <c r="B156" s="25"/>
      <c r="C156" s="51"/>
      <c r="D156" s="10" t="str">
        <f t="shared" si="102"/>
        <v/>
      </c>
      <c r="E156" s="28"/>
      <c r="F156" s="28"/>
      <c r="G156" s="28" t="s">
        <v>4</v>
      </c>
      <c r="H156" s="28"/>
      <c r="I156" s="28"/>
      <c r="J156" s="28" t="s">
        <v>4</v>
      </c>
      <c r="K156" s="28"/>
      <c r="L156" s="28"/>
      <c r="M156" s="28" t="s">
        <v>4</v>
      </c>
      <c r="N156" s="28"/>
      <c r="O156" s="28"/>
      <c r="P156" s="28" t="s">
        <v>4</v>
      </c>
      <c r="Q156" s="28"/>
      <c r="R156" s="28"/>
      <c r="S156" s="28" t="s">
        <v>4</v>
      </c>
      <c r="T156" s="28"/>
      <c r="U156" s="28"/>
      <c r="V156" s="51" t="s">
        <v>4</v>
      </c>
      <c r="W156" s="51"/>
      <c r="X156" s="28" t="s">
        <v>4</v>
      </c>
      <c r="Y156" s="10" t="str">
        <f>IF(AND('Section 8'!$L$4=No,OR($BF156=FALSE,$BG156=FALSE)),Tab_NotReq,
IF(AND($C156="",$D156="",$F156="",$I156="",$R156="",$U156="",$W156="",$AA156="",$AB156=""),"",
IF(COUNTIF($AA156:$BD156,Incomplete)&gt;=1,Incomplete_or_multiple_errors&amp;": "&amp;INDEX($AA$2:$BD$4,1,MATCH(Incomplete,$AA156:$BD156,0)),Complete)))</f>
        <v/>
      </c>
      <c r="Z156" s="7"/>
      <c r="AA156" s="10" t="str">
        <f t="shared" si="105"/>
        <v/>
      </c>
      <c r="AB156" s="10" t="str" cm="1">
        <f t="array" ref="AB156">IF($AB$1=No,"",
IF(OR(BF156=FALSE,BG156=FALSE),"",
IF(AND(SUMPRODUCT(--(BH156:BH$336=TRUE))=0,SUMPRODUCT(--(BI156:BI$336=TRUE))=0),"",Incomplete)))</f>
        <v/>
      </c>
      <c r="AC156" s="10" t="str">
        <f>IF(AC$1=No,"",IF($C156="","",
IF(COUNTIF('Substances &amp; Codes'!$B$4:$H$276,$C156)=0,Incomplete,Complete)))</f>
        <v/>
      </c>
      <c r="AD156" s="10" t="str">
        <f t="shared" si="103"/>
        <v/>
      </c>
      <c r="AE156" s="10" t="str">
        <f t="shared" si="106"/>
        <v/>
      </c>
      <c r="AF156" s="10" t="str">
        <f t="shared" si="107"/>
        <v/>
      </c>
      <c r="AG156" s="10" t="str">
        <f t="shared" si="108"/>
        <v/>
      </c>
      <c r="AH156" s="10" t="str">
        <f t="shared" si="109"/>
        <v/>
      </c>
      <c r="AI156" s="10" t="str">
        <f t="shared" si="110"/>
        <v/>
      </c>
      <c r="AJ156" s="10" t="str">
        <f t="shared" si="111"/>
        <v/>
      </c>
      <c r="AK156" s="10" t="str">
        <f t="shared" si="112"/>
        <v/>
      </c>
      <c r="AL156" s="10" t="str">
        <f t="shared" si="113"/>
        <v/>
      </c>
      <c r="AM156" s="10" t="str">
        <f t="shared" si="114"/>
        <v/>
      </c>
      <c r="AN156" s="10" t="str">
        <f t="shared" si="115"/>
        <v/>
      </c>
      <c r="AO156" s="10" t="str">
        <f t="shared" si="116"/>
        <v/>
      </c>
      <c r="AP156" s="10" t="str">
        <f t="shared" si="117"/>
        <v/>
      </c>
      <c r="AQ156" s="10" t="str">
        <f t="shared" si="118"/>
        <v/>
      </c>
      <c r="AR156" s="10" t="str">
        <f t="shared" si="119"/>
        <v/>
      </c>
      <c r="AS156" s="10" t="str">
        <f t="shared" si="120"/>
        <v/>
      </c>
      <c r="AT156" s="10" t="str">
        <f t="shared" si="121"/>
        <v/>
      </c>
      <c r="AU156" s="10" t="str">
        <f t="shared" si="122"/>
        <v/>
      </c>
      <c r="AV156" s="10" t="str">
        <f t="shared" si="123"/>
        <v/>
      </c>
      <c r="AW156" s="10" t="str">
        <f t="shared" si="124"/>
        <v/>
      </c>
      <c r="AX156" s="10" t="str">
        <f t="shared" si="125"/>
        <v/>
      </c>
      <c r="AY156" s="10" t="str">
        <f t="shared" si="126"/>
        <v/>
      </c>
      <c r="AZ156" s="10" t="str">
        <f t="shared" si="127"/>
        <v/>
      </c>
      <c r="BA156" s="10" t="str">
        <f t="shared" si="128"/>
        <v/>
      </c>
      <c r="BB156" s="10" t="str">
        <f t="shared" si="129"/>
        <v/>
      </c>
      <c r="BC156" s="10" t="str">
        <f t="shared" si="28"/>
        <v/>
      </c>
      <c r="BD156" s="10" t="str">
        <f t="shared" si="130"/>
        <v/>
      </c>
      <c r="BE156" s="10"/>
      <c r="BF156" s="10" t="b">
        <f t="shared" si="131"/>
        <v>1</v>
      </c>
      <c r="BG156" s="10" t="b">
        <f t="shared" si="30"/>
        <v>1</v>
      </c>
      <c r="BH156" s="10" t="b">
        <f t="shared" si="132"/>
        <v>0</v>
      </c>
      <c r="BI156" s="10" t="b">
        <f t="shared" si="31"/>
        <v>0</v>
      </c>
      <c r="BJ156" s="10"/>
      <c r="BK156" s="10">
        <v>1000</v>
      </c>
      <c r="BL156" s="59">
        <f t="shared" si="104"/>
        <v>0</v>
      </c>
      <c r="BM156" s="59">
        <v>10</v>
      </c>
      <c r="BN156" s="10"/>
      <c r="BO156" s="10">
        <f t="shared" si="133"/>
        <v>0</v>
      </c>
      <c r="BP156" s="59">
        <f t="shared" si="134"/>
        <v>0</v>
      </c>
      <c r="BQ156" s="59">
        <f t="shared" si="135"/>
        <v>0</v>
      </c>
      <c r="BR156" s="59">
        <f t="shared" si="136"/>
        <v>0</v>
      </c>
      <c r="BS156" s="59">
        <f t="shared" si="137"/>
        <v>0</v>
      </c>
    </row>
    <row r="157" spans="1:71" x14ac:dyDescent="0.35">
      <c r="A157" s="25"/>
      <c r="B157" s="25"/>
      <c r="C157" s="51"/>
      <c r="D157" s="10" t="str">
        <f t="shared" si="102"/>
        <v/>
      </c>
      <c r="E157" s="28"/>
      <c r="F157" s="28"/>
      <c r="G157" s="28" t="s">
        <v>4</v>
      </c>
      <c r="H157" s="28"/>
      <c r="I157" s="28"/>
      <c r="J157" s="28" t="s">
        <v>4</v>
      </c>
      <c r="K157" s="28"/>
      <c r="L157" s="28"/>
      <c r="M157" s="28" t="s">
        <v>4</v>
      </c>
      <c r="N157" s="28"/>
      <c r="O157" s="28"/>
      <c r="P157" s="28" t="s">
        <v>4</v>
      </c>
      <c r="Q157" s="28"/>
      <c r="R157" s="28"/>
      <c r="S157" s="28" t="s">
        <v>4</v>
      </c>
      <c r="T157" s="28"/>
      <c r="U157" s="28"/>
      <c r="V157" s="51" t="s">
        <v>4</v>
      </c>
      <c r="W157" s="51"/>
      <c r="X157" s="28" t="s">
        <v>4</v>
      </c>
      <c r="Y157" s="10" t="str">
        <f>IF(AND('Section 8'!$L$4=No,OR($BF157=FALSE,$BG157=FALSE)),Tab_NotReq,
IF(AND($C157="",$D157="",$F157="",$I157="",$R157="",$U157="",$W157="",$AA157="",$AB157=""),"",
IF(COUNTIF($AA157:$BD157,Incomplete)&gt;=1,Incomplete_or_multiple_errors&amp;": "&amp;INDEX($AA$2:$BD$4,1,MATCH(Incomplete,$AA157:$BD157,0)),Complete)))</f>
        <v/>
      </c>
      <c r="Z157" s="7"/>
      <c r="AA157" s="10" t="str">
        <f t="shared" si="105"/>
        <v/>
      </c>
      <c r="AB157" s="10" t="str" cm="1">
        <f t="array" ref="AB157">IF($AB$1=No,"",
IF(OR(BF157=FALSE,BG157=FALSE),"",
IF(AND(SUMPRODUCT(--(BH157:BH$336=TRUE))=0,SUMPRODUCT(--(BI157:BI$336=TRUE))=0),"",Incomplete)))</f>
        <v/>
      </c>
      <c r="AC157" s="10" t="str">
        <f>IF(AC$1=No,"",IF($C157="","",
IF(COUNTIF('Substances &amp; Codes'!$B$4:$H$276,$C157)=0,Incomplete,Complete)))</f>
        <v/>
      </c>
      <c r="AD157" s="10" t="str">
        <f t="shared" si="103"/>
        <v/>
      </c>
      <c r="AE157" s="10" t="str">
        <f t="shared" si="106"/>
        <v/>
      </c>
      <c r="AF157" s="10" t="str">
        <f t="shared" si="107"/>
        <v/>
      </c>
      <c r="AG157" s="10" t="str">
        <f t="shared" si="108"/>
        <v/>
      </c>
      <c r="AH157" s="10" t="str">
        <f t="shared" si="109"/>
        <v/>
      </c>
      <c r="AI157" s="10" t="str">
        <f t="shared" si="110"/>
        <v/>
      </c>
      <c r="AJ157" s="10" t="str">
        <f t="shared" si="111"/>
        <v/>
      </c>
      <c r="AK157" s="10" t="str">
        <f t="shared" si="112"/>
        <v/>
      </c>
      <c r="AL157" s="10" t="str">
        <f t="shared" si="113"/>
        <v/>
      </c>
      <c r="AM157" s="10" t="str">
        <f t="shared" si="114"/>
        <v/>
      </c>
      <c r="AN157" s="10" t="str">
        <f t="shared" si="115"/>
        <v/>
      </c>
      <c r="AO157" s="10" t="str">
        <f t="shared" si="116"/>
        <v/>
      </c>
      <c r="AP157" s="10" t="str">
        <f t="shared" si="117"/>
        <v/>
      </c>
      <c r="AQ157" s="10" t="str">
        <f t="shared" si="118"/>
        <v/>
      </c>
      <c r="AR157" s="10" t="str">
        <f t="shared" si="119"/>
        <v/>
      </c>
      <c r="AS157" s="10" t="str">
        <f t="shared" si="120"/>
        <v/>
      </c>
      <c r="AT157" s="10" t="str">
        <f t="shared" si="121"/>
        <v/>
      </c>
      <c r="AU157" s="10" t="str">
        <f t="shared" si="122"/>
        <v/>
      </c>
      <c r="AV157" s="10" t="str">
        <f t="shared" si="123"/>
        <v/>
      </c>
      <c r="AW157" s="10" t="str">
        <f t="shared" si="124"/>
        <v/>
      </c>
      <c r="AX157" s="10" t="str">
        <f t="shared" si="125"/>
        <v/>
      </c>
      <c r="AY157" s="10" t="str">
        <f t="shared" si="126"/>
        <v/>
      </c>
      <c r="AZ157" s="10" t="str">
        <f t="shared" si="127"/>
        <v/>
      </c>
      <c r="BA157" s="10" t="str">
        <f t="shared" si="128"/>
        <v/>
      </c>
      <c r="BB157" s="10" t="str">
        <f t="shared" si="129"/>
        <v/>
      </c>
      <c r="BC157" s="10" t="str">
        <f t="shared" si="28"/>
        <v/>
      </c>
      <c r="BD157" s="10" t="str">
        <f t="shared" si="130"/>
        <v/>
      </c>
      <c r="BE157" s="10"/>
      <c r="BF157" s="10" t="b">
        <f t="shared" si="131"/>
        <v>1</v>
      </c>
      <c r="BG157" s="10" t="b">
        <f t="shared" si="30"/>
        <v>1</v>
      </c>
      <c r="BH157" s="10" t="b">
        <f t="shared" si="132"/>
        <v>0</v>
      </c>
      <c r="BI157" s="10" t="b">
        <f t="shared" si="31"/>
        <v>0</v>
      </c>
      <c r="BJ157" s="10"/>
      <c r="BK157" s="10">
        <v>1000</v>
      </c>
      <c r="BL157" s="59">
        <f t="shared" si="104"/>
        <v>0</v>
      </c>
      <c r="BM157" s="59">
        <v>10</v>
      </c>
      <c r="BN157" s="10"/>
      <c r="BO157" s="10">
        <f t="shared" si="133"/>
        <v>0</v>
      </c>
      <c r="BP157" s="59">
        <f t="shared" si="134"/>
        <v>0</v>
      </c>
      <c r="BQ157" s="59">
        <f t="shared" si="135"/>
        <v>0</v>
      </c>
      <c r="BR157" s="59">
        <f t="shared" si="136"/>
        <v>0</v>
      </c>
      <c r="BS157" s="59">
        <f t="shared" si="137"/>
        <v>0</v>
      </c>
    </row>
    <row r="158" spans="1:71" x14ac:dyDescent="0.35">
      <c r="A158" s="25"/>
      <c r="B158" s="25"/>
      <c r="C158" s="51"/>
      <c r="D158" s="10" t="str">
        <f t="shared" si="102"/>
        <v/>
      </c>
      <c r="E158" s="28"/>
      <c r="F158" s="28"/>
      <c r="G158" s="28" t="s">
        <v>4</v>
      </c>
      <c r="H158" s="28"/>
      <c r="I158" s="28"/>
      <c r="J158" s="28" t="s">
        <v>4</v>
      </c>
      <c r="K158" s="28"/>
      <c r="L158" s="28"/>
      <c r="M158" s="28" t="s">
        <v>4</v>
      </c>
      <c r="N158" s="28"/>
      <c r="O158" s="28"/>
      <c r="P158" s="28" t="s">
        <v>4</v>
      </c>
      <c r="Q158" s="28"/>
      <c r="R158" s="28"/>
      <c r="S158" s="28" t="s">
        <v>4</v>
      </c>
      <c r="T158" s="28"/>
      <c r="U158" s="28"/>
      <c r="V158" s="51" t="s">
        <v>4</v>
      </c>
      <c r="W158" s="51"/>
      <c r="X158" s="28" t="s">
        <v>4</v>
      </c>
      <c r="Y158" s="10" t="str">
        <f>IF(AND('Section 8'!$L$4=No,OR($BF158=FALSE,$BG158=FALSE)),Tab_NotReq,
IF(AND($C158="",$D158="",$F158="",$I158="",$R158="",$U158="",$W158="",$AA158="",$AB158=""),"",
IF(COUNTIF($AA158:$BD158,Incomplete)&gt;=1,Incomplete_or_multiple_errors&amp;": "&amp;INDEX($AA$2:$BD$4,1,MATCH(Incomplete,$AA158:$BD158,0)),Complete)))</f>
        <v/>
      </c>
      <c r="Z158" s="7"/>
      <c r="AA158" s="10" t="str">
        <f t="shared" si="105"/>
        <v/>
      </c>
      <c r="AB158" s="10" t="str" cm="1">
        <f t="array" ref="AB158">IF($AB$1=No,"",
IF(OR(BF158=FALSE,BG158=FALSE),"",
IF(AND(SUMPRODUCT(--(BH158:BH$336=TRUE))=0,SUMPRODUCT(--(BI158:BI$336=TRUE))=0),"",Incomplete)))</f>
        <v/>
      </c>
      <c r="AC158" s="10" t="str">
        <f>IF(AC$1=No,"",IF($C158="","",
IF(COUNTIF('Substances &amp; Codes'!$B$4:$H$276,$C158)=0,Incomplete,Complete)))</f>
        <v/>
      </c>
      <c r="AD158" s="10" t="str">
        <f t="shared" si="103"/>
        <v/>
      </c>
      <c r="AE158" s="10" t="str">
        <f t="shared" si="106"/>
        <v/>
      </c>
      <c r="AF158" s="10" t="str">
        <f t="shared" si="107"/>
        <v/>
      </c>
      <c r="AG158" s="10" t="str">
        <f t="shared" si="108"/>
        <v/>
      </c>
      <c r="AH158" s="10" t="str">
        <f t="shared" si="109"/>
        <v/>
      </c>
      <c r="AI158" s="10" t="str">
        <f t="shared" si="110"/>
        <v/>
      </c>
      <c r="AJ158" s="10" t="str">
        <f t="shared" si="111"/>
        <v/>
      </c>
      <c r="AK158" s="10" t="str">
        <f t="shared" si="112"/>
        <v/>
      </c>
      <c r="AL158" s="10" t="str">
        <f t="shared" si="113"/>
        <v/>
      </c>
      <c r="AM158" s="10" t="str">
        <f t="shared" si="114"/>
        <v/>
      </c>
      <c r="AN158" s="10" t="str">
        <f t="shared" si="115"/>
        <v/>
      </c>
      <c r="AO158" s="10" t="str">
        <f t="shared" si="116"/>
        <v/>
      </c>
      <c r="AP158" s="10" t="str">
        <f t="shared" si="117"/>
        <v/>
      </c>
      <c r="AQ158" s="10" t="str">
        <f t="shared" si="118"/>
        <v/>
      </c>
      <c r="AR158" s="10" t="str">
        <f t="shared" si="119"/>
        <v/>
      </c>
      <c r="AS158" s="10" t="str">
        <f t="shared" si="120"/>
        <v/>
      </c>
      <c r="AT158" s="10" t="str">
        <f t="shared" si="121"/>
        <v/>
      </c>
      <c r="AU158" s="10" t="str">
        <f t="shared" si="122"/>
        <v/>
      </c>
      <c r="AV158" s="10" t="str">
        <f t="shared" si="123"/>
        <v/>
      </c>
      <c r="AW158" s="10" t="str">
        <f t="shared" si="124"/>
        <v/>
      </c>
      <c r="AX158" s="10" t="str">
        <f t="shared" si="125"/>
        <v/>
      </c>
      <c r="AY158" s="10" t="str">
        <f t="shared" si="126"/>
        <v/>
      </c>
      <c r="AZ158" s="10" t="str">
        <f t="shared" si="127"/>
        <v/>
      </c>
      <c r="BA158" s="10" t="str">
        <f t="shared" si="128"/>
        <v/>
      </c>
      <c r="BB158" s="10" t="str">
        <f t="shared" si="129"/>
        <v/>
      </c>
      <c r="BC158" s="10" t="str">
        <f t="shared" si="28"/>
        <v/>
      </c>
      <c r="BD158" s="10" t="str">
        <f t="shared" si="130"/>
        <v/>
      </c>
      <c r="BE158" s="10"/>
      <c r="BF158" s="10" t="b">
        <f t="shared" si="131"/>
        <v>1</v>
      </c>
      <c r="BG158" s="10" t="b">
        <f t="shared" si="30"/>
        <v>1</v>
      </c>
      <c r="BH158" s="10" t="b">
        <f t="shared" si="132"/>
        <v>0</v>
      </c>
      <c r="BI158" s="10" t="b">
        <f t="shared" si="31"/>
        <v>0</v>
      </c>
      <c r="BJ158" s="10"/>
      <c r="BK158" s="10">
        <v>1000</v>
      </c>
      <c r="BL158" s="59">
        <f t="shared" si="104"/>
        <v>0</v>
      </c>
      <c r="BM158" s="59">
        <v>10</v>
      </c>
      <c r="BN158" s="10"/>
      <c r="BO158" s="10">
        <f t="shared" si="133"/>
        <v>0</v>
      </c>
      <c r="BP158" s="59">
        <f t="shared" si="134"/>
        <v>0</v>
      </c>
      <c r="BQ158" s="59">
        <f t="shared" si="135"/>
        <v>0</v>
      </c>
      <c r="BR158" s="59">
        <f t="shared" si="136"/>
        <v>0</v>
      </c>
      <c r="BS158" s="59">
        <f t="shared" si="137"/>
        <v>0</v>
      </c>
    </row>
    <row r="159" spans="1:71" x14ac:dyDescent="0.35">
      <c r="A159" s="25"/>
      <c r="B159" s="25"/>
      <c r="C159" s="51"/>
      <c r="D159" s="10" t="str">
        <f t="shared" si="102"/>
        <v/>
      </c>
      <c r="E159" s="28"/>
      <c r="F159" s="28"/>
      <c r="G159" s="28" t="s">
        <v>4</v>
      </c>
      <c r="H159" s="28"/>
      <c r="I159" s="28"/>
      <c r="J159" s="28" t="s">
        <v>4</v>
      </c>
      <c r="K159" s="28"/>
      <c r="L159" s="28"/>
      <c r="M159" s="28" t="s">
        <v>4</v>
      </c>
      <c r="N159" s="28"/>
      <c r="O159" s="28"/>
      <c r="P159" s="28" t="s">
        <v>4</v>
      </c>
      <c r="Q159" s="28"/>
      <c r="R159" s="28"/>
      <c r="S159" s="28" t="s">
        <v>4</v>
      </c>
      <c r="T159" s="28"/>
      <c r="U159" s="28"/>
      <c r="V159" s="51" t="s">
        <v>4</v>
      </c>
      <c r="W159" s="51"/>
      <c r="X159" s="28" t="s">
        <v>4</v>
      </c>
      <c r="Y159" s="10" t="str">
        <f>IF(AND('Section 8'!$L$4=No,OR($BF159=FALSE,$BG159=FALSE)),Tab_NotReq,
IF(AND($C159="",$D159="",$F159="",$I159="",$R159="",$U159="",$W159="",$AA159="",$AB159=""),"",
IF(COUNTIF($AA159:$BD159,Incomplete)&gt;=1,Incomplete_or_multiple_errors&amp;": "&amp;INDEX($AA$2:$BD$4,1,MATCH(Incomplete,$AA159:$BD159,0)),Complete)))</f>
        <v/>
      </c>
      <c r="Z159" s="7"/>
      <c r="AA159" s="10" t="str">
        <f t="shared" si="105"/>
        <v/>
      </c>
      <c r="AB159" s="10" t="str" cm="1">
        <f t="array" ref="AB159">IF($AB$1=No,"",
IF(OR(BF159=FALSE,BG159=FALSE),"",
IF(AND(SUMPRODUCT(--(BH159:BH$336=TRUE))=0,SUMPRODUCT(--(BI159:BI$336=TRUE))=0),"",Incomplete)))</f>
        <v/>
      </c>
      <c r="AC159" s="10" t="str">
        <f>IF(AC$1=No,"",IF($C159="","",
IF(COUNTIF('Substances &amp; Codes'!$B$4:$H$276,$C159)=0,Incomplete,Complete)))</f>
        <v/>
      </c>
      <c r="AD159" s="10" t="str">
        <f t="shared" si="103"/>
        <v/>
      </c>
      <c r="AE159" s="10" t="str">
        <f t="shared" si="106"/>
        <v/>
      </c>
      <c r="AF159" s="10" t="str">
        <f t="shared" si="107"/>
        <v/>
      </c>
      <c r="AG159" s="10" t="str">
        <f t="shared" si="108"/>
        <v/>
      </c>
      <c r="AH159" s="10" t="str">
        <f t="shared" si="109"/>
        <v/>
      </c>
      <c r="AI159" s="10" t="str">
        <f t="shared" si="110"/>
        <v/>
      </c>
      <c r="AJ159" s="10" t="str">
        <f t="shared" si="111"/>
        <v/>
      </c>
      <c r="AK159" s="10" t="str">
        <f t="shared" si="112"/>
        <v/>
      </c>
      <c r="AL159" s="10" t="str">
        <f t="shared" si="113"/>
        <v/>
      </c>
      <c r="AM159" s="10" t="str">
        <f t="shared" si="114"/>
        <v/>
      </c>
      <c r="AN159" s="10" t="str">
        <f t="shared" si="115"/>
        <v/>
      </c>
      <c r="AO159" s="10" t="str">
        <f t="shared" si="116"/>
        <v/>
      </c>
      <c r="AP159" s="10" t="str">
        <f t="shared" si="117"/>
        <v/>
      </c>
      <c r="AQ159" s="10" t="str">
        <f t="shared" si="118"/>
        <v/>
      </c>
      <c r="AR159" s="10" t="str">
        <f t="shared" si="119"/>
        <v/>
      </c>
      <c r="AS159" s="10" t="str">
        <f t="shared" si="120"/>
        <v/>
      </c>
      <c r="AT159" s="10" t="str">
        <f t="shared" si="121"/>
        <v/>
      </c>
      <c r="AU159" s="10" t="str">
        <f t="shared" si="122"/>
        <v/>
      </c>
      <c r="AV159" s="10" t="str">
        <f t="shared" si="123"/>
        <v/>
      </c>
      <c r="AW159" s="10" t="str">
        <f t="shared" si="124"/>
        <v/>
      </c>
      <c r="AX159" s="10" t="str">
        <f t="shared" si="125"/>
        <v/>
      </c>
      <c r="AY159" s="10" t="str">
        <f t="shared" si="126"/>
        <v/>
      </c>
      <c r="AZ159" s="10" t="str">
        <f t="shared" si="127"/>
        <v/>
      </c>
      <c r="BA159" s="10" t="str">
        <f t="shared" si="128"/>
        <v/>
      </c>
      <c r="BB159" s="10" t="str">
        <f t="shared" si="129"/>
        <v/>
      </c>
      <c r="BC159" s="10" t="str">
        <f t="shared" si="28"/>
        <v/>
      </c>
      <c r="BD159" s="10" t="str">
        <f t="shared" si="130"/>
        <v/>
      </c>
      <c r="BE159" s="10"/>
      <c r="BF159" s="10" t="b">
        <f t="shared" si="131"/>
        <v>1</v>
      </c>
      <c r="BG159" s="10" t="b">
        <f t="shared" si="30"/>
        <v>1</v>
      </c>
      <c r="BH159" s="10" t="b">
        <f t="shared" si="132"/>
        <v>0</v>
      </c>
      <c r="BI159" s="10" t="b">
        <f t="shared" si="31"/>
        <v>0</v>
      </c>
      <c r="BJ159" s="10"/>
      <c r="BK159" s="10">
        <v>1000</v>
      </c>
      <c r="BL159" s="59">
        <f t="shared" si="104"/>
        <v>0</v>
      </c>
      <c r="BM159" s="59">
        <v>10</v>
      </c>
      <c r="BN159" s="10"/>
      <c r="BO159" s="10">
        <f t="shared" si="133"/>
        <v>0</v>
      </c>
      <c r="BP159" s="59">
        <f t="shared" si="134"/>
        <v>0</v>
      </c>
      <c r="BQ159" s="59">
        <f t="shared" si="135"/>
        <v>0</v>
      </c>
      <c r="BR159" s="59">
        <f t="shared" si="136"/>
        <v>0</v>
      </c>
      <c r="BS159" s="59">
        <f t="shared" si="137"/>
        <v>0</v>
      </c>
    </row>
    <row r="160" spans="1:71" x14ac:dyDescent="0.35">
      <c r="A160" s="25"/>
      <c r="B160" s="25"/>
      <c r="C160" s="51"/>
      <c r="D160" s="10" t="str">
        <f t="shared" si="102"/>
        <v/>
      </c>
      <c r="E160" s="28"/>
      <c r="F160" s="28"/>
      <c r="G160" s="28" t="s">
        <v>4</v>
      </c>
      <c r="H160" s="28"/>
      <c r="I160" s="28"/>
      <c r="J160" s="28" t="s">
        <v>4</v>
      </c>
      <c r="K160" s="28"/>
      <c r="L160" s="28"/>
      <c r="M160" s="28" t="s">
        <v>4</v>
      </c>
      <c r="N160" s="28"/>
      <c r="O160" s="28"/>
      <c r="P160" s="28" t="s">
        <v>4</v>
      </c>
      <c r="Q160" s="28"/>
      <c r="R160" s="28"/>
      <c r="S160" s="28" t="s">
        <v>4</v>
      </c>
      <c r="T160" s="28"/>
      <c r="U160" s="28"/>
      <c r="V160" s="51" t="s">
        <v>4</v>
      </c>
      <c r="W160" s="51"/>
      <c r="X160" s="28" t="s">
        <v>4</v>
      </c>
      <c r="Y160" s="10" t="str">
        <f>IF(AND('Section 8'!$L$4=No,OR($BF160=FALSE,$BG160=FALSE)),Tab_NotReq,
IF(AND($C160="",$D160="",$F160="",$I160="",$R160="",$U160="",$W160="",$AA160="",$AB160=""),"",
IF(COUNTIF($AA160:$BD160,Incomplete)&gt;=1,Incomplete_or_multiple_errors&amp;": "&amp;INDEX($AA$2:$BD$4,1,MATCH(Incomplete,$AA160:$BD160,0)),Complete)))</f>
        <v/>
      </c>
      <c r="Z160" s="7"/>
      <c r="AA160" s="10" t="str">
        <f t="shared" si="105"/>
        <v/>
      </c>
      <c r="AB160" s="10" t="str" cm="1">
        <f t="array" ref="AB160">IF($AB$1=No,"",
IF(OR(BF160=FALSE,BG160=FALSE),"",
IF(AND(SUMPRODUCT(--(BH160:BH$336=TRUE))=0,SUMPRODUCT(--(BI160:BI$336=TRUE))=0),"",Incomplete)))</f>
        <v/>
      </c>
      <c r="AC160" s="10" t="str">
        <f>IF(AC$1=No,"",IF($C160="","",
IF(COUNTIF('Substances &amp; Codes'!$B$4:$H$276,$C160)=0,Incomplete,Complete)))</f>
        <v/>
      </c>
      <c r="AD160" s="10" t="str">
        <f t="shared" si="103"/>
        <v/>
      </c>
      <c r="AE160" s="10" t="str">
        <f t="shared" si="106"/>
        <v/>
      </c>
      <c r="AF160" s="10" t="str">
        <f t="shared" si="107"/>
        <v/>
      </c>
      <c r="AG160" s="10" t="str">
        <f t="shared" si="108"/>
        <v/>
      </c>
      <c r="AH160" s="10" t="str">
        <f t="shared" si="109"/>
        <v/>
      </c>
      <c r="AI160" s="10" t="str">
        <f t="shared" si="110"/>
        <v/>
      </c>
      <c r="AJ160" s="10" t="str">
        <f t="shared" si="111"/>
        <v/>
      </c>
      <c r="AK160" s="10" t="str">
        <f t="shared" si="112"/>
        <v/>
      </c>
      <c r="AL160" s="10" t="str">
        <f t="shared" si="113"/>
        <v/>
      </c>
      <c r="AM160" s="10" t="str">
        <f t="shared" si="114"/>
        <v/>
      </c>
      <c r="AN160" s="10" t="str">
        <f t="shared" si="115"/>
        <v/>
      </c>
      <c r="AO160" s="10" t="str">
        <f t="shared" si="116"/>
        <v/>
      </c>
      <c r="AP160" s="10" t="str">
        <f t="shared" si="117"/>
        <v/>
      </c>
      <c r="AQ160" s="10" t="str">
        <f t="shared" si="118"/>
        <v/>
      </c>
      <c r="AR160" s="10" t="str">
        <f t="shared" si="119"/>
        <v/>
      </c>
      <c r="AS160" s="10" t="str">
        <f t="shared" si="120"/>
        <v/>
      </c>
      <c r="AT160" s="10" t="str">
        <f t="shared" si="121"/>
        <v/>
      </c>
      <c r="AU160" s="10" t="str">
        <f t="shared" si="122"/>
        <v/>
      </c>
      <c r="AV160" s="10" t="str">
        <f t="shared" si="123"/>
        <v/>
      </c>
      <c r="AW160" s="10" t="str">
        <f t="shared" si="124"/>
        <v/>
      </c>
      <c r="AX160" s="10" t="str">
        <f t="shared" si="125"/>
        <v/>
      </c>
      <c r="AY160" s="10" t="str">
        <f t="shared" si="126"/>
        <v/>
      </c>
      <c r="AZ160" s="10" t="str">
        <f t="shared" si="127"/>
        <v/>
      </c>
      <c r="BA160" s="10" t="str">
        <f t="shared" si="128"/>
        <v/>
      </c>
      <c r="BB160" s="10" t="str">
        <f t="shared" si="129"/>
        <v/>
      </c>
      <c r="BC160" s="10" t="str">
        <f t="shared" si="28"/>
        <v/>
      </c>
      <c r="BD160" s="10" t="str">
        <f t="shared" si="130"/>
        <v/>
      </c>
      <c r="BE160" s="10"/>
      <c r="BF160" s="10" t="b">
        <f t="shared" si="131"/>
        <v>1</v>
      </c>
      <c r="BG160" s="10" t="b">
        <f t="shared" si="30"/>
        <v>1</v>
      </c>
      <c r="BH160" s="10" t="b">
        <f t="shared" si="132"/>
        <v>0</v>
      </c>
      <c r="BI160" s="10" t="b">
        <f t="shared" si="31"/>
        <v>0</v>
      </c>
      <c r="BJ160" s="10"/>
      <c r="BK160" s="10">
        <v>1000</v>
      </c>
      <c r="BL160" s="59">
        <f t="shared" si="104"/>
        <v>0</v>
      </c>
      <c r="BM160" s="59">
        <v>10</v>
      </c>
      <c r="BN160" s="10"/>
      <c r="BO160" s="10">
        <f t="shared" si="133"/>
        <v>0</v>
      </c>
      <c r="BP160" s="59">
        <f t="shared" si="134"/>
        <v>0</v>
      </c>
      <c r="BQ160" s="59">
        <f t="shared" si="135"/>
        <v>0</v>
      </c>
      <c r="BR160" s="59">
        <f t="shared" si="136"/>
        <v>0</v>
      </c>
      <c r="BS160" s="59">
        <f t="shared" si="137"/>
        <v>0</v>
      </c>
    </row>
    <row r="161" spans="1:71" x14ac:dyDescent="0.35">
      <c r="A161" s="25"/>
      <c r="B161" s="25"/>
      <c r="C161" s="51"/>
      <c r="D161" s="10" t="str">
        <f t="shared" si="102"/>
        <v/>
      </c>
      <c r="E161" s="28"/>
      <c r="F161" s="28"/>
      <c r="G161" s="28" t="s">
        <v>4</v>
      </c>
      <c r="H161" s="28"/>
      <c r="I161" s="28"/>
      <c r="J161" s="28" t="s">
        <v>4</v>
      </c>
      <c r="K161" s="28"/>
      <c r="L161" s="28"/>
      <c r="M161" s="28" t="s">
        <v>4</v>
      </c>
      <c r="N161" s="28"/>
      <c r="O161" s="28"/>
      <c r="P161" s="28" t="s">
        <v>4</v>
      </c>
      <c r="Q161" s="28"/>
      <c r="R161" s="28"/>
      <c r="S161" s="28" t="s">
        <v>4</v>
      </c>
      <c r="T161" s="28"/>
      <c r="U161" s="28"/>
      <c r="V161" s="51" t="s">
        <v>4</v>
      </c>
      <c r="W161" s="51"/>
      <c r="X161" s="28" t="s">
        <v>4</v>
      </c>
      <c r="Y161" s="10" t="str">
        <f>IF(AND('Section 8'!$L$4=No,OR($BF161=FALSE,$BG161=FALSE)),Tab_NotReq,
IF(AND($C161="",$D161="",$F161="",$I161="",$R161="",$U161="",$W161="",$AA161="",$AB161=""),"",
IF(COUNTIF($AA161:$BD161,Incomplete)&gt;=1,Incomplete_or_multiple_errors&amp;": "&amp;INDEX($AA$2:$BD$4,1,MATCH(Incomplete,$AA161:$BD161,0)),Complete)))</f>
        <v/>
      </c>
      <c r="Z161" s="7"/>
      <c r="AA161" s="10" t="str">
        <f t="shared" si="105"/>
        <v/>
      </c>
      <c r="AB161" s="10" t="str" cm="1">
        <f t="array" ref="AB161">IF($AB$1=No,"",
IF(OR(BF161=FALSE,BG161=FALSE),"",
IF(AND(SUMPRODUCT(--(BH161:BH$336=TRUE))=0,SUMPRODUCT(--(BI161:BI$336=TRUE))=0),"",Incomplete)))</f>
        <v/>
      </c>
      <c r="AC161" s="10" t="str">
        <f>IF(AC$1=No,"",IF($C161="","",
IF(COUNTIF('Substances &amp; Codes'!$B$4:$H$276,$C161)=0,Incomplete,Complete)))</f>
        <v/>
      </c>
      <c r="AD161" s="10" t="str">
        <f t="shared" si="103"/>
        <v/>
      </c>
      <c r="AE161" s="10" t="str">
        <f t="shared" si="106"/>
        <v/>
      </c>
      <c r="AF161" s="10" t="str">
        <f t="shared" si="107"/>
        <v/>
      </c>
      <c r="AG161" s="10" t="str">
        <f t="shared" si="108"/>
        <v/>
      </c>
      <c r="AH161" s="10" t="str">
        <f t="shared" si="109"/>
        <v/>
      </c>
      <c r="AI161" s="10" t="str">
        <f t="shared" si="110"/>
        <v/>
      </c>
      <c r="AJ161" s="10" t="str">
        <f t="shared" si="111"/>
        <v/>
      </c>
      <c r="AK161" s="10" t="str">
        <f t="shared" si="112"/>
        <v/>
      </c>
      <c r="AL161" s="10" t="str">
        <f t="shared" si="113"/>
        <v/>
      </c>
      <c r="AM161" s="10" t="str">
        <f t="shared" si="114"/>
        <v/>
      </c>
      <c r="AN161" s="10" t="str">
        <f t="shared" si="115"/>
        <v/>
      </c>
      <c r="AO161" s="10" t="str">
        <f t="shared" si="116"/>
        <v/>
      </c>
      <c r="AP161" s="10" t="str">
        <f t="shared" si="117"/>
        <v/>
      </c>
      <c r="AQ161" s="10" t="str">
        <f t="shared" si="118"/>
        <v/>
      </c>
      <c r="AR161" s="10" t="str">
        <f t="shared" si="119"/>
        <v/>
      </c>
      <c r="AS161" s="10" t="str">
        <f t="shared" si="120"/>
        <v/>
      </c>
      <c r="AT161" s="10" t="str">
        <f t="shared" si="121"/>
        <v/>
      </c>
      <c r="AU161" s="10" t="str">
        <f t="shared" si="122"/>
        <v/>
      </c>
      <c r="AV161" s="10" t="str">
        <f t="shared" si="123"/>
        <v/>
      </c>
      <c r="AW161" s="10" t="str">
        <f t="shared" si="124"/>
        <v/>
      </c>
      <c r="AX161" s="10" t="str">
        <f t="shared" si="125"/>
        <v/>
      </c>
      <c r="AY161" s="10" t="str">
        <f t="shared" si="126"/>
        <v/>
      </c>
      <c r="AZ161" s="10" t="str">
        <f t="shared" si="127"/>
        <v/>
      </c>
      <c r="BA161" s="10" t="str">
        <f t="shared" si="128"/>
        <v/>
      </c>
      <c r="BB161" s="10" t="str">
        <f t="shared" si="129"/>
        <v/>
      </c>
      <c r="BC161" s="10" t="str">
        <f t="shared" si="28"/>
        <v/>
      </c>
      <c r="BD161" s="10" t="str">
        <f t="shared" si="130"/>
        <v/>
      </c>
      <c r="BE161" s="10"/>
      <c r="BF161" s="10" t="b">
        <f t="shared" si="131"/>
        <v>1</v>
      </c>
      <c r="BG161" s="10" t="b">
        <f t="shared" si="30"/>
        <v>1</v>
      </c>
      <c r="BH161" s="10" t="b">
        <f t="shared" si="132"/>
        <v>0</v>
      </c>
      <c r="BI161" s="10" t="b">
        <f t="shared" si="31"/>
        <v>0</v>
      </c>
      <c r="BJ161" s="10"/>
      <c r="BK161" s="10">
        <v>1000</v>
      </c>
      <c r="BL161" s="59">
        <f t="shared" si="104"/>
        <v>0</v>
      </c>
      <c r="BM161" s="59">
        <v>10</v>
      </c>
      <c r="BN161" s="10"/>
      <c r="BO161" s="10">
        <f t="shared" si="133"/>
        <v>0</v>
      </c>
      <c r="BP161" s="59">
        <f t="shared" si="134"/>
        <v>0</v>
      </c>
      <c r="BQ161" s="59">
        <f t="shared" si="135"/>
        <v>0</v>
      </c>
      <c r="BR161" s="59">
        <f t="shared" si="136"/>
        <v>0</v>
      </c>
      <c r="BS161" s="59">
        <f t="shared" si="137"/>
        <v>0</v>
      </c>
    </row>
    <row r="162" spans="1:71" x14ac:dyDescent="0.35">
      <c r="A162" s="25"/>
      <c r="B162" s="25"/>
      <c r="C162" s="51"/>
      <c r="D162" s="10" t="str">
        <f t="shared" si="102"/>
        <v/>
      </c>
      <c r="E162" s="28"/>
      <c r="F162" s="28"/>
      <c r="G162" s="28" t="s">
        <v>4</v>
      </c>
      <c r="H162" s="28"/>
      <c r="I162" s="28"/>
      <c r="J162" s="28" t="s">
        <v>4</v>
      </c>
      <c r="K162" s="28"/>
      <c r="L162" s="28"/>
      <c r="M162" s="28" t="s">
        <v>4</v>
      </c>
      <c r="N162" s="28"/>
      <c r="O162" s="28"/>
      <c r="P162" s="28" t="s">
        <v>4</v>
      </c>
      <c r="Q162" s="28"/>
      <c r="R162" s="28"/>
      <c r="S162" s="28" t="s">
        <v>4</v>
      </c>
      <c r="T162" s="28"/>
      <c r="U162" s="28"/>
      <c r="V162" s="51" t="s">
        <v>4</v>
      </c>
      <c r="W162" s="51"/>
      <c r="X162" s="28" t="s">
        <v>4</v>
      </c>
      <c r="Y162" s="10" t="str">
        <f>IF(AND('Section 8'!$L$4=No,OR($BF162=FALSE,$BG162=FALSE)),Tab_NotReq,
IF(AND($C162="",$D162="",$F162="",$I162="",$R162="",$U162="",$W162="",$AA162="",$AB162=""),"",
IF(COUNTIF($AA162:$BD162,Incomplete)&gt;=1,Incomplete_or_multiple_errors&amp;": "&amp;INDEX($AA$2:$BD$4,1,MATCH(Incomplete,$AA162:$BD162,0)),Complete)))</f>
        <v/>
      </c>
      <c r="Z162" s="7"/>
      <c r="AA162" s="10" t="str">
        <f t="shared" si="105"/>
        <v/>
      </c>
      <c r="AB162" s="10" t="str" cm="1">
        <f t="array" ref="AB162">IF($AB$1=No,"",
IF(OR(BF162=FALSE,BG162=FALSE),"",
IF(AND(SUMPRODUCT(--(BH162:BH$336=TRUE))=0,SUMPRODUCT(--(BI162:BI$336=TRUE))=0),"",Incomplete)))</f>
        <v/>
      </c>
      <c r="AC162" s="10" t="str">
        <f>IF(AC$1=No,"",IF($C162="","",
IF(COUNTIF('Substances &amp; Codes'!$B$4:$H$276,$C162)=0,Incomplete,Complete)))</f>
        <v/>
      </c>
      <c r="AD162" s="10" t="str">
        <f t="shared" si="103"/>
        <v/>
      </c>
      <c r="AE162" s="10" t="str">
        <f t="shared" si="106"/>
        <v/>
      </c>
      <c r="AF162" s="10" t="str">
        <f t="shared" si="107"/>
        <v/>
      </c>
      <c r="AG162" s="10" t="str">
        <f t="shared" si="108"/>
        <v/>
      </c>
      <c r="AH162" s="10" t="str">
        <f t="shared" si="109"/>
        <v/>
      </c>
      <c r="AI162" s="10" t="str">
        <f t="shared" si="110"/>
        <v/>
      </c>
      <c r="AJ162" s="10" t="str">
        <f t="shared" si="111"/>
        <v/>
      </c>
      <c r="AK162" s="10" t="str">
        <f t="shared" si="112"/>
        <v/>
      </c>
      <c r="AL162" s="10" t="str">
        <f t="shared" si="113"/>
        <v/>
      </c>
      <c r="AM162" s="10" t="str">
        <f t="shared" si="114"/>
        <v/>
      </c>
      <c r="AN162" s="10" t="str">
        <f t="shared" si="115"/>
        <v/>
      </c>
      <c r="AO162" s="10" t="str">
        <f t="shared" si="116"/>
        <v/>
      </c>
      <c r="AP162" s="10" t="str">
        <f t="shared" si="117"/>
        <v/>
      </c>
      <c r="AQ162" s="10" t="str">
        <f t="shared" si="118"/>
        <v/>
      </c>
      <c r="AR162" s="10" t="str">
        <f t="shared" si="119"/>
        <v/>
      </c>
      <c r="AS162" s="10" t="str">
        <f t="shared" si="120"/>
        <v/>
      </c>
      <c r="AT162" s="10" t="str">
        <f t="shared" si="121"/>
        <v/>
      </c>
      <c r="AU162" s="10" t="str">
        <f t="shared" si="122"/>
        <v/>
      </c>
      <c r="AV162" s="10" t="str">
        <f t="shared" si="123"/>
        <v/>
      </c>
      <c r="AW162" s="10" t="str">
        <f t="shared" si="124"/>
        <v/>
      </c>
      <c r="AX162" s="10" t="str">
        <f t="shared" si="125"/>
        <v/>
      </c>
      <c r="AY162" s="10" t="str">
        <f t="shared" si="126"/>
        <v/>
      </c>
      <c r="AZ162" s="10" t="str">
        <f t="shared" si="127"/>
        <v/>
      </c>
      <c r="BA162" s="10" t="str">
        <f t="shared" si="128"/>
        <v/>
      </c>
      <c r="BB162" s="10" t="str">
        <f t="shared" si="129"/>
        <v/>
      </c>
      <c r="BC162" s="10" t="str">
        <f t="shared" si="28"/>
        <v/>
      </c>
      <c r="BD162" s="10" t="str">
        <f t="shared" si="130"/>
        <v/>
      </c>
      <c r="BE162" s="10"/>
      <c r="BF162" s="10" t="b">
        <f t="shared" si="131"/>
        <v>1</v>
      </c>
      <c r="BG162" s="10" t="b">
        <f t="shared" si="30"/>
        <v>1</v>
      </c>
      <c r="BH162" s="10" t="b">
        <f t="shared" si="132"/>
        <v>0</v>
      </c>
      <c r="BI162" s="10" t="b">
        <f t="shared" si="31"/>
        <v>0</v>
      </c>
      <c r="BJ162" s="10"/>
      <c r="BK162" s="10">
        <v>1000</v>
      </c>
      <c r="BL162" s="59">
        <f t="shared" si="104"/>
        <v>0</v>
      </c>
      <c r="BM162" s="59">
        <v>10</v>
      </c>
      <c r="BN162" s="10"/>
      <c r="BO162" s="10">
        <f t="shared" si="133"/>
        <v>0</v>
      </c>
      <c r="BP162" s="59">
        <f t="shared" si="134"/>
        <v>0</v>
      </c>
      <c r="BQ162" s="59">
        <f t="shared" si="135"/>
        <v>0</v>
      </c>
      <c r="BR162" s="59">
        <f t="shared" si="136"/>
        <v>0</v>
      </c>
      <c r="BS162" s="59">
        <f t="shared" si="137"/>
        <v>0</v>
      </c>
    </row>
    <row r="163" spans="1:71" x14ac:dyDescent="0.35">
      <c r="A163" s="25"/>
      <c r="B163" s="25"/>
      <c r="C163" s="51"/>
      <c r="D163" s="10" t="str">
        <f t="shared" si="102"/>
        <v/>
      </c>
      <c r="E163" s="28"/>
      <c r="F163" s="28"/>
      <c r="G163" s="28" t="s">
        <v>4</v>
      </c>
      <c r="H163" s="28"/>
      <c r="I163" s="28"/>
      <c r="J163" s="28" t="s">
        <v>4</v>
      </c>
      <c r="K163" s="28"/>
      <c r="L163" s="28"/>
      <c r="M163" s="28" t="s">
        <v>4</v>
      </c>
      <c r="N163" s="28"/>
      <c r="O163" s="28"/>
      <c r="P163" s="28" t="s">
        <v>4</v>
      </c>
      <c r="Q163" s="28"/>
      <c r="R163" s="28"/>
      <c r="S163" s="28" t="s">
        <v>4</v>
      </c>
      <c r="T163" s="28"/>
      <c r="U163" s="28"/>
      <c r="V163" s="51" t="s">
        <v>4</v>
      </c>
      <c r="W163" s="51"/>
      <c r="X163" s="28" t="s">
        <v>4</v>
      </c>
      <c r="Y163" s="10" t="str">
        <f>IF(AND('Section 8'!$L$4=No,OR($BF163=FALSE,$BG163=FALSE)),Tab_NotReq,
IF(AND($C163="",$D163="",$F163="",$I163="",$R163="",$U163="",$W163="",$AA163="",$AB163=""),"",
IF(COUNTIF($AA163:$BD163,Incomplete)&gt;=1,Incomplete_or_multiple_errors&amp;": "&amp;INDEX($AA$2:$BD$4,1,MATCH(Incomplete,$AA163:$BD163,0)),Complete)))</f>
        <v/>
      </c>
      <c r="Z163" s="7"/>
      <c r="AA163" s="10" t="str">
        <f t="shared" si="105"/>
        <v/>
      </c>
      <c r="AB163" s="10" t="str" cm="1">
        <f t="array" ref="AB163">IF($AB$1=No,"",
IF(OR(BF163=FALSE,BG163=FALSE),"",
IF(AND(SUMPRODUCT(--(BH163:BH$336=TRUE))=0,SUMPRODUCT(--(BI163:BI$336=TRUE))=0),"",Incomplete)))</f>
        <v/>
      </c>
      <c r="AC163" s="10" t="str">
        <f>IF(AC$1=No,"",IF($C163="","",
IF(COUNTIF('Substances &amp; Codes'!$B$4:$H$276,$C163)=0,Incomplete,Complete)))</f>
        <v/>
      </c>
      <c r="AD163" s="10" t="str">
        <f t="shared" si="103"/>
        <v/>
      </c>
      <c r="AE163" s="10" t="str">
        <f t="shared" si="106"/>
        <v/>
      </c>
      <c r="AF163" s="10" t="str">
        <f t="shared" si="107"/>
        <v/>
      </c>
      <c r="AG163" s="10" t="str">
        <f t="shared" si="108"/>
        <v/>
      </c>
      <c r="AH163" s="10" t="str">
        <f t="shared" si="109"/>
        <v/>
      </c>
      <c r="AI163" s="10" t="str">
        <f t="shared" si="110"/>
        <v/>
      </c>
      <c r="AJ163" s="10" t="str">
        <f t="shared" si="111"/>
        <v/>
      </c>
      <c r="AK163" s="10" t="str">
        <f t="shared" si="112"/>
        <v/>
      </c>
      <c r="AL163" s="10" t="str">
        <f t="shared" si="113"/>
        <v/>
      </c>
      <c r="AM163" s="10" t="str">
        <f t="shared" si="114"/>
        <v/>
      </c>
      <c r="AN163" s="10" t="str">
        <f t="shared" si="115"/>
        <v/>
      </c>
      <c r="AO163" s="10" t="str">
        <f t="shared" si="116"/>
        <v/>
      </c>
      <c r="AP163" s="10" t="str">
        <f t="shared" si="117"/>
        <v/>
      </c>
      <c r="AQ163" s="10" t="str">
        <f t="shared" si="118"/>
        <v/>
      </c>
      <c r="AR163" s="10" t="str">
        <f t="shared" si="119"/>
        <v/>
      </c>
      <c r="AS163" s="10" t="str">
        <f t="shared" si="120"/>
        <v/>
      </c>
      <c r="AT163" s="10" t="str">
        <f t="shared" si="121"/>
        <v/>
      </c>
      <c r="AU163" s="10" t="str">
        <f t="shared" si="122"/>
        <v/>
      </c>
      <c r="AV163" s="10" t="str">
        <f t="shared" si="123"/>
        <v/>
      </c>
      <c r="AW163" s="10" t="str">
        <f t="shared" si="124"/>
        <v/>
      </c>
      <c r="AX163" s="10" t="str">
        <f t="shared" si="125"/>
        <v/>
      </c>
      <c r="AY163" s="10" t="str">
        <f t="shared" si="126"/>
        <v/>
      </c>
      <c r="AZ163" s="10" t="str">
        <f t="shared" si="127"/>
        <v/>
      </c>
      <c r="BA163" s="10" t="str">
        <f t="shared" si="128"/>
        <v/>
      </c>
      <c r="BB163" s="10" t="str">
        <f t="shared" si="129"/>
        <v/>
      </c>
      <c r="BC163" s="10" t="str">
        <f t="shared" si="28"/>
        <v/>
      </c>
      <c r="BD163" s="10" t="str">
        <f t="shared" si="130"/>
        <v/>
      </c>
      <c r="BE163" s="10"/>
      <c r="BF163" s="10" t="b">
        <f t="shared" si="131"/>
        <v>1</v>
      </c>
      <c r="BG163" s="10" t="b">
        <f t="shared" si="30"/>
        <v>1</v>
      </c>
      <c r="BH163" s="10" t="b">
        <f t="shared" si="132"/>
        <v>0</v>
      </c>
      <c r="BI163" s="10" t="b">
        <f t="shared" si="31"/>
        <v>0</v>
      </c>
      <c r="BJ163" s="10"/>
      <c r="BK163" s="10">
        <v>1000</v>
      </c>
      <c r="BL163" s="59">
        <f t="shared" si="104"/>
        <v>0</v>
      </c>
      <c r="BM163" s="59">
        <v>10</v>
      </c>
      <c r="BN163" s="10"/>
      <c r="BO163" s="10">
        <f t="shared" si="133"/>
        <v>0</v>
      </c>
      <c r="BP163" s="59">
        <f t="shared" si="134"/>
        <v>0</v>
      </c>
      <c r="BQ163" s="59">
        <f t="shared" si="135"/>
        <v>0</v>
      </c>
      <c r="BR163" s="59">
        <f t="shared" si="136"/>
        <v>0</v>
      </c>
      <c r="BS163" s="59">
        <f t="shared" si="137"/>
        <v>0</v>
      </c>
    </row>
    <row r="164" spans="1:71" x14ac:dyDescent="0.35">
      <c r="A164" s="25"/>
      <c r="B164" s="25"/>
      <c r="C164" s="51"/>
      <c r="D164" s="10" t="str">
        <f t="shared" si="102"/>
        <v/>
      </c>
      <c r="E164" s="28"/>
      <c r="F164" s="28"/>
      <c r="G164" s="28" t="s">
        <v>4</v>
      </c>
      <c r="H164" s="28"/>
      <c r="I164" s="28"/>
      <c r="J164" s="28" t="s">
        <v>4</v>
      </c>
      <c r="K164" s="28"/>
      <c r="L164" s="28"/>
      <c r="M164" s="28" t="s">
        <v>4</v>
      </c>
      <c r="N164" s="28"/>
      <c r="O164" s="28"/>
      <c r="P164" s="28" t="s">
        <v>4</v>
      </c>
      <c r="Q164" s="28"/>
      <c r="R164" s="28"/>
      <c r="S164" s="28" t="s">
        <v>4</v>
      </c>
      <c r="T164" s="28"/>
      <c r="U164" s="28"/>
      <c r="V164" s="51" t="s">
        <v>4</v>
      </c>
      <c r="W164" s="51"/>
      <c r="X164" s="28" t="s">
        <v>4</v>
      </c>
      <c r="Y164" s="10" t="str">
        <f>IF(AND('Section 8'!$L$4=No,OR($BF164=FALSE,$BG164=FALSE)),Tab_NotReq,
IF(AND($C164="",$D164="",$F164="",$I164="",$R164="",$U164="",$W164="",$AA164="",$AB164=""),"",
IF(COUNTIF($AA164:$BD164,Incomplete)&gt;=1,Incomplete_or_multiple_errors&amp;": "&amp;INDEX($AA$2:$BD$4,1,MATCH(Incomplete,$AA164:$BD164,0)),Complete)))</f>
        <v/>
      </c>
      <c r="Z164" s="7"/>
      <c r="AA164" s="10" t="str">
        <f t="shared" si="105"/>
        <v/>
      </c>
      <c r="AB164" s="10" t="str" cm="1">
        <f t="array" ref="AB164">IF($AB$1=No,"",
IF(OR(BF164=FALSE,BG164=FALSE),"",
IF(AND(SUMPRODUCT(--(BH164:BH$336=TRUE))=0,SUMPRODUCT(--(BI164:BI$336=TRUE))=0),"",Incomplete)))</f>
        <v/>
      </c>
      <c r="AC164" s="10" t="str">
        <f>IF(AC$1=No,"",IF($C164="","",
IF(COUNTIF('Substances &amp; Codes'!$B$4:$H$276,$C164)=0,Incomplete,Complete)))</f>
        <v/>
      </c>
      <c r="AD164" s="10" t="str">
        <f t="shared" si="103"/>
        <v/>
      </c>
      <c r="AE164" s="10" t="str">
        <f t="shared" si="106"/>
        <v/>
      </c>
      <c r="AF164" s="10" t="str">
        <f t="shared" si="107"/>
        <v/>
      </c>
      <c r="AG164" s="10" t="str">
        <f t="shared" si="108"/>
        <v/>
      </c>
      <c r="AH164" s="10" t="str">
        <f t="shared" si="109"/>
        <v/>
      </c>
      <c r="AI164" s="10" t="str">
        <f t="shared" si="110"/>
        <v/>
      </c>
      <c r="AJ164" s="10" t="str">
        <f t="shared" si="111"/>
        <v/>
      </c>
      <c r="AK164" s="10" t="str">
        <f t="shared" si="112"/>
        <v/>
      </c>
      <c r="AL164" s="10" t="str">
        <f t="shared" si="113"/>
        <v/>
      </c>
      <c r="AM164" s="10" t="str">
        <f t="shared" si="114"/>
        <v/>
      </c>
      <c r="AN164" s="10" t="str">
        <f t="shared" si="115"/>
        <v/>
      </c>
      <c r="AO164" s="10" t="str">
        <f t="shared" si="116"/>
        <v/>
      </c>
      <c r="AP164" s="10" t="str">
        <f t="shared" si="117"/>
        <v/>
      </c>
      <c r="AQ164" s="10" t="str">
        <f t="shared" si="118"/>
        <v/>
      </c>
      <c r="AR164" s="10" t="str">
        <f t="shared" si="119"/>
        <v/>
      </c>
      <c r="AS164" s="10" t="str">
        <f t="shared" si="120"/>
        <v/>
      </c>
      <c r="AT164" s="10" t="str">
        <f t="shared" si="121"/>
        <v/>
      </c>
      <c r="AU164" s="10" t="str">
        <f t="shared" si="122"/>
        <v/>
      </c>
      <c r="AV164" s="10" t="str">
        <f t="shared" si="123"/>
        <v/>
      </c>
      <c r="AW164" s="10" t="str">
        <f t="shared" si="124"/>
        <v/>
      </c>
      <c r="AX164" s="10" t="str">
        <f t="shared" si="125"/>
        <v/>
      </c>
      <c r="AY164" s="10" t="str">
        <f t="shared" si="126"/>
        <v/>
      </c>
      <c r="AZ164" s="10" t="str">
        <f t="shared" si="127"/>
        <v/>
      </c>
      <c r="BA164" s="10" t="str">
        <f t="shared" si="128"/>
        <v/>
      </c>
      <c r="BB164" s="10" t="str">
        <f t="shared" si="129"/>
        <v/>
      </c>
      <c r="BC164" s="10" t="str">
        <f t="shared" si="28"/>
        <v/>
      </c>
      <c r="BD164" s="10" t="str">
        <f t="shared" si="130"/>
        <v/>
      </c>
      <c r="BE164" s="10"/>
      <c r="BF164" s="10" t="b">
        <f t="shared" si="131"/>
        <v>1</v>
      </c>
      <c r="BG164" s="10" t="b">
        <f t="shared" si="30"/>
        <v>1</v>
      </c>
      <c r="BH164" s="10" t="b">
        <f t="shared" si="132"/>
        <v>0</v>
      </c>
      <c r="BI164" s="10" t="b">
        <f t="shared" si="31"/>
        <v>0</v>
      </c>
      <c r="BJ164" s="10"/>
      <c r="BK164" s="10">
        <v>1000</v>
      </c>
      <c r="BL164" s="59">
        <f t="shared" si="104"/>
        <v>0</v>
      </c>
      <c r="BM164" s="59">
        <v>10</v>
      </c>
      <c r="BN164" s="10"/>
      <c r="BO164" s="10">
        <f t="shared" si="133"/>
        <v>0</v>
      </c>
      <c r="BP164" s="59">
        <f t="shared" si="134"/>
        <v>0</v>
      </c>
      <c r="BQ164" s="59">
        <f t="shared" si="135"/>
        <v>0</v>
      </c>
      <c r="BR164" s="59">
        <f t="shared" si="136"/>
        <v>0</v>
      </c>
      <c r="BS164" s="59">
        <f t="shared" si="137"/>
        <v>0</v>
      </c>
    </row>
    <row r="165" spans="1:71" x14ac:dyDescent="0.35">
      <c r="A165" s="25"/>
      <c r="B165" s="25"/>
      <c r="C165" s="51"/>
      <c r="D165" s="10" t="str">
        <f t="shared" si="102"/>
        <v/>
      </c>
      <c r="E165" s="28"/>
      <c r="F165" s="28"/>
      <c r="G165" s="28" t="s">
        <v>4</v>
      </c>
      <c r="H165" s="28"/>
      <c r="I165" s="28"/>
      <c r="J165" s="28" t="s">
        <v>4</v>
      </c>
      <c r="K165" s="28"/>
      <c r="L165" s="28"/>
      <c r="M165" s="28" t="s">
        <v>4</v>
      </c>
      <c r="N165" s="28"/>
      <c r="O165" s="28"/>
      <c r="P165" s="28" t="s">
        <v>4</v>
      </c>
      <c r="Q165" s="28"/>
      <c r="R165" s="28"/>
      <c r="S165" s="28" t="s">
        <v>4</v>
      </c>
      <c r="T165" s="28"/>
      <c r="U165" s="28"/>
      <c r="V165" s="51" t="s">
        <v>4</v>
      </c>
      <c r="W165" s="51"/>
      <c r="X165" s="28" t="s">
        <v>4</v>
      </c>
      <c r="Y165" s="10" t="str">
        <f>IF(AND('Section 8'!$L$4=No,OR($BF165=FALSE,$BG165=FALSE)),Tab_NotReq,
IF(AND($C165="",$D165="",$F165="",$I165="",$R165="",$U165="",$W165="",$AA165="",$AB165=""),"",
IF(COUNTIF($AA165:$BD165,Incomplete)&gt;=1,Incomplete_or_multiple_errors&amp;": "&amp;INDEX($AA$2:$BD$4,1,MATCH(Incomplete,$AA165:$BD165,0)),Complete)))</f>
        <v/>
      </c>
      <c r="Z165" s="7"/>
      <c r="AA165" s="10" t="str">
        <f t="shared" si="105"/>
        <v/>
      </c>
      <c r="AB165" s="10" t="str" cm="1">
        <f t="array" ref="AB165">IF($AB$1=No,"",
IF(OR(BF165=FALSE,BG165=FALSE),"",
IF(AND(SUMPRODUCT(--(BH165:BH$336=TRUE))=0,SUMPRODUCT(--(BI165:BI$336=TRUE))=0),"",Incomplete)))</f>
        <v/>
      </c>
      <c r="AC165" s="10" t="str">
        <f>IF(AC$1=No,"",IF($C165="","",
IF(COUNTIF('Substances &amp; Codes'!$B$4:$H$276,$C165)=0,Incomplete,Complete)))</f>
        <v/>
      </c>
      <c r="AD165" s="10" t="str">
        <f t="shared" si="103"/>
        <v/>
      </c>
      <c r="AE165" s="10" t="str">
        <f t="shared" si="106"/>
        <v/>
      </c>
      <c r="AF165" s="10" t="str">
        <f t="shared" si="107"/>
        <v/>
      </c>
      <c r="AG165" s="10" t="str">
        <f t="shared" si="108"/>
        <v/>
      </c>
      <c r="AH165" s="10" t="str">
        <f t="shared" si="109"/>
        <v/>
      </c>
      <c r="AI165" s="10" t="str">
        <f t="shared" si="110"/>
        <v/>
      </c>
      <c r="AJ165" s="10" t="str">
        <f t="shared" si="111"/>
        <v/>
      </c>
      <c r="AK165" s="10" t="str">
        <f t="shared" si="112"/>
        <v/>
      </c>
      <c r="AL165" s="10" t="str">
        <f t="shared" si="113"/>
        <v/>
      </c>
      <c r="AM165" s="10" t="str">
        <f t="shared" si="114"/>
        <v/>
      </c>
      <c r="AN165" s="10" t="str">
        <f t="shared" si="115"/>
        <v/>
      </c>
      <c r="AO165" s="10" t="str">
        <f t="shared" si="116"/>
        <v/>
      </c>
      <c r="AP165" s="10" t="str">
        <f t="shared" si="117"/>
        <v/>
      </c>
      <c r="AQ165" s="10" t="str">
        <f t="shared" si="118"/>
        <v/>
      </c>
      <c r="AR165" s="10" t="str">
        <f t="shared" si="119"/>
        <v/>
      </c>
      <c r="AS165" s="10" t="str">
        <f t="shared" si="120"/>
        <v/>
      </c>
      <c r="AT165" s="10" t="str">
        <f t="shared" si="121"/>
        <v/>
      </c>
      <c r="AU165" s="10" t="str">
        <f t="shared" si="122"/>
        <v/>
      </c>
      <c r="AV165" s="10" t="str">
        <f t="shared" si="123"/>
        <v/>
      </c>
      <c r="AW165" s="10" t="str">
        <f t="shared" si="124"/>
        <v/>
      </c>
      <c r="AX165" s="10" t="str">
        <f t="shared" si="125"/>
        <v/>
      </c>
      <c r="AY165" s="10" t="str">
        <f t="shared" si="126"/>
        <v/>
      </c>
      <c r="AZ165" s="10" t="str">
        <f t="shared" si="127"/>
        <v/>
      </c>
      <c r="BA165" s="10" t="str">
        <f t="shared" si="128"/>
        <v/>
      </c>
      <c r="BB165" s="10" t="str">
        <f t="shared" si="129"/>
        <v/>
      </c>
      <c r="BC165" s="10" t="str">
        <f t="shared" si="28"/>
        <v/>
      </c>
      <c r="BD165" s="10" t="str">
        <f t="shared" si="130"/>
        <v/>
      </c>
      <c r="BE165" s="10"/>
      <c r="BF165" s="10" t="b">
        <f t="shared" si="131"/>
        <v>1</v>
      </c>
      <c r="BG165" s="10" t="b">
        <f t="shared" si="30"/>
        <v>1</v>
      </c>
      <c r="BH165" s="10" t="b">
        <f t="shared" si="132"/>
        <v>0</v>
      </c>
      <c r="BI165" s="10" t="b">
        <f t="shared" si="31"/>
        <v>0</v>
      </c>
      <c r="BJ165" s="10"/>
      <c r="BK165" s="10">
        <v>1000</v>
      </c>
      <c r="BL165" s="59">
        <f t="shared" si="104"/>
        <v>0</v>
      </c>
      <c r="BM165" s="59">
        <v>10</v>
      </c>
      <c r="BN165" s="10"/>
      <c r="BO165" s="10">
        <f t="shared" si="133"/>
        <v>0</v>
      </c>
      <c r="BP165" s="59">
        <f t="shared" si="134"/>
        <v>0</v>
      </c>
      <c r="BQ165" s="59">
        <f t="shared" si="135"/>
        <v>0</v>
      </c>
      <c r="BR165" s="59">
        <f t="shared" si="136"/>
        <v>0</v>
      </c>
      <c r="BS165" s="59">
        <f t="shared" si="137"/>
        <v>0</v>
      </c>
    </row>
    <row r="166" spans="1:71" x14ac:dyDescent="0.35">
      <c r="A166" s="25"/>
      <c r="B166" s="25"/>
      <c r="C166" s="51"/>
      <c r="D166" s="10" t="str">
        <f t="shared" si="102"/>
        <v/>
      </c>
      <c r="E166" s="28"/>
      <c r="F166" s="28"/>
      <c r="G166" s="28" t="s">
        <v>4</v>
      </c>
      <c r="H166" s="28"/>
      <c r="I166" s="28"/>
      <c r="J166" s="28" t="s">
        <v>4</v>
      </c>
      <c r="K166" s="28"/>
      <c r="L166" s="28"/>
      <c r="M166" s="28" t="s">
        <v>4</v>
      </c>
      <c r="N166" s="28"/>
      <c r="O166" s="28"/>
      <c r="P166" s="28" t="s">
        <v>4</v>
      </c>
      <c r="Q166" s="28"/>
      <c r="R166" s="28"/>
      <c r="S166" s="28" t="s">
        <v>4</v>
      </c>
      <c r="T166" s="28"/>
      <c r="U166" s="28"/>
      <c r="V166" s="51" t="s">
        <v>4</v>
      </c>
      <c r="W166" s="51"/>
      <c r="X166" s="28" t="s">
        <v>4</v>
      </c>
      <c r="Y166" s="10" t="str">
        <f>IF(AND('Section 8'!$L$4=No,OR($BF166=FALSE,$BG166=FALSE)),Tab_NotReq,
IF(AND($C166="",$D166="",$F166="",$I166="",$R166="",$U166="",$W166="",$AA166="",$AB166=""),"",
IF(COUNTIF($AA166:$BD166,Incomplete)&gt;=1,Incomplete_or_multiple_errors&amp;": "&amp;INDEX($AA$2:$BD$4,1,MATCH(Incomplete,$AA166:$BD166,0)),Complete)))</f>
        <v/>
      </c>
      <c r="Z166" s="7"/>
      <c r="AA166" s="10" t="str">
        <f t="shared" si="105"/>
        <v/>
      </c>
      <c r="AB166" s="10" t="str" cm="1">
        <f t="array" ref="AB166">IF($AB$1=No,"",
IF(OR(BF166=FALSE,BG166=FALSE),"",
IF(AND(SUMPRODUCT(--(BH166:BH$336=TRUE))=0,SUMPRODUCT(--(BI166:BI$336=TRUE))=0),"",Incomplete)))</f>
        <v/>
      </c>
      <c r="AC166" s="10" t="str">
        <f>IF(AC$1=No,"",IF($C166="","",
IF(COUNTIF('Substances &amp; Codes'!$B$4:$H$276,$C166)=0,Incomplete,Complete)))</f>
        <v/>
      </c>
      <c r="AD166" s="10" t="str">
        <f t="shared" si="103"/>
        <v/>
      </c>
      <c r="AE166" s="10" t="str">
        <f t="shared" si="106"/>
        <v/>
      </c>
      <c r="AF166" s="10" t="str">
        <f t="shared" si="107"/>
        <v/>
      </c>
      <c r="AG166" s="10" t="str">
        <f t="shared" si="108"/>
        <v/>
      </c>
      <c r="AH166" s="10" t="str">
        <f t="shared" si="109"/>
        <v/>
      </c>
      <c r="AI166" s="10" t="str">
        <f t="shared" si="110"/>
        <v/>
      </c>
      <c r="AJ166" s="10" t="str">
        <f t="shared" si="111"/>
        <v/>
      </c>
      <c r="AK166" s="10" t="str">
        <f t="shared" si="112"/>
        <v/>
      </c>
      <c r="AL166" s="10" t="str">
        <f t="shared" si="113"/>
        <v/>
      </c>
      <c r="AM166" s="10" t="str">
        <f t="shared" si="114"/>
        <v/>
      </c>
      <c r="AN166" s="10" t="str">
        <f t="shared" si="115"/>
        <v/>
      </c>
      <c r="AO166" s="10" t="str">
        <f t="shared" si="116"/>
        <v/>
      </c>
      <c r="AP166" s="10" t="str">
        <f t="shared" si="117"/>
        <v/>
      </c>
      <c r="AQ166" s="10" t="str">
        <f t="shared" si="118"/>
        <v/>
      </c>
      <c r="AR166" s="10" t="str">
        <f t="shared" si="119"/>
        <v/>
      </c>
      <c r="AS166" s="10" t="str">
        <f t="shared" si="120"/>
        <v/>
      </c>
      <c r="AT166" s="10" t="str">
        <f t="shared" si="121"/>
        <v/>
      </c>
      <c r="AU166" s="10" t="str">
        <f t="shared" si="122"/>
        <v/>
      </c>
      <c r="AV166" s="10" t="str">
        <f t="shared" si="123"/>
        <v/>
      </c>
      <c r="AW166" s="10" t="str">
        <f t="shared" si="124"/>
        <v/>
      </c>
      <c r="AX166" s="10" t="str">
        <f t="shared" si="125"/>
        <v/>
      </c>
      <c r="AY166" s="10" t="str">
        <f t="shared" si="126"/>
        <v/>
      </c>
      <c r="AZ166" s="10" t="str">
        <f t="shared" si="127"/>
        <v/>
      </c>
      <c r="BA166" s="10" t="str">
        <f t="shared" si="128"/>
        <v/>
      </c>
      <c r="BB166" s="10" t="str">
        <f t="shared" si="129"/>
        <v/>
      </c>
      <c r="BC166" s="10" t="str">
        <f t="shared" si="28"/>
        <v/>
      </c>
      <c r="BD166" s="10" t="str">
        <f t="shared" si="130"/>
        <v/>
      </c>
      <c r="BE166" s="10"/>
      <c r="BF166" s="10" t="b">
        <f t="shared" si="131"/>
        <v>1</v>
      </c>
      <c r="BG166" s="10" t="b">
        <f t="shared" si="30"/>
        <v>1</v>
      </c>
      <c r="BH166" s="10" t="b">
        <f t="shared" si="132"/>
        <v>0</v>
      </c>
      <c r="BI166" s="10" t="b">
        <f t="shared" si="31"/>
        <v>0</v>
      </c>
      <c r="BJ166" s="10"/>
      <c r="BK166" s="10">
        <v>1000</v>
      </c>
      <c r="BL166" s="59">
        <f t="shared" si="104"/>
        <v>0</v>
      </c>
      <c r="BM166" s="59">
        <v>10</v>
      </c>
      <c r="BN166" s="10"/>
      <c r="BO166" s="10">
        <f t="shared" si="133"/>
        <v>0</v>
      </c>
      <c r="BP166" s="59">
        <f t="shared" si="134"/>
        <v>0</v>
      </c>
      <c r="BQ166" s="59">
        <f t="shared" si="135"/>
        <v>0</v>
      </c>
      <c r="BR166" s="59">
        <f t="shared" si="136"/>
        <v>0</v>
      </c>
      <c r="BS166" s="59">
        <f t="shared" si="137"/>
        <v>0</v>
      </c>
    </row>
    <row r="167" spans="1:71" x14ac:dyDescent="0.35">
      <c r="A167" s="25"/>
      <c r="B167" s="25"/>
      <c r="C167" s="51"/>
      <c r="D167" s="10" t="str">
        <f t="shared" si="102"/>
        <v/>
      </c>
      <c r="E167" s="28"/>
      <c r="F167" s="28"/>
      <c r="G167" s="28" t="s">
        <v>4</v>
      </c>
      <c r="H167" s="28"/>
      <c r="I167" s="28"/>
      <c r="J167" s="28" t="s">
        <v>4</v>
      </c>
      <c r="K167" s="28"/>
      <c r="L167" s="28"/>
      <c r="M167" s="28" t="s">
        <v>4</v>
      </c>
      <c r="N167" s="28"/>
      <c r="O167" s="28"/>
      <c r="P167" s="28" t="s">
        <v>4</v>
      </c>
      <c r="Q167" s="28"/>
      <c r="R167" s="28"/>
      <c r="S167" s="28" t="s">
        <v>4</v>
      </c>
      <c r="T167" s="28"/>
      <c r="U167" s="28"/>
      <c r="V167" s="51" t="s">
        <v>4</v>
      </c>
      <c r="W167" s="51"/>
      <c r="X167" s="28" t="s">
        <v>4</v>
      </c>
      <c r="Y167" s="10" t="str">
        <f>IF(AND('Section 8'!$L$4=No,OR($BF167=FALSE,$BG167=FALSE)),Tab_NotReq,
IF(AND($C167="",$D167="",$F167="",$I167="",$R167="",$U167="",$W167="",$AA167="",$AB167=""),"",
IF(COUNTIF($AA167:$BD167,Incomplete)&gt;=1,Incomplete_or_multiple_errors&amp;": "&amp;INDEX($AA$2:$BD$4,1,MATCH(Incomplete,$AA167:$BD167,0)),Complete)))</f>
        <v/>
      </c>
      <c r="Z167" s="7"/>
      <c r="AA167" s="10" t="str">
        <f t="shared" si="105"/>
        <v/>
      </c>
      <c r="AB167" s="10" t="str" cm="1">
        <f t="array" ref="AB167">IF($AB$1=No,"",
IF(OR(BF167=FALSE,BG167=FALSE),"",
IF(AND(SUMPRODUCT(--(BH167:BH$336=TRUE))=0,SUMPRODUCT(--(BI167:BI$336=TRUE))=0),"",Incomplete)))</f>
        <v/>
      </c>
      <c r="AC167" s="10" t="str">
        <f>IF(AC$1=No,"",IF($C167="","",
IF(COUNTIF('Substances &amp; Codes'!$B$4:$H$276,$C167)=0,Incomplete,Complete)))</f>
        <v/>
      </c>
      <c r="AD167" s="10" t="str">
        <f t="shared" si="103"/>
        <v/>
      </c>
      <c r="AE167" s="10" t="str">
        <f t="shared" si="106"/>
        <v/>
      </c>
      <c r="AF167" s="10" t="str">
        <f t="shared" si="107"/>
        <v/>
      </c>
      <c r="AG167" s="10" t="str">
        <f t="shared" si="108"/>
        <v/>
      </c>
      <c r="AH167" s="10" t="str">
        <f t="shared" si="109"/>
        <v/>
      </c>
      <c r="AI167" s="10" t="str">
        <f t="shared" si="110"/>
        <v/>
      </c>
      <c r="AJ167" s="10" t="str">
        <f t="shared" si="111"/>
        <v/>
      </c>
      <c r="AK167" s="10" t="str">
        <f t="shared" si="112"/>
        <v/>
      </c>
      <c r="AL167" s="10" t="str">
        <f t="shared" si="113"/>
        <v/>
      </c>
      <c r="AM167" s="10" t="str">
        <f t="shared" si="114"/>
        <v/>
      </c>
      <c r="AN167" s="10" t="str">
        <f t="shared" si="115"/>
        <v/>
      </c>
      <c r="AO167" s="10" t="str">
        <f t="shared" si="116"/>
        <v/>
      </c>
      <c r="AP167" s="10" t="str">
        <f t="shared" si="117"/>
        <v/>
      </c>
      <c r="AQ167" s="10" t="str">
        <f t="shared" si="118"/>
        <v/>
      </c>
      <c r="AR167" s="10" t="str">
        <f t="shared" si="119"/>
        <v/>
      </c>
      <c r="AS167" s="10" t="str">
        <f t="shared" si="120"/>
        <v/>
      </c>
      <c r="AT167" s="10" t="str">
        <f t="shared" si="121"/>
        <v/>
      </c>
      <c r="AU167" s="10" t="str">
        <f t="shared" si="122"/>
        <v/>
      </c>
      <c r="AV167" s="10" t="str">
        <f t="shared" si="123"/>
        <v/>
      </c>
      <c r="AW167" s="10" t="str">
        <f t="shared" si="124"/>
        <v/>
      </c>
      <c r="AX167" s="10" t="str">
        <f t="shared" si="125"/>
        <v/>
      </c>
      <c r="AY167" s="10" t="str">
        <f t="shared" si="126"/>
        <v/>
      </c>
      <c r="AZ167" s="10" t="str">
        <f t="shared" si="127"/>
        <v/>
      </c>
      <c r="BA167" s="10" t="str">
        <f t="shared" si="128"/>
        <v/>
      </c>
      <c r="BB167" s="10" t="str">
        <f t="shared" si="129"/>
        <v/>
      </c>
      <c r="BC167" s="10" t="str">
        <f t="shared" si="28"/>
        <v/>
      </c>
      <c r="BD167" s="10" t="str">
        <f t="shared" si="130"/>
        <v/>
      </c>
      <c r="BE167" s="10"/>
      <c r="BF167" s="10" t="b">
        <f t="shared" si="131"/>
        <v>1</v>
      </c>
      <c r="BG167" s="10" t="b">
        <f t="shared" si="30"/>
        <v>1</v>
      </c>
      <c r="BH167" s="10" t="b">
        <f t="shared" si="132"/>
        <v>0</v>
      </c>
      <c r="BI167" s="10" t="b">
        <f t="shared" si="31"/>
        <v>0</v>
      </c>
      <c r="BJ167" s="10"/>
      <c r="BK167" s="10">
        <v>1000</v>
      </c>
      <c r="BL167" s="59">
        <f t="shared" si="104"/>
        <v>0</v>
      </c>
      <c r="BM167" s="59">
        <v>10</v>
      </c>
      <c r="BN167" s="10"/>
      <c r="BO167" s="10">
        <f t="shared" si="133"/>
        <v>0</v>
      </c>
      <c r="BP167" s="59">
        <f t="shared" si="134"/>
        <v>0</v>
      </c>
      <c r="BQ167" s="59">
        <f t="shared" si="135"/>
        <v>0</v>
      </c>
      <c r="BR167" s="59">
        <f t="shared" si="136"/>
        <v>0</v>
      </c>
      <c r="BS167" s="59">
        <f t="shared" si="137"/>
        <v>0</v>
      </c>
    </row>
    <row r="168" spans="1:71" x14ac:dyDescent="0.35">
      <c r="A168" s="25"/>
      <c r="B168" s="25"/>
      <c r="C168" s="51"/>
      <c r="D168" s="10" t="str">
        <f t="shared" si="102"/>
        <v/>
      </c>
      <c r="E168" s="28"/>
      <c r="F168" s="28"/>
      <c r="G168" s="28" t="s">
        <v>4</v>
      </c>
      <c r="H168" s="28"/>
      <c r="I168" s="28"/>
      <c r="J168" s="28" t="s">
        <v>4</v>
      </c>
      <c r="K168" s="28"/>
      <c r="L168" s="28"/>
      <c r="M168" s="28" t="s">
        <v>4</v>
      </c>
      <c r="N168" s="28"/>
      <c r="O168" s="28"/>
      <c r="P168" s="28" t="s">
        <v>4</v>
      </c>
      <c r="Q168" s="28"/>
      <c r="R168" s="28"/>
      <c r="S168" s="28" t="s">
        <v>4</v>
      </c>
      <c r="T168" s="28"/>
      <c r="U168" s="28"/>
      <c r="V168" s="51" t="s">
        <v>4</v>
      </c>
      <c r="W168" s="51"/>
      <c r="X168" s="28" t="s">
        <v>4</v>
      </c>
      <c r="Y168" s="10" t="str">
        <f>IF(AND('Section 8'!$L$4=No,OR($BF168=FALSE,$BG168=FALSE)),Tab_NotReq,
IF(AND($C168="",$D168="",$F168="",$I168="",$R168="",$U168="",$W168="",$AA168="",$AB168=""),"",
IF(COUNTIF($AA168:$BD168,Incomplete)&gt;=1,Incomplete_or_multiple_errors&amp;": "&amp;INDEX($AA$2:$BD$4,1,MATCH(Incomplete,$AA168:$BD168,0)),Complete)))</f>
        <v/>
      </c>
      <c r="Z168" s="7"/>
      <c r="AA168" s="10" t="str">
        <f t="shared" si="105"/>
        <v/>
      </c>
      <c r="AB168" s="10" t="str" cm="1">
        <f t="array" ref="AB168">IF($AB$1=No,"",
IF(OR(BF168=FALSE,BG168=FALSE),"",
IF(AND(SUMPRODUCT(--(BH168:BH$336=TRUE))=0,SUMPRODUCT(--(BI168:BI$336=TRUE))=0),"",Incomplete)))</f>
        <v/>
      </c>
      <c r="AC168" s="10" t="str">
        <f>IF(AC$1=No,"",IF($C168="","",
IF(COUNTIF('Substances &amp; Codes'!$B$4:$H$276,$C168)=0,Incomplete,Complete)))</f>
        <v/>
      </c>
      <c r="AD168" s="10" t="str">
        <f t="shared" si="103"/>
        <v/>
      </c>
      <c r="AE168" s="10" t="str">
        <f t="shared" si="106"/>
        <v/>
      </c>
      <c r="AF168" s="10" t="str">
        <f t="shared" si="107"/>
        <v/>
      </c>
      <c r="AG168" s="10" t="str">
        <f t="shared" si="108"/>
        <v/>
      </c>
      <c r="AH168" s="10" t="str">
        <f t="shared" si="109"/>
        <v/>
      </c>
      <c r="AI168" s="10" t="str">
        <f t="shared" si="110"/>
        <v/>
      </c>
      <c r="AJ168" s="10" t="str">
        <f t="shared" si="111"/>
        <v/>
      </c>
      <c r="AK168" s="10" t="str">
        <f t="shared" si="112"/>
        <v/>
      </c>
      <c r="AL168" s="10" t="str">
        <f t="shared" si="113"/>
        <v/>
      </c>
      <c r="AM168" s="10" t="str">
        <f t="shared" si="114"/>
        <v/>
      </c>
      <c r="AN168" s="10" t="str">
        <f t="shared" si="115"/>
        <v/>
      </c>
      <c r="AO168" s="10" t="str">
        <f t="shared" si="116"/>
        <v/>
      </c>
      <c r="AP168" s="10" t="str">
        <f t="shared" si="117"/>
        <v/>
      </c>
      <c r="AQ168" s="10" t="str">
        <f t="shared" si="118"/>
        <v/>
      </c>
      <c r="AR168" s="10" t="str">
        <f t="shared" si="119"/>
        <v/>
      </c>
      <c r="AS168" s="10" t="str">
        <f t="shared" si="120"/>
        <v/>
      </c>
      <c r="AT168" s="10" t="str">
        <f t="shared" si="121"/>
        <v/>
      </c>
      <c r="AU168" s="10" t="str">
        <f t="shared" si="122"/>
        <v/>
      </c>
      <c r="AV168" s="10" t="str">
        <f t="shared" si="123"/>
        <v/>
      </c>
      <c r="AW168" s="10" t="str">
        <f t="shared" si="124"/>
        <v/>
      </c>
      <c r="AX168" s="10" t="str">
        <f t="shared" si="125"/>
        <v/>
      </c>
      <c r="AY168" s="10" t="str">
        <f t="shared" si="126"/>
        <v/>
      </c>
      <c r="AZ168" s="10" t="str">
        <f t="shared" si="127"/>
        <v/>
      </c>
      <c r="BA168" s="10" t="str">
        <f t="shared" si="128"/>
        <v/>
      </c>
      <c r="BB168" s="10" t="str">
        <f t="shared" si="129"/>
        <v/>
      </c>
      <c r="BC168" s="10" t="str">
        <f t="shared" si="28"/>
        <v/>
      </c>
      <c r="BD168" s="10" t="str">
        <f t="shared" si="130"/>
        <v/>
      </c>
      <c r="BE168" s="10"/>
      <c r="BF168" s="10" t="b">
        <f t="shared" si="131"/>
        <v>1</v>
      </c>
      <c r="BG168" s="10" t="b">
        <f t="shared" si="30"/>
        <v>1</v>
      </c>
      <c r="BH168" s="10" t="b">
        <f t="shared" si="132"/>
        <v>0</v>
      </c>
      <c r="BI168" s="10" t="b">
        <f t="shared" si="31"/>
        <v>0</v>
      </c>
      <c r="BJ168" s="10"/>
      <c r="BK168" s="10">
        <v>1000</v>
      </c>
      <c r="BL168" s="59">
        <f t="shared" si="104"/>
        <v>0</v>
      </c>
      <c r="BM168" s="59">
        <v>10</v>
      </c>
      <c r="BN168" s="10"/>
      <c r="BO168" s="10">
        <f t="shared" si="133"/>
        <v>0</v>
      </c>
      <c r="BP168" s="59">
        <f t="shared" si="134"/>
        <v>0</v>
      </c>
      <c r="BQ168" s="59">
        <f t="shared" si="135"/>
        <v>0</v>
      </c>
      <c r="BR168" s="59">
        <f t="shared" si="136"/>
        <v>0</v>
      </c>
      <c r="BS168" s="59">
        <f t="shared" si="137"/>
        <v>0</v>
      </c>
    </row>
    <row r="169" spans="1:71" x14ac:dyDescent="0.35">
      <c r="A169" s="25"/>
      <c r="B169" s="25"/>
      <c r="C169" s="51"/>
      <c r="D169" s="10" t="str">
        <f t="shared" si="102"/>
        <v/>
      </c>
      <c r="E169" s="28"/>
      <c r="F169" s="28"/>
      <c r="G169" s="28" t="s">
        <v>4</v>
      </c>
      <c r="H169" s="28"/>
      <c r="I169" s="28"/>
      <c r="J169" s="28" t="s">
        <v>4</v>
      </c>
      <c r="K169" s="28"/>
      <c r="L169" s="28"/>
      <c r="M169" s="28" t="s">
        <v>4</v>
      </c>
      <c r="N169" s="28"/>
      <c r="O169" s="28"/>
      <c r="P169" s="28" t="s">
        <v>4</v>
      </c>
      <c r="Q169" s="28"/>
      <c r="R169" s="28"/>
      <c r="S169" s="28" t="s">
        <v>4</v>
      </c>
      <c r="T169" s="28"/>
      <c r="U169" s="28"/>
      <c r="V169" s="51" t="s">
        <v>4</v>
      </c>
      <c r="W169" s="51"/>
      <c r="X169" s="28" t="s">
        <v>4</v>
      </c>
      <c r="Y169" s="10" t="str">
        <f>IF(AND('Section 8'!$L$4=No,OR($BF169=FALSE,$BG169=FALSE)),Tab_NotReq,
IF(AND($C169="",$D169="",$F169="",$I169="",$R169="",$U169="",$W169="",$AA169="",$AB169=""),"",
IF(COUNTIF($AA169:$BD169,Incomplete)&gt;=1,Incomplete_or_multiple_errors&amp;": "&amp;INDEX($AA$2:$BD$4,1,MATCH(Incomplete,$AA169:$BD169,0)),Complete)))</f>
        <v/>
      </c>
      <c r="Z169" s="7"/>
      <c r="AA169" s="10" t="str">
        <f t="shared" si="105"/>
        <v/>
      </c>
      <c r="AB169" s="10" t="str" cm="1">
        <f t="array" ref="AB169">IF($AB$1=No,"",
IF(OR(BF169=FALSE,BG169=FALSE),"",
IF(AND(SUMPRODUCT(--(BH169:BH$336=TRUE))=0,SUMPRODUCT(--(BI169:BI$336=TRUE))=0),"",Incomplete)))</f>
        <v/>
      </c>
      <c r="AC169" s="10" t="str">
        <f>IF(AC$1=No,"",IF($C169="","",
IF(COUNTIF('Substances &amp; Codes'!$B$4:$H$276,$C169)=0,Incomplete,Complete)))</f>
        <v/>
      </c>
      <c r="AD169" s="10" t="str">
        <f t="shared" si="103"/>
        <v/>
      </c>
      <c r="AE169" s="10" t="str">
        <f t="shared" si="106"/>
        <v/>
      </c>
      <c r="AF169" s="10" t="str">
        <f t="shared" si="107"/>
        <v/>
      </c>
      <c r="AG169" s="10" t="str">
        <f t="shared" si="108"/>
        <v/>
      </c>
      <c r="AH169" s="10" t="str">
        <f t="shared" si="109"/>
        <v/>
      </c>
      <c r="AI169" s="10" t="str">
        <f t="shared" si="110"/>
        <v/>
      </c>
      <c r="AJ169" s="10" t="str">
        <f t="shared" si="111"/>
        <v/>
      </c>
      <c r="AK169" s="10" t="str">
        <f t="shared" si="112"/>
        <v/>
      </c>
      <c r="AL169" s="10" t="str">
        <f t="shared" si="113"/>
        <v/>
      </c>
      <c r="AM169" s="10" t="str">
        <f t="shared" si="114"/>
        <v/>
      </c>
      <c r="AN169" s="10" t="str">
        <f t="shared" si="115"/>
        <v/>
      </c>
      <c r="AO169" s="10" t="str">
        <f t="shared" si="116"/>
        <v/>
      </c>
      <c r="AP169" s="10" t="str">
        <f t="shared" si="117"/>
        <v/>
      </c>
      <c r="AQ169" s="10" t="str">
        <f t="shared" si="118"/>
        <v/>
      </c>
      <c r="AR169" s="10" t="str">
        <f t="shared" si="119"/>
        <v/>
      </c>
      <c r="AS169" s="10" t="str">
        <f t="shared" si="120"/>
        <v/>
      </c>
      <c r="AT169" s="10" t="str">
        <f t="shared" si="121"/>
        <v/>
      </c>
      <c r="AU169" s="10" t="str">
        <f t="shared" si="122"/>
        <v/>
      </c>
      <c r="AV169" s="10" t="str">
        <f t="shared" si="123"/>
        <v/>
      </c>
      <c r="AW169" s="10" t="str">
        <f t="shared" si="124"/>
        <v/>
      </c>
      <c r="AX169" s="10" t="str">
        <f t="shared" si="125"/>
        <v/>
      </c>
      <c r="AY169" s="10" t="str">
        <f t="shared" si="126"/>
        <v/>
      </c>
      <c r="AZ169" s="10" t="str">
        <f t="shared" si="127"/>
        <v/>
      </c>
      <c r="BA169" s="10" t="str">
        <f t="shared" si="128"/>
        <v/>
      </c>
      <c r="BB169" s="10" t="str">
        <f t="shared" si="129"/>
        <v/>
      </c>
      <c r="BC169" s="10" t="str">
        <f t="shared" si="28"/>
        <v/>
      </c>
      <c r="BD169" s="10" t="str">
        <f t="shared" si="130"/>
        <v/>
      </c>
      <c r="BE169" s="10"/>
      <c r="BF169" s="10" t="b">
        <f t="shared" si="131"/>
        <v>1</v>
      </c>
      <c r="BG169" s="10" t="b">
        <f t="shared" si="30"/>
        <v>1</v>
      </c>
      <c r="BH169" s="10" t="b">
        <f t="shared" si="132"/>
        <v>0</v>
      </c>
      <c r="BI169" s="10" t="b">
        <f t="shared" si="31"/>
        <v>0</v>
      </c>
      <c r="BJ169" s="10"/>
      <c r="BK169" s="10">
        <v>1000</v>
      </c>
      <c r="BL169" s="59">
        <f t="shared" si="104"/>
        <v>0</v>
      </c>
      <c r="BM169" s="59">
        <v>10</v>
      </c>
      <c r="BN169" s="10"/>
      <c r="BO169" s="10">
        <f t="shared" si="133"/>
        <v>0</v>
      </c>
      <c r="BP169" s="59">
        <f t="shared" si="134"/>
        <v>0</v>
      </c>
      <c r="BQ169" s="59">
        <f t="shared" si="135"/>
        <v>0</v>
      </c>
      <c r="BR169" s="59">
        <f t="shared" si="136"/>
        <v>0</v>
      </c>
      <c r="BS169" s="59">
        <f t="shared" si="137"/>
        <v>0</v>
      </c>
    </row>
    <row r="170" spans="1:71" x14ac:dyDescent="0.35">
      <c r="A170" s="25"/>
      <c r="B170" s="25"/>
      <c r="C170" s="51"/>
      <c r="D170" s="10" t="str">
        <f t="shared" si="102"/>
        <v/>
      </c>
      <c r="E170" s="28"/>
      <c r="F170" s="28"/>
      <c r="G170" s="28" t="s">
        <v>4</v>
      </c>
      <c r="H170" s="28"/>
      <c r="I170" s="28"/>
      <c r="J170" s="28" t="s">
        <v>4</v>
      </c>
      <c r="K170" s="28"/>
      <c r="L170" s="28"/>
      <c r="M170" s="28" t="s">
        <v>4</v>
      </c>
      <c r="N170" s="28"/>
      <c r="O170" s="28"/>
      <c r="P170" s="28" t="s">
        <v>4</v>
      </c>
      <c r="Q170" s="28"/>
      <c r="R170" s="28"/>
      <c r="S170" s="28" t="s">
        <v>4</v>
      </c>
      <c r="T170" s="28"/>
      <c r="U170" s="28"/>
      <c r="V170" s="51" t="s">
        <v>4</v>
      </c>
      <c r="W170" s="51"/>
      <c r="X170" s="28" t="s">
        <v>4</v>
      </c>
      <c r="Y170" s="10" t="str">
        <f>IF(AND('Section 8'!$L$4=No,OR($BF170=FALSE,$BG170=FALSE)),Tab_NotReq,
IF(AND($C170="",$D170="",$F170="",$I170="",$R170="",$U170="",$W170="",$AA170="",$AB170=""),"",
IF(COUNTIF($AA170:$BD170,Incomplete)&gt;=1,Incomplete_or_multiple_errors&amp;": "&amp;INDEX($AA$2:$BD$4,1,MATCH(Incomplete,$AA170:$BD170,0)),Complete)))</f>
        <v/>
      </c>
      <c r="Z170" s="7"/>
      <c r="AA170" s="10" t="str">
        <f t="shared" si="105"/>
        <v/>
      </c>
      <c r="AB170" s="10" t="str" cm="1">
        <f t="array" ref="AB170">IF($AB$1=No,"",
IF(OR(BF170=FALSE,BG170=FALSE),"",
IF(AND(SUMPRODUCT(--(BH170:BH$336=TRUE))=0,SUMPRODUCT(--(BI170:BI$336=TRUE))=0),"",Incomplete)))</f>
        <v/>
      </c>
      <c r="AC170" s="10" t="str">
        <f>IF(AC$1=No,"",IF($C170="","",
IF(COUNTIF('Substances &amp; Codes'!$B$4:$H$276,$C170)=0,Incomplete,Complete)))</f>
        <v/>
      </c>
      <c r="AD170" s="10" t="str">
        <f t="shared" si="103"/>
        <v/>
      </c>
      <c r="AE170" s="10" t="str">
        <f t="shared" si="106"/>
        <v/>
      </c>
      <c r="AF170" s="10" t="str">
        <f t="shared" si="107"/>
        <v/>
      </c>
      <c r="AG170" s="10" t="str">
        <f t="shared" si="108"/>
        <v/>
      </c>
      <c r="AH170" s="10" t="str">
        <f t="shared" si="109"/>
        <v/>
      </c>
      <c r="AI170" s="10" t="str">
        <f t="shared" si="110"/>
        <v/>
      </c>
      <c r="AJ170" s="10" t="str">
        <f t="shared" si="111"/>
        <v/>
      </c>
      <c r="AK170" s="10" t="str">
        <f t="shared" si="112"/>
        <v/>
      </c>
      <c r="AL170" s="10" t="str">
        <f t="shared" si="113"/>
        <v/>
      </c>
      <c r="AM170" s="10" t="str">
        <f t="shared" si="114"/>
        <v/>
      </c>
      <c r="AN170" s="10" t="str">
        <f t="shared" si="115"/>
        <v/>
      </c>
      <c r="AO170" s="10" t="str">
        <f t="shared" si="116"/>
        <v/>
      </c>
      <c r="AP170" s="10" t="str">
        <f t="shared" si="117"/>
        <v/>
      </c>
      <c r="AQ170" s="10" t="str">
        <f t="shared" si="118"/>
        <v/>
      </c>
      <c r="AR170" s="10" t="str">
        <f t="shared" si="119"/>
        <v/>
      </c>
      <c r="AS170" s="10" t="str">
        <f t="shared" si="120"/>
        <v/>
      </c>
      <c r="AT170" s="10" t="str">
        <f t="shared" si="121"/>
        <v/>
      </c>
      <c r="AU170" s="10" t="str">
        <f t="shared" si="122"/>
        <v/>
      </c>
      <c r="AV170" s="10" t="str">
        <f t="shared" si="123"/>
        <v/>
      </c>
      <c r="AW170" s="10" t="str">
        <f t="shared" si="124"/>
        <v/>
      </c>
      <c r="AX170" s="10" t="str">
        <f t="shared" si="125"/>
        <v/>
      </c>
      <c r="AY170" s="10" t="str">
        <f t="shared" si="126"/>
        <v/>
      </c>
      <c r="AZ170" s="10" t="str">
        <f t="shared" si="127"/>
        <v/>
      </c>
      <c r="BA170" s="10" t="str">
        <f t="shared" si="128"/>
        <v/>
      </c>
      <c r="BB170" s="10" t="str">
        <f t="shared" si="129"/>
        <v/>
      </c>
      <c r="BC170" s="10" t="str">
        <f t="shared" si="28"/>
        <v/>
      </c>
      <c r="BD170" s="10" t="str">
        <f t="shared" si="130"/>
        <v/>
      </c>
      <c r="BE170" s="10"/>
      <c r="BF170" s="10" t="b">
        <f t="shared" si="131"/>
        <v>1</v>
      </c>
      <c r="BG170" s="10" t="b">
        <f t="shared" si="30"/>
        <v>1</v>
      </c>
      <c r="BH170" s="10" t="b">
        <f t="shared" si="132"/>
        <v>0</v>
      </c>
      <c r="BI170" s="10" t="b">
        <f t="shared" si="31"/>
        <v>0</v>
      </c>
      <c r="BJ170" s="10"/>
      <c r="BK170" s="10">
        <v>1000</v>
      </c>
      <c r="BL170" s="59">
        <f t="shared" si="104"/>
        <v>0</v>
      </c>
      <c r="BM170" s="59">
        <v>10</v>
      </c>
      <c r="BN170" s="10"/>
      <c r="BO170" s="10">
        <f t="shared" si="133"/>
        <v>0</v>
      </c>
      <c r="BP170" s="59">
        <f t="shared" si="134"/>
        <v>0</v>
      </c>
      <c r="BQ170" s="59">
        <f t="shared" si="135"/>
        <v>0</v>
      </c>
      <c r="BR170" s="59">
        <f t="shared" si="136"/>
        <v>0</v>
      </c>
      <c r="BS170" s="59">
        <f t="shared" si="137"/>
        <v>0</v>
      </c>
    </row>
    <row r="171" spans="1:71" x14ac:dyDescent="0.35">
      <c r="A171" s="25"/>
      <c r="B171" s="25"/>
      <c r="C171" s="51"/>
      <c r="D171" s="10" t="str">
        <f t="shared" si="102"/>
        <v/>
      </c>
      <c r="E171" s="28"/>
      <c r="F171" s="28"/>
      <c r="G171" s="28" t="s">
        <v>4</v>
      </c>
      <c r="H171" s="28"/>
      <c r="I171" s="28"/>
      <c r="J171" s="28" t="s">
        <v>4</v>
      </c>
      <c r="K171" s="28"/>
      <c r="L171" s="28"/>
      <c r="M171" s="28" t="s">
        <v>4</v>
      </c>
      <c r="N171" s="28"/>
      <c r="O171" s="28"/>
      <c r="P171" s="28" t="s">
        <v>4</v>
      </c>
      <c r="Q171" s="28"/>
      <c r="R171" s="28"/>
      <c r="S171" s="28" t="s">
        <v>4</v>
      </c>
      <c r="T171" s="28"/>
      <c r="U171" s="28"/>
      <c r="V171" s="51" t="s">
        <v>4</v>
      </c>
      <c r="W171" s="51"/>
      <c r="X171" s="28" t="s">
        <v>4</v>
      </c>
      <c r="Y171" s="10" t="str">
        <f>IF(AND('Section 8'!$L$4=No,OR($BF171=FALSE,$BG171=FALSE)),Tab_NotReq,
IF(AND($C171="",$D171="",$F171="",$I171="",$R171="",$U171="",$W171="",$AA171="",$AB171=""),"",
IF(COUNTIF($AA171:$BD171,Incomplete)&gt;=1,Incomplete_or_multiple_errors&amp;": "&amp;INDEX($AA$2:$BD$4,1,MATCH(Incomplete,$AA171:$BD171,0)),Complete)))</f>
        <v/>
      </c>
      <c r="Z171" s="7"/>
      <c r="AA171" s="10" t="str">
        <f t="shared" si="105"/>
        <v/>
      </c>
      <c r="AB171" s="10" t="str" cm="1">
        <f t="array" ref="AB171">IF($AB$1=No,"",
IF(OR(BF171=FALSE,BG171=FALSE),"",
IF(AND(SUMPRODUCT(--(BH171:BH$336=TRUE))=0,SUMPRODUCT(--(BI171:BI$336=TRUE))=0),"",Incomplete)))</f>
        <v/>
      </c>
      <c r="AC171" s="10" t="str">
        <f>IF(AC$1=No,"",IF($C171="","",
IF(COUNTIF('Substances &amp; Codes'!$B$4:$H$276,$C171)=0,Incomplete,Complete)))</f>
        <v/>
      </c>
      <c r="AD171" s="10" t="str">
        <f t="shared" si="103"/>
        <v/>
      </c>
      <c r="AE171" s="10" t="str">
        <f t="shared" si="106"/>
        <v/>
      </c>
      <c r="AF171" s="10" t="str">
        <f t="shared" si="107"/>
        <v/>
      </c>
      <c r="AG171" s="10" t="str">
        <f t="shared" si="108"/>
        <v/>
      </c>
      <c r="AH171" s="10" t="str">
        <f t="shared" si="109"/>
        <v/>
      </c>
      <c r="AI171" s="10" t="str">
        <f t="shared" si="110"/>
        <v/>
      </c>
      <c r="AJ171" s="10" t="str">
        <f t="shared" si="111"/>
        <v/>
      </c>
      <c r="AK171" s="10" t="str">
        <f t="shared" si="112"/>
        <v/>
      </c>
      <c r="AL171" s="10" t="str">
        <f t="shared" si="113"/>
        <v/>
      </c>
      <c r="AM171" s="10" t="str">
        <f t="shared" si="114"/>
        <v/>
      </c>
      <c r="AN171" s="10" t="str">
        <f t="shared" si="115"/>
        <v/>
      </c>
      <c r="AO171" s="10" t="str">
        <f t="shared" si="116"/>
        <v/>
      </c>
      <c r="AP171" s="10" t="str">
        <f t="shared" si="117"/>
        <v/>
      </c>
      <c r="AQ171" s="10" t="str">
        <f t="shared" si="118"/>
        <v/>
      </c>
      <c r="AR171" s="10" t="str">
        <f t="shared" si="119"/>
        <v/>
      </c>
      <c r="AS171" s="10" t="str">
        <f t="shared" si="120"/>
        <v/>
      </c>
      <c r="AT171" s="10" t="str">
        <f t="shared" si="121"/>
        <v/>
      </c>
      <c r="AU171" s="10" t="str">
        <f t="shared" si="122"/>
        <v/>
      </c>
      <c r="AV171" s="10" t="str">
        <f t="shared" si="123"/>
        <v/>
      </c>
      <c r="AW171" s="10" t="str">
        <f t="shared" si="124"/>
        <v/>
      </c>
      <c r="AX171" s="10" t="str">
        <f t="shared" si="125"/>
        <v/>
      </c>
      <c r="AY171" s="10" t="str">
        <f t="shared" si="126"/>
        <v/>
      </c>
      <c r="AZ171" s="10" t="str">
        <f t="shared" si="127"/>
        <v/>
      </c>
      <c r="BA171" s="10" t="str">
        <f t="shared" si="128"/>
        <v/>
      </c>
      <c r="BB171" s="10" t="str">
        <f t="shared" si="129"/>
        <v/>
      </c>
      <c r="BC171" s="10" t="str">
        <f t="shared" si="28"/>
        <v/>
      </c>
      <c r="BD171" s="10" t="str">
        <f t="shared" si="130"/>
        <v/>
      </c>
      <c r="BE171" s="10"/>
      <c r="BF171" s="10" t="b">
        <f t="shared" si="131"/>
        <v>1</v>
      </c>
      <c r="BG171" s="10" t="b">
        <f t="shared" si="30"/>
        <v>1</v>
      </c>
      <c r="BH171" s="10" t="b">
        <f t="shared" si="132"/>
        <v>0</v>
      </c>
      <c r="BI171" s="10" t="b">
        <f t="shared" si="31"/>
        <v>0</v>
      </c>
      <c r="BJ171" s="10"/>
      <c r="BK171" s="10">
        <v>1000</v>
      </c>
      <c r="BL171" s="59">
        <f t="shared" si="104"/>
        <v>0</v>
      </c>
      <c r="BM171" s="59">
        <v>10</v>
      </c>
      <c r="BN171" s="10"/>
      <c r="BO171" s="10">
        <f t="shared" si="133"/>
        <v>0</v>
      </c>
      <c r="BP171" s="59">
        <f t="shared" si="134"/>
        <v>0</v>
      </c>
      <c r="BQ171" s="59">
        <f t="shared" si="135"/>
        <v>0</v>
      </c>
      <c r="BR171" s="59">
        <f t="shared" si="136"/>
        <v>0</v>
      </c>
      <c r="BS171" s="59">
        <f t="shared" si="137"/>
        <v>0</v>
      </c>
    </row>
    <row r="172" spans="1:71" x14ac:dyDescent="0.35">
      <c r="A172" s="25"/>
      <c r="B172" s="25"/>
      <c r="C172" s="51"/>
      <c r="D172" s="10" t="str">
        <f t="shared" si="102"/>
        <v/>
      </c>
      <c r="E172" s="28"/>
      <c r="F172" s="28"/>
      <c r="G172" s="28" t="s">
        <v>4</v>
      </c>
      <c r="H172" s="28"/>
      <c r="I172" s="28"/>
      <c r="J172" s="28" t="s">
        <v>4</v>
      </c>
      <c r="K172" s="28"/>
      <c r="L172" s="28"/>
      <c r="M172" s="28" t="s">
        <v>4</v>
      </c>
      <c r="N172" s="28"/>
      <c r="O172" s="28"/>
      <c r="P172" s="28" t="s">
        <v>4</v>
      </c>
      <c r="Q172" s="28"/>
      <c r="R172" s="28"/>
      <c r="S172" s="28" t="s">
        <v>4</v>
      </c>
      <c r="T172" s="28"/>
      <c r="U172" s="28"/>
      <c r="V172" s="51" t="s">
        <v>4</v>
      </c>
      <c r="W172" s="51"/>
      <c r="X172" s="28" t="s">
        <v>4</v>
      </c>
      <c r="Y172" s="10" t="str">
        <f>IF(AND('Section 8'!$L$4=No,OR($BF172=FALSE,$BG172=FALSE)),Tab_NotReq,
IF(AND($C172="",$D172="",$F172="",$I172="",$R172="",$U172="",$W172="",$AA172="",$AB172=""),"",
IF(COUNTIF($AA172:$BD172,Incomplete)&gt;=1,Incomplete_or_multiple_errors&amp;": "&amp;INDEX($AA$2:$BD$4,1,MATCH(Incomplete,$AA172:$BD172,0)),Complete)))</f>
        <v/>
      </c>
      <c r="Z172" s="7"/>
      <c r="AA172" s="10" t="str">
        <f t="shared" si="105"/>
        <v/>
      </c>
      <c r="AB172" s="10" t="str" cm="1">
        <f t="array" ref="AB172">IF($AB$1=No,"",
IF(OR(BF172=FALSE,BG172=FALSE),"",
IF(AND(SUMPRODUCT(--(BH172:BH$336=TRUE))=0,SUMPRODUCT(--(BI172:BI$336=TRUE))=0),"",Incomplete)))</f>
        <v/>
      </c>
      <c r="AC172" s="10" t="str">
        <f>IF(AC$1=No,"",IF($C172="","",
IF(COUNTIF('Substances &amp; Codes'!$B$4:$H$276,$C172)=0,Incomplete,Complete)))</f>
        <v/>
      </c>
      <c r="AD172" s="10" t="str">
        <f t="shared" si="103"/>
        <v/>
      </c>
      <c r="AE172" s="10" t="str">
        <f t="shared" si="106"/>
        <v/>
      </c>
      <c r="AF172" s="10" t="str">
        <f t="shared" si="107"/>
        <v/>
      </c>
      <c r="AG172" s="10" t="str">
        <f t="shared" si="108"/>
        <v/>
      </c>
      <c r="AH172" s="10" t="str">
        <f t="shared" si="109"/>
        <v/>
      </c>
      <c r="AI172" s="10" t="str">
        <f t="shared" si="110"/>
        <v/>
      </c>
      <c r="AJ172" s="10" t="str">
        <f t="shared" si="111"/>
        <v/>
      </c>
      <c r="AK172" s="10" t="str">
        <f t="shared" si="112"/>
        <v/>
      </c>
      <c r="AL172" s="10" t="str">
        <f t="shared" si="113"/>
        <v/>
      </c>
      <c r="AM172" s="10" t="str">
        <f t="shared" si="114"/>
        <v/>
      </c>
      <c r="AN172" s="10" t="str">
        <f t="shared" si="115"/>
        <v/>
      </c>
      <c r="AO172" s="10" t="str">
        <f t="shared" si="116"/>
        <v/>
      </c>
      <c r="AP172" s="10" t="str">
        <f t="shared" si="117"/>
        <v/>
      </c>
      <c r="AQ172" s="10" t="str">
        <f t="shared" si="118"/>
        <v/>
      </c>
      <c r="AR172" s="10" t="str">
        <f t="shared" si="119"/>
        <v/>
      </c>
      <c r="AS172" s="10" t="str">
        <f t="shared" si="120"/>
        <v/>
      </c>
      <c r="AT172" s="10" t="str">
        <f t="shared" si="121"/>
        <v/>
      </c>
      <c r="AU172" s="10" t="str">
        <f t="shared" si="122"/>
        <v/>
      </c>
      <c r="AV172" s="10" t="str">
        <f t="shared" si="123"/>
        <v/>
      </c>
      <c r="AW172" s="10" t="str">
        <f t="shared" si="124"/>
        <v/>
      </c>
      <c r="AX172" s="10" t="str">
        <f t="shared" si="125"/>
        <v/>
      </c>
      <c r="AY172" s="10" t="str">
        <f t="shared" si="126"/>
        <v/>
      </c>
      <c r="AZ172" s="10" t="str">
        <f t="shared" si="127"/>
        <v/>
      </c>
      <c r="BA172" s="10" t="str">
        <f t="shared" si="128"/>
        <v/>
      </c>
      <c r="BB172" s="10" t="str">
        <f t="shared" si="129"/>
        <v/>
      </c>
      <c r="BC172" s="10" t="str">
        <f t="shared" si="28"/>
        <v/>
      </c>
      <c r="BD172" s="10" t="str">
        <f t="shared" si="130"/>
        <v/>
      </c>
      <c r="BE172" s="10"/>
      <c r="BF172" s="10" t="b">
        <f t="shared" si="131"/>
        <v>1</v>
      </c>
      <c r="BG172" s="10" t="b">
        <f t="shared" si="30"/>
        <v>1</v>
      </c>
      <c r="BH172" s="10" t="b">
        <f t="shared" si="132"/>
        <v>0</v>
      </c>
      <c r="BI172" s="10" t="b">
        <f t="shared" si="31"/>
        <v>0</v>
      </c>
      <c r="BJ172" s="10"/>
      <c r="BK172" s="10">
        <v>1000</v>
      </c>
      <c r="BL172" s="59">
        <f t="shared" si="104"/>
        <v>0</v>
      </c>
      <c r="BM172" s="59">
        <v>10</v>
      </c>
      <c r="BN172" s="10"/>
      <c r="BO172" s="10">
        <f t="shared" si="133"/>
        <v>0</v>
      </c>
      <c r="BP172" s="59">
        <f t="shared" si="134"/>
        <v>0</v>
      </c>
      <c r="BQ172" s="59">
        <f t="shared" si="135"/>
        <v>0</v>
      </c>
      <c r="BR172" s="59">
        <f t="shared" si="136"/>
        <v>0</v>
      </c>
      <c r="BS172" s="59">
        <f t="shared" si="137"/>
        <v>0</v>
      </c>
    </row>
    <row r="173" spans="1:71" x14ac:dyDescent="0.35">
      <c r="A173" s="25"/>
      <c r="B173" s="25"/>
      <c r="C173" s="51"/>
      <c r="D173" s="10" t="str">
        <f t="shared" si="102"/>
        <v/>
      </c>
      <c r="E173" s="28"/>
      <c r="F173" s="28"/>
      <c r="G173" s="28" t="s">
        <v>4</v>
      </c>
      <c r="H173" s="28"/>
      <c r="I173" s="28"/>
      <c r="J173" s="28" t="s">
        <v>4</v>
      </c>
      <c r="K173" s="28"/>
      <c r="L173" s="28"/>
      <c r="M173" s="28" t="s">
        <v>4</v>
      </c>
      <c r="N173" s="28"/>
      <c r="O173" s="28"/>
      <c r="P173" s="28" t="s">
        <v>4</v>
      </c>
      <c r="Q173" s="28"/>
      <c r="R173" s="28"/>
      <c r="S173" s="28" t="s">
        <v>4</v>
      </c>
      <c r="T173" s="28"/>
      <c r="U173" s="28"/>
      <c r="V173" s="51" t="s">
        <v>4</v>
      </c>
      <c r="W173" s="51"/>
      <c r="X173" s="28" t="s">
        <v>4</v>
      </c>
      <c r="Y173" s="10" t="str">
        <f>IF(AND('Section 8'!$L$4=No,OR($BF173=FALSE,$BG173=FALSE)),Tab_NotReq,
IF(AND($C173="",$D173="",$F173="",$I173="",$R173="",$U173="",$W173="",$AA173="",$AB173=""),"",
IF(COUNTIF($AA173:$BD173,Incomplete)&gt;=1,Incomplete_or_multiple_errors&amp;": "&amp;INDEX($AA$2:$BD$4,1,MATCH(Incomplete,$AA173:$BD173,0)),Complete)))</f>
        <v/>
      </c>
      <c r="Z173" s="7"/>
      <c r="AA173" s="10" t="str">
        <f t="shared" si="105"/>
        <v/>
      </c>
      <c r="AB173" s="10" t="str" cm="1">
        <f t="array" ref="AB173">IF($AB$1=No,"",
IF(OR(BF173=FALSE,BG173=FALSE),"",
IF(AND(SUMPRODUCT(--(BH173:BH$336=TRUE))=0,SUMPRODUCT(--(BI173:BI$336=TRUE))=0),"",Incomplete)))</f>
        <v/>
      </c>
      <c r="AC173" s="10" t="str">
        <f>IF(AC$1=No,"",IF($C173="","",
IF(COUNTIF('Substances &amp; Codes'!$B$4:$H$276,$C173)=0,Incomplete,Complete)))</f>
        <v/>
      </c>
      <c r="AD173" s="10" t="str">
        <f t="shared" si="103"/>
        <v/>
      </c>
      <c r="AE173" s="10" t="str">
        <f t="shared" si="106"/>
        <v/>
      </c>
      <c r="AF173" s="10" t="str">
        <f t="shared" si="107"/>
        <v/>
      </c>
      <c r="AG173" s="10" t="str">
        <f t="shared" si="108"/>
        <v/>
      </c>
      <c r="AH173" s="10" t="str">
        <f t="shared" si="109"/>
        <v/>
      </c>
      <c r="AI173" s="10" t="str">
        <f t="shared" si="110"/>
        <v/>
      </c>
      <c r="AJ173" s="10" t="str">
        <f t="shared" si="111"/>
        <v/>
      </c>
      <c r="AK173" s="10" t="str">
        <f t="shared" si="112"/>
        <v/>
      </c>
      <c r="AL173" s="10" t="str">
        <f t="shared" si="113"/>
        <v/>
      </c>
      <c r="AM173" s="10" t="str">
        <f t="shared" si="114"/>
        <v/>
      </c>
      <c r="AN173" s="10" t="str">
        <f t="shared" si="115"/>
        <v/>
      </c>
      <c r="AO173" s="10" t="str">
        <f t="shared" si="116"/>
        <v/>
      </c>
      <c r="AP173" s="10" t="str">
        <f t="shared" si="117"/>
        <v/>
      </c>
      <c r="AQ173" s="10" t="str">
        <f t="shared" si="118"/>
        <v/>
      </c>
      <c r="AR173" s="10" t="str">
        <f t="shared" si="119"/>
        <v/>
      </c>
      <c r="AS173" s="10" t="str">
        <f t="shared" si="120"/>
        <v/>
      </c>
      <c r="AT173" s="10" t="str">
        <f t="shared" si="121"/>
        <v/>
      </c>
      <c r="AU173" s="10" t="str">
        <f t="shared" si="122"/>
        <v/>
      </c>
      <c r="AV173" s="10" t="str">
        <f t="shared" si="123"/>
        <v/>
      </c>
      <c r="AW173" s="10" t="str">
        <f t="shared" si="124"/>
        <v/>
      </c>
      <c r="AX173" s="10" t="str">
        <f t="shared" si="125"/>
        <v/>
      </c>
      <c r="AY173" s="10" t="str">
        <f t="shared" si="126"/>
        <v/>
      </c>
      <c r="AZ173" s="10" t="str">
        <f t="shared" si="127"/>
        <v/>
      </c>
      <c r="BA173" s="10" t="str">
        <f t="shared" si="128"/>
        <v/>
      </c>
      <c r="BB173" s="10" t="str">
        <f t="shared" si="129"/>
        <v/>
      </c>
      <c r="BC173" s="10" t="str">
        <f t="shared" si="28"/>
        <v/>
      </c>
      <c r="BD173" s="10" t="str">
        <f t="shared" si="130"/>
        <v/>
      </c>
      <c r="BE173" s="10"/>
      <c r="BF173" s="10" t="b">
        <f t="shared" si="131"/>
        <v>1</v>
      </c>
      <c r="BG173" s="10" t="b">
        <f t="shared" si="30"/>
        <v>1</v>
      </c>
      <c r="BH173" s="10" t="b">
        <f t="shared" si="132"/>
        <v>0</v>
      </c>
      <c r="BI173" s="10" t="b">
        <f t="shared" si="31"/>
        <v>0</v>
      </c>
      <c r="BJ173" s="10"/>
      <c r="BK173" s="10">
        <v>1000</v>
      </c>
      <c r="BL173" s="59">
        <f t="shared" si="104"/>
        <v>0</v>
      </c>
      <c r="BM173" s="59">
        <v>10</v>
      </c>
      <c r="BN173" s="10"/>
      <c r="BO173" s="10">
        <f t="shared" si="133"/>
        <v>0</v>
      </c>
      <c r="BP173" s="59">
        <f t="shared" si="134"/>
        <v>0</v>
      </c>
      <c r="BQ173" s="59">
        <f t="shared" si="135"/>
        <v>0</v>
      </c>
      <c r="BR173" s="59">
        <f t="shared" si="136"/>
        <v>0</v>
      </c>
      <c r="BS173" s="59">
        <f t="shared" si="137"/>
        <v>0</v>
      </c>
    </row>
    <row r="174" spans="1:71" x14ac:dyDescent="0.35">
      <c r="A174" s="25"/>
      <c r="B174" s="25"/>
      <c r="C174" s="51"/>
      <c r="D174" s="10" t="str">
        <f t="shared" si="102"/>
        <v/>
      </c>
      <c r="E174" s="28"/>
      <c r="F174" s="28"/>
      <c r="G174" s="28" t="s">
        <v>4</v>
      </c>
      <c r="H174" s="28"/>
      <c r="I174" s="28"/>
      <c r="J174" s="28" t="s">
        <v>4</v>
      </c>
      <c r="K174" s="28"/>
      <c r="L174" s="28"/>
      <c r="M174" s="28" t="s">
        <v>4</v>
      </c>
      <c r="N174" s="28"/>
      <c r="O174" s="28"/>
      <c r="P174" s="28" t="s">
        <v>4</v>
      </c>
      <c r="Q174" s="28"/>
      <c r="R174" s="28"/>
      <c r="S174" s="28" t="s">
        <v>4</v>
      </c>
      <c r="T174" s="28"/>
      <c r="U174" s="28"/>
      <c r="V174" s="51" t="s">
        <v>4</v>
      </c>
      <c r="W174" s="51"/>
      <c r="X174" s="28" t="s">
        <v>4</v>
      </c>
      <c r="Y174" s="10" t="str">
        <f>IF(AND('Section 8'!$L$4=No,OR($BF174=FALSE,$BG174=FALSE)),Tab_NotReq,
IF(AND($C174="",$D174="",$F174="",$I174="",$R174="",$U174="",$W174="",$AA174="",$AB174=""),"",
IF(COUNTIF($AA174:$BD174,Incomplete)&gt;=1,Incomplete_or_multiple_errors&amp;": "&amp;INDEX($AA$2:$BD$4,1,MATCH(Incomplete,$AA174:$BD174,0)),Complete)))</f>
        <v/>
      </c>
      <c r="Z174" s="7"/>
      <c r="AA174" s="10" t="str">
        <f t="shared" si="105"/>
        <v/>
      </c>
      <c r="AB174" s="10" t="str" cm="1">
        <f t="array" ref="AB174">IF($AB$1=No,"",
IF(OR(BF174=FALSE,BG174=FALSE),"",
IF(AND(SUMPRODUCT(--(BH174:BH$336=TRUE))=0,SUMPRODUCT(--(BI174:BI$336=TRUE))=0),"",Incomplete)))</f>
        <v/>
      </c>
      <c r="AC174" s="10" t="str">
        <f>IF(AC$1=No,"",IF($C174="","",
IF(COUNTIF('Substances &amp; Codes'!$B$4:$H$276,$C174)=0,Incomplete,Complete)))</f>
        <v/>
      </c>
      <c r="AD174" s="10" t="str">
        <f t="shared" si="103"/>
        <v/>
      </c>
      <c r="AE174" s="10" t="str">
        <f t="shared" si="106"/>
        <v/>
      </c>
      <c r="AF174" s="10" t="str">
        <f t="shared" si="107"/>
        <v/>
      </c>
      <c r="AG174" s="10" t="str">
        <f t="shared" si="108"/>
        <v/>
      </c>
      <c r="AH174" s="10" t="str">
        <f t="shared" si="109"/>
        <v/>
      </c>
      <c r="AI174" s="10" t="str">
        <f t="shared" si="110"/>
        <v/>
      </c>
      <c r="AJ174" s="10" t="str">
        <f t="shared" si="111"/>
        <v/>
      </c>
      <c r="AK174" s="10" t="str">
        <f t="shared" si="112"/>
        <v/>
      </c>
      <c r="AL174" s="10" t="str">
        <f t="shared" si="113"/>
        <v/>
      </c>
      <c r="AM174" s="10" t="str">
        <f t="shared" si="114"/>
        <v/>
      </c>
      <c r="AN174" s="10" t="str">
        <f t="shared" si="115"/>
        <v/>
      </c>
      <c r="AO174" s="10" t="str">
        <f t="shared" si="116"/>
        <v/>
      </c>
      <c r="AP174" s="10" t="str">
        <f t="shared" si="117"/>
        <v/>
      </c>
      <c r="AQ174" s="10" t="str">
        <f t="shared" si="118"/>
        <v/>
      </c>
      <c r="AR174" s="10" t="str">
        <f t="shared" si="119"/>
        <v/>
      </c>
      <c r="AS174" s="10" t="str">
        <f t="shared" si="120"/>
        <v/>
      </c>
      <c r="AT174" s="10" t="str">
        <f t="shared" si="121"/>
        <v/>
      </c>
      <c r="AU174" s="10" t="str">
        <f t="shared" si="122"/>
        <v/>
      </c>
      <c r="AV174" s="10" t="str">
        <f t="shared" si="123"/>
        <v/>
      </c>
      <c r="AW174" s="10" t="str">
        <f t="shared" si="124"/>
        <v/>
      </c>
      <c r="AX174" s="10" t="str">
        <f t="shared" si="125"/>
        <v/>
      </c>
      <c r="AY174" s="10" t="str">
        <f t="shared" si="126"/>
        <v/>
      </c>
      <c r="AZ174" s="10" t="str">
        <f t="shared" si="127"/>
        <v/>
      </c>
      <c r="BA174" s="10" t="str">
        <f t="shared" si="128"/>
        <v/>
      </c>
      <c r="BB174" s="10" t="str">
        <f t="shared" si="129"/>
        <v/>
      </c>
      <c r="BC174" s="10" t="str">
        <f t="shared" si="28"/>
        <v/>
      </c>
      <c r="BD174" s="10" t="str">
        <f t="shared" si="130"/>
        <v/>
      </c>
      <c r="BE174" s="10"/>
      <c r="BF174" s="10" t="b">
        <f t="shared" si="131"/>
        <v>1</v>
      </c>
      <c r="BG174" s="10" t="b">
        <f t="shared" si="30"/>
        <v>1</v>
      </c>
      <c r="BH174" s="10" t="b">
        <f t="shared" si="132"/>
        <v>0</v>
      </c>
      <c r="BI174" s="10" t="b">
        <f t="shared" si="31"/>
        <v>0</v>
      </c>
      <c r="BJ174" s="10"/>
      <c r="BK174" s="10">
        <v>1000</v>
      </c>
      <c r="BL174" s="59">
        <f t="shared" si="104"/>
        <v>0</v>
      </c>
      <c r="BM174" s="59">
        <v>10</v>
      </c>
      <c r="BN174" s="10"/>
      <c r="BO174" s="10">
        <f t="shared" si="133"/>
        <v>0</v>
      </c>
      <c r="BP174" s="59">
        <f t="shared" si="134"/>
        <v>0</v>
      </c>
      <c r="BQ174" s="59">
        <f t="shared" si="135"/>
        <v>0</v>
      </c>
      <c r="BR174" s="59">
        <f t="shared" si="136"/>
        <v>0</v>
      </c>
      <c r="BS174" s="59">
        <f t="shared" si="137"/>
        <v>0</v>
      </c>
    </row>
    <row r="175" spans="1:71" x14ac:dyDescent="0.35">
      <c r="A175" s="25"/>
      <c r="B175" s="25"/>
      <c r="C175" s="51"/>
      <c r="D175" s="10" t="str">
        <f t="shared" si="102"/>
        <v/>
      </c>
      <c r="E175" s="28"/>
      <c r="F175" s="28"/>
      <c r="G175" s="28" t="s">
        <v>4</v>
      </c>
      <c r="H175" s="28"/>
      <c r="I175" s="28"/>
      <c r="J175" s="28" t="s">
        <v>4</v>
      </c>
      <c r="K175" s="28"/>
      <c r="L175" s="28"/>
      <c r="M175" s="28" t="s">
        <v>4</v>
      </c>
      <c r="N175" s="28"/>
      <c r="O175" s="28"/>
      <c r="P175" s="28" t="s">
        <v>4</v>
      </c>
      <c r="Q175" s="28"/>
      <c r="R175" s="28"/>
      <c r="S175" s="28" t="s">
        <v>4</v>
      </c>
      <c r="T175" s="28"/>
      <c r="U175" s="28"/>
      <c r="V175" s="51" t="s">
        <v>4</v>
      </c>
      <c r="W175" s="51"/>
      <c r="X175" s="28" t="s">
        <v>4</v>
      </c>
      <c r="Y175" s="10" t="str">
        <f>IF(AND('Section 8'!$L$4=No,OR($BF175=FALSE,$BG175=FALSE)),Tab_NotReq,
IF(AND($C175="",$D175="",$F175="",$I175="",$R175="",$U175="",$W175="",$AA175="",$AB175=""),"",
IF(COUNTIF($AA175:$BD175,Incomplete)&gt;=1,Incomplete_or_multiple_errors&amp;": "&amp;INDEX($AA$2:$BD$4,1,MATCH(Incomplete,$AA175:$BD175,0)),Complete)))</f>
        <v/>
      </c>
      <c r="Z175" s="7"/>
      <c r="AA175" s="10" t="str">
        <f t="shared" si="105"/>
        <v/>
      </c>
      <c r="AB175" s="10" t="str" cm="1">
        <f t="array" ref="AB175">IF($AB$1=No,"",
IF(OR(BF175=FALSE,BG175=FALSE),"",
IF(AND(SUMPRODUCT(--(BH175:BH$336=TRUE))=0,SUMPRODUCT(--(BI175:BI$336=TRUE))=0),"",Incomplete)))</f>
        <v/>
      </c>
      <c r="AC175" s="10" t="str">
        <f>IF(AC$1=No,"",IF($C175="","",
IF(COUNTIF('Substances &amp; Codes'!$B$4:$H$276,$C175)=0,Incomplete,Complete)))</f>
        <v/>
      </c>
      <c r="AD175" s="10" t="str">
        <f t="shared" si="103"/>
        <v/>
      </c>
      <c r="AE175" s="10" t="str">
        <f t="shared" si="106"/>
        <v/>
      </c>
      <c r="AF175" s="10" t="str">
        <f t="shared" si="107"/>
        <v/>
      </c>
      <c r="AG175" s="10" t="str">
        <f t="shared" si="108"/>
        <v/>
      </c>
      <c r="AH175" s="10" t="str">
        <f t="shared" si="109"/>
        <v/>
      </c>
      <c r="AI175" s="10" t="str">
        <f t="shared" si="110"/>
        <v/>
      </c>
      <c r="AJ175" s="10" t="str">
        <f t="shared" si="111"/>
        <v/>
      </c>
      <c r="AK175" s="10" t="str">
        <f t="shared" si="112"/>
        <v/>
      </c>
      <c r="AL175" s="10" t="str">
        <f t="shared" si="113"/>
        <v/>
      </c>
      <c r="AM175" s="10" t="str">
        <f t="shared" si="114"/>
        <v/>
      </c>
      <c r="AN175" s="10" t="str">
        <f t="shared" si="115"/>
        <v/>
      </c>
      <c r="AO175" s="10" t="str">
        <f t="shared" si="116"/>
        <v/>
      </c>
      <c r="AP175" s="10" t="str">
        <f t="shared" si="117"/>
        <v/>
      </c>
      <c r="AQ175" s="10" t="str">
        <f t="shared" si="118"/>
        <v/>
      </c>
      <c r="AR175" s="10" t="str">
        <f t="shared" si="119"/>
        <v/>
      </c>
      <c r="AS175" s="10" t="str">
        <f t="shared" si="120"/>
        <v/>
      </c>
      <c r="AT175" s="10" t="str">
        <f t="shared" si="121"/>
        <v/>
      </c>
      <c r="AU175" s="10" t="str">
        <f t="shared" si="122"/>
        <v/>
      </c>
      <c r="AV175" s="10" t="str">
        <f t="shared" si="123"/>
        <v/>
      </c>
      <c r="AW175" s="10" t="str">
        <f t="shared" si="124"/>
        <v/>
      </c>
      <c r="AX175" s="10" t="str">
        <f t="shared" si="125"/>
        <v/>
      </c>
      <c r="AY175" s="10" t="str">
        <f t="shared" si="126"/>
        <v/>
      </c>
      <c r="AZ175" s="10" t="str">
        <f t="shared" si="127"/>
        <v/>
      </c>
      <c r="BA175" s="10" t="str">
        <f t="shared" si="128"/>
        <v/>
      </c>
      <c r="BB175" s="10" t="str">
        <f t="shared" si="129"/>
        <v/>
      </c>
      <c r="BC175" s="10" t="str">
        <f t="shared" si="28"/>
        <v/>
      </c>
      <c r="BD175" s="10" t="str">
        <f t="shared" si="130"/>
        <v/>
      </c>
      <c r="BE175" s="10"/>
      <c r="BF175" s="10" t="b">
        <f t="shared" si="131"/>
        <v>1</v>
      </c>
      <c r="BG175" s="10" t="b">
        <f t="shared" si="30"/>
        <v>1</v>
      </c>
      <c r="BH175" s="10" t="b">
        <f t="shared" si="132"/>
        <v>0</v>
      </c>
      <c r="BI175" s="10" t="b">
        <f t="shared" si="31"/>
        <v>0</v>
      </c>
      <c r="BJ175" s="10"/>
      <c r="BK175" s="10">
        <v>1000</v>
      </c>
      <c r="BL175" s="59">
        <f t="shared" si="104"/>
        <v>0</v>
      </c>
      <c r="BM175" s="59">
        <v>10</v>
      </c>
      <c r="BN175" s="10"/>
      <c r="BO175" s="10">
        <f t="shared" si="133"/>
        <v>0</v>
      </c>
      <c r="BP175" s="59">
        <f t="shared" si="134"/>
        <v>0</v>
      </c>
      <c r="BQ175" s="59">
        <f t="shared" si="135"/>
        <v>0</v>
      </c>
      <c r="BR175" s="59">
        <f t="shared" si="136"/>
        <v>0</v>
      </c>
      <c r="BS175" s="59">
        <f t="shared" si="137"/>
        <v>0</v>
      </c>
    </row>
    <row r="176" spans="1:71" x14ac:dyDescent="0.35">
      <c r="A176" s="25"/>
      <c r="B176" s="25"/>
      <c r="C176" s="51"/>
      <c r="D176" s="10" t="str">
        <f t="shared" si="102"/>
        <v/>
      </c>
      <c r="E176" s="28"/>
      <c r="F176" s="28"/>
      <c r="G176" s="28" t="s">
        <v>4</v>
      </c>
      <c r="H176" s="28"/>
      <c r="I176" s="28"/>
      <c r="J176" s="28" t="s">
        <v>4</v>
      </c>
      <c r="K176" s="28"/>
      <c r="L176" s="28"/>
      <c r="M176" s="28" t="s">
        <v>4</v>
      </c>
      <c r="N176" s="28"/>
      <c r="O176" s="28"/>
      <c r="P176" s="28" t="s">
        <v>4</v>
      </c>
      <c r="Q176" s="28"/>
      <c r="R176" s="28"/>
      <c r="S176" s="28" t="s">
        <v>4</v>
      </c>
      <c r="T176" s="28"/>
      <c r="U176" s="28"/>
      <c r="V176" s="51" t="s">
        <v>4</v>
      </c>
      <c r="W176" s="51"/>
      <c r="X176" s="28" t="s">
        <v>4</v>
      </c>
      <c r="Y176" s="10" t="str">
        <f>IF(AND('Section 8'!$L$4=No,OR($BF176=FALSE,$BG176=FALSE)),Tab_NotReq,
IF(AND($C176="",$D176="",$F176="",$I176="",$R176="",$U176="",$W176="",$AA176="",$AB176=""),"",
IF(COUNTIF($AA176:$BD176,Incomplete)&gt;=1,Incomplete_or_multiple_errors&amp;": "&amp;INDEX($AA$2:$BD$4,1,MATCH(Incomplete,$AA176:$BD176,0)),Complete)))</f>
        <v/>
      </c>
      <c r="Z176" s="7"/>
      <c r="AA176" s="10" t="str">
        <f t="shared" si="105"/>
        <v/>
      </c>
      <c r="AB176" s="10" t="str" cm="1">
        <f t="array" ref="AB176">IF($AB$1=No,"",
IF(OR(BF176=FALSE,BG176=FALSE),"",
IF(AND(SUMPRODUCT(--(BH176:BH$336=TRUE))=0,SUMPRODUCT(--(BI176:BI$336=TRUE))=0),"",Incomplete)))</f>
        <v/>
      </c>
      <c r="AC176" s="10" t="str">
        <f>IF(AC$1=No,"",IF($C176="","",
IF(COUNTIF('Substances &amp; Codes'!$B$4:$H$276,$C176)=0,Incomplete,Complete)))</f>
        <v/>
      </c>
      <c r="AD176" s="10" t="str">
        <f t="shared" si="103"/>
        <v/>
      </c>
      <c r="AE176" s="10" t="str">
        <f t="shared" si="106"/>
        <v/>
      </c>
      <c r="AF176" s="10" t="str">
        <f t="shared" si="107"/>
        <v/>
      </c>
      <c r="AG176" s="10" t="str">
        <f t="shared" si="108"/>
        <v/>
      </c>
      <c r="AH176" s="10" t="str">
        <f t="shared" si="109"/>
        <v/>
      </c>
      <c r="AI176" s="10" t="str">
        <f t="shared" si="110"/>
        <v/>
      </c>
      <c r="AJ176" s="10" t="str">
        <f t="shared" si="111"/>
        <v/>
      </c>
      <c r="AK176" s="10" t="str">
        <f t="shared" si="112"/>
        <v/>
      </c>
      <c r="AL176" s="10" t="str">
        <f t="shared" si="113"/>
        <v/>
      </c>
      <c r="AM176" s="10" t="str">
        <f t="shared" si="114"/>
        <v/>
      </c>
      <c r="AN176" s="10" t="str">
        <f t="shared" si="115"/>
        <v/>
      </c>
      <c r="AO176" s="10" t="str">
        <f t="shared" si="116"/>
        <v/>
      </c>
      <c r="AP176" s="10" t="str">
        <f t="shared" si="117"/>
        <v/>
      </c>
      <c r="AQ176" s="10" t="str">
        <f t="shared" si="118"/>
        <v/>
      </c>
      <c r="AR176" s="10" t="str">
        <f t="shared" si="119"/>
        <v/>
      </c>
      <c r="AS176" s="10" t="str">
        <f t="shared" si="120"/>
        <v/>
      </c>
      <c r="AT176" s="10" t="str">
        <f t="shared" si="121"/>
        <v/>
      </c>
      <c r="AU176" s="10" t="str">
        <f t="shared" si="122"/>
        <v/>
      </c>
      <c r="AV176" s="10" t="str">
        <f t="shared" si="123"/>
        <v/>
      </c>
      <c r="AW176" s="10" t="str">
        <f t="shared" si="124"/>
        <v/>
      </c>
      <c r="AX176" s="10" t="str">
        <f t="shared" si="125"/>
        <v/>
      </c>
      <c r="AY176" s="10" t="str">
        <f t="shared" si="126"/>
        <v/>
      </c>
      <c r="AZ176" s="10" t="str">
        <f t="shared" si="127"/>
        <v/>
      </c>
      <c r="BA176" s="10" t="str">
        <f t="shared" si="128"/>
        <v/>
      </c>
      <c r="BB176" s="10" t="str">
        <f t="shared" si="129"/>
        <v/>
      </c>
      <c r="BC176" s="10" t="str">
        <f t="shared" si="28"/>
        <v/>
      </c>
      <c r="BD176" s="10" t="str">
        <f t="shared" si="130"/>
        <v/>
      </c>
      <c r="BE176" s="10"/>
      <c r="BF176" s="10" t="b">
        <f t="shared" si="131"/>
        <v>1</v>
      </c>
      <c r="BG176" s="10" t="b">
        <f t="shared" si="30"/>
        <v>1</v>
      </c>
      <c r="BH176" s="10" t="b">
        <f t="shared" si="132"/>
        <v>0</v>
      </c>
      <c r="BI176" s="10" t="b">
        <f t="shared" si="31"/>
        <v>0</v>
      </c>
      <c r="BJ176" s="10"/>
      <c r="BK176" s="10">
        <v>1000</v>
      </c>
      <c r="BL176" s="59">
        <f t="shared" si="104"/>
        <v>0</v>
      </c>
      <c r="BM176" s="59">
        <v>10</v>
      </c>
      <c r="BN176" s="10"/>
      <c r="BO176" s="10">
        <f t="shared" si="133"/>
        <v>0</v>
      </c>
      <c r="BP176" s="59">
        <f t="shared" si="134"/>
        <v>0</v>
      </c>
      <c r="BQ176" s="59">
        <f t="shared" si="135"/>
        <v>0</v>
      </c>
      <c r="BR176" s="59">
        <f t="shared" si="136"/>
        <v>0</v>
      </c>
      <c r="BS176" s="59">
        <f t="shared" si="137"/>
        <v>0</v>
      </c>
    </row>
    <row r="177" spans="1:71" x14ac:dyDescent="0.35">
      <c r="A177" s="25"/>
      <c r="B177" s="25"/>
      <c r="C177" s="51"/>
      <c r="D177" s="10" t="str">
        <f t="shared" si="102"/>
        <v/>
      </c>
      <c r="E177" s="28"/>
      <c r="F177" s="28"/>
      <c r="G177" s="28" t="s">
        <v>4</v>
      </c>
      <c r="H177" s="28"/>
      <c r="I177" s="28"/>
      <c r="J177" s="28" t="s">
        <v>4</v>
      </c>
      <c r="K177" s="28"/>
      <c r="L177" s="28"/>
      <c r="M177" s="28" t="s">
        <v>4</v>
      </c>
      <c r="N177" s="28"/>
      <c r="O177" s="28"/>
      <c r="P177" s="28" t="s">
        <v>4</v>
      </c>
      <c r="Q177" s="28"/>
      <c r="R177" s="28"/>
      <c r="S177" s="28" t="s">
        <v>4</v>
      </c>
      <c r="T177" s="28"/>
      <c r="U177" s="28"/>
      <c r="V177" s="51" t="s">
        <v>4</v>
      </c>
      <c r="W177" s="51"/>
      <c r="X177" s="28" t="s">
        <v>4</v>
      </c>
      <c r="Y177" s="10" t="str">
        <f>IF(AND('Section 8'!$L$4=No,OR($BF177=FALSE,$BG177=FALSE)),Tab_NotReq,
IF(AND($C177="",$D177="",$F177="",$I177="",$R177="",$U177="",$W177="",$AA177="",$AB177=""),"",
IF(COUNTIF($AA177:$BD177,Incomplete)&gt;=1,Incomplete_or_multiple_errors&amp;": "&amp;INDEX($AA$2:$BD$4,1,MATCH(Incomplete,$AA177:$BD177,0)),Complete)))</f>
        <v/>
      </c>
      <c r="Z177" s="7"/>
      <c r="AA177" s="10" t="str">
        <f t="shared" si="105"/>
        <v/>
      </c>
      <c r="AB177" s="10" t="str" cm="1">
        <f t="array" ref="AB177">IF($AB$1=No,"",
IF(OR(BF177=FALSE,BG177=FALSE),"",
IF(AND(SUMPRODUCT(--(BH177:BH$336=TRUE))=0,SUMPRODUCT(--(BI177:BI$336=TRUE))=0),"",Incomplete)))</f>
        <v/>
      </c>
      <c r="AC177" s="10" t="str">
        <f>IF(AC$1=No,"",IF($C177="","",
IF(COUNTIF('Substances &amp; Codes'!$B$4:$H$276,$C177)=0,Incomplete,Complete)))</f>
        <v/>
      </c>
      <c r="AD177" s="10" t="str">
        <f t="shared" si="103"/>
        <v/>
      </c>
      <c r="AE177" s="10" t="str">
        <f t="shared" si="106"/>
        <v/>
      </c>
      <c r="AF177" s="10" t="str">
        <f t="shared" si="107"/>
        <v/>
      </c>
      <c r="AG177" s="10" t="str">
        <f t="shared" si="108"/>
        <v/>
      </c>
      <c r="AH177" s="10" t="str">
        <f t="shared" si="109"/>
        <v/>
      </c>
      <c r="AI177" s="10" t="str">
        <f t="shared" si="110"/>
        <v/>
      </c>
      <c r="AJ177" s="10" t="str">
        <f t="shared" si="111"/>
        <v/>
      </c>
      <c r="AK177" s="10" t="str">
        <f t="shared" si="112"/>
        <v/>
      </c>
      <c r="AL177" s="10" t="str">
        <f t="shared" si="113"/>
        <v/>
      </c>
      <c r="AM177" s="10" t="str">
        <f t="shared" si="114"/>
        <v/>
      </c>
      <c r="AN177" s="10" t="str">
        <f t="shared" si="115"/>
        <v/>
      </c>
      <c r="AO177" s="10" t="str">
        <f t="shared" si="116"/>
        <v/>
      </c>
      <c r="AP177" s="10" t="str">
        <f t="shared" si="117"/>
        <v/>
      </c>
      <c r="AQ177" s="10" t="str">
        <f t="shared" si="118"/>
        <v/>
      </c>
      <c r="AR177" s="10" t="str">
        <f t="shared" si="119"/>
        <v/>
      </c>
      <c r="AS177" s="10" t="str">
        <f t="shared" si="120"/>
        <v/>
      </c>
      <c r="AT177" s="10" t="str">
        <f t="shared" si="121"/>
        <v/>
      </c>
      <c r="AU177" s="10" t="str">
        <f t="shared" si="122"/>
        <v/>
      </c>
      <c r="AV177" s="10" t="str">
        <f t="shared" si="123"/>
        <v/>
      </c>
      <c r="AW177" s="10" t="str">
        <f t="shared" si="124"/>
        <v/>
      </c>
      <c r="AX177" s="10" t="str">
        <f t="shared" si="125"/>
        <v/>
      </c>
      <c r="AY177" s="10" t="str">
        <f t="shared" si="126"/>
        <v/>
      </c>
      <c r="AZ177" s="10" t="str">
        <f t="shared" si="127"/>
        <v/>
      </c>
      <c r="BA177" s="10" t="str">
        <f t="shared" si="128"/>
        <v/>
      </c>
      <c r="BB177" s="10" t="str">
        <f t="shared" si="129"/>
        <v/>
      </c>
      <c r="BC177" s="10" t="str">
        <f t="shared" si="28"/>
        <v/>
      </c>
      <c r="BD177" s="10" t="str">
        <f t="shared" si="130"/>
        <v/>
      </c>
      <c r="BE177" s="10"/>
      <c r="BF177" s="10" t="b">
        <f t="shared" si="131"/>
        <v>1</v>
      </c>
      <c r="BG177" s="10" t="b">
        <f t="shared" si="30"/>
        <v>1</v>
      </c>
      <c r="BH177" s="10" t="b">
        <f t="shared" si="132"/>
        <v>0</v>
      </c>
      <c r="BI177" s="10" t="b">
        <f t="shared" si="31"/>
        <v>0</v>
      </c>
      <c r="BJ177" s="10"/>
      <c r="BK177" s="10">
        <v>1000</v>
      </c>
      <c r="BL177" s="59">
        <f t="shared" si="104"/>
        <v>0</v>
      </c>
      <c r="BM177" s="59">
        <v>10</v>
      </c>
      <c r="BN177" s="10"/>
      <c r="BO177" s="10">
        <f t="shared" si="133"/>
        <v>0</v>
      </c>
      <c r="BP177" s="59">
        <f t="shared" si="134"/>
        <v>0</v>
      </c>
      <c r="BQ177" s="59">
        <f t="shared" si="135"/>
        <v>0</v>
      </c>
      <c r="BR177" s="59">
        <f t="shared" si="136"/>
        <v>0</v>
      </c>
      <c r="BS177" s="59">
        <f t="shared" si="137"/>
        <v>0</v>
      </c>
    </row>
    <row r="178" spans="1:71" x14ac:dyDescent="0.35">
      <c r="A178" s="25"/>
      <c r="B178" s="25"/>
      <c r="C178" s="51"/>
      <c r="D178" s="10" t="str">
        <f t="shared" si="102"/>
        <v/>
      </c>
      <c r="E178" s="28"/>
      <c r="F178" s="28"/>
      <c r="G178" s="28" t="s">
        <v>4</v>
      </c>
      <c r="H178" s="28"/>
      <c r="I178" s="28"/>
      <c r="J178" s="28" t="s">
        <v>4</v>
      </c>
      <c r="K178" s="28"/>
      <c r="L178" s="28"/>
      <c r="M178" s="28" t="s">
        <v>4</v>
      </c>
      <c r="N178" s="28"/>
      <c r="O178" s="28"/>
      <c r="P178" s="28" t="s">
        <v>4</v>
      </c>
      <c r="Q178" s="28"/>
      <c r="R178" s="28"/>
      <c r="S178" s="28" t="s">
        <v>4</v>
      </c>
      <c r="T178" s="28"/>
      <c r="U178" s="28"/>
      <c r="V178" s="51" t="s">
        <v>4</v>
      </c>
      <c r="W178" s="51"/>
      <c r="X178" s="28" t="s">
        <v>4</v>
      </c>
      <c r="Y178" s="10" t="str">
        <f>IF(AND('Section 8'!$L$4=No,OR($BF178=FALSE,$BG178=FALSE)),Tab_NotReq,
IF(AND($C178="",$D178="",$F178="",$I178="",$R178="",$U178="",$W178="",$AA178="",$AB178=""),"",
IF(COUNTIF($AA178:$BD178,Incomplete)&gt;=1,Incomplete_or_multiple_errors&amp;": "&amp;INDEX($AA$2:$BD$4,1,MATCH(Incomplete,$AA178:$BD178,0)),Complete)))</f>
        <v/>
      </c>
      <c r="Z178" s="7"/>
      <c r="AA178" s="10" t="str">
        <f t="shared" si="105"/>
        <v/>
      </c>
      <c r="AB178" s="10" t="str" cm="1">
        <f t="array" ref="AB178">IF($AB$1=No,"",
IF(OR(BF178=FALSE,BG178=FALSE),"",
IF(AND(SUMPRODUCT(--(BH178:BH$336=TRUE))=0,SUMPRODUCT(--(BI178:BI$336=TRUE))=0),"",Incomplete)))</f>
        <v/>
      </c>
      <c r="AC178" s="10" t="str">
        <f>IF(AC$1=No,"",IF($C178="","",
IF(COUNTIF('Substances &amp; Codes'!$B$4:$H$276,$C178)=0,Incomplete,Complete)))</f>
        <v/>
      </c>
      <c r="AD178" s="10" t="str">
        <f t="shared" si="103"/>
        <v/>
      </c>
      <c r="AE178" s="10" t="str">
        <f t="shared" si="106"/>
        <v/>
      </c>
      <c r="AF178" s="10" t="str">
        <f t="shared" si="107"/>
        <v/>
      </c>
      <c r="AG178" s="10" t="str">
        <f t="shared" si="108"/>
        <v/>
      </c>
      <c r="AH178" s="10" t="str">
        <f t="shared" si="109"/>
        <v/>
      </c>
      <c r="AI178" s="10" t="str">
        <f t="shared" si="110"/>
        <v/>
      </c>
      <c r="AJ178" s="10" t="str">
        <f t="shared" si="111"/>
        <v/>
      </c>
      <c r="AK178" s="10" t="str">
        <f t="shared" si="112"/>
        <v/>
      </c>
      <c r="AL178" s="10" t="str">
        <f t="shared" si="113"/>
        <v/>
      </c>
      <c r="AM178" s="10" t="str">
        <f t="shared" si="114"/>
        <v/>
      </c>
      <c r="AN178" s="10" t="str">
        <f t="shared" si="115"/>
        <v/>
      </c>
      <c r="AO178" s="10" t="str">
        <f t="shared" si="116"/>
        <v/>
      </c>
      <c r="AP178" s="10" t="str">
        <f t="shared" si="117"/>
        <v/>
      </c>
      <c r="AQ178" s="10" t="str">
        <f t="shared" si="118"/>
        <v/>
      </c>
      <c r="AR178" s="10" t="str">
        <f t="shared" si="119"/>
        <v/>
      </c>
      <c r="AS178" s="10" t="str">
        <f t="shared" si="120"/>
        <v/>
      </c>
      <c r="AT178" s="10" t="str">
        <f t="shared" si="121"/>
        <v/>
      </c>
      <c r="AU178" s="10" t="str">
        <f t="shared" si="122"/>
        <v/>
      </c>
      <c r="AV178" s="10" t="str">
        <f t="shared" si="123"/>
        <v/>
      </c>
      <c r="AW178" s="10" t="str">
        <f t="shared" si="124"/>
        <v/>
      </c>
      <c r="AX178" s="10" t="str">
        <f t="shared" si="125"/>
        <v/>
      </c>
      <c r="AY178" s="10" t="str">
        <f t="shared" si="126"/>
        <v/>
      </c>
      <c r="AZ178" s="10" t="str">
        <f t="shared" si="127"/>
        <v/>
      </c>
      <c r="BA178" s="10" t="str">
        <f t="shared" si="128"/>
        <v/>
      </c>
      <c r="BB178" s="10" t="str">
        <f t="shared" si="129"/>
        <v/>
      </c>
      <c r="BC178" s="10" t="str">
        <f t="shared" si="28"/>
        <v/>
      </c>
      <c r="BD178" s="10" t="str">
        <f t="shared" si="130"/>
        <v/>
      </c>
      <c r="BE178" s="10"/>
      <c r="BF178" s="10" t="b">
        <f t="shared" si="131"/>
        <v>1</v>
      </c>
      <c r="BG178" s="10" t="b">
        <f t="shared" si="30"/>
        <v>1</v>
      </c>
      <c r="BH178" s="10" t="b">
        <f t="shared" si="132"/>
        <v>0</v>
      </c>
      <c r="BI178" s="10" t="b">
        <f t="shared" si="31"/>
        <v>0</v>
      </c>
      <c r="BJ178" s="10"/>
      <c r="BK178" s="10">
        <v>1000</v>
      </c>
      <c r="BL178" s="59">
        <f t="shared" si="104"/>
        <v>0</v>
      </c>
      <c r="BM178" s="59">
        <v>10</v>
      </c>
      <c r="BN178" s="10"/>
      <c r="BO178" s="10">
        <f t="shared" si="133"/>
        <v>0</v>
      </c>
      <c r="BP178" s="59">
        <f t="shared" si="134"/>
        <v>0</v>
      </c>
      <c r="BQ178" s="59">
        <f t="shared" si="135"/>
        <v>0</v>
      </c>
      <c r="BR178" s="59">
        <f t="shared" si="136"/>
        <v>0</v>
      </c>
      <c r="BS178" s="59">
        <f t="shared" si="137"/>
        <v>0</v>
      </c>
    </row>
    <row r="179" spans="1:71" x14ac:dyDescent="0.35">
      <c r="A179" s="25"/>
      <c r="B179" s="25"/>
      <c r="C179" s="51"/>
      <c r="D179" s="10" t="str">
        <f t="shared" si="102"/>
        <v/>
      </c>
      <c r="E179" s="28"/>
      <c r="F179" s="28"/>
      <c r="G179" s="28" t="s">
        <v>4</v>
      </c>
      <c r="H179" s="28"/>
      <c r="I179" s="28"/>
      <c r="J179" s="28" t="s">
        <v>4</v>
      </c>
      <c r="K179" s="28"/>
      <c r="L179" s="28"/>
      <c r="M179" s="28" t="s">
        <v>4</v>
      </c>
      <c r="N179" s="28"/>
      <c r="O179" s="28"/>
      <c r="P179" s="28" t="s">
        <v>4</v>
      </c>
      <c r="Q179" s="28"/>
      <c r="R179" s="28"/>
      <c r="S179" s="28" t="s">
        <v>4</v>
      </c>
      <c r="T179" s="28"/>
      <c r="U179" s="28"/>
      <c r="V179" s="51" t="s">
        <v>4</v>
      </c>
      <c r="W179" s="51"/>
      <c r="X179" s="28" t="s">
        <v>4</v>
      </c>
      <c r="Y179" s="10" t="str">
        <f>IF(AND('Section 8'!$L$4=No,OR($BF179=FALSE,$BG179=FALSE)),Tab_NotReq,
IF(AND($C179="",$D179="",$F179="",$I179="",$R179="",$U179="",$W179="",$AA179="",$AB179=""),"",
IF(COUNTIF($AA179:$BD179,Incomplete)&gt;=1,Incomplete_or_multiple_errors&amp;": "&amp;INDEX($AA$2:$BD$4,1,MATCH(Incomplete,$AA179:$BD179,0)),Complete)))</f>
        <v/>
      </c>
      <c r="Z179" s="7"/>
      <c r="AA179" s="10" t="str">
        <f t="shared" si="105"/>
        <v/>
      </c>
      <c r="AB179" s="10" t="str" cm="1">
        <f t="array" ref="AB179">IF($AB$1=No,"",
IF(OR(BF179=FALSE,BG179=FALSE),"",
IF(AND(SUMPRODUCT(--(BH179:BH$336=TRUE))=0,SUMPRODUCT(--(BI179:BI$336=TRUE))=0),"",Incomplete)))</f>
        <v/>
      </c>
      <c r="AC179" s="10" t="str">
        <f>IF(AC$1=No,"",IF($C179="","",
IF(COUNTIF('Substances &amp; Codes'!$B$4:$H$276,$C179)=0,Incomplete,Complete)))</f>
        <v/>
      </c>
      <c r="AD179" s="10" t="str">
        <f t="shared" si="103"/>
        <v/>
      </c>
      <c r="AE179" s="10" t="str">
        <f t="shared" si="106"/>
        <v/>
      </c>
      <c r="AF179" s="10" t="str">
        <f t="shared" si="107"/>
        <v/>
      </c>
      <c r="AG179" s="10" t="str">
        <f t="shared" si="108"/>
        <v/>
      </c>
      <c r="AH179" s="10" t="str">
        <f t="shared" si="109"/>
        <v/>
      </c>
      <c r="AI179" s="10" t="str">
        <f t="shared" si="110"/>
        <v/>
      </c>
      <c r="AJ179" s="10" t="str">
        <f t="shared" si="111"/>
        <v/>
      </c>
      <c r="AK179" s="10" t="str">
        <f t="shared" si="112"/>
        <v/>
      </c>
      <c r="AL179" s="10" t="str">
        <f t="shared" si="113"/>
        <v/>
      </c>
      <c r="AM179" s="10" t="str">
        <f t="shared" si="114"/>
        <v/>
      </c>
      <c r="AN179" s="10" t="str">
        <f t="shared" si="115"/>
        <v/>
      </c>
      <c r="AO179" s="10" t="str">
        <f t="shared" si="116"/>
        <v/>
      </c>
      <c r="AP179" s="10" t="str">
        <f t="shared" si="117"/>
        <v/>
      </c>
      <c r="AQ179" s="10" t="str">
        <f t="shared" si="118"/>
        <v/>
      </c>
      <c r="AR179" s="10" t="str">
        <f t="shared" si="119"/>
        <v/>
      </c>
      <c r="AS179" s="10" t="str">
        <f t="shared" si="120"/>
        <v/>
      </c>
      <c r="AT179" s="10" t="str">
        <f t="shared" si="121"/>
        <v/>
      </c>
      <c r="AU179" s="10" t="str">
        <f t="shared" si="122"/>
        <v/>
      </c>
      <c r="AV179" s="10" t="str">
        <f t="shared" si="123"/>
        <v/>
      </c>
      <c r="AW179" s="10" t="str">
        <f t="shared" si="124"/>
        <v/>
      </c>
      <c r="AX179" s="10" t="str">
        <f t="shared" si="125"/>
        <v/>
      </c>
      <c r="AY179" s="10" t="str">
        <f t="shared" si="126"/>
        <v/>
      </c>
      <c r="AZ179" s="10" t="str">
        <f t="shared" si="127"/>
        <v/>
      </c>
      <c r="BA179" s="10" t="str">
        <f t="shared" si="128"/>
        <v/>
      </c>
      <c r="BB179" s="10" t="str">
        <f t="shared" si="129"/>
        <v/>
      </c>
      <c r="BC179" s="10" t="str">
        <f t="shared" si="28"/>
        <v/>
      </c>
      <c r="BD179" s="10" t="str">
        <f t="shared" si="130"/>
        <v/>
      </c>
      <c r="BE179" s="10"/>
      <c r="BF179" s="10" t="b">
        <f t="shared" si="131"/>
        <v>1</v>
      </c>
      <c r="BG179" s="10" t="b">
        <f t="shared" si="30"/>
        <v>1</v>
      </c>
      <c r="BH179" s="10" t="b">
        <f t="shared" si="132"/>
        <v>0</v>
      </c>
      <c r="BI179" s="10" t="b">
        <f t="shared" si="31"/>
        <v>0</v>
      </c>
      <c r="BJ179" s="10"/>
      <c r="BK179" s="10">
        <v>1000</v>
      </c>
      <c r="BL179" s="59">
        <f t="shared" si="104"/>
        <v>0</v>
      </c>
      <c r="BM179" s="59">
        <v>10</v>
      </c>
      <c r="BN179" s="10"/>
      <c r="BO179" s="10">
        <f t="shared" si="133"/>
        <v>0</v>
      </c>
      <c r="BP179" s="59">
        <f t="shared" si="134"/>
        <v>0</v>
      </c>
      <c r="BQ179" s="59">
        <f t="shared" si="135"/>
        <v>0</v>
      </c>
      <c r="BR179" s="59">
        <f t="shared" si="136"/>
        <v>0</v>
      </c>
      <c r="BS179" s="59">
        <f t="shared" si="137"/>
        <v>0</v>
      </c>
    </row>
    <row r="180" spans="1:71" x14ac:dyDescent="0.35">
      <c r="A180" s="25"/>
      <c r="B180" s="25"/>
      <c r="C180" s="51"/>
      <c r="D180" s="10" t="str">
        <f t="shared" si="102"/>
        <v/>
      </c>
      <c r="E180" s="28"/>
      <c r="F180" s="28"/>
      <c r="G180" s="28" t="s">
        <v>4</v>
      </c>
      <c r="H180" s="28"/>
      <c r="I180" s="28"/>
      <c r="J180" s="28" t="s">
        <v>4</v>
      </c>
      <c r="K180" s="28"/>
      <c r="L180" s="28"/>
      <c r="M180" s="28" t="s">
        <v>4</v>
      </c>
      <c r="N180" s="28"/>
      <c r="O180" s="28"/>
      <c r="P180" s="28" t="s">
        <v>4</v>
      </c>
      <c r="Q180" s="28"/>
      <c r="R180" s="28"/>
      <c r="S180" s="28" t="s">
        <v>4</v>
      </c>
      <c r="T180" s="28"/>
      <c r="U180" s="28"/>
      <c r="V180" s="51" t="s">
        <v>4</v>
      </c>
      <c r="W180" s="51"/>
      <c r="X180" s="28" t="s">
        <v>4</v>
      </c>
      <c r="Y180" s="10" t="str">
        <f>IF(AND('Section 8'!$L$4=No,OR($BF180=FALSE,$BG180=FALSE)),Tab_NotReq,
IF(AND($C180="",$D180="",$F180="",$I180="",$R180="",$U180="",$W180="",$AA180="",$AB180=""),"",
IF(COUNTIF($AA180:$BD180,Incomplete)&gt;=1,Incomplete_or_multiple_errors&amp;": "&amp;INDEX($AA$2:$BD$4,1,MATCH(Incomplete,$AA180:$BD180,0)),Complete)))</f>
        <v/>
      </c>
      <c r="Z180" s="7"/>
      <c r="AA180" s="10" t="str">
        <f t="shared" si="105"/>
        <v/>
      </c>
      <c r="AB180" s="10" t="str" cm="1">
        <f t="array" ref="AB180">IF($AB$1=No,"",
IF(OR(BF180=FALSE,BG180=FALSE),"",
IF(AND(SUMPRODUCT(--(BH180:BH$336=TRUE))=0,SUMPRODUCT(--(BI180:BI$336=TRUE))=0),"",Incomplete)))</f>
        <v/>
      </c>
      <c r="AC180" s="10" t="str">
        <f>IF(AC$1=No,"",IF($C180="","",
IF(COUNTIF('Substances &amp; Codes'!$B$4:$H$276,$C180)=0,Incomplete,Complete)))</f>
        <v/>
      </c>
      <c r="AD180" s="10" t="str">
        <f t="shared" si="103"/>
        <v/>
      </c>
      <c r="AE180" s="10" t="str">
        <f t="shared" si="106"/>
        <v/>
      </c>
      <c r="AF180" s="10" t="str">
        <f t="shared" si="107"/>
        <v/>
      </c>
      <c r="AG180" s="10" t="str">
        <f t="shared" si="108"/>
        <v/>
      </c>
      <c r="AH180" s="10" t="str">
        <f t="shared" si="109"/>
        <v/>
      </c>
      <c r="AI180" s="10" t="str">
        <f t="shared" si="110"/>
        <v/>
      </c>
      <c r="AJ180" s="10" t="str">
        <f t="shared" si="111"/>
        <v/>
      </c>
      <c r="AK180" s="10" t="str">
        <f t="shared" si="112"/>
        <v/>
      </c>
      <c r="AL180" s="10" t="str">
        <f t="shared" si="113"/>
        <v/>
      </c>
      <c r="AM180" s="10" t="str">
        <f t="shared" si="114"/>
        <v/>
      </c>
      <c r="AN180" s="10" t="str">
        <f t="shared" si="115"/>
        <v/>
      </c>
      <c r="AO180" s="10" t="str">
        <f t="shared" si="116"/>
        <v/>
      </c>
      <c r="AP180" s="10" t="str">
        <f t="shared" si="117"/>
        <v/>
      </c>
      <c r="AQ180" s="10" t="str">
        <f t="shared" si="118"/>
        <v/>
      </c>
      <c r="AR180" s="10" t="str">
        <f t="shared" si="119"/>
        <v/>
      </c>
      <c r="AS180" s="10" t="str">
        <f t="shared" si="120"/>
        <v/>
      </c>
      <c r="AT180" s="10" t="str">
        <f t="shared" si="121"/>
        <v/>
      </c>
      <c r="AU180" s="10" t="str">
        <f t="shared" si="122"/>
        <v/>
      </c>
      <c r="AV180" s="10" t="str">
        <f t="shared" si="123"/>
        <v/>
      </c>
      <c r="AW180" s="10" t="str">
        <f t="shared" si="124"/>
        <v/>
      </c>
      <c r="AX180" s="10" t="str">
        <f t="shared" si="125"/>
        <v/>
      </c>
      <c r="AY180" s="10" t="str">
        <f t="shared" si="126"/>
        <v/>
      </c>
      <c r="AZ180" s="10" t="str">
        <f t="shared" si="127"/>
        <v/>
      </c>
      <c r="BA180" s="10" t="str">
        <f t="shared" si="128"/>
        <v/>
      </c>
      <c r="BB180" s="10" t="str">
        <f t="shared" si="129"/>
        <v/>
      </c>
      <c r="BC180" s="10" t="str">
        <f t="shared" si="28"/>
        <v/>
      </c>
      <c r="BD180" s="10" t="str">
        <f t="shared" si="130"/>
        <v/>
      </c>
      <c r="BE180" s="10"/>
      <c r="BF180" s="10" t="b">
        <f t="shared" si="131"/>
        <v>1</v>
      </c>
      <c r="BG180" s="10" t="b">
        <f t="shared" si="30"/>
        <v>1</v>
      </c>
      <c r="BH180" s="10" t="b">
        <f t="shared" si="132"/>
        <v>0</v>
      </c>
      <c r="BI180" s="10" t="b">
        <f t="shared" si="31"/>
        <v>0</v>
      </c>
      <c r="BJ180" s="10"/>
      <c r="BK180" s="10">
        <v>1000</v>
      </c>
      <c r="BL180" s="59">
        <f t="shared" si="104"/>
        <v>0</v>
      </c>
      <c r="BM180" s="59">
        <v>10</v>
      </c>
      <c r="BN180" s="10"/>
      <c r="BO180" s="10">
        <f t="shared" si="133"/>
        <v>0</v>
      </c>
      <c r="BP180" s="59">
        <f t="shared" si="134"/>
        <v>0</v>
      </c>
      <c r="BQ180" s="59">
        <f t="shared" si="135"/>
        <v>0</v>
      </c>
      <c r="BR180" s="59">
        <f t="shared" si="136"/>
        <v>0</v>
      </c>
      <c r="BS180" s="59">
        <f t="shared" si="137"/>
        <v>0</v>
      </c>
    </row>
    <row r="181" spans="1:71" x14ac:dyDescent="0.35">
      <c r="A181" s="25"/>
      <c r="B181" s="25"/>
      <c r="C181" s="51"/>
      <c r="D181" s="10" t="str">
        <f t="shared" si="102"/>
        <v/>
      </c>
      <c r="E181" s="28"/>
      <c r="F181" s="28"/>
      <c r="G181" s="28" t="s">
        <v>4</v>
      </c>
      <c r="H181" s="28"/>
      <c r="I181" s="28"/>
      <c r="J181" s="28" t="s">
        <v>4</v>
      </c>
      <c r="K181" s="28"/>
      <c r="L181" s="28"/>
      <c r="M181" s="28" t="s">
        <v>4</v>
      </c>
      <c r="N181" s="28"/>
      <c r="O181" s="28"/>
      <c r="P181" s="28" t="s">
        <v>4</v>
      </c>
      <c r="Q181" s="28"/>
      <c r="R181" s="28"/>
      <c r="S181" s="28" t="s">
        <v>4</v>
      </c>
      <c r="T181" s="28"/>
      <c r="U181" s="28"/>
      <c r="V181" s="51" t="s">
        <v>4</v>
      </c>
      <c r="W181" s="51"/>
      <c r="X181" s="28" t="s">
        <v>4</v>
      </c>
      <c r="Y181" s="10" t="str">
        <f>IF(AND('Section 8'!$L$4=No,OR($BF181=FALSE,$BG181=FALSE)),Tab_NotReq,
IF(AND($C181="",$D181="",$F181="",$I181="",$R181="",$U181="",$W181="",$AA181="",$AB181=""),"",
IF(COUNTIF($AA181:$BD181,Incomplete)&gt;=1,Incomplete_or_multiple_errors&amp;": "&amp;INDEX($AA$2:$BD$4,1,MATCH(Incomplete,$AA181:$BD181,0)),Complete)))</f>
        <v/>
      </c>
      <c r="Z181" s="7"/>
      <c r="AA181" s="10" t="str">
        <f t="shared" si="105"/>
        <v/>
      </c>
      <c r="AB181" s="10" t="str" cm="1">
        <f t="array" ref="AB181">IF($AB$1=No,"",
IF(OR(BF181=FALSE,BG181=FALSE),"",
IF(AND(SUMPRODUCT(--(BH181:BH$336=TRUE))=0,SUMPRODUCT(--(BI181:BI$336=TRUE))=0),"",Incomplete)))</f>
        <v/>
      </c>
      <c r="AC181" s="10" t="str">
        <f>IF(AC$1=No,"",IF($C181="","",
IF(COUNTIF('Substances &amp; Codes'!$B$4:$H$276,$C181)=0,Incomplete,Complete)))</f>
        <v/>
      </c>
      <c r="AD181" s="10" t="str">
        <f t="shared" si="103"/>
        <v/>
      </c>
      <c r="AE181" s="10" t="str">
        <f t="shared" si="106"/>
        <v/>
      </c>
      <c r="AF181" s="10" t="str">
        <f t="shared" si="107"/>
        <v/>
      </c>
      <c r="AG181" s="10" t="str">
        <f t="shared" si="108"/>
        <v/>
      </c>
      <c r="AH181" s="10" t="str">
        <f t="shared" si="109"/>
        <v/>
      </c>
      <c r="AI181" s="10" t="str">
        <f t="shared" si="110"/>
        <v/>
      </c>
      <c r="AJ181" s="10" t="str">
        <f t="shared" si="111"/>
        <v/>
      </c>
      <c r="AK181" s="10" t="str">
        <f t="shared" si="112"/>
        <v/>
      </c>
      <c r="AL181" s="10" t="str">
        <f t="shared" si="113"/>
        <v/>
      </c>
      <c r="AM181" s="10" t="str">
        <f t="shared" si="114"/>
        <v/>
      </c>
      <c r="AN181" s="10" t="str">
        <f t="shared" si="115"/>
        <v/>
      </c>
      <c r="AO181" s="10" t="str">
        <f t="shared" si="116"/>
        <v/>
      </c>
      <c r="AP181" s="10" t="str">
        <f t="shared" si="117"/>
        <v/>
      </c>
      <c r="AQ181" s="10" t="str">
        <f t="shared" si="118"/>
        <v/>
      </c>
      <c r="AR181" s="10" t="str">
        <f t="shared" si="119"/>
        <v/>
      </c>
      <c r="AS181" s="10" t="str">
        <f t="shared" si="120"/>
        <v/>
      </c>
      <c r="AT181" s="10" t="str">
        <f t="shared" si="121"/>
        <v/>
      </c>
      <c r="AU181" s="10" t="str">
        <f t="shared" si="122"/>
        <v/>
      </c>
      <c r="AV181" s="10" t="str">
        <f t="shared" si="123"/>
        <v/>
      </c>
      <c r="AW181" s="10" t="str">
        <f t="shared" si="124"/>
        <v/>
      </c>
      <c r="AX181" s="10" t="str">
        <f t="shared" si="125"/>
        <v/>
      </c>
      <c r="AY181" s="10" t="str">
        <f t="shared" si="126"/>
        <v/>
      </c>
      <c r="AZ181" s="10" t="str">
        <f t="shared" si="127"/>
        <v/>
      </c>
      <c r="BA181" s="10" t="str">
        <f t="shared" si="128"/>
        <v/>
      </c>
      <c r="BB181" s="10" t="str">
        <f t="shared" si="129"/>
        <v/>
      </c>
      <c r="BC181" s="10" t="str">
        <f t="shared" si="28"/>
        <v/>
      </c>
      <c r="BD181" s="10" t="str">
        <f t="shared" si="130"/>
        <v/>
      </c>
      <c r="BE181" s="10"/>
      <c r="BF181" s="10" t="b">
        <f t="shared" si="131"/>
        <v>1</v>
      </c>
      <c r="BG181" s="10" t="b">
        <f t="shared" si="30"/>
        <v>1</v>
      </c>
      <c r="BH181" s="10" t="b">
        <f t="shared" si="132"/>
        <v>0</v>
      </c>
      <c r="BI181" s="10" t="b">
        <f t="shared" si="31"/>
        <v>0</v>
      </c>
      <c r="BJ181" s="10"/>
      <c r="BK181" s="10">
        <v>1000</v>
      </c>
      <c r="BL181" s="59">
        <f t="shared" si="104"/>
        <v>0</v>
      </c>
      <c r="BM181" s="59">
        <v>10</v>
      </c>
      <c r="BN181" s="10"/>
      <c r="BO181" s="10">
        <f t="shared" si="133"/>
        <v>0</v>
      </c>
      <c r="BP181" s="59">
        <f t="shared" si="134"/>
        <v>0</v>
      </c>
      <c r="BQ181" s="59">
        <f t="shared" si="135"/>
        <v>0</v>
      </c>
      <c r="BR181" s="59">
        <f t="shared" si="136"/>
        <v>0</v>
      </c>
      <c r="BS181" s="59">
        <f t="shared" si="137"/>
        <v>0</v>
      </c>
    </row>
    <row r="182" spans="1:71" x14ac:dyDescent="0.35">
      <c r="A182" s="25"/>
      <c r="B182" s="25"/>
      <c r="C182" s="51"/>
      <c r="D182" s="10" t="str">
        <f t="shared" si="102"/>
        <v/>
      </c>
      <c r="E182" s="28"/>
      <c r="F182" s="28"/>
      <c r="G182" s="28" t="s">
        <v>4</v>
      </c>
      <c r="H182" s="28"/>
      <c r="I182" s="28"/>
      <c r="J182" s="28" t="s">
        <v>4</v>
      </c>
      <c r="K182" s="28"/>
      <c r="L182" s="28"/>
      <c r="M182" s="28" t="s">
        <v>4</v>
      </c>
      <c r="N182" s="28"/>
      <c r="O182" s="28"/>
      <c r="P182" s="28" t="s">
        <v>4</v>
      </c>
      <c r="Q182" s="28"/>
      <c r="R182" s="28"/>
      <c r="S182" s="28" t="s">
        <v>4</v>
      </c>
      <c r="T182" s="28"/>
      <c r="U182" s="28"/>
      <c r="V182" s="51" t="s">
        <v>4</v>
      </c>
      <c r="W182" s="51"/>
      <c r="X182" s="28" t="s">
        <v>4</v>
      </c>
      <c r="Y182" s="10" t="str">
        <f>IF(AND('Section 8'!$L$4=No,OR($BF182=FALSE,$BG182=FALSE)),Tab_NotReq,
IF(AND($C182="",$D182="",$F182="",$I182="",$R182="",$U182="",$W182="",$AA182="",$AB182=""),"",
IF(COUNTIF($AA182:$BD182,Incomplete)&gt;=1,Incomplete_or_multiple_errors&amp;": "&amp;INDEX($AA$2:$BD$4,1,MATCH(Incomplete,$AA182:$BD182,0)),Complete)))</f>
        <v/>
      </c>
      <c r="Z182" s="7"/>
      <c r="AA182" s="10" t="str">
        <f t="shared" si="105"/>
        <v/>
      </c>
      <c r="AB182" s="10" t="str" cm="1">
        <f t="array" ref="AB182">IF($AB$1=No,"",
IF(OR(BF182=FALSE,BG182=FALSE),"",
IF(AND(SUMPRODUCT(--(BH182:BH$336=TRUE))=0,SUMPRODUCT(--(BI182:BI$336=TRUE))=0),"",Incomplete)))</f>
        <v/>
      </c>
      <c r="AC182" s="10" t="str">
        <f>IF(AC$1=No,"",IF($C182="","",
IF(COUNTIF('Substances &amp; Codes'!$B$4:$H$276,$C182)=0,Incomplete,Complete)))</f>
        <v/>
      </c>
      <c r="AD182" s="10" t="str">
        <f t="shared" si="103"/>
        <v/>
      </c>
      <c r="AE182" s="10" t="str">
        <f t="shared" si="106"/>
        <v/>
      </c>
      <c r="AF182" s="10" t="str">
        <f t="shared" si="107"/>
        <v/>
      </c>
      <c r="AG182" s="10" t="str">
        <f t="shared" si="108"/>
        <v/>
      </c>
      <c r="AH182" s="10" t="str">
        <f t="shared" si="109"/>
        <v/>
      </c>
      <c r="AI182" s="10" t="str">
        <f t="shared" si="110"/>
        <v/>
      </c>
      <c r="AJ182" s="10" t="str">
        <f t="shared" si="111"/>
        <v/>
      </c>
      <c r="AK182" s="10" t="str">
        <f t="shared" si="112"/>
        <v/>
      </c>
      <c r="AL182" s="10" t="str">
        <f t="shared" si="113"/>
        <v/>
      </c>
      <c r="AM182" s="10" t="str">
        <f t="shared" si="114"/>
        <v/>
      </c>
      <c r="AN182" s="10" t="str">
        <f t="shared" si="115"/>
        <v/>
      </c>
      <c r="AO182" s="10" t="str">
        <f t="shared" si="116"/>
        <v/>
      </c>
      <c r="AP182" s="10" t="str">
        <f t="shared" si="117"/>
        <v/>
      </c>
      <c r="AQ182" s="10" t="str">
        <f t="shared" si="118"/>
        <v/>
      </c>
      <c r="AR182" s="10" t="str">
        <f t="shared" si="119"/>
        <v/>
      </c>
      <c r="AS182" s="10" t="str">
        <f t="shared" si="120"/>
        <v/>
      </c>
      <c r="AT182" s="10" t="str">
        <f t="shared" si="121"/>
        <v/>
      </c>
      <c r="AU182" s="10" t="str">
        <f t="shared" si="122"/>
        <v/>
      </c>
      <c r="AV182" s="10" t="str">
        <f t="shared" si="123"/>
        <v/>
      </c>
      <c r="AW182" s="10" t="str">
        <f t="shared" si="124"/>
        <v/>
      </c>
      <c r="AX182" s="10" t="str">
        <f t="shared" si="125"/>
        <v/>
      </c>
      <c r="AY182" s="10" t="str">
        <f t="shared" si="126"/>
        <v/>
      </c>
      <c r="AZ182" s="10" t="str">
        <f t="shared" si="127"/>
        <v/>
      </c>
      <c r="BA182" s="10" t="str">
        <f t="shared" si="128"/>
        <v/>
      </c>
      <c r="BB182" s="10" t="str">
        <f t="shared" si="129"/>
        <v/>
      </c>
      <c r="BC182" s="10" t="str">
        <f t="shared" si="28"/>
        <v/>
      </c>
      <c r="BD182" s="10" t="str">
        <f t="shared" si="130"/>
        <v/>
      </c>
      <c r="BE182" s="10"/>
      <c r="BF182" s="10" t="b">
        <f t="shared" si="131"/>
        <v>1</v>
      </c>
      <c r="BG182" s="10" t="b">
        <f t="shared" si="30"/>
        <v>1</v>
      </c>
      <c r="BH182" s="10" t="b">
        <f t="shared" si="132"/>
        <v>0</v>
      </c>
      <c r="BI182" s="10" t="b">
        <f t="shared" si="31"/>
        <v>0</v>
      </c>
      <c r="BJ182" s="10"/>
      <c r="BK182" s="10">
        <v>1000</v>
      </c>
      <c r="BL182" s="59">
        <f t="shared" si="104"/>
        <v>0</v>
      </c>
      <c r="BM182" s="59">
        <v>10</v>
      </c>
      <c r="BN182" s="10"/>
      <c r="BO182" s="10">
        <f t="shared" si="133"/>
        <v>0</v>
      </c>
      <c r="BP182" s="59">
        <f t="shared" si="134"/>
        <v>0</v>
      </c>
      <c r="BQ182" s="59">
        <f t="shared" si="135"/>
        <v>0</v>
      </c>
      <c r="BR182" s="59">
        <f t="shared" si="136"/>
        <v>0</v>
      </c>
      <c r="BS182" s="59">
        <f t="shared" si="137"/>
        <v>0</v>
      </c>
    </row>
    <row r="183" spans="1:71" x14ac:dyDescent="0.35">
      <c r="A183" s="25"/>
      <c r="B183" s="25"/>
      <c r="C183" s="51"/>
      <c r="D183" s="10" t="str">
        <f t="shared" si="102"/>
        <v/>
      </c>
      <c r="E183" s="28"/>
      <c r="F183" s="28"/>
      <c r="G183" s="28" t="s">
        <v>4</v>
      </c>
      <c r="H183" s="28"/>
      <c r="I183" s="28"/>
      <c r="J183" s="28" t="s">
        <v>4</v>
      </c>
      <c r="K183" s="28"/>
      <c r="L183" s="28"/>
      <c r="M183" s="28" t="s">
        <v>4</v>
      </c>
      <c r="N183" s="28"/>
      <c r="O183" s="28"/>
      <c r="P183" s="28" t="s">
        <v>4</v>
      </c>
      <c r="Q183" s="28"/>
      <c r="R183" s="28"/>
      <c r="S183" s="28" t="s">
        <v>4</v>
      </c>
      <c r="T183" s="28"/>
      <c r="U183" s="28"/>
      <c r="V183" s="51" t="s">
        <v>4</v>
      </c>
      <c r="W183" s="51"/>
      <c r="X183" s="28" t="s">
        <v>4</v>
      </c>
      <c r="Y183" s="10" t="str">
        <f>IF(AND('Section 8'!$L$4=No,OR($BF183=FALSE,$BG183=FALSE)),Tab_NotReq,
IF(AND($C183="",$D183="",$F183="",$I183="",$R183="",$U183="",$W183="",$AA183="",$AB183=""),"",
IF(COUNTIF($AA183:$BD183,Incomplete)&gt;=1,Incomplete_or_multiple_errors&amp;": "&amp;INDEX($AA$2:$BD$4,1,MATCH(Incomplete,$AA183:$BD183,0)),Complete)))</f>
        <v/>
      </c>
      <c r="Z183" s="7"/>
      <c r="AA183" s="10" t="str">
        <f t="shared" si="105"/>
        <v/>
      </c>
      <c r="AB183" s="10" t="str" cm="1">
        <f t="array" ref="AB183">IF($AB$1=No,"",
IF(OR(BF183=FALSE,BG183=FALSE),"",
IF(AND(SUMPRODUCT(--(BH183:BH$336=TRUE))=0,SUMPRODUCT(--(BI183:BI$336=TRUE))=0),"",Incomplete)))</f>
        <v/>
      </c>
      <c r="AC183" s="10" t="str">
        <f>IF(AC$1=No,"",IF($C183="","",
IF(COUNTIF('Substances &amp; Codes'!$B$4:$H$276,$C183)=0,Incomplete,Complete)))</f>
        <v/>
      </c>
      <c r="AD183" s="10" t="str">
        <f t="shared" si="103"/>
        <v/>
      </c>
      <c r="AE183" s="10" t="str">
        <f t="shared" si="106"/>
        <v/>
      </c>
      <c r="AF183" s="10" t="str">
        <f t="shared" si="107"/>
        <v/>
      </c>
      <c r="AG183" s="10" t="str">
        <f t="shared" si="108"/>
        <v/>
      </c>
      <c r="AH183" s="10" t="str">
        <f t="shared" si="109"/>
        <v/>
      </c>
      <c r="AI183" s="10" t="str">
        <f t="shared" si="110"/>
        <v/>
      </c>
      <c r="AJ183" s="10" t="str">
        <f t="shared" si="111"/>
        <v/>
      </c>
      <c r="AK183" s="10" t="str">
        <f t="shared" si="112"/>
        <v/>
      </c>
      <c r="AL183" s="10" t="str">
        <f t="shared" si="113"/>
        <v/>
      </c>
      <c r="AM183" s="10" t="str">
        <f t="shared" si="114"/>
        <v/>
      </c>
      <c r="AN183" s="10" t="str">
        <f t="shared" si="115"/>
        <v/>
      </c>
      <c r="AO183" s="10" t="str">
        <f t="shared" si="116"/>
        <v/>
      </c>
      <c r="AP183" s="10" t="str">
        <f t="shared" si="117"/>
        <v/>
      </c>
      <c r="AQ183" s="10" t="str">
        <f t="shared" si="118"/>
        <v/>
      </c>
      <c r="AR183" s="10" t="str">
        <f t="shared" si="119"/>
        <v/>
      </c>
      <c r="AS183" s="10" t="str">
        <f t="shared" si="120"/>
        <v/>
      </c>
      <c r="AT183" s="10" t="str">
        <f t="shared" si="121"/>
        <v/>
      </c>
      <c r="AU183" s="10" t="str">
        <f t="shared" si="122"/>
        <v/>
      </c>
      <c r="AV183" s="10" t="str">
        <f t="shared" si="123"/>
        <v/>
      </c>
      <c r="AW183" s="10" t="str">
        <f t="shared" si="124"/>
        <v/>
      </c>
      <c r="AX183" s="10" t="str">
        <f t="shared" si="125"/>
        <v/>
      </c>
      <c r="AY183" s="10" t="str">
        <f t="shared" si="126"/>
        <v/>
      </c>
      <c r="AZ183" s="10" t="str">
        <f t="shared" si="127"/>
        <v/>
      </c>
      <c r="BA183" s="10" t="str">
        <f t="shared" si="128"/>
        <v/>
      </c>
      <c r="BB183" s="10" t="str">
        <f t="shared" si="129"/>
        <v/>
      </c>
      <c r="BC183" s="10" t="str">
        <f t="shared" si="28"/>
        <v/>
      </c>
      <c r="BD183" s="10" t="str">
        <f t="shared" si="130"/>
        <v/>
      </c>
      <c r="BE183" s="10"/>
      <c r="BF183" s="10" t="b">
        <f t="shared" si="131"/>
        <v>1</v>
      </c>
      <c r="BG183" s="10" t="b">
        <f t="shared" si="30"/>
        <v>1</v>
      </c>
      <c r="BH183" s="10" t="b">
        <f t="shared" si="132"/>
        <v>0</v>
      </c>
      <c r="BI183" s="10" t="b">
        <f t="shared" si="31"/>
        <v>0</v>
      </c>
      <c r="BJ183" s="10"/>
      <c r="BK183" s="10">
        <v>1000</v>
      </c>
      <c r="BL183" s="59">
        <f t="shared" si="104"/>
        <v>0</v>
      </c>
      <c r="BM183" s="59">
        <v>10</v>
      </c>
      <c r="BN183" s="10"/>
      <c r="BO183" s="10">
        <f t="shared" si="133"/>
        <v>0</v>
      </c>
      <c r="BP183" s="59">
        <f t="shared" si="134"/>
        <v>0</v>
      </c>
      <c r="BQ183" s="59">
        <f t="shared" si="135"/>
        <v>0</v>
      </c>
      <c r="BR183" s="59">
        <f t="shared" si="136"/>
        <v>0</v>
      </c>
      <c r="BS183" s="59">
        <f t="shared" si="137"/>
        <v>0</v>
      </c>
    </row>
    <row r="184" spans="1:71" x14ac:dyDescent="0.35">
      <c r="A184" s="25"/>
      <c r="B184" s="25"/>
      <c r="C184" s="51"/>
      <c r="D184" s="10" t="str">
        <f t="shared" si="102"/>
        <v/>
      </c>
      <c r="E184" s="28"/>
      <c r="F184" s="28"/>
      <c r="G184" s="28" t="s">
        <v>4</v>
      </c>
      <c r="H184" s="28"/>
      <c r="I184" s="28"/>
      <c r="J184" s="28" t="s">
        <v>4</v>
      </c>
      <c r="K184" s="28"/>
      <c r="L184" s="28"/>
      <c r="M184" s="28" t="s">
        <v>4</v>
      </c>
      <c r="N184" s="28"/>
      <c r="O184" s="28"/>
      <c r="P184" s="28" t="s">
        <v>4</v>
      </c>
      <c r="Q184" s="28"/>
      <c r="R184" s="28"/>
      <c r="S184" s="28" t="s">
        <v>4</v>
      </c>
      <c r="T184" s="28"/>
      <c r="U184" s="28"/>
      <c r="V184" s="51" t="s">
        <v>4</v>
      </c>
      <c r="W184" s="51"/>
      <c r="X184" s="28" t="s">
        <v>4</v>
      </c>
      <c r="Y184" s="10" t="str">
        <f>IF(AND('Section 8'!$L$4=No,OR($BF184=FALSE,$BG184=FALSE)),Tab_NotReq,
IF(AND($C184="",$D184="",$F184="",$I184="",$R184="",$U184="",$W184="",$AA184="",$AB184=""),"",
IF(COUNTIF($AA184:$BD184,Incomplete)&gt;=1,Incomplete_or_multiple_errors&amp;": "&amp;INDEX($AA$2:$BD$4,1,MATCH(Incomplete,$AA184:$BD184,0)),Complete)))</f>
        <v/>
      </c>
      <c r="Z184" s="7"/>
      <c r="AA184" s="10" t="str">
        <f t="shared" si="105"/>
        <v/>
      </c>
      <c r="AB184" s="10" t="str" cm="1">
        <f t="array" ref="AB184">IF($AB$1=No,"",
IF(OR(BF184=FALSE,BG184=FALSE),"",
IF(AND(SUMPRODUCT(--(BH184:BH$336=TRUE))=0,SUMPRODUCT(--(BI184:BI$336=TRUE))=0),"",Incomplete)))</f>
        <v/>
      </c>
      <c r="AC184" s="10" t="str">
        <f>IF(AC$1=No,"",IF($C184="","",
IF(COUNTIF('Substances &amp; Codes'!$B$4:$H$276,$C184)=0,Incomplete,Complete)))</f>
        <v/>
      </c>
      <c r="AD184" s="10" t="str">
        <f t="shared" si="103"/>
        <v/>
      </c>
      <c r="AE184" s="10" t="str">
        <f t="shared" si="106"/>
        <v/>
      </c>
      <c r="AF184" s="10" t="str">
        <f t="shared" si="107"/>
        <v/>
      </c>
      <c r="AG184" s="10" t="str">
        <f t="shared" si="108"/>
        <v/>
      </c>
      <c r="AH184" s="10" t="str">
        <f t="shared" si="109"/>
        <v/>
      </c>
      <c r="AI184" s="10" t="str">
        <f t="shared" si="110"/>
        <v/>
      </c>
      <c r="AJ184" s="10" t="str">
        <f t="shared" si="111"/>
        <v/>
      </c>
      <c r="AK184" s="10" t="str">
        <f t="shared" si="112"/>
        <v/>
      </c>
      <c r="AL184" s="10" t="str">
        <f t="shared" si="113"/>
        <v/>
      </c>
      <c r="AM184" s="10" t="str">
        <f t="shared" si="114"/>
        <v/>
      </c>
      <c r="AN184" s="10" t="str">
        <f t="shared" si="115"/>
        <v/>
      </c>
      <c r="AO184" s="10" t="str">
        <f t="shared" si="116"/>
        <v/>
      </c>
      <c r="AP184" s="10" t="str">
        <f t="shared" si="117"/>
        <v/>
      </c>
      <c r="AQ184" s="10" t="str">
        <f t="shared" si="118"/>
        <v/>
      </c>
      <c r="AR184" s="10" t="str">
        <f t="shared" si="119"/>
        <v/>
      </c>
      <c r="AS184" s="10" t="str">
        <f t="shared" si="120"/>
        <v/>
      </c>
      <c r="AT184" s="10" t="str">
        <f t="shared" si="121"/>
        <v/>
      </c>
      <c r="AU184" s="10" t="str">
        <f t="shared" si="122"/>
        <v/>
      </c>
      <c r="AV184" s="10" t="str">
        <f t="shared" si="123"/>
        <v/>
      </c>
      <c r="AW184" s="10" t="str">
        <f t="shared" si="124"/>
        <v/>
      </c>
      <c r="AX184" s="10" t="str">
        <f t="shared" si="125"/>
        <v/>
      </c>
      <c r="AY184" s="10" t="str">
        <f t="shared" si="126"/>
        <v/>
      </c>
      <c r="AZ184" s="10" t="str">
        <f t="shared" si="127"/>
        <v/>
      </c>
      <c r="BA184" s="10" t="str">
        <f t="shared" si="128"/>
        <v/>
      </c>
      <c r="BB184" s="10" t="str">
        <f t="shared" si="129"/>
        <v/>
      </c>
      <c r="BC184" s="10" t="str">
        <f t="shared" si="28"/>
        <v/>
      </c>
      <c r="BD184" s="10" t="str">
        <f t="shared" si="130"/>
        <v/>
      </c>
      <c r="BE184" s="10"/>
      <c r="BF184" s="10" t="b">
        <f t="shared" si="131"/>
        <v>1</v>
      </c>
      <c r="BG184" s="10" t="b">
        <f t="shared" si="30"/>
        <v>1</v>
      </c>
      <c r="BH184" s="10" t="b">
        <f t="shared" si="132"/>
        <v>0</v>
      </c>
      <c r="BI184" s="10" t="b">
        <f t="shared" si="31"/>
        <v>0</v>
      </c>
      <c r="BJ184" s="10"/>
      <c r="BK184" s="10">
        <v>1000</v>
      </c>
      <c r="BL184" s="59">
        <f t="shared" si="104"/>
        <v>0</v>
      </c>
      <c r="BM184" s="59">
        <v>10</v>
      </c>
      <c r="BN184" s="10"/>
      <c r="BO184" s="10">
        <f t="shared" si="133"/>
        <v>0</v>
      </c>
      <c r="BP184" s="59">
        <f t="shared" si="134"/>
        <v>0</v>
      </c>
      <c r="BQ184" s="59">
        <f t="shared" si="135"/>
        <v>0</v>
      </c>
      <c r="BR184" s="59">
        <f t="shared" si="136"/>
        <v>0</v>
      </c>
      <c r="BS184" s="59">
        <f t="shared" si="137"/>
        <v>0</v>
      </c>
    </row>
    <row r="185" spans="1:71" x14ac:dyDescent="0.35">
      <c r="A185" s="25"/>
      <c r="B185" s="25"/>
      <c r="C185" s="51"/>
      <c r="D185" s="10" t="str">
        <f t="shared" si="102"/>
        <v/>
      </c>
      <c r="E185" s="28"/>
      <c r="F185" s="28"/>
      <c r="G185" s="28" t="s">
        <v>4</v>
      </c>
      <c r="H185" s="28"/>
      <c r="I185" s="28"/>
      <c r="J185" s="28" t="s">
        <v>4</v>
      </c>
      <c r="K185" s="28"/>
      <c r="L185" s="28"/>
      <c r="M185" s="28" t="s">
        <v>4</v>
      </c>
      <c r="N185" s="28"/>
      <c r="O185" s="28"/>
      <c r="P185" s="28" t="s">
        <v>4</v>
      </c>
      <c r="Q185" s="28"/>
      <c r="R185" s="28"/>
      <c r="S185" s="28" t="s">
        <v>4</v>
      </c>
      <c r="T185" s="28"/>
      <c r="U185" s="28"/>
      <c r="V185" s="51" t="s">
        <v>4</v>
      </c>
      <c r="W185" s="51"/>
      <c r="X185" s="28" t="s">
        <v>4</v>
      </c>
      <c r="Y185" s="10" t="str">
        <f>IF(AND('Section 8'!$L$4=No,OR($BF185=FALSE,$BG185=FALSE)),Tab_NotReq,
IF(AND($C185="",$D185="",$F185="",$I185="",$R185="",$U185="",$W185="",$AA185="",$AB185=""),"",
IF(COUNTIF($AA185:$BD185,Incomplete)&gt;=1,Incomplete_or_multiple_errors&amp;": "&amp;INDEX($AA$2:$BD$4,1,MATCH(Incomplete,$AA185:$BD185,0)),Complete)))</f>
        <v/>
      </c>
      <c r="Z185" s="7"/>
      <c r="AA185" s="10" t="str">
        <f t="shared" si="105"/>
        <v/>
      </c>
      <c r="AB185" s="10" t="str" cm="1">
        <f t="array" ref="AB185">IF($AB$1=No,"",
IF(OR(BF185=FALSE,BG185=FALSE),"",
IF(AND(SUMPRODUCT(--(BH185:BH$336=TRUE))=0,SUMPRODUCT(--(BI185:BI$336=TRUE))=0),"",Incomplete)))</f>
        <v/>
      </c>
      <c r="AC185" s="10" t="str">
        <f>IF(AC$1=No,"",IF($C185="","",
IF(COUNTIF('Substances &amp; Codes'!$B$4:$H$276,$C185)=0,Incomplete,Complete)))</f>
        <v/>
      </c>
      <c r="AD185" s="10" t="str">
        <f t="shared" si="103"/>
        <v/>
      </c>
      <c r="AE185" s="10" t="str">
        <f t="shared" si="106"/>
        <v/>
      </c>
      <c r="AF185" s="10" t="str">
        <f t="shared" si="107"/>
        <v/>
      </c>
      <c r="AG185" s="10" t="str">
        <f t="shared" si="108"/>
        <v/>
      </c>
      <c r="AH185" s="10" t="str">
        <f t="shared" si="109"/>
        <v/>
      </c>
      <c r="AI185" s="10" t="str">
        <f t="shared" si="110"/>
        <v/>
      </c>
      <c r="AJ185" s="10" t="str">
        <f t="shared" si="111"/>
        <v/>
      </c>
      <c r="AK185" s="10" t="str">
        <f t="shared" si="112"/>
        <v/>
      </c>
      <c r="AL185" s="10" t="str">
        <f t="shared" si="113"/>
        <v/>
      </c>
      <c r="AM185" s="10" t="str">
        <f t="shared" si="114"/>
        <v/>
      </c>
      <c r="AN185" s="10" t="str">
        <f t="shared" si="115"/>
        <v/>
      </c>
      <c r="AO185" s="10" t="str">
        <f t="shared" si="116"/>
        <v/>
      </c>
      <c r="AP185" s="10" t="str">
        <f t="shared" si="117"/>
        <v/>
      </c>
      <c r="AQ185" s="10" t="str">
        <f t="shared" si="118"/>
        <v/>
      </c>
      <c r="AR185" s="10" t="str">
        <f t="shared" si="119"/>
        <v/>
      </c>
      <c r="AS185" s="10" t="str">
        <f t="shared" si="120"/>
        <v/>
      </c>
      <c r="AT185" s="10" t="str">
        <f t="shared" si="121"/>
        <v/>
      </c>
      <c r="AU185" s="10" t="str">
        <f t="shared" si="122"/>
        <v/>
      </c>
      <c r="AV185" s="10" t="str">
        <f t="shared" si="123"/>
        <v/>
      </c>
      <c r="AW185" s="10" t="str">
        <f t="shared" si="124"/>
        <v/>
      </c>
      <c r="AX185" s="10" t="str">
        <f t="shared" si="125"/>
        <v/>
      </c>
      <c r="AY185" s="10" t="str">
        <f t="shared" si="126"/>
        <v/>
      </c>
      <c r="AZ185" s="10" t="str">
        <f t="shared" si="127"/>
        <v/>
      </c>
      <c r="BA185" s="10" t="str">
        <f t="shared" si="128"/>
        <v/>
      </c>
      <c r="BB185" s="10" t="str">
        <f t="shared" si="129"/>
        <v/>
      </c>
      <c r="BC185" s="10" t="str">
        <f t="shared" si="28"/>
        <v/>
      </c>
      <c r="BD185" s="10" t="str">
        <f t="shared" si="130"/>
        <v/>
      </c>
      <c r="BE185" s="10"/>
      <c r="BF185" s="10" t="b">
        <f t="shared" si="131"/>
        <v>1</v>
      </c>
      <c r="BG185" s="10" t="b">
        <f t="shared" si="30"/>
        <v>1</v>
      </c>
      <c r="BH185" s="10" t="b">
        <f t="shared" si="132"/>
        <v>0</v>
      </c>
      <c r="BI185" s="10" t="b">
        <f t="shared" si="31"/>
        <v>0</v>
      </c>
      <c r="BJ185" s="10"/>
      <c r="BK185" s="10">
        <v>1000</v>
      </c>
      <c r="BL185" s="59">
        <f t="shared" si="104"/>
        <v>0</v>
      </c>
      <c r="BM185" s="59">
        <v>10</v>
      </c>
      <c r="BN185" s="10"/>
      <c r="BO185" s="10">
        <f t="shared" si="133"/>
        <v>0</v>
      </c>
      <c r="BP185" s="59">
        <f t="shared" si="134"/>
        <v>0</v>
      </c>
      <c r="BQ185" s="59">
        <f t="shared" si="135"/>
        <v>0</v>
      </c>
      <c r="BR185" s="59">
        <f t="shared" si="136"/>
        <v>0</v>
      </c>
      <c r="BS185" s="59">
        <f t="shared" si="137"/>
        <v>0</v>
      </c>
    </row>
    <row r="186" spans="1:71" x14ac:dyDescent="0.35">
      <c r="A186" s="25"/>
      <c r="B186" s="25"/>
      <c r="C186" s="51"/>
      <c r="D186" s="10" t="str">
        <f t="shared" si="102"/>
        <v/>
      </c>
      <c r="E186" s="28"/>
      <c r="F186" s="28"/>
      <c r="G186" s="28" t="s">
        <v>4</v>
      </c>
      <c r="H186" s="28"/>
      <c r="I186" s="28"/>
      <c r="J186" s="28" t="s">
        <v>4</v>
      </c>
      <c r="K186" s="28"/>
      <c r="L186" s="28"/>
      <c r="M186" s="28" t="s">
        <v>4</v>
      </c>
      <c r="N186" s="28"/>
      <c r="O186" s="28"/>
      <c r="P186" s="28" t="s">
        <v>4</v>
      </c>
      <c r="Q186" s="28"/>
      <c r="R186" s="28"/>
      <c r="S186" s="28" t="s">
        <v>4</v>
      </c>
      <c r="T186" s="28"/>
      <c r="U186" s="28"/>
      <c r="V186" s="51" t="s">
        <v>4</v>
      </c>
      <c r="W186" s="51"/>
      <c r="X186" s="28" t="s">
        <v>4</v>
      </c>
      <c r="Y186" s="10" t="str">
        <f>IF(AND('Section 8'!$L$4=No,OR($BF186=FALSE,$BG186=FALSE)),Tab_NotReq,
IF(AND($C186="",$D186="",$F186="",$I186="",$R186="",$U186="",$W186="",$AA186="",$AB186=""),"",
IF(COUNTIF($AA186:$BD186,Incomplete)&gt;=1,Incomplete_or_multiple_errors&amp;": "&amp;INDEX($AA$2:$BD$4,1,MATCH(Incomplete,$AA186:$BD186,0)),Complete)))</f>
        <v/>
      </c>
      <c r="Z186" s="7"/>
      <c r="AA186" s="10" t="str">
        <f t="shared" si="105"/>
        <v/>
      </c>
      <c r="AB186" s="10" t="str" cm="1">
        <f t="array" ref="AB186">IF($AB$1=No,"",
IF(OR(BF186=FALSE,BG186=FALSE),"",
IF(AND(SUMPRODUCT(--(BH186:BH$336=TRUE))=0,SUMPRODUCT(--(BI186:BI$336=TRUE))=0),"",Incomplete)))</f>
        <v/>
      </c>
      <c r="AC186" s="10" t="str">
        <f>IF(AC$1=No,"",IF($C186="","",
IF(COUNTIF('Substances &amp; Codes'!$B$4:$H$276,$C186)=0,Incomplete,Complete)))</f>
        <v/>
      </c>
      <c r="AD186" s="10" t="str">
        <f t="shared" si="103"/>
        <v/>
      </c>
      <c r="AE186" s="10" t="str">
        <f t="shared" si="106"/>
        <v/>
      </c>
      <c r="AF186" s="10" t="str">
        <f t="shared" si="107"/>
        <v/>
      </c>
      <c r="AG186" s="10" t="str">
        <f t="shared" si="108"/>
        <v/>
      </c>
      <c r="AH186" s="10" t="str">
        <f t="shared" si="109"/>
        <v/>
      </c>
      <c r="AI186" s="10" t="str">
        <f t="shared" si="110"/>
        <v/>
      </c>
      <c r="AJ186" s="10" t="str">
        <f t="shared" si="111"/>
        <v/>
      </c>
      <c r="AK186" s="10" t="str">
        <f t="shared" si="112"/>
        <v/>
      </c>
      <c r="AL186" s="10" t="str">
        <f t="shared" si="113"/>
        <v/>
      </c>
      <c r="AM186" s="10" t="str">
        <f t="shared" si="114"/>
        <v/>
      </c>
      <c r="AN186" s="10" t="str">
        <f t="shared" si="115"/>
        <v/>
      </c>
      <c r="AO186" s="10" t="str">
        <f t="shared" si="116"/>
        <v/>
      </c>
      <c r="AP186" s="10" t="str">
        <f t="shared" si="117"/>
        <v/>
      </c>
      <c r="AQ186" s="10" t="str">
        <f t="shared" si="118"/>
        <v/>
      </c>
      <c r="AR186" s="10" t="str">
        <f t="shared" si="119"/>
        <v/>
      </c>
      <c r="AS186" s="10" t="str">
        <f t="shared" si="120"/>
        <v/>
      </c>
      <c r="AT186" s="10" t="str">
        <f t="shared" si="121"/>
        <v/>
      </c>
      <c r="AU186" s="10" t="str">
        <f t="shared" si="122"/>
        <v/>
      </c>
      <c r="AV186" s="10" t="str">
        <f t="shared" si="123"/>
        <v/>
      </c>
      <c r="AW186" s="10" t="str">
        <f t="shared" si="124"/>
        <v/>
      </c>
      <c r="AX186" s="10" t="str">
        <f t="shared" si="125"/>
        <v/>
      </c>
      <c r="AY186" s="10" t="str">
        <f t="shared" si="126"/>
        <v/>
      </c>
      <c r="AZ186" s="10" t="str">
        <f t="shared" si="127"/>
        <v/>
      </c>
      <c r="BA186" s="10" t="str">
        <f t="shared" si="128"/>
        <v/>
      </c>
      <c r="BB186" s="10" t="str">
        <f t="shared" si="129"/>
        <v/>
      </c>
      <c r="BC186" s="10" t="str">
        <f t="shared" si="28"/>
        <v/>
      </c>
      <c r="BD186" s="10" t="str">
        <f t="shared" si="130"/>
        <v/>
      </c>
      <c r="BE186" s="10"/>
      <c r="BF186" s="10" t="b">
        <f t="shared" si="131"/>
        <v>1</v>
      </c>
      <c r="BG186" s="10" t="b">
        <f t="shared" si="30"/>
        <v>1</v>
      </c>
      <c r="BH186" s="10" t="b">
        <f t="shared" si="132"/>
        <v>0</v>
      </c>
      <c r="BI186" s="10" t="b">
        <f t="shared" si="31"/>
        <v>0</v>
      </c>
      <c r="BJ186" s="10"/>
      <c r="BK186" s="10">
        <v>1000</v>
      </c>
      <c r="BL186" s="59">
        <f t="shared" si="104"/>
        <v>0</v>
      </c>
      <c r="BM186" s="59">
        <v>10</v>
      </c>
      <c r="BN186" s="10"/>
      <c r="BO186" s="10">
        <f t="shared" si="133"/>
        <v>0</v>
      </c>
      <c r="BP186" s="59">
        <f t="shared" si="134"/>
        <v>0</v>
      </c>
      <c r="BQ186" s="59">
        <f t="shared" si="135"/>
        <v>0</v>
      </c>
      <c r="BR186" s="59">
        <f t="shared" si="136"/>
        <v>0</v>
      </c>
      <c r="BS186" s="59">
        <f t="shared" si="137"/>
        <v>0</v>
      </c>
    </row>
    <row r="187" spans="1:71" x14ac:dyDescent="0.35">
      <c r="A187" s="25"/>
      <c r="B187" s="25"/>
      <c r="C187" s="51"/>
      <c r="D187" s="10" t="str">
        <f t="shared" si="102"/>
        <v/>
      </c>
      <c r="E187" s="28"/>
      <c r="F187" s="28"/>
      <c r="G187" s="28" t="s">
        <v>4</v>
      </c>
      <c r="H187" s="28"/>
      <c r="I187" s="28"/>
      <c r="J187" s="28" t="s">
        <v>4</v>
      </c>
      <c r="K187" s="28"/>
      <c r="L187" s="28"/>
      <c r="M187" s="28" t="s">
        <v>4</v>
      </c>
      <c r="N187" s="28"/>
      <c r="O187" s="28"/>
      <c r="P187" s="28" t="s">
        <v>4</v>
      </c>
      <c r="Q187" s="28"/>
      <c r="R187" s="28"/>
      <c r="S187" s="28" t="s">
        <v>4</v>
      </c>
      <c r="T187" s="28"/>
      <c r="U187" s="28"/>
      <c r="V187" s="51" t="s">
        <v>4</v>
      </c>
      <c r="W187" s="51"/>
      <c r="X187" s="28" t="s">
        <v>4</v>
      </c>
      <c r="Y187" s="10" t="str">
        <f>IF(AND('Section 8'!$L$4=No,OR($BF187=FALSE,$BG187=FALSE)),Tab_NotReq,
IF(AND($C187="",$D187="",$F187="",$I187="",$R187="",$U187="",$W187="",$AA187="",$AB187=""),"",
IF(COUNTIF($AA187:$BD187,Incomplete)&gt;=1,Incomplete_or_multiple_errors&amp;": "&amp;INDEX($AA$2:$BD$4,1,MATCH(Incomplete,$AA187:$BD187,0)),Complete)))</f>
        <v/>
      </c>
      <c r="Z187" s="7"/>
      <c r="AA187" s="10" t="str">
        <f t="shared" si="105"/>
        <v/>
      </c>
      <c r="AB187" s="10" t="str" cm="1">
        <f t="array" ref="AB187">IF($AB$1=No,"",
IF(OR(BF187=FALSE,BG187=FALSE),"",
IF(AND(SUMPRODUCT(--(BH187:BH$336=TRUE))=0,SUMPRODUCT(--(BI187:BI$336=TRUE))=0),"",Incomplete)))</f>
        <v/>
      </c>
      <c r="AC187" s="10" t="str">
        <f>IF(AC$1=No,"",IF($C187="","",
IF(COUNTIF('Substances &amp; Codes'!$B$4:$H$276,$C187)=0,Incomplete,Complete)))</f>
        <v/>
      </c>
      <c r="AD187" s="10" t="str">
        <f t="shared" si="103"/>
        <v/>
      </c>
      <c r="AE187" s="10" t="str">
        <f t="shared" si="106"/>
        <v/>
      </c>
      <c r="AF187" s="10" t="str">
        <f t="shared" si="107"/>
        <v/>
      </c>
      <c r="AG187" s="10" t="str">
        <f t="shared" si="108"/>
        <v/>
      </c>
      <c r="AH187" s="10" t="str">
        <f t="shared" si="109"/>
        <v/>
      </c>
      <c r="AI187" s="10" t="str">
        <f t="shared" si="110"/>
        <v/>
      </c>
      <c r="AJ187" s="10" t="str">
        <f t="shared" si="111"/>
        <v/>
      </c>
      <c r="AK187" s="10" t="str">
        <f t="shared" si="112"/>
        <v/>
      </c>
      <c r="AL187" s="10" t="str">
        <f t="shared" si="113"/>
        <v/>
      </c>
      <c r="AM187" s="10" t="str">
        <f t="shared" si="114"/>
        <v/>
      </c>
      <c r="AN187" s="10" t="str">
        <f t="shared" si="115"/>
        <v/>
      </c>
      <c r="AO187" s="10" t="str">
        <f t="shared" si="116"/>
        <v/>
      </c>
      <c r="AP187" s="10" t="str">
        <f t="shared" si="117"/>
        <v/>
      </c>
      <c r="AQ187" s="10" t="str">
        <f t="shared" si="118"/>
        <v/>
      </c>
      <c r="AR187" s="10" t="str">
        <f t="shared" si="119"/>
        <v/>
      </c>
      <c r="AS187" s="10" t="str">
        <f t="shared" si="120"/>
        <v/>
      </c>
      <c r="AT187" s="10" t="str">
        <f t="shared" si="121"/>
        <v/>
      </c>
      <c r="AU187" s="10" t="str">
        <f t="shared" si="122"/>
        <v/>
      </c>
      <c r="AV187" s="10" t="str">
        <f t="shared" si="123"/>
        <v/>
      </c>
      <c r="AW187" s="10" t="str">
        <f t="shared" si="124"/>
        <v/>
      </c>
      <c r="AX187" s="10" t="str">
        <f t="shared" si="125"/>
        <v/>
      </c>
      <c r="AY187" s="10" t="str">
        <f t="shared" si="126"/>
        <v/>
      </c>
      <c r="AZ187" s="10" t="str">
        <f t="shared" si="127"/>
        <v/>
      </c>
      <c r="BA187" s="10" t="str">
        <f t="shared" si="128"/>
        <v/>
      </c>
      <c r="BB187" s="10" t="str">
        <f t="shared" si="129"/>
        <v/>
      </c>
      <c r="BC187" s="10" t="str">
        <f t="shared" si="28"/>
        <v/>
      </c>
      <c r="BD187" s="10" t="str">
        <f t="shared" si="130"/>
        <v/>
      </c>
      <c r="BE187" s="10"/>
      <c r="BF187" s="10" t="b">
        <f t="shared" si="131"/>
        <v>1</v>
      </c>
      <c r="BG187" s="10" t="b">
        <f t="shared" si="30"/>
        <v>1</v>
      </c>
      <c r="BH187" s="10" t="b">
        <f t="shared" si="132"/>
        <v>0</v>
      </c>
      <c r="BI187" s="10" t="b">
        <f t="shared" si="31"/>
        <v>0</v>
      </c>
      <c r="BJ187" s="10"/>
      <c r="BK187" s="10">
        <v>1000</v>
      </c>
      <c r="BL187" s="59">
        <f t="shared" si="104"/>
        <v>0</v>
      </c>
      <c r="BM187" s="59">
        <v>10</v>
      </c>
      <c r="BN187" s="10"/>
      <c r="BO187" s="10">
        <f t="shared" si="133"/>
        <v>0</v>
      </c>
      <c r="BP187" s="59">
        <f t="shared" si="134"/>
        <v>0</v>
      </c>
      <c r="BQ187" s="59">
        <f t="shared" si="135"/>
        <v>0</v>
      </c>
      <c r="BR187" s="59">
        <f t="shared" si="136"/>
        <v>0</v>
      </c>
      <c r="BS187" s="59">
        <f t="shared" si="137"/>
        <v>0</v>
      </c>
    </row>
    <row r="188" spans="1:71" x14ac:dyDescent="0.35">
      <c r="A188" s="25"/>
      <c r="B188" s="25"/>
      <c r="C188" s="51"/>
      <c r="D188" s="10" t="str">
        <f t="shared" si="102"/>
        <v/>
      </c>
      <c r="E188" s="28"/>
      <c r="F188" s="28"/>
      <c r="G188" s="28" t="s">
        <v>4</v>
      </c>
      <c r="H188" s="28"/>
      <c r="I188" s="28"/>
      <c r="J188" s="28" t="s">
        <v>4</v>
      </c>
      <c r="K188" s="28"/>
      <c r="L188" s="28"/>
      <c r="M188" s="28" t="s">
        <v>4</v>
      </c>
      <c r="N188" s="28"/>
      <c r="O188" s="28"/>
      <c r="P188" s="28" t="s">
        <v>4</v>
      </c>
      <c r="Q188" s="28"/>
      <c r="R188" s="28"/>
      <c r="S188" s="28" t="s">
        <v>4</v>
      </c>
      <c r="T188" s="28"/>
      <c r="U188" s="28"/>
      <c r="V188" s="51" t="s">
        <v>4</v>
      </c>
      <c r="W188" s="51"/>
      <c r="X188" s="28" t="s">
        <v>4</v>
      </c>
      <c r="Y188" s="10" t="str">
        <f>IF(AND('Section 8'!$L$4=No,OR($BF188=FALSE,$BG188=FALSE)),Tab_NotReq,
IF(AND($C188="",$D188="",$F188="",$I188="",$R188="",$U188="",$W188="",$AA188="",$AB188=""),"",
IF(COUNTIF($AA188:$BD188,Incomplete)&gt;=1,Incomplete_or_multiple_errors&amp;": "&amp;INDEX($AA$2:$BD$4,1,MATCH(Incomplete,$AA188:$BD188,0)),Complete)))</f>
        <v/>
      </c>
      <c r="Z188" s="7"/>
      <c r="AA188" s="10" t="str">
        <f t="shared" si="105"/>
        <v/>
      </c>
      <c r="AB188" s="10" t="str" cm="1">
        <f t="array" ref="AB188">IF($AB$1=No,"",
IF(OR(BF188=FALSE,BG188=FALSE),"",
IF(AND(SUMPRODUCT(--(BH188:BH$336=TRUE))=0,SUMPRODUCT(--(BI188:BI$336=TRUE))=0),"",Incomplete)))</f>
        <v/>
      </c>
      <c r="AC188" s="10" t="str">
        <f>IF(AC$1=No,"",IF($C188="","",
IF(COUNTIF('Substances &amp; Codes'!$B$4:$H$276,$C188)=0,Incomplete,Complete)))</f>
        <v/>
      </c>
      <c r="AD188" s="10" t="str">
        <f t="shared" si="103"/>
        <v/>
      </c>
      <c r="AE188" s="10" t="str">
        <f t="shared" si="106"/>
        <v/>
      </c>
      <c r="AF188" s="10" t="str">
        <f t="shared" si="107"/>
        <v/>
      </c>
      <c r="AG188" s="10" t="str">
        <f t="shared" si="108"/>
        <v/>
      </c>
      <c r="AH188" s="10" t="str">
        <f t="shared" si="109"/>
        <v/>
      </c>
      <c r="AI188" s="10" t="str">
        <f t="shared" si="110"/>
        <v/>
      </c>
      <c r="AJ188" s="10" t="str">
        <f t="shared" si="111"/>
        <v/>
      </c>
      <c r="AK188" s="10" t="str">
        <f t="shared" si="112"/>
        <v/>
      </c>
      <c r="AL188" s="10" t="str">
        <f t="shared" si="113"/>
        <v/>
      </c>
      <c r="AM188" s="10" t="str">
        <f t="shared" si="114"/>
        <v/>
      </c>
      <c r="AN188" s="10" t="str">
        <f t="shared" si="115"/>
        <v/>
      </c>
      <c r="AO188" s="10" t="str">
        <f t="shared" si="116"/>
        <v/>
      </c>
      <c r="AP188" s="10" t="str">
        <f t="shared" si="117"/>
        <v/>
      </c>
      <c r="AQ188" s="10" t="str">
        <f t="shared" si="118"/>
        <v/>
      </c>
      <c r="AR188" s="10" t="str">
        <f t="shared" si="119"/>
        <v/>
      </c>
      <c r="AS188" s="10" t="str">
        <f t="shared" si="120"/>
        <v/>
      </c>
      <c r="AT188" s="10" t="str">
        <f t="shared" si="121"/>
        <v/>
      </c>
      <c r="AU188" s="10" t="str">
        <f t="shared" si="122"/>
        <v/>
      </c>
      <c r="AV188" s="10" t="str">
        <f t="shared" si="123"/>
        <v/>
      </c>
      <c r="AW188" s="10" t="str">
        <f t="shared" si="124"/>
        <v/>
      </c>
      <c r="AX188" s="10" t="str">
        <f t="shared" si="125"/>
        <v/>
      </c>
      <c r="AY188" s="10" t="str">
        <f t="shared" si="126"/>
        <v/>
      </c>
      <c r="AZ188" s="10" t="str">
        <f t="shared" si="127"/>
        <v/>
      </c>
      <c r="BA188" s="10" t="str">
        <f t="shared" si="128"/>
        <v/>
      </c>
      <c r="BB188" s="10" t="str">
        <f t="shared" si="129"/>
        <v/>
      </c>
      <c r="BC188" s="10" t="str">
        <f t="shared" si="28"/>
        <v/>
      </c>
      <c r="BD188" s="10" t="str">
        <f t="shared" si="130"/>
        <v/>
      </c>
      <c r="BE188" s="10"/>
      <c r="BF188" s="10" t="b">
        <f t="shared" si="131"/>
        <v>1</v>
      </c>
      <c r="BG188" s="10" t="b">
        <f t="shared" si="30"/>
        <v>1</v>
      </c>
      <c r="BH188" s="10" t="b">
        <f t="shared" si="132"/>
        <v>0</v>
      </c>
      <c r="BI188" s="10" t="b">
        <f t="shared" si="31"/>
        <v>0</v>
      </c>
      <c r="BJ188" s="10"/>
      <c r="BK188" s="10">
        <v>1000</v>
      </c>
      <c r="BL188" s="59">
        <f t="shared" si="104"/>
        <v>0</v>
      </c>
      <c r="BM188" s="59">
        <v>10</v>
      </c>
      <c r="BN188" s="10"/>
      <c r="BO188" s="10">
        <f t="shared" si="133"/>
        <v>0</v>
      </c>
      <c r="BP188" s="59">
        <f t="shared" si="134"/>
        <v>0</v>
      </c>
      <c r="BQ188" s="59">
        <f t="shared" si="135"/>
        <v>0</v>
      </c>
      <c r="BR188" s="59">
        <f t="shared" si="136"/>
        <v>0</v>
      </c>
      <c r="BS188" s="59">
        <f t="shared" si="137"/>
        <v>0</v>
      </c>
    </row>
    <row r="189" spans="1:71" x14ac:dyDescent="0.35">
      <c r="A189" s="25"/>
      <c r="B189" s="25"/>
      <c r="C189" s="51"/>
      <c r="D189" s="10" t="str">
        <f t="shared" si="102"/>
        <v/>
      </c>
      <c r="E189" s="28"/>
      <c r="F189" s="28"/>
      <c r="G189" s="28" t="s">
        <v>4</v>
      </c>
      <c r="H189" s="28"/>
      <c r="I189" s="28"/>
      <c r="J189" s="28" t="s">
        <v>4</v>
      </c>
      <c r="K189" s="28"/>
      <c r="L189" s="28"/>
      <c r="M189" s="28" t="s">
        <v>4</v>
      </c>
      <c r="N189" s="28"/>
      <c r="O189" s="28"/>
      <c r="P189" s="28" t="s">
        <v>4</v>
      </c>
      <c r="Q189" s="28"/>
      <c r="R189" s="28"/>
      <c r="S189" s="28" t="s">
        <v>4</v>
      </c>
      <c r="T189" s="28"/>
      <c r="U189" s="28"/>
      <c r="V189" s="51" t="s">
        <v>4</v>
      </c>
      <c r="W189" s="51"/>
      <c r="X189" s="28" t="s">
        <v>4</v>
      </c>
      <c r="Y189" s="10" t="str">
        <f>IF(AND('Section 8'!$L$4=No,OR($BF189=FALSE,$BG189=FALSE)),Tab_NotReq,
IF(AND($C189="",$D189="",$F189="",$I189="",$R189="",$U189="",$W189="",$AA189="",$AB189=""),"",
IF(COUNTIF($AA189:$BD189,Incomplete)&gt;=1,Incomplete_or_multiple_errors&amp;": "&amp;INDEX($AA$2:$BD$4,1,MATCH(Incomplete,$AA189:$BD189,0)),Complete)))</f>
        <v/>
      </c>
      <c r="Z189" s="7"/>
      <c r="AA189" s="10" t="str">
        <f t="shared" si="105"/>
        <v/>
      </c>
      <c r="AB189" s="10" t="str" cm="1">
        <f t="array" ref="AB189">IF($AB$1=No,"",
IF(OR(BF189=FALSE,BG189=FALSE),"",
IF(AND(SUMPRODUCT(--(BH189:BH$336=TRUE))=0,SUMPRODUCT(--(BI189:BI$336=TRUE))=0),"",Incomplete)))</f>
        <v/>
      </c>
      <c r="AC189" s="10" t="str">
        <f>IF(AC$1=No,"",IF($C189="","",
IF(COUNTIF('Substances &amp; Codes'!$B$4:$H$276,$C189)=0,Incomplete,Complete)))</f>
        <v/>
      </c>
      <c r="AD189" s="10" t="str">
        <f t="shared" si="103"/>
        <v/>
      </c>
      <c r="AE189" s="10" t="str">
        <f t="shared" si="106"/>
        <v/>
      </c>
      <c r="AF189" s="10" t="str">
        <f t="shared" si="107"/>
        <v/>
      </c>
      <c r="AG189" s="10" t="str">
        <f t="shared" si="108"/>
        <v/>
      </c>
      <c r="AH189" s="10" t="str">
        <f t="shared" si="109"/>
        <v/>
      </c>
      <c r="AI189" s="10" t="str">
        <f t="shared" si="110"/>
        <v/>
      </c>
      <c r="AJ189" s="10" t="str">
        <f t="shared" si="111"/>
        <v/>
      </c>
      <c r="AK189" s="10" t="str">
        <f t="shared" si="112"/>
        <v/>
      </c>
      <c r="AL189" s="10" t="str">
        <f t="shared" si="113"/>
        <v/>
      </c>
      <c r="AM189" s="10" t="str">
        <f t="shared" si="114"/>
        <v/>
      </c>
      <c r="AN189" s="10" t="str">
        <f t="shared" si="115"/>
        <v/>
      </c>
      <c r="AO189" s="10" t="str">
        <f t="shared" si="116"/>
        <v/>
      </c>
      <c r="AP189" s="10" t="str">
        <f t="shared" si="117"/>
        <v/>
      </c>
      <c r="AQ189" s="10" t="str">
        <f t="shared" si="118"/>
        <v/>
      </c>
      <c r="AR189" s="10" t="str">
        <f t="shared" si="119"/>
        <v/>
      </c>
      <c r="AS189" s="10" t="str">
        <f t="shared" si="120"/>
        <v/>
      </c>
      <c r="AT189" s="10" t="str">
        <f t="shared" si="121"/>
        <v/>
      </c>
      <c r="AU189" s="10" t="str">
        <f t="shared" si="122"/>
        <v/>
      </c>
      <c r="AV189" s="10" t="str">
        <f t="shared" si="123"/>
        <v/>
      </c>
      <c r="AW189" s="10" t="str">
        <f t="shared" si="124"/>
        <v/>
      </c>
      <c r="AX189" s="10" t="str">
        <f t="shared" si="125"/>
        <v/>
      </c>
      <c r="AY189" s="10" t="str">
        <f t="shared" si="126"/>
        <v/>
      </c>
      <c r="AZ189" s="10" t="str">
        <f t="shared" si="127"/>
        <v/>
      </c>
      <c r="BA189" s="10" t="str">
        <f t="shared" si="128"/>
        <v/>
      </c>
      <c r="BB189" s="10" t="str">
        <f t="shared" si="129"/>
        <v/>
      </c>
      <c r="BC189" s="10" t="str">
        <f t="shared" si="28"/>
        <v/>
      </c>
      <c r="BD189" s="10" t="str">
        <f t="shared" si="130"/>
        <v/>
      </c>
      <c r="BE189" s="10"/>
      <c r="BF189" s="10" t="b">
        <f t="shared" si="131"/>
        <v>1</v>
      </c>
      <c r="BG189" s="10" t="b">
        <f t="shared" si="30"/>
        <v>1</v>
      </c>
      <c r="BH189" s="10" t="b">
        <f t="shared" si="132"/>
        <v>0</v>
      </c>
      <c r="BI189" s="10" t="b">
        <f t="shared" si="31"/>
        <v>0</v>
      </c>
      <c r="BJ189" s="10"/>
      <c r="BK189" s="10">
        <v>1000</v>
      </c>
      <c r="BL189" s="59">
        <f t="shared" si="104"/>
        <v>0</v>
      </c>
      <c r="BM189" s="59">
        <v>10</v>
      </c>
      <c r="BN189" s="10"/>
      <c r="BO189" s="10">
        <f t="shared" si="133"/>
        <v>0</v>
      </c>
      <c r="BP189" s="59">
        <f t="shared" si="134"/>
        <v>0</v>
      </c>
      <c r="BQ189" s="59">
        <f t="shared" si="135"/>
        <v>0</v>
      </c>
      <c r="BR189" s="59">
        <f t="shared" si="136"/>
        <v>0</v>
      </c>
      <c r="BS189" s="59">
        <f t="shared" si="137"/>
        <v>0</v>
      </c>
    </row>
    <row r="190" spans="1:71" x14ac:dyDescent="0.35">
      <c r="A190" s="25"/>
      <c r="B190" s="25"/>
      <c r="C190" s="51"/>
      <c r="D190" s="10" t="str">
        <f t="shared" si="102"/>
        <v/>
      </c>
      <c r="E190" s="28"/>
      <c r="F190" s="28"/>
      <c r="G190" s="28" t="s">
        <v>4</v>
      </c>
      <c r="H190" s="28"/>
      <c r="I190" s="28"/>
      <c r="J190" s="28" t="s">
        <v>4</v>
      </c>
      <c r="K190" s="28"/>
      <c r="L190" s="28"/>
      <c r="M190" s="28" t="s">
        <v>4</v>
      </c>
      <c r="N190" s="28"/>
      <c r="O190" s="28"/>
      <c r="P190" s="28" t="s">
        <v>4</v>
      </c>
      <c r="Q190" s="28"/>
      <c r="R190" s="28"/>
      <c r="S190" s="28" t="s">
        <v>4</v>
      </c>
      <c r="T190" s="28"/>
      <c r="U190" s="28"/>
      <c r="V190" s="51" t="s">
        <v>4</v>
      </c>
      <c r="W190" s="51"/>
      <c r="X190" s="28" t="s">
        <v>4</v>
      </c>
      <c r="Y190" s="10" t="str">
        <f>IF(AND('Section 8'!$L$4=No,OR($BF190=FALSE,$BG190=FALSE)),Tab_NotReq,
IF(AND($C190="",$D190="",$F190="",$I190="",$R190="",$U190="",$W190="",$AA190="",$AB190=""),"",
IF(COUNTIF($AA190:$BD190,Incomplete)&gt;=1,Incomplete_or_multiple_errors&amp;": "&amp;INDEX($AA$2:$BD$4,1,MATCH(Incomplete,$AA190:$BD190,0)),Complete)))</f>
        <v/>
      </c>
      <c r="Z190" s="7"/>
      <c r="AA190" s="10" t="str">
        <f t="shared" si="105"/>
        <v/>
      </c>
      <c r="AB190" s="10" t="str" cm="1">
        <f t="array" ref="AB190">IF($AB$1=No,"",
IF(OR(BF190=FALSE,BG190=FALSE),"",
IF(AND(SUMPRODUCT(--(BH190:BH$336=TRUE))=0,SUMPRODUCT(--(BI190:BI$336=TRUE))=0),"",Incomplete)))</f>
        <v/>
      </c>
      <c r="AC190" s="10" t="str">
        <f>IF(AC$1=No,"",IF($C190="","",
IF(COUNTIF('Substances &amp; Codes'!$B$4:$H$276,$C190)=0,Incomplete,Complete)))</f>
        <v/>
      </c>
      <c r="AD190" s="10" t="str">
        <f t="shared" si="103"/>
        <v/>
      </c>
      <c r="AE190" s="10" t="str">
        <f t="shared" si="106"/>
        <v/>
      </c>
      <c r="AF190" s="10" t="str">
        <f t="shared" si="107"/>
        <v/>
      </c>
      <c r="AG190" s="10" t="str">
        <f t="shared" si="108"/>
        <v/>
      </c>
      <c r="AH190" s="10" t="str">
        <f t="shared" si="109"/>
        <v/>
      </c>
      <c r="AI190" s="10" t="str">
        <f t="shared" si="110"/>
        <v/>
      </c>
      <c r="AJ190" s="10" t="str">
        <f t="shared" si="111"/>
        <v/>
      </c>
      <c r="AK190" s="10" t="str">
        <f t="shared" si="112"/>
        <v/>
      </c>
      <c r="AL190" s="10" t="str">
        <f t="shared" si="113"/>
        <v/>
      </c>
      <c r="AM190" s="10" t="str">
        <f t="shared" si="114"/>
        <v/>
      </c>
      <c r="AN190" s="10" t="str">
        <f t="shared" si="115"/>
        <v/>
      </c>
      <c r="AO190" s="10" t="str">
        <f t="shared" si="116"/>
        <v/>
      </c>
      <c r="AP190" s="10" t="str">
        <f t="shared" si="117"/>
        <v/>
      </c>
      <c r="AQ190" s="10" t="str">
        <f t="shared" si="118"/>
        <v/>
      </c>
      <c r="AR190" s="10" t="str">
        <f t="shared" si="119"/>
        <v/>
      </c>
      <c r="AS190" s="10" t="str">
        <f t="shared" si="120"/>
        <v/>
      </c>
      <c r="AT190" s="10" t="str">
        <f t="shared" si="121"/>
        <v/>
      </c>
      <c r="AU190" s="10" t="str">
        <f t="shared" si="122"/>
        <v/>
      </c>
      <c r="AV190" s="10" t="str">
        <f t="shared" si="123"/>
        <v/>
      </c>
      <c r="AW190" s="10" t="str">
        <f t="shared" si="124"/>
        <v/>
      </c>
      <c r="AX190" s="10" t="str">
        <f t="shared" si="125"/>
        <v/>
      </c>
      <c r="AY190" s="10" t="str">
        <f t="shared" si="126"/>
        <v/>
      </c>
      <c r="AZ190" s="10" t="str">
        <f t="shared" si="127"/>
        <v/>
      </c>
      <c r="BA190" s="10" t="str">
        <f t="shared" si="128"/>
        <v/>
      </c>
      <c r="BB190" s="10" t="str">
        <f t="shared" si="129"/>
        <v/>
      </c>
      <c r="BC190" s="10" t="str">
        <f t="shared" si="28"/>
        <v/>
      </c>
      <c r="BD190" s="10" t="str">
        <f t="shared" si="130"/>
        <v/>
      </c>
      <c r="BE190" s="10"/>
      <c r="BF190" s="10" t="b">
        <f t="shared" si="131"/>
        <v>1</v>
      </c>
      <c r="BG190" s="10" t="b">
        <f t="shared" si="30"/>
        <v>1</v>
      </c>
      <c r="BH190" s="10" t="b">
        <f t="shared" si="132"/>
        <v>0</v>
      </c>
      <c r="BI190" s="10" t="b">
        <f t="shared" si="31"/>
        <v>0</v>
      </c>
      <c r="BJ190" s="10"/>
      <c r="BK190" s="10">
        <v>1000</v>
      </c>
      <c r="BL190" s="59">
        <f t="shared" si="104"/>
        <v>0</v>
      </c>
      <c r="BM190" s="59">
        <v>10</v>
      </c>
      <c r="BN190" s="10"/>
      <c r="BO190" s="10">
        <f t="shared" si="133"/>
        <v>0</v>
      </c>
      <c r="BP190" s="59">
        <f t="shared" si="134"/>
        <v>0</v>
      </c>
      <c r="BQ190" s="59">
        <f t="shared" si="135"/>
        <v>0</v>
      </c>
      <c r="BR190" s="59">
        <f t="shared" si="136"/>
        <v>0</v>
      </c>
      <c r="BS190" s="59">
        <f t="shared" si="137"/>
        <v>0</v>
      </c>
    </row>
    <row r="191" spans="1:71" x14ac:dyDescent="0.35">
      <c r="A191" s="25"/>
      <c r="B191" s="25"/>
      <c r="C191" s="51"/>
      <c r="D191" s="10" t="str">
        <f t="shared" si="102"/>
        <v/>
      </c>
      <c r="E191" s="28"/>
      <c r="F191" s="28"/>
      <c r="G191" s="28" t="s">
        <v>4</v>
      </c>
      <c r="H191" s="28"/>
      <c r="I191" s="28"/>
      <c r="J191" s="28" t="s">
        <v>4</v>
      </c>
      <c r="K191" s="28"/>
      <c r="L191" s="28"/>
      <c r="M191" s="28" t="s">
        <v>4</v>
      </c>
      <c r="N191" s="28"/>
      <c r="O191" s="28"/>
      <c r="P191" s="28" t="s">
        <v>4</v>
      </c>
      <c r="Q191" s="28"/>
      <c r="R191" s="28"/>
      <c r="S191" s="28" t="s">
        <v>4</v>
      </c>
      <c r="T191" s="28"/>
      <c r="U191" s="28"/>
      <c r="V191" s="51" t="s">
        <v>4</v>
      </c>
      <c r="W191" s="51"/>
      <c r="X191" s="28" t="s">
        <v>4</v>
      </c>
      <c r="Y191" s="10" t="str">
        <f>IF(AND('Section 8'!$L$4=No,OR($BF191=FALSE,$BG191=FALSE)),Tab_NotReq,
IF(AND($C191="",$D191="",$F191="",$I191="",$R191="",$U191="",$W191="",$AA191="",$AB191=""),"",
IF(COUNTIF($AA191:$BD191,Incomplete)&gt;=1,Incomplete_or_multiple_errors&amp;": "&amp;INDEX($AA$2:$BD$4,1,MATCH(Incomplete,$AA191:$BD191,0)),Complete)))</f>
        <v/>
      </c>
      <c r="Z191" s="7"/>
      <c r="AA191" s="10" t="str">
        <f t="shared" si="105"/>
        <v/>
      </c>
      <c r="AB191" s="10" t="str" cm="1">
        <f t="array" ref="AB191">IF($AB$1=No,"",
IF(OR(BF191=FALSE,BG191=FALSE),"",
IF(AND(SUMPRODUCT(--(BH191:BH$336=TRUE))=0,SUMPRODUCT(--(BI191:BI$336=TRUE))=0),"",Incomplete)))</f>
        <v/>
      </c>
      <c r="AC191" s="10" t="str">
        <f>IF(AC$1=No,"",IF($C191="","",
IF(COUNTIF('Substances &amp; Codes'!$B$4:$H$276,$C191)=0,Incomplete,Complete)))</f>
        <v/>
      </c>
      <c r="AD191" s="10" t="str">
        <f t="shared" si="103"/>
        <v/>
      </c>
      <c r="AE191" s="10" t="str">
        <f t="shared" si="106"/>
        <v/>
      </c>
      <c r="AF191" s="10" t="str">
        <f t="shared" si="107"/>
        <v/>
      </c>
      <c r="AG191" s="10" t="str">
        <f t="shared" si="108"/>
        <v/>
      </c>
      <c r="AH191" s="10" t="str">
        <f t="shared" si="109"/>
        <v/>
      </c>
      <c r="AI191" s="10" t="str">
        <f t="shared" si="110"/>
        <v/>
      </c>
      <c r="AJ191" s="10" t="str">
        <f t="shared" si="111"/>
        <v/>
      </c>
      <c r="AK191" s="10" t="str">
        <f t="shared" si="112"/>
        <v/>
      </c>
      <c r="AL191" s="10" t="str">
        <f t="shared" si="113"/>
        <v/>
      </c>
      <c r="AM191" s="10" t="str">
        <f t="shared" si="114"/>
        <v/>
      </c>
      <c r="AN191" s="10" t="str">
        <f t="shared" si="115"/>
        <v/>
      </c>
      <c r="AO191" s="10" t="str">
        <f t="shared" si="116"/>
        <v/>
      </c>
      <c r="AP191" s="10" t="str">
        <f t="shared" si="117"/>
        <v/>
      </c>
      <c r="AQ191" s="10" t="str">
        <f t="shared" si="118"/>
        <v/>
      </c>
      <c r="AR191" s="10" t="str">
        <f t="shared" si="119"/>
        <v/>
      </c>
      <c r="AS191" s="10" t="str">
        <f t="shared" si="120"/>
        <v/>
      </c>
      <c r="AT191" s="10" t="str">
        <f t="shared" si="121"/>
        <v/>
      </c>
      <c r="AU191" s="10" t="str">
        <f t="shared" si="122"/>
        <v/>
      </c>
      <c r="AV191" s="10" t="str">
        <f t="shared" si="123"/>
        <v/>
      </c>
      <c r="AW191" s="10" t="str">
        <f t="shared" si="124"/>
        <v/>
      </c>
      <c r="AX191" s="10" t="str">
        <f t="shared" si="125"/>
        <v/>
      </c>
      <c r="AY191" s="10" t="str">
        <f t="shared" si="126"/>
        <v/>
      </c>
      <c r="AZ191" s="10" t="str">
        <f t="shared" si="127"/>
        <v/>
      </c>
      <c r="BA191" s="10" t="str">
        <f t="shared" si="128"/>
        <v/>
      </c>
      <c r="BB191" s="10" t="str">
        <f t="shared" si="129"/>
        <v/>
      </c>
      <c r="BC191" s="10" t="str">
        <f t="shared" si="28"/>
        <v/>
      </c>
      <c r="BD191" s="10" t="str">
        <f t="shared" si="130"/>
        <v/>
      </c>
      <c r="BE191" s="10"/>
      <c r="BF191" s="10" t="b">
        <f t="shared" si="131"/>
        <v>1</v>
      </c>
      <c r="BG191" s="10" t="b">
        <f t="shared" si="30"/>
        <v>1</v>
      </c>
      <c r="BH191" s="10" t="b">
        <f t="shared" si="132"/>
        <v>0</v>
      </c>
      <c r="BI191" s="10" t="b">
        <f t="shared" si="31"/>
        <v>0</v>
      </c>
      <c r="BJ191" s="10"/>
      <c r="BK191" s="10">
        <v>1000</v>
      </c>
      <c r="BL191" s="59">
        <f t="shared" si="104"/>
        <v>0</v>
      </c>
      <c r="BM191" s="59">
        <v>10</v>
      </c>
      <c r="BN191" s="10"/>
      <c r="BO191" s="10">
        <f t="shared" si="133"/>
        <v>0</v>
      </c>
      <c r="BP191" s="59">
        <f t="shared" si="134"/>
        <v>0</v>
      </c>
      <c r="BQ191" s="59">
        <f t="shared" si="135"/>
        <v>0</v>
      </c>
      <c r="BR191" s="59">
        <f t="shared" si="136"/>
        <v>0</v>
      </c>
      <c r="BS191" s="59">
        <f t="shared" si="137"/>
        <v>0</v>
      </c>
    </row>
    <row r="192" spans="1:71" x14ac:dyDescent="0.35">
      <c r="A192" s="25"/>
      <c r="B192" s="25"/>
      <c r="C192" s="51"/>
      <c r="D192" s="10" t="str">
        <f t="shared" si="102"/>
        <v/>
      </c>
      <c r="E192" s="28"/>
      <c r="F192" s="28"/>
      <c r="G192" s="28" t="s">
        <v>4</v>
      </c>
      <c r="H192" s="28"/>
      <c r="I192" s="28"/>
      <c r="J192" s="28" t="s">
        <v>4</v>
      </c>
      <c r="K192" s="28"/>
      <c r="L192" s="28"/>
      <c r="M192" s="28" t="s">
        <v>4</v>
      </c>
      <c r="N192" s="28"/>
      <c r="O192" s="28"/>
      <c r="P192" s="28" t="s">
        <v>4</v>
      </c>
      <c r="Q192" s="28"/>
      <c r="R192" s="28"/>
      <c r="S192" s="28" t="s">
        <v>4</v>
      </c>
      <c r="T192" s="28"/>
      <c r="U192" s="28"/>
      <c r="V192" s="51" t="s">
        <v>4</v>
      </c>
      <c r="W192" s="51"/>
      <c r="X192" s="28" t="s">
        <v>4</v>
      </c>
      <c r="Y192" s="10" t="str">
        <f>IF(AND('Section 8'!$L$4=No,OR($BF192=FALSE,$BG192=FALSE)),Tab_NotReq,
IF(AND($C192="",$D192="",$F192="",$I192="",$R192="",$U192="",$W192="",$AA192="",$AB192=""),"",
IF(COUNTIF($AA192:$BD192,Incomplete)&gt;=1,Incomplete_or_multiple_errors&amp;": "&amp;INDEX($AA$2:$BD$4,1,MATCH(Incomplete,$AA192:$BD192,0)),Complete)))</f>
        <v/>
      </c>
      <c r="Z192" s="7"/>
      <c r="AA192" s="10" t="str">
        <f t="shared" si="105"/>
        <v/>
      </c>
      <c r="AB192" s="10" t="str" cm="1">
        <f t="array" ref="AB192">IF($AB$1=No,"",
IF(OR(BF192=FALSE,BG192=FALSE),"",
IF(AND(SUMPRODUCT(--(BH192:BH$336=TRUE))=0,SUMPRODUCT(--(BI192:BI$336=TRUE))=0),"",Incomplete)))</f>
        <v/>
      </c>
      <c r="AC192" s="10" t="str">
        <f>IF(AC$1=No,"",IF($C192="","",
IF(COUNTIF('Substances &amp; Codes'!$B$4:$H$276,$C192)=0,Incomplete,Complete)))</f>
        <v/>
      </c>
      <c r="AD192" s="10" t="str">
        <f t="shared" si="103"/>
        <v/>
      </c>
      <c r="AE192" s="10" t="str">
        <f t="shared" si="106"/>
        <v/>
      </c>
      <c r="AF192" s="10" t="str">
        <f t="shared" si="107"/>
        <v/>
      </c>
      <c r="AG192" s="10" t="str">
        <f t="shared" si="108"/>
        <v/>
      </c>
      <c r="AH192" s="10" t="str">
        <f t="shared" si="109"/>
        <v/>
      </c>
      <c r="AI192" s="10" t="str">
        <f t="shared" si="110"/>
        <v/>
      </c>
      <c r="AJ192" s="10" t="str">
        <f t="shared" si="111"/>
        <v/>
      </c>
      <c r="AK192" s="10" t="str">
        <f t="shared" si="112"/>
        <v/>
      </c>
      <c r="AL192" s="10" t="str">
        <f t="shared" si="113"/>
        <v/>
      </c>
      <c r="AM192" s="10" t="str">
        <f t="shared" si="114"/>
        <v/>
      </c>
      <c r="AN192" s="10" t="str">
        <f t="shared" si="115"/>
        <v/>
      </c>
      <c r="AO192" s="10" t="str">
        <f t="shared" si="116"/>
        <v/>
      </c>
      <c r="AP192" s="10" t="str">
        <f t="shared" si="117"/>
        <v/>
      </c>
      <c r="AQ192" s="10" t="str">
        <f t="shared" si="118"/>
        <v/>
      </c>
      <c r="AR192" s="10" t="str">
        <f t="shared" si="119"/>
        <v/>
      </c>
      <c r="AS192" s="10" t="str">
        <f t="shared" si="120"/>
        <v/>
      </c>
      <c r="AT192" s="10" t="str">
        <f t="shared" si="121"/>
        <v/>
      </c>
      <c r="AU192" s="10" t="str">
        <f t="shared" si="122"/>
        <v/>
      </c>
      <c r="AV192" s="10" t="str">
        <f t="shared" si="123"/>
        <v/>
      </c>
      <c r="AW192" s="10" t="str">
        <f t="shared" si="124"/>
        <v/>
      </c>
      <c r="AX192" s="10" t="str">
        <f t="shared" si="125"/>
        <v/>
      </c>
      <c r="AY192" s="10" t="str">
        <f t="shared" si="126"/>
        <v/>
      </c>
      <c r="AZ192" s="10" t="str">
        <f t="shared" si="127"/>
        <v/>
      </c>
      <c r="BA192" s="10" t="str">
        <f t="shared" si="128"/>
        <v/>
      </c>
      <c r="BB192" s="10" t="str">
        <f t="shared" si="129"/>
        <v/>
      </c>
      <c r="BC192" s="10" t="str">
        <f t="shared" si="28"/>
        <v/>
      </c>
      <c r="BD192" s="10" t="str">
        <f t="shared" si="130"/>
        <v/>
      </c>
      <c r="BE192" s="10"/>
      <c r="BF192" s="10" t="b">
        <f t="shared" si="131"/>
        <v>1</v>
      </c>
      <c r="BG192" s="10" t="b">
        <f t="shared" si="30"/>
        <v>1</v>
      </c>
      <c r="BH192" s="10" t="b">
        <f t="shared" si="132"/>
        <v>0</v>
      </c>
      <c r="BI192" s="10" t="b">
        <f t="shared" si="31"/>
        <v>0</v>
      </c>
      <c r="BJ192" s="10"/>
      <c r="BK192" s="10">
        <v>1000</v>
      </c>
      <c r="BL192" s="59">
        <f t="shared" si="104"/>
        <v>0</v>
      </c>
      <c r="BM192" s="59">
        <v>10</v>
      </c>
      <c r="BN192" s="10"/>
      <c r="BO192" s="10">
        <f t="shared" si="133"/>
        <v>0</v>
      </c>
      <c r="BP192" s="59">
        <f t="shared" si="134"/>
        <v>0</v>
      </c>
      <c r="BQ192" s="59">
        <f t="shared" si="135"/>
        <v>0</v>
      </c>
      <c r="BR192" s="59">
        <f t="shared" si="136"/>
        <v>0</v>
      </c>
      <c r="BS192" s="59">
        <f t="shared" si="137"/>
        <v>0</v>
      </c>
    </row>
    <row r="193" spans="1:71" x14ac:dyDescent="0.35">
      <c r="A193" s="25"/>
      <c r="B193" s="25"/>
      <c r="C193" s="51"/>
      <c r="D193" s="10" t="str">
        <f t="shared" si="102"/>
        <v/>
      </c>
      <c r="E193" s="28"/>
      <c r="F193" s="28"/>
      <c r="G193" s="28" t="s">
        <v>4</v>
      </c>
      <c r="H193" s="28"/>
      <c r="I193" s="28"/>
      <c r="J193" s="28" t="s">
        <v>4</v>
      </c>
      <c r="K193" s="28"/>
      <c r="L193" s="28"/>
      <c r="M193" s="28" t="s">
        <v>4</v>
      </c>
      <c r="N193" s="28"/>
      <c r="O193" s="28"/>
      <c r="P193" s="28" t="s">
        <v>4</v>
      </c>
      <c r="Q193" s="28"/>
      <c r="R193" s="28"/>
      <c r="S193" s="28" t="s">
        <v>4</v>
      </c>
      <c r="T193" s="28"/>
      <c r="U193" s="28"/>
      <c r="V193" s="51" t="s">
        <v>4</v>
      </c>
      <c r="W193" s="51"/>
      <c r="X193" s="28" t="s">
        <v>4</v>
      </c>
      <c r="Y193" s="10" t="str">
        <f>IF(AND('Section 8'!$L$4=No,OR($BF193=FALSE,$BG193=FALSE)),Tab_NotReq,
IF(AND($C193="",$D193="",$F193="",$I193="",$R193="",$U193="",$W193="",$AA193="",$AB193=""),"",
IF(COUNTIF($AA193:$BD193,Incomplete)&gt;=1,Incomplete_or_multiple_errors&amp;": "&amp;INDEX($AA$2:$BD$4,1,MATCH(Incomplete,$AA193:$BD193,0)),Complete)))</f>
        <v/>
      </c>
      <c r="Z193" s="7"/>
      <c r="AA193" s="10" t="str">
        <f t="shared" si="105"/>
        <v/>
      </c>
      <c r="AB193" s="10" t="str" cm="1">
        <f t="array" ref="AB193">IF($AB$1=No,"",
IF(OR(BF193=FALSE,BG193=FALSE),"",
IF(AND(SUMPRODUCT(--(BH193:BH$336=TRUE))=0,SUMPRODUCT(--(BI193:BI$336=TRUE))=0),"",Incomplete)))</f>
        <v/>
      </c>
      <c r="AC193" s="10" t="str">
        <f>IF(AC$1=No,"",IF($C193="","",
IF(COUNTIF('Substances &amp; Codes'!$B$4:$H$276,$C193)=0,Incomplete,Complete)))</f>
        <v/>
      </c>
      <c r="AD193" s="10" t="str">
        <f t="shared" si="103"/>
        <v/>
      </c>
      <c r="AE193" s="10" t="str">
        <f t="shared" si="106"/>
        <v/>
      </c>
      <c r="AF193" s="10" t="str">
        <f t="shared" si="107"/>
        <v/>
      </c>
      <c r="AG193" s="10" t="str">
        <f t="shared" si="108"/>
        <v/>
      </c>
      <c r="AH193" s="10" t="str">
        <f t="shared" si="109"/>
        <v/>
      </c>
      <c r="AI193" s="10" t="str">
        <f t="shared" si="110"/>
        <v/>
      </c>
      <c r="AJ193" s="10" t="str">
        <f t="shared" si="111"/>
        <v/>
      </c>
      <c r="AK193" s="10" t="str">
        <f t="shared" si="112"/>
        <v/>
      </c>
      <c r="AL193" s="10" t="str">
        <f t="shared" si="113"/>
        <v/>
      </c>
      <c r="AM193" s="10" t="str">
        <f t="shared" si="114"/>
        <v/>
      </c>
      <c r="AN193" s="10" t="str">
        <f t="shared" si="115"/>
        <v/>
      </c>
      <c r="AO193" s="10" t="str">
        <f t="shared" si="116"/>
        <v/>
      </c>
      <c r="AP193" s="10" t="str">
        <f t="shared" si="117"/>
        <v/>
      </c>
      <c r="AQ193" s="10" t="str">
        <f t="shared" si="118"/>
        <v/>
      </c>
      <c r="AR193" s="10" t="str">
        <f t="shared" si="119"/>
        <v/>
      </c>
      <c r="AS193" s="10" t="str">
        <f t="shared" si="120"/>
        <v/>
      </c>
      <c r="AT193" s="10" t="str">
        <f t="shared" si="121"/>
        <v/>
      </c>
      <c r="AU193" s="10" t="str">
        <f t="shared" si="122"/>
        <v/>
      </c>
      <c r="AV193" s="10" t="str">
        <f t="shared" si="123"/>
        <v/>
      </c>
      <c r="AW193" s="10" t="str">
        <f t="shared" si="124"/>
        <v/>
      </c>
      <c r="AX193" s="10" t="str">
        <f t="shared" si="125"/>
        <v/>
      </c>
      <c r="AY193" s="10" t="str">
        <f t="shared" si="126"/>
        <v/>
      </c>
      <c r="AZ193" s="10" t="str">
        <f t="shared" si="127"/>
        <v/>
      </c>
      <c r="BA193" s="10" t="str">
        <f t="shared" si="128"/>
        <v/>
      </c>
      <c r="BB193" s="10" t="str">
        <f t="shared" si="129"/>
        <v/>
      </c>
      <c r="BC193" s="10" t="str">
        <f t="shared" si="28"/>
        <v/>
      </c>
      <c r="BD193" s="10" t="str">
        <f t="shared" si="130"/>
        <v/>
      </c>
      <c r="BE193" s="10"/>
      <c r="BF193" s="10" t="b">
        <f t="shared" si="131"/>
        <v>1</v>
      </c>
      <c r="BG193" s="10" t="b">
        <f t="shared" si="30"/>
        <v>1</v>
      </c>
      <c r="BH193" s="10" t="b">
        <f t="shared" si="132"/>
        <v>0</v>
      </c>
      <c r="BI193" s="10" t="b">
        <f t="shared" si="31"/>
        <v>0</v>
      </c>
      <c r="BJ193" s="10"/>
      <c r="BK193" s="10">
        <v>1000</v>
      </c>
      <c r="BL193" s="59">
        <f t="shared" si="104"/>
        <v>0</v>
      </c>
      <c r="BM193" s="59">
        <v>10</v>
      </c>
      <c r="BN193" s="10"/>
      <c r="BO193" s="10">
        <f t="shared" si="133"/>
        <v>0</v>
      </c>
      <c r="BP193" s="59">
        <f t="shared" si="134"/>
        <v>0</v>
      </c>
      <c r="BQ193" s="59">
        <f t="shared" si="135"/>
        <v>0</v>
      </c>
      <c r="BR193" s="59">
        <f t="shared" si="136"/>
        <v>0</v>
      </c>
      <c r="BS193" s="59">
        <f t="shared" si="137"/>
        <v>0</v>
      </c>
    </row>
    <row r="194" spans="1:71" x14ac:dyDescent="0.35">
      <c r="A194" s="25"/>
      <c r="B194" s="25"/>
      <c r="C194" s="51"/>
      <c r="D194" s="10" t="str">
        <f t="shared" si="102"/>
        <v/>
      </c>
      <c r="E194" s="28"/>
      <c r="F194" s="28"/>
      <c r="G194" s="28" t="s">
        <v>4</v>
      </c>
      <c r="H194" s="28"/>
      <c r="I194" s="28"/>
      <c r="J194" s="28" t="s">
        <v>4</v>
      </c>
      <c r="K194" s="28"/>
      <c r="L194" s="28"/>
      <c r="M194" s="28" t="s">
        <v>4</v>
      </c>
      <c r="N194" s="28"/>
      <c r="O194" s="28"/>
      <c r="P194" s="28" t="s">
        <v>4</v>
      </c>
      <c r="Q194" s="28"/>
      <c r="R194" s="28"/>
      <c r="S194" s="28" t="s">
        <v>4</v>
      </c>
      <c r="T194" s="28"/>
      <c r="U194" s="28"/>
      <c r="V194" s="51" t="s">
        <v>4</v>
      </c>
      <c r="W194" s="51"/>
      <c r="X194" s="28" t="s">
        <v>4</v>
      </c>
      <c r="Y194" s="10" t="str">
        <f>IF(AND('Section 8'!$L$4=No,OR($BF194=FALSE,$BG194=FALSE)),Tab_NotReq,
IF(AND($C194="",$D194="",$F194="",$I194="",$R194="",$U194="",$W194="",$AA194="",$AB194=""),"",
IF(COUNTIF($AA194:$BD194,Incomplete)&gt;=1,Incomplete_or_multiple_errors&amp;": "&amp;INDEX($AA$2:$BD$4,1,MATCH(Incomplete,$AA194:$BD194,0)),Complete)))</f>
        <v/>
      </c>
      <c r="Z194" s="7"/>
      <c r="AA194" s="10" t="str">
        <f t="shared" si="105"/>
        <v/>
      </c>
      <c r="AB194" s="10" t="str" cm="1">
        <f t="array" ref="AB194">IF($AB$1=No,"",
IF(OR(BF194=FALSE,BG194=FALSE),"",
IF(AND(SUMPRODUCT(--(BH194:BH$336=TRUE))=0,SUMPRODUCT(--(BI194:BI$336=TRUE))=0),"",Incomplete)))</f>
        <v/>
      </c>
      <c r="AC194" s="10" t="str">
        <f>IF(AC$1=No,"",IF($C194="","",
IF(COUNTIF('Substances &amp; Codes'!$B$4:$H$276,$C194)=0,Incomplete,Complete)))</f>
        <v/>
      </c>
      <c r="AD194" s="10" t="str">
        <f t="shared" si="103"/>
        <v/>
      </c>
      <c r="AE194" s="10" t="str">
        <f t="shared" si="106"/>
        <v/>
      </c>
      <c r="AF194" s="10" t="str">
        <f t="shared" si="107"/>
        <v/>
      </c>
      <c r="AG194" s="10" t="str">
        <f t="shared" si="108"/>
        <v/>
      </c>
      <c r="AH194" s="10" t="str">
        <f t="shared" si="109"/>
        <v/>
      </c>
      <c r="AI194" s="10" t="str">
        <f t="shared" si="110"/>
        <v/>
      </c>
      <c r="AJ194" s="10" t="str">
        <f t="shared" si="111"/>
        <v/>
      </c>
      <c r="AK194" s="10" t="str">
        <f t="shared" si="112"/>
        <v/>
      </c>
      <c r="AL194" s="10" t="str">
        <f t="shared" si="113"/>
        <v/>
      </c>
      <c r="AM194" s="10" t="str">
        <f t="shared" si="114"/>
        <v/>
      </c>
      <c r="AN194" s="10" t="str">
        <f t="shared" si="115"/>
        <v/>
      </c>
      <c r="AO194" s="10" t="str">
        <f t="shared" si="116"/>
        <v/>
      </c>
      <c r="AP194" s="10" t="str">
        <f t="shared" si="117"/>
        <v/>
      </c>
      <c r="AQ194" s="10" t="str">
        <f t="shared" si="118"/>
        <v/>
      </c>
      <c r="AR194" s="10" t="str">
        <f t="shared" si="119"/>
        <v/>
      </c>
      <c r="AS194" s="10" t="str">
        <f t="shared" si="120"/>
        <v/>
      </c>
      <c r="AT194" s="10" t="str">
        <f t="shared" si="121"/>
        <v/>
      </c>
      <c r="AU194" s="10" t="str">
        <f t="shared" si="122"/>
        <v/>
      </c>
      <c r="AV194" s="10" t="str">
        <f t="shared" si="123"/>
        <v/>
      </c>
      <c r="AW194" s="10" t="str">
        <f t="shared" si="124"/>
        <v/>
      </c>
      <c r="AX194" s="10" t="str">
        <f t="shared" si="125"/>
        <v/>
      </c>
      <c r="AY194" s="10" t="str">
        <f t="shared" si="126"/>
        <v/>
      </c>
      <c r="AZ194" s="10" t="str">
        <f t="shared" si="127"/>
        <v/>
      </c>
      <c r="BA194" s="10" t="str">
        <f t="shared" si="128"/>
        <v/>
      </c>
      <c r="BB194" s="10" t="str">
        <f t="shared" si="129"/>
        <v/>
      </c>
      <c r="BC194" s="10" t="str">
        <f t="shared" si="28"/>
        <v/>
      </c>
      <c r="BD194" s="10" t="str">
        <f t="shared" si="130"/>
        <v/>
      </c>
      <c r="BE194" s="10"/>
      <c r="BF194" s="10" t="b">
        <f t="shared" si="131"/>
        <v>1</v>
      </c>
      <c r="BG194" s="10" t="b">
        <f t="shared" si="30"/>
        <v>1</v>
      </c>
      <c r="BH194" s="10" t="b">
        <f t="shared" si="132"/>
        <v>0</v>
      </c>
      <c r="BI194" s="10" t="b">
        <f t="shared" si="31"/>
        <v>0</v>
      </c>
      <c r="BJ194" s="10"/>
      <c r="BK194" s="10">
        <v>1000</v>
      </c>
      <c r="BL194" s="59">
        <f t="shared" si="104"/>
        <v>0</v>
      </c>
      <c r="BM194" s="59">
        <v>10</v>
      </c>
      <c r="BN194" s="10"/>
      <c r="BO194" s="10">
        <f t="shared" si="133"/>
        <v>0</v>
      </c>
      <c r="BP194" s="59">
        <f t="shared" si="134"/>
        <v>0</v>
      </c>
      <c r="BQ194" s="59">
        <f t="shared" si="135"/>
        <v>0</v>
      </c>
      <c r="BR194" s="59">
        <f t="shared" si="136"/>
        <v>0</v>
      </c>
      <c r="BS194" s="59">
        <f t="shared" si="137"/>
        <v>0</v>
      </c>
    </row>
    <row r="195" spans="1:71" x14ac:dyDescent="0.35">
      <c r="A195" s="25"/>
      <c r="B195" s="25"/>
      <c r="C195" s="51"/>
      <c r="D195" s="10" t="str">
        <f t="shared" si="102"/>
        <v/>
      </c>
      <c r="E195" s="28"/>
      <c r="F195" s="28"/>
      <c r="G195" s="28" t="s">
        <v>4</v>
      </c>
      <c r="H195" s="28"/>
      <c r="I195" s="28"/>
      <c r="J195" s="28" t="s">
        <v>4</v>
      </c>
      <c r="K195" s="28"/>
      <c r="L195" s="28"/>
      <c r="M195" s="28" t="s">
        <v>4</v>
      </c>
      <c r="N195" s="28"/>
      <c r="O195" s="28"/>
      <c r="P195" s="28" t="s">
        <v>4</v>
      </c>
      <c r="Q195" s="28"/>
      <c r="R195" s="28"/>
      <c r="S195" s="28" t="s">
        <v>4</v>
      </c>
      <c r="T195" s="28"/>
      <c r="U195" s="28"/>
      <c r="V195" s="51" t="s">
        <v>4</v>
      </c>
      <c r="W195" s="51"/>
      <c r="X195" s="28" t="s">
        <v>4</v>
      </c>
      <c r="Y195" s="10" t="str">
        <f>IF(AND('Section 8'!$L$4=No,OR($BF195=FALSE,$BG195=FALSE)),Tab_NotReq,
IF(AND($C195="",$D195="",$F195="",$I195="",$R195="",$U195="",$W195="",$AA195="",$AB195=""),"",
IF(COUNTIF($AA195:$BD195,Incomplete)&gt;=1,Incomplete_or_multiple_errors&amp;": "&amp;INDEX($AA$2:$BD$4,1,MATCH(Incomplete,$AA195:$BD195,0)),Complete)))</f>
        <v/>
      </c>
      <c r="Z195" s="7"/>
      <c r="AA195" s="10" t="str">
        <f t="shared" si="105"/>
        <v/>
      </c>
      <c r="AB195" s="10" t="str" cm="1">
        <f t="array" ref="AB195">IF($AB$1=No,"",
IF(OR(BF195=FALSE,BG195=FALSE),"",
IF(AND(SUMPRODUCT(--(BH195:BH$336=TRUE))=0,SUMPRODUCT(--(BI195:BI$336=TRUE))=0),"",Incomplete)))</f>
        <v/>
      </c>
      <c r="AC195" s="10" t="str">
        <f>IF(AC$1=No,"",IF($C195="","",
IF(COUNTIF('Substances &amp; Codes'!$B$4:$H$276,$C195)=0,Incomplete,Complete)))</f>
        <v/>
      </c>
      <c r="AD195" s="10" t="str">
        <f t="shared" si="103"/>
        <v/>
      </c>
      <c r="AE195" s="10" t="str">
        <f t="shared" si="106"/>
        <v/>
      </c>
      <c r="AF195" s="10" t="str">
        <f t="shared" si="107"/>
        <v/>
      </c>
      <c r="AG195" s="10" t="str">
        <f t="shared" si="108"/>
        <v/>
      </c>
      <c r="AH195" s="10" t="str">
        <f t="shared" si="109"/>
        <v/>
      </c>
      <c r="AI195" s="10" t="str">
        <f t="shared" si="110"/>
        <v/>
      </c>
      <c r="AJ195" s="10" t="str">
        <f t="shared" si="111"/>
        <v/>
      </c>
      <c r="AK195" s="10" t="str">
        <f t="shared" si="112"/>
        <v/>
      </c>
      <c r="AL195" s="10" t="str">
        <f t="shared" si="113"/>
        <v/>
      </c>
      <c r="AM195" s="10" t="str">
        <f t="shared" si="114"/>
        <v/>
      </c>
      <c r="AN195" s="10" t="str">
        <f t="shared" si="115"/>
        <v/>
      </c>
      <c r="AO195" s="10" t="str">
        <f t="shared" si="116"/>
        <v/>
      </c>
      <c r="AP195" s="10" t="str">
        <f t="shared" si="117"/>
        <v/>
      </c>
      <c r="AQ195" s="10" t="str">
        <f t="shared" si="118"/>
        <v/>
      </c>
      <c r="AR195" s="10" t="str">
        <f t="shared" si="119"/>
        <v/>
      </c>
      <c r="AS195" s="10" t="str">
        <f t="shared" si="120"/>
        <v/>
      </c>
      <c r="AT195" s="10" t="str">
        <f t="shared" si="121"/>
        <v/>
      </c>
      <c r="AU195" s="10" t="str">
        <f t="shared" si="122"/>
        <v/>
      </c>
      <c r="AV195" s="10" t="str">
        <f t="shared" si="123"/>
        <v/>
      </c>
      <c r="AW195" s="10" t="str">
        <f t="shared" si="124"/>
        <v/>
      </c>
      <c r="AX195" s="10" t="str">
        <f t="shared" si="125"/>
        <v/>
      </c>
      <c r="AY195" s="10" t="str">
        <f t="shared" si="126"/>
        <v/>
      </c>
      <c r="AZ195" s="10" t="str">
        <f t="shared" si="127"/>
        <v/>
      </c>
      <c r="BA195" s="10" t="str">
        <f t="shared" si="128"/>
        <v/>
      </c>
      <c r="BB195" s="10" t="str">
        <f t="shared" si="129"/>
        <v/>
      </c>
      <c r="BC195" s="10" t="str">
        <f t="shared" si="28"/>
        <v/>
      </c>
      <c r="BD195" s="10" t="str">
        <f t="shared" si="130"/>
        <v/>
      </c>
      <c r="BE195" s="10"/>
      <c r="BF195" s="10" t="b">
        <f t="shared" si="131"/>
        <v>1</v>
      </c>
      <c r="BG195" s="10" t="b">
        <f t="shared" si="30"/>
        <v>1</v>
      </c>
      <c r="BH195" s="10" t="b">
        <f t="shared" si="132"/>
        <v>0</v>
      </c>
      <c r="BI195" s="10" t="b">
        <f t="shared" si="31"/>
        <v>0</v>
      </c>
      <c r="BJ195" s="10"/>
      <c r="BK195" s="10">
        <v>1000</v>
      </c>
      <c r="BL195" s="59">
        <f t="shared" si="104"/>
        <v>0</v>
      </c>
      <c r="BM195" s="59">
        <v>10</v>
      </c>
      <c r="BN195" s="10"/>
      <c r="BO195" s="10">
        <f t="shared" si="133"/>
        <v>0</v>
      </c>
      <c r="BP195" s="59">
        <f t="shared" si="134"/>
        <v>0</v>
      </c>
      <c r="BQ195" s="59">
        <f t="shared" si="135"/>
        <v>0</v>
      </c>
      <c r="BR195" s="59">
        <f t="shared" si="136"/>
        <v>0</v>
      </c>
      <c r="BS195" s="59">
        <f t="shared" si="137"/>
        <v>0</v>
      </c>
    </row>
    <row r="196" spans="1:71" x14ac:dyDescent="0.35">
      <c r="A196" s="25"/>
      <c r="B196" s="25"/>
      <c r="C196" s="51"/>
      <c r="D196" s="10" t="str">
        <f t="shared" ref="D196:D259" si="138">IF(C196="", "",
IFERROR(VLOOKUP(C196, Substance_Full, 2, FALSE), ""))&amp;
IF(ISERROR(VLOOKUP(C196,CASRNp1,1,FALSE))=FALSE," PART 1",
IF(ISERROR(VLOOKUP(C196,CASRNp2,1,FALSE))=FALSE," PART 2",
IF(ISERROR(VLOOKUP(C196,CASRNp3,1,FALSE))=FALSE," PART 3","")))</f>
        <v/>
      </c>
      <c r="E196" s="28"/>
      <c r="F196" s="28"/>
      <c r="G196" s="28" t="s">
        <v>4</v>
      </c>
      <c r="H196" s="28"/>
      <c r="I196" s="28"/>
      <c r="J196" s="28" t="s">
        <v>4</v>
      </c>
      <c r="K196" s="28"/>
      <c r="L196" s="28"/>
      <c r="M196" s="28" t="s">
        <v>4</v>
      </c>
      <c r="N196" s="28"/>
      <c r="O196" s="28"/>
      <c r="P196" s="28" t="s">
        <v>4</v>
      </c>
      <c r="Q196" s="28"/>
      <c r="R196" s="28"/>
      <c r="S196" s="28" t="s">
        <v>4</v>
      </c>
      <c r="T196" s="28"/>
      <c r="U196" s="28"/>
      <c r="V196" s="51" t="s">
        <v>4</v>
      </c>
      <c r="W196" s="51"/>
      <c r="X196" s="28" t="s">
        <v>4</v>
      </c>
      <c r="Y196" s="10" t="str">
        <f>IF(AND('Section 8'!$L$4=No,OR($BF196=FALSE,$BG196=FALSE)),Tab_NotReq,
IF(AND($C196="",$D196="",$F196="",$I196="",$R196="",$U196="",$W196="",$AA196="",$AB196=""),"",
IF(COUNTIF($AA196:$BD196,Incomplete)&gt;=1,Incomplete_or_multiple_errors&amp;": "&amp;INDEX($AA$2:$BD$4,1,MATCH(Incomplete,$AA196:$BD196,0)),Complete)))</f>
        <v/>
      </c>
      <c r="Z196" s="7"/>
      <c r="AA196" s="10" t="str">
        <f t="shared" si="105"/>
        <v/>
      </c>
      <c r="AB196" s="10" t="str" cm="1">
        <f t="array" ref="AB196">IF($AB$1=No,"",
IF(OR(BF196=FALSE,BG196=FALSE),"",
IF(AND(SUMPRODUCT(--(BH196:BH$336=TRUE))=0,SUMPRODUCT(--(BI196:BI$336=TRUE))=0),"",Incomplete)))</f>
        <v/>
      </c>
      <c r="AC196" s="10" t="str">
        <f>IF(AC$1=No,"",IF($C196="","",
IF(COUNTIF('Substances &amp; Codes'!$B$4:$H$276,$C196)=0,Incomplete,Complete)))</f>
        <v/>
      </c>
      <c r="AD196" s="10" t="str">
        <f t="shared" ref="AD196:AD259" si="139">IF(AD$1=No,"",IF($C196="","",IF(COUNTIF($C$4:$C$336,$C196)&gt;1,Incomplete,Complete)))</f>
        <v/>
      </c>
      <c r="AE196" s="10" t="str">
        <f t="shared" si="106"/>
        <v/>
      </c>
      <c r="AF196" s="10" t="str">
        <f t="shared" si="107"/>
        <v/>
      </c>
      <c r="AG196" s="10" t="str">
        <f t="shared" si="108"/>
        <v/>
      </c>
      <c r="AH196" s="10" t="str">
        <f t="shared" si="109"/>
        <v/>
      </c>
      <c r="AI196" s="10" t="str">
        <f t="shared" si="110"/>
        <v/>
      </c>
      <c r="AJ196" s="10" t="str">
        <f t="shared" si="111"/>
        <v/>
      </c>
      <c r="AK196" s="10" t="str">
        <f t="shared" si="112"/>
        <v/>
      </c>
      <c r="AL196" s="10" t="str">
        <f t="shared" si="113"/>
        <v/>
      </c>
      <c r="AM196" s="10" t="str">
        <f t="shared" si="114"/>
        <v/>
      </c>
      <c r="AN196" s="10" t="str">
        <f t="shared" si="115"/>
        <v/>
      </c>
      <c r="AO196" s="10" t="str">
        <f t="shared" si="116"/>
        <v/>
      </c>
      <c r="AP196" s="10" t="str">
        <f t="shared" si="117"/>
        <v/>
      </c>
      <c r="AQ196" s="10" t="str">
        <f t="shared" si="118"/>
        <v/>
      </c>
      <c r="AR196" s="10" t="str">
        <f t="shared" si="119"/>
        <v/>
      </c>
      <c r="AS196" s="10" t="str">
        <f t="shared" si="120"/>
        <v/>
      </c>
      <c r="AT196" s="10" t="str">
        <f t="shared" si="121"/>
        <v/>
      </c>
      <c r="AU196" s="10" t="str">
        <f t="shared" si="122"/>
        <v/>
      </c>
      <c r="AV196" s="10" t="str">
        <f t="shared" si="123"/>
        <v/>
      </c>
      <c r="AW196" s="10" t="str">
        <f t="shared" si="124"/>
        <v/>
      </c>
      <c r="AX196" s="10" t="str">
        <f t="shared" si="125"/>
        <v/>
      </c>
      <c r="AY196" s="10" t="str">
        <f t="shared" si="126"/>
        <v/>
      </c>
      <c r="AZ196" s="10" t="str">
        <f t="shared" si="127"/>
        <v/>
      </c>
      <c r="BA196" s="10" t="str">
        <f t="shared" si="128"/>
        <v/>
      </c>
      <c r="BB196" s="10" t="str">
        <f t="shared" si="129"/>
        <v/>
      </c>
      <c r="BC196" s="10" t="str">
        <f t="shared" si="28"/>
        <v/>
      </c>
      <c r="BD196" s="10" t="str">
        <f t="shared" si="130"/>
        <v/>
      </c>
      <c r="BE196" s="10"/>
      <c r="BF196" s="10" t="b">
        <f t="shared" si="131"/>
        <v>1</v>
      </c>
      <c r="BG196" s="10" t="b">
        <f t="shared" ref="BG196:BG259" si="140">AND(OR($G196="",$G196=No),OR($J196="",$J196=No),OR($M196="",$M196=No),OR($P196="",$P196=No),OR($S196="",$S196=No),OR($V196="",$V196=No),OR($X196="",$X196=No))</f>
        <v>1</v>
      </c>
      <c r="BH196" s="10" t="b">
        <f t="shared" si="132"/>
        <v>0</v>
      </c>
      <c r="BI196" s="10" t="b">
        <f t="shared" ref="BI196:BI259" si="141">OR(AND($G197&lt;&gt;"",$G197&lt;&gt;No),AND($J197&lt;&gt;"",$J197&lt;&gt;No),AND($M197&lt;&gt;"",$M197&lt;&gt;No),AND($P197&lt;&gt;"",$P197&lt;&gt;No),AND($S197&lt;&gt;"",$S197&lt;&gt;No),AND($V197&lt;&gt;"",$V197&lt;&gt;No),AND($X197&lt;&gt;"",$X197&lt;&gt;No))</f>
        <v>0</v>
      </c>
      <c r="BJ196" s="10"/>
      <c r="BK196" s="10">
        <v>1000</v>
      </c>
      <c r="BL196" s="59">
        <f t="shared" ref="BL196:BL259" si="142">IF(ISERROR(VLOOKUP(C196,CASRNp1,1,FALSE))=FALSE,10,
IF(ISERROR(VLOOKUP(C196,CASRNp2,1,FALSE))=FALSE,100000,
IF(ISERROR(VLOOKUP(C196,CASRNp3,1,FALSE))=FALSE,100000,)))</f>
        <v>0</v>
      </c>
      <c r="BM196" s="59">
        <v>10</v>
      </c>
      <c r="BN196" s="10"/>
      <c r="BO196" s="10">
        <f t="shared" si="133"/>
        <v>0</v>
      </c>
      <c r="BP196" s="59">
        <f t="shared" si="134"/>
        <v>0</v>
      </c>
      <c r="BQ196" s="59">
        <f t="shared" si="135"/>
        <v>0</v>
      </c>
      <c r="BR196" s="59">
        <f t="shared" si="136"/>
        <v>0</v>
      </c>
      <c r="BS196" s="59">
        <f t="shared" si="137"/>
        <v>0</v>
      </c>
    </row>
    <row r="197" spans="1:71" x14ac:dyDescent="0.35">
      <c r="A197" s="25"/>
      <c r="B197" s="25"/>
      <c r="C197" s="51"/>
      <c r="D197" s="10" t="str">
        <f t="shared" si="138"/>
        <v/>
      </c>
      <c r="E197" s="28"/>
      <c r="F197" s="28"/>
      <c r="G197" s="28" t="s">
        <v>4</v>
      </c>
      <c r="H197" s="28"/>
      <c r="I197" s="28"/>
      <c r="J197" s="28" t="s">
        <v>4</v>
      </c>
      <c r="K197" s="28"/>
      <c r="L197" s="28"/>
      <c r="M197" s="28" t="s">
        <v>4</v>
      </c>
      <c r="N197" s="28"/>
      <c r="O197" s="28"/>
      <c r="P197" s="28" t="s">
        <v>4</v>
      </c>
      <c r="Q197" s="28"/>
      <c r="R197" s="28"/>
      <c r="S197" s="28" t="s">
        <v>4</v>
      </c>
      <c r="T197" s="28"/>
      <c r="U197" s="28"/>
      <c r="V197" s="51" t="s">
        <v>4</v>
      </c>
      <c r="W197" s="51"/>
      <c r="X197" s="28" t="s">
        <v>4</v>
      </c>
      <c r="Y197" s="10" t="str">
        <f>IF(AND('Section 8'!$L$4=No,OR($BF197=FALSE,$BG197=FALSE)),Tab_NotReq,
IF(AND($C197="",$D197="",$F197="",$I197="",$R197="",$U197="",$W197="",$AA197="",$AB197=""),"",
IF(COUNTIF($AA197:$BD197,Incomplete)&gt;=1,Incomplete_or_multiple_errors&amp;": "&amp;INDEX($AA$2:$BD$4,1,MATCH(Incomplete,$AA197:$BD197,0)),Complete)))</f>
        <v/>
      </c>
      <c r="Z197" s="7"/>
      <c r="AA197" s="10" t="str">
        <f t="shared" ref="AA197:AA260" si="143">IF(AA$1=No,"",
IF(AND(
$C197="", OR(BF197=FALSE,BG197=FALSE)),
Incomplete,""))</f>
        <v/>
      </c>
      <c r="AB197" s="10" t="str" cm="1">
        <f t="array" ref="AB197">IF($AB$1=No,"",
IF(OR(BF197=FALSE,BG197=FALSE),"",
IF(AND(SUMPRODUCT(--(BH197:BH$336=TRUE))=0,SUMPRODUCT(--(BI197:BI$336=TRUE))=0),"",Incomplete)))</f>
        <v/>
      </c>
      <c r="AC197" s="10" t="str">
        <f>IF(AC$1=No,"",IF($C197="","",
IF(COUNTIF('Substances &amp; Codes'!$B$4:$H$276,$C197)=0,Incomplete,Complete)))</f>
        <v/>
      </c>
      <c r="AD197" s="10" t="str">
        <f t="shared" si="139"/>
        <v/>
      </c>
      <c r="AE197" s="10" t="str">
        <f t="shared" ref="AE197:AE260" si="144">IF(AE$1=No,"",IF($C197="", "",
IF(AND(E197=NA, OR(F197&lt;&gt;"",AND(G197&lt;&gt;"",G197&lt;&gt;No))=TRUE)=TRUE, Incomplete, "")))</f>
        <v/>
      </c>
      <c r="AF197" s="10" t="str">
        <f t="shared" ref="AF197:AF260" si="145">IF(AF$1=No,"",IF($C197="", "",
IF(AND(H197=NA, OR(I197&lt;&gt;"",AND(J197&lt;&gt;"",J197&lt;&gt;No))=TRUE)=TRUE, Incomplete, "")))</f>
        <v/>
      </c>
      <c r="AG197" s="10" t="str">
        <f t="shared" ref="AG197:AG260" si="146">IF(AG$1=No,"",IF($C197="", "",
IF(AND(K197=NA, OR(L197&lt;&gt;"",AND(M197&lt;&gt;"",M197&lt;&gt;No))=TRUE)=TRUE, Incomplete, "")))</f>
        <v/>
      </c>
      <c r="AH197" s="10" t="str">
        <f t="shared" ref="AH197:AH260" si="147">IF(AH$1=No,"",IF($C197="", "",
IF(AND(N197=NA, OR(O197&lt;&gt;"",AND(P197&lt;&gt;"",P197&lt;&gt;No))=TRUE)=TRUE, Incomplete, "")))</f>
        <v/>
      </c>
      <c r="AI197" s="10" t="str">
        <f t="shared" ref="AI197:AI260" si="148">IF(AI$1=No,"",IF($C197="", "",
IF(AND(Q197=NA, OR(R197&lt;&gt;"",AND(S197&lt;&gt;"",S197&lt;&gt;No))=TRUE)=TRUE, Incomplete, "")))</f>
        <v/>
      </c>
      <c r="AJ197" s="10" t="str">
        <f t="shared" ref="AJ197:AJ260" si="149">IF(AJ$1=No,"",IF($C197="", "",
IF(AND(T197=NA, OR(U197&lt;&gt;"",AND(V197&lt;&gt;"",V197&lt;&gt;No))=TRUE)=TRUE, Incomplete, "")))</f>
        <v/>
      </c>
      <c r="AK197" s="10" t="str">
        <f t="shared" ref="AK197:AK260" si="150">IF(AK$1=No,"",
IF($C197="","",
IF(E197="",Incomplete,
IF(ISERROR(VLOOKUP(E197,units,1,FALSE))=TRUE,Incomplete,Complete))))</f>
        <v/>
      </c>
      <c r="AL197" s="10" t="str">
        <f t="shared" ref="AL197:AL260" si="151">IF(AL$1=No,"",
IF($C197="","",
IF($E197="N/A","",
IF(ISNUMBER(F197)=FALSE,Incomplete,
IF($F197&lt;0, Incomplete,
IF(LEN($F197)-LEN(INT($F197))&gt;5, Incomplete,
Complete))))))</f>
        <v/>
      </c>
      <c r="AM197" s="10" t="str">
        <f t="shared" ref="AM197:AM260" si="152">IF($AM$1=No,"",
IF($C197="","",
IF($E197="N/A", "",
IF(G197="",Incomplete,
IF(ISERROR(VLOOKUP(G197,YesNo_CBI,1,FALSE))=TRUE,Incomplete,Complete)))))</f>
        <v/>
      </c>
      <c r="AN197" s="10" t="str">
        <f t="shared" ref="AN197:AN260" si="153">IF(AN$1=No,"",
IF($C197="","",
IF(H197="",Incomplete,
IF(ISERROR(VLOOKUP(H197,units,1,FALSE))=TRUE,Incomplete,Complete))))</f>
        <v/>
      </c>
      <c r="AO197" s="10" t="str">
        <f t="shared" ref="AO197:AO260" si="154">IF(AO$1=No,"",
IF($C197="","",
IF($H197="N/A","",
IF(ISNUMBER(I197)=FALSE,Incomplete,
IF($I197&lt;0, Incomplete,
IF(LEN($I197)-LEN(INT($I197))&gt;5, Incomplete,
Complete))))))</f>
        <v/>
      </c>
      <c r="AP197" s="10" t="str">
        <f t="shared" ref="AP197:AP260" si="155">IF($AP$1=No,"",
IF($C197="","",
IF($H197="N/A", "",
IF(J197="",Incomplete,
IF(ISERROR(VLOOKUP(J197,YesNo_CBI,1,FALSE))=TRUE,Incomplete,Complete)))))</f>
        <v/>
      </c>
      <c r="AQ197" s="10" t="str">
        <f t="shared" ref="AQ197:AQ260" si="156">IF(AQ$1=No,"",
IF($C197="","",
IF(K197="",Incomplete,
IF(ISERROR(VLOOKUP(K197,units,1,FALSE))=TRUE,Incomplete,Complete))))</f>
        <v/>
      </c>
      <c r="AR197" s="10" t="str">
        <f t="shared" ref="AR197:AR260" si="157">IF(AR$1=No,"",
IF($C197="","",
IF($K197="N/A","",
IF(ISNUMBER(L197)=FALSE,Incomplete,
IF($L197&lt;0, Incomplete,
IF(LEN($L197)-LEN(INT($L197))&gt;5, Incomplete,
Complete))))))</f>
        <v/>
      </c>
      <c r="AS197" s="10" t="str">
        <f t="shared" ref="AS197:AS260" si="158">IF($AS$1=No,"",
IF($C197="","",
IF($K197="N/A","",
IF(M197="",Incomplete,
IF(ISERROR(VLOOKUP(M197,YesNo_CBI,1,FALSE))=TRUE,Incomplete,Complete)))))</f>
        <v/>
      </c>
      <c r="AT197" s="10" t="str">
        <f t="shared" ref="AT197:AT260" si="159">IF(AT$1=No,"",
IF($C197="","",
IF(N197="",Incomplete,
IF(ISERROR(VLOOKUP(N197,units,1,FALSE))=TRUE,Incomplete,Complete))))</f>
        <v/>
      </c>
      <c r="AU197" s="10" t="str">
        <f t="shared" ref="AU197:AU260" si="160">IF(AU$1=No,"",
IF($C197="","",
IF($N197="N/A","",
IF(ISNUMBER(O197)=FALSE,Incomplete,
IF($O197&lt;0, Incomplete,
IF(LEN($O197)-LEN(INT($O197))&gt;5, Incomplete,
Complete))))))</f>
        <v/>
      </c>
      <c r="AV197" s="10" t="str">
        <f t="shared" ref="AV197:AV260" si="161">IF($AV$1=No,"",
IF($C197="","",
IF($N197="N/A","",
IF(P197="",Incomplete,
IF(ISERROR(VLOOKUP(P197,YesNo_CBI,1,FALSE))=TRUE,Incomplete,Complete)))))</f>
        <v/>
      </c>
      <c r="AW197" s="10" t="str">
        <f t="shared" ref="AW197:AW260" si="162">IF(AW$1=No,"",
IF($C197="","",
IF(Q197="",Incomplete,
IF(ISERROR(VLOOKUP(Q197,units,1,FALSE))=TRUE,Incomplete,Complete))))</f>
        <v/>
      </c>
      <c r="AX197" s="10" t="str">
        <f t="shared" ref="AX197:AX260" si="163">IF(AX$1=No,"",
IF($C197="","",
IF($Q197="N/A","",
IF(ISNUMBER(R197)=FALSE,Incomplete,
IF($R197&lt;0, Incomplete,
IF(LEN($R197)-LEN(INT($R197))&gt;5, Incomplete,
Complete))))))</f>
        <v/>
      </c>
      <c r="AY197" s="10" t="str">
        <f t="shared" ref="AY197:AY260" si="164">IF($AP$1=No,"",
IF($C197="","",
IF($Q197="N/A","",
IF(S197="",Incomplete,
IF(ISERROR(VLOOKUP(S197,YesNo_CBI,1,FALSE))=TRUE,Incomplete,Complete)))))</f>
        <v/>
      </c>
      <c r="AZ197" s="10" t="str">
        <f t="shared" ref="AZ197:AZ260" si="165">IF(AZ$1=No,"",
IF($C197="","",
IF(T197="",Incomplete,
IF(ISERROR(VLOOKUP(T197,units,1,FALSE))=TRUE,Incomplete,Complete))))</f>
        <v/>
      </c>
      <c r="BA197" s="10" t="str">
        <f t="shared" ref="BA197:BA260" si="166">IF(BA$1=No,"",
IF($C197="","",
IF($T197="N/A","",
IF(ISNUMBER(U197)=FALSE,Incomplete,
IF($U197&lt;0, Incomplete,
IF(LEN($U197)-LEN(INT($U197))&gt;5, Incomplete,
Complete))))))</f>
        <v/>
      </c>
      <c r="BB197" s="10" t="str">
        <f t="shared" ref="BB197:BB260" si="167">IF($AP$1=No,"",
IF($C197="","",
IF($T197="N/A","",
IF(V197="",Incomplete,
IF(ISERROR(VLOOKUP(V197,YesNo_CBI,1,FALSE))=TRUE,Incomplete,Complete)))))</f>
        <v/>
      </c>
      <c r="BC197" s="10" t="str">
        <f t="shared" si="28"/>
        <v/>
      </c>
      <c r="BD197" s="10" t="str">
        <f t="shared" ref="BD197:BD260" si="168">IF($BD$1=No,"",
IF(C197="","",
IF(AND(W197="",OR(X197="",X197=No)),"",
IF(AND(COUNTA(W197)&gt;0,ISERROR(VLOOKUP(X197,YesNo_CBI,1,FALSE))=FALSE)=TRUE,Complete,Incomplete))))</f>
        <v/>
      </c>
      <c r="BE197" s="10"/>
      <c r="BF197" s="10" t="b">
        <f t="shared" ref="BF197:BF260" si="169">AND($C197="",$D197="",$E197="",$F197="",$H197="",$I197="",$K197="",$L197="",$N197="",$O197="",$Q197="",$T197="",$R197="",$U197="",$W197="")</f>
        <v>1</v>
      </c>
      <c r="BG197" s="10" t="b">
        <f t="shared" si="140"/>
        <v>1</v>
      </c>
      <c r="BH197" s="10" t="b">
        <f t="shared" ref="BH197:BH260" si="170">OR($C198&lt;&gt;"",$D198&lt;&gt;"",$E198&lt;&gt;"",$F198&lt;&gt;"",$H198&lt;&gt;"",$I198&lt;&gt;"",$K198&lt;&gt;"",$L198&lt;&gt;"",$N198&lt;&gt;"",$O198&lt;&gt;"",$Q198&lt;&gt;"",$R198&lt;&gt;"",$T198&lt;&gt;"",$U198&lt;&gt;"",$W198&lt;&gt;"")</f>
        <v>0</v>
      </c>
      <c r="BI197" s="10" t="b">
        <f t="shared" si="141"/>
        <v>0</v>
      </c>
      <c r="BJ197" s="10"/>
      <c r="BK197" s="10">
        <v>1000</v>
      </c>
      <c r="BL197" s="59">
        <f t="shared" si="142"/>
        <v>0</v>
      </c>
      <c r="BM197" s="59">
        <v>10</v>
      </c>
      <c r="BN197" s="10"/>
      <c r="BO197" s="10">
        <f t="shared" ref="BO197:BO260" si="171">IF($E197="Grams (g)", $F197,
IF($E197="Kilograms (kg)", $F197 * 1000, 0))</f>
        <v>0</v>
      </c>
      <c r="BP197" s="59">
        <f t="shared" ref="BP197:BP260" si="172">IF($H197="Grams (g)", $I197,
IF($H197="Kilograms (kg)", $I197 * 1000, 0))</f>
        <v>0</v>
      </c>
      <c r="BQ197" s="59">
        <f t="shared" ref="BQ197:BQ260" si="173">IF($K197="Grams (g)", $L197,
IF($K197="Kilograms (kg)", $L197 * 1000, 0))</f>
        <v>0</v>
      </c>
      <c r="BR197" s="59">
        <f t="shared" ref="BR197:BR260" si="174">IF($N197="Grams (g)", $O197,
IF($N197="Kilograms (kg)", $O197 * 1000, 0))</f>
        <v>0</v>
      </c>
      <c r="BS197" s="59">
        <f t="shared" ref="BS197:BS260" si="175">IF($Q197="Grams (g)", $R197,
IF($Q197="Kilograms (kg)", $R197 * 1000, 0))</f>
        <v>0</v>
      </c>
    </row>
    <row r="198" spans="1:71" x14ac:dyDescent="0.35">
      <c r="A198" s="25"/>
      <c r="B198" s="25"/>
      <c r="C198" s="51"/>
      <c r="D198" s="10" t="str">
        <f t="shared" si="138"/>
        <v/>
      </c>
      <c r="E198" s="28"/>
      <c r="F198" s="28"/>
      <c r="G198" s="28" t="s">
        <v>4</v>
      </c>
      <c r="H198" s="28"/>
      <c r="I198" s="28"/>
      <c r="J198" s="28" t="s">
        <v>4</v>
      </c>
      <c r="K198" s="28"/>
      <c r="L198" s="28"/>
      <c r="M198" s="28" t="s">
        <v>4</v>
      </c>
      <c r="N198" s="28"/>
      <c r="O198" s="28"/>
      <c r="P198" s="28" t="s">
        <v>4</v>
      </c>
      <c r="Q198" s="28"/>
      <c r="R198" s="28"/>
      <c r="S198" s="28" t="s">
        <v>4</v>
      </c>
      <c r="T198" s="28"/>
      <c r="U198" s="28"/>
      <c r="V198" s="51" t="s">
        <v>4</v>
      </c>
      <c r="W198" s="51"/>
      <c r="X198" s="28" t="s">
        <v>4</v>
      </c>
      <c r="Y198" s="10" t="str">
        <f>IF(AND('Section 8'!$L$4=No,OR($BF198=FALSE,$BG198=FALSE)),Tab_NotReq,
IF(AND($C198="",$D198="",$F198="",$I198="",$R198="",$U198="",$W198="",$AA198="",$AB198=""),"",
IF(COUNTIF($AA198:$BD198,Incomplete)&gt;=1,Incomplete_or_multiple_errors&amp;": "&amp;INDEX($AA$2:$BD$4,1,MATCH(Incomplete,$AA198:$BD198,0)),Complete)))</f>
        <v/>
      </c>
      <c r="Z198" s="7"/>
      <c r="AA198" s="10" t="str">
        <f t="shared" si="143"/>
        <v/>
      </c>
      <c r="AB198" s="10" t="str" cm="1">
        <f t="array" ref="AB198">IF($AB$1=No,"",
IF(OR(BF198=FALSE,BG198=FALSE),"",
IF(AND(SUMPRODUCT(--(BH198:BH$336=TRUE))=0,SUMPRODUCT(--(BI198:BI$336=TRUE))=0),"",Incomplete)))</f>
        <v/>
      </c>
      <c r="AC198" s="10" t="str">
        <f>IF(AC$1=No,"",IF($C198="","",
IF(COUNTIF('Substances &amp; Codes'!$B$4:$H$276,$C198)=0,Incomplete,Complete)))</f>
        <v/>
      </c>
      <c r="AD198" s="10" t="str">
        <f t="shared" si="139"/>
        <v/>
      </c>
      <c r="AE198" s="10" t="str">
        <f t="shared" si="144"/>
        <v/>
      </c>
      <c r="AF198" s="10" t="str">
        <f t="shared" si="145"/>
        <v/>
      </c>
      <c r="AG198" s="10" t="str">
        <f t="shared" si="146"/>
        <v/>
      </c>
      <c r="AH198" s="10" t="str">
        <f t="shared" si="147"/>
        <v/>
      </c>
      <c r="AI198" s="10" t="str">
        <f t="shared" si="148"/>
        <v/>
      </c>
      <c r="AJ198" s="10" t="str">
        <f t="shared" si="149"/>
        <v/>
      </c>
      <c r="AK198" s="10" t="str">
        <f t="shared" si="150"/>
        <v/>
      </c>
      <c r="AL198" s="10" t="str">
        <f t="shared" si="151"/>
        <v/>
      </c>
      <c r="AM198" s="10" t="str">
        <f t="shared" si="152"/>
        <v/>
      </c>
      <c r="AN198" s="10" t="str">
        <f t="shared" si="153"/>
        <v/>
      </c>
      <c r="AO198" s="10" t="str">
        <f t="shared" si="154"/>
        <v/>
      </c>
      <c r="AP198" s="10" t="str">
        <f t="shared" si="155"/>
        <v/>
      </c>
      <c r="AQ198" s="10" t="str">
        <f t="shared" si="156"/>
        <v/>
      </c>
      <c r="AR198" s="10" t="str">
        <f t="shared" si="157"/>
        <v/>
      </c>
      <c r="AS198" s="10" t="str">
        <f t="shared" si="158"/>
        <v/>
      </c>
      <c r="AT198" s="10" t="str">
        <f t="shared" si="159"/>
        <v/>
      </c>
      <c r="AU198" s="10" t="str">
        <f t="shared" si="160"/>
        <v/>
      </c>
      <c r="AV198" s="10" t="str">
        <f t="shared" si="161"/>
        <v/>
      </c>
      <c r="AW198" s="10" t="str">
        <f t="shared" si="162"/>
        <v/>
      </c>
      <c r="AX198" s="10" t="str">
        <f t="shared" si="163"/>
        <v/>
      </c>
      <c r="AY198" s="10" t="str">
        <f t="shared" si="164"/>
        <v/>
      </c>
      <c r="AZ198" s="10" t="str">
        <f t="shared" si="165"/>
        <v/>
      </c>
      <c r="BA198" s="10" t="str">
        <f t="shared" si="166"/>
        <v/>
      </c>
      <c r="BB198" s="10" t="str">
        <f t="shared" si="167"/>
        <v/>
      </c>
      <c r="BC198" s="10" t="str">
        <f t="shared" si="28"/>
        <v/>
      </c>
      <c r="BD198" s="10" t="str">
        <f t="shared" si="168"/>
        <v/>
      </c>
      <c r="BE198" s="10"/>
      <c r="BF198" s="10" t="b">
        <f t="shared" si="169"/>
        <v>1</v>
      </c>
      <c r="BG198" s="10" t="b">
        <f t="shared" si="140"/>
        <v>1</v>
      </c>
      <c r="BH198" s="10" t="b">
        <f t="shared" si="170"/>
        <v>0</v>
      </c>
      <c r="BI198" s="10" t="b">
        <f t="shared" si="141"/>
        <v>0</v>
      </c>
      <c r="BJ198" s="10"/>
      <c r="BK198" s="10">
        <v>1000</v>
      </c>
      <c r="BL198" s="59">
        <f t="shared" si="142"/>
        <v>0</v>
      </c>
      <c r="BM198" s="59">
        <v>10</v>
      </c>
      <c r="BN198" s="10"/>
      <c r="BO198" s="10">
        <f t="shared" si="171"/>
        <v>0</v>
      </c>
      <c r="BP198" s="59">
        <f t="shared" si="172"/>
        <v>0</v>
      </c>
      <c r="BQ198" s="59">
        <f t="shared" si="173"/>
        <v>0</v>
      </c>
      <c r="BR198" s="59">
        <f t="shared" si="174"/>
        <v>0</v>
      </c>
      <c r="BS198" s="59">
        <f t="shared" si="175"/>
        <v>0</v>
      </c>
    </row>
    <row r="199" spans="1:71" x14ac:dyDescent="0.35">
      <c r="A199" s="25"/>
      <c r="B199" s="25"/>
      <c r="C199" s="51"/>
      <c r="D199" s="10" t="str">
        <f t="shared" si="138"/>
        <v/>
      </c>
      <c r="E199" s="28"/>
      <c r="F199" s="28"/>
      <c r="G199" s="28" t="s">
        <v>4</v>
      </c>
      <c r="H199" s="28"/>
      <c r="I199" s="28"/>
      <c r="J199" s="28" t="s">
        <v>4</v>
      </c>
      <c r="K199" s="28"/>
      <c r="L199" s="28"/>
      <c r="M199" s="28" t="s">
        <v>4</v>
      </c>
      <c r="N199" s="28"/>
      <c r="O199" s="28"/>
      <c r="P199" s="28" t="s">
        <v>4</v>
      </c>
      <c r="Q199" s="28"/>
      <c r="R199" s="28"/>
      <c r="S199" s="28" t="s">
        <v>4</v>
      </c>
      <c r="T199" s="28"/>
      <c r="U199" s="28"/>
      <c r="V199" s="51" t="s">
        <v>4</v>
      </c>
      <c r="W199" s="51"/>
      <c r="X199" s="28" t="s">
        <v>4</v>
      </c>
      <c r="Y199" s="10" t="str">
        <f>IF(AND('Section 8'!$L$4=No,OR($BF199=FALSE,$BG199=FALSE)),Tab_NotReq,
IF(AND($C199="",$D199="",$F199="",$I199="",$R199="",$U199="",$W199="",$AA199="",$AB199=""),"",
IF(COUNTIF($AA199:$BD199,Incomplete)&gt;=1,Incomplete_or_multiple_errors&amp;": "&amp;INDEX($AA$2:$BD$4,1,MATCH(Incomplete,$AA199:$BD199,0)),Complete)))</f>
        <v/>
      </c>
      <c r="Z199" s="7"/>
      <c r="AA199" s="10" t="str">
        <f t="shared" si="143"/>
        <v/>
      </c>
      <c r="AB199" s="10" t="str" cm="1">
        <f t="array" ref="AB199">IF($AB$1=No,"",
IF(OR(BF199=FALSE,BG199=FALSE),"",
IF(AND(SUMPRODUCT(--(BH199:BH$336=TRUE))=0,SUMPRODUCT(--(BI199:BI$336=TRUE))=0),"",Incomplete)))</f>
        <v/>
      </c>
      <c r="AC199" s="10" t="str">
        <f>IF(AC$1=No,"",IF($C199="","",
IF(COUNTIF('Substances &amp; Codes'!$B$4:$H$276,$C199)=0,Incomplete,Complete)))</f>
        <v/>
      </c>
      <c r="AD199" s="10" t="str">
        <f t="shared" si="139"/>
        <v/>
      </c>
      <c r="AE199" s="10" t="str">
        <f t="shared" si="144"/>
        <v/>
      </c>
      <c r="AF199" s="10" t="str">
        <f t="shared" si="145"/>
        <v/>
      </c>
      <c r="AG199" s="10" t="str">
        <f t="shared" si="146"/>
        <v/>
      </c>
      <c r="AH199" s="10" t="str">
        <f t="shared" si="147"/>
        <v/>
      </c>
      <c r="AI199" s="10" t="str">
        <f t="shared" si="148"/>
        <v/>
      </c>
      <c r="AJ199" s="10" t="str">
        <f t="shared" si="149"/>
        <v/>
      </c>
      <c r="AK199" s="10" t="str">
        <f t="shared" si="150"/>
        <v/>
      </c>
      <c r="AL199" s="10" t="str">
        <f t="shared" si="151"/>
        <v/>
      </c>
      <c r="AM199" s="10" t="str">
        <f t="shared" si="152"/>
        <v/>
      </c>
      <c r="AN199" s="10" t="str">
        <f t="shared" si="153"/>
        <v/>
      </c>
      <c r="AO199" s="10" t="str">
        <f t="shared" si="154"/>
        <v/>
      </c>
      <c r="AP199" s="10" t="str">
        <f t="shared" si="155"/>
        <v/>
      </c>
      <c r="AQ199" s="10" t="str">
        <f t="shared" si="156"/>
        <v/>
      </c>
      <c r="AR199" s="10" t="str">
        <f t="shared" si="157"/>
        <v/>
      </c>
      <c r="AS199" s="10" t="str">
        <f t="shared" si="158"/>
        <v/>
      </c>
      <c r="AT199" s="10" t="str">
        <f t="shared" si="159"/>
        <v/>
      </c>
      <c r="AU199" s="10" t="str">
        <f t="shared" si="160"/>
        <v/>
      </c>
      <c r="AV199" s="10" t="str">
        <f t="shared" si="161"/>
        <v/>
      </c>
      <c r="AW199" s="10" t="str">
        <f t="shared" si="162"/>
        <v/>
      </c>
      <c r="AX199" s="10" t="str">
        <f t="shared" si="163"/>
        <v/>
      </c>
      <c r="AY199" s="10" t="str">
        <f t="shared" si="164"/>
        <v/>
      </c>
      <c r="AZ199" s="10" t="str">
        <f t="shared" si="165"/>
        <v/>
      </c>
      <c r="BA199" s="10" t="str">
        <f t="shared" si="166"/>
        <v/>
      </c>
      <c r="BB199" s="10" t="str">
        <f t="shared" si="167"/>
        <v/>
      </c>
      <c r="BC199" s="10" t="str">
        <f t="shared" si="28"/>
        <v/>
      </c>
      <c r="BD199" s="10" t="str">
        <f t="shared" si="168"/>
        <v/>
      </c>
      <c r="BE199" s="10"/>
      <c r="BF199" s="10" t="b">
        <f t="shared" si="169"/>
        <v>1</v>
      </c>
      <c r="BG199" s="10" t="b">
        <f t="shared" si="140"/>
        <v>1</v>
      </c>
      <c r="BH199" s="10" t="b">
        <f t="shared" si="170"/>
        <v>0</v>
      </c>
      <c r="BI199" s="10" t="b">
        <f t="shared" si="141"/>
        <v>0</v>
      </c>
      <c r="BJ199" s="10"/>
      <c r="BK199" s="10">
        <v>1000</v>
      </c>
      <c r="BL199" s="59">
        <f t="shared" si="142"/>
        <v>0</v>
      </c>
      <c r="BM199" s="59">
        <v>10</v>
      </c>
      <c r="BN199" s="10"/>
      <c r="BO199" s="10">
        <f t="shared" si="171"/>
        <v>0</v>
      </c>
      <c r="BP199" s="59">
        <f t="shared" si="172"/>
        <v>0</v>
      </c>
      <c r="BQ199" s="59">
        <f t="shared" si="173"/>
        <v>0</v>
      </c>
      <c r="BR199" s="59">
        <f t="shared" si="174"/>
        <v>0</v>
      </c>
      <c r="BS199" s="59">
        <f t="shared" si="175"/>
        <v>0</v>
      </c>
    </row>
    <row r="200" spans="1:71" x14ac:dyDescent="0.35">
      <c r="A200" s="25"/>
      <c r="B200" s="25"/>
      <c r="C200" s="51"/>
      <c r="D200" s="10" t="str">
        <f t="shared" si="138"/>
        <v/>
      </c>
      <c r="E200" s="28"/>
      <c r="F200" s="28"/>
      <c r="G200" s="28" t="s">
        <v>4</v>
      </c>
      <c r="H200" s="28"/>
      <c r="I200" s="28"/>
      <c r="J200" s="28" t="s">
        <v>4</v>
      </c>
      <c r="K200" s="28"/>
      <c r="L200" s="28"/>
      <c r="M200" s="28" t="s">
        <v>4</v>
      </c>
      <c r="N200" s="28"/>
      <c r="O200" s="28"/>
      <c r="P200" s="28" t="s">
        <v>4</v>
      </c>
      <c r="Q200" s="28"/>
      <c r="R200" s="28"/>
      <c r="S200" s="28" t="s">
        <v>4</v>
      </c>
      <c r="T200" s="28"/>
      <c r="U200" s="28"/>
      <c r="V200" s="51" t="s">
        <v>4</v>
      </c>
      <c r="W200" s="51"/>
      <c r="X200" s="28" t="s">
        <v>4</v>
      </c>
      <c r="Y200" s="10" t="str">
        <f>IF(AND('Section 8'!$L$4=No,OR($BF200=FALSE,$BG200=FALSE)),Tab_NotReq,
IF(AND($C200="",$D200="",$F200="",$I200="",$R200="",$U200="",$W200="",$AA200="",$AB200=""),"",
IF(COUNTIF($AA200:$BD200,Incomplete)&gt;=1,Incomplete_or_multiple_errors&amp;": "&amp;INDEX($AA$2:$BD$4,1,MATCH(Incomplete,$AA200:$BD200,0)),Complete)))</f>
        <v/>
      </c>
      <c r="Z200" s="7"/>
      <c r="AA200" s="10" t="str">
        <f t="shared" si="143"/>
        <v/>
      </c>
      <c r="AB200" s="10" t="str" cm="1">
        <f t="array" ref="AB200">IF($AB$1=No,"",
IF(OR(BF200=FALSE,BG200=FALSE),"",
IF(AND(SUMPRODUCT(--(BH200:BH$336=TRUE))=0,SUMPRODUCT(--(BI200:BI$336=TRUE))=0),"",Incomplete)))</f>
        <v/>
      </c>
      <c r="AC200" s="10" t="str">
        <f>IF(AC$1=No,"",IF($C200="","",
IF(COUNTIF('Substances &amp; Codes'!$B$4:$H$276,$C200)=0,Incomplete,Complete)))</f>
        <v/>
      </c>
      <c r="AD200" s="10" t="str">
        <f t="shared" si="139"/>
        <v/>
      </c>
      <c r="AE200" s="10" t="str">
        <f t="shared" si="144"/>
        <v/>
      </c>
      <c r="AF200" s="10" t="str">
        <f t="shared" si="145"/>
        <v/>
      </c>
      <c r="AG200" s="10" t="str">
        <f t="shared" si="146"/>
        <v/>
      </c>
      <c r="AH200" s="10" t="str">
        <f t="shared" si="147"/>
        <v/>
      </c>
      <c r="AI200" s="10" t="str">
        <f t="shared" si="148"/>
        <v/>
      </c>
      <c r="AJ200" s="10" t="str">
        <f t="shared" si="149"/>
        <v/>
      </c>
      <c r="AK200" s="10" t="str">
        <f t="shared" si="150"/>
        <v/>
      </c>
      <c r="AL200" s="10" t="str">
        <f t="shared" si="151"/>
        <v/>
      </c>
      <c r="AM200" s="10" t="str">
        <f t="shared" si="152"/>
        <v/>
      </c>
      <c r="AN200" s="10" t="str">
        <f t="shared" si="153"/>
        <v/>
      </c>
      <c r="AO200" s="10" t="str">
        <f t="shared" si="154"/>
        <v/>
      </c>
      <c r="AP200" s="10" t="str">
        <f t="shared" si="155"/>
        <v/>
      </c>
      <c r="AQ200" s="10" t="str">
        <f t="shared" si="156"/>
        <v/>
      </c>
      <c r="AR200" s="10" t="str">
        <f t="shared" si="157"/>
        <v/>
      </c>
      <c r="AS200" s="10" t="str">
        <f t="shared" si="158"/>
        <v/>
      </c>
      <c r="AT200" s="10" t="str">
        <f t="shared" si="159"/>
        <v/>
      </c>
      <c r="AU200" s="10" t="str">
        <f t="shared" si="160"/>
        <v/>
      </c>
      <c r="AV200" s="10" t="str">
        <f t="shared" si="161"/>
        <v/>
      </c>
      <c r="AW200" s="10" t="str">
        <f t="shared" si="162"/>
        <v/>
      </c>
      <c r="AX200" s="10" t="str">
        <f t="shared" si="163"/>
        <v/>
      </c>
      <c r="AY200" s="10" t="str">
        <f t="shared" si="164"/>
        <v/>
      </c>
      <c r="AZ200" s="10" t="str">
        <f t="shared" si="165"/>
        <v/>
      </c>
      <c r="BA200" s="10" t="str">
        <f t="shared" si="166"/>
        <v/>
      </c>
      <c r="BB200" s="10" t="str">
        <f t="shared" si="167"/>
        <v/>
      </c>
      <c r="BC200" s="10" t="str">
        <f t="shared" si="28"/>
        <v/>
      </c>
      <c r="BD200" s="10" t="str">
        <f t="shared" si="168"/>
        <v/>
      </c>
      <c r="BE200" s="10"/>
      <c r="BF200" s="10" t="b">
        <f t="shared" si="169"/>
        <v>1</v>
      </c>
      <c r="BG200" s="10" t="b">
        <f t="shared" si="140"/>
        <v>1</v>
      </c>
      <c r="BH200" s="10" t="b">
        <f t="shared" si="170"/>
        <v>0</v>
      </c>
      <c r="BI200" s="10" t="b">
        <f t="shared" si="141"/>
        <v>0</v>
      </c>
      <c r="BJ200" s="10"/>
      <c r="BK200" s="10">
        <v>1000</v>
      </c>
      <c r="BL200" s="59">
        <f t="shared" si="142"/>
        <v>0</v>
      </c>
      <c r="BM200" s="59">
        <v>10</v>
      </c>
      <c r="BN200" s="10"/>
      <c r="BO200" s="10">
        <f t="shared" si="171"/>
        <v>0</v>
      </c>
      <c r="BP200" s="59">
        <f t="shared" si="172"/>
        <v>0</v>
      </c>
      <c r="BQ200" s="59">
        <f t="shared" si="173"/>
        <v>0</v>
      </c>
      <c r="BR200" s="59">
        <f t="shared" si="174"/>
        <v>0</v>
      </c>
      <c r="BS200" s="59">
        <f t="shared" si="175"/>
        <v>0</v>
      </c>
    </row>
    <row r="201" spans="1:71" x14ac:dyDescent="0.35">
      <c r="A201" s="25"/>
      <c r="B201" s="25"/>
      <c r="C201" s="51"/>
      <c r="D201" s="10" t="str">
        <f t="shared" si="138"/>
        <v/>
      </c>
      <c r="E201" s="28"/>
      <c r="F201" s="28"/>
      <c r="G201" s="28" t="s">
        <v>4</v>
      </c>
      <c r="H201" s="28"/>
      <c r="I201" s="28"/>
      <c r="J201" s="28" t="s">
        <v>4</v>
      </c>
      <c r="K201" s="28"/>
      <c r="L201" s="28"/>
      <c r="M201" s="28" t="s">
        <v>4</v>
      </c>
      <c r="N201" s="28"/>
      <c r="O201" s="28"/>
      <c r="P201" s="28" t="s">
        <v>4</v>
      </c>
      <c r="Q201" s="28"/>
      <c r="R201" s="28"/>
      <c r="S201" s="28" t="s">
        <v>4</v>
      </c>
      <c r="T201" s="28"/>
      <c r="U201" s="28"/>
      <c r="V201" s="51" t="s">
        <v>4</v>
      </c>
      <c r="W201" s="51"/>
      <c r="X201" s="28" t="s">
        <v>4</v>
      </c>
      <c r="Y201" s="10" t="str">
        <f>IF(AND('Section 8'!$L$4=No,OR($BF201=FALSE,$BG201=FALSE)),Tab_NotReq,
IF(AND($C201="",$D201="",$F201="",$I201="",$R201="",$U201="",$W201="",$AA201="",$AB201=""),"",
IF(COUNTIF($AA201:$BD201,Incomplete)&gt;=1,Incomplete_or_multiple_errors&amp;": "&amp;INDEX($AA$2:$BD$4,1,MATCH(Incomplete,$AA201:$BD201,0)),Complete)))</f>
        <v/>
      </c>
      <c r="Z201" s="7"/>
      <c r="AA201" s="10" t="str">
        <f t="shared" si="143"/>
        <v/>
      </c>
      <c r="AB201" s="10" t="str" cm="1">
        <f t="array" ref="AB201">IF($AB$1=No,"",
IF(OR(BF201=FALSE,BG201=FALSE),"",
IF(AND(SUMPRODUCT(--(BH201:BH$336=TRUE))=0,SUMPRODUCT(--(BI201:BI$336=TRUE))=0),"",Incomplete)))</f>
        <v/>
      </c>
      <c r="AC201" s="10" t="str">
        <f>IF(AC$1=No,"",IF($C201="","",
IF(COUNTIF('Substances &amp; Codes'!$B$4:$H$276,$C201)=0,Incomplete,Complete)))</f>
        <v/>
      </c>
      <c r="AD201" s="10" t="str">
        <f t="shared" si="139"/>
        <v/>
      </c>
      <c r="AE201" s="10" t="str">
        <f t="shared" si="144"/>
        <v/>
      </c>
      <c r="AF201" s="10" t="str">
        <f t="shared" si="145"/>
        <v/>
      </c>
      <c r="AG201" s="10" t="str">
        <f t="shared" si="146"/>
        <v/>
      </c>
      <c r="AH201" s="10" t="str">
        <f t="shared" si="147"/>
        <v/>
      </c>
      <c r="AI201" s="10" t="str">
        <f t="shared" si="148"/>
        <v/>
      </c>
      <c r="AJ201" s="10" t="str">
        <f t="shared" si="149"/>
        <v/>
      </c>
      <c r="AK201" s="10" t="str">
        <f t="shared" si="150"/>
        <v/>
      </c>
      <c r="AL201" s="10" t="str">
        <f t="shared" si="151"/>
        <v/>
      </c>
      <c r="AM201" s="10" t="str">
        <f t="shared" si="152"/>
        <v/>
      </c>
      <c r="AN201" s="10" t="str">
        <f t="shared" si="153"/>
        <v/>
      </c>
      <c r="AO201" s="10" t="str">
        <f t="shared" si="154"/>
        <v/>
      </c>
      <c r="AP201" s="10" t="str">
        <f t="shared" si="155"/>
        <v/>
      </c>
      <c r="AQ201" s="10" t="str">
        <f t="shared" si="156"/>
        <v/>
      </c>
      <c r="AR201" s="10" t="str">
        <f t="shared" si="157"/>
        <v/>
      </c>
      <c r="AS201" s="10" t="str">
        <f t="shared" si="158"/>
        <v/>
      </c>
      <c r="AT201" s="10" t="str">
        <f t="shared" si="159"/>
        <v/>
      </c>
      <c r="AU201" s="10" t="str">
        <f t="shared" si="160"/>
        <v/>
      </c>
      <c r="AV201" s="10" t="str">
        <f t="shared" si="161"/>
        <v/>
      </c>
      <c r="AW201" s="10" t="str">
        <f t="shared" si="162"/>
        <v/>
      </c>
      <c r="AX201" s="10" t="str">
        <f t="shared" si="163"/>
        <v/>
      </c>
      <c r="AY201" s="10" t="str">
        <f t="shared" si="164"/>
        <v/>
      </c>
      <c r="AZ201" s="10" t="str">
        <f t="shared" si="165"/>
        <v/>
      </c>
      <c r="BA201" s="10" t="str">
        <f t="shared" si="166"/>
        <v/>
      </c>
      <c r="BB201" s="10" t="str">
        <f t="shared" si="167"/>
        <v/>
      </c>
      <c r="BC201" s="10" t="str">
        <f t="shared" si="28"/>
        <v/>
      </c>
      <c r="BD201" s="10" t="str">
        <f t="shared" si="168"/>
        <v/>
      </c>
      <c r="BE201" s="10"/>
      <c r="BF201" s="10" t="b">
        <f t="shared" si="169"/>
        <v>1</v>
      </c>
      <c r="BG201" s="10" t="b">
        <f t="shared" si="140"/>
        <v>1</v>
      </c>
      <c r="BH201" s="10" t="b">
        <f t="shared" si="170"/>
        <v>0</v>
      </c>
      <c r="BI201" s="10" t="b">
        <f t="shared" si="141"/>
        <v>0</v>
      </c>
      <c r="BJ201" s="10"/>
      <c r="BK201" s="10">
        <v>1000</v>
      </c>
      <c r="BL201" s="59">
        <f t="shared" si="142"/>
        <v>0</v>
      </c>
      <c r="BM201" s="59">
        <v>10</v>
      </c>
      <c r="BN201" s="10"/>
      <c r="BO201" s="10">
        <f t="shared" si="171"/>
        <v>0</v>
      </c>
      <c r="BP201" s="59">
        <f t="shared" si="172"/>
        <v>0</v>
      </c>
      <c r="BQ201" s="59">
        <f t="shared" si="173"/>
        <v>0</v>
      </c>
      <c r="BR201" s="59">
        <f t="shared" si="174"/>
        <v>0</v>
      </c>
      <c r="BS201" s="59">
        <f t="shared" si="175"/>
        <v>0</v>
      </c>
    </row>
    <row r="202" spans="1:71" x14ac:dyDescent="0.35">
      <c r="A202" s="25"/>
      <c r="B202" s="25"/>
      <c r="C202" s="51"/>
      <c r="D202" s="10" t="str">
        <f t="shared" si="138"/>
        <v/>
      </c>
      <c r="E202" s="28"/>
      <c r="F202" s="28"/>
      <c r="G202" s="28" t="s">
        <v>4</v>
      </c>
      <c r="H202" s="28"/>
      <c r="I202" s="28"/>
      <c r="J202" s="28" t="s">
        <v>4</v>
      </c>
      <c r="K202" s="28"/>
      <c r="L202" s="28"/>
      <c r="M202" s="28" t="s">
        <v>4</v>
      </c>
      <c r="N202" s="28"/>
      <c r="O202" s="28"/>
      <c r="P202" s="28" t="s">
        <v>4</v>
      </c>
      <c r="Q202" s="28"/>
      <c r="R202" s="28"/>
      <c r="S202" s="28" t="s">
        <v>4</v>
      </c>
      <c r="T202" s="28"/>
      <c r="U202" s="28"/>
      <c r="V202" s="51" t="s">
        <v>4</v>
      </c>
      <c r="W202" s="51"/>
      <c r="X202" s="28" t="s">
        <v>4</v>
      </c>
      <c r="Y202" s="10" t="str">
        <f>IF(AND('Section 8'!$L$4=No,OR($BF202=FALSE,$BG202=FALSE)),Tab_NotReq,
IF(AND($C202="",$D202="",$F202="",$I202="",$R202="",$U202="",$W202="",$AA202="",$AB202=""),"",
IF(COUNTIF($AA202:$BD202,Incomplete)&gt;=1,Incomplete_or_multiple_errors&amp;": "&amp;INDEX($AA$2:$BD$4,1,MATCH(Incomplete,$AA202:$BD202,0)),Complete)))</f>
        <v/>
      </c>
      <c r="Z202" s="7"/>
      <c r="AA202" s="10" t="str">
        <f t="shared" si="143"/>
        <v/>
      </c>
      <c r="AB202" s="10" t="str" cm="1">
        <f t="array" ref="AB202">IF($AB$1=No,"",
IF(OR(BF202=FALSE,BG202=FALSE),"",
IF(AND(SUMPRODUCT(--(BH202:BH$336=TRUE))=0,SUMPRODUCT(--(BI202:BI$336=TRUE))=0),"",Incomplete)))</f>
        <v/>
      </c>
      <c r="AC202" s="10" t="str">
        <f>IF(AC$1=No,"",IF($C202="","",
IF(COUNTIF('Substances &amp; Codes'!$B$4:$H$276,$C202)=0,Incomplete,Complete)))</f>
        <v/>
      </c>
      <c r="AD202" s="10" t="str">
        <f t="shared" si="139"/>
        <v/>
      </c>
      <c r="AE202" s="10" t="str">
        <f t="shared" si="144"/>
        <v/>
      </c>
      <c r="AF202" s="10" t="str">
        <f t="shared" si="145"/>
        <v/>
      </c>
      <c r="AG202" s="10" t="str">
        <f t="shared" si="146"/>
        <v/>
      </c>
      <c r="AH202" s="10" t="str">
        <f t="shared" si="147"/>
        <v/>
      </c>
      <c r="AI202" s="10" t="str">
        <f t="shared" si="148"/>
        <v/>
      </c>
      <c r="AJ202" s="10" t="str">
        <f t="shared" si="149"/>
        <v/>
      </c>
      <c r="AK202" s="10" t="str">
        <f t="shared" si="150"/>
        <v/>
      </c>
      <c r="AL202" s="10" t="str">
        <f t="shared" si="151"/>
        <v/>
      </c>
      <c r="AM202" s="10" t="str">
        <f t="shared" si="152"/>
        <v/>
      </c>
      <c r="AN202" s="10" t="str">
        <f t="shared" si="153"/>
        <v/>
      </c>
      <c r="AO202" s="10" t="str">
        <f t="shared" si="154"/>
        <v/>
      </c>
      <c r="AP202" s="10" t="str">
        <f t="shared" si="155"/>
        <v/>
      </c>
      <c r="AQ202" s="10" t="str">
        <f t="shared" si="156"/>
        <v/>
      </c>
      <c r="AR202" s="10" t="str">
        <f t="shared" si="157"/>
        <v/>
      </c>
      <c r="AS202" s="10" t="str">
        <f t="shared" si="158"/>
        <v/>
      </c>
      <c r="AT202" s="10" t="str">
        <f t="shared" si="159"/>
        <v/>
      </c>
      <c r="AU202" s="10" t="str">
        <f t="shared" si="160"/>
        <v/>
      </c>
      <c r="AV202" s="10" t="str">
        <f t="shared" si="161"/>
        <v/>
      </c>
      <c r="AW202" s="10" t="str">
        <f t="shared" si="162"/>
        <v/>
      </c>
      <c r="AX202" s="10" t="str">
        <f t="shared" si="163"/>
        <v/>
      </c>
      <c r="AY202" s="10" t="str">
        <f t="shared" si="164"/>
        <v/>
      </c>
      <c r="AZ202" s="10" t="str">
        <f t="shared" si="165"/>
        <v/>
      </c>
      <c r="BA202" s="10" t="str">
        <f t="shared" si="166"/>
        <v/>
      </c>
      <c r="BB202" s="10" t="str">
        <f t="shared" si="167"/>
        <v/>
      </c>
      <c r="BC202" s="10" t="str">
        <f t="shared" si="28"/>
        <v/>
      </c>
      <c r="BD202" s="10" t="str">
        <f t="shared" si="168"/>
        <v/>
      </c>
      <c r="BE202" s="10"/>
      <c r="BF202" s="10" t="b">
        <f t="shared" si="169"/>
        <v>1</v>
      </c>
      <c r="BG202" s="10" t="b">
        <f t="shared" si="140"/>
        <v>1</v>
      </c>
      <c r="BH202" s="10" t="b">
        <f t="shared" si="170"/>
        <v>0</v>
      </c>
      <c r="BI202" s="10" t="b">
        <f t="shared" si="141"/>
        <v>0</v>
      </c>
      <c r="BJ202" s="10"/>
      <c r="BK202" s="10">
        <v>1000</v>
      </c>
      <c r="BL202" s="59">
        <f t="shared" si="142"/>
        <v>0</v>
      </c>
      <c r="BM202" s="59">
        <v>10</v>
      </c>
      <c r="BN202" s="10"/>
      <c r="BO202" s="10">
        <f t="shared" si="171"/>
        <v>0</v>
      </c>
      <c r="BP202" s="59">
        <f t="shared" si="172"/>
        <v>0</v>
      </c>
      <c r="BQ202" s="59">
        <f t="shared" si="173"/>
        <v>0</v>
      </c>
      <c r="BR202" s="59">
        <f t="shared" si="174"/>
        <v>0</v>
      </c>
      <c r="BS202" s="59">
        <f t="shared" si="175"/>
        <v>0</v>
      </c>
    </row>
    <row r="203" spans="1:71" x14ac:dyDescent="0.35">
      <c r="A203" s="25"/>
      <c r="B203" s="25"/>
      <c r="C203" s="51"/>
      <c r="D203" s="10" t="str">
        <f t="shared" si="138"/>
        <v/>
      </c>
      <c r="E203" s="28"/>
      <c r="F203" s="28"/>
      <c r="G203" s="28" t="s">
        <v>4</v>
      </c>
      <c r="H203" s="28"/>
      <c r="I203" s="28"/>
      <c r="J203" s="28" t="s">
        <v>4</v>
      </c>
      <c r="K203" s="28"/>
      <c r="L203" s="28"/>
      <c r="M203" s="28" t="s">
        <v>4</v>
      </c>
      <c r="N203" s="28"/>
      <c r="O203" s="28"/>
      <c r="P203" s="28" t="s">
        <v>4</v>
      </c>
      <c r="Q203" s="28"/>
      <c r="R203" s="28"/>
      <c r="S203" s="28" t="s">
        <v>4</v>
      </c>
      <c r="T203" s="28"/>
      <c r="U203" s="28"/>
      <c r="V203" s="51" t="s">
        <v>4</v>
      </c>
      <c r="W203" s="51"/>
      <c r="X203" s="28" t="s">
        <v>4</v>
      </c>
      <c r="Y203" s="10" t="str">
        <f>IF(AND('Section 8'!$L$4=No,OR($BF203=FALSE,$BG203=FALSE)),Tab_NotReq,
IF(AND($C203="",$D203="",$F203="",$I203="",$R203="",$U203="",$W203="",$AA203="",$AB203=""),"",
IF(COUNTIF($AA203:$BD203,Incomplete)&gt;=1,Incomplete_or_multiple_errors&amp;": "&amp;INDEX($AA$2:$BD$4,1,MATCH(Incomplete,$AA203:$BD203,0)),Complete)))</f>
        <v/>
      </c>
      <c r="Z203" s="7"/>
      <c r="AA203" s="10" t="str">
        <f t="shared" si="143"/>
        <v/>
      </c>
      <c r="AB203" s="10" t="str" cm="1">
        <f t="array" ref="AB203">IF($AB$1=No,"",
IF(OR(BF203=FALSE,BG203=FALSE),"",
IF(AND(SUMPRODUCT(--(BH203:BH$336=TRUE))=0,SUMPRODUCT(--(BI203:BI$336=TRUE))=0),"",Incomplete)))</f>
        <v/>
      </c>
      <c r="AC203" s="10" t="str">
        <f>IF(AC$1=No,"",IF($C203="","",
IF(COUNTIF('Substances &amp; Codes'!$B$4:$H$276,$C203)=0,Incomplete,Complete)))</f>
        <v/>
      </c>
      <c r="AD203" s="10" t="str">
        <f t="shared" si="139"/>
        <v/>
      </c>
      <c r="AE203" s="10" t="str">
        <f t="shared" si="144"/>
        <v/>
      </c>
      <c r="AF203" s="10" t="str">
        <f t="shared" si="145"/>
        <v/>
      </c>
      <c r="AG203" s="10" t="str">
        <f t="shared" si="146"/>
        <v/>
      </c>
      <c r="AH203" s="10" t="str">
        <f t="shared" si="147"/>
        <v/>
      </c>
      <c r="AI203" s="10" t="str">
        <f t="shared" si="148"/>
        <v/>
      </c>
      <c r="AJ203" s="10" t="str">
        <f t="shared" si="149"/>
        <v/>
      </c>
      <c r="AK203" s="10" t="str">
        <f t="shared" si="150"/>
        <v/>
      </c>
      <c r="AL203" s="10" t="str">
        <f t="shared" si="151"/>
        <v/>
      </c>
      <c r="AM203" s="10" t="str">
        <f t="shared" si="152"/>
        <v/>
      </c>
      <c r="AN203" s="10" t="str">
        <f t="shared" si="153"/>
        <v/>
      </c>
      <c r="AO203" s="10" t="str">
        <f t="shared" si="154"/>
        <v/>
      </c>
      <c r="AP203" s="10" t="str">
        <f t="shared" si="155"/>
        <v/>
      </c>
      <c r="AQ203" s="10" t="str">
        <f t="shared" si="156"/>
        <v/>
      </c>
      <c r="AR203" s="10" t="str">
        <f t="shared" si="157"/>
        <v/>
      </c>
      <c r="AS203" s="10" t="str">
        <f t="shared" si="158"/>
        <v/>
      </c>
      <c r="AT203" s="10" t="str">
        <f t="shared" si="159"/>
        <v/>
      </c>
      <c r="AU203" s="10" t="str">
        <f t="shared" si="160"/>
        <v/>
      </c>
      <c r="AV203" s="10" t="str">
        <f t="shared" si="161"/>
        <v/>
      </c>
      <c r="AW203" s="10" t="str">
        <f t="shared" si="162"/>
        <v/>
      </c>
      <c r="AX203" s="10" t="str">
        <f t="shared" si="163"/>
        <v/>
      </c>
      <c r="AY203" s="10" t="str">
        <f t="shared" si="164"/>
        <v/>
      </c>
      <c r="AZ203" s="10" t="str">
        <f t="shared" si="165"/>
        <v/>
      </c>
      <c r="BA203" s="10" t="str">
        <f t="shared" si="166"/>
        <v/>
      </c>
      <c r="BB203" s="10" t="str">
        <f t="shared" si="167"/>
        <v/>
      </c>
      <c r="BC203" s="10" t="str">
        <f t="shared" si="28"/>
        <v/>
      </c>
      <c r="BD203" s="10" t="str">
        <f t="shared" si="168"/>
        <v/>
      </c>
      <c r="BE203" s="10"/>
      <c r="BF203" s="10" t="b">
        <f t="shared" si="169"/>
        <v>1</v>
      </c>
      <c r="BG203" s="10" t="b">
        <f t="shared" si="140"/>
        <v>1</v>
      </c>
      <c r="BH203" s="10" t="b">
        <f t="shared" si="170"/>
        <v>0</v>
      </c>
      <c r="BI203" s="10" t="b">
        <f t="shared" si="141"/>
        <v>0</v>
      </c>
      <c r="BJ203" s="10"/>
      <c r="BK203" s="10">
        <v>1000</v>
      </c>
      <c r="BL203" s="59">
        <f t="shared" si="142"/>
        <v>0</v>
      </c>
      <c r="BM203" s="59">
        <v>10</v>
      </c>
      <c r="BN203" s="10"/>
      <c r="BO203" s="10">
        <f t="shared" si="171"/>
        <v>0</v>
      </c>
      <c r="BP203" s="59">
        <f t="shared" si="172"/>
        <v>0</v>
      </c>
      <c r="BQ203" s="59">
        <f t="shared" si="173"/>
        <v>0</v>
      </c>
      <c r="BR203" s="59">
        <f t="shared" si="174"/>
        <v>0</v>
      </c>
      <c r="BS203" s="59">
        <f t="shared" si="175"/>
        <v>0</v>
      </c>
    </row>
    <row r="204" spans="1:71" s="25" customFormat="1" x14ac:dyDescent="0.35">
      <c r="C204" s="51"/>
      <c r="D204" s="10" t="str">
        <f t="shared" si="138"/>
        <v/>
      </c>
      <c r="E204" s="28"/>
      <c r="F204" s="28"/>
      <c r="G204" s="28" t="s">
        <v>4</v>
      </c>
      <c r="H204" s="28"/>
      <c r="I204" s="28"/>
      <c r="J204" s="28" t="s">
        <v>4</v>
      </c>
      <c r="K204" s="28"/>
      <c r="L204" s="28"/>
      <c r="M204" s="28" t="s">
        <v>4</v>
      </c>
      <c r="N204" s="28"/>
      <c r="O204" s="28"/>
      <c r="P204" s="28" t="s">
        <v>4</v>
      </c>
      <c r="Q204" s="28"/>
      <c r="R204" s="28"/>
      <c r="S204" s="28" t="s">
        <v>4</v>
      </c>
      <c r="T204" s="28"/>
      <c r="U204" s="28"/>
      <c r="V204" s="51" t="s">
        <v>4</v>
      </c>
      <c r="W204" s="51"/>
      <c r="X204" s="28" t="s">
        <v>4</v>
      </c>
      <c r="Y204" s="10" t="str">
        <f>IF(AND('Section 8'!$L$4=No,OR($BF204=FALSE,$BG204=FALSE)),Tab_NotReq,
IF(AND($C204="",$D204="",$F204="",$I204="",$R204="",$U204="",$W204="",$AA204="",$AB204=""),"",
IF(COUNTIF($AA204:$BD204,Incomplete)&gt;=1,Incomplete_or_multiple_errors&amp;": "&amp;INDEX($AA$2:$BD$4,1,MATCH(Incomplete,$AA204:$BD204,0)),Complete)))</f>
        <v/>
      </c>
      <c r="Z204" s="7"/>
      <c r="AA204" s="10" t="str">
        <f t="shared" si="143"/>
        <v/>
      </c>
      <c r="AB204" s="10" t="str" cm="1">
        <f t="array" ref="AB204">IF($AB$1=No,"",
IF(OR(BF204=FALSE,BG204=FALSE),"",
IF(AND(SUMPRODUCT(--(BH204:BH$336=TRUE))=0,SUMPRODUCT(--(BI204:BI$336=TRUE))=0),"",Incomplete)))</f>
        <v/>
      </c>
      <c r="AC204" s="10" t="str">
        <f>IF(AC$1=No,"",IF($C204="","",
IF(COUNTIF('Substances &amp; Codes'!$B$4:$H$276,$C204)=0,Incomplete,Complete)))</f>
        <v/>
      </c>
      <c r="AD204" s="10" t="str">
        <f t="shared" si="139"/>
        <v/>
      </c>
      <c r="AE204" s="10" t="str">
        <f t="shared" si="144"/>
        <v/>
      </c>
      <c r="AF204" s="10" t="str">
        <f t="shared" si="145"/>
        <v/>
      </c>
      <c r="AG204" s="10" t="str">
        <f t="shared" si="146"/>
        <v/>
      </c>
      <c r="AH204" s="10" t="str">
        <f t="shared" si="147"/>
        <v/>
      </c>
      <c r="AI204" s="10" t="str">
        <f t="shared" si="148"/>
        <v/>
      </c>
      <c r="AJ204" s="10" t="str">
        <f t="shared" si="149"/>
        <v/>
      </c>
      <c r="AK204" s="10" t="str">
        <f t="shared" si="150"/>
        <v/>
      </c>
      <c r="AL204" s="10" t="str">
        <f t="shared" si="151"/>
        <v/>
      </c>
      <c r="AM204" s="10" t="str">
        <f t="shared" si="152"/>
        <v/>
      </c>
      <c r="AN204" s="10" t="str">
        <f t="shared" si="153"/>
        <v/>
      </c>
      <c r="AO204" s="10" t="str">
        <f t="shared" si="154"/>
        <v/>
      </c>
      <c r="AP204" s="10" t="str">
        <f t="shared" si="155"/>
        <v/>
      </c>
      <c r="AQ204" s="10" t="str">
        <f t="shared" si="156"/>
        <v/>
      </c>
      <c r="AR204" s="10" t="str">
        <f t="shared" si="157"/>
        <v/>
      </c>
      <c r="AS204" s="10" t="str">
        <f t="shared" si="158"/>
        <v/>
      </c>
      <c r="AT204" s="10" t="str">
        <f t="shared" si="159"/>
        <v/>
      </c>
      <c r="AU204" s="10" t="str">
        <f t="shared" si="160"/>
        <v/>
      </c>
      <c r="AV204" s="10" t="str">
        <f t="shared" si="161"/>
        <v/>
      </c>
      <c r="AW204" s="10" t="str">
        <f t="shared" si="162"/>
        <v/>
      </c>
      <c r="AX204" s="10" t="str">
        <f t="shared" si="163"/>
        <v/>
      </c>
      <c r="AY204" s="10" t="str">
        <f t="shared" si="164"/>
        <v/>
      </c>
      <c r="AZ204" s="10" t="str">
        <f t="shared" si="165"/>
        <v/>
      </c>
      <c r="BA204" s="10" t="str">
        <f t="shared" si="166"/>
        <v/>
      </c>
      <c r="BB204" s="10" t="str">
        <f t="shared" si="167"/>
        <v/>
      </c>
      <c r="BC204" s="10" t="str">
        <f t="shared" si="28"/>
        <v/>
      </c>
      <c r="BD204" s="10" t="str">
        <f t="shared" si="168"/>
        <v/>
      </c>
      <c r="BE204" s="10"/>
      <c r="BF204" s="10" t="b">
        <f t="shared" si="169"/>
        <v>1</v>
      </c>
      <c r="BG204" s="10" t="b">
        <f t="shared" si="140"/>
        <v>1</v>
      </c>
      <c r="BH204" s="10" t="b">
        <f t="shared" si="170"/>
        <v>0</v>
      </c>
      <c r="BI204" s="10" t="b">
        <f t="shared" si="141"/>
        <v>0</v>
      </c>
      <c r="BJ204" s="10"/>
      <c r="BK204" s="10">
        <v>1000</v>
      </c>
      <c r="BL204" s="59">
        <f t="shared" si="142"/>
        <v>0</v>
      </c>
      <c r="BM204" s="59">
        <v>10</v>
      </c>
      <c r="BN204" s="10"/>
      <c r="BO204" s="10">
        <f t="shared" si="171"/>
        <v>0</v>
      </c>
      <c r="BP204" s="59">
        <f t="shared" si="172"/>
        <v>0</v>
      </c>
      <c r="BQ204" s="59">
        <f t="shared" si="173"/>
        <v>0</v>
      </c>
      <c r="BR204" s="59">
        <f t="shared" si="174"/>
        <v>0</v>
      </c>
      <c r="BS204" s="59">
        <f t="shared" si="175"/>
        <v>0</v>
      </c>
    </row>
    <row r="205" spans="1:71" x14ac:dyDescent="0.35">
      <c r="A205" s="25"/>
      <c r="B205" s="25"/>
      <c r="C205" s="51"/>
      <c r="D205" s="10" t="str">
        <f t="shared" si="138"/>
        <v/>
      </c>
      <c r="E205" s="28"/>
      <c r="F205" s="28"/>
      <c r="G205" s="28" t="s">
        <v>4</v>
      </c>
      <c r="H205" s="28"/>
      <c r="I205" s="28"/>
      <c r="J205" s="28" t="s">
        <v>4</v>
      </c>
      <c r="K205" s="28"/>
      <c r="L205" s="28"/>
      <c r="M205" s="28" t="s">
        <v>4</v>
      </c>
      <c r="N205" s="28"/>
      <c r="O205" s="28"/>
      <c r="P205" s="28" t="s">
        <v>4</v>
      </c>
      <c r="Q205" s="28"/>
      <c r="R205" s="28"/>
      <c r="S205" s="28" t="s">
        <v>4</v>
      </c>
      <c r="T205" s="28"/>
      <c r="U205" s="28"/>
      <c r="V205" s="51" t="s">
        <v>4</v>
      </c>
      <c r="W205" s="51"/>
      <c r="X205" s="28" t="s">
        <v>4</v>
      </c>
      <c r="Y205" s="10" t="str">
        <f>IF(AND('Section 8'!$L$4=No,OR($BF205=FALSE,$BG205=FALSE)),Tab_NotReq,
IF(AND($C205="",$D205="",$F205="",$I205="",$R205="",$U205="",$W205="",$AA205="",$AB205=""),"",
IF(COUNTIF($AA205:$BD205,Incomplete)&gt;=1,Incomplete_or_multiple_errors&amp;": "&amp;INDEX($AA$2:$BD$4,1,MATCH(Incomplete,$AA205:$BD205,0)),Complete)))</f>
        <v/>
      </c>
      <c r="Z205" s="7"/>
      <c r="AA205" s="10" t="str">
        <f t="shared" si="143"/>
        <v/>
      </c>
      <c r="AB205" s="10" t="str" cm="1">
        <f t="array" ref="AB205">IF($AB$1=No,"",
IF(OR(BF205=FALSE,BG205=FALSE),"",
IF(AND(SUMPRODUCT(--(BH205:BH$336=TRUE))=0,SUMPRODUCT(--(BI205:BI$336=TRUE))=0),"",Incomplete)))</f>
        <v/>
      </c>
      <c r="AC205" s="10" t="str">
        <f>IF(AC$1=No,"",IF($C205="","",
IF(COUNTIF('Substances &amp; Codes'!$B$4:$H$276,$C205)=0,Incomplete,Complete)))</f>
        <v/>
      </c>
      <c r="AD205" s="10" t="str">
        <f t="shared" si="139"/>
        <v/>
      </c>
      <c r="AE205" s="10" t="str">
        <f t="shared" si="144"/>
        <v/>
      </c>
      <c r="AF205" s="10" t="str">
        <f t="shared" si="145"/>
        <v/>
      </c>
      <c r="AG205" s="10" t="str">
        <f t="shared" si="146"/>
        <v/>
      </c>
      <c r="AH205" s="10" t="str">
        <f t="shared" si="147"/>
        <v/>
      </c>
      <c r="AI205" s="10" t="str">
        <f t="shared" si="148"/>
        <v/>
      </c>
      <c r="AJ205" s="10" t="str">
        <f t="shared" si="149"/>
        <v/>
      </c>
      <c r="AK205" s="10" t="str">
        <f t="shared" si="150"/>
        <v/>
      </c>
      <c r="AL205" s="10" t="str">
        <f t="shared" si="151"/>
        <v/>
      </c>
      <c r="AM205" s="10" t="str">
        <f t="shared" si="152"/>
        <v/>
      </c>
      <c r="AN205" s="10" t="str">
        <f t="shared" si="153"/>
        <v/>
      </c>
      <c r="AO205" s="10" t="str">
        <f t="shared" si="154"/>
        <v/>
      </c>
      <c r="AP205" s="10" t="str">
        <f t="shared" si="155"/>
        <v/>
      </c>
      <c r="AQ205" s="10" t="str">
        <f t="shared" si="156"/>
        <v/>
      </c>
      <c r="AR205" s="10" t="str">
        <f t="shared" si="157"/>
        <v/>
      </c>
      <c r="AS205" s="10" t="str">
        <f t="shared" si="158"/>
        <v/>
      </c>
      <c r="AT205" s="10" t="str">
        <f t="shared" si="159"/>
        <v/>
      </c>
      <c r="AU205" s="10" t="str">
        <f t="shared" si="160"/>
        <v/>
      </c>
      <c r="AV205" s="10" t="str">
        <f t="shared" si="161"/>
        <v/>
      </c>
      <c r="AW205" s="10" t="str">
        <f t="shared" si="162"/>
        <v/>
      </c>
      <c r="AX205" s="10" t="str">
        <f t="shared" si="163"/>
        <v/>
      </c>
      <c r="AY205" s="10" t="str">
        <f t="shared" si="164"/>
        <v/>
      </c>
      <c r="AZ205" s="10" t="str">
        <f t="shared" si="165"/>
        <v/>
      </c>
      <c r="BA205" s="10" t="str">
        <f t="shared" si="166"/>
        <v/>
      </c>
      <c r="BB205" s="10" t="str">
        <f t="shared" si="167"/>
        <v/>
      </c>
      <c r="BC205" s="10" t="str">
        <f t="shared" si="28"/>
        <v/>
      </c>
      <c r="BD205" s="10" t="str">
        <f t="shared" si="168"/>
        <v/>
      </c>
      <c r="BE205" s="10"/>
      <c r="BF205" s="10" t="b">
        <f t="shared" si="169"/>
        <v>1</v>
      </c>
      <c r="BG205" s="10" t="b">
        <f t="shared" si="140"/>
        <v>1</v>
      </c>
      <c r="BH205" s="10" t="b">
        <f t="shared" si="170"/>
        <v>0</v>
      </c>
      <c r="BI205" s="10" t="b">
        <f t="shared" si="141"/>
        <v>0</v>
      </c>
      <c r="BJ205" s="10"/>
      <c r="BK205" s="10">
        <v>1000</v>
      </c>
      <c r="BL205" s="59">
        <f t="shared" si="142"/>
        <v>0</v>
      </c>
      <c r="BM205" s="59">
        <v>10</v>
      </c>
      <c r="BN205" s="10"/>
      <c r="BO205" s="10">
        <f t="shared" si="171"/>
        <v>0</v>
      </c>
      <c r="BP205" s="59">
        <f t="shared" si="172"/>
        <v>0</v>
      </c>
      <c r="BQ205" s="59">
        <f t="shared" si="173"/>
        <v>0</v>
      </c>
      <c r="BR205" s="59">
        <f t="shared" si="174"/>
        <v>0</v>
      </c>
      <c r="BS205" s="59">
        <f t="shared" si="175"/>
        <v>0</v>
      </c>
    </row>
    <row r="206" spans="1:71" x14ac:dyDescent="0.35">
      <c r="A206" s="25"/>
      <c r="B206" s="25"/>
      <c r="C206" s="51"/>
      <c r="D206" s="10" t="str">
        <f t="shared" si="138"/>
        <v/>
      </c>
      <c r="E206" s="28"/>
      <c r="F206" s="28"/>
      <c r="G206" s="28" t="s">
        <v>4</v>
      </c>
      <c r="H206" s="28"/>
      <c r="I206" s="28"/>
      <c r="J206" s="28" t="s">
        <v>4</v>
      </c>
      <c r="K206" s="28"/>
      <c r="L206" s="28"/>
      <c r="M206" s="28" t="s">
        <v>4</v>
      </c>
      <c r="N206" s="28"/>
      <c r="O206" s="28"/>
      <c r="P206" s="28" t="s">
        <v>4</v>
      </c>
      <c r="Q206" s="28"/>
      <c r="R206" s="28"/>
      <c r="S206" s="28" t="s">
        <v>4</v>
      </c>
      <c r="T206" s="28"/>
      <c r="U206" s="28"/>
      <c r="V206" s="51" t="s">
        <v>4</v>
      </c>
      <c r="W206" s="51"/>
      <c r="X206" s="28" t="s">
        <v>4</v>
      </c>
      <c r="Y206" s="10" t="str">
        <f>IF(AND('Section 8'!$L$4=No,OR($BF206=FALSE,$BG206=FALSE)),Tab_NotReq,
IF(AND($C206="",$D206="",$F206="",$I206="",$R206="",$U206="",$W206="",$AA206="",$AB206=""),"",
IF(COUNTIF($AA206:$BD206,Incomplete)&gt;=1,Incomplete_or_multiple_errors&amp;": "&amp;INDEX($AA$2:$BD$4,1,MATCH(Incomplete,$AA206:$BD206,0)),Complete)))</f>
        <v/>
      </c>
      <c r="Z206" s="7"/>
      <c r="AA206" s="10" t="str">
        <f t="shared" si="143"/>
        <v/>
      </c>
      <c r="AB206" s="10" t="str" cm="1">
        <f t="array" ref="AB206">IF($AB$1=No,"",
IF(OR(BF206=FALSE,BG206=FALSE),"",
IF(AND(SUMPRODUCT(--(BH206:BH$336=TRUE))=0,SUMPRODUCT(--(BI206:BI$336=TRUE))=0),"",Incomplete)))</f>
        <v/>
      </c>
      <c r="AC206" s="10" t="str">
        <f>IF(AC$1=No,"",IF($C206="","",
IF(COUNTIF('Substances &amp; Codes'!$B$4:$H$276,$C206)=0,Incomplete,Complete)))</f>
        <v/>
      </c>
      <c r="AD206" s="10" t="str">
        <f t="shared" si="139"/>
        <v/>
      </c>
      <c r="AE206" s="10" t="str">
        <f t="shared" si="144"/>
        <v/>
      </c>
      <c r="AF206" s="10" t="str">
        <f t="shared" si="145"/>
        <v/>
      </c>
      <c r="AG206" s="10" t="str">
        <f t="shared" si="146"/>
        <v/>
      </c>
      <c r="AH206" s="10" t="str">
        <f t="shared" si="147"/>
        <v/>
      </c>
      <c r="AI206" s="10" t="str">
        <f t="shared" si="148"/>
        <v/>
      </c>
      <c r="AJ206" s="10" t="str">
        <f t="shared" si="149"/>
        <v/>
      </c>
      <c r="AK206" s="10" t="str">
        <f t="shared" si="150"/>
        <v/>
      </c>
      <c r="AL206" s="10" t="str">
        <f t="shared" si="151"/>
        <v/>
      </c>
      <c r="AM206" s="10" t="str">
        <f t="shared" si="152"/>
        <v/>
      </c>
      <c r="AN206" s="10" t="str">
        <f t="shared" si="153"/>
        <v/>
      </c>
      <c r="AO206" s="10" t="str">
        <f t="shared" si="154"/>
        <v/>
      </c>
      <c r="AP206" s="10" t="str">
        <f t="shared" si="155"/>
        <v/>
      </c>
      <c r="AQ206" s="10" t="str">
        <f t="shared" si="156"/>
        <v/>
      </c>
      <c r="AR206" s="10" t="str">
        <f t="shared" si="157"/>
        <v/>
      </c>
      <c r="AS206" s="10" t="str">
        <f t="shared" si="158"/>
        <v/>
      </c>
      <c r="AT206" s="10" t="str">
        <f t="shared" si="159"/>
        <v/>
      </c>
      <c r="AU206" s="10" t="str">
        <f t="shared" si="160"/>
        <v/>
      </c>
      <c r="AV206" s="10" t="str">
        <f t="shared" si="161"/>
        <v/>
      </c>
      <c r="AW206" s="10" t="str">
        <f t="shared" si="162"/>
        <v/>
      </c>
      <c r="AX206" s="10" t="str">
        <f t="shared" si="163"/>
        <v/>
      </c>
      <c r="AY206" s="10" t="str">
        <f t="shared" si="164"/>
        <v/>
      </c>
      <c r="AZ206" s="10" t="str">
        <f t="shared" si="165"/>
        <v/>
      </c>
      <c r="BA206" s="10" t="str">
        <f t="shared" si="166"/>
        <v/>
      </c>
      <c r="BB206" s="10" t="str">
        <f t="shared" si="167"/>
        <v/>
      </c>
      <c r="BC206" s="10" t="str">
        <f t="shared" si="28"/>
        <v/>
      </c>
      <c r="BD206" s="10" t="str">
        <f t="shared" si="168"/>
        <v/>
      </c>
      <c r="BE206" s="10"/>
      <c r="BF206" s="10" t="b">
        <f t="shared" si="169"/>
        <v>1</v>
      </c>
      <c r="BG206" s="10" t="b">
        <f t="shared" si="140"/>
        <v>1</v>
      </c>
      <c r="BH206" s="10" t="b">
        <f t="shared" si="170"/>
        <v>0</v>
      </c>
      <c r="BI206" s="10" t="b">
        <f t="shared" si="141"/>
        <v>0</v>
      </c>
      <c r="BJ206" s="10"/>
      <c r="BK206" s="10">
        <v>1000</v>
      </c>
      <c r="BL206" s="59">
        <f t="shared" si="142"/>
        <v>0</v>
      </c>
      <c r="BM206" s="59">
        <v>10</v>
      </c>
      <c r="BN206" s="10"/>
      <c r="BO206" s="10">
        <f t="shared" si="171"/>
        <v>0</v>
      </c>
      <c r="BP206" s="59">
        <f t="shared" si="172"/>
        <v>0</v>
      </c>
      <c r="BQ206" s="59">
        <f t="shared" si="173"/>
        <v>0</v>
      </c>
      <c r="BR206" s="59">
        <f t="shared" si="174"/>
        <v>0</v>
      </c>
      <c r="BS206" s="59">
        <f t="shared" si="175"/>
        <v>0</v>
      </c>
    </row>
    <row r="207" spans="1:71" x14ac:dyDescent="0.35">
      <c r="A207" s="25"/>
      <c r="B207" s="25"/>
      <c r="C207" s="51"/>
      <c r="D207" s="10" t="str">
        <f t="shared" si="138"/>
        <v/>
      </c>
      <c r="E207" s="28"/>
      <c r="F207" s="28"/>
      <c r="G207" s="28" t="s">
        <v>4</v>
      </c>
      <c r="H207" s="28"/>
      <c r="I207" s="28"/>
      <c r="J207" s="28" t="s">
        <v>4</v>
      </c>
      <c r="K207" s="28"/>
      <c r="L207" s="28"/>
      <c r="M207" s="28" t="s">
        <v>4</v>
      </c>
      <c r="N207" s="28"/>
      <c r="O207" s="28"/>
      <c r="P207" s="28" t="s">
        <v>4</v>
      </c>
      <c r="Q207" s="28"/>
      <c r="R207" s="28"/>
      <c r="S207" s="28" t="s">
        <v>4</v>
      </c>
      <c r="T207" s="28"/>
      <c r="U207" s="28"/>
      <c r="V207" s="51" t="s">
        <v>4</v>
      </c>
      <c r="W207" s="51"/>
      <c r="X207" s="28" t="s">
        <v>4</v>
      </c>
      <c r="Y207" s="10" t="str">
        <f>IF(AND('Section 8'!$L$4=No,OR($BF207=FALSE,$BG207=FALSE)),Tab_NotReq,
IF(AND($C207="",$D207="",$F207="",$I207="",$R207="",$U207="",$W207="",$AA207="",$AB207=""),"",
IF(COUNTIF($AA207:$BD207,Incomplete)&gt;=1,Incomplete_or_multiple_errors&amp;": "&amp;INDEX($AA$2:$BD$4,1,MATCH(Incomplete,$AA207:$BD207,0)),Complete)))</f>
        <v/>
      </c>
      <c r="Z207" s="7"/>
      <c r="AA207" s="10" t="str">
        <f t="shared" si="143"/>
        <v/>
      </c>
      <c r="AB207" s="10" t="str" cm="1">
        <f t="array" ref="AB207">IF($AB$1=No,"",
IF(OR(BF207=FALSE,BG207=FALSE),"",
IF(AND(SUMPRODUCT(--(BH207:BH$336=TRUE))=0,SUMPRODUCT(--(BI207:BI$336=TRUE))=0),"",Incomplete)))</f>
        <v/>
      </c>
      <c r="AC207" s="10" t="str">
        <f>IF(AC$1=No,"",IF($C207="","",
IF(COUNTIF('Substances &amp; Codes'!$B$4:$H$276,$C207)=0,Incomplete,Complete)))</f>
        <v/>
      </c>
      <c r="AD207" s="10" t="str">
        <f t="shared" si="139"/>
        <v/>
      </c>
      <c r="AE207" s="10" t="str">
        <f t="shared" si="144"/>
        <v/>
      </c>
      <c r="AF207" s="10" t="str">
        <f t="shared" si="145"/>
        <v/>
      </c>
      <c r="AG207" s="10" t="str">
        <f t="shared" si="146"/>
        <v/>
      </c>
      <c r="AH207" s="10" t="str">
        <f t="shared" si="147"/>
        <v/>
      </c>
      <c r="AI207" s="10" t="str">
        <f t="shared" si="148"/>
        <v/>
      </c>
      <c r="AJ207" s="10" t="str">
        <f t="shared" si="149"/>
        <v/>
      </c>
      <c r="AK207" s="10" t="str">
        <f t="shared" si="150"/>
        <v/>
      </c>
      <c r="AL207" s="10" t="str">
        <f t="shared" si="151"/>
        <v/>
      </c>
      <c r="AM207" s="10" t="str">
        <f t="shared" si="152"/>
        <v/>
      </c>
      <c r="AN207" s="10" t="str">
        <f t="shared" si="153"/>
        <v/>
      </c>
      <c r="AO207" s="10" t="str">
        <f t="shared" si="154"/>
        <v/>
      </c>
      <c r="AP207" s="10" t="str">
        <f t="shared" si="155"/>
        <v/>
      </c>
      <c r="AQ207" s="10" t="str">
        <f t="shared" si="156"/>
        <v/>
      </c>
      <c r="AR207" s="10" t="str">
        <f t="shared" si="157"/>
        <v/>
      </c>
      <c r="AS207" s="10" t="str">
        <f t="shared" si="158"/>
        <v/>
      </c>
      <c r="AT207" s="10" t="str">
        <f t="shared" si="159"/>
        <v/>
      </c>
      <c r="AU207" s="10" t="str">
        <f t="shared" si="160"/>
        <v/>
      </c>
      <c r="AV207" s="10" t="str">
        <f t="shared" si="161"/>
        <v/>
      </c>
      <c r="AW207" s="10" t="str">
        <f t="shared" si="162"/>
        <v/>
      </c>
      <c r="AX207" s="10" t="str">
        <f t="shared" si="163"/>
        <v/>
      </c>
      <c r="AY207" s="10" t="str">
        <f t="shared" si="164"/>
        <v/>
      </c>
      <c r="AZ207" s="10" t="str">
        <f t="shared" si="165"/>
        <v/>
      </c>
      <c r="BA207" s="10" t="str">
        <f t="shared" si="166"/>
        <v/>
      </c>
      <c r="BB207" s="10" t="str">
        <f t="shared" si="167"/>
        <v/>
      </c>
      <c r="BC207" s="10" t="str">
        <f t="shared" si="28"/>
        <v/>
      </c>
      <c r="BD207" s="10" t="str">
        <f t="shared" si="168"/>
        <v/>
      </c>
      <c r="BE207" s="10"/>
      <c r="BF207" s="10" t="b">
        <f t="shared" si="169"/>
        <v>1</v>
      </c>
      <c r="BG207" s="10" t="b">
        <f t="shared" si="140"/>
        <v>1</v>
      </c>
      <c r="BH207" s="10" t="b">
        <f t="shared" si="170"/>
        <v>0</v>
      </c>
      <c r="BI207" s="10" t="b">
        <f t="shared" si="141"/>
        <v>0</v>
      </c>
      <c r="BJ207" s="10"/>
      <c r="BK207" s="10">
        <v>1000</v>
      </c>
      <c r="BL207" s="59">
        <f t="shared" si="142"/>
        <v>0</v>
      </c>
      <c r="BM207" s="59">
        <v>10</v>
      </c>
      <c r="BN207" s="10"/>
      <c r="BO207" s="10">
        <f t="shared" si="171"/>
        <v>0</v>
      </c>
      <c r="BP207" s="59">
        <f t="shared" si="172"/>
        <v>0</v>
      </c>
      <c r="BQ207" s="59">
        <f t="shared" si="173"/>
        <v>0</v>
      </c>
      <c r="BR207" s="59">
        <f t="shared" si="174"/>
        <v>0</v>
      </c>
      <c r="BS207" s="59">
        <f t="shared" si="175"/>
        <v>0</v>
      </c>
    </row>
    <row r="208" spans="1:71" x14ac:dyDescent="0.35">
      <c r="A208" s="25"/>
      <c r="B208" s="25"/>
      <c r="C208" s="51"/>
      <c r="D208" s="10" t="str">
        <f t="shared" si="138"/>
        <v/>
      </c>
      <c r="E208" s="28"/>
      <c r="F208" s="28"/>
      <c r="G208" s="28" t="s">
        <v>4</v>
      </c>
      <c r="H208" s="28"/>
      <c r="I208" s="28"/>
      <c r="J208" s="28" t="s">
        <v>4</v>
      </c>
      <c r="K208" s="28"/>
      <c r="L208" s="28"/>
      <c r="M208" s="28" t="s">
        <v>4</v>
      </c>
      <c r="N208" s="28"/>
      <c r="O208" s="28"/>
      <c r="P208" s="28" t="s">
        <v>4</v>
      </c>
      <c r="Q208" s="28"/>
      <c r="R208" s="28"/>
      <c r="S208" s="28" t="s">
        <v>4</v>
      </c>
      <c r="T208" s="28"/>
      <c r="U208" s="28"/>
      <c r="V208" s="51" t="s">
        <v>4</v>
      </c>
      <c r="W208" s="51"/>
      <c r="X208" s="28" t="s">
        <v>4</v>
      </c>
      <c r="Y208" s="10" t="str">
        <f>IF(AND('Section 8'!$L$4=No,OR($BF208=FALSE,$BG208=FALSE)),Tab_NotReq,
IF(AND($C208="",$D208="",$F208="",$I208="",$R208="",$U208="",$W208="",$AA208="",$AB208=""),"",
IF(COUNTIF($AA208:$BD208,Incomplete)&gt;=1,Incomplete_or_multiple_errors&amp;": "&amp;INDEX($AA$2:$BD$4,1,MATCH(Incomplete,$AA208:$BD208,0)),Complete)))</f>
        <v/>
      </c>
      <c r="Z208" s="7"/>
      <c r="AA208" s="10" t="str">
        <f t="shared" si="143"/>
        <v/>
      </c>
      <c r="AB208" s="10" t="str" cm="1">
        <f t="array" ref="AB208">IF($AB$1=No,"",
IF(OR(BF208=FALSE,BG208=FALSE),"",
IF(AND(SUMPRODUCT(--(BH208:BH$336=TRUE))=0,SUMPRODUCT(--(BI208:BI$336=TRUE))=0),"",Incomplete)))</f>
        <v/>
      </c>
      <c r="AC208" s="10" t="str">
        <f>IF(AC$1=No,"",IF($C208="","",
IF(COUNTIF('Substances &amp; Codes'!$B$4:$H$276,$C208)=0,Incomplete,Complete)))</f>
        <v/>
      </c>
      <c r="AD208" s="10" t="str">
        <f t="shared" si="139"/>
        <v/>
      </c>
      <c r="AE208" s="10" t="str">
        <f t="shared" si="144"/>
        <v/>
      </c>
      <c r="AF208" s="10" t="str">
        <f t="shared" si="145"/>
        <v/>
      </c>
      <c r="AG208" s="10" t="str">
        <f t="shared" si="146"/>
        <v/>
      </c>
      <c r="AH208" s="10" t="str">
        <f t="shared" si="147"/>
        <v/>
      </c>
      <c r="AI208" s="10" t="str">
        <f t="shared" si="148"/>
        <v/>
      </c>
      <c r="AJ208" s="10" t="str">
        <f t="shared" si="149"/>
        <v/>
      </c>
      <c r="AK208" s="10" t="str">
        <f t="shared" si="150"/>
        <v/>
      </c>
      <c r="AL208" s="10" t="str">
        <f t="shared" si="151"/>
        <v/>
      </c>
      <c r="AM208" s="10" t="str">
        <f t="shared" si="152"/>
        <v/>
      </c>
      <c r="AN208" s="10" t="str">
        <f t="shared" si="153"/>
        <v/>
      </c>
      <c r="AO208" s="10" t="str">
        <f t="shared" si="154"/>
        <v/>
      </c>
      <c r="AP208" s="10" t="str">
        <f t="shared" si="155"/>
        <v/>
      </c>
      <c r="AQ208" s="10" t="str">
        <f t="shared" si="156"/>
        <v/>
      </c>
      <c r="AR208" s="10" t="str">
        <f t="shared" si="157"/>
        <v/>
      </c>
      <c r="AS208" s="10" t="str">
        <f t="shared" si="158"/>
        <v/>
      </c>
      <c r="AT208" s="10" t="str">
        <f t="shared" si="159"/>
        <v/>
      </c>
      <c r="AU208" s="10" t="str">
        <f t="shared" si="160"/>
        <v/>
      </c>
      <c r="AV208" s="10" t="str">
        <f t="shared" si="161"/>
        <v/>
      </c>
      <c r="AW208" s="10" t="str">
        <f t="shared" si="162"/>
        <v/>
      </c>
      <c r="AX208" s="10" t="str">
        <f t="shared" si="163"/>
        <v/>
      </c>
      <c r="AY208" s="10" t="str">
        <f t="shared" si="164"/>
        <v/>
      </c>
      <c r="AZ208" s="10" t="str">
        <f t="shared" si="165"/>
        <v/>
      </c>
      <c r="BA208" s="10" t="str">
        <f t="shared" si="166"/>
        <v/>
      </c>
      <c r="BB208" s="10" t="str">
        <f t="shared" si="167"/>
        <v/>
      </c>
      <c r="BC208" s="10" t="str">
        <f t="shared" si="28"/>
        <v/>
      </c>
      <c r="BD208" s="10" t="str">
        <f t="shared" si="168"/>
        <v/>
      </c>
      <c r="BE208" s="10"/>
      <c r="BF208" s="10" t="b">
        <f t="shared" si="169"/>
        <v>1</v>
      </c>
      <c r="BG208" s="10" t="b">
        <f t="shared" si="140"/>
        <v>1</v>
      </c>
      <c r="BH208" s="10" t="b">
        <f t="shared" si="170"/>
        <v>0</v>
      </c>
      <c r="BI208" s="10" t="b">
        <f t="shared" si="141"/>
        <v>0</v>
      </c>
      <c r="BJ208" s="10"/>
      <c r="BK208" s="10">
        <v>1000</v>
      </c>
      <c r="BL208" s="59">
        <f t="shared" si="142"/>
        <v>0</v>
      </c>
      <c r="BM208" s="59">
        <v>10</v>
      </c>
      <c r="BN208" s="10"/>
      <c r="BO208" s="10">
        <f t="shared" si="171"/>
        <v>0</v>
      </c>
      <c r="BP208" s="59">
        <f t="shared" si="172"/>
        <v>0</v>
      </c>
      <c r="BQ208" s="59">
        <f t="shared" si="173"/>
        <v>0</v>
      </c>
      <c r="BR208" s="59">
        <f t="shared" si="174"/>
        <v>0</v>
      </c>
      <c r="BS208" s="59">
        <f t="shared" si="175"/>
        <v>0</v>
      </c>
    </row>
    <row r="209" spans="1:71" x14ac:dyDescent="0.35">
      <c r="A209" s="25"/>
      <c r="B209" s="25"/>
      <c r="C209" s="51"/>
      <c r="D209" s="10" t="str">
        <f t="shared" si="138"/>
        <v/>
      </c>
      <c r="E209" s="28"/>
      <c r="F209" s="28"/>
      <c r="G209" s="28" t="s">
        <v>4</v>
      </c>
      <c r="H209" s="28"/>
      <c r="I209" s="28"/>
      <c r="J209" s="28" t="s">
        <v>4</v>
      </c>
      <c r="K209" s="28"/>
      <c r="L209" s="28"/>
      <c r="M209" s="28" t="s">
        <v>4</v>
      </c>
      <c r="N209" s="28"/>
      <c r="O209" s="28"/>
      <c r="P209" s="28" t="s">
        <v>4</v>
      </c>
      <c r="Q209" s="28"/>
      <c r="R209" s="28"/>
      <c r="S209" s="28" t="s">
        <v>4</v>
      </c>
      <c r="T209" s="28"/>
      <c r="U209" s="28"/>
      <c r="V209" s="51" t="s">
        <v>4</v>
      </c>
      <c r="W209" s="51"/>
      <c r="X209" s="28" t="s">
        <v>4</v>
      </c>
      <c r="Y209" s="10" t="str">
        <f>IF(AND('Section 8'!$L$4=No,OR($BF209=FALSE,$BG209=FALSE)),Tab_NotReq,
IF(AND($C209="",$D209="",$F209="",$I209="",$R209="",$U209="",$W209="",$AA209="",$AB209=""),"",
IF(COUNTIF($AA209:$BD209,Incomplete)&gt;=1,Incomplete_or_multiple_errors&amp;": "&amp;INDEX($AA$2:$BD$4,1,MATCH(Incomplete,$AA209:$BD209,0)),Complete)))</f>
        <v/>
      </c>
      <c r="Z209" s="7"/>
      <c r="AA209" s="10" t="str">
        <f t="shared" si="143"/>
        <v/>
      </c>
      <c r="AB209" s="10" t="str" cm="1">
        <f t="array" ref="AB209">IF($AB$1=No,"",
IF(OR(BF209=FALSE,BG209=FALSE),"",
IF(AND(SUMPRODUCT(--(BH209:BH$336=TRUE))=0,SUMPRODUCT(--(BI209:BI$336=TRUE))=0),"",Incomplete)))</f>
        <v/>
      </c>
      <c r="AC209" s="10" t="str">
        <f>IF(AC$1=No,"",IF($C209="","",
IF(COUNTIF('Substances &amp; Codes'!$B$4:$H$276,$C209)=0,Incomplete,Complete)))</f>
        <v/>
      </c>
      <c r="AD209" s="10" t="str">
        <f t="shared" si="139"/>
        <v/>
      </c>
      <c r="AE209" s="10" t="str">
        <f t="shared" si="144"/>
        <v/>
      </c>
      <c r="AF209" s="10" t="str">
        <f t="shared" si="145"/>
        <v/>
      </c>
      <c r="AG209" s="10" t="str">
        <f t="shared" si="146"/>
        <v/>
      </c>
      <c r="AH209" s="10" t="str">
        <f t="shared" si="147"/>
        <v/>
      </c>
      <c r="AI209" s="10" t="str">
        <f t="shared" si="148"/>
        <v/>
      </c>
      <c r="AJ209" s="10" t="str">
        <f t="shared" si="149"/>
        <v/>
      </c>
      <c r="AK209" s="10" t="str">
        <f t="shared" si="150"/>
        <v/>
      </c>
      <c r="AL209" s="10" t="str">
        <f t="shared" si="151"/>
        <v/>
      </c>
      <c r="AM209" s="10" t="str">
        <f t="shared" si="152"/>
        <v/>
      </c>
      <c r="AN209" s="10" t="str">
        <f t="shared" si="153"/>
        <v/>
      </c>
      <c r="AO209" s="10" t="str">
        <f t="shared" si="154"/>
        <v/>
      </c>
      <c r="AP209" s="10" t="str">
        <f t="shared" si="155"/>
        <v/>
      </c>
      <c r="AQ209" s="10" t="str">
        <f t="shared" si="156"/>
        <v/>
      </c>
      <c r="AR209" s="10" t="str">
        <f t="shared" si="157"/>
        <v/>
      </c>
      <c r="AS209" s="10" t="str">
        <f t="shared" si="158"/>
        <v/>
      </c>
      <c r="AT209" s="10" t="str">
        <f t="shared" si="159"/>
        <v/>
      </c>
      <c r="AU209" s="10" t="str">
        <f t="shared" si="160"/>
        <v/>
      </c>
      <c r="AV209" s="10" t="str">
        <f t="shared" si="161"/>
        <v/>
      </c>
      <c r="AW209" s="10" t="str">
        <f t="shared" si="162"/>
        <v/>
      </c>
      <c r="AX209" s="10" t="str">
        <f t="shared" si="163"/>
        <v/>
      </c>
      <c r="AY209" s="10" t="str">
        <f t="shared" si="164"/>
        <v/>
      </c>
      <c r="AZ209" s="10" t="str">
        <f t="shared" si="165"/>
        <v/>
      </c>
      <c r="BA209" s="10" t="str">
        <f t="shared" si="166"/>
        <v/>
      </c>
      <c r="BB209" s="10" t="str">
        <f t="shared" si="167"/>
        <v/>
      </c>
      <c r="BC209" s="10" t="str">
        <f t="shared" si="28"/>
        <v/>
      </c>
      <c r="BD209" s="10" t="str">
        <f t="shared" si="168"/>
        <v/>
      </c>
      <c r="BE209" s="10"/>
      <c r="BF209" s="10" t="b">
        <f t="shared" si="169"/>
        <v>1</v>
      </c>
      <c r="BG209" s="10" t="b">
        <f t="shared" si="140"/>
        <v>1</v>
      </c>
      <c r="BH209" s="10" t="b">
        <f t="shared" si="170"/>
        <v>0</v>
      </c>
      <c r="BI209" s="10" t="b">
        <f t="shared" si="141"/>
        <v>0</v>
      </c>
      <c r="BJ209" s="10"/>
      <c r="BK209" s="10">
        <v>1000</v>
      </c>
      <c r="BL209" s="59">
        <f t="shared" si="142"/>
        <v>0</v>
      </c>
      <c r="BM209" s="59">
        <v>10</v>
      </c>
      <c r="BN209" s="10"/>
      <c r="BO209" s="10">
        <f t="shared" si="171"/>
        <v>0</v>
      </c>
      <c r="BP209" s="59">
        <f t="shared" si="172"/>
        <v>0</v>
      </c>
      <c r="BQ209" s="59">
        <f t="shared" si="173"/>
        <v>0</v>
      </c>
      <c r="BR209" s="59">
        <f t="shared" si="174"/>
        <v>0</v>
      </c>
      <c r="BS209" s="59">
        <f t="shared" si="175"/>
        <v>0</v>
      </c>
    </row>
    <row r="210" spans="1:71" x14ac:dyDescent="0.35">
      <c r="A210" s="25"/>
      <c r="B210" s="25"/>
      <c r="C210" s="51"/>
      <c r="D210" s="10" t="str">
        <f t="shared" si="138"/>
        <v/>
      </c>
      <c r="E210" s="28"/>
      <c r="F210" s="28"/>
      <c r="G210" s="28" t="s">
        <v>4</v>
      </c>
      <c r="H210" s="28"/>
      <c r="I210" s="28"/>
      <c r="J210" s="28" t="s">
        <v>4</v>
      </c>
      <c r="K210" s="28"/>
      <c r="L210" s="28"/>
      <c r="M210" s="28" t="s">
        <v>4</v>
      </c>
      <c r="N210" s="28"/>
      <c r="O210" s="28"/>
      <c r="P210" s="28" t="s">
        <v>4</v>
      </c>
      <c r="Q210" s="28"/>
      <c r="R210" s="28"/>
      <c r="S210" s="28" t="s">
        <v>4</v>
      </c>
      <c r="T210" s="28"/>
      <c r="U210" s="28"/>
      <c r="V210" s="51" t="s">
        <v>4</v>
      </c>
      <c r="W210" s="51"/>
      <c r="X210" s="28" t="s">
        <v>4</v>
      </c>
      <c r="Y210" s="10" t="str">
        <f>IF(AND('Section 8'!$L$4=No,OR($BF210=FALSE,$BG210=FALSE)),Tab_NotReq,
IF(AND($C210="",$D210="",$F210="",$I210="",$R210="",$U210="",$W210="",$AA210="",$AB210=""),"",
IF(COUNTIF($AA210:$BD210,Incomplete)&gt;=1,Incomplete_or_multiple_errors&amp;": "&amp;INDEX($AA$2:$BD$4,1,MATCH(Incomplete,$AA210:$BD210,0)),Complete)))</f>
        <v/>
      </c>
      <c r="Z210" s="7"/>
      <c r="AA210" s="10" t="str">
        <f t="shared" si="143"/>
        <v/>
      </c>
      <c r="AB210" s="10" t="str" cm="1">
        <f t="array" ref="AB210">IF($AB$1=No,"",
IF(OR(BF210=FALSE,BG210=FALSE),"",
IF(AND(SUMPRODUCT(--(BH210:BH$336=TRUE))=0,SUMPRODUCT(--(BI210:BI$336=TRUE))=0),"",Incomplete)))</f>
        <v/>
      </c>
      <c r="AC210" s="10" t="str">
        <f>IF(AC$1=No,"",IF($C210="","",
IF(COUNTIF('Substances &amp; Codes'!$B$4:$H$276,$C210)=0,Incomplete,Complete)))</f>
        <v/>
      </c>
      <c r="AD210" s="10" t="str">
        <f t="shared" si="139"/>
        <v/>
      </c>
      <c r="AE210" s="10" t="str">
        <f t="shared" si="144"/>
        <v/>
      </c>
      <c r="AF210" s="10" t="str">
        <f t="shared" si="145"/>
        <v/>
      </c>
      <c r="AG210" s="10" t="str">
        <f t="shared" si="146"/>
        <v/>
      </c>
      <c r="AH210" s="10" t="str">
        <f t="shared" si="147"/>
        <v/>
      </c>
      <c r="AI210" s="10" t="str">
        <f t="shared" si="148"/>
        <v/>
      </c>
      <c r="AJ210" s="10" t="str">
        <f t="shared" si="149"/>
        <v/>
      </c>
      <c r="AK210" s="10" t="str">
        <f t="shared" si="150"/>
        <v/>
      </c>
      <c r="AL210" s="10" t="str">
        <f t="shared" si="151"/>
        <v/>
      </c>
      <c r="AM210" s="10" t="str">
        <f t="shared" si="152"/>
        <v/>
      </c>
      <c r="AN210" s="10" t="str">
        <f t="shared" si="153"/>
        <v/>
      </c>
      <c r="AO210" s="10" t="str">
        <f t="shared" si="154"/>
        <v/>
      </c>
      <c r="AP210" s="10" t="str">
        <f t="shared" si="155"/>
        <v/>
      </c>
      <c r="AQ210" s="10" t="str">
        <f t="shared" si="156"/>
        <v/>
      </c>
      <c r="AR210" s="10" t="str">
        <f t="shared" si="157"/>
        <v/>
      </c>
      <c r="AS210" s="10" t="str">
        <f t="shared" si="158"/>
        <v/>
      </c>
      <c r="AT210" s="10" t="str">
        <f t="shared" si="159"/>
        <v/>
      </c>
      <c r="AU210" s="10" t="str">
        <f t="shared" si="160"/>
        <v/>
      </c>
      <c r="AV210" s="10" t="str">
        <f t="shared" si="161"/>
        <v/>
      </c>
      <c r="AW210" s="10" t="str">
        <f t="shared" si="162"/>
        <v/>
      </c>
      <c r="AX210" s="10" t="str">
        <f t="shared" si="163"/>
        <v/>
      </c>
      <c r="AY210" s="10" t="str">
        <f t="shared" si="164"/>
        <v/>
      </c>
      <c r="AZ210" s="10" t="str">
        <f t="shared" si="165"/>
        <v/>
      </c>
      <c r="BA210" s="10" t="str">
        <f t="shared" si="166"/>
        <v/>
      </c>
      <c r="BB210" s="10" t="str">
        <f t="shared" si="167"/>
        <v/>
      </c>
      <c r="BC210" s="10" t="str">
        <f t="shared" si="28"/>
        <v/>
      </c>
      <c r="BD210" s="10" t="str">
        <f t="shared" si="168"/>
        <v/>
      </c>
      <c r="BE210" s="10"/>
      <c r="BF210" s="10" t="b">
        <f t="shared" si="169"/>
        <v>1</v>
      </c>
      <c r="BG210" s="10" t="b">
        <f t="shared" si="140"/>
        <v>1</v>
      </c>
      <c r="BH210" s="10" t="b">
        <f t="shared" si="170"/>
        <v>0</v>
      </c>
      <c r="BI210" s="10" t="b">
        <f t="shared" si="141"/>
        <v>0</v>
      </c>
      <c r="BJ210" s="10"/>
      <c r="BK210" s="10">
        <v>1000</v>
      </c>
      <c r="BL210" s="59">
        <f t="shared" si="142"/>
        <v>0</v>
      </c>
      <c r="BM210" s="59">
        <v>10</v>
      </c>
      <c r="BN210" s="10"/>
      <c r="BO210" s="10">
        <f t="shared" si="171"/>
        <v>0</v>
      </c>
      <c r="BP210" s="59">
        <f t="shared" si="172"/>
        <v>0</v>
      </c>
      <c r="BQ210" s="59">
        <f t="shared" si="173"/>
        <v>0</v>
      </c>
      <c r="BR210" s="59">
        <f t="shared" si="174"/>
        <v>0</v>
      </c>
      <c r="BS210" s="59">
        <f t="shared" si="175"/>
        <v>0</v>
      </c>
    </row>
    <row r="211" spans="1:71" x14ac:dyDescent="0.35">
      <c r="A211" s="25"/>
      <c r="B211" s="25"/>
      <c r="C211" s="51"/>
      <c r="D211" s="10" t="str">
        <f t="shared" si="138"/>
        <v/>
      </c>
      <c r="E211" s="28"/>
      <c r="F211" s="28"/>
      <c r="G211" s="28" t="s">
        <v>4</v>
      </c>
      <c r="H211" s="28"/>
      <c r="I211" s="28"/>
      <c r="J211" s="28" t="s">
        <v>4</v>
      </c>
      <c r="K211" s="28"/>
      <c r="L211" s="28"/>
      <c r="M211" s="28" t="s">
        <v>4</v>
      </c>
      <c r="N211" s="28"/>
      <c r="O211" s="28"/>
      <c r="P211" s="28" t="s">
        <v>4</v>
      </c>
      <c r="Q211" s="28"/>
      <c r="R211" s="28"/>
      <c r="S211" s="28" t="s">
        <v>4</v>
      </c>
      <c r="T211" s="28"/>
      <c r="U211" s="28"/>
      <c r="V211" s="51" t="s">
        <v>4</v>
      </c>
      <c r="W211" s="51"/>
      <c r="X211" s="28" t="s">
        <v>4</v>
      </c>
      <c r="Y211" s="10" t="str">
        <f>IF(AND('Section 8'!$L$4=No,OR($BF211=FALSE,$BG211=FALSE)),Tab_NotReq,
IF(AND($C211="",$D211="",$F211="",$I211="",$R211="",$U211="",$W211="",$AA211="",$AB211=""),"",
IF(COUNTIF($AA211:$BD211,Incomplete)&gt;=1,Incomplete_or_multiple_errors&amp;": "&amp;INDEX($AA$2:$BD$4,1,MATCH(Incomplete,$AA211:$BD211,0)),Complete)))</f>
        <v/>
      </c>
      <c r="Z211" s="7"/>
      <c r="AA211" s="10" t="str">
        <f t="shared" si="143"/>
        <v/>
      </c>
      <c r="AB211" s="10" t="str" cm="1">
        <f t="array" ref="AB211">IF($AB$1=No,"",
IF(OR(BF211=FALSE,BG211=FALSE),"",
IF(AND(SUMPRODUCT(--(BH211:BH$336=TRUE))=0,SUMPRODUCT(--(BI211:BI$336=TRUE))=0),"",Incomplete)))</f>
        <v/>
      </c>
      <c r="AC211" s="10" t="str">
        <f>IF(AC$1=No,"",IF($C211="","",
IF(COUNTIF('Substances &amp; Codes'!$B$4:$H$276,$C211)=0,Incomplete,Complete)))</f>
        <v/>
      </c>
      <c r="AD211" s="10" t="str">
        <f t="shared" si="139"/>
        <v/>
      </c>
      <c r="AE211" s="10" t="str">
        <f t="shared" si="144"/>
        <v/>
      </c>
      <c r="AF211" s="10" t="str">
        <f t="shared" si="145"/>
        <v/>
      </c>
      <c r="AG211" s="10" t="str">
        <f t="shared" si="146"/>
        <v/>
      </c>
      <c r="AH211" s="10" t="str">
        <f t="shared" si="147"/>
        <v/>
      </c>
      <c r="AI211" s="10" t="str">
        <f t="shared" si="148"/>
        <v/>
      </c>
      <c r="AJ211" s="10" t="str">
        <f t="shared" si="149"/>
        <v/>
      </c>
      <c r="AK211" s="10" t="str">
        <f t="shared" si="150"/>
        <v/>
      </c>
      <c r="AL211" s="10" t="str">
        <f t="shared" si="151"/>
        <v/>
      </c>
      <c r="AM211" s="10" t="str">
        <f t="shared" si="152"/>
        <v/>
      </c>
      <c r="AN211" s="10" t="str">
        <f t="shared" si="153"/>
        <v/>
      </c>
      <c r="AO211" s="10" t="str">
        <f t="shared" si="154"/>
        <v/>
      </c>
      <c r="AP211" s="10" t="str">
        <f t="shared" si="155"/>
        <v/>
      </c>
      <c r="AQ211" s="10" t="str">
        <f t="shared" si="156"/>
        <v/>
      </c>
      <c r="AR211" s="10" t="str">
        <f t="shared" si="157"/>
        <v/>
      </c>
      <c r="AS211" s="10" t="str">
        <f t="shared" si="158"/>
        <v/>
      </c>
      <c r="AT211" s="10" t="str">
        <f t="shared" si="159"/>
        <v/>
      </c>
      <c r="AU211" s="10" t="str">
        <f t="shared" si="160"/>
        <v/>
      </c>
      <c r="AV211" s="10" t="str">
        <f t="shared" si="161"/>
        <v/>
      </c>
      <c r="AW211" s="10" t="str">
        <f t="shared" si="162"/>
        <v/>
      </c>
      <c r="AX211" s="10" t="str">
        <f t="shared" si="163"/>
        <v/>
      </c>
      <c r="AY211" s="10" t="str">
        <f t="shared" si="164"/>
        <v/>
      </c>
      <c r="AZ211" s="10" t="str">
        <f t="shared" si="165"/>
        <v/>
      </c>
      <c r="BA211" s="10" t="str">
        <f t="shared" si="166"/>
        <v/>
      </c>
      <c r="BB211" s="10" t="str">
        <f t="shared" si="167"/>
        <v/>
      </c>
      <c r="BC211" s="10" t="str">
        <f t="shared" si="28"/>
        <v/>
      </c>
      <c r="BD211" s="10" t="str">
        <f t="shared" si="168"/>
        <v/>
      </c>
      <c r="BE211" s="10"/>
      <c r="BF211" s="10" t="b">
        <f t="shared" si="169"/>
        <v>1</v>
      </c>
      <c r="BG211" s="10" t="b">
        <f t="shared" si="140"/>
        <v>1</v>
      </c>
      <c r="BH211" s="10" t="b">
        <f t="shared" si="170"/>
        <v>0</v>
      </c>
      <c r="BI211" s="10" t="b">
        <f t="shared" si="141"/>
        <v>0</v>
      </c>
      <c r="BJ211" s="10"/>
      <c r="BK211" s="10">
        <v>1000</v>
      </c>
      <c r="BL211" s="59">
        <f t="shared" si="142"/>
        <v>0</v>
      </c>
      <c r="BM211" s="59">
        <v>10</v>
      </c>
      <c r="BN211" s="10"/>
      <c r="BO211" s="10">
        <f t="shared" si="171"/>
        <v>0</v>
      </c>
      <c r="BP211" s="59">
        <f t="shared" si="172"/>
        <v>0</v>
      </c>
      <c r="BQ211" s="59">
        <f t="shared" si="173"/>
        <v>0</v>
      </c>
      <c r="BR211" s="59">
        <f t="shared" si="174"/>
        <v>0</v>
      </c>
      <c r="BS211" s="59">
        <f t="shared" si="175"/>
        <v>0</v>
      </c>
    </row>
    <row r="212" spans="1:71" x14ac:dyDescent="0.35">
      <c r="A212" s="25"/>
      <c r="B212" s="25"/>
      <c r="C212" s="51"/>
      <c r="D212" s="10" t="str">
        <f t="shared" si="138"/>
        <v/>
      </c>
      <c r="E212" s="28"/>
      <c r="F212" s="28"/>
      <c r="G212" s="28" t="s">
        <v>4</v>
      </c>
      <c r="H212" s="28"/>
      <c r="I212" s="28"/>
      <c r="J212" s="28" t="s">
        <v>4</v>
      </c>
      <c r="K212" s="28"/>
      <c r="L212" s="28"/>
      <c r="M212" s="28" t="s">
        <v>4</v>
      </c>
      <c r="N212" s="28"/>
      <c r="O212" s="28"/>
      <c r="P212" s="28" t="s">
        <v>4</v>
      </c>
      <c r="Q212" s="28"/>
      <c r="R212" s="28"/>
      <c r="S212" s="28" t="s">
        <v>4</v>
      </c>
      <c r="T212" s="28"/>
      <c r="U212" s="28"/>
      <c r="V212" s="51" t="s">
        <v>4</v>
      </c>
      <c r="W212" s="51"/>
      <c r="X212" s="28" t="s">
        <v>4</v>
      </c>
      <c r="Y212" s="10" t="str">
        <f>IF(AND('Section 8'!$L$4=No,OR($BF212=FALSE,$BG212=FALSE)),Tab_NotReq,
IF(AND($C212="",$D212="",$F212="",$I212="",$R212="",$U212="",$W212="",$AA212="",$AB212=""),"",
IF(COUNTIF($AA212:$BD212,Incomplete)&gt;=1,Incomplete_or_multiple_errors&amp;": "&amp;INDEX($AA$2:$BD$4,1,MATCH(Incomplete,$AA212:$BD212,0)),Complete)))</f>
        <v/>
      </c>
      <c r="Z212" s="7"/>
      <c r="AA212" s="10" t="str">
        <f t="shared" si="143"/>
        <v/>
      </c>
      <c r="AB212" s="10" t="str" cm="1">
        <f t="array" ref="AB212">IF($AB$1=No,"",
IF(OR(BF212=FALSE,BG212=FALSE),"",
IF(AND(SUMPRODUCT(--(BH212:BH$336=TRUE))=0,SUMPRODUCT(--(BI212:BI$336=TRUE))=0),"",Incomplete)))</f>
        <v/>
      </c>
      <c r="AC212" s="10" t="str">
        <f>IF(AC$1=No,"",IF($C212="","",
IF(COUNTIF('Substances &amp; Codes'!$B$4:$H$276,$C212)=0,Incomplete,Complete)))</f>
        <v/>
      </c>
      <c r="AD212" s="10" t="str">
        <f t="shared" si="139"/>
        <v/>
      </c>
      <c r="AE212" s="10" t="str">
        <f t="shared" si="144"/>
        <v/>
      </c>
      <c r="AF212" s="10" t="str">
        <f t="shared" si="145"/>
        <v/>
      </c>
      <c r="AG212" s="10" t="str">
        <f t="shared" si="146"/>
        <v/>
      </c>
      <c r="AH212" s="10" t="str">
        <f t="shared" si="147"/>
        <v/>
      </c>
      <c r="AI212" s="10" t="str">
        <f t="shared" si="148"/>
        <v/>
      </c>
      <c r="AJ212" s="10" t="str">
        <f t="shared" si="149"/>
        <v/>
      </c>
      <c r="AK212" s="10" t="str">
        <f t="shared" si="150"/>
        <v/>
      </c>
      <c r="AL212" s="10" t="str">
        <f t="shared" si="151"/>
        <v/>
      </c>
      <c r="AM212" s="10" t="str">
        <f t="shared" si="152"/>
        <v/>
      </c>
      <c r="AN212" s="10" t="str">
        <f t="shared" si="153"/>
        <v/>
      </c>
      <c r="AO212" s="10" t="str">
        <f t="shared" si="154"/>
        <v/>
      </c>
      <c r="AP212" s="10" t="str">
        <f t="shared" si="155"/>
        <v/>
      </c>
      <c r="AQ212" s="10" t="str">
        <f t="shared" si="156"/>
        <v/>
      </c>
      <c r="AR212" s="10" t="str">
        <f t="shared" si="157"/>
        <v/>
      </c>
      <c r="AS212" s="10" t="str">
        <f t="shared" si="158"/>
        <v/>
      </c>
      <c r="AT212" s="10" t="str">
        <f t="shared" si="159"/>
        <v/>
      </c>
      <c r="AU212" s="10" t="str">
        <f t="shared" si="160"/>
        <v/>
      </c>
      <c r="AV212" s="10" t="str">
        <f t="shared" si="161"/>
        <v/>
      </c>
      <c r="AW212" s="10" t="str">
        <f t="shared" si="162"/>
        <v/>
      </c>
      <c r="AX212" s="10" t="str">
        <f t="shared" si="163"/>
        <v/>
      </c>
      <c r="AY212" s="10" t="str">
        <f t="shared" si="164"/>
        <v/>
      </c>
      <c r="AZ212" s="10" t="str">
        <f t="shared" si="165"/>
        <v/>
      </c>
      <c r="BA212" s="10" t="str">
        <f t="shared" si="166"/>
        <v/>
      </c>
      <c r="BB212" s="10" t="str">
        <f t="shared" si="167"/>
        <v/>
      </c>
      <c r="BC212" s="10" t="str">
        <f t="shared" si="28"/>
        <v/>
      </c>
      <c r="BD212" s="10" t="str">
        <f t="shared" si="168"/>
        <v/>
      </c>
      <c r="BE212" s="10"/>
      <c r="BF212" s="10" t="b">
        <f t="shared" si="169"/>
        <v>1</v>
      </c>
      <c r="BG212" s="10" t="b">
        <f t="shared" si="140"/>
        <v>1</v>
      </c>
      <c r="BH212" s="10" t="b">
        <f t="shared" si="170"/>
        <v>0</v>
      </c>
      <c r="BI212" s="10" t="b">
        <f t="shared" si="141"/>
        <v>0</v>
      </c>
      <c r="BJ212" s="10"/>
      <c r="BK212" s="10">
        <v>1000</v>
      </c>
      <c r="BL212" s="59">
        <f t="shared" si="142"/>
        <v>0</v>
      </c>
      <c r="BM212" s="59">
        <v>10</v>
      </c>
      <c r="BN212" s="10"/>
      <c r="BO212" s="10">
        <f t="shared" si="171"/>
        <v>0</v>
      </c>
      <c r="BP212" s="59">
        <f t="shared" si="172"/>
        <v>0</v>
      </c>
      <c r="BQ212" s="59">
        <f t="shared" si="173"/>
        <v>0</v>
      </c>
      <c r="BR212" s="59">
        <f t="shared" si="174"/>
        <v>0</v>
      </c>
      <c r="BS212" s="59">
        <f t="shared" si="175"/>
        <v>0</v>
      </c>
    </row>
    <row r="213" spans="1:71" x14ac:dyDescent="0.35">
      <c r="A213" s="25"/>
      <c r="B213" s="25"/>
      <c r="C213" s="51"/>
      <c r="D213" s="10" t="str">
        <f t="shared" si="138"/>
        <v/>
      </c>
      <c r="E213" s="28"/>
      <c r="F213" s="28"/>
      <c r="G213" s="28" t="s">
        <v>4</v>
      </c>
      <c r="H213" s="28"/>
      <c r="I213" s="28"/>
      <c r="J213" s="28" t="s">
        <v>4</v>
      </c>
      <c r="K213" s="28"/>
      <c r="L213" s="28"/>
      <c r="M213" s="28" t="s">
        <v>4</v>
      </c>
      <c r="N213" s="28"/>
      <c r="O213" s="28"/>
      <c r="P213" s="28" t="s">
        <v>4</v>
      </c>
      <c r="Q213" s="28"/>
      <c r="R213" s="28"/>
      <c r="S213" s="28" t="s">
        <v>4</v>
      </c>
      <c r="T213" s="28"/>
      <c r="U213" s="28"/>
      <c r="V213" s="51" t="s">
        <v>4</v>
      </c>
      <c r="W213" s="51"/>
      <c r="X213" s="28" t="s">
        <v>4</v>
      </c>
      <c r="Y213" s="10" t="str">
        <f>IF(AND('Section 8'!$L$4=No,OR($BF213=FALSE,$BG213=FALSE)),Tab_NotReq,
IF(AND($C213="",$D213="",$F213="",$I213="",$R213="",$U213="",$W213="",$AA213="",$AB213=""),"",
IF(COUNTIF($AA213:$BD213,Incomplete)&gt;=1,Incomplete_or_multiple_errors&amp;": "&amp;INDEX($AA$2:$BD$4,1,MATCH(Incomplete,$AA213:$BD213,0)),Complete)))</f>
        <v/>
      </c>
      <c r="Z213" s="7"/>
      <c r="AA213" s="10" t="str">
        <f t="shared" si="143"/>
        <v/>
      </c>
      <c r="AB213" s="10" t="str" cm="1">
        <f t="array" ref="AB213">IF($AB$1=No,"",
IF(OR(BF213=FALSE,BG213=FALSE),"",
IF(AND(SUMPRODUCT(--(BH213:BH$336=TRUE))=0,SUMPRODUCT(--(BI213:BI$336=TRUE))=0),"",Incomplete)))</f>
        <v/>
      </c>
      <c r="AC213" s="10" t="str">
        <f>IF(AC$1=No,"",IF($C213="","",
IF(COUNTIF('Substances &amp; Codes'!$B$4:$H$276,$C213)=0,Incomplete,Complete)))</f>
        <v/>
      </c>
      <c r="AD213" s="10" t="str">
        <f t="shared" si="139"/>
        <v/>
      </c>
      <c r="AE213" s="10" t="str">
        <f t="shared" si="144"/>
        <v/>
      </c>
      <c r="AF213" s="10" t="str">
        <f t="shared" si="145"/>
        <v/>
      </c>
      <c r="AG213" s="10" t="str">
        <f t="shared" si="146"/>
        <v/>
      </c>
      <c r="AH213" s="10" t="str">
        <f t="shared" si="147"/>
        <v/>
      </c>
      <c r="AI213" s="10" t="str">
        <f t="shared" si="148"/>
        <v/>
      </c>
      <c r="AJ213" s="10" t="str">
        <f t="shared" si="149"/>
        <v/>
      </c>
      <c r="AK213" s="10" t="str">
        <f t="shared" si="150"/>
        <v/>
      </c>
      <c r="AL213" s="10" t="str">
        <f t="shared" si="151"/>
        <v/>
      </c>
      <c r="AM213" s="10" t="str">
        <f t="shared" si="152"/>
        <v/>
      </c>
      <c r="AN213" s="10" t="str">
        <f t="shared" si="153"/>
        <v/>
      </c>
      <c r="AO213" s="10" t="str">
        <f t="shared" si="154"/>
        <v/>
      </c>
      <c r="AP213" s="10" t="str">
        <f t="shared" si="155"/>
        <v/>
      </c>
      <c r="AQ213" s="10" t="str">
        <f t="shared" si="156"/>
        <v/>
      </c>
      <c r="AR213" s="10" t="str">
        <f t="shared" si="157"/>
        <v/>
      </c>
      <c r="AS213" s="10" t="str">
        <f t="shared" si="158"/>
        <v/>
      </c>
      <c r="AT213" s="10" t="str">
        <f t="shared" si="159"/>
        <v/>
      </c>
      <c r="AU213" s="10" t="str">
        <f t="shared" si="160"/>
        <v/>
      </c>
      <c r="AV213" s="10" t="str">
        <f t="shared" si="161"/>
        <v/>
      </c>
      <c r="AW213" s="10" t="str">
        <f t="shared" si="162"/>
        <v/>
      </c>
      <c r="AX213" s="10" t="str">
        <f t="shared" si="163"/>
        <v/>
      </c>
      <c r="AY213" s="10" t="str">
        <f t="shared" si="164"/>
        <v/>
      </c>
      <c r="AZ213" s="10" t="str">
        <f t="shared" si="165"/>
        <v/>
      </c>
      <c r="BA213" s="10" t="str">
        <f t="shared" si="166"/>
        <v/>
      </c>
      <c r="BB213" s="10" t="str">
        <f t="shared" si="167"/>
        <v/>
      </c>
      <c r="BC213" s="10" t="str">
        <f t="shared" si="28"/>
        <v/>
      </c>
      <c r="BD213" s="10" t="str">
        <f t="shared" si="168"/>
        <v/>
      </c>
      <c r="BE213" s="10"/>
      <c r="BF213" s="10" t="b">
        <f t="shared" si="169"/>
        <v>1</v>
      </c>
      <c r="BG213" s="10" t="b">
        <f t="shared" si="140"/>
        <v>1</v>
      </c>
      <c r="BH213" s="10" t="b">
        <f t="shared" si="170"/>
        <v>0</v>
      </c>
      <c r="BI213" s="10" t="b">
        <f t="shared" si="141"/>
        <v>0</v>
      </c>
      <c r="BJ213" s="10"/>
      <c r="BK213" s="10">
        <v>1000</v>
      </c>
      <c r="BL213" s="59">
        <f t="shared" si="142"/>
        <v>0</v>
      </c>
      <c r="BM213" s="59">
        <v>10</v>
      </c>
      <c r="BN213" s="10"/>
      <c r="BO213" s="10">
        <f t="shared" si="171"/>
        <v>0</v>
      </c>
      <c r="BP213" s="59">
        <f t="shared" si="172"/>
        <v>0</v>
      </c>
      <c r="BQ213" s="59">
        <f t="shared" si="173"/>
        <v>0</v>
      </c>
      <c r="BR213" s="59">
        <f t="shared" si="174"/>
        <v>0</v>
      </c>
      <c r="BS213" s="59">
        <f t="shared" si="175"/>
        <v>0</v>
      </c>
    </row>
    <row r="214" spans="1:71" x14ac:dyDescent="0.35">
      <c r="A214" s="25"/>
      <c r="B214" s="25"/>
      <c r="C214" s="51"/>
      <c r="D214" s="10" t="str">
        <f t="shared" si="138"/>
        <v/>
      </c>
      <c r="E214" s="28"/>
      <c r="F214" s="28"/>
      <c r="G214" s="28" t="s">
        <v>4</v>
      </c>
      <c r="H214" s="28"/>
      <c r="I214" s="28"/>
      <c r="J214" s="28" t="s">
        <v>4</v>
      </c>
      <c r="K214" s="28"/>
      <c r="L214" s="28"/>
      <c r="M214" s="28" t="s">
        <v>4</v>
      </c>
      <c r="N214" s="28"/>
      <c r="O214" s="28"/>
      <c r="P214" s="28" t="s">
        <v>4</v>
      </c>
      <c r="Q214" s="28"/>
      <c r="R214" s="28"/>
      <c r="S214" s="28" t="s">
        <v>4</v>
      </c>
      <c r="T214" s="28"/>
      <c r="U214" s="28"/>
      <c r="V214" s="51" t="s">
        <v>4</v>
      </c>
      <c r="W214" s="51"/>
      <c r="X214" s="28" t="s">
        <v>4</v>
      </c>
      <c r="Y214" s="10" t="str">
        <f>IF(AND('Section 8'!$L$4=No,OR($BF214=FALSE,$BG214=FALSE)),Tab_NotReq,
IF(AND($C214="",$D214="",$F214="",$I214="",$R214="",$U214="",$W214="",$AA214="",$AB214=""),"",
IF(COUNTIF($AA214:$BD214,Incomplete)&gt;=1,Incomplete_or_multiple_errors&amp;": "&amp;INDEX($AA$2:$BD$4,1,MATCH(Incomplete,$AA214:$BD214,0)),Complete)))</f>
        <v/>
      </c>
      <c r="Z214" s="7"/>
      <c r="AA214" s="10" t="str">
        <f t="shared" si="143"/>
        <v/>
      </c>
      <c r="AB214" s="10" t="str" cm="1">
        <f t="array" ref="AB214">IF($AB$1=No,"",
IF(OR(BF214=FALSE,BG214=FALSE),"",
IF(AND(SUMPRODUCT(--(BH214:BH$336=TRUE))=0,SUMPRODUCT(--(BI214:BI$336=TRUE))=0),"",Incomplete)))</f>
        <v/>
      </c>
      <c r="AC214" s="10" t="str">
        <f>IF(AC$1=No,"",IF($C214="","",
IF(COUNTIF('Substances &amp; Codes'!$B$4:$H$276,$C214)=0,Incomplete,Complete)))</f>
        <v/>
      </c>
      <c r="AD214" s="10" t="str">
        <f t="shared" si="139"/>
        <v/>
      </c>
      <c r="AE214" s="10" t="str">
        <f t="shared" si="144"/>
        <v/>
      </c>
      <c r="AF214" s="10" t="str">
        <f t="shared" si="145"/>
        <v/>
      </c>
      <c r="AG214" s="10" t="str">
        <f t="shared" si="146"/>
        <v/>
      </c>
      <c r="AH214" s="10" t="str">
        <f t="shared" si="147"/>
        <v/>
      </c>
      <c r="AI214" s="10" t="str">
        <f t="shared" si="148"/>
        <v/>
      </c>
      <c r="AJ214" s="10" t="str">
        <f t="shared" si="149"/>
        <v/>
      </c>
      <c r="AK214" s="10" t="str">
        <f t="shared" si="150"/>
        <v/>
      </c>
      <c r="AL214" s="10" t="str">
        <f t="shared" si="151"/>
        <v/>
      </c>
      <c r="AM214" s="10" t="str">
        <f t="shared" si="152"/>
        <v/>
      </c>
      <c r="AN214" s="10" t="str">
        <f t="shared" si="153"/>
        <v/>
      </c>
      <c r="AO214" s="10" t="str">
        <f t="shared" si="154"/>
        <v/>
      </c>
      <c r="AP214" s="10" t="str">
        <f t="shared" si="155"/>
        <v/>
      </c>
      <c r="AQ214" s="10" t="str">
        <f t="shared" si="156"/>
        <v/>
      </c>
      <c r="AR214" s="10" t="str">
        <f t="shared" si="157"/>
        <v/>
      </c>
      <c r="AS214" s="10" t="str">
        <f t="shared" si="158"/>
        <v/>
      </c>
      <c r="AT214" s="10" t="str">
        <f t="shared" si="159"/>
        <v/>
      </c>
      <c r="AU214" s="10" t="str">
        <f t="shared" si="160"/>
        <v/>
      </c>
      <c r="AV214" s="10" t="str">
        <f t="shared" si="161"/>
        <v/>
      </c>
      <c r="AW214" s="10" t="str">
        <f t="shared" si="162"/>
        <v/>
      </c>
      <c r="AX214" s="10" t="str">
        <f t="shared" si="163"/>
        <v/>
      </c>
      <c r="AY214" s="10" t="str">
        <f t="shared" si="164"/>
        <v/>
      </c>
      <c r="AZ214" s="10" t="str">
        <f t="shared" si="165"/>
        <v/>
      </c>
      <c r="BA214" s="10" t="str">
        <f t="shared" si="166"/>
        <v/>
      </c>
      <c r="BB214" s="10" t="str">
        <f t="shared" si="167"/>
        <v/>
      </c>
      <c r="BC214" s="10" t="str">
        <f t="shared" si="28"/>
        <v/>
      </c>
      <c r="BD214" s="10" t="str">
        <f t="shared" si="168"/>
        <v/>
      </c>
      <c r="BE214" s="10"/>
      <c r="BF214" s="10" t="b">
        <f t="shared" si="169"/>
        <v>1</v>
      </c>
      <c r="BG214" s="10" t="b">
        <f t="shared" si="140"/>
        <v>1</v>
      </c>
      <c r="BH214" s="10" t="b">
        <f t="shared" si="170"/>
        <v>0</v>
      </c>
      <c r="BI214" s="10" t="b">
        <f t="shared" si="141"/>
        <v>0</v>
      </c>
      <c r="BJ214" s="10"/>
      <c r="BK214" s="10">
        <v>1000</v>
      </c>
      <c r="BL214" s="59">
        <f t="shared" si="142"/>
        <v>0</v>
      </c>
      <c r="BM214" s="59">
        <v>10</v>
      </c>
      <c r="BN214" s="10"/>
      <c r="BO214" s="10">
        <f t="shared" si="171"/>
        <v>0</v>
      </c>
      <c r="BP214" s="59">
        <f t="shared" si="172"/>
        <v>0</v>
      </c>
      <c r="BQ214" s="59">
        <f t="shared" si="173"/>
        <v>0</v>
      </c>
      <c r="BR214" s="59">
        <f t="shared" si="174"/>
        <v>0</v>
      </c>
      <c r="BS214" s="59">
        <f t="shared" si="175"/>
        <v>0</v>
      </c>
    </row>
    <row r="215" spans="1:71" x14ac:dyDescent="0.35">
      <c r="A215" s="25"/>
      <c r="B215" s="25"/>
      <c r="C215" s="51"/>
      <c r="D215" s="10" t="str">
        <f t="shared" si="138"/>
        <v/>
      </c>
      <c r="E215" s="28"/>
      <c r="F215" s="28"/>
      <c r="G215" s="28" t="s">
        <v>4</v>
      </c>
      <c r="H215" s="28"/>
      <c r="I215" s="28"/>
      <c r="J215" s="28" t="s">
        <v>4</v>
      </c>
      <c r="K215" s="28"/>
      <c r="L215" s="28"/>
      <c r="M215" s="28" t="s">
        <v>4</v>
      </c>
      <c r="N215" s="28"/>
      <c r="O215" s="28"/>
      <c r="P215" s="28" t="s">
        <v>4</v>
      </c>
      <c r="Q215" s="28"/>
      <c r="R215" s="28"/>
      <c r="S215" s="28" t="s">
        <v>4</v>
      </c>
      <c r="T215" s="28"/>
      <c r="U215" s="28"/>
      <c r="V215" s="51" t="s">
        <v>4</v>
      </c>
      <c r="W215" s="51"/>
      <c r="X215" s="28" t="s">
        <v>4</v>
      </c>
      <c r="Y215" s="10" t="str">
        <f>IF(AND('Section 8'!$L$4=No,OR($BF215=FALSE,$BG215=FALSE)),Tab_NotReq,
IF(AND($C215="",$D215="",$F215="",$I215="",$R215="",$U215="",$W215="",$AA215="",$AB215=""),"",
IF(COUNTIF($AA215:$BD215,Incomplete)&gt;=1,Incomplete_or_multiple_errors&amp;": "&amp;INDEX($AA$2:$BD$4,1,MATCH(Incomplete,$AA215:$BD215,0)),Complete)))</f>
        <v/>
      </c>
      <c r="Z215" s="7"/>
      <c r="AA215" s="10" t="str">
        <f t="shared" si="143"/>
        <v/>
      </c>
      <c r="AB215" s="10" t="str" cm="1">
        <f t="array" ref="AB215">IF($AB$1=No,"",
IF(OR(BF215=FALSE,BG215=FALSE),"",
IF(AND(SUMPRODUCT(--(BH215:BH$336=TRUE))=0,SUMPRODUCT(--(BI215:BI$336=TRUE))=0),"",Incomplete)))</f>
        <v/>
      </c>
      <c r="AC215" s="10" t="str">
        <f>IF(AC$1=No,"",IF($C215="","",
IF(COUNTIF('Substances &amp; Codes'!$B$4:$H$276,$C215)=0,Incomplete,Complete)))</f>
        <v/>
      </c>
      <c r="AD215" s="10" t="str">
        <f t="shared" si="139"/>
        <v/>
      </c>
      <c r="AE215" s="10" t="str">
        <f t="shared" si="144"/>
        <v/>
      </c>
      <c r="AF215" s="10" t="str">
        <f t="shared" si="145"/>
        <v/>
      </c>
      <c r="AG215" s="10" t="str">
        <f t="shared" si="146"/>
        <v/>
      </c>
      <c r="AH215" s="10" t="str">
        <f t="shared" si="147"/>
        <v/>
      </c>
      <c r="AI215" s="10" t="str">
        <f t="shared" si="148"/>
        <v/>
      </c>
      <c r="AJ215" s="10" t="str">
        <f t="shared" si="149"/>
        <v/>
      </c>
      <c r="AK215" s="10" t="str">
        <f t="shared" si="150"/>
        <v/>
      </c>
      <c r="AL215" s="10" t="str">
        <f t="shared" si="151"/>
        <v/>
      </c>
      <c r="AM215" s="10" t="str">
        <f t="shared" si="152"/>
        <v/>
      </c>
      <c r="AN215" s="10" t="str">
        <f t="shared" si="153"/>
        <v/>
      </c>
      <c r="AO215" s="10" t="str">
        <f t="shared" si="154"/>
        <v/>
      </c>
      <c r="AP215" s="10" t="str">
        <f t="shared" si="155"/>
        <v/>
      </c>
      <c r="AQ215" s="10" t="str">
        <f t="shared" si="156"/>
        <v/>
      </c>
      <c r="AR215" s="10" t="str">
        <f t="shared" si="157"/>
        <v/>
      </c>
      <c r="AS215" s="10" t="str">
        <f t="shared" si="158"/>
        <v/>
      </c>
      <c r="AT215" s="10" t="str">
        <f t="shared" si="159"/>
        <v/>
      </c>
      <c r="AU215" s="10" t="str">
        <f t="shared" si="160"/>
        <v/>
      </c>
      <c r="AV215" s="10" t="str">
        <f t="shared" si="161"/>
        <v/>
      </c>
      <c r="AW215" s="10" t="str">
        <f t="shared" si="162"/>
        <v/>
      </c>
      <c r="AX215" s="10" t="str">
        <f t="shared" si="163"/>
        <v/>
      </c>
      <c r="AY215" s="10" t="str">
        <f t="shared" si="164"/>
        <v/>
      </c>
      <c r="AZ215" s="10" t="str">
        <f t="shared" si="165"/>
        <v/>
      </c>
      <c r="BA215" s="10" t="str">
        <f t="shared" si="166"/>
        <v/>
      </c>
      <c r="BB215" s="10" t="str">
        <f t="shared" si="167"/>
        <v/>
      </c>
      <c r="BC215" s="10" t="str">
        <f t="shared" si="28"/>
        <v/>
      </c>
      <c r="BD215" s="10" t="str">
        <f t="shared" si="168"/>
        <v/>
      </c>
      <c r="BE215" s="10"/>
      <c r="BF215" s="10" t="b">
        <f t="shared" si="169"/>
        <v>1</v>
      </c>
      <c r="BG215" s="10" t="b">
        <f t="shared" si="140"/>
        <v>1</v>
      </c>
      <c r="BH215" s="10" t="b">
        <f t="shared" si="170"/>
        <v>0</v>
      </c>
      <c r="BI215" s="10" t="b">
        <f t="shared" si="141"/>
        <v>0</v>
      </c>
      <c r="BJ215" s="10"/>
      <c r="BK215" s="10">
        <v>1000</v>
      </c>
      <c r="BL215" s="59">
        <f t="shared" si="142"/>
        <v>0</v>
      </c>
      <c r="BM215" s="59">
        <v>10</v>
      </c>
      <c r="BN215" s="10"/>
      <c r="BO215" s="10">
        <f t="shared" si="171"/>
        <v>0</v>
      </c>
      <c r="BP215" s="59">
        <f t="shared" si="172"/>
        <v>0</v>
      </c>
      <c r="BQ215" s="59">
        <f t="shared" si="173"/>
        <v>0</v>
      </c>
      <c r="BR215" s="59">
        <f t="shared" si="174"/>
        <v>0</v>
      </c>
      <c r="BS215" s="59">
        <f t="shared" si="175"/>
        <v>0</v>
      </c>
    </row>
    <row r="216" spans="1:71" x14ac:dyDescent="0.35">
      <c r="A216" s="25"/>
      <c r="B216" s="25"/>
      <c r="C216" s="51"/>
      <c r="D216" s="10" t="str">
        <f t="shared" si="138"/>
        <v/>
      </c>
      <c r="E216" s="28"/>
      <c r="F216" s="28"/>
      <c r="G216" s="28" t="s">
        <v>4</v>
      </c>
      <c r="H216" s="28"/>
      <c r="I216" s="28"/>
      <c r="J216" s="28" t="s">
        <v>4</v>
      </c>
      <c r="K216" s="28"/>
      <c r="L216" s="28"/>
      <c r="M216" s="28" t="s">
        <v>4</v>
      </c>
      <c r="N216" s="28"/>
      <c r="O216" s="28"/>
      <c r="P216" s="28" t="s">
        <v>4</v>
      </c>
      <c r="Q216" s="28"/>
      <c r="R216" s="28"/>
      <c r="S216" s="28" t="s">
        <v>4</v>
      </c>
      <c r="T216" s="28"/>
      <c r="U216" s="28"/>
      <c r="V216" s="51" t="s">
        <v>4</v>
      </c>
      <c r="W216" s="51"/>
      <c r="X216" s="28" t="s">
        <v>4</v>
      </c>
      <c r="Y216" s="10" t="str">
        <f>IF(AND('Section 8'!$L$4=No,OR($BF216=FALSE,$BG216=FALSE)),Tab_NotReq,
IF(AND($C216="",$D216="",$F216="",$I216="",$R216="",$U216="",$W216="",$AA216="",$AB216=""),"",
IF(COUNTIF($AA216:$BD216,Incomplete)&gt;=1,Incomplete_or_multiple_errors&amp;": "&amp;INDEX($AA$2:$BD$4,1,MATCH(Incomplete,$AA216:$BD216,0)),Complete)))</f>
        <v/>
      </c>
      <c r="Z216" s="7"/>
      <c r="AA216" s="10" t="str">
        <f t="shared" si="143"/>
        <v/>
      </c>
      <c r="AB216" s="10" t="str" cm="1">
        <f t="array" ref="AB216">IF($AB$1=No,"",
IF(OR(BF216=FALSE,BG216=FALSE),"",
IF(AND(SUMPRODUCT(--(BH216:BH$336=TRUE))=0,SUMPRODUCT(--(BI216:BI$336=TRUE))=0),"",Incomplete)))</f>
        <v/>
      </c>
      <c r="AC216" s="10" t="str">
        <f>IF(AC$1=No,"",IF($C216="","",
IF(COUNTIF('Substances &amp; Codes'!$B$4:$H$276,$C216)=0,Incomplete,Complete)))</f>
        <v/>
      </c>
      <c r="AD216" s="10" t="str">
        <f t="shared" si="139"/>
        <v/>
      </c>
      <c r="AE216" s="10" t="str">
        <f t="shared" si="144"/>
        <v/>
      </c>
      <c r="AF216" s="10" t="str">
        <f t="shared" si="145"/>
        <v/>
      </c>
      <c r="AG216" s="10" t="str">
        <f t="shared" si="146"/>
        <v/>
      </c>
      <c r="AH216" s="10" t="str">
        <f t="shared" si="147"/>
        <v/>
      </c>
      <c r="AI216" s="10" t="str">
        <f t="shared" si="148"/>
        <v/>
      </c>
      <c r="AJ216" s="10" t="str">
        <f t="shared" si="149"/>
        <v/>
      </c>
      <c r="AK216" s="10" t="str">
        <f t="shared" si="150"/>
        <v/>
      </c>
      <c r="AL216" s="10" t="str">
        <f t="shared" si="151"/>
        <v/>
      </c>
      <c r="AM216" s="10" t="str">
        <f t="shared" si="152"/>
        <v/>
      </c>
      <c r="AN216" s="10" t="str">
        <f t="shared" si="153"/>
        <v/>
      </c>
      <c r="AO216" s="10" t="str">
        <f t="shared" si="154"/>
        <v/>
      </c>
      <c r="AP216" s="10" t="str">
        <f t="shared" si="155"/>
        <v/>
      </c>
      <c r="AQ216" s="10" t="str">
        <f t="shared" si="156"/>
        <v/>
      </c>
      <c r="AR216" s="10" t="str">
        <f t="shared" si="157"/>
        <v/>
      </c>
      <c r="AS216" s="10" t="str">
        <f t="shared" si="158"/>
        <v/>
      </c>
      <c r="AT216" s="10" t="str">
        <f t="shared" si="159"/>
        <v/>
      </c>
      <c r="AU216" s="10" t="str">
        <f t="shared" si="160"/>
        <v/>
      </c>
      <c r="AV216" s="10" t="str">
        <f t="shared" si="161"/>
        <v/>
      </c>
      <c r="AW216" s="10" t="str">
        <f t="shared" si="162"/>
        <v/>
      </c>
      <c r="AX216" s="10" t="str">
        <f t="shared" si="163"/>
        <v/>
      </c>
      <c r="AY216" s="10" t="str">
        <f t="shared" si="164"/>
        <v/>
      </c>
      <c r="AZ216" s="10" t="str">
        <f t="shared" si="165"/>
        <v/>
      </c>
      <c r="BA216" s="10" t="str">
        <f t="shared" si="166"/>
        <v/>
      </c>
      <c r="BB216" s="10" t="str">
        <f t="shared" si="167"/>
        <v/>
      </c>
      <c r="BC216" s="10" t="str">
        <f t="shared" si="28"/>
        <v/>
      </c>
      <c r="BD216" s="10" t="str">
        <f t="shared" si="168"/>
        <v/>
      </c>
      <c r="BE216" s="10"/>
      <c r="BF216" s="10" t="b">
        <f t="shared" si="169"/>
        <v>1</v>
      </c>
      <c r="BG216" s="10" t="b">
        <f t="shared" si="140"/>
        <v>1</v>
      </c>
      <c r="BH216" s="10" t="b">
        <f t="shared" si="170"/>
        <v>0</v>
      </c>
      <c r="BI216" s="10" t="b">
        <f t="shared" si="141"/>
        <v>0</v>
      </c>
      <c r="BJ216" s="10"/>
      <c r="BK216" s="10">
        <v>1000</v>
      </c>
      <c r="BL216" s="59">
        <f t="shared" si="142"/>
        <v>0</v>
      </c>
      <c r="BM216" s="59">
        <v>10</v>
      </c>
      <c r="BN216" s="10"/>
      <c r="BO216" s="10">
        <f t="shared" si="171"/>
        <v>0</v>
      </c>
      <c r="BP216" s="59">
        <f t="shared" si="172"/>
        <v>0</v>
      </c>
      <c r="BQ216" s="59">
        <f t="shared" si="173"/>
        <v>0</v>
      </c>
      <c r="BR216" s="59">
        <f t="shared" si="174"/>
        <v>0</v>
      </c>
      <c r="BS216" s="59">
        <f t="shared" si="175"/>
        <v>0</v>
      </c>
    </row>
    <row r="217" spans="1:71" x14ac:dyDescent="0.35">
      <c r="A217" s="25"/>
      <c r="B217" s="25"/>
      <c r="C217" s="51"/>
      <c r="D217" s="10" t="str">
        <f t="shared" si="138"/>
        <v/>
      </c>
      <c r="E217" s="28"/>
      <c r="F217" s="28"/>
      <c r="G217" s="28" t="s">
        <v>4</v>
      </c>
      <c r="H217" s="28"/>
      <c r="I217" s="28"/>
      <c r="J217" s="28" t="s">
        <v>4</v>
      </c>
      <c r="K217" s="28"/>
      <c r="L217" s="28"/>
      <c r="M217" s="28" t="s">
        <v>4</v>
      </c>
      <c r="N217" s="28"/>
      <c r="O217" s="28"/>
      <c r="P217" s="28" t="s">
        <v>4</v>
      </c>
      <c r="Q217" s="28"/>
      <c r="R217" s="28"/>
      <c r="S217" s="28" t="s">
        <v>4</v>
      </c>
      <c r="T217" s="28"/>
      <c r="U217" s="28"/>
      <c r="V217" s="51" t="s">
        <v>4</v>
      </c>
      <c r="W217" s="51"/>
      <c r="X217" s="28" t="s">
        <v>4</v>
      </c>
      <c r="Y217" s="10" t="str">
        <f>IF(AND('Section 8'!$L$4=No,OR($BF217=FALSE,$BG217=FALSE)),Tab_NotReq,
IF(AND($C217="",$D217="",$F217="",$I217="",$R217="",$U217="",$W217="",$AA217="",$AB217=""),"",
IF(COUNTIF($AA217:$BD217,Incomplete)&gt;=1,Incomplete_or_multiple_errors&amp;": "&amp;INDEX($AA$2:$BD$4,1,MATCH(Incomplete,$AA217:$BD217,0)),Complete)))</f>
        <v/>
      </c>
      <c r="Z217" s="7"/>
      <c r="AA217" s="10" t="str">
        <f t="shared" si="143"/>
        <v/>
      </c>
      <c r="AB217" s="10" t="str" cm="1">
        <f t="array" ref="AB217">IF($AB$1=No,"",
IF(OR(BF217=FALSE,BG217=FALSE),"",
IF(AND(SUMPRODUCT(--(BH217:BH$336=TRUE))=0,SUMPRODUCT(--(BI217:BI$336=TRUE))=0),"",Incomplete)))</f>
        <v/>
      </c>
      <c r="AC217" s="10" t="str">
        <f>IF(AC$1=No,"",IF($C217="","",
IF(COUNTIF('Substances &amp; Codes'!$B$4:$H$276,$C217)=0,Incomplete,Complete)))</f>
        <v/>
      </c>
      <c r="AD217" s="10" t="str">
        <f t="shared" si="139"/>
        <v/>
      </c>
      <c r="AE217" s="10" t="str">
        <f t="shared" si="144"/>
        <v/>
      </c>
      <c r="AF217" s="10" t="str">
        <f t="shared" si="145"/>
        <v/>
      </c>
      <c r="AG217" s="10" t="str">
        <f t="shared" si="146"/>
        <v/>
      </c>
      <c r="AH217" s="10" t="str">
        <f t="shared" si="147"/>
        <v/>
      </c>
      <c r="AI217" s="10" t="str">
        <f t="shared" si="148"/>
        <v/>
      </c>
      <c r="AJ217" s="10" t="str">
        <f t="shared" si="149"/>
        <v/>
      </c>
      <c r="AK217" s="10" t="str">
        <f t="shared" si="150"/>
        <v/>
      </c>
      <c r="AL217" s="10" t="str">
        <f t="shared" si="151"/>
        <v/>
      </c>
      <c r="AM217" s="10" t="str">
        <f t="shared" si="152"/>
        <v/>
      </c>
      <c r="AN217" s="10" t="str">
        <f t="shared" si="153"/>
        <v/>
      </c>
      <c r="AO217" s="10" t="str">
        <f t="shared" si="154"/>
        <v/>
      </c>
      <c r="AP217" s="10" t="str">
        <f t="shared" si="155"/>
        <v/>
      </c>
      <c r="AQ217" s="10" t="str">
        <f t="shared" si="156"/>
        <v/>
      </c>
      <c r="AR217" s="10" t="str">
        <f t="shared" si="157"/>
        <v/>
      </c>
      <c r="AS217" s="10" t="str">
        <f t="shared" si="158"/>
        <v/>
      </c>
      <c r="AT217" s="10" t="str">
        <f t="shared" si="159"/>
        <v/>
      </c>
      <c r="AU217" s="10" t="str">
        <f t="shared" si="160"/>
        <v/>
      </c>
      <c r="AV217" s="10" t="str">
        <f t="shared" si="161"/>
        <v/>
      </c>
      <c r="AW217" s="10" t="str">
        <f t="shared" si="162"/>
        <v/>
      </c>
      <c r="AX217" s="10" t="str">
        <f t="shared" si="163"/>
        <v/>
      </c>
      <c r="AY217" s="10" t="str">
        <f t="shared" si="164"/>
        <v/>
      </c>
      <c r="AZ217" s="10" t="str">
        <f t="shared" si="165"/>
        <v/>
      </c>
      <c r="BA217" s="10" t="str">
        <f t="shared" si="166"/>
        <v/>
      </c>
      <c r="BB217" s="10" t="str">
        <f t="shared" si="167"/>
        <v/>
      </c>
      <c r="BC217" s="10" t="str">
        <f t="shared" si="28"/>
        <v/>
      </c>
      <c r="BD217" s="10" t="str">
        <f t="shared" si="168"/>
        <v/>
      </c>
      <c r="BE217" s="10"/>
      <c r="BF217" s="10" t="b">
        <f t="shared" si="169"/>
        <v>1</v>
      </c>
      <c r="BG217" s="10" t="b">
        <f t="shared" si="140"/>
        <v>1</v>
      </c>
      <c r="BH217" s="10" t="b">
        <f t="shared" si="170"/>
        <v>0</v>
      </c>
      <c r="BI217" s="10" t="b">
        <f t="shared" si="141"/>
        <v>0</v>
      </c>
      <c r="BJ217" s="10"/>
      <c r="BK217" s="10">
        <v>1000</v>
      </c>
      <c r="BL217" s="59">
        <f t="shared" si="142"/>
        <v>0</v>
      </c>
      <c r="BM217" s="59">
        <v>10</v>
      </c>
      <c r="BN217" s="10"/>
      <c r="BO217" s="10">
        <f t="shared" si="171"/>
        <v>0</v>
      </c>
      <c r="BP217" s="59">
        <f t="shared" si="172"/>
        <v>0</v>
      </c>
      <c r="BQ217" s="59">
        <f t="shared" si="173"/>
        <v>0</v>
      </c>
      <c r="BR217" s="59">
        <f t="shared" si="174"/>
        <v>0</v>
      </c>
      <c r="BS217" s="59">
        <f t="shared" si="175"/>
        <v>0</v>
      </c>
    </row>
    <row r="218" spans="1:71" x14ac:dyDescent="0.35">
      <c r="A218" s="25"/>
      <c r="B218" s="25"/>
      <c r="C218" s="51"/>
      <c r="D218" s="10" t="str">
        <f t="shared" si="138"/>
        <v/>
      </c>
      <c r="E218" s="28"/>
      <c r="F218" s="28"/>
      <c r="G218" s="28" t="s">
        <v>4</v>
      </c>
      <c r="H218" s="28"/>
      <c r="I218" s="28"/>
      <c r="J218" s="28" t="s">
        <v>4</v>
      </c>
      <c r="K218" s="28"/>
      <c r="L218" s="28"/>
      <c r="M218" s="28" t="s">
        <v>4</v>
      </c>
      <c r="N218" s="28"/>
      <c r="O218" s="28"/>
      <c r="P218" s="28" t="s">
        <v>4</v>
      </c>
      <c r="Q218" s="28"/>
      <c r="R218" s="28"/>
      <c r="S218" s="28" t="s">
        <v>4</v>
      </c>
      <c r="T218" s="28"/>
      <c r="U218" s="28"/>
      <c r="V218" s="51" t="s">
        <v>4</v>
      </c>
      <c r="W218" s="51"/>
      <c r="X218" s="28" t="s">
        <v>4</v>
      </c>
      <c r="Y218" s="10" t="str">
        <f>IF(AND('Section 8'!$L$4=No,OR($BF218=FALSE,$BG218=FALSE)),Tab_NotReq,
IF(AND($C218="",$D218="",$F218="",$I218="",$R218="",$U218="",$W218="",$AA218="",$AB218=""),"",
IF(COUNTIF($AA218:$BD218,Incomplete)&gt;=1,Incomplete_or_multiple_errors&amp;": "&amp;INDEX($AA$2:$BD$4,1,MATCH(Incomplete,$AA218:$BD218,0)),Complete)))</f>
        <v/>
      </c>
      <c r="Z218" s="7"/>
      <c r="AA218" s="10" t="str">
        <f t="shared" si="143"/>
        <v/>
      </c>
      <c r="AB218" s="10" t="str" cm="1">
        <f t="array" ref="AB218">IF($AB$1=No,"",
IF(OR(BF218=FALSE,BG218=FALSE),"",
IF(AND(SUMPRODUCT(--(BH218:BH$336=TRUE))=0,SUMPRODUCT(--(BI218:BI$336=TRUE))=0),"",Incomplete)))</f>
        <v/>
      </c>
      <c r="AC218" s="10" t="str">
        <f>IF(AC$1=No,"",IF($C218="","",
IF(COUNTIF('Substances &amp; Codes'!$B$4:$H$276,$C218)=0,Incomplete,Complete)))</f>
        <v/>
      </c>
      <c r="AD218" s="10" t="str">
        <f t="shared" si="139"/>
        <v/>
      </c>
      <c r="AE218" s="10" t="str">
        <f t="shared" si="144"/>
        <v/>
      </c>
      <c r="AF218" s="10" t="str">
        <f t="shared" si="145"/>
        <v/>
      </c>
      <c r="AG218" s="10" t="str">
        <f t="shared" si="146"/>
        <v/>
      </c>
      <c r="AH218" s="10" t="str">
        <f t="shared" si="147"/>
        <v/>
      </c>
      <c r="AI218" s="10" t="str">
        <f t="shared" si="148"/>
        <v/>
      </c>
      <c r="AJ218" s="10" t="str">
        <f t="shared" si="149"/>
        <v/>
      </c>
      <c r="AK218" s="10" t="str">
        <f t="shared" si="150"/>
        <v/>
      </c>
      <c r="AL218" s="10" t="str">
        <f t="shared" si="151"/>
        <v/>
      </c>
      <c r="AM218" s="10" t="str">
        <f t="shared" si="152"/>
        <v/>
      </c>
      <c r="AN218" s="10" t="str">
        <f t="shared" si="153"/>
        <v/>
      </c>
      <c r="AO218" s="10" t="str">
        <f t="shared" si="154"/>
        <v/>
      </c>
      <c r="AP218" s="10" t="str">
        <f t="shared" si="155"/>
        <v/>
      </c>
      <c r="AQ218" s="10" t="str">
        <f t="shared" si="156"/>
        <v/>
      </c>
      <c r="AR218" s="10" t="str">
        <f t="shared" si="157"/>
        <v/>
      </c>
      <c r="AS218" s="10" t="str">
        <f t="shared" si="158"/>
        <v/>
      </c>
      <c r="AT218" s="10" t="str">
        <f t="shared" si="159"/>
        <v/>
      </c>
      <c r="AU218" s="10" t="str">
        <f t="shared" si="160"/>
        <v/>
      </c>
      <c r="AV218" s="10" t="str">
        <f t="shared" si="161"/>
        <v/>
      </c>
      <c r="AW218" s="10" t="str">
        <f t="shared" si="162"/>
        <v/>
      </c>
      <c r="AX218" s="10" t="str">
        <f t="shared" si="163"/>
        <v/>
      </c>
      <c r="AY218" s="10" t="str">
        <f t="shared" si="164"/>
        <v/>
      </c>
      <c r="AZ218" s="10" t="str">
        <f t="shared" si="165"/>
        <v/>
      </c>
      <c r="BA218" s="10" t="str">
        <f t="shared" si="166"/>
        <v/>
      </c>
      <c r="BB218" s="10" t="str">
        <f t="shared" si="167"/>
        <v/>
      </c>
      <c r="BC218" s="10" t="str">
        <f t="shared" si="28"/>
        <v/>
      </c>
      <c r="BD218" s="10" t="str">
        <f t="shared" si="168"/>
        <v/>
      </c>
      <c r="BE218" s="10"/>
      <c r="BF218" s="10" t="b">
        <f t="shared" si="169"/>
        <v>1</v>
      </c>
      <c r="BG218" s="10" t="b">
        <f t="shared" si="140"/>
        <v>1</v>
      </c>
      <c r="BH218" s="10" t="b">
        <f t="shared" si="170"/>
        <v>0</v>
      </c>
      <c r="BI218" s="10" t="b">
        <f t="shared" si="141"/>
        <v>0</v>
      </c>
      <c r="BJ218" s="10"/>
      <c r="BK218" s="10">
        <v>1000</v>
      </c>
      <c r="BL218" s="59">
        <f t="shared" si="142"/>
        <v>0</v>
      </c>
      <c r="BM218" s="59">
        <v>10</v>
      </c>
      <c r="BN218" s="10"/>
      <c r="BO218" s="10">
        <f t="shared" si="171"/>
        <v>0</v>
      </c>
      <c r="BP218" s="59">
        <f t="shared" si="172"/>
        <v>0</v>
      </c>
      <c r="BQ218" s="59">
        <f t="shared" si="173"/>
        <v>0</v>
      </c>
      <c r="BR218" s="59">
        <f t="shared" si="174"/>
        <v>0</v>
      </c>
      <c r="BS218" s="59">
        <f t="shared" si="175"/>
        <v>0</v>
      </c>
    </row>
    <row r="219" spans="1:71" x14ac:dyDescent="0.35">
      <c r="A219" s="25"/>
      <c r="B219" s="25"/>
      <c r="C219" s="51"/>
      <c r="D219" s="10" t="str">
        <f t="shared" si="138"/>
        <v/>
      </c>
      <c r="E219" s="28"/>
      <c r="F219" s="28"/>
      <c r="G219" s="28" t="s">
        <v>4</v>
      </c>
      <c r="H219" s="28"/>
      <c r="I219" s="28"/>
      <c r="J219" s="28" t="s">
        <v>4</v>
      </c>
      <c r="K219" s="28"/>
      <c r="L219" s="28"/>
      <c r="M219" s="28" t="s">
        <v>4</v>
      </c>
      <c r="N219" s="28"/>
      <c r="O219" s="28"/>
      <c r="P219" s="28" t="s">
        <v>4</v>
      </c>
      <c r="Q219" s="28"/>
      <c r="R219" s="28"/>
      <c r="S219" s="28" t="s">
        <v>4</v>
      </c>
      <c r="T219" s="28"/>
      <c r="U219" s="28"/>
      <c r="V219" s="51" t="s">
        <v>4</v>
      </c>
      <c r="W219" s="51"/>
      <c r="X219" s="28" t="s">
        <v>4</v>
      </c>
      <c r="Y219" s="10" t="str">
        <f>IF(AND('Section 8'!$L$4=No,OR($BF219=FALSE,$BG219=FALSE)),Tab_NotReq,
IF(AND($C219="",$D219="",$F219="",$I219="",$R219="",$U219="",$W219="",$AA219="",$AB219=""),"",
IF(COUNTIF($AA219:$BD219,Incomplete)&gt;=1,Incomplete_or_multiple_errors&amp;": "&amp;INDEX($AA$2:$BD$4,1,MATCH(Incomplete,$AA219:$BD219,0)),Complete)))</f>
        <v/>
      </c>
      <c r="Z219" s="7"/>
      <c r="AA219" s="10" t="str">
        <f t="shared" si="143"/>
        <v/>
      </c>
      <c r="AB219" s="10" t="str" cm="1">
        <f t="array" ref="AB219">IF($AB$1=No,"",
IF(OR(BF219=FALSE,BG219=FALSE),"",
IF(AND(SUMPRODUCT(--(BH219:BH$336=TRUE))=0,SUMPRODUCT(--(BI219:BI$336=TRUE))=0),"",Incomplete)))</f>
        <v/>
      </c>
      <c r="AC219" s="10" t="str">
        <f>IF(AC$1=No,"",IF($C219="","",
IF(COUNTIF('Substances &amp; Codes'!$B$4:$H$276,$C219)=0,Incomplete,Complete)))</f>
        <v/>
      </c>
      <c r="AD219" s="10" t="str">
        <f t="shared" si="139"/>
        <v/>
      </c>
      <c r="AE219" s="10" t="str">
        <f t="shared" si="144"/>
        <v/>
      </c>
      <c r="AF219" s="10" t="str">
        <f t="shared" si="145"/>
        <v/>
      </c>
      <c r="AG219" s="10" t="str">
        <f t="shared" si="146"/>
        <v/>
      </c>
      <c r="AH219" s="10" t="str">
        <f t="shared" si="147"/>
        <v/>
      </c>
      <c r="AI219" s="10" t="str">
        <f t="shared" si="148"/>
        <v/>
      </c>
      <c r="AJ219" s="10" t="str">
        <f t="shared" si="149"/>
        <v/>
      </c>
      <c r="AK219" s="10" t="str">
        <f t="shared" si="150"/>
        <v/>
      </c>
      <c r="AL219" s="10" t="str">
        <f t="shared" si="151"/>
        <v/>
      </c>
      <c r="AM219" s="10" t="str">
        <f t="shared" si="152"/>
        <v/>
      </c>
      <c r="AN219" s="10" t="str">
        <f t="shared" si="153"/>
        <v/>
      </c>
      <c r="AO219" s="10" t="str">
        <f t="shared" si="154"/>
        <v/>
      </c>
      <c r="AP219" s="10" t="str">
        <f t="shared" si="155"/>
        <v/>
      </c>
      <c r="AQ219" s="10" t="str">
        <f t="shared" si="156"/>
        <v/>
      </c>
      <c r="AR219" s="10" t="str">
        <f t="shared" si="157"/>
        <v/>
      </c>
      <c r="AS219" s="10" t="str">
        <f t="shared" si="158"/>
        <v/>
      </c>
      <c r="AT219" s="10" t="str">
        <f t="shared" si="159"/>
        <v/>
      </c>
      <c r="AU219" s="10" t="str">
        <f t="shared" si="160"/>
        <v/>
      </c>
      <c r="AV219" s="10" t="str">
        <f t="shared" si="161"/>
        <v/>
      </c>
      <c r="AW219" s="10" t="str">
        <f t="shared" si="162"/>
        <v/>
      </c>
      <c r="AX219" s="10" t="str">
        <f t="shared" si="163"/>
        <v/>
      </c>
      <c r="AY219" s="10" t="str">
        <f t="shared" si="164"/>
        <v/>
      </c>
      <c r="AZ219" s="10" t="str">
        <f t="shared" si="165"/>
        <v/>
      </c>
      <c r="BA219" s="10" t="str">
        <f t="shared" si="166"/>
        <v/>
      </c>
      <c r="BB219" s="10" t="str">
        <f t="shared" si="167"/>
        <v/>
      </c>
      <c r="BC219" s="10" t="str">
        <f t="shared" si="28"/>
        <v/>
      </c>
      <c r="BD219" s="10" t="str">
        <f t="shared" si="168"/>
        <v/>
      </c>
      <c r="BE219" s="10"/>
      <c r="BF219" s="10" t="b">
        <f t="shared" si="169"/>
        <v>1</v>
      </c>
      <c r="BG219" s="10" t="b">
        <f t="shared" si="140"/>
        <v>1</v>
      </c>
      <c r="BH219" s="10" t="b">
        <f t="shared" si="170"/>
        <v>0</v>
      </c>
      <c r="BI219" s="10" t="b">
        <f t="shared" si="141"/>
        <v>0</v>
      </c>
      <c r="BJ219" s="10"/>
      <c r="BK219" s="10">
        <v>1000</v>
      </c>
      <c r="BL219" s="59">
        <f t="shared" si="142"/>
        <v>0</v>
      </c>
      <c r="BM219" s="59">
        <v>10</v>
      </c>
      <c r="BN219" s="10"/>
      <c r="BO219" s="10">
        <f t="shared" si="171"/>
        <v>0</v>
      </c>
      <c r="BP219" s="59">
        <f t="shared" si="172"/>
        <v>0</v>
      </c>
      <c r="BQ219" s="59">
        <f t="shared" si="173"/>
        <v>0</v>
      </c>
      <c r="BR219" s="59">
        <f t="shared" si="174"/>
        <v>0</v>
      </c>
      <c r="BS219" s="59">
        <f t="shared" si="175"/>
        <v>0</v>
      </c>
    </row>
    <row r="220" spans="1:71" x14ac:dyDescent="0.35">
      <c r="A220" s="25"/>
      <c r="B220" s="25"/>
      <c r="C220" s="51"/>
      <c r="D220" s="10" t="str">
        <f t="shared" si="138"/>
        <v/>
      </c>
      <c r="E220" s="28"/>
      <c r="F220" s="28"/>
      <c r="G220" s="28" t="s">
        <v>4</v>
      </c>
      <c r="H220" s="28"/>
      <c r="I220" s="28"/>
      <c r="J220" s="28" t="s">
        <v>4</v>
      </c>
      <c r="K220" s="28"/>
      <c r="L220" s="28"/>
      <c r="M220" s="28" t="s">
        <v>4</v>
      </c>
      <c r="N220" s="28"/>
      <c r="O220" s="28"/>
      <c r="P220" s="28" t="s">
        <v>4</v>
      </c>
      <c r="Q220" s="28"/>
      <c r="R220" s="28"/>
      <c r="S220" s="28" t="s">
        <v>4</v>
      </c>
      <c r="T220" s="28"/>
      <c r="U220" s="28"/>
      <c r="V220" s="51" t="s">
        <v>4</v>
      </c>
      <c r="W220" s="51"/>
      <c r="X220" s="28" t="s">
        <v>4</v>
      </c>
      <c r="Y220" s="10" t="str">
        <f>IF(AND('Section 8'!$L$4=No,OR($BF220=FALSE,$BG220=FALSE)),Tab_NotReq,
IF(AND($C220="",$D220="",$F220="",$I220="",$R220="",$U220="",$W220="",$AA220="",$AB220=""),"",
IF(COUNTIF($AA220:$BD220,Incomplete)&gt;=1,Incomplete_or_multiple_errors&amp;": "&amp;INDEX($AA$2:$BD$4,1,MATCH(Incomplete,$AA220:$BD220,0)),Complete)))</f>
        <v/>
      </c>
      <c r="Z220" s="7"/>
      <c r="AA220" s="10" t="str">
        <f t="shared" si="143"/>
        <v/>
      </c>
      <c r="AB220" s="10" t="str" cm="1">
        <f t="array" ref="AB220">IF($AB$1=No,"",
IF(OR(BF220=FALSE,BG220=FALSE),"",
IF(AND(SUMPRODUCT(--(BH220:BH$336=TRUE))=0,SUMPRODUCT(--(BI220:BI$336=TRUE))=0),"",Incomplete)))</f>
        <v/>
      </c>
      <c r="AC220" s="10" t="str">
        <f>IF(AC$1=No,"",IF($C220="","",
IF(COUNTIF('Substances &amp; Codes'!$B$4:$H$276,$C220)=0,Incomplete,Complete)))</f>
        <v/>
      </c>
      <c r="AD220" s="10" t="str">
        <f t="shared" si="139"/>
        <v/>
      </c>
      <c r="AE220" s="10" t="str">
        <f t="shared" si="144"/>
        <v/>
      </c>
      <c r="AF220" s="10" t="str">
        <f t="shared" si="145"/>
        <v/>
      </c>
      <c r="AG220" s="10" t="str">
        <f t="shared" si="146"/>
        <v/>
      </c>
      <c r="AH220" s="10" t="str">
        <f t="shared" si="147"/>
        <v/>
      </c>
      <c r="AI220" s="10" t="str">
        <f t="shared" si="148"/>
        <v/>
      </c>
      <c r="AJ220" s="10" t="str">
        <f t="shared" si="149"/>
        <v/>
      </c>
      <c r="AK220" s="10" t="str">
        <f t="shared" si="150"/>
        <v/>
      </c>
      <c r="AL220" s="10" t="str">
        <f t="shared" si="151"/>
        <v/>
      </c>
      <c r="AM220" s="10" t="str">
        <f t="shared" si="152"/>
        <v/>
      </c>
      <c r="AN220" s="10" t="str">
        <f t="shared" si="153"/>
        <v/>
      </c>
      <c r="AO220" s="10" t="str">
        <f t="shared" si="154"/>
        <v/>
      </c>
      <c r="AP220" s="10" t="str">
        <f t="shared" si="155"/>
        <v/>
      </c>
      <c r="AQ220" s="10" t="str">
        <f t="shared" si="156"/>
        <v/>
      </c>
      <c r="AR220" s="10" t="str">
        <f t="shared" si="157"/>
        <v/>
      </c>
      <c r="AS220" s="10" t="str">
        <f t="shared" si="158"/>
        <v/>
      </c>
      <c r="AT220" s="10" t="str">
        <f t="shared" si="159"/>
        <v/>
      </c>
      <c r="AU220" s="10" t="str">
        <f t="shared" si="160"/>
        <v/>
      </c>
      <c r="AV220" s="10" t="str">
        <f t="shared" si="161"/>
        <v/>
      </c>
      <c r="AW220" s="10" t="str">
        <f t="shared" si="162"/>
        <v/>
      </c>
      <c r="AX220" s="10" t="str">
        <f t="shared" si="163"/>
        <v/>
      </c>
      <c r="AY220" s="10" t="str">
        <f t="shared" si="164"/>
        <v/>
      </c>
      <c r="AZ220" s="10" t="str">
        <f t="shared" si="165"/>
        <v/>
      </c>
      <c r="BA220" s="10" t="str">
        <f t="shared" si="166"/>
        <v/>
      </c>
      <c r="BB220" s="10" t="str">
        <f t="shared" si="167"/>
        <v/>
      </c>
      <c r="BC220" s="10" t="str">
        <f t="shared" si="28"/>
        <v/>
      </c>
      <c r="BD220" s="10" t="str">
        <f t="shared" si="168"/>
        <v/>
      </c>
      <c r="BE220" s="10"/>
      <c r="BF220" s="10" t="b">
        <f t="shared" si="169"/>
        <v>1</v>
      </c>
      <c r="BG220" s="10" t="b">
        <f t="shared" si="140"/>
        <v>1</v>
      </c>
      <c r="BH220" s="10" t="b">
        <f t="shared" si="170"/>
        <v>0</v>
      </c>
      <c r="BI220" s="10" t="b">
        <f t="shared" si="141"/>
        <v>0</v>
      </c>
      <c r="BJ220" s="10"/>
      <c r="BK220" s="10">
        <v>1000</v>
      </c>
      <c r="BL220" s="59">
        <f t="shared" si="142"/>
        <v>0</v>
      </c>
      <c r="BM220" s="59">
        <v>10</v>
      </c>
      <c r="BN220" s="10"/>
      <c r="BO220" s="10">
        <f t="shared" si="171"/>
        <v>0</v>
      </c>
      <c r="BP220" s="59">
        <f t="shared" si="172"/>
        <v>0</v>
      </c>
      <c r="BQ220" s="59">
        <f t="shared" si="173"/>
        <v>0</v>
      </c>
      <c r="BR220" s="59">
        <f t="shared" si="174"/>
        <v>0</v>
      </c>
      <c r="BS220" s="59">
        <f t="shared" si="175"/>
        <v>0</v>
      </c>
    </row>
    <row r="221" spans="1:71" x14ac:dyDescent="0.35">
      <c r="A221" s="25"/>
      <c r="B221" s="25"/>
      <c r="C221" s="51"/>
      <c r="D221" s="10" t="str">
        <f t="shared" si="138"/>
        <v/>
      </c>
      <c r="E221" s="28"/>
      <c r="F221" s="28"/>
      <c r="G221" s="28" t="s">
        <v>4</v>
      </c>
      <c r="H221" s="28"/>
      <c r="I221" s="28"/>
      <c r="J221" s="28" t="s">
        <v>4</v>
      </c>
      <c r="K221" s="28"/>
      <c r="L221" s="28"/>
      <c r="M221" s="28" t="s">
        <v>4</v>
      </c>
      <c r="N221" s="28"/>
      <c r="O221" s="28"/>
      <c r="P221" s="28" t="s">
        <v>4</v>
      </c>
      <c r="Q221" s="28"/>
      <c r="R221" s="28"/>
      <c r="S221" s="28" t="s">
        <v>4</v>
      </c>
      <c r="T221" s="28"/>
      <c r="U221" s="28"/>
      <c r="V221" s="51" t="s">
        <v>4</v>
      </c>
      <c r="W221" s="51"/>
      <c r="X221" s="28" t="s">
        <v>4</v>
      </c>
      <c r="Y221" s="10" t="str">
        <f>IF(AND('Section 8'!$L$4=No,OR($BF221=FALSE,$BG221=FALSE)),Tab_NotReq,
IF(AND($C221="",$D221="",$F221="",$I221="",$R221="",$U221="",$W221="",$AA221="",$AB221=""),"",
IF(COUNTIF($AA221:$BD221,Incomplete)&gt;=1,Incomplete_or_multiple_errors&amp;": "&amp;INDEX($AA$2:$BD$4,1,MATCH(Incomplete,$AA221:$BD221,0)),Complete)))</f>
        <v/>
      </c>
      <c r="Z221" s="7"/>
      <c r="AA221" s="10" t="str">
        <f t="shared" si="143"/>
        <v/>
      </c>
      <c r="AB221" s="10" t="str" cm="1">
        <f t="array" ref="AB221">IF($AB$1=No,"",
IF(OR(BF221=FALSE,BG221=FALSE),"",
IF(AND(SUMPRODUCT(--(BH221:BH$336=TRUE))=0,SUMPRODUCT(--(BI221:BI$336=TRUE))=0),"",Incomplete)))</f>
        <v/>
      </c>
      <c r="AC221" s="10" t="str">
        <f>IF(AC$1=No,"",IF($C221="","",
IF(COUNTIF('Substances &amp; Codes'!$B$4:$H$276,$C221)=0,Incomplete,Complete)))</f>
        <v/>
      </c>
      <c r="AD221" s="10" t="str">
        <f t="shared" si="139"/>
        <v/>
      </c>
      <c r="AE221" s="10" t="str">
        <f t="shared" si="144"/>
        <v/>
      </c>
      <c r="AF221" s="10" t="str">
        <f t="shared" si="145"/>
        <v/>
      </c>
      <c r="AG221" s="10" t="str">
        <f t="shared" si="146"/>
        <v/>
      </c>
      <c r="AH221" s="10" t="str">
        <f t="shared" si="147"/>
        <v/>
      </c>
      <c r="AI221" s="10" t="str">
        <f t="shared" si="148"/>
        <v/>
      </c>
      <c r="AJ221" s="10" t="str">
        <f t="shared" si="149"/>
        <v/>
      </c>
      <c r="AK221" s="10" t="str">
        <f t="shared" si="150"/>
        <v/>
      </c>
      <c r="AL221" s="10" t="str">
        <f t="shared" si="151"/>
        <v/>
      </c>
      <c r="AM221" s="10" t="str">
        <f t="shared" si="152"/>
        <v/>
      </c>
      <c r="AN221" s="10" t="str">
        <f t="shared" si="153"/>
        <v/>
      </c>
      <c r="AO221" s="10" t="str">
        <f t="shared" si="154"/>
        <v/>
      </c>
      <c r="AP221" s="10" t="str">
        <f t="shared" si="155"/>
        <v/>
      </c>
      <c r="AQ221" s="10" t="str">
        <f t="shared" si="156"/>
        <v/>
      </c>
      <c r="AR221" s="10" t="str">
        <f t="shared" si="157"/>
        <v/>
      </c>
      <c r="AS221" s="10" t="str">
        <f t="shared" si="158"/>
        <v/>
      </c>
      <c r="AT221" s="10" t="str">
        <f t="shared" si="159"/>
        <v/>
      </c>
      <c r="AU221" s="10" t="str">
        <f t="shared" si="160"/>
        <v/>
      </c>
      <c r="AV221" s="10" t="str">
        <f t="shared" si="161"/>
        <v/>
      </c>
      <c r="AW221" s="10" t="str">
        <f t="shared" si="162"/>
        <v/>
      </c>
      <c r="AX221" s="10" t="str">
        <f t="shared" si="163"/>
        <v/>
      </c>
      <c r="AY221" s="10" t="str">
        <f t="shared" si="164"/>
        <v/>
      </c>
      <c r="AZ221" s="10" t="str">
        <f t="shared" si="165"/>
        <v/>
      </c>
      <c r="BA221" s="10" t="str">
        <f t="shared" si="166"/>
        <v/>
      </c>
      <c r="BB221" s="10" t="str">
        <f t="shared" si="167"/>
        <v/>
      </c>
      <c r="BC221" s="10" t="str">
        <f t="shared" si="28"/>
        <v/>
      </c>
      <c r="BD221" s="10" t="str">
        <f t="shared" si="168"/>
        <v/>
      </c>
      <c r="BE221" s="10"/>
      <c r="BF221" s="10" t="b">
        <f t="shared" si="169"/>
        <v>1</v>
      </c>
      <c r="BG221" s="10" t="b">
        <f t="shared" si="140"/>
        <v>1</v>
      </c>
      <c r="BH221" s="10" t="b">
        <f t="shared" si="170"/>
        <v>0</v>
      </c>
      <c r="BI221" s="10" t="b">
        <f t="shared" si="141"/>
        <v>0</v>
      </c>
      <c r="BJ221" s="10"/>
      <c r="BK221" s="10">
        <v>1000</v>
      </c>
      <c r="BL221" s="59">
        <f t="shared" si="142"/>
        <v>0</v>
      </c>
      <c r="BM221" s="59">
        <v>10</v>
      </c>
      <c r="BN221" s="10"/>
      <c r="BO221" s="10">
        <f t="shared" si="171"/>
        <v>0</v>
      </c>
      <c r="BP221" s="59">
        <f t="shared" si="172"/>
        <v>0</v>
      </c>
      <c r="BQ221" s="59">
        <f t="shared" si="173"/>
        <v>0</v>
      </c>
      <c r="BR221" s="59">
        <f t="shared" si="174"/>
        <v>0</v>
      </c>
      <c r="BS221" s="59">
        <f t="shared" si="175"/>
        <v>0</v>
      </c>
    </row>
    <row r="222" spans="1:71" x14ac:dyDescent="0.35">
      <c r="A222" s="25"/>
      <c r="B222" s="25"/>
      <c r="C222" s="51"/>
      <c r="D222" s="10" t="str">
        <f t="shared" si="138"/>
        <v/>
      </c>
      <c r="E222" s="28"/>
      <c r="F222" s="28"/>
      <c r="G222" s="28" t="s">
        <v>4</v>
      </c>
      <c r="H222" s="28"/>
      <c r="I222" s="28"/>
      <c r="J222" s="28" t="s">
        <v>4</v>
      </c>
      <c r="K222" s="28"/>
      <c r="L222" s="28"/>
      <c r="M222" s="28" t="s">
        <v>4</v>
      </c>
      <c r="N222" s="28"/>
      <c r="O222" s="28"/>
      <c r="P222" s="28" t="s">
        <v>4</v>
      </c>
      <c r="Q222" s="28"/>
      <c r="R222" s="28"/>
      <c r="S222" s="28" t="s">
        <v>4</v>
      </c>
      <c r="T222" s="28"/>
      <c r="U222" s="28"/>
      <c r="V222" s="51" t="s">
        <v>4</v>
      </c>
      <c r="W222" s="51"/>
      <c r="X222" s="28" t="s">
        <v>4</v>
      </c>
      <c r="Y222" s="10" t="str">
        <f>IF(AND('Section 8'!$L$4=No,OR($BF222=FALSE,$BG222=FALSE)),Tab_NotReq,
IF(AND($C222="",$D222="",$F222="",$I222="",$R222="",$U222="",$W222="",$AA222="",$AB222=""),"",
IF(COUNTIF($AA222:$BD222,Incomplete)&gt;=1,Incomplete_or_multiple_errors&amp;": "&amp;INDEX($AA$2:$BD$4,1,MATCH(Incomplete,$AA222:$BD222,0)),Complete)))</f>
        <v/>
      </c>
      <c r="Z222" s="7"/>
      <c r="AA222" s="10" t="str">
        <f t="shared" si="143"/>
        <v/>
      </c>
      <c r="AB222" s="10" t="str" cm="1">
        <f t="array" ref="AB222">IF($AB$1=No,"",
IF(OR(BF222=FALSE,BG222=FALSE),"",
IF(AND(SUMPRODUCT(--(BH222:BH$336=TRUE))=0,SUMPRODUCT(--(BI222:BI$336=TRUE))=0),"",Incomplete)))</f>
        <v/>
      </c>
      <c r="AC222" s="10" t="str">
        <f>IF(AC$1=No,"",IF($C222="","",
IF(COUNTIF('Substances &amp; Codes'!$B$4:$H$276,$C222)=0,Incomplete,Complete)))</f>
        <v/>
      </c>
      <c r="AD222" s="10" t="str">
        <f t="shared" si="139"/>
        <v/>
      </c>
      <c r="AE222" s="10" t="str">
        <f t="shared" si="144"/>
        <v/>
      </c>
      <c r="AF222" s="10" t="str">
        <f t="shared" si="145"/>
        <v/>
      </c>
      <c r="AG222" s="10" t="str">
        <f t="shared" si="146"/>
        <v/>
      </c>
      <c r="AH222" s="10" t="str">
        <f t="shared" si="147"/>
        <v/>
      </c>
      <c r="AI222" s="10" t="str">
        <f t="shared" si="148"/>
        <v/>
      </c>
      <c r="AJ222" s="10" t="str">
        <f t="shared" si="149"/>
        <v/>
      </c>
      <c r="AK222" s="10" t="str">
        <f t="shared" si="150"/>
        <v/>
      </c>
      <c r="AL222" s="10" t="str">
        <f t="shared" si="151"/>
        <v/>
      </c>
      <c r="AM222" s="10" t="str">
        <f t="shared" si="152"/>
        <v/>
      </c>
      <c r="AN222" s="10" t="str">
        <f t="shared" si="153"/>
        <v/>
      </c>
      <c r="AO222" s="10" t="str">
        <f t="shared" si="154"/>
        <v/>
      </c>
      <c r="AP222" s="10" t="str">
        <f t="shared" si="155"/>
        <v/>
      </c>
      <c r="AQ222" s="10" t="str">
        <f t="shared" si="156"/>
        <v/>
      </c>
      <c r="AR222" s="10" t="str">
        <f t="shared" si="157"/>
        <v/>
      </c>
      <c r="AS222" s="10" t="str">
        <f t="shared" si="158"/>
        <v/>
      </c>
      <c r="AT222" s="10" t="str">
        <f t="shared" si="159"/>
        <v/>
      </c>
      <c r="AU222" s="10" t="str">
        <f t="shared" si="160"/>
        <v/>
      </c>
      <c r="AV222" s="10" t="str">
        <f t="shared" si="161"/>
        <v/>
      </c>
      <c r="AW222" s="10" t="str">
        <f t="shared" si="162"/>
        <v/>
      </c>
      <c r="AX222" s="10" t="str">
        <f t="shared" si="163"/>
        <v/>
      </c>
      <c r="AY222" s="10" t="str">
        <f t="shared" si="164"/>
        <v/>
      </c>
      <c r="AZ222" s="10" t="str">
        <f t="shared" si="165"/>
        <v/>
      </c>
      <c r="BA222" s="10" t="str">
        <f t="shared" si="166"/>
        <v/>
      </c>
      <c r="BB222" s="10" t="str">
        <f t="shared" si="167"/>
        <v/>
      </c>
      <c r="BC222" s="10" t="str">
        <f t="shared" si="28"/>
        <v/>
      </c>
      <c r="BD222" s="10" t="str">
        <f t="shared" si="168"/>
        <v/>
      </c>
      <c r="BE222" s="10"/>
      <c r="BF222" s="10" t="b">
        <f t="shared" si="169"/>
        <v>1</v>
      </c>
      <c r="BG222" s="10" t="b">
        <f t="shared" si="140"/>
        <v>1</v>
      </c>
      <c r="BH222" s="10" t="b">
        <f t="shared" si="170"/>
        <v>0</v>
      </c>
      <c r="BI222" s="10" t="b">
        <f t="shared" si="141"/>
        <v>0</v>
      </c>
      <c r="BJ222" s="10"/>
      <c r="BK222" s="10">
        <v>1000</v>
      </c>
      <c r="BL222" s="59">
        <f t="shared" si="142"/>
        <v>0</v>
      </c>
      <c r="BM222" s="59">
        <v>10</v>
      </c>
      <c r="BN222" s="10"/>
      <c r="BO222" s="10">
        <f t="shared" si="171"/>
        <v>0</v>
      </c>
      <c r="BP222" s="59">
        <f t="shared" si="172"/>
        <v>0</v>
      </c>
      <c r="BQ222" s="59">
        <f t="shared" si="173"/>
        <v>0</v>
      </c>
      <c r="BR222" s="59">
        <f t="shared" si="174"/>
        <v>0</v>
      </c>
      <c r="BS222" s="59">
        <f t="shared" si="175"/>
        <v>0</v>
      </c>
    </row>
    <row r="223" spans="1:71" x14ac:dyDescent="0.35">
      <c r="A223" s="25"/>
      <c r="B223" s="25"/>
      <c r="C223" s="51"/>
      <c r="D223" s="10" t="str">
        <f t="shared" si="138"/>
        <v/>
      </c>
      <c r="E223" s="28"/>
      <c r="F223" s="28"/>
      <c r="G223" s="28" t="s">
        <v>4</v>
      </c>
      <c r="H223" s="28"/>
      <c r="I223" s="28"/>
      <c r="J223" s="28" t="s">
        <v>4</v>
      </c>
      <c r="K223" s="28"/>
      <c r="L223" s="28"/>
      <c r="M223" s="28" t="s">
        <v>4</v>
      </c>
      <c r="N223" s="28"/>
      <c r="O223" s="28"/>
      <c r="P223" s="28" t="s">
        <v>4</v>
      </c>
      <c r="Q223" s="28"/>
      <c r="R223" s="28"/>
      <c r="S223" s="28" t="s">
        <v>4</v>
      </c>
      <c r="T223" s="28"/>
      <c r="U223" s="28"/>
      <c r="V223" s="51" t="s">
        <v>4</v>
      </c>
      <c r="W223" s="51"/>
      <c r="X223" s="28" t="s">
        <v>4</v>
      </c>
      <c r="Y223" s="10" t="str">
        <f>IF(AND('Section 8'!$L$4=No,OR($BF223=FALSE,$BG223=FALSE)),Tab_NotReq,
IF(AND($C223="",$D223="",$F223="",$I223="",$R223="",$U223="",$W223="",$AA223="",$AB223=""),"",
IF(COUNTIF($AA223:$BD223,Incomplete)&gt;=1,Incomplete_or_multiple_errors&amp;": "&amp;INDEX($AA$2:$BD$4,1,MATCH(Incomplete,$AA223:$BD223,0)),Complete)))</f>
        <v/>
      </c>
      <c r="Z223" s="7"/>
      <c r="AA223" s="10" t="str">
        <f t="shared" si="143"/>
        <v/>
      </c>
      <c r="AB223" s="10" t="str" cm="1">
        <f t="array" ref="AB223">IF($AB$1=No,"",
IF(OR(BF223=FALSE,BG223=FALSE),"",
IF(AND(SUMPRODUCT(--(BH223:BH$336=TRUE))=0,SUMPRODUCT(--(BI223:BI$336=TRUE))=0),"",Incomplete)))</f>
        <v/>
      </c>
      <c r="AC223" s="10" t="str">
        <f>IF(AC$1=No,"",IF($C223="","",
IF(COUNTIF('Substances &amp; Codes'!$B$4:$H$276,$C223)=0,Incomplete,Complete)))</f>
        <v/>
      </c>
      <c r="AD223" s="10" t="str">
        <f t="shared" si="139"/>
        <v/>
      </c>
      <c r="AE223" s="10" t="str">
        <f t="shared" si="144"/>
        <v/>
      </c>
      <c r="AF223" s="10" t="str">
        <f t="shared" si="145"/>
        <v/>
      </c>
      <c r="AG223" s="10" t="str">
        <f t="shared" si="146"/>
        <v/>
      </c>
      <c r="AH223" s="10" t="str">
        <f t="shared" si="147"/>
        <v/>
      </c>
      <c r="AI223" s="10" t="str">
        <f t="shared" si="148"/>
        <v/>
      </c>
      <c r="AJ223" s="10" t="str">
        <f t="shared" si="149"/>
        <v/>
      </c>
      <c r="AK223" s="10" t="str">
        <f t="shared" si="150"/>
        <v/>
      </c>
      <c r="AL223" s="10" t="str">
        <f t="shared" si="151"/>
        <v/>
      </c>
      <c r="AM223" s="10" t="str">
        <f t="shared" si="152"/>
        <v/>
      </c>
      <c r="AN223" s="10" t="str">
        <f t="shared" si="153"/>
        <v/>
      </c>
      <c r="AO223" s="10" t="str">
        <f t="shared" si="154"/>
        <v/>
      </c>
      <c r="AP223" s="10" t="str">
        <f t="shared" si="155"/>
        <v/>
      </c>
      <c r="AQ223" s="10" t="str">
        <f t="shared" si="156"/>
        <v/>
      </c>
      <c r="AR223" s="10" t="str">
        <f t="shared" si="157"/>
        <v/>
      </c>
      <c r="AS223" s="10" t="str">
        <f t="shared" si="158"/>
        <v/>
      </c>
      <c r="AT223" s="10" t="str">
        <f t="shared" si="159"/>
        <v/>
      </c>
      <c r="AU223" s="10" t="str">
        <f t="shared" si="160"/>
        <v/>
      </c>
      <c r="AV223" s="10" t="str">
        <f t="shared" si="161"/>
        <v/>
      </c>
      <c r="AW223" s="10" t="str">
        <f t="shared" si="162"/>
        <v/>
      </c>
      <c r="AX223" s="10" t="str">
        <f t="shared" si="163"/>
        <v/>
      </c>
      <c r="AY223" s="10" t="str">
        <f t="shared" si="164"/>
        <v/>
      </c>
      <c r="AZ223" s="10" t="str">
        <f t="shared" si="165"/>
        <v/>
      </c>
      <c r="BA223" s="10" t="str">
        <f t="shared" si="166"/>
        <v/>
      </c>
      <c r="BB223" s="10" t="str">
        <f t="shared" si="167"/>
        <v/>
      </c>
      <c r="BC223" s="10" t="str">
        <f t="shared" si="28"/>
        <v/>
      </c>
      <c r="BD223" s="10" t="str">
        <f t="shared" si="168"/>
        <v/>
      </c>
      <c r="BE223" s="10"/>
      <c r="BF223" s="10" t="b">
        <f t="shared" si="169"/>
        <v>1</v>
      </c>
      <c r="BG223" s="10" t="b">
        <f t="shared" si="140"/>
        <v>1</v>
      </c>
      <c r="BH223" s="10" t="b">
        <f t="shared" si="170"/>
        <v>0</v>
      </c>
      <c r="BI223" s="10" t="b">
        <f t="shared" si="141"/>
        <v>0</v>
      </c>
      <c r="BJ223" s="10"/>
      <c r="BK223" s="10">
        <v>1000</v>
      </c>
      <c r="BL223" s="59">
        <f t="shared" si="142"/>
        <v>0</v>
      </c>
      <c r="BM223" s="59">
        <v>10</v>
      </c>
      <c r="BN223" s="10"/>
      <c r="BO223" s="10">
        <f t="shared" si="171"/>
        <v>0</v>
      </c>
      <c r="BP223" s="59">
        <f t="shared" si="172"/>
        <v>0</v>
      </c>
      <c r="BQ223" s="59">
        <f t="shared" si="173"/>
        <v>0</v>
      </c>
      <c r="BR223" s="59">
        <f t="shared" si="174"/>
        <v>0</v>
      </c>
      <c r="BS223" s="59">
        <f t="shared" si="175"/>
        <v>0</v>
      </c>
    </row>
    <row r="224" spans="1:71" x14ac:dyDescent="0.35">
      <c r="A224" s="25"/>
      <c r="B224" s="25"/>
      <c r="C224" s="51"/>
      <c r="D224" s="10" t="str">
        <f t="shared" si="138"/>
        <v/>
      </c>
      <c r="E224" s="28"/>
      <c r="F224" s="28"/>
      <c r="G224" s="28" t="s">
        <v>4</v>
      </c>
      <c r="H224" s="28"/>
      <c r="I224" s="28"/>
      <c r="J224" s="28" t="s">
        <v>4</v>
      </c>
      <c r="K224" s="28"/>
      <c r="L224" s="28"/>
      <c r="M224" s="28" t="s">
        <v>4</v>
      </c>
      <c r="N224" s="28"/>
      <c r="O224" s="28"/>
      <c r="P224" s="28" t="s">
        <v>4</v>
      </c>
      <c r="Q224" s="28"/>
      <c r="R224" s="28"/>
      <c r="S224" s="28" t="s">
        <v>4</v>
      </c>
      <c r="T224" s="28"/>
      <c r="U224" s="28"/>
      <c r="V224" s="51" t="s">
        <v>4</v>
      </c>
      <c r="W224" s="51"/>
      <c r="X224" s="28" t="s">
        <v>4</v>
      </c>
      <c r="Y224" s="10" t="str">
        <f>IF(AND('Section 8'!$L$4=No,OR($BF224=FALSE,$BG224=FALSE)),Tab_NotReq,
IF(AND($C224="",$D224="",$F224="",$I224="",$R224="",$U224="",$W224="",$AA224="",$AB224=""),"",
IF(COUNTIF($AA224:$BD224,Incomplete)&gt;=1,Incomplete_or_multiple_errors&amp;": "&amp;INDEX($AA$2:$BD$4,1,MATCH(Incomplete,$AA224:$BD224,0)),Complete)))</f>
        <v/>
      </c>
      <c r="Z224" s="7"/>
      <c r="AA224" s="10" t="str">
        <f t="shared" si="143"/>
        <v/>
      </c>
      <c r="AB224" s="10" t="str" cm="1">
        <f t="array" ref="AB224">IF($AB$1=No,"",
IF(OR(BF224=FALSE,BG224=FALSE),"",
IF(AND(SUMPRODUCT(--(BH224:BH$336=TRUE))=0,SUMPRODUCT(--(BI224:BI$336=TRUE))=0),"",Incomplete)))</f>
        <v/>
      </c>
      <c r="AC224" s="10" t="str">
        <f>IF(AC$1=No,"",IF($C224="","",
IF(COUNTIF('Substances &amp; Codes'!$B$4:$H$276,$C224)=0,Incomplete,Complete)))</f>
        <v/>
      </c>
      <c r="AD224" s="10" t="str">
        <f t="shared" si="139"/>
        <v/>
      </c>
      <c r="AE224" s="10" t="str">
        <f t="shared" si="144"/>
        <v/>
      </c>
      <c r="AF224" s="10" t="str">
        <f t="shared" si="145"/>
        <v/>
      </c>
      <c r="AG224" s="10" t="str">
        <f t="shared" si="146"/>
        <v/>
      </c>
      <c r="AH224" s="10" t="str">
        <f t="shared" si="147"/>
        <v/>
      </c>
      <c r="AI224" s="10" t="str">
        <f t="shared" si="148"/>
        <v/>
      </c>
      <c r="AJ224" s="10" t="str">
        <f t="shared" si="149"/>
        <v/>
      </c>
      <c r="AK224" s="10" t="str">
        <f t="shared" si="150"/>
        <v/>
      </c>
      <c r="AL224" s="10" t="str">
        <f t="shared" si="151"/>
        <v/>
      </c>
      <c r="AM224" s="10" t="str">
        <f t="shared" si="152"/>
        <v/>
      </c>
      <c r="AN224" s="10" t="str">
        <f t="shared" si="153"/>
        <v/>
      </c>
      <c r="AO224" s="10" t="str">
        <f t="shared" si="154"/>
        <v/>
      </c>
      <c r="AP224" s="10" t="str">
        <f t="shared" si="155"/>
        <v/>
      </c>
      <c r="AQ224" s="10" t="str">
        <f t="shared" si="156"/>
        <v/>
      </c>
      <c r="AR224" s="10" t="str">
        <f t="shared" si="157"/>
        <v/>
      </c>
      <c r="AS224" s="10" t="str">
        <f t="shared" si="158"/>
        <v/>
      </c>
      <c r="AT224" s="10" t="str">
        <f t="shared" si="159"/>
        <v/>
      </c>
      <c r="AU224" s="10" t="str">
        <f t="shared" si="160"/>
        <v/>
      </c>
      <c r="AV224" s="10" t="str">
        <f t="shared" si="161"/>
        <v/>
      </c>
      <c r="AW224" s="10" t="str">
        <f t="shared" si="162"/>
        <v/>
      </c>
      <c r="AX224" s="10" t="str">
        <f t="shared" si="163"/>
        <v/>
      </c>
      <c r="AY224" s="10" t="str">
        <f t="shared" si="164"/>
        <v/>
      </c>
      <c r="AZ224" s="10" t="str">
        <f t="shared" si="165"/>
        <v/>
      </c>
      <c r="BA224" s="10" t="str">
        <f t="shared" si="166"/>
        <v/>
      </c>
      <c r="BB224" s="10" t="str">
        <f t="shared" si="167"/>
        <v/>
      </c>
      <c r="BC224" s="10" t="str">
        <f t="shared" si="28"/>
        <v/>
      </c>
      <c r="BD224" s="10" t="str">
        <f t="shared" si="168"/>
        <v/>
      </c>
      <c r="BE224" s="10"/>
      <c r="BF224" s="10" t="b">
        <f t="shared" si="169"/>
        <v>1</v>
      </c>
      <c r="BG224" s="10" t="b">
        <f t="shared" si="140"/>
        <v>1</v>
      </c>
      <c r="BH224" s="10" t="b">
        <f t="shared" si="170"/>
        <v>0</v>
      </c>
      <c r="BI224" s="10" t="b">
        <f t="shared" si="141"/>
        <v>0</v>
      </c>
      <c r="BJ224" s="10"/>
      <c r="BK224" s="10">
        <v>1000</v>
      </c>
      <c r="BL224" s="59">
        <f t="shared" si="142"/>
        <v>0</v>
      </c>
      <c r="BM224" s="59">
        <v>10</v>
      </c>
      <c r="BN224" s="10"/>
      <c r="BO224" s="10">
        <f t="shared" si="171"/>
        <v>0</v>
      </c>
      <c r="BP224" s="59">
        <f t="shared" si="172"/>
        <v>0</v>
      </c>
      <c r="BQ224" s="59">
        <f t="shared" si="173"/>
        <v>0</v>
      </c>
      <c r="BR224" s="59">
        <f t="shared" si="174"/>
        <v>0</v>
      </c>
      <c r="BS224" s="59">
        <f t="shared" si="175"/>
        <v>0</v>
      </c>
    </row>
    <row r="225" spans="1:71" x14ac:dyDescent="0.35">
      <c r="A225" s="25"/>
      <c r="B225" s="25"/>
      <c r="C225" s="51"/>
      <c r="D225" s="10" t="str">
        <f t="shared" si="138"/>
        <v/>
      </c>
      <c r="E225" s="28"/>
      <c r="F225" s="28"/>
      <c r="G225" s="28" t="s">
        <v>4</v>
      </c>
      <c r="H225" s="28"/>
      <c r="I225" s="28"/>
      <c r="J225" s="28" t="s">
        <v>4</v>
      </c>
      <c r="K225" s="28"/>
      <c r="L225" s="28"/>
      <c r="M225" s="28" t="s">
        <v>4</v>
      </c>
      <c r="N225" s="28"/>
      <c r="O225" s="28"/>
      <c r="P225" s="28" t="s">
        <v>4</v>
      </c>
      <c r="Q225" s="28"/>
      <c r="R225" s="28"/>
      <c r="S225" s="28" t="s">
        <v>4</v>
      </c>
      <c r="T225" s="28"/>
      <c r="U225" s="28"/>
      <c r="V225" s="51" t="s">
        <v>4</v>
      </c>
      <c r="W225" s="51"/>
      <c r="X225" s="28" t="s">
        <v>4</v>
      </c>
      <c r="Y225" s="10" t="str">
        <f>IF(AND('Section 8'!$L$4=No,OR($BF225=FALSE,$BG225=FALSE)),Tab_NotReq,
IF(AND($C225="",$D225="",$F225="",$I225="",$R225="",$U225="",$W225="",$AA225="",$AB225=""),"",
IF(COUNTIF($AA225:$BD225,Incomplete)&gt;=1,Incomplete_or_multiple_errors&amp;": "&amp;INDEX($AA$2:$BD$4,1,MATCH(Incomplete,$AA225:$BD225,0)),Complete)))</f>
        <v/>
      </c>
      <c r="Z225" s="7"/>
      <c r="AA225" s="10" t="str">
        <f t="shared" si="143"/>
        <v/>
      </c>
      <c r="AB225" s="10" t="str" cm="1">
        <f t="array" ref="AB225">IF($AB$1=No,"",
IF(OR(BF225=FALSE,BG225=FALSE),"",
IF(AND(SUMPRODUCT(--(BH225:BH$336=TRUE))=0,SUMPRODUCT(--(BI225:BI$336=TRUE))=0),"",Incomplete)))</f>
        <v/>
      </c>
      <c r="AC225" s="10" t="str">
        <f>IF(AC$1=No,"",IF($C225="","",
IF(COUNTIF('Substances &amp; Codes'!$B$4:$H$276,$C225)=0,Incomplete,Complete)))</f>
        <v/>
      </c>
      <c r="AD225" s="10" t="str">
        <f t="shared" si="139"/>
        <v/>
      </c>
      <c r="AE225" s="10" t="str">
        <f t="shared" si="144"/>
        <v/>
      </c>
      <c r="AF225" s="10" t="str">
        <f t="shared" si="145"/>
        <v/>
      </c>
      <c r="AG225" s="10" t="str">
        <f t="shared" si="146"/>
        <v/>
      </c>
      <c r="AH225" s="10" t="str">
        <f t="shared" si="147"/>
        <v/>
      </c>
      <c r="AI225" s="10" t="str">
        <f t="shared" si="148"/>
        <v/>
      </c>
      <c r="AJ225" s="10" t="str">
        <f t="shared" si="149"/>
        <v/>
      </c>
      <c r="AK225" s="10" t="str">
        <f t="shared" si="150"/>
        <v/>
      </c>
      <c r="AL225" s="10" t="str">
        <f t="shared" si="151"/>
        <v/>
      </c>
      <c r="AM225" s="10" t="str">
        <f t="shared" si="152"/>
        <v/>
      </c>
      <c r="AN225" s="10" t="str">
        <f t="shared" si="153"/>
        <v/>
      </c>
      <c r="AO225" s="10" t="str">
        <f t="shared" si="154"/>
        <v/>
      </c>
      <c r="AP225" s="10" t="str">
        <f t="shared" si="155"/>
        <v/>
      </c>
      <c r="AQ225" s="10" t="str">
        <f t="shared" si="156"/>
        <v/>
      </c>
      <c r="AR225" s="10" t="str">
        <f t="shared" si="157"/>
        <v/>
      </c>
      <c r="AS225" s="10" t="str">
        <f t="shared" si="158"/>
        <v/>
      </c>
      <c r="AT225" s="10" t="str">
        <f t="shared" si="159"/>
        <v/>
      </c>
      <c r="AU225" s="10" t="str">
        <f t="shared" si="160"/>
        <v/>
      </c>
      <c r="AV225" s="10" t="str">
        <f t="shared" si="161"/>
        <v/>
      </c>
      <c r="AW225" s="10" t="str">
        <f t="shared" si="162"/>
        <v/>
      </c>
      <c r="AX225" s="10" t="str">
        <f t="shared" si="163"/>
        <v/>
      </c>
      <c r="AY225" s="10" t="str">
        <f t="shared" si="164"/>
        <v/>
      </c>
      <c r="AZ225" s="10" t="str">
        <f t="shared" si="165"/>
        <v/>
      </c>
      <c r="BA225" s="10" t="str">
        <f t="shared" si="166"/>
        <v/>
      </c>
      <c r="BB225" s="10" t="str">
        <f t="shared" si="167"/>
        <v/>
      </c>
      <c r="BC225" s="10" t="str">
        <f t="shared" si="28"/>
        <v/>
      </c>
      <c r="BD225" s="10" t="str">
        <f t="shared" si="168"/>
        <v/>
      </c>
      <c r="BE225" s="10"/>
      <c r="BF225" s="10" t="b">
        <f t="shared" si="169"/>
        <v>1</v>
      </c>
      <c r="BG225" s="10" t="b">
        <f t="shared" si="140"/>
        <v>1</v>
      </c>
      <c r="BH225" s="10" t="b">
        <f t="shared" si="170"/>
        <v>0</v>
      </c>
      <c r="BI225" s="10" t="b">
        <f t="shared" si="141"/>
        <v>0</v>
      </c>
      <c r="BJ225" s="10"/>
      <c r="BK225" s="10">
        <v>1000</v>
      </c>
      <c r="BL225" s="59">
        <f t="shared" si="142"/>
        <v>0</v>
      </c>
      <c r="BM225" s="59">
        <v>10</v>
      </c>
      <c r="BN225" s="10"/>
      <c r="BO225" s="10">
        <f t="shared" si="171"/>
        <v>0</v>
      </c>
      <c r="BP225" s="59">
        <f t="shared" si="172"/>
        <v>0</v>
      </c>
      <c r="BQ225" s="59">
        <f t="shared" si="173"/>
        <v>0</v>
      </c>
      <c r="BR225" s="59">
        <f t="shared" si="174"/>
        <v>0</v>
      </c>
      <c r="BS225" s="59">
        <f t="shared" si="175"/>
        <v>0</v>
      </c>
    </row>
    <row r="226" spans="1:71" x14ac:dyDescent="0.35">
      <c r="A226" s="25"/>
      <c r="B226" s="25"/>
      <c r="C226" s="51"/>
      <c r="D226" s="10" t="str">
        <f t="shared" si="138"/>
        <v/>
      </c>
      <c r="E226" s="28"/>
      <c r="F226" s="28"/>
      <c r="G226" s="28" t="s">
        <v>4</v>
      </c>
      <c r="H226" s="28"/>
      <c r="I226" s="28"/>
      <c r="J226" s="28" t="s">
        <v>4</v>
      </c>
      <c r="K226" s="28"/>
      <c r="L226" s="28"/>
      <c r="M226" s="28" t="s">
        <v>4</v>
      </c>
      <c r="N226" s="28"/>
      <c r="O226" s="28"/>
      <c r="P226" s="28" t="s">
        <v>4</v>
      </c>
      <c r="Q226" s="28"/>
      <c r="R226" s="28"/>
      <c r="S226" s="28" t="s">
        <v>4</v>
      </c>
      <c r="T226" s="28"/>
      <c r="U226" s="28"/>
      <c r="V226" s="51" t="s">
        <v>4</v>
      </c>
      <c r="W226" s="51"/>
      <c r="X226" s="28" t="s">
        <v>4</v>
      </c>
      <c r="Y226" s="10" t="str">
        <f>IF(AND('Section 8'!$L$4=No,OR($BF226=FALSE,$BG226=FALSE)),Tab_NotReq,
IF(AND($C226="",$D226="",$F226="",$I226="",$R226="",$U226="",$W226="",$AA226="",$AB226=""),"",
IF(COUNTIF($AA226:$BD226,Incomplete)&gt;=1,Incomplete_or_multiple_errors&amp;": "&amp;INDEX($AA$2:$BD$4,1,MATCH(Incomplete,$AA226:$BD226,0)),Complete)))</f>
        <v/>
      </c>
      <c r="Z226" s="7"/>
      <c r="AA226" s="10" t="str">
        <f t="shared" si="143"/>
        <v/>
      </c>
      <c r="AB226" s="10" t="str" cm="1">
        <f t="array" ref="AB226">IF($AB$1=No,"",
IF(OR(BF226=FALSE,BG226=FALSE),"",
IF(AND(SUMPRODUCT(--(BH226:BH$336=TRUE))=0,SUMPRODUCT(--(BI226:BI$336=TRUE))=0),"",Incomplete)))</f>
        <v/>
      </c>
      <c r="AC226" s="10" t="str">
        <f>IF(AC$1=No,"",IF($C226="","",
IF(COUNTIF('Substances &amp; Codes'!$B$4:$H$276,$C226)=0,Incomplete,Complete)))</f>
        <v/>
      </c>
      <c r="AD226" s="10" t="str">
        <f t="shared" si="139"/>
        <v/>
      </c>
      <c r="AE226" s="10" t="str">
        <f t="shared" si="144"/>
        <v/>
      </c>
      <c r="AF226" s="10" t="str">
        <f t="shared" si="145"/>
        <v/>
      </c>
      <c r="AG226" s="10" t="str">
        <f t="shared" si="146"/>
        <v/>
      </c>
      <c r="AH226" s="10" t="str">
        <f t="shared" si="147"/>
        <v/>
      </c>
      <c r="AI226" s="10" t="str">
        <f t="shared" si="148"/>
        <v/>
      </c>
      <c r="AJ226" s="10" t="str">
        <f t="shared" si="149"/>
        <v/>
      </c>
      <c r="AK226" s="10" t="str">
        <f t="shared" si="150"/>
        <v/>
      </c>
      <c r="AL226" s="10" t="str">
        <f t="shared" si="151"/>
        <v/>
      </c>
      <c r="AM226" s="10" t="str">
        <f t="shared" si="152"/>
        <v/>
      </c>
      <c r="AN226" s="10" t="str">
        <f t="shared" si="153"/>
        <v/>
      </c>
      <c r="AO226" s="10" t="str">
        <f t="shared" si="154"/>
        <v/>
      </c>
      <c r="AP226" s="10" t="str">
        <f t="shared" si="155"/>
        <v/>
      </c>
      <c r="AQ226" s="10" t="str">
        <f t="shared" si="156"/>
        <v/>
      </c>
      <c r="AR226" s="10" t="str">
        <f t="shared" si="157"/>
        <v/>
      </c>
      <c r="AS226" s="10" t="str">
        <f t="shared" si="158"/>
        <v/>
      </c>
      <c r="AT226" s="10" t="str">
        <f t="shared" si="159"/>
        <v/>
      </c>
      <c r="AU226" s="10" t="str">
        <f t="shared" si="160"/>
        <v/>
      </c>
      <c r="AV226" s="10" t="str">
        <f t="shared" si="161"/>
        <v/>
      </c>
      <c r="AW226" s="10" t="str">
        <f t="shared" si="162"/>
        <v/>
      </c>
      <c r="AX226" s="10" t="str">
        <f t="shared" si="163"/>
        <v/>
      </c>
      <c r="AY226" s="10" t="str">
        <f t="shared" si="164"/>
        <v/>
      </c>
      <c r="AZ226" s="10" t="str">
        <f t="shared" si="165"/>
        <v/>
      </c>
      <c r="BA226" s="10" t="str">
        <f t="shared" si="166"/>
        <v/>
      </c>
      <c r="BB226" s="10" t="str">
        <f t="shared" si="167"/>
        <v/>
      </c>
      <c r="BC226" s="10" t="str">
        <f t="shared" si="28"/>
        <v/>
      </c>
      <c r="BD226" s="10" t="str">
        <f t="shared" si="168"/>
        <v/>
      </c>
      <c r="BE226" s="10"/>
      <c r="BF226" s="10" t="b">
        <f t="shared" si="169"/>
        <v>1</v>
      </c>
      <c r="BG226" s="10" t="b">
        <f t="shared" si="140"/>
        <v>1</v>
      </c>
      <c r="BH226" s="10" t="b">
        <f t="shared" si="170"/>
        <v>0</v>
      </c>
      <c r="BI226" s="10" t="b">
        <f t="shared" si="141"/>
        <v>0</v>
      </c>
      <c r="BJ226" s="10"/>
      <c r="BK226" s="10">
        <v>1000</v>
      </c>
      <c r="BL226" s="59">
        <f t="shared" si="142"/>
        <v>0</v>
      </c>
      <c r="BM226" s="59">
        <v>10</v>
      </c>
      <c r="BN226" s="10"/>
      <c r="BO226" s="10">
        <f t="shared" si="171"/>
        <v>0</v>
      </c>
      <c r="BP226" s="59">
        <f t="shared" si="172"/>
        <v>0</v>
      </c>
      <c r="BQ226" s="59">
        <f t="shared" si="173"/>
        <v>0</v>
      </c>
      <c r="BR226" s="59">
        <f t="shared" si="174"/>
        <v>0</v>
      </c>
      <c r="BS226" s="59">
        <f t="shared" si="175"/>
        <v>0</v>
      </c>
    </row>
    <row r="227" spans="1:71" x14ac:dyDescent="0.35">
      <c r="A227" s="25"/>
      <c r="B227" s="25"/>
      <c r="C227" s="51"/>
      <c r="D227" s="10" t="str">
        <f t="shared" si="138"/>
        <v/>
      </c>
      <c r="E227" s="28"/>
      <c r="F227" s="28"/>
      <c r="G227" s="28" t="s">
        <v>4</v>
      </c>
      <c r="H227" s="28"/>
      <c r="I227" s="28"/>
      <c r="J227" s="28" t="s">
        <v>4</v>
      </c>
      <c r="K227" s="28"/>
      <c r="L227" s="28"/>
      <c r="M227" s="28" t="s">
        <v>4</v>
      </c>
      <c r="N227" s="28"/>
      <c r="O227" s="28"/>
      <c r="P227" s="28" t="s">
        <v>4</v>
      </c>
      <c r="Q227" s="28"/>
      <c r="R227" s="28"/>
      <c r="S227" s="28" t="s">
        <v>4</v>
      </c>
      <c r="T227" s="28"/>
      <c r="U227" s="28"/>
      <c r="V227" s="51" t="s">
        <v>4</v>
      </c>
      <c r="W227" s="51"/>
      <c r="X227" s="28" t="s">
        <v>4</v>
      </c>
      <c r="Y227" s="10" t="str">
        <f>IF(AND('Section 8'!$L$4=No,OR($BF227=FALSE,$BG227=FALSE)),Tab_NotReq,
IF(AND($C227="",$D227="",$F227="",$I227="",$R227="",$U227="",$W227="",$AA227="",$AB227=""),"",
IF(COUNTIF($AA227:$BD227,Incomplete)&gt;=1,Incomplete_or_multiple_errors&amp;": "&amp;INDEX($AA$2:$BD$4,1,MATCH(Incomplete,$AA227:$BD227,0)),Complete)))</f>
        <v/>
      </c>
      <c r="Z227" s="7"/>
      <c r="AA227" s="10" t="str">
        <f t="shared" si="143"/>
        <v/>
      </c>
      <c r="AB227" s="10" t="str" cm="1">
        <f t="array" ref="AB227">IF($AB$1=No,"",
IF(OR(BF227=FALSE,BG227=FALSE),"",
IF(AND(SUMPRODUCT(--(BH227:BH$336=TRUE))=0,SUMPRODUCT(--(BI227:BI$336=TRUE))=0),"",Incomplete)))</f>
        <v/>
      </c>
      <c r="AC227" s="10" t="str">
        <f>IF(AC$1=No,"",IF($C227="","",
IF(COUNTIF('Substances &amp; Codes'!$B$4:$H$276,$C227)=0,Incomplete,Complete)))</f>
        <v/>
      </c>
      <c r="AD227" s="10" t="str">
        <f t="shared" si="139"/>
        <v/>
      </c>
      <c r="AE227" s="10" t="str">
        <f t="shared" si="144"/>
        <v/>
      </c>
      <c r="AF227" s="10" t="str">
        <f t="shared" si="145"/>
        <v/>
      </c>
      <c r="AG227" s="10" t="str">
        <f t="shared" si="146"/>
        <v/>
      </c>
      <c r="AH227" s="10" t="str">
        <f t="shared" si="147"/>
        <v/>
      </c>
      <c r="AI227" s="10" t="str">
        <f t="shared" si="148"/>
        <v/>
      </c>
      <c r="AJ227" s="10" t="str">
        <f t="shared" si="149"/>
        <v/>
      </c>
      <c r="AK227" s="10" t="str">
        <f t="shared" si="150"/>
        <v/>
      </c>
      <c r="AL227" s="10" t="str">
        <f t="shared" si="151"/>
        <v/>
      </c>
      <c r="AM227" s="10" t="str">
        <f t="shared" si="152"/>
        <v/>
      </c>
      <c r="AN227" s="10" t="str">
        <f t="shared" si="153"/>
        <v/>
      </c>
      <c r="AO227" s="10" t="str">
        <f t="shared" si="154"/>
        <v/>
      </c>
      <c r="AP227" s="10" t="str">
        <f t="shared" si="155"/>
        <v/>
      </c>
      <c r="AQ227" s="10" t="str">
        <f t="shared" si="156"/>
        <v/>
      </c>
      <c r="AR227" s="10" t="str">
        <f t="shared" si="157"/>
        <v/>
      </c>
      <c r="AS227" s="10" t="str">
        <f t="shared" si="158"/>
        <v/>
      </c>
      <c r="AT227" s="10" t="str">
        <f t="shared" si="159"/>
        <v/>
      </c>
      <c r="AU227" s="10" t="str">
        <f t="shared" si="160"/>
        <v/>
      </c>
      <c r="AV227" s="10" t="str">
        <f t="shared" si="161"/>
        <v/>
      </c>
      <c r="AW227" s="10" t="str">
        <f t="shared" si="162"/>
        <v/>
      </c>
      <c r="AX227" s="10" t="str">
        <f t="shared" si="163"/>
        <v/>
      </c>
      <c r="AY227" s="10" t="str">
        <f t="shared" si="164"/>
        <v/>
      </c>
      <c r="AZ227" s="10" t="str">
        <f t="shared" si="165"/>
        <v/>
      </c>
      <c r="BA227" s="10" t="str">
        <f t="shared" si="166"/>
        <v/>
      </c>
      <c r="BB227" s="10" t="str">
        <f t="shared" si="167"/>
        <v/>
      </c>
      <c r="BC227" s="10" t="str">
        <f t="shared" si="28"/>
        <v/>
      </c>
      <c r="BD227" s="10" t="str">
        <f t="shared" si="168"/>
        <v/>
      </c>
      <c r="BE227" s="10"/>
      <c r="BF227" s="10" t="b">
        <f t="shared" si="169"/>
        <v>1</v>
      </c>
      <c r="BG227" s="10" t="b">
        <f t="shared" si="140"/>
        <v>1</v>
      </c>
      <c r="BH227" s="10" t="b">
        <f t="shared" si="170"/>
        <v>0</v>
      </c>
      <c r="BI227" s="10" t="b">
        <f t="shared" si="141"/>
        <v>0</v>
      </c>
      <c r="BJ227" s="10"/>
      <c r="BK227" s="10">
        <v>1000</v>
      </c>
      <c r="BL227" s="59">
        <f t="shared" si="142"/>
        <v>0</v>
      </c>
      <c r="BM227" s="59">
        <v>10</v>
      </c>
      <c r="BN227" s="10"/>
      <c r="BO227" s="10">
        <f t="shared" si="171"/>
        <v>0</v>
      </c>
      <c r="BP227" s="59">
        <f t="shared" si="172"/>
        <v>0</v>
      </c>
      <c r="BQ227" s="59">
        <f t="shared" si="173"/>
        <v>0</v>
      </c>
      <c r="BR227" s="59">
        <f t="shared" si="174"/>
        <v>0</v>
      </c>
      <c r="BS227" s="59">
        <f t="shared" si="175"/>
        <v>0</v>
      </c>
    </row>
    <row r="228" spans="1:71" x14ac:dyDescent="0.35">
      <c r="A228" s="25"/>
      <c r="B228" s="25"/>
      <c r="C228" s="51"/>
      <c r="D228" s="10" t="str">
        <f t="shared" si="138"/>
        <v/>
      </c>
      <c r="E228" s="28"/>
      <c r="F228" s="28"/>
      <c r="G228" s="28" t="s">
        <v>4</v>
      </c>
      <c r="H228" s="28"/>
      <c r="I228" s="28"/>
      <c r="J228" s="28" t="s">
        <v>4</v>
      </c>
      <c r="K228" s="28"/>
      <c r="L228" s="28"/>
      <c r="M228" s="28" t="s">
        <v>4</v>
      </c>
      <c r="N228" s="28"/>
      <c r="O228" s="28"/>
      <c r="P228" s="28" t="s">
        <v>4</v>
      </c>
      <c r="Q228" s="28"/>
      <c r="R228" s="28"/>
      <c r="S228" s="28" t="s">
        <v>4</v>
      </c>
      <c r="T228" s="28"/>
      <c r="U228" s="28"/>
      <c r="V228" s="51" t="s">
        <v>4</v>
      </c>
      <c r="W228" s="51"/>
      <c r="X228" s="28" t="s">
        <v>4</v>
      </c>
      <c r="Y228" s="10" t="str">
        <f>IF(AND('Section 8'!$L$4=No,OR($BF228=FALSE,$BG228=FALSE)),Tab_NotReq,
IF(AND($C228="",$D228="",$F228="",$I228="",$R228="",$U228="",$W228="",$AA228="",$AB228=""),"",
IF(COUNTIF($AA228:$BD228,Incomplete)&gt;=1,Incomplete_or_multiple_errors&amp;": "&amp;INDEX($AA$2:$BD$4,1,MATCH(Incomplete,$AA228:$BD228,0)),Complete)))</f>
        <v/>
      </c>
      <c r="Z228" s="25"/>
      <c r="AA228" s="10" t="str">
        <f t="shared" si="143"/>
        <v/>
      </c>
      <c r="AB228" s="10" t="str" cm="1">
        <f t="array" ref="AB228">IF($AB$1=No,"",
IF(OR(BF228=FALSE,BG228=FALSE),"",
IF(AND(SUMPRODUCT(--(BH228:BH$336=TRUE))=0,SUMPRODUCT(--(BI228:BI$336=TRUE))=0),"",Incomplete)))</f>
        <v/>
      </c>
      <c r="AC228" s="10" t="str">
        <f>IF(AC$1=No,"",IF($C228="","",
IF(COUNTIF('Substances &amp; Codes'!$B$4:$H$276,$C228)=0,Incomplete,Complete)))</f>
        <v/>
      </c>
      <c r="AD228" s="10" t="str">
        <f t="shared" si="139"/>
        <v/>
      </c>
      <c r="AE228" s="10" t="str">
        <f t="shared" si="144"/>
        <v/>
      </c>
      <c r="AF228" s="10" t="str">
        <f t="shared" si="145"/>
        <v/>
      </c>
      <c r="AG228" s="10" t="str">
        <f t="shared" si="146"/>
        <v/>
      </c>
      <c r="AH228" s="10" t="str">
        <f t="shared" si="147"/>
        <v/>
      </c>
      <c r="AI228" s="10" t="str">
        <f t="shared" si="148"/>
        <v/>
      </c>
      <c r="AJ228" s="10" t="str">
        <f t="shared" si="149"/>
        <v/>
      </c>
      <c r="AK228" s="10" t="str">
        <f t="shared" si="150"/>
        <v/>
      </c>
      <c r="AL228" s="10" t="str">
        <f t="shared" si="151"/>
        <v/>
      </c>
      <c r="AM228" s="10" t="str">
        <f t="shared" si="152"/>
        <v/>
      </c>
      <c r="AN228" s="10" t="str">
        <f t="shared" si="153"/>
        <v/>
      </c>
      <c r="AO228" s="10" t="str">
        <f t="shared" si="154"/>
        <v/>
      </c>
      <c r="AP228" s="10" t="str">
        <f t="shared" si="155"/>
        <v/>
      </c>
      <c r="AQ228" s="10" t="str">
        <f t="shared" si="156"/>
        <v/>
      </c>
      <c r="AR228" s="10" t="str">
        <f t="shared" si="157"/>
        <v/>
      </c>
      <c r="AS228" s="10" t="str">
        <f t="shared" si="158"/>
        <v/>
      </c>
      <c r="AT228" s="10" t="str">
        <f t="shared" si="159"/>
        <v/>
      </c>
      <c r="AU228" s="10" t="str">
        <f t="shared" si="160"/>
        <v/>
      </c>
      <c r="AV228" s="10" t="str">
        <f t="shared" si="161"/>
        <v/>
      </c>
      <c r="AW228" s="10" t="str">
        <f t="shared" si="162"/>
        <v/>
      </c>
      <c r="AX228" s="10" t="str">
        <f t="shared" si="163"/>
        <v/>
      </c>
      <c r="AY228" s="10" t="str">
        <f t="shared" si="164"/>
        <v/>
      </c>
      <c r="AZ228" s="10" t="str">
        <f t="shared" si="165"/>
        <v/>
      </c>
      <c r="BA228" s="10" t="str">
        <f t="shared" si="166"/>
        <v/>
      </c>
      <c r="BB228" s="10" t="str">
        <f t="shared" si="167"/>
        <v/>
      </c>
      <c r="BC228" s="10" t="str">
        <f t="shared" ref="BC228:BC291" si="176">IF(BC$1=No,"",IF($C228="","",
IF(AND($BO228&lt;=$BK228,SUM($BP228:$BR228)&lt;=$BL228,$BS228&lt;=$BM228),Incomplete,Complete)))</f>
        <v/>
      </c>
      <c r="BD228" s="10" t="str">
        <f t="shared" si="168"/>
        <v/>
      </c>
      <c r="BE228" s="10"/>
      <c r="BF228" s="10" t="b">
        <f t="shared" si="169"/>
        <v>1</v>
      </c>
      <c r="BG228" s="10" t="b">
        <f t="shared" si="140"/>
        <v>1</v>
      </c>
      <c r="BH228" s="10" t="b">
        <f t="shared" si="170"/>
        <v>0</v>
      </c>
      <c r="BI228" s="10" t="b">
        <f t="shared" si="141"/>
        <v>0</v>
      </c>
      <c r="BJ228" s="10"/>
      <c r="BK228" s="10">
        <v>1000</v>
      </c>
      <c r="BL228" s="59">
        <f t="shared" si="142"/>
        <v>0</v>
      </c>
      <c r="BM228" s="59">
        <v>10</v>
      </c>
      <c r="BN228" s="10"/>
      <c r="BO228" s="10">
        <f t="shared" si="171"/>
        <v>0</v>
      </c>
      <c r="BP228" s="59">
        <f t="shared" si="172"/>
        <v>0</v>
      </c>
      <c r="BQ228" s="59">
        <f t="shared" si="173"/>
        <v>0</v>
      </c>
      <c r="BR228" s="59">
        <f t="shared" si="174"/>
        <v>0</v>
      </c>
      <c r="BS228" s="59">
        <f t="shared" si="175"/>
        <v>0</v>
      </c>
    </row>
    <row r="229" spans="1:71" x14ac:dyDescent="0.35">
      <c r="A229" s="25"/>
      <c r="B229" s="25"/>
      <c r="C229" s="51"/>
      <c r="D229" s="10" t="str">
        <f t="shared" si="138"/>
        <v/>
      </c>
      <c r="E229" s="28"/>
      <c r="F229" s="28"/>
      <c r="G229" s="28" t="s">
        <v>4</v>
      </c>
      <c r="H229" s="28"/>
      <c r="I229" s="28"/>
      <c r="J229" s="28" t="s">
        <v>4</v>
      </c>
      <c r="K229" s="28"/>
      <c r="L229" s="28"/>
      <c r="M229" s="28" t="s">
        <v>4</v>
      </c>
      <c r="N229" s="28"/>
      <c r="O229" s="28"/>
      <c r="P229" s="28" t="s">
        <v>4</v>
      </c>
      <c r="Q229" s="28"/>
      <c r="R229" s="28"/>
      <c r="S229" s="28" t="s">
        <v>4</v>
      </c>
      <c r="T229" s="28"/>
      <c r="U229" s="28"/>
      <c r="V229" s="51" t="s">
        <v>4</v>
      </c>
      <c r="W229" s="51"/>
      <c r="X229" s="28" t="s">
        <v>4</v>
      </c>
      <c r="Y229" s="10" t="str">
        <f>IF(AND('Section 8'!$L$4=No,OR($BF229=FALSE,$BG229=FALSE)),Tab_NotReq,
IF(AND($C229="",$D229="",$F229="",$I229="",$R229="",$U229="",$W229="",$AA229="",$AB229=""),"",
IF(COUNTIF($AA229:$BD229,Incomplete)&gt;=1,Incomplete_or_multiple_errors&amp;": "&amp;INDEX($AA$2:$BD$4,1,MATCH(Incomplete,$AA229:$BD229,0)),Complete)))</f>
        <v/>
      </c>
      <c r="AA229" s="10" t="str">
        <f t="shared" si="143"/>
        <v/>
      </c>
      <c r="AB229" s="10" t="str" cm="1">
        <f t="array" ref="AB229">IF($AB$1=No,"",
IF(OR(BF229=FALSE,BG229=FALSE),"",
IF(AND(SUMPRODUCT(--(BH229:BH$336=TRUE))=0,SUMPRODUCT(--(BI229:BI$336=TRUE))=0),"",Incomplete)))</f>
        <v/>
      </c>
      <c r="AC229" s="10" t="str">
        <f>IF(AC$1=No,"",IF($C229="","",
IF(COUNTIF('Substances &amp; Codes'!$B$4:$H$276,$C229)=0,Incomplete,Complete)))</f>
        <v/>
      </c>
      <c r="AD229" s="10" t="str">
        <f t="shared" si="139"/>
        <v/>
      </c>
      <c r="AE229" s="10" t="str">
        <f t="shared" si="144"/>
        <v/>
      </c>
      <c r="AF229" s="10" t="str">
        <f t="shared" si="145"/>
        <v/>
      </c>
      <c r="AG229" s="10" t="str">
        <f t="shared" si="146"/>
        <v/>
      </c>
      <c r="AH229" s="10" t="str">
        <f t="shared" si="147"/>
        <v/>
      </c>
      <c r="AI229" s="10" t="str">
        <f t="shared" si="148"/>
        <v/>
      </c>
      <c r="AJ229" s="10" t="str">
        <f t="shared" si="149"/>
        <v/>
      </c>
      <c r="AK229" s="10" t="str">
        <f t="shared" si="150"/>
        <v/>
      </c>
      <c r="AL229" s="10" t="str">
        <f t="shared" si="151"/>
        <v/>
      </c>
      <c r="AM229" s="10" t="str">
        <f t="shared" si="152"/>
        <v/>
      </c>
      <c r="AN229" s="10" t="str">
        <f t="shared" si="153"/>
        <v/>
      </c>
      <c r="AO229" s="10" t="str">
        <f t="shared" si="154"/>
        <v/>
      </c>
      <c r="AP229" s="10" t="str">
        <f t="shared" si="155"/>
        <v/>
      </c>
      <c r="AQ229" s="10" t="str">
        <f t="shared" si="156"/>
        <v/>
      </c>
      <c r="AR229" s="10" t="str">
        <f t="shared" si="157"/>
        <v/>
      </c>
      <c r="AS229" s="10" t="str">
        <f t="shared" si="158"/>
        <v/>
      </c>
      <c r="AT229" s="10" t="str">
        <f t="shared" si="159"/>
        <v/>
      </c>
      <c r="AU229" s="10" t="str">
        <f t="shared" si="160"/>
        <v/>
      </c>
      <c r="AV229" s="10" t="str">
        <f t="shared" si="161"/>
        <v/>
      </c>
      <c r="AW229" s="10" t="str">
        <f t="shared" si="162"/>
        <v/>
      </c>
      <c r="AX229" s="10" t="str">
        <f t="shared" si="163"/>
        <v/>
      </c>
      <c r="AY229" s="10" t="str">
        <f t="shared" si="164"/>
        <v/>
      </c>
      <c r="AZ229" s="10" t="str">
        <f t="shared" si="165"/>
        <v/>
      </c>
      <c r="BA229" s="10" t="str">
        <f t="shared" si="166"/>
        <v/>
      </c>
      <c r="BB229" s="10" t="str">
        <f t="shared" si="167"/>
        <v/>
      </c>
      <c r="BC229" s="10" t="str">
        <f t="shared" si="176"/>
        <v/>
      </c>
      <c r="BD229" s="10" t="str">
        <f t="shared" si="168"/>
        <v/>
      </c>
      <c r="BE229" s="10"/>
      <c r="BF229" s="10" t="b">
        <f t="shared" si="169"/>
        <v>1</v>
      </c>
      <c r="BG229" s="10" t="b">
        <f t="shared" si="140"/>
        <v>1</v>
      </c>
      <c r="BH229" s="10" t="b">
        <f t="shared" si="170"/>
        <v>0</v>
      </c>
      <c r="BI229" s="10" t="b">
        <f t="shared" si="141"/>
        <v>0</v>
      </c>
      <c r="BJ229" s="10"/>
      <c r="BK229" s="10">
        <v>1000</v>
      </c>
      <c r="BL229" s="59">
        <f t="shared" si="142"/>
        <v>0</v>
      </c>
      <c r="BM229" s="59">
        <v>10</v>
      </c>
      <c r="BN229" s="10"/>
      <c r="BO229" s="10">
        <f t="shared" si="171"/>
        <v>0</v>
      </c>
      <c r="BP229" s="59">
        <f t="shared" si="172"/>
        <v>0</v>
      </c>
      <c r="BQ229" s="59">
        <f t="shared" si="173"/>
        <v>0</v>
      </c>
      <c r="BR229" s="59">
        <f t="shared" si="174"/>
        <v>0</v>
      </c>
      <c r="BS229" s="59">
        <f t="shared" si="175"/>
        <v>0</v>
      </c>
    </row>
    <row r="230" spans="1:71" x14ac:dyDescent="0.35">
      <c r="A230" s="25"/>
      <c r="B230" s="25"/>
      <c r="C230" s="51"/>
      <c r="D230" s="10" t="str">
        <f t="shared" si="138"/>
        <v/>
      </c>
      <c r="E230" s="28"/>
      <c r="F230" s="28"/>
      <c r="G230" s="28" t="s">
        <v>4</v>
      </c>
      <c r="H230" s="28"/>
      <c r="I230" s="28"/>
      <c r="J230" s="28" t="s">
        <v>4</v>
      </c>
      <c r="K230" s="28"/>
      <c r="L230" s="28"/>
      <c r="M230" s="28" t="s">
        <v>4</v>
      </c>
      <c r="N230" s="28"/>
      <c r="O230" s="28"/>
      <c r="P230" s="28" t="s">
        <v>4</v>
      </c>
      <c r="Q230" s="28"/>
      <c r="R230" s="28"/>
      <c r="S230" s="28" t="s">
        <v>4</v>
      </c>
      <c r="T230" s="28"/>
      <c r="U230" s="28"/>
      <c r="V230" s="51" t="s">
        <v>4</v>
      </c>
      <c r="W230" s="51"/>
      <c r="X230" s="28" t="s">
        <v>4</v>
      </c>
      <c r="Y230" s="10" t="str">
        <f>IF(AND('Section 8'!$L$4=No,OR($BF230=FALSE,$BG230=FALSE)),Tab_NotReq,
IF(AND($C230="",$D230="",$F230="",$I230="",$R230="",$U230="",$W230="",$AA230="",$AB230=""),"",
IF(COUNTIF($AA230:$BD230,Incomplete)&gt;=1,Incomplete_or_multiple_errors&amp;": "&amp;INDEX($AA$2:$BD$4,1,MATCH(Incomplete,$AA230:$BD230,0)),Complete)))</f>
        <v/>
      </c>
      <c r="AA230" s="10" t="str">
        <f t="shared" si="143"/>
        <v/>
      </c>
      <c r="AB230" s="10" t="str" cm="1">
        <f t="array" ref="AB230">IF($AB$1=No,"",
IF(OR(BF230=FALSE,BG230=FALSE),"",
IF(AND(SUMPRODUCT(--(BH230:BH$336=TRUE))=0,SUMPRODUCT(--(BI230:BI$336=TRUE))=0),"",Incomplete)))</f>
        <v/>
      </c>
      <c r="AC230" s="10" t="str">
        <f>IF(AC$1=No,"",IF($C230="","",
IF(COUNTIF('Substances &amp; Codes'!$B$4:$H$276,$C230)=0,Incomplete,Complete)))</f>
        <v/>
      </c>
      <c r="AD230" s="10" t="str">
        <f t="shared" si="139"/>
        <v/>
      </c>
      <c r="AE230" s="10" t="str">
        <f t="shared" si="144"/>
        <v/>
      </c>
      <c r="AF230" s="10" t="str">
        <f t="shared" si="145"/>
        <v/>
      </c>
      <c r="AG230" s="10" t="str">
        <f t="shared" si="146"/>
        <v/>
      </c>
      <c r="AH230" s="10" t="str">
        <f t="shared" si="147"/>
        <v/>
      </c>
      <c r="AI230" s="10" t="str">
        <f t="shared" si="148"/>
        <v/>
      </c>
      <c r="AJ230" s="10" t="str">
        <f t="shared" si="149"/>
        <v/>
      </c>
      <c r="AK230" s="10" t="str">
        <f t="shared" si="150"/>
        <v/>
      </c>
      <c r="AL230" s="10" t="str">
        <f t="shared" si="151"/>
        <v/>
      </c>
      <c r="AM230" s="10" t="str">
        <f t="shared" si="152"/>
        <v/>
      </c>
      <c r="AN230" s="10" t="str">
        <f t="shared" si="153"/>
        <v/>
      </c>
      <c r="AO230" s="10" t="str">
        <f t="shared" si="154"/>
        <v/>
      </c>
      <c r="AP230" s="10" t="str">
        <f t="shared" si="155"/>
        <v/>
      </c>
      <c r="AQ230" s="10" t="str">
        <f t="shared" si="156"/>
        <v/>
      </c>
      <c r="AR230" s="10" t="str">
        <f t="shared" si="157"/>
        <v/>
      </c>
      <c r="AS230" s="10" t="str">
        <f t="shared" si="158"/>
        <v/>
      </c>
      <c r="AT230" s="10" t="str">
        <f t="shared" si="159"/>
        <v/>
      </c>
      <c r="AU230" s="10" t="str">
        <f t="shared" si="160"/>
        <v/>
      </c>
      <c r="AV230" s="10" t="str">
        <f t="shared" si="161"/>
        <v/>
      </c>
      <c r="AW230" s="10" t="str">
        <f t="shared" si="162"/>
        <v/>
      </c>
      <c r="AX230" s="10" t="str">
        <f t="shared" si="163"/>
        <v/>
      </c>
      <c r="AY230" s="10" t="str">
        <f t="shared" si="164"/>
        <v/>
      </c>
      <c r="AZ230" s="10" t="str">
        <f t="shared" si="165"/>
        <v/>
      </c>
      <c r="BA230" s="10" t="str">
        <f t="shared" si="166"/>
        <v/>
      </c>
      <c r="BB230" s="10" t="str">
        <f t="shared" si="167"/>
        <v/>
      </c>
      <c r="BC230" s="10" t="str">
        <f t="shared" si="176"/>
        <v/>
      </c>
      <c r="BD230" s="10" t="str">
        <f t="shared" si="168"/>
        <v/>
      </c>
      <c r="BE230" s="10"/>
      <c r="BF230" s="10" t="b">
        <f t="shared" si="169"/>
        <v>1</v>
      </c>
      <c r="BG230" s="10" t="b">
        <f t="shared" si="140"/>
        <v>1</v>
      </c>
      <c r="BH230" s="10" t="b">
        <f t="shared" si="170"/>
        <v>0</v>
      </c>
      <c r="BI230" s="10" t="b">
        <f t="shared" si="141"/>
        <v>0</v>
      </c>
      <c r="BJ230" s="10"/>
      <c r="BK230" s="10">
        <v>1000</v>
      </c>
      <c r="BL230" s="59">
        <f t="shared" si="142"/>
        <v>0</v>
      </c>
      <c r="BM230" s="59">
        <v>10</v>
      </c>
      <c r="BN230" s="10"/>
      <c r="BO230" s="10">
        <f t="shared" si="171"/>
        <v>0</v>
      </c>
      <c r="BP230" s="59">
        <f t="shared" si="172"/>
        <v>0</v>
      </c>
      <c r="BQ230" s="59">
        <f t="shared" si="173"/>
        <v>0</v>
      </c>
      <c r="BR230" s="59">
        <f t="shared" si="174"/>
        <v>0</v>
      </c>
      <c r="BS230" s="59">
        <f t="shared" si="175"/>
        <v>0</v>
      </c>
    </row>
    <row r="231" spans="1:71" x14ac:dyDescent="0.35">
      <c r="A231" s="25"/>
      <c r="B231" s="25"/>
      <c r="C231" s="51"/>
      <c r="D231" s="10" t="str">
        <f t="shared" si="138"/>
        <v/>
      </c>
      <c r="E231" s="28"/>
      <c r="F231" s="28"/>
      <c r="G231" s="28" t="s">
        <v>4</v>
      </c>
      <c r="H231" s="28"/>
      <c r="I231" s="28"/>
      <c r="J231" s="28" t="s">
        <v>4</v>
      </c>
      <c r="K231" s="28"/>
      <c r="L231" s="28"/>
      <c r="M231" s="28" t="s">
        <v>4</v>
      </c>
      <c r="N231" s="28"/>
      <c r="O231" s="28"/>
      <c r="P231" s="28" t="s">
        <v>4</v>
      </c>
      <c r="Q231" s="28"/>
      <c r="R231" s="28"/>
      <c r="S231" s="28" t="s">
        <v>4</v>
      </c>
      <c r="T231" s="28"/>
      <c r="U231" s="28"/>
      <c r="V231" s="51" t="s">
        <v>4</v>
      </c>
      <c r="W231" s="51"/>
      <c r="X231" s="28" t="s">
        <v>4</v>
      </c>
      <c r="Y231" s="10" t="str">
        <f>IF(AND('Section 8'!$L$4=No,OR($BF231=FALSE,$BG231=FALSE)),Tab_NotReq,
IF(AND($C231="",$D231="",$F231="",$I231="",$R231="",$U231="",$W231="",$AA231="",$AB231=""),"",
IF(COUNTIF($AA231:$BD231,Incomplete)&gt;=1,Incomplete_or_multiple_errors&amp;": "&amp;INDEX($AA$2:$BD$4,1,MATCH(Incomplete,$AA231:$BD231,0)),Complete)))</f>
        <v/>
      </c>
      <c r="AA231" s="10" t="str">
        <f t="shared" si="143"/>
        <v/>
      </c>
      <c r="AB231" s="10" t="str" cm="1">
        <f t="array" ref="AB231">IF($AB$1=No,"",
IF(OR(BF231=FALSE,BG231=FALSE),"",
IF(AND(SUMPRODUCT(--(BH231:BH$336=TRUE))=0,SUMPRODUCT(--(BI231:BI$336=TRUE))=0),"",Incomplete)))</f>
        <v/>
      </c>
      <c r="AC231" s="10" t="str">
        <f>IF(AC$1=No,"",IF($C231="","",
IF(COUNTIF('Substances &amp; Codes'!$B$4:$H$276,$C231)=0,Incomplete,Complete)))</f>
        <v/>
      </c>
      <c r="AD231" s="10" t="str">
        <f t="shared" si="139"/>
        <v/>
      </c>
      <c r="AE231" s="10" t="str">
        <f t="shared" si="144"/>
        <v/>
      </c>
      <c r="AF231" s="10" t="str">
        <f t="shared" si="145"/>
        <v/>
      </c>
      <c r="AG231" s="10" t="str">
        <f t="shared" si="146"/>
        <v/>
      </c>
      <c r="AH231" s="10" t="str">
        <f t="shared" si="147"/>
        <v/>
      </c>
      <c r="AI231" s="10" t="str">
        <f t="shared" si="148"/>
        <v/>
      </c>
      <c r="AJ231" s="10" t="str">
        <f t="shared" si="149"/>
        <v/>
      </c>
      <c r="AK231" s="10" t="str">
        <f t="shared" si="150"/>
        <v/>
      </c>
      <c r="AL231" s="10" t="str">
        <f t="shared" si="151"/>
        <v/>
      </c>
      <c r="AM231" s="10" t="str">
        <f t="shared" si="152"/>
        <v/>
      </c>
      <c r="AN231" s="10" t="str">
        <f t="shared" si="153"/>
        <v/>
      </c>
      <c r="AO231" s="10" t="str">
        <f t="shared" si="154"/>
        <v/>
      </c>
      <c r="AP231" s="10" t="str">
        <f t="shared" si="155"/>
        <v/>
      </c>
      <c r="AQ231" s="10" t="str">
        <f t="shared" si="156"/>
        <v/>
      </c>
      <c r="AR231" s="10" t="str">
        <f t="shared" si="157"/>
        <v/>
      </c>
      <c r="AS231" s="10" t="str">
        <f t="shared" si="158"/>
        <v/>
      </c>
      <c r="AT231" s="10" t="str">
        <f t="shared" si="159"/>
        <v/>
      </c>
      <c r="AU231" s="10" t="str">
        <f t="shared" si="160"/>
        <v/>
      </c>
      <c r="AV231" s="10" t="str">
        <f t="shared" si="161"/>
        <v/>
      </c>
      <c r="AW231" s="10" t="str">
        <f t="shared" si="162"/>
        <v/>
      </c>
      <c r="AX231" s="10" t="str">
        <f t="shared" si="163"/>
        <v/>
      </c>
      <c r="AY231" s="10" t="str">
        <f t="shared" si="164"/>
        <v/>
      </c>
      <c r="AZ231" s="10" t="str">
        <f t="shared" si="165"/>
        <v/>
      </c>
      <c r="BA231" s="10" t="str">
        <f t="shared" si="166"/>
        <v/>
      </c>
      <c r="BB231" s="10" t="str">
        <f t="shared" si="167"/>
        <v/>
      </c>
      <c r="BC231" s="10" t="str">
        <f t="shared" si="176"/>
        <v/>
      </c>
      <c r="BD231" s="10" t="str">
        <f t="shared" si="168"/>
        <v/>
      </c>
      <c r="BE231" s="10"/>
      <c r="BF231" s="10" t="b">
        <f t="shared" si="169"/>
        <v>1</v>
      </c>
      <c r="BG231" s="10" t="b">
        <f t="shared" si="140"/>
        <v>1</v>
      </c>
      <c r="BH231" s="10" t="b">
        <f t="shared" si="170"/>
        <v>0</v>
      </c>
      <c r="BI231" s="10" t="b">
        <f t="shared" si="141"/>
        <v>0</v>
      </c>
      <c r="BJ231" s="10"/>
      <c r="BK231" s="10">
        <v>1000</v>
      </c>
      <c r="BL231" s="59">
        <f t="shared" si="142"/>
        <v>0</v>
      </c>
      <c r="BM231" s="59">
        <v>10</v>
      </c>
      <c r="BN231" s="10"/>
      <c r="BO231" s="10">
        <f t="shared" si="171"/>
        <v>0</v>
      </c>
      <c r="BP231" s="59">
        <f t="shared" si="172"/>
        <v>0</v>
      </c>
      <c r="BQ231" s="59">
        <f t="shared" si="173"/>
        <v>0</v>
      </c>
      <c r="BR231" s="59">
        <f t="shared" si="174"/>
        <v>0</v>
      </c>
      <c r="BS231" s="59">
        <f t="shared" si="175"/>
        <v>0</v>
      </c>
    </row>
    <row r="232" spans="1:71" x14ac:dyDescent="0.35">
      <c r="A232" s="25"/>
      <c r="B232" s="25"/>
      <c r="C232" s="51"/>
      <c r="D232" s="10" t="str">
        <f t="shared" si="138"/>
        <v/>
      </c>
      <c r="E232" s="28"/>
      <c r="F232" s="28"/>
      <c r="G232" s="28" t="s">
        <v>4</v>
      </c>
      <c r="H232" s="28"/>
      <c r="I232" s="28"/>
      <c r="J232" s="28" t="s">
        <v>4</v>
      </c>
      <c r="K232" s="28"/>
      <c r="L232" s="28"/>
      <c r="M232" s="28" t="s">
        <v>4</v>
      </c>
      <c r="N232" s="28"/>
      <c r="O232" s="28"/>
      <c r="P232" s="28" t="s">
        <v>4</v>
      </c>
      <c r="Q232" s="28"/>
      <c r="R232" s="28"/>
      <c r="S232" s="28" t="s">
        <v>4</v>
      </c>
      <c r="T232" s="28"/>
      <c r="U232" s="28"/>
      <c r="V232" s="51" t="s">
        <v>4</v>
      </c>
      <c r="W232" s="51"/>
      <c r="X232" s="28" t="s">
        <v>4</v>
      </c>
      <c r="Y232" s="10" t="str">
        <f>IF(AND('Section 8'!$L$4=No,OR($BF232=FALSE,$BG232=FALSE)),Tab_NotReq,
IF(AND($C232="",$D232="",$F232="",$I232="",$R232="",$U232="",$W232="",$AA232="",$AB232=""),"",
IF(COUNTIF($AA232:$BD232,Incomplete)&gt;=1,Incomplete_or_multiple_errors&amp;": "&amp;INDEX($AA$2:$BD$4,1,MATCH(Incomplete,$AA232:$BD232,0)),Complete)))</f>
        <v/>
      </c>
      <c r="AA232" s="10" t="str">
        <f t="shared" si="143"/>
        <v/>
      </c>
      <c r="AB232" s="10" t="str" cm="1">
        <f t="array" ref="AB232">IF($AB$1=No,"",
IF(OR(BF232=FALSE,BG232=FALSE),"",
IF(AND(SUMPRODUCT(--(BH232:BH$336=TRUE))=0,SUMPRODUCT(--(BI232:BI$336=TRUE))=0),"",Incomplete)))</f>
        <v/>
      </c>
      <c r="AC232" s="10" t="str">
        <f>IF(AC$1=No,"",IF($C232="","",
IF(COUNTIF('Substances &amp; Codes'!$B$4:$H$276,$C232)=0,Incomplete,Complete)))</f>
        <v/>
      </c>
      <c r="AD232" s="10" t="str">
        <f t="shared" si="139"/>
        <v/>
      </c>
      <c r="AE232" s="10" t="str">
        <f t="shared" si="144"/>
        <v/>
      </c>
      <c r="AF232" s="10" t="str">
        <f t="shared" si="145"/>
        <v/>
      </c>
      <c r="AG232" s="10" t="str">
        <f t="shared" si="146"/>
        <v/>
      </c>
      <c r="AH232" s="10" t="str">
        <f t="shared" si="147"/>
        <v/>
      </c>
      <c r="AI232" s="10" t="str">
        <f t="shared" si="148"/>
        <v/>
      </c>
      <c r="AJ232" s="10" t="str">
        <f t="shared" si="149"/>
        <v/>
      </c>
      <c r="AK232" s="10" t="str">
        <f t="shared" si="150"/>
        <v/>
      </c>
      <c r="AL232" s="10" t="str">
        <f t="shared" si="151"/>
        <v/>
      </c>
      <c r="AM232" s="10" t="str">
        <f t="shared" si="152"/>
        <v/>
      </c>
      <c r="AN232" s="10" t="str">
        <f t="shared" si="153"/>
        <v/>
      </c>
      <c r="AO232" s="10" t="str">
        <f t="shared" si="154"/>
        <v/>
      </c>
      <c r="AP232" s="10" t="str">
        <f t="shared" si="155"/>
        <v/>
      </c>
      <c r="AQ232" s="10" t="str">
        <f t="shared" si="156"/>
        <v/>
      </c>
      <c r="AR232" s="10" t="str">
        <f t="shared" si="157"/>
        <v/>
      </c>
      <c r="AS232" s="10" t="str">
        <f t="shared" si="158"/>
        <v/>
      </c>
      <c r="AT232" s="10" t="str">
        <f t="shared" si="159"/>
        <v/>
      </c>
      <c r="AU232" s="10" t="str">
        <f t="shared" si="160"/>
        <v/>
      </c>
      <c r="AV232" s="10" t="str">
        <f t="shared" si="161"/>
        <v/>
      </c>
      <c r="AW232" s="10" t="str">
        <f t="shared" si="162"/>
        <v/>
      </c>
      <c r="AX232" s="10" t="str">
        <f t="shared" si="163"/>
        <v/>
      </c>
      <c r="AY232" s="10" t="str">
        <f t="shared" si="164"/>
        <v/>
      </c>
      <c r="AZ232" s="10" t="str">
        <f t="shared" si="165"/>
        <v/>
      </c>
      <c r="BA232" s="10" t="str">
        <f t="shared" si="166"/>
        <v/>
      </c>
      <c r="BB232" s="10" t="str">
        <f t="shared" si="167"/>
        <v/>
      </c>
      <c r="BC232" s="10" t="str">
        <f t="shared" si="176"/>
        <v/>
      </c>
      <c r="BD232" s="10" t="str">
        <f t="shared" si="168"/>
        <v/>
      </c>
      <c r="BE232" s="10"/>
      <c r="BF232" s="10" t="b">
        <f t="shared" si="169"/>
        <v>1</v>
      </c>
      <c r="BG232" s="10" t="b">
        <f t="shared" si="140"/>
        <v>1</v>
      </c>
      <c r="BH232" s="10" t="b">
        <f t="shared" si="170"/>
        <v>0</v>
      </c>
      <c r="BI232" s="10" t="b">
        <f t="shared" si="141"/>
        <v>0</v>
      </c>
      <c r="BJ232" s="10"/>
      <c r="BK232" s="10">
        <v>1000</v>
      </c>
      <c r="BL232" s="59">
        <f t="shared" si="142"/>
        <v>0</v>
      </c>
      <c r="BM232" s="59">
        <v>10</v>
      </c>
      <c r="BN232" s="10"/>
      <c r="BO232" s="10">
        <f t="shared" si="171"/>
        <v>0</v>
      </c>
      <c r="BP232" s="59">
        <f t="shared" si="172"/>
        <v>0</v>
      </c>
      <c r="BQ232" s="59">
        <f t="shared" si="173"/>
        <v>0</v>
      </c>
      <c r="BR232" s="59">
        <f t="shared" si="174"/>
        <v>0</v>
      </c>
      <c r="BS232" s="59">
        <f t="shared" si="175"/>
        <v>0</v>
      </c>
    </row>
    <row r="233" spans="1:71" x14ac:dyDescent="0.35">
      <c r="A233" s="25"/>
      <c r="B233" s="25"/>
      <c r="C233" s="51"/>
      <c r="D233" s="10" t="str">
        <f t="shared" si="138"/>
        <v/>
      </c>
      <c r="E233" s="28"/>
      <c r="F233" s="28"/>
      <c r="G233" s="28" t="s">
        <v>4</v>
      </c>
      <c r="H233" s="28"/>
      <c r="I233" s="28"/>
      <c r="J233" s="28" t="s">
        <v>4</v>
      </c>
      <c r="K233" s="28"/>
      <c r="L233" s="28"/>
      <c r="M233" s="28" t="s">
        <v>4</v>
      </c>
      <c r="N233" s="28"/>
      <c r="O233" s="28"/>
      <c r="P233" s="28" t="s">
        <v>4</v>
      </c>
      <c r="Q233" s="28"/>
      <c r="R233" s="28"/>
      <c r="S233" s="28" t="s">
        <v>4</v>
      </c>
      <c r="T233" s="28"/>
      <c r="U233" s="28"/>
      <c r="V233" s="51" t="s">
        <v>4</v>
      </c>
      <c r="W233" s="51"/>
      <c r="X233" s="28" t="s">
        <v>4</v>
      </c>
      <c r="Y233" s="10" t="str">
        <f>IF(AND('Section 8'!$L$4=No,OR($BF233=FALSE,$BG233=FALSE)),Tab_NotReq,
IF(AND($C233="",$D233="",$F233="",$I233="",$R233="",$U233="",$W233="",$AA233="",$AB233=""),"",
IF(COUNTIF($AA233:$BD233,Incomplete)&gt;=1,Incomplete_or_multiple_errors&amp;": "&amp;INDEX($AA$2:$BD$4,1,MATCH(Incomplete,$AA233:$BD233,0)),Complete)))</f>
        <v/>
      </c>
      <c r="AA233" s="10" t="str">
        <f t="shared" si="143"/>
        <v/>
      </c>
      <c r="AB233" s="10" t="str" cm="1">
        <f t="array" ref="AB233">IF($AB$1=No,"",
IF(OR(BF233=FALSE,BG233=FALSE),"",
IF(AND(SUMPRODUCT(--(BH233:BH$336=TRUE))=0,SUMPRODUCT(--(BI233:BI$336=TRUE))=0),"",Incomplete)))</f>
        <v/>
      </c>
      <c r="AC233" s="10" t="str">
        <f>IF(AC$1=No,"",IF($C233="","",
IF(COUNTIF('Substances &amp; Codes'!$B$4:$H$276,$C233)=0,Incomplete,Complete)))</f>
        <v/>
      </c>
      <c r="AD233" s="10" t="str">
        <f t="shared" si="139"/>
        <v/>
      </c>
      <c r="AE233" s="10" t="str">
        <f t="shared" si="144"/>
        <v/>
      </c>
      <c r="AF233" s="10" t="str">
        <f t="shared" si="145"/>
        <v/>
      </c>
      <c r="AG233" s="10" t="str">
        <f t="shared" si="146"/>
        <v/>
      </c>
      <c r="AH233" s="10" t="str">
        <f t="shared" si="147"/>
        <v/>
      </c>
      <c r="AI233" s="10" t="str">
        <f t="shared" si="148"/>
        <v/>
      </c>
      <c r="AJ233" s="10" t="str">
        <f t="shared" si="149"/>
        <v/>
      </c>
      <c r="AK233" s="10" t="str">
        <f t="shared" si="150"/>
        <v/>
      </c>
      <c r="AL233" s="10" t="str">
        <f t="shared" si="151"/>
        <v/>
      </c>
      <c r="AM233" s="10" t="str">
        <f t="shared" si="152"/>
        <v/>
      </c>
      <c r="AN233" s="10" t="str">
        <f t="shared" si="153"/>
        <v/>
      </c>
      <c r="AO233" s="10" t="str">
        <f t="shared" si="154"/>
        <v/>
      </c>
      <c r="AP233" s="10" t="str">
        <f t="shared" si="155"/>
        <v/>
      </c>
      <c r="AQ233" s="10" t="str">
        <f t="shared" si="156"/>
        <v/>
      </c>
      <c r="AR233" s="10" t="str">
        <f t="shared" si="157"/>
        <v/>
      </c>
      <c r="AS233" s="10" t="str">
        <f t="shared" si="158"/>
        <v/>
      </c>
      <c r="AT233" s="10" t="str">
        <f t="shared" si="159"/>
        <v/>
      </c>
      <c r="AU233" s="10" t="str">
        <f t="shared" si="160"/>
        <v/>
      </c>
      <c r="AV233" s="10" t="str">
        <f t="shared" si="161"/>
        <v/>
      </c>
      <c r="AW233" s="10" t="str">
        <f t="shared" si="162"/>
        <v/>
      </c>
      <c r="AX233" s="10" t="str">
        <f t="shared" si="163"/>
        <v/>
      </c>
      <c r="AY233" s="10" t="str">
        <f t="shared" si="164"/>
        <v/>
      </c>
      <c r="AZ233" s="10" t="str">
        <f t="shared" si="165"/>
        <v/>
      </c>
      <c r="BA233" s="10" t="str">
        <f t="shared" si="166"/>
        <v/>
      </c>
      <c r="BB233" s="10" t="str">
        <f t="shared" si="167"/>
        <v/>
      </c>
      <c r="BC233" s="10" t="str">
        <f t="shared" si="176"/>
        <v/>
      </c>
      <c r="BD233" s="10" t="str">
        <f t="shared" si="168"/>
        <v/>
      </c>
      <c r="BE233" s="10"/>
      <c r="BF233" s="10" t="b">
        <f t="shared" si="169"/>
        <v>1</v>
      </c>
      <c r="BG233" s="10" t="b">
        <f t="shared" si="140"/>
        <v>1</v>
      </c>
      <c r="BH233" s="10" t="b">
        <f t="shared" si="170"/>
        <v>0</v>
      </c>
      <c r="BI233" s="10" t="b">
        <f t="shared" si="141"/>
        <v>0</v>
      </c>
      <c r="BJ233" s="10"/>
      <c r="BK233" s="10">
        <v>1000</v>
      </c>
      <c r="BL233" s="59">
        <f t="shared" si="142"/>
        <v>0</v>
      </c>
      <c r="BM233" s="59">
        <v>10</v>
      </c>
      <c r="BN233" s="10"/>
      <c r="BO233" s="10">
        <f t="shared" si="171"/>
        <v>0</v>
      </c>
      <c r="BP233" s="59">
        <f t="shared" si="172"/>
        <v>0</v>
      </c>
      <c r="BQ233" s="59">
        <f t="shared" si="173"/>
        <v>0</v>
      </c>
      <c r="BR233" s="59">
        <f t="shared" si="174"/>
        <v>0</v>
      </c>
      <c r="BS233" s="59">
        <f t="shared" si="175"/>
        <v>0</v>
      </c>
    </row>
    <row r="234" spans="1:71" x14ac:dyDescent="0.35">
      <c r="A234" s="25"/>
      <c r="B234" s="25"/>
      <c r="C234" s="51"/>
      <c r="D234" s="10" t="str">
        <f t="shared" si="138"/>
        <v/>
      </c>
      <c r="E234" s="28"/>
      <c r="F234" s="28"/>
      <c r="G234" s="28" t="s">
        <v>4</v>
      </c>
      <c r="H234" s="28"/>
      <c r="I234" s="28"/>
      <c r="J234" s="28" t="s">
        <v>4</v>
      </c>
      <c r="K234" s="28"/>
      <c r="L234" s="28"/>
      <c r="M234" s="28" t="s">
        <v>4</v>
      </c>
      <c r="N234" s="28"/>
      <c r="O234" s="28"/>
      <c r="P234" s="28" t="s">
        <v>4</v>
      </c>
      <c r="Q234" s="28"/>
      <c r="R234" s="28"/>
      <c r="S234" s="28" t="s">
        <v>4</v>
      </c>
      <c r="T234" s="28"/>
      <c r="U234" s="28"/>
      <c r="V234" s="51" t="s">
        <v>4</v>
      </c>
      <c r="W234" s="51"/>
      <c r="X234" s="28" t="s">
        <v>4</v>
      </c>
      <c r="Y234" s="10" t="str">
        <f>IF(AND('Section 8'!$L$4=No,OR($BF234=FALSE,$BG234=FALSE)),Tab_NotReq,
IF(AND($C234="",$D234="",$F234="",$I234="",$R234="",$U234="",$W234="",$AA234="",$AB234=""),"",
IF(COUNTIF($AA234:$BD234,Incomplete)&gt;=1,Incomplete_or_multiple_errors&amp;": "&amp;INDEX($AA$2:$BD$4,1,MATCH(Incomplete,$AA234:$BD234,0)),Complete)))</f>
        <v/>
      </c>
      <c r="AA234" s="10" t="str">
        <f t="shared" si="143"/>
        <v/>
      </c>
      <c r="AB234" s="10" t="str" cm="1">
        <f t="array" ref="AB234">IF($AB$1=No,"",
IF(OR(BF234=FALSE,BG234=FALSE),"",
IF(AND(SUMPRODUCT(--(BH234:BH$336=TRUE))=0,SUMPRODUCT(--(BI234:BI$336=TRUE))=0),"",Incomplete)))</f>
        <v/>
      </c>
      <c r="AC234" s="10" t="str">
        <f>IF(AC$1=No,"",IF($C234="","",
IF(COUNTIF('Substances &amp; Codes'!$B$4:$H$276,$C234)=0,Incomplete,Complete)))</f>
        <v/>
      </c>
      <c r="AD234" s="10" t="str">
        <f t="shared" si="139"/>
        <v/>
      </c>
      <c r="AE234" s="10" t="str">
        <f t="shared" si="144"/>
        <v/>
      </c>
      <c r="AF234" s="10" t="str">
        <f t="shared" si="145"/>
        <v/>
      </c>
      <c r="AG234" s="10" t="str">
        <f t="shared" si="146"/>
        <v/>
      </c>
      <c r="AH234" s="10" t="str">
        <f t="shared" si="147"/>
        <v/>
      </c>
      <c r="AI234" s="10" t="str">
        <f t="shared" si="148"/>
        <v/>
      </c>
      <c r="AJ234" s="10" t="str">
        <f t="shared" si="149"/>
        <v/>
      </c>
      <c r="AK234" s="10" t="str">
        <f t="shared" si="150"/>
        <v/>
      </c>
      <c r="AL234" s="10" t="str">
        <f t="shared" si="151"/>
        <v/>
      </c>
      <c r="AM234" s="10" t="str">
        <f t="shared" si="152"/>
        <v/>
      </c>
      <c r="AN234" s="10" t="str">
        <f t="shared" si="153"/>
        <v/>
      </c>
      <c r="AO234" s="10" t="str">
        <f t="shared" si="154"/>
        <v/>
      </c>
      <c r="AP234" s="10" t="str">
        <f t="shared" si="155"/>
        <v/>
      </c>
      <c r="AQ234" s="10" t="str">
        <f t="shared" si="156"/>
        <v/>
      </c>
      <c r="AR234" s="10" t="str">
        <f t="shared" si="157"/>
        <v/>
      </c>
      <c r="AS234" s="10" t="str">
        <f t="shared" si="158"/>
        <v/>
      </c>
      <c r="AT234" s="10" t="str">
        <f t="shared" si="159"/>
        <v/>
      </c>
      <c r="AU234" s="10" t="str">
        <f t="shared" si="160"/>
        <v/>
      </c>
      <c r="AV234" s="10" t="str">
        <f t="shared" si="161"/>
        <v/>
      </c>
      <c r="AW234" s="10" t="str">
        <f t="shared" si="162"/>
        <v/>
      </c>
      <c r="AX234" s="10" t="str">
        <f t="shared" si="163"/>
        <v/>
      </c>
      <c r="AY234" s="10" t="str">
        <f t="shared" si="164"/>
        <v/>
      </c>
      <c r="AZ234" s="10" t="str">
        <f t="shared" si="165"/>
        <v/>
      </c>
      <c r="BA234" s="10" t="str">
        <f t="shared" si="166"/>
        <v/>
      </c>
      <c r="BB234" s="10" t="str">
        <f t="shared" si="167"/>
        <v/>
      </c>
      <c r="BC234" s="10" t="str">
        <f t="shared" si="176"/>
        <v/>
      </c>
      <c r="BD234" s="10" t="str">
        <f t="shared" si="168"/>
        <v/>
      </c>
      <c r="BE234" s="10"/>
      <c r="BF234" s="10" t="b">
        <f t="shared" si="169"/>
        <v>1</v>
      </c>
      <c r="BG234" s="10" t="b">
        <f t="shared" si="140"/>
        <v>1</v>
      </c>
      <c r="BH234" s="10" t="b">
        <f t="shared" si="170"/>
        <v>0</v>
      </c>
      <c r="BI234" s="10" t="b">
        <f t="shared" si="141"/>
        <v>0</v>
      </c>
      <c r="BJ234" s="10"/>
      <c r="BK234" s="10">
        <v>1000</v>
      </c>
      <c r="BL234" s="59">
        <f t="shared" si="142"/>
        <v>0</v>
      </c>
      <c r="BM234" s="59">
        <v>10</v>
      </c>
      <c r="BN234" s="10"/>
      <c r="BO234" s="10">
        <f t="shared" si="171"/>
        <v>0</v>
      </c>
      <c r="BP234" s="59">
        <f t="shared" si="172"/>
        <v>0</v>
      </c>
      <c r="BQ234" s="59">
        <f t="shared" si="173"/>
        <v>0</v>
      </c>
      <c r="BR234" s="59">
        <f t="shared" si="174"/>
        <v>0</v>
      </c>
      <c r="BS234" s="59">
        <f t="shared" si="175"/>
        <v>0</v>
      </c>
    </row>
    <row r="235" spans="1:71" x14ac:dyDescent="0.35">
      <c r="A235" s="25"/>
      <c r="B235" s="25"/>
      <c r="C235" s="51"/>
      <c r="D235" s="10" t="str">
        <f t="shared" si="138"/>
        <v/>
      </c>
      <c r="E235" s="28"/>
      <c r="F235" s="28"/>
      <c r="G235" s="28" t="s">
        <v>4</v>
      </c>
      <c r="H235" s="28"/>
      <c r="I235" s="28"/>
      <c r="J235" s="28" t="s">
        <v>4</v>
      </c>
      <c r="K235" s="28"/>
      <c r="L235" s="28"/>
      <c r="M235" s="28" t="s">
        <v>4</v>
      </c>
      <c r="N235" s="28"/>
      <c r="O235" s="28"/>
      <c r="P235" s="28" t="s">
        <v>4</v>
      </c>
      <c r="Q235" s="28"/>
      <c r="R235" s="28"/>
      <c r="S235" s="28" t="s">
        <v>4</v>
      </c>
      <c r="T235" s="28"/>
      <c r="U235" s="28"/>
      <c r="V235" s="51" t="s">
        <v>4</v>
      </c>
      <c r="W235" s="51"/>
      <c r="X235" s="28" t="s">
        <v>4</v>
      </c>
      <c r="Y235" s="10" t="str">
        <f>IF(AND('Section 8'!$L$4=No,OR($BF235=FALSE,$BG235=FALSE)),Tab_NotReq,
IF(AND($C235="",$D235="",$F235="",$I235="",$R235="",$U235="",$W235="",$AA235="",$AB235=""),"",
IF(COUNTIF($AA235:$BD235,Incomplete)&gt;=1,Incomplete_or_multiple_errors&amp;": "&amp;INDEX($AA$2:$BD$4,1,MATCH(Incomplete,$AA235:$BD235,0)),Complete)))</f>
        <v/>
      </c>
      <c r="AA235" s="10" t="str">
        <f t="shared" si="143"/>
        <v/>
      </c>
      <c r="AB235" s="10" t="str" cm="1">
        <f t="array" ref="AB235">IF($AB$1=No,"",
IF(OR(BF235=FALSE,BG235=FALSE),"",
IF(AND(SUMPRODUCT(--(BH235:BH$336=TRUE))=0,SUMPRODUCT(--(BI235:BI$336=TRUE))=0),"",Incomplete)))</f>
        <v/>
      </c>
      <c r="AC235" s="10" t="str">
        <f>IF(AC$1=No,"",IF($C235="","",
IF(COUNTIF('Substances &amp; Codes'!$B$4:$H$276,$C235)=0,Incomplete,Complete)))</f>
        <v/>
      </c>
      <c r="AD235" s="10" t="str">
        <f t="shared" si="139"/>
        <v/>
      </c>
      <c r="AE235" s="10" t="str">
        <f t="shared" si="144"/>
        <v/>
      </c>
      <c r="AF235" s="10" t="str">
        <f t="shared" si="145"/>
        <v/>
      </c>
      <c r="AG235" s="10" t="str">
        <f t="shared" si="146"/>
        <v/>
      </c>
      <c r="AH235" s="10" t="str">
        <f t="shared" si="147"/>
        <v/>
      </c>
      <c r="AI235" s="10" t="str">
        <f t="shared" si="148"/>
        <v/>
      </c>
      <c r="AJ235" s="10" t="str">
        <f t="shared" si="149"/>
        <v/>
      </c>
      <c r="AK235" s="10" t="str">
        <f t="shared" si="150"/>
        <v/>
      </c>
      <c r="AL235" s="10" t="str">
        <f t="shared" si="151"/>
        <v/>
      </c>
      <c r="AM235" s="10" t="str">
        <f t="shared" si="152"/>
        <v/>
      </c>
      <c r="AN235" s="10" t="str">
        <f t="shared" si="153"/>
        <v/>
      </c>
      <c r="AO235" s="10" t="str">
        <f t="shared" si="154"/>
        <v/>
      </c>
      <c r="AP235" s="10" t="str">
        <f t="shared" si="155"/>
        <v/>
      </c>
      <c r="AQ235" s="10" t="str">
        <f t="shared" si="156"/>
        <v/>
      </c>
      <c r="AR235" s="10" t="str">
        <f t="shared" si="157"/>
        <v/>
      </c>
      <c r="AS235" s="10" t="str">
        <f t="shared" si="158"/>
        <v/>
      </c>
      <c r="AT235" s="10" t="str">
        <f t="shared" si="159"/>
        <v/>
      </c>
      <c r="AU235" s="10" t="str">
        <f t="shared" si="160"/>
        <v/>
      </c>
      <c r="AV235" s="10" t="str">
        <f t="shared" si="161"/>
        <v/>
      </c>
      <c r="AW235" s="10" t="str">
        <f t="shared" si="162"/>
        <v/>
      </c>
      <c r="AX235" s="10" t="str">
        <f t="shared" si="163"/>
        <v/>
      </c>
      <c r="AY235" s="10" t="str">
        <f t="shared" si="164"/>
        <v/>
      </c>
      <c r="AZ235" s="10" t="str">
        <f t="shared" si="165"/>
        <v/>
      </c>
      <c r="BA235" s="10" t="str">
        <f t="shared" si="166"/>
        <v/>
      </c>
      <c r="BB235" s="10" t="str">
        <f t="shared" si="167"/>
        <v/>
      </c>
      <c r="BC235" s="10" t="str">
        <f t="shared" si="176"/>
        <v/>
      </c>
      <c r="BD235" s="10" t="str">
        <f t="shared" si="168"/>
        <v/>
      </c>
      <c r="BE235" s="10"/>
      <c r="BF235" s="10" t="b">
        <f t="shared" si="169"/>
        <v>1</v>
      </c>
      <c r="BG235" s="10" t="b">
        <f t="shared" si="140"/>
        <v>1</v>
      </c>
      <c r="BH235" s="10" t="b">
        <f t="shared" si="170"/>
        <v>0</v>
      </c>
      <c r="BI235" s="10" t="b">
        <f t="shared" si="141"/>
        <v>0</v>
      </c>
      <c r="BJ235" s="10"/>
      <c r="BK235" s="10">
        <v>1000</v>
      </c>
      <c r="BL235" s="59">
        <f t="shared" si="142"/>
        <v>0</v>
      </c>
      <c r="BM235" s="59">
        <v>10</v>
      </c>
      <c r="BN235" s="10"/>
      <c r="BO235" s="10">
        <f t="shared" si="171"/>
        <v>0</v>
      </c>
      <c r="BP235" s="59">
        <f t="shared" si="172"/>
        <v>0</v>
      </c>
      <c r="BQ235" s="59">
        <f t="shared" si="173"/>
        <v>0</v>
      </c>
      <c r="BR235" s="59">
        <f t="shared" si="174"/>
        <v>0</v>
      </c>
      <c r="BS235" s="59">
        <f t="shared" si="175"/>
        <v>0</v>
      </c>
    </row>
    <row r="236" spans="1:71" x14ac:dyDescent="0.35">
      <c r="A236" s="25"/>
      <c r="B236" s="25"/>
      <c r="C236" s="51"/>
      <c r="D236" s="10" t="str">
        <f t="shared" si="138"/>
        <v/>
      </c>
      <c r="E236" s="28"/>
      <c r="F236" s="28"/>
      <c r="G236" s="28" t="s">
        <v>4</v>
      </c>
      <c r="H236" s="28"/>
      <c r="I236" s="28"/>
      <c r="J236" s="28" t="s">
        <v>4</v>
      </c>
      <c r="K236" s="28"/>
      <c r="L236" s="28"/>
      <c r="M236" s="28" t="s">
        <v>4</v>
      </c>
      <c r="N236" s="28"/>
      <c r="O236" s="28"/>
      <c r="P236" s="28" t="s">
        <v>4</v>
      </c>
      <c r="Q236" s="28"/>
      <c r="R236" s="28"/>
      <c r="S236" s="28" t="s">
        <v>4</v>
      </c>
      <c r="T236" s="28"/>
      <c r="U236" s="28"/>
      <c r="V236" s="51" t="s">
        <v>4</v>
      </c>
      <c r="W236" s="51"/>
      <c r="X236" s="28" t="s">
        <v>4</v>
      </c>
      <c r="Y236" s="10" t="str">
        <f>IF(AND('Section 8'!$L$4=No,OR($BF236=FALSE,$BG236=FALSE)),Tab_NotReq,
IF(AND($C236="",$D236="",$F236="",$I236="",$R236="",$U236="",$W236="",$AA236="",$AB236=""),"",
IF(COUNTIF($AA236:$BD236,Incomplete)&gt;=1,Incomplete_or_multiple_errors&amp;": "&amp;INDEX($AA$2:$BD$4,1,MATCH(Incomplete,$AA236:$BD236,0)),Complete)))</f>
        <v/>
      </c>
      <c r="AA236" s="10" t="str">
        <f t="shared" si="143"/>
        <v/>
      </c>
      <c r="AB236" s="10" t="str" cm="1">
        <f t="array" ref="AB236">IF($AB$1=No,"",
IF(OR(BF236=FALSE,BG236=FALSE),"",
IF(AND(SUMPRODUCT(--(BH236:BH$336=TRUE))=0,SUMPRODUCT(--(BI236:BI$336=TRUE))=0),"",Incomplete)))</f>
        <v/>
      </c>
      <c r="AC236" s="10" t="str">
        <f>IF(AC$1=No,"",IF($C236="","",
IF(COUNTIF('Substances &amp; Codes'!$B$4:$H$276,$C236)=0,Incomplete,Complete)))</f>
        <v/>
      </c>
      <c r="AD236" s="10" t="str">
        <f t="shared" si="139"/>
        <v/>
      </c>
      <c r="AE236" s="10" t="str">
        <f t="shared" si="144"/>
        <v/>
      </c>
      <c r="AF236" s="10" t="str">
        <f t="shared" si="145"/>
        <v/>
      </c>
      <c r="AG236" s="10" t="str">
        <f t="shared" si="146"/>
        <v/>
      </c>
      <c r="AH236" s="10" t="str">
        <f t="shared" si="147"/>
        <v/>
      </c>
      <c r="AI236" s="10" t="str">
        <f t="shared" si="148"/>
        <v/>
      </c>
      <c r="AJ236" s="10" t="str">
        <f t="shared" si="149"/>
        <v/>
      </c>
      <c r="AK236" s="10" t="str">
        <f t="shared" si="150"/>
        <v/>
      </c>
      <c r="AL236" s="10" t="str">
        <f t="shared" si="151"/>
        <v/>
      </c>
      <c r="AM236" s="10" t="str">
        <f t="shared" si="152"/>
        <v/>
      </c>
      <c r="AN236" s="10" t="str">
        <f t="shared" si="153"/>
        <v/>
      </c>
      <c r="AO236" s="10" t="str">
        <f t="shared" si="154"/>
        <v/>
      </c>
      <c r="AP236" s="10" t="str">
        <f t="shared" si="155"/>
        <v/>
      </c>
      <c r="AQ236" s="10" t="str">
        <f t="shared" si="156"/>
        <v/>
      </c>
      <c r="AR236" s="10" t="str">
        <f t="shared" si="157"/>
        <v/>
      </c>
      <c r="AS236" s="10" t="str">
        <f t="shared" si="158"/>
        <v/>
      </c>
      <c r="AT236" s="10" t="str">
        <f t="shared" si="159"/>
        <v/>
      </c>
      <c r="AU236" s="10" t="str">
        <f t="shared" si="160"/>
        <v/>
      </c>
      <c r="AV236" s="10" t="str">
        <f t="shared" si="161"/>
        <v/>
      </c>
      <c r="AW236" s="10" t="str">
        <f t="shared" si="162"/>
        <v/>
      </c>
      <c r="AX236" s="10" t="str">
        <f t="shared" si="163"/>
        <v/>
      </c>
      <c r="AY236" s="10" t="str">
        <f t="shared" si="164"/>
        <v/>
      </c>
      <c r="AZ236" s="10" t="str">
        <f t="shared" si="165"/>
        <v/>
      </c>
      <c r="BA236" s="10" t="str">
        <f t="shared" si="166"/>
        <v/>
      </c>
      <c r="BB236" s="10" t="str">
        <f t="shared" si="167"/>
        <v/>
      </c>
      <c r="BC236" s="10" t="str">
        <f t="shared" si="176"/>
        <v/>
      </c>
      <c r="BD236" s="10" t="str">
        <f t="shared" si="168"/>
        <v/>
      </c>
      <c r="BE236" s="10"/>
      <c r="BF236" s="10" t="b">
        <f t="shared" si="169"/>
        <v>1</v>
      </c>
      <c r="BG236" s="10" t="b">
        <f t="shared" si="140"/>
        <v>1</v>
      </c>
      <c r="BH236" s="10" t="b">
        <f t="shared" si="170"/>
        <v>0</v>
      </c>
      <c r="BI236" s="10" t="b">
        <f t="shared" si="141"/>
        <v>0</v>
      </c>
      <c r="BJ236" s="10"/>
      <c r="BK236" s="10">
        <v>1000</v>
      </c>
      <c r="BL236" s="59">
        <f t="shared" si="142"/>
        <v>0</v>
      </c>
      <c r="BM236" s="59">
        <v>10</v>
      </c>
      <c r="BN236" s="10"/>
      <c r="BO236" s="10">
        <f t="shared" si="171"/>
        <v>0</v>
      </c>
      <c r="BP236" s="59">
        <f t="shared" si="172"/>
        <v>0</v>
      </c>
      <c r="BQ236" s="59">
        <f t="shared" si="173"/>
        <v>0</v>
      </c>
      <c r="BR236" s="59">
        <f t="shared" si="174"/>
        <v>0</v>
      </c>
      <c r="BS236" s="59">
        <f t="shared" si="175"/>
        <v>0</v>
      </c>
    </row>
    <row r="237" spans="1:71" x14ac:dyDescent="0.35">
      <c r="A237" s="25"/>
      <c r="B237" s="25"/>
      <c r="C237" s="51"/>
      <c r="D237" s="10" t="str">
        <f t="shared" si="138"/>
        <v/>
      </c>
      <c r="E237" s="28"/>
      <c r="F237" s="28"/>
      <c r="G237" s="28" t="s">
        <v>4</v>
      </c>
      <c r="H237" s="28"/>
      <c r="I237" s="28"/>
      <c r="J237" s="28" t="s">
        <v>4</v>
      </c>
      <c r="K237" s="28"/>
      <c r="L237" s="28"/>
      <c r="M237" s="28" t="s">
        <v>4</v>
      </c>
      <c r="N237" s="28"/>
      <c r="O237" s="28"/>
      <c r="P237" s="28" t="s">
        <v>4</v>
      </c>
      <c r="Q237" s="28"/>
      <c r="R237" s="28"/>
      <c r="S237" s="28" t="s">
        <v>4</v>
      </c>
      <c r="T237" s="28"/>
      <c r="U237" s="28"/>
      <c r="V237" s="51" t="s">
        <v>4</v>
      </c>
      <c r="W237" s="51"/>
      <c r="X237" s="28" t="s">
        <v>4</v>
      </c>
      <c r="Y237" s="10" t="str">
        <f>IF(AND('Section 8'!$L$4=No,OR($BF237=FALSE,$BG237=FALSE)),Tab_NotReq,
IF(AND($C237="",$D237="",$F237="",$I237="",$R237="",$U237="",$W237="",$AA237="",$AB237=""),"",
IF(COUNTIF($AA237:$BD237,Incomplete)&gt;=1,Incomplete_or_multiple_errors&amp;": "&amp;INDEX($AA$2:$BD$4,1,MATCH(Incomplete,$AA237:$BD237,0)),Complete)))</f>
        <v/>
      </c>
      <c r="AA237" s="10" t="str">
        <f t="shared" si="143"/>
        <v/>
      </c>
      <c r="AB237" s="10" t="str" cm="1">
        <f t="array" ref="AB237">IF($AB$1=No,"",
IF(OR(BF237=FALSE,BG237=FALSE),"",
IF(AND(SUMPRODUCT(--(BH237:BH$336=TRUE))=0,SUMPRODUCT(--(BI237:BI$336=TRUE))=0),"",Incomplete)))</f>
        <v/>
      </c>
      <c r="AC237" s="10" t="str">
        <f>IF(AC$1=No,"",IF($C237="","",
IF(COUNTIF('Substances &amp; Codes'!$B$4:$H$276,$C237)=0,Incomplete,Complete)))</f>
        <v/>
      </c>
      <c r="AD237" s="10" t="str">
        <f t="shared" si="139"/>
        <v/>
      </c>
      <c r="AE237" s="10" t="str">
        <f t="shared" si="144"/>
        <v/>
      </c>
      <c r="AF237" s="10" t="str">
        <f t="shared" si="145"/>
        <v/>
      </c>
      <c r="AG237" s="10" t="str">
        <f t="shared" si="146"/>
        <v/>
      </c>
      <c r="AH237" s="10" t="str">
        <f t="shared" si="147"/>
        <v/>
      </c>
      <c r="AI237" s="10" t="str">
        <f t="shared" si="148"/>
        <v/>
      </c>
      <c r="AJ237" s="10" t="str">
        <f t="shared" si="149"/>
        <v/>
      </c>
      <c r="AK237" s="10" t="str">
        <f t="shared" si="150"/>
        <v/>
      </c>
      <c r="AL237" s="10" t="str">
        <f t="shared" si="151"/>
        <v/>
      </c>
      <c r="AM237" s="10" t="str">
        <f t="shared" si="152"/>
        <v/>
      </c>
      <c r="AN237" s="10" t="str">
        <f t="shared" si="153"/>
        <v/>
      </c>
      <c r="AO237" s="10" t="str">
        <f t="shared" si="154"/>
        <v/>
      </c>
      <c r="AP237" s="10" t="str">
        <f t="shared" si="155"/>
        <v/>
      </c>
      <c r="AQ237" s="10" t="str">
        <f t="shared" si="156"/>
        <v/>
      </c>
      <c r="AR237" s="10" t="str">
        <f t="shared" si="157"/>
        <v/>
      </c>
      <c r="AS237" s="10" t="str">
        <f t="shared" si="158"/>
        <v/>
      </c>
      <c r="AT237" s="10" t="str">
        <f t="shared" si="159"/>
        <v/>
      </c>
      <c r="AU237" s="10" t="str">
        <f t="shared" si="160"/>
        <v/>
      </c>
      <c r="AV237" s="10" t="str">
        <f t="shared" si="161"/>
        <v/>
      </c>
      <c r="AW237" s="10" t="str">
        <f t="shared" si="162"/>
        <v/>
      </c>
      <c r="AX237" s="10" t="str">
        <f t="shared" si="163"/>
        <v/>
      </c>
      <c r="AY237" s="10" t="str">
        <f t="shared" si="164"/>
        <v/>
      </c>
      <c r="AZ237" s="10" t="str">
        <f t="shared" si="165"/>
        <v/>
      </c>
      <c r="BA237" s="10" t="str">
        <f t="shared" si="166"/>
        <v/>
      </c>
      <c r="BB237" s="10" t="str">
        <f t="shared" si="167"/>
        <v/>
      </c>
      <c r="BC237" s="10" t="str">
        <f t="shared" si="176"/>
        <v/>
      </c>
      <c r="BD237" s="10" t="str">
        <f t="shared" si="168"/>
        <v/>
      </c>
      <c r="BE237" s="10"/>
      <c r="BF237" s="10" t="b">
        <f t="shared" si="169"/>
        <v>1</v>
      </c>
      <c r="BG237" s="10" t="b">
        <f t="shared" si="140"/>
        <v>1</v>
      </c>
      <c r="BH237" s="10" t="b">
        <f t="shared" si="170"/>
        <v>0</v>
      </c>
      <c r="BI237" s="10" t="b">
        <f t="shared" si="141"/>
        <v>0</v>
      </c>
      <c r="BJ237" s="10"/>
      <c r="BK237" s="10">
        <v>1000</v>
      </c>
      <c r="BL237" s="59">
        <f t="shared" si="142"/>
        <v>0</v>
      </c>
      <c r="BM237" s="59">
        <v>10</v>
      </c>
      <c r="BN237" s="10"/>
      <c r="BO237" s="10">
        <f t="shared" si="171"/>
        <v>0</v>
      </c>
      <c r="BP237" s="59">
        <f t="shared" si="172"/>
        <v>0</v>
      </c>
      <c r="BQ237" s="59">
        <f t="shared" si="173"/>
        <v>0</v>
      </c>
      <c r="BR237" s="59">
        <f t="shared" si="174"/>
        <v>0</v>
      </c>
      <c r="BS237" s="59">
        <f t="shared" si="175"/>
        <v>0</v>
      </c>
    </row>
    <row r="238" spans="1:71" x14ac:dyDescent="0.35">
      <c r="A238" s="25"/>
      <c r="B238" s="25"/>
      <c r="C238" s="51"/>
      <c r="D238" s="10" t="str">
        <f t="shared" si="138"/>
        <v/>
      </c>
      <c r="E238" s="28"/>
      <c r="F238" s="28"/>
      <c r="G238" s="28" t="s">
        <v>4</v>
      </c>
      <c r="H238" s="28"/>
      <c r="I238" s="28"/>
      <c r="J238" s="28" t="s">
        <v>4</v>
      </c>
      <c r="K238" s="28"/>
      <c r="L238" s="28"/>
      <c r="M238" s="28" t="s">
        <v>4</v>
      </c>
      <c r="N238" s="28"/>
      <c r="O238" s="28"/>
      <c r="P238" s="28" t="s">
        <v>4</v>
      </c>
      <c r="Q238" s="28"/>
      <c r="R238" s="28"/>
      <c r="S238" s="28" t="s">
        <v>4</v>
      </c>
      <c r="T238" s="28"/>
      <c r="U238" s="28"/>
      <c r="V238" s="51" t="s">
        <v>4</v>
      </c>
      <c r="W238" s="51"/>
      <c r="X238" s="28" t="s">
        <v>4</v>
      </c>
      <c r="Y238" s="10" t="str">
        <f>IF(AND('Section 8'!$L$4=No,OR($BF238=FALSE,$BG238=FALSE)),Tab_NotReq,
IF(AND($C238="",$D238="",$F238="",$I238="",$R238="",$U238="",$W238="",$AA238="",$AB238=""),"",
IF(COUNTIF($AA238:$BD238,Incomplete)&gt;=1,Incomplete_or_multiple_errors&amp;": "&amp;INDEX($AA$2:$BD$4,1,MATCH(Incomplete,$AA238:$BD238,0)),Complete)))</f>
        <v/>
      </c>
      <c r="AA238" s="10" t="str">
        <f t="shared" si="143"/>
        <v/>
      </c>
      <c r="AB238" s="10" t="str" cm="1">
        <f t="array" ref="AB238">IF($AB$1=No,"",
IF(OR(BF238=FALSE,BG238=FALSE),"",
IF(AND(SUMPRODUCT(--(BH238:BH$336=TRUE))=0,SUMPRODUCT(--(BI238:BI$336=TRUE))=0),"",Incomplete)))</f>
        <v/>
      </c>
      <c r="AC238" s="10" t="str">
        <f>IF(AC$1=No,"",IF($C238="","",
IF(COUNTIF('Substances &amp; Codes'!$B$4:$H$276,$C238)=0,Incomplete,Complete)))</f>
        <v/>
      </c>
      <c r="AD238" s="10" t="str">
        <f t="shared" si="139"/>
        <v/>
      </c>
      <c r="AE238" s="10" t="str">
        <f t="shared" si="144"/>
        <v/>
      </c>
      <c r="AF238" s="10" t="str">
        <f t="shared" si="145"/>
        <v/>
      </c>
      <c r="AG238" s="10" t="str">
        <f t="shared" si="146"/>
        <v/>
      </c>
      <c r="AH238" s="10" t="str">
        <f t="shared" si="147"/>
        <v/>
      </c>
      <c r="AI238" s="10" t="str">
        <f t="shared" si="148"/>
        <v/>
      </c>
      <c r="AJ238" s="10" t="str">
        <f t="shared" si="149"/>
        <v/>
      </c>
      <c r="AK238" s="10" t="str">
        <f t="shared" si="150"/>
        <v/>
      </c>
      <c r="AL238" s="10" t="str">
        <f t="shared" si="151"/>
        <v/>
      </c>
      <c r="AM238" s="10" t="str">
        <f t="shared" si="152"/>
        <v/>
      </c>
      <c r="AN238" s="10" t="str">
        <f t="shared" si="153"/>
        <v/>
      </c>
      <c r="AO238" s="10" t="str">
        <f t="shared" si="154"/>
        <v/>
      </c>
      <c r="AP238" s="10" t="str">
        <f t="shared" si="155"/>
        <v/>
      </c>
      <c r="AQ238" s="10" t="str">
        <f t="shared" si="156"/>
        <v/>
      </c>
      <c r="AR238" s="10" t="str">
        <f t="shared" si="157"/>
        <v/>
      </c>
      <c r="AS238" s="10" t="str">
        <f t="shared" si="158"/>
        <v/>
      </c>
      <c r="AT238" s="10" t="str">
        <f t="shared" si="159"/>
        <v/>
      </c>
      <c r="AU238" s="10" t="str">
        <f t="shared" si="160"/>
        <v/>
      </c>
      <c r="AV238" s="10" t="str">
        <f t="shared" si="161"/>
        <v/>
      </c>
      <c r="AW238" s="10" t="str">
        <f t="shared" si="162"/>
        <v/>
      </c>
      <c r="AX238" s="10" t="str">
        <f t="shared" si="163"/>
        <v/>
      </c>
      <c r="AY238" s="10" t="str">
        <f t="shared" si="164"/>
        <v/>
      </c>
      <c r="AZ238" s="10" t="str">
        <f t="shared" si="165"/>
        <v/>
      </c>
      <c r="BA238" s="10" t="str">
        <f t="shared" si="166"/>
        <v/>
      </c>
      <c r="BB238" s="10" t="str">
        <f t="shared" si="167"/>
        <v/>
      </c>
      <c r="BC238" s="10" t="str">
        <f t="shared" si="176"/>
        <v/>
      </c>
      <c r="BD238" s="10" t="str">
        <f t="shared" si="168"/>
        <v/>
      </c>
      <c r="BE238" s="10"/>
      <c r="BF238" s="10" t="b">
        <f t="shared" si="169"/>
        <v>1</v>
      </c>
      <c r="BG238" s="10" t="b">
        <f t="shared" si="140"/>
        <v>1</v>
      </c>
      <c r="BH238" s="10" t="b">
        <f t="shared" si="170"/>
        <v>0</v>
      </c>
      <c r="BI238" s="10" t="b">
        <f t="shared" si="141"/>
        <v>0</v>
      </c>
      <c r="BJ238" s="10"/>
      <c r="BK238" s="10">
        <v>1000</v>
      </c>
      <c r="BL238" s="59">
        <f t="shared" si="142"/>
        <v>0</v>
      </c>
      <c r="BM238" s="59">
        <v>10</v>
      </c>
      <c r="BN238" s="10"/>
      <c r="BO238" s="10">
        <f t="shared" si="171"/>
        <v>0</v>
      </c>
      <c r="BP238" s="59">
        <f t="shared" si="172"/>
        <v>0</v>
      </c>
      <c r="BQ238" s="59">
        <f t="shared" si="173"/>
        <v>0</v>
      </c>
      <c r="BR238" s="59">
        <f t="shared" si="174"/>
        <v>0</v>
      </c>
      <c r="BS238" s="59">
        <f t="shared" si="175"/>
        <v>0</v>
      </c>
    </row>
    <row r="239" spans="1:71" x14ac:dyDescent="0.35">
      <c r="A239" s="25"/>
      <c r="B239" s="25"/>
      <c r="C239" s="51"/>
      <c r="D239" s="10" t="str">
        <f t="shared" si="138"/>
        <v/>
      </c>
      <c r="E239" s="28"/>
      <c r="F239" s="28"/>
      <c r="G239" s="28" t="s">
        <v>4</v>
      </c>
      <c r="H239" s="28"/>
      <c r="I239" s="28"/>
      <c r="J239" s="28" t="s">
        <v>4</v>
      </c>
      <c r="K239" s="28"/>
      <c r="L239" s="28"/>
      <c r="M239" s="28" t="s">
        <v>4</v>
      </c>
      <c r="N239" s="28"/>
      <c r="O239" s="28"/>
      <c r="P239" s="28" t="s">
        <v>4</v>
      </c>
      <c r="Q239" s="28"/>
      <c r="R239" s="28"/>
      <c r="S239" s="28" t="s">
        <v>4</v>
      </c>
      <c r="T239" s="28"/>
      <c r="U239" s="28"/>
      <c r="V239" s="51" t="s">
        <v>4</v>
      </c>
      <c r="W239" s="51"/>
      <c r="X239" s="28" t="s">
        <v>4</v>
      </c>
      <c r="Y239" s="10" t="str">
        <f>IF(AND('Section 8'!$L$4=No,OR($BF239=FALSE,$BG239=FALSE)),Tab_NotReq,
IF(AND($C239="",$D239="",$F239="",$I239="",$R239="",$U239="",$W239="",$AA239="",$AB239=""),"",
IF(COUNTIF($AA239:$BD239,Incomplete)&gt;=1,Incomplete_or_multiple_errors&amp;": "&amp;INDEX($AA$2:$BD$4,1,MATCH(Incomplete,$AA239:$BD239,0)),Complete)))</f>
        <v/>
      </c>
      <c r="AA239" s="10" t="str">
        <f t="shared" si="143"/>
        <v/>
      </c>
      <c r="AB239" s="10" t="str" cm="1">
        <f t="array" ref="AB239">IF($AB$1=No,"",
IF(OR(BF239=FALSE,BG239=FALSE),"",
IF(AND(SUMPRODUCT(--(BH239:BH$336=TRUE))=0,SUMPRODUCT(--(BI239:BI$336=TRUE))=0),"",Incomplete)))</f>
        <v/>
      </c>
      <c r="AC239" s="10" t="str">
        <f>IF(AC$1=No,"",IF($C239="","",
IF(COUNTIF('Substances &amp; Codes'!$B$4:$H$276,$C239)=0,Incomplete,Complete)))</f>
        <v/>
      </c>
      <c r="AD239" s="10" t="str">
        <f t="shared" si="139"/>
        <v/>
      </c>
      <c r="AE239" s="10" t="str">
        <f t="shared" si="144"/>
        <v/>
      </c>
      <c r="AF239" s="10" t="str">
        <f t="shared" si="145"/>
        <v/>
      </c>
      <c r="AG239" s="10" t="str">
        <f t="shared" si="146"/>
        <v/>
      </c>
      <c r="AH239" s="10" t="str">
        <f t="shared" si="147"/>
        <v/>
      </c>
      <c r="AI239" s="10" t="str">
        <f t="shared" si="148"/>
        <v/>
      </c>
      <c r="AJ239" s="10" t="str">
        <f t="shared" si="149"/>
        <v/>
      </c>
      <c r="AK239" s="10" t="str">
        <f t="shared" si="150"/>
        <v/>
      </c>
      <c r="AL239" s="10" t="str">
        <f t="shared" si="151"/>
        <v/>
      </c>
      <c r="AM239" s="10" t="str">
        <f t="shared" si="152"/>
        <v/>
      </c>
      <c r="AN239" s="10" t="str">
        <f t="shared" si="153"/>
        <v/>
      </c>
      <c r="AO239" s="10" t="str">
        <f t="shared" si="154"/>
        <v/>
      </c>
      <c r="AP239" s="10" t="str">
        <f t="shared" si="155"/>
        <v/>
      </c>
      <c r="AQ239" s="10" t="str">
        <f t="shared" si="156"/>
        <v/>
      </c>
      <c r="AR239" s="10" t="str">
        <f t="shared" si="157"/>
        <v/>
      </c>
      <c r="AS239" s="10" t="str">
        <f t="shared" si="158"/>
        <v/>
      </c>
      <c r="AT239" s="10" t="str">
        <f t="shared" si="159"/>
        <v/>
      </c>
      <c r="AU239" s="10" t="str">
        <f t="shared" si="160"/>
        <v/>
      </c>
      <c r="AV239" s="10" t="str">
        <f t="shared" si="161"/>
        <v/>
      </c>
      <c r="AW239" s="10" t="str">
        <f t="shared" si="162"/>
        <v/>
      </c>
      <c r="AX239" s="10" t="str">
        <f t="shared" si="163"/>
        <v/>
      </c>
      <c r="AY239" s="10" t="str">
        <f t="shared" si="164"/>
        <v/>
      </c>
      <c r="AZ239" s="10" t="str">
        <f t="shared" si="165"/>
        <v/>
      </c>
      <c r="BA239" s="10" t="str">
        <f t="shared" si="166"/>
        <v/>
      </c>
      <c r="BB239" s="10" t="str">
        <f t="shared" si="167"/>
        <v/>
      </c>
      <c r="BC239" s="10" t="str">
        <f t="shared" si="176"/>
        <v/>
      </c>
      <c r="BD239" s="10" t="str">
        <f t="shared" si="168"/>
        <v/>
      </c>
      <c r="BE239" s="10"/>
      <c r="BF239" s="10" t="b">
        <f t="shared" si="169"/>
        <v>1</v>
      </c>
      <c r="BG239" s="10" t="b">
        <f t="shared" si="140"/>
        <v>1</v>
      </c>
      <c r="BH239" s="10" t="b">
        <f t="shared" si="170"/>
        <v>0</v>
      </c>
      <c r="BI239" s="10" t="b">
        <f t="shared" si="141"/>
        <v>0</v>
      </c>
      <c r="BJ239" s="10"/>
      <c r="BK239" s="10">
        <v>1000</v>
      </c>
      <c r="BL239" s="59">
        <f t="shared" si="142"/>
        <v>0</v>
      </c>
      <c r="BM239" s="59">
        <v>10</v>
      </c>
      <c r="BN239" s="10"/>
      <c r="BO239" s="10">
        <f t="shared" si="171"/>
        <v>0</v>
      </c>
      <c r="BP239" s="59">
        <f t="shared" si="172"/>
        <v>0</v>
      </c>
      <c r="BQ239" s="59">
        <f t="shared" si="173"/>
        <v>0</v>
      </c>
      <c r="BR239" s="59">
        <f t="shared" si="174"/>
        <v>0</v>
      </c>
      <c r="BS239" s="59">
        <f t="shared" si="175"/>
        <v>0</v>
      </c>
    </row>
    <row r="240" spans="1:71" x14ac:dyDescent="0.35">
      <c r="A240" s="25"/>
      <c r="B240" s="25"/>
      <c r="C240" s="51"/>
      <c r="D240" s="10" t="str">
        <f t="shared" si="138"/>
        <v/>
      </c>
      <c r="E240" s="28"/>
      <c r="F240" s="28"/>
      <c r="G240" s="28" t="s">
        <v>4</v>
      </c>
      <c r="H240" s="28"/>
      <c r="I240" s="28"/>
      <c r="J240" s="28" t="s">
        <v>4</v>
      </c>
      <c r="K240" s="28"/>
      <c r="L240" s="28"/>
      <c r="M240" s="28" t="s">
        <v>4</v>
      </c>
      <c r="N240" s="28"/>
      <c r="O240" s="28"/>
      <c r="P240" s="28" t="s">
        <v>4</v>
      </c>
      <c r="Q240" s="28"/>
      <c r="R240" s="28"/>
      <c r="S240" s="28" t="s">
        <v>4</v>
      </c>
      <c r="T240" s="28"/>
      <c r="U240" s="28"/>
      <c r="V240" s="51" t="s">
        <v>4</v>
      </c>
      <c r="W240" s="51"/>
      <c r="X240" s="28" t="s">
        <v>4</v>
      </c>
      <c r="Y240" s="10" t="str">
        <f>IF(AND('Section 8'!$L$4=No,OR($BF240=FALSE,$BG240=FALSE)),Tab_NotReq,
IF(AND($C240="",$D240="",$F240="",$I240="",$R240="",$U240="",$W240="",$AA240="",$AB240=""),"",
IF(COUNTIF($AA240:$BD240,Incomplete)&gt;=1,Incomplete_or_multiple_errors&amp;": "&amp;INDEX($AA$2:$BD$4,1,MATCH(Incomplete,$AA240:$BD240,0)),Complete)))</f>
        <v/>
      </c>
      <c r="AA240" s="10" t="str">
        <f t="shared" si="143"/>
        <v/>
      </c>
      <c r="AB240" s="10" t="str" cm="1">
        <f t="array" ref="AB240">IF($AB$1=No,"",
IF(OR(BF240=FALSE,BG240=FALSE),"",
IF(AND(SUMPRODUCT(--(BH240:BH$336=TRUE))=0,SUMPRODUCT(--(BI240:BI$336=TRUE))=0),"",Incomplete)))</f>
        <v/>
      </c>
      <c r="AC240" s="10" t="str">
        <f>IF(AC$1=No,"",IF($C240="","",
IF(COUNTIF('Substances &amp; Codes'!$B$4:$H$276,$C240)=0,Incomplete,Complete)))</f>
        <v/>
      </c>
      <c r="AD240" s="10" t="str">
        <f t="shared" si="139"/>
        <v/>
      </c>
      <c r="AE240" s="10" t="str">
        <f t="shared" si="144"/>
        <v/>
      </c>
      <c r="AF240" s="10" t="str">
        <f t="shared" si="145"/>
        <v/>
      </c>
      <c r="AG240" s="10" t="str">
        <f t="shared" si="146"/>
        <v/>
      </c>
      <c r="AH240" s="10" t="str">
        <f t="shared" si="147"/>
        <v/>
      </c>
      <c r="AI240" s="10" t="str">
        <f t="shared" si="148"/>
        <v/>
      </c>
      <c r="AJ240" s="10" t="str">
        <f t="shared" si="149"/>
        <v/>
      </c>
      <c r="AK240" s="10" t="str">
        <f t="shared" si="150"/>
        <v/>
      </c>
      <c r="AL240" s="10" t="str">
        <f t="shared" si="151"/>
        <v/>
      </c>
      <c r="AM240" s="10" t="str">
        <f t="shared" si="152"/>
        <v/>
      </c>
      <c r="AN240" s="10" t="str">
        <f t="shared" si="153"/>
        <v/>
      </c>
      <c r="AO240" s="10" t="str">
        <f t="shared" si="154"/>
        <v/>
      </c>
      <c r="AP240" s="10" t="str">
        <f t="shared" si="155"/>
        <v/>
      </c>
      <c r="AQ240" s="10" t="str">
        <f t="shared" si="156"/>
        <v/>
      </c>
      <c r="AR240" s="10" t="str">
        <f t="shared" si="157"/>
        <v/>
      </c>
      <c r="AS240" s="10" t="str">
        <f t="shared" si="158"/>
        <v/>
      </c>
      <c r="AT240" s="10" t="str">
        <f t="shared" si="159"/>
        <v/>
      </c>
      <c r="AU240" s="10" t="str">
        <f t="shared" si="160"/>
        <v/>
      </c>
      <c r="AV240" s="10" t="str">
        <f t="shared" si="161"/>
        <v/>
      </c>
      <c r="AW240" s="10" t="str">
        <f t="shared" si="162"/>
        <v/>
      </c>
      <c r="AX240" s="10" t="str">
        <f t="shared" si="163"/>
        <v/>
      </c>
      <c r="AY240" s="10" t="str">
        <f t="shared" si="164"/>
        <v/>
      </c>
      <c r="AZ240" s="10" t="str">
        <f t="shared" si="165"/>
        <v/>
      </c>
      <c r="BA240" s="10" t="str">
        <f t="shared" si="166"/>
        <v/>
      </c>
      <c r="BB240" s="10" t="str">
        <f t="shared" si="167"/>
        <v/>
      </c>
      <c r="BC240" s="10" t="str">
        <f t="shared" si="176"/>
        <v/>
      </c>
      <c r="BD240" s="10" t="str">
        <f t="shared" si="168"/>
        <v/>
      </c>
      <c r="BE240" s="10"/>
      <c r="BF240" s="10" t="b">
        <f t="shared" si="169"/>
        <v>1</v>
      </c>
      <c r="BG240" s="10" t="b">
        <f t="shared" si="140"/>
        <v>1</v>
      </c>
      <c r="BH240" s="10" t="b">
        <f t="shared" si="170"/>
        <v>0</v>
      </c>
      <c r="BI240" s="10" t="b">
        <f t="shared" si="141"/>
        <v>0</v>
      </c>
      <c r="BJ240" s="10"/>
      <c r="BK240" s="10">
        <v>1000</v>
      </c>
      <c r="BL240" s="59">
        <f t="shared" si="142"/>
        <v>0</v>
      </c>
      <c r="BM240" s="59">
        <v>10</v>
      </c>
      <c r="BN240" s="10"/>
      <c r="BO240" s="10">
        <f t="shared" si="171"/>
        <v>0</v>
      </c>
      <c r="BP240" s="59">
        <f t="shared" si="172"/>
        <v>0</v>
      </c>
      <c r="BQ240" s="59">
        <f t="shared" si="173"/>
        <v>0</v>
      </c>
      <c r="BR240" s="59">
        <f t="shared" si="174"/>
        <v>0</v>
      </c>
      <c r="BS240" s="59">
        <f t="shared" si="175"/>
        <v>0</v>
      </c>
    </row>
    <row r="241" spans="1:71" x14ac:dyDescent="0.35">
      <c r="A241" s="25"/>
      <c r="B241" s="25"/>
      <c r="C241" s="51"/>
      <c r="D241" s="10" t="str">
        <f t="shared" si="138"/>
        <v/>
      </c>
      <c r="E241" s="28"/>
      <c r="F241" s="28"/>
      <c r="G241" s="28" t="s">
        <v>4</v>
      </c>
      <c r="H241" s="28"/>
      <c r="I241" s="28"/>
      <c r="J241" s="28" t="s">
        <v>4</v>
      </c>
      <c r="K241" s="28"/>
      <c r="L241" s="28"/>
      <c r="M241" s="28" t="s">
        <v>4</v>
      </c>
      <c r="N241" s="28"/>
      <c r="O241" s="28"/>
      <c r="P241" s="28" t="s">
        <v>4</v>
      </c>
      <c r="Q241" s="28"/>
      <c r="R241" s="28"/>
      <c r="S241" s="28" t="s">
        <v>4</v>
      </c>
      <c r="T241" s="28"/>
      <c r="U241" s="28"/>
      <c r="V241" s="51" t="s">
        <v>4</v>
      </c>
      <c r="W241" s="51"/>
      <c r="X241" s="28" t="s">
        <v>4</v>
      </c>
      <c r="Y241" s="10" t="str">
        <f>IF(AND('Section 8'!$L$4=No,OR($BF241=FALSE,$BG241=FALSE)),Tab_NotReq,
IF(AND($C241="",$D241="",$F241="",$I241="",$R241="",$U241="",$W241="",$AA241="",$AB241=""),"",
IF(COUNTIF($AA241:$BD241,Incomplete)&gt;=1,Incomplete_or_multiple_errors&amp;": "&amp;INDEX($AA$2:$BD$4,1,MATCH(Incomplete,$AA241:$BD241,0)),Complete)))</f>
        <v/>
      </c>
      <c r="AA241" s="10" t="str">
        <f t="shared" si="143"/>
        <v/>
      </c>
      <c r="AB241" s="10" t="str" cm="1">
        <f t="array" ref="AB241">IF($AB$1=No,"",
IF(OR(BF241=FALSE,BG241=FALSE),"",
IF(AND(SUMPRODUCT(--(BH241:BH$336=TRUE))=0,SUMPRODUCT(--(BI241:BI$336=TRUE))=0),"",Incomplete)))</f>
        <v/>
      </c>
      <c r="AC241" s="10" t="str">
        <f>IF(AC$1=No,"",IF($C241="","",
IF(COUNTIF('Substances &amp; Codes'!$B$4:$H$276,$C241)=0,Incomplete,Complete)))</f>
        <v/>
      </c>
      <c r="AD241" s="10" t="str">
        <f t="shared" si="139"/>
        <v/>
      </c>
      <c r="AE241" s="10" t="str">
        <f t="shared" si="144"/>
        <v/>
      </c>
      <c r="AF241" s="10" t="str">
        <f t="shared" si="145"/>
        <v/>
      </c>
      <c r="AG241" s="10" t="str">
        <f t="shared" si="146"/>
        <v/>
      </c>
      <c r="AH241" s="10" t="str">
        <f t="shared" si="147"/>
        <v/>
      </c>
      <c r="AI241" s="10" t="str">
        <f t="shared" si="148"/>
        <v/>
      </c>
      <c r="AJ241" s="10" t="str">
        <f t="shared" si="149"/>
        <v/>
      </c>
      <c r="AK241" s="10" t="str">
        <f t="shared" si="150"/>
        <v/>
      </c>
      <c r="AL241" s="10" t="str">
        <f t="shared" si="151"/>
        <v/>
      </c>
      <c r="AM241" s="10" t="str">
        <f t="shared" si="152"/>
        <v/>
      </c>
      <c r="AN241" s="10" t="str">
        <f t="shared" si="153"/>
        <v/>
      </c>
      <c r="AO241" s="10" t="str">
        <f t="shared" si="154"/>
        <v/>
      </c>
      <c r="AP241" s="10" t="str">
        <f t="shared" si="155"/>
        <v/>
      </c>
      <c r="AQ241" s="10" t="str">
        <f t="shared" si="156"/>
        <v/>
      </c>
      <c r="AR241" s="10" t="str">
        <f t="shared" si="157"/>
        <v/>
      </c>
      <c r="AS241" s="10" t="str">
        <f t="shared" si="158"/>
        <v/>
      </c>
      <c r="AT241" s="10" t="str">
        <f t="shared" si="159"/>
        <v/>
      </c>
      <c r="AU241" s="10" t="str">
        <f t="shared" si="160"/>
        <v/>
      </c>
      <c r="AV241" s="10" t="str">
        <f t="shared" si="161"/>
        <v/>
      </c>
      <c r="AW241" s="10" t="str">
        <f t="shared" si="162"/>
        <v/>
      </c>
      <c r="AX241" s="10" t="str">
        <f t="shared" si="163"/>
        <v/>
      </c>
      <c r="AY241" s="10" t="str">
        <f t="shared" si="164"/>
        <v/>
      </c>
      <c r="AZ241" s="10" t="str">
        <f t="shared" si="165"/>
        <v/>
      </c>
      <c r="BA241" s="10" t="str">
        <f t="shared" si="166"/>
        <v/>
      </c>
      <c r="BB241" s="10" t="str">
        <f t="shared" si="167"/>
        <v/>
      </c>
      <c r="BC241" s="10" t="str">
        <f t="shared" si="176"/>
        <v/>
      </c>
      <c r="BD241" s="10" t="str">
        <f t="shared" si="168"/>
        <v/>
      </c>
      <c r="BE241" s="10"/>
      <c r="BF241" s="10" t="b">
        <f t="shared" si="169"/>
        <v>1</v>
      </c>
      <c r="BG241" s="10" t="b">
        <f t="shared" si="140"/>
        <v>1</v>
      </c>
      <c r="BH241" s="10" t="b">
        <f t="shared" si="170"/>
        <v>0</v>
      </c>
      <c r="BI241" s="10" t="b">
        <f t="shared" si="141"/>
        <v>0</v>
      </c>
      <c r="BJ241" s="10"/>
      <c r="BK241" s="10">
        <v>1000</v>
      </c>
      <c r="BL241" s="59">
        <f t="shared" si="142"/>
        <v>0</v>
      </c>
      <c r="BM241" s="59">
        <v>10</v>
      </c>
      <c r="BN241" s="10"/>
      <c r="BO241" s="10">
        <f t="shared" si="171"/>
        <v>0</v>
      </c>
      <c r="BP241" s="59">
        <f t="shared" si="172"/>
        <v>0</v>
      </c>
      <c r="BQ241" s="59">
        <f t="shared" si="173"/>
        <v>0</v>
      </c>
      <c r="BR241" s="59">
        <f t="shared" si="174"/>
        <v>0</v>
      </c>
      <c r="BS241" s="59">
        <f t="shared" si="175"/>
        <v>0</v>
      </c>
    </row>
    <row r="242" spans="1:71" x14ac:dyDescent="0.35">
      <c r="A242" s="25"/>
      <c r="B242" s="25"/>
      <c r="C242" s="51"/>
      <c r="D242" s="10" t="str">
        <f t="shared" si="138"/>
        <v/>
      </c>
      <c r="E242" s="28"/>
      <c r="F242" s="28"/>
      <c r="G242" s="28" t="s">
        <v>4</v>
      </c>
      <c r="H242" s="28"/>
      <c r="I242" s="28"/>
      <c r="J242" s="28" t="s">
        <v>4</v>
      </c>
      <c r="K242" s="28"/>
      <c r="L242" s="28"/>
      <c r="M242" s="28" t="s">
        <v>4</v>
      </c>
      <c r="N242" s="28"/>
      <c r="O242" s="28"/>
      <c r="P242" s="28" t="s">
        <v>4</v>
      </c>
      <c r="Q242" s="28"/>
      <c r="R242" s="28"/>
      <c r="S242" s="28" t="s">
        <v>4</v>
      </c>
      <c r="T242" s="28"/>
      <c r="U242" s="28"/>
      <c r="V242" s="51" t="s">
        <v>4</v>
      </c>
      <c r="W242" s="51"/>
      <c r="X242" s="28" t="s">
        <v>4</v>
      </c>
      <c r="Y242" s="10" t="str">
        <f>IF(AND('Section 8'!$L$4=No,OR($BF242=FALSE,$BG242=FALSE)),Tab_NotReq,
IF(AND($C242="",$D242="",$F242="",$I242="",$R242="",$U242="",$W242="",$AA242="",$AB242=""),"",
IF(COUNTIF($AA242:$BD242,Incomplete)&gt;=1,Incomplete_or_multiple_errors&amp;": "&amp;INDEX($AA$2:$BD$4,1,MATCH(Incomplete,$AA242:$BD242,0)),Complete)))</f>
        <v/>
      </c>
      <c r="AA242" s="10" t="str">
        <f t="shared" si="143"/>
        <v/>
      </c>
      <c r="AB242" s="10" t="str" cm="1">
        <f t="array" ref="AB242">IF($AB$1=No,"",
IF(OR(BF242=FALSE,BG242=FALSE),"",
IF(AND(SUMPRODUCT(--(BH242:BH$336=TRUE))=0,SUMPRODUCT(--(BI242:BI$336=TRUE))=0),"",Incomplete)))</f>
        <v/>
      </c>
      <c r="AC242" s="10" t="str">
        <f>IF(AC$1=No,"",IF($C242="","",
IF(COUNTIF('Substances &amp; Codes'!$B$4:$H$276,$C242)=0,Incomplete,Complete)))</f>
        <v/>
      </c>
      <c r="AD242" s="10" t="str">
        <f t="shared" si="139"/>
        <v/>
      </c>
      <c r="AE242" s="10" t="str">
        <f t="shared" si="144"/>
        <v/>
      </c>
      <c r="AF242" s="10" t="str">
        <f t="shared" si="145"/>
        <v/>
      </c>
      <c r="AG242" s="10" t="str">
        <f t="shared" si="146"/>
        <v/>
      </c>
      <c r="AH242" s="10" t="str">
        <f t="shared" si="147"/>
        <v/>
      </c>
      <c r="AI242" s="10" t="str">
        <f t="shared" si="148"/>
        <v/>
      </c>
      <c r="AJ242" s="10" t="str">
        <f t="shared" si="149"/>
        <v/>
      </c>
      <c r="AK242" s="10" t="str">
        <f t="shared" si="150"/>
        <v/>
      </c>
      <c r="AL242" s="10" t="str">
        <f t="shared" si="151"/>
        <v/>
      </c>
      <c r="AM242" s="10" t="str">
        <f t="shared" si="152"/>
        <v/>
      </c>
      <c r="AN242" s="10" t="str">
        <f t="shared" si="153"/>
        <v/>
      </c>
      <c r="AO242" s="10" t="str">
        <f t="shared" si="154"/>
        <v/>
      </c>
      <c r="AP242" s="10" t="str">
        <f t="shared" si="155"/>
        <v/>
      </c>
      <c r="AQ242" s="10" t="str">
        <f t="shared" si="156"/>
        <v/>
      </c>
      <c r="AR242" s="10" t="str">
        <f t="shared" si="157"/>
        <v/>
      </c>
      <c r="AS242" s="10" t="str">
        <f t="shared" si="158"/>
        <v/>
      </c>
      <c r="AT242" s="10" t="str">
        <f t="shared" si="159"/>
        <v/>
      </c>
      <c r="AU242" s="10" t="str">
        <f t="shared" si="160"/>
        <v/>
      </c>
      <c r="AV242" s="10" t="str">
        <f t="shared" si="161"/>
        <v/>
      </c>
      <c r="AW242" s="10" t="str">
        <f t="shared" si="162"/>
        <v/>
      </c>
      <c r="AX242" s="10" t="str">
        <f t="shared" si="163"/>
        <v/>
      </c>
      <c r="AY242" s="10" t="str">
        <f t="shared" si="164"/>
        <v/>
      </c>
      <c r="AZ242" s="10" t="str">
        <f t="shared" si="165"/>
        <v/>
      </c>
      <c r="BA242" s="10" t="str">
        <f t="shared" si="166"/>
        <v/>
      </c>
      <c r="BB242" s="10" t="str">
        <f t="shared" si="167"/>
        <v/>
      </c>
      <c r="BC242" s="10" t="str">
        <f t="shared" si="176"/>
        <v/>
      </c>
      <c r="BD242" s="10" t="str">
        <f t="shared" si="168"/>
        <v/>
      </c>
      <c r="BE242" s="10"/>
      <c r="BF242" s="10" t="b">
        <f t="shared" si="169"/>
        <v>1</v>
      </c>
      <c r="BG242" s="10" t="b">
        <f t="shared" si="140"/>
        <v>1</v>
      </c>
      <c r="BH242" s="10" t="b">
        <f t="shared" si="170"/>
        <v>0</v>
      </c>
      <c r="BI242" s="10" t="b">
        <f t="shared" si="141"/>
        <v>0</v>
      </c>
      <c r="BJ242" s="10"/>
      <c r="BK242" s="10">
        <v>1000</v>
      </c>
      <c r="BL242" s="59">
        <f t="shared" si="142"/>
        <v>0</v>
      </c>
      <c r="BM242" s="59">
        <v>10</v>
      </c>
      <c r="BN242" s="10"/>
      <c r="BO242" s="10">
        <f t="shared" si="171"/>
        <v>0</v>
      </c>
      <c r="BP242" s="59">
        <f t="shared" si="172"/>
        <v>0</v>
      </c>
      <c r="BQ242" s="59">
        <f t="shared" si="173"/>
        <v>0</v>
      </c>
      <c r="BR242" s="59">
        <f t="shared" si="174"/>
        <v>0</v>
      </c>
      <c r="BS242" s="59">
        <f t="shared" si="175"/>
        <v>0</v>
      </c>
    </row>
    <row r="243" spans="1:71" x14ac:dyDescent="0.35">
      <c r="A243" s="25"/>
      <c r="B243" s="25"/>
      <c r="C243" s="51"/>
      <c r="D243" s="10" t="str">
        <f t="shared" si="138"/>
        <v/>
      </c>
      <c r="E243" s="28"/>
      <c r="F243" s="28"/>
      <c r="G243" s="28" t="s">
        <v>4</v>
      </c>
      <c r="H243" s="28"/>
      <c r="I243" s="28"/>
      <c r="J243" s="28" t="s">
        <v>4</v>
      </c>
      <c r="K243" s="28"/>
      <c r="L243" s="28"/>
      <c r="M243" s="28" t="s">
        <v>4</v>
      </c>
      <c r="N243" s="28"/>
      <c r="O243" s="28"/>
      <c r="P243" s="28" t="s">
        <v>4</v>
      </c>
      <c r="Q243" s="28"/>
      <c r="R243" s="28"/>
      <c r="S243" s="28" t="s">
        <v>4</v>
      </c>
      <c r="T243" s="28"/>
      <c r="U243" s="28"/>
      <c r="V243" s="51" t="s">
        <v>4</v>
      </c>
      <c r="W243" s="51"/>
      <c r="X243" s="28" t="s">
        <v>4</v>
      </c>
      <c r="Y243" s="10" t="str">
        <f>IF(AND('Section 8'!$L$4=No,OR($BF243=FALSE,$BG243=FALSE)),Tab_NotReq,
IF(AND($C243="",$D243="",$F243="",$I243="",$R243="",$U243="",$W243="",$AA243="",$AB243=""),"",
IF(COUNTIF($AA243:$BD243,Incomplete)&gt;=1,Incomplete_or_multiple_errors&amp;": "&amp;INDEX($AA$2:$BD$4,1,MATCH(Incomplete,$AA243:$BD243,0)),Complete)))</f>
        <v/>
      </c>
      <c r="AA243" s="10" t="str">
        <f t="shared" si="143"/>
        <v/>
      </c>
      <c r="AB243" s="10" t="str" cm="1">
        <f t="array" ref="AB243">IF($AB$1=No,"",
IF(OR(BF243=FALSE,BG243=FALSE),"",
IF(AND(SUMPRODUCT(--(BH243:BH$336=TRUE))=0,SUMPRODUCT(--(BI243:BI$336=TRUE))=0),"",Incomplete)))</f>
        <v/>
      </c>
      <c r="AC243" s="10" t="str">
        <f>IF(AC$1=No,"",IF($C243="","",
IF(COUNTIF('Substances &amp; Codes'!$B$4:$H$276,$C243)=0,Incomplete,Complete)))</f>
        <v/>
      </c>
      <c r="AD243" s="10" t="str">
        <f t="shared" si="139"/>
        <v/>
      </c>
      <c r="AE243" s="10" t="str">
        <f t="shared" si="144"/>
        <v/>
      </c>
      <c r="AF243" s="10" t="str">
        <f t="shared" si="145"/>
        <v/>
      </c>
      <c r="AG243" s="10" t="str">
        <f t="shared" si="146"/>
        <v/>
      </c>
      <c r="AH243" s="10" t="str">
        <f t="shared" si="147"/>
        <v/>
      </c>
      <c r="AI243" s="10" t="str">
        <f t="shared" si="148"/>
        <v/>
      </c>
      <c r="AJ243" s="10" t="str">
        <f t="shared" si="149"/>
        <v/>
      </c>
      <c r="AK243" s="10" t="str">
        <f t="shared" si="150"/>
        <v/>
      </c>
      <c r="AL243" s="10" t="str">
        <f t="shared" si="151"/>
        <v/>
      </c>
      <c r="AM243" s="10" t="str">
        <f t="shared" si="152"/>
        <v/>
      </c>
      <c r="AN243" s="10" t="str">
        <f t="shared" si="153"/>
        <v/>
      </c>
      <c r="AO243" s="10" t="str">
        <f t="shared" si="154"/>
        <v/>
      </c>
      <c r="AP243" s="10" t="str">
        <f t="shared" si="155"/>
        <v/>
      </c>
      <c r="AQ243" s="10" t="str">
        <f t="shared" si="156"/>
        <v/>
      </c>
      <c r="AR243" s="10" t="str">
        <f t="shared" si="157"/>
        <v/>
      </c>
      <c r="AS243" s="10" t="str">
        <f t="shared" si="158"/>
        <v/>
      </c>
      <c r="AT243" s="10" t="str">
        <f t="shared" si="159"/>
        <v/>
      </c>
      <c r="AU243" s="10" t="str">
        <f t="shared" si="160"/>
        <v/>
      </c>
      <c r="AV243" s="10" t="str">
        <f t="shared" si="161"/>
        <v/>
      </c>
      <c r="AW243" s="10" t="str">
        <f t="shared" si="162"/>
        <v/>
      </c>
      <c r="AX243" s="10" t="str">
        <f t="shared" si="163"/>
        <v/>
      </c>
      <c r="AY243" s="10" t="str">
        <f t="shared" si="164"/>
        <v/>
      </c>
      <c r="AZ243" s="10" t="str">
        <f t="shared" si="165"/>
        <v/>
      </c>
      <c r="BA243" s="10" t="str">
        <f t="shared" si="166"/>
        <v/>
      </c>
      <c r="BB243" s="10" t="str">
        <f t="shared" si="167"/>
        <v/>
      </c>
      <c r="BC243" s="10" t="str">
        <f t="shared" si="176"/>
        <v/>
      </c>
      <c r="BD243" s="10" t="str">
        <f t="shared" si="168"/>
        <v/>
      </c>
      <c r="BE243" s="10"/>
      <c r="BF243" s="10" t="b">
        <f t="shared" si="169"/>
        <v>1</v>
      </c>
      <c r="BG243" s="10" t="b">
        <f t="shared" si="140"/>
        <v>1</v>
      </c>
      <c r="BH243" s="10" t="b">
        <f t="shared" si="170"/>
        <v>0</v>
      </c>
      <c r="BI243" s="10" t="b">
        <f t="shared" si="141"/>
        <v>0</v>
      </c>
      <c r="BJ243" s="10"/>
      <c r="BK243" s="10">
        <v>1000</v>
      </c>
      <c r="BL243" s="59">
        <f t="shared" si="142"/>
        <v>0</v>
      </c>
      <c r="BM243" s="59">
        <v>10</v>
      </c>
      <c r="BN243" s="10"/>
      <c r="BO243" s="10">
        <f t="shared" si="171"/>
        <v>0</v>
      </c>
      <c r="BP243" s="59">
        <f t="shared" si="172"/>
        <v>0</v>
      </c>
      <c r="BQ243" s="59">
        <f t="shared" si="173"/>
        <v>0</v>
      </c>
      <c r="BR243" s="59">
        <f t="shared" si="174"/>
        <v>0</v>
      </c>
      <c r="BS243" s="59">
        <f t="shared" si="175"/>
        <v>0</v>
      </c>
    </row>
    <row r="244" spans="1:71" x14ac:dyDescent="0.35">
      <c r="A244" s="25"/>
      <c r="B244" s="25"/>
      <c r="C244" s="51"/>
      <c r="D244" s="10" t="str">
        <f t="shared" si="138"/>
        <v/>
      </c>
      <c r="E244" s="28"/>
      <c r="F244" s="28"/>
      <c r="G244" s="28" t="s">
        <v>4</v>
      </c>
      <c r="H244" s="28"/>
      <c r="I244" s="28"/>
      <c r="J244" s="28" t="s">
        <v>4</v>
      </c>
      <c r="K244" s="28"/>
      <c r="L244" s="28"/>
      <c r="M244" s="28" t="s">
        <v>4</v>
      </c>
      <c r="N244" s="28"/>
      <c r="O244" s="28"/>
      <c r="P244" s="28" t="s">
        <v>4</v>
      </c>
      <c r="Q244" s="28"/>
      <c r="R244" s="28"/>
      <c r="S244" s="28" t="s">
        <v>4</v>
      </c>
      <c r="T244" s="28"/>
      <c r="U244" s="28"/>
      <c r="V244" s="51" t="s">
        <v>4</v>
      </c>
      <c r="W244" s="51"/>
      <c r="X244" s="28" t="s">
        <v>4</v>
      </c>
      <c r="Y244" s="10" t="str">
        <f>IF(AND('Section 8'!$L$4=No,OR($BF244=FALSE,$BG244=FALSE)),Tab_NotReq,
IF(AND($C244="",$D244="",$F244="",$I244="",$R244="",$U244="",$W244="",$AA244="",$AB244=""),"",
IF(COUNTIF($AA244:$BD244,Incomplete)&gt;=1,Incomplete_or_multiple_errors&amp;": "&amp;INDEX($AA$2:$BD$4,1,MATCH(Incomplete,$AA244:$BD244,0)),Complete)))</f>
        <v/>
      </c>
      <c r="AA244" s="10" t="str">
        <f t="shared" si="143"/>
        <v/>
      </c>
      <c r="AB244" s="10" t="str" cm="1">
        <f t="array" ref="AB244">IF($AB$1=No,"",
IF(OR(BF244=FALSE,BG244=FALSE),"",
IF(AND(SUMPRODUCT(--(BH244:BH$336=TRUE))=0,SUMPRODUCT(--(BI244:BI$336=TRUE))=0),"",Incomplete)))</f>
        <v/>
      </c>
      <c r="AC244" s="10" t="str">
        <f>IF(AC$1=No,"",IF($C244="","",
IF(COUNTIF('Substances &amp; Codes'!$B$4:$H$276,$C244)=0,Incomplete,Complete)))</f>
        <v/>
      </c>
      <c r="AD244" s="10" t="str">
        <f t="shared" si="139"/>
        <v/>
      </c>
      <c r="AE244" s="10" t="str">
        <f t="shared" si="144"/>
        <v/>
      </c>
      <c r="AF244" s="10" t="str">
        <f t="shared" si="145"/>
        <v/>
      </c>
      <c r="AG244" s="10" t="str">
        <f t="shared" si="146"/>
        <v/>
      </c>
      <c r="AH244" s="10" t="str">
        <f t="shared" si="147"/>
        <v/>
      </c>
      <c r="AI244" s="10" t="str">
        <f t="shared" si="148"/>
        <v/>
      </c>
      <c r="AJ244" s="10" t="str">
        <f t="shared" si="149"/>
        <v/>
      </c>
      <c r="AK244" s="10" t="str">
        <f t="shared" si="150"/>
        <v/>
      </c>
      <c r="AL244" s="10" t="str">
        <f t="shared" si="151"/>
        <v/>
      </c>
      <c r="AM244" s="10" t="str">
        <f t="shared" si="152"/>
        <v/>
      </c>
      <c r="AN244" s="10" t="str">
        <f t="shared" si="153"/>
        <v/>
      </c>
      <c r="AO244" s="10" t="str">
        <f t="shared" si="154"/>
        <v/>
      </c>
      <c r="AP244" s="10" t="str">
        <f t="shared" si="155"/>
        <v/>
      </c>
      <c r="AQ244" s="10" t="str">
        <f t="shared" si="156"/>
        <v/>
      </c>
      <c r="AR244" s="10" t="str">
        <f t="shared" si="157"/>
        <v/>
      </c>
      <c r="AS244" s="10" t="str">
        <f t="shared" si="158"/>
        <v/>
      </c>
      <c r="AT244" s="10" t="str">
        <f t="shared" si="159"/>
        <v/>
      </c>
      <c r="AU244" s="10" t="str">
        <f t="shared" si="160"/>
        <v/>
      </c>
      <c r="AV244" s="10" t="str">
        <f t="shared" si="161"/>
        <v/>
      </c>
      <c r="AW244" s="10" t="str">
        <f t="shared" si="162"/>
        <v/>
      </c>
      <c r="AX244" s="10" t="str">
        <f t="shared" si="163"/>
        <v/>
      </c>
      <c r="AY244" s="10" t="str">
        <f t="shared" si="164"/>
        <v/>
      </c>
      <c r="AZ244" s="10" t="str">
        <f t="shared" si="165"/>
        <v/>
      </c>
      <c r="BA244" s="10" t="str">
        <f t="shared" si="166"/>
        <v/>
      </c>
      <c r="BB244" s="10" t="str">
        <f t="shared" si="167"/>
        <v/>
      </c>
      <c r="BC244" s="10" t="str">
        <f t="shared" si="176"/>
        <v/>
      </c>
      <c r="BD244" s="10" t="str">
        <f t="shared" si="168"/>
        <v/>
      </c>
      <c r="BE244" s="10"/>
      <c r="BF244" s="10" t="b">
        <f t="shared" si="169"/>
        <v>1</v>
      </c>
      <c r="BG244" s="10" t="b">
        <f t="shared" si="140"/>
        <v>1</v>
      </c>
      <c r="BH244" s="10" t="b">
        <f t="shared" si="170"/>
        <v>0</v>
      </c>
      <c r="BI244" s="10" t="b">
        <f t="shared" si="141"/>
        <v>0</v>
      </c>
      <c r="BJ244" s="10"/>
      <c r="BK244" s="10">
        <v>1000</v>
      </c>
      <c r="BL244" s="59">
        <f t="shared" si="142"/>
        <v>0</v>
      </c>
      <c r="BM244" s="59">
        <v>10</v>
      </c>
      <c r="BN244" s="10"/>
      <c r="BO244" s="10">
        <f t="shared" si="171"/>
        <v>0</v>
      </c>
      <c r="BP244" s="59">
        <f t="shared" si="172"/>
        <v>0</v>
      </c>
      <c r="BQ244" s="59">
        <f t="shared" si="173"/>
        <v>0</v>
      </c>
      <c r="BR244" s="59">
        <f t="shared" si="174"/>
        <v>0</v>
      </c>
      <c r="BS244" s="59">
        <f t="shared" si="175"/>
        <v>0</v>
      </c>
    </row>
    <row r="245" spans="1:71" x14ac:dyDescent="0.35">
      <c r="A245" s="25"/>
      <c r="B245" s="25"/>
      <c r="C245" s="51"/>
      <c r="D245" s="10" t="str">
        <f t="shared" si="138"/>
        <v/>
      </c>
      <c r="E245" s="28"/>
      <c r="F245" s="28"/>
      <c r="G245" s="28" t="s">
        <v>4</v>
      </c>
      <c r="H245" s="28"/>
      <c r="I245" s="28"/>
      <c r="J245" s="28" t="s">
        <v>4</v>
      </c>
      <c r="K245" s="28"/>
      <c r="L245" s="28"/>
      <c r="M245" s="28" t="s">
        <v>4</v>
      </c>
      <c r="N245" s="28"/>
      <c r="O245" s="28"/>
      <c r="P245" s="28" t="s">
        <v>4</v>
      </c>
      <c r="Q245" s="28"/>
      <c r="R245" s="28"/>
      <c r="S245" s="28" t="s">
        <v>4</v>
      </c>
      <c r="T245" s="28"/>
      <c r="U245" s="28"/>
      <c r="V245" s="51" t="s">
        <v>4</v>
      </c>
      <c r="W245" s="51"/>
      <c r="X245" s="28" t="s">
        <v>4</v>
      </c>
      <c r="Y245" s="10" t="str">
        <f>IF(AND('Section 8'!$L$4=No,OR($BF245=FALSE,$BG245=FALSE)),Tab_NotReq,
IF(AND($C245="",$D245="",$F245="",$I245="",$R245="",$U245="",$W245="",$AA245="",$AB245=""),"",
IF(COUNTIF($AA245:$BD245,Incomplete)&gt;=1,Incomplete_or_multiple_errors&amp;": "&amp;INDEX($AA$2:$BD$4,1,MATCH(Incomplete,$AA245:$BD245,0)),Complete)))</f>
        <v/>
      </c>
      <c r="AA245" s="10" t="str">
        <f t="shared" si="143"/>
        <v/>
      </c>
      <c r="AB245" s="10" t="str" cm="1">
        <f t="array" ref="AB245">IF($AB$1=No,"",
IF(OR(BF245=FALSE,BG245=FALSE),"",
IF(AND(SUMPRODUCT(--(BH245:BH$336=TRUE))=0,SUMPRODUCT(--(BI245:BI$336=TRUE))=0),"",Incomplete)))</f>
        <v/>
      </c>
      <c r="AC245" s="10" t="str">
        <f>IF(AC$1=No,"",IF($C245="","",
IF(COUNTIF('Substances &amp; Codes'!$B$4:$H$276,$C245)=0,Incomplete,Complete)))</f>
        <v/>
      </c>
      <c r="AD245" s="10" t="str">
        <f t="shared" si="139"/>
        <v/>
      </c>
      <c r="AE245" s="10" t="str">
        <f t="shared" si="144"/>
        <v/>
      </c>
      <c r="AF245" s="10" t="str">
        <f t="shared" si="145"/>
        <v/>
      </c>
      <c r="AG245" s="10" t="str">
        <f t="shared" si="146"/>
        <v/>
      </c>
      <c r="AH245" s="10" t="str">
        <f t="shared" si="147"/>
        <v/>
      </c>
      <c r="AI245" s="10" t="str">
        <f t="shared" si="148"/>
        <v/>
      </c>
      <c r="AJ245" s="10" t="str">
        <f t="shared" si="149"/>
        <v/>
      </c>
      <c r="AK245" s="10" t="str">
        <f t="shared" si="150"/>
        <v/>
      </c>
      <c r="AL245" s="10" t="str">
        <f t="shared" si="151"/>
        <v/>
      </c>
      <c r="AM245" s="10" t="str">
        <f t="shared" si="152"/>
        <v/>
      </c>
      <c r="AN245" s="10" t="str">
        <f t="shared" si="153"/>
        <v/>
      </c>
      <c r="AO245" s="10" t="str">
        <f t="shared" si="154"/>
        <v/>
      </c>
      <c r="AP245" s="10" t="str">
        <f t="shared" si="155"/>
        <v/>
      </c>
      <c r="AQ245" s="10" t="str">
        <f t="shared" si="156"/>
        <v/>
      </c>
      <c r="AR245" s="10" t="str">
        <f t="shared" si="157"/>
        <v/>
      </c>
      <c r="AS245" s="10" t="str">
        <f t="shared" si="158"/>
        <v/>
      </c>
      <c r="AT245" s="10" t="str">
        <f t="shared" si="159"/>
        <v/>
      </c>
      <c r="AU245" s="10" t="str">
        <f t="shared" si="160"/>
        <v/>
      </c>
      <c r="AV245" s="10" t="str">
        <f t="shared" si="161"/>
        <v/>
      </c>
      <c r="AW245" s="10" t="str">
        <f t="shared" si="162"/>
        <v/>
      </c>
      <c r="AX245" s="10" t="str">
        <f t="shared" si="163"/>
        <v/>
      </c>
      <c r="AY245" s="10" t="str">
        <f t="shared" si="164"/>
        <v/>
      </c>
      <c r="AZ245" s="10" t="str">
        <f t="shared" si="165"/>
        <v/>
      </c>
      <c r="BA245" s="10" t="str">
        <f t="shared" si="166"/>
        <v/>
      </c>
      <c r="BB245" s="10" t="str">
        <f t="shared" si="167"/>
        <v/>
      </c>
      <c r="BC245" s="10" t="str">
        <f t="shared" si="176"/>
        <v/>
      </c>
      <c r="BD245" s="10" t="str">
        <f t="shared" si="168"/>
        <v/>
      </c>
      <c r="BE245" s="10"/>
      <c r="BF245" s="10" t="b">
        <f t="shared" si="169"/>
        <v>1</v>
      </c>
      <c r="BG245" s="10" t="b">
        <f t="shared" si="140"/>
        <v>1</v>
      </c>
      <c r="BH245" s="10" t="b">
        <f t="shared" si="170"/>
        <v>0</v>
      </c>
      <c r="BI245" s="10" t="b">
        <f t="shared" si="141"/>
        <v>0</v>
      </c>
      <c r="BJ245" s="10"/>
      <c r="BK245" s="10">
        <v>1000</v>
      </c>
      <c r="BL245" s="59">
        <f t="shared" si="142"/>
        <v>0</v>
      </c>
      <c r="BM245" s="59">
        <v>10</v>
      </c>
      <c r="BN245" s="10"/>
      <c r="BO245" s="10">
        <f t="shared" si="171"/>
        <v>0</v>
      </c>
      <c r="BP245" s="59">
        <f t="shared" si="172"/>
        <v>0</v>
      </c>
      <c r="BQ245" s="59">
        <f t="shared" si="173"/>
        <v>0</v>
      </c>
      <c r="BR245" s="59">
        <f t="shared" si="174"/>
        <v>0</v>
      </c>
      <c r="BS245" s="59">
        <f t="shared" si="175"/>
        <v>0</v>
      </c>
    </row>
    <row r="246" spans="1:71" x14ac:dyDescent="0.35">
      <c r="A246" s="25"/>
      <c r="B246" s="25"/>
      <c r="C246" s="51"/>
      <c r="D246" s="10" t="str">
        <f t="shared" si="138"/>
        <v/>
      </c>
      <c r="E246" s="28"/>
      <c r="F246" s="28"/>
      <c r="G246" s="28" t="s">
        <v>4</v>
      </c>
      <c r="H246" s="28"/>
      <c r="I246" s="28"/>
      <c r="J246" s="28" t="s">
        <v>4</v>
      </c>
      <c r="K246" s="28"/>
      <c r="L246" s="28"/>
      <c r="M246" s="28" t="s">
        <v>4</v>
      </c>
      <c r="N246" s="28"/>
      <c r="O246" s="28"/>
      <c r="P246" s="28" t="s">
        <v>4</v>
      </c>
      <c r="Q246" s="28"/>
      <c r="R246" s="28"/>
      <c r="S246" s="28" t="s">
        <v>4</v>
      </c>
      <c r="T246" s="28"/>
      <c r="U246" s="28"/>
      <c r="V246" s="51" t="s">
        <v>4</v>
      </c>
      <c r="W246" s="51"/>
      <c r="X246" s="28" t="s">
        <v>4</v>
      </c>
      <c r="Y246" s="10" t="str">
        <f>IF(AND('Section 8'!$L$4=No,OR($BF246=FALSE,$BG246=FALSE)),Tab_NotReq,
IF(AND($C246="",$D246="",$F246="",$I246="",$R246="",$U246="",$W246="",$AA246="",$AB246=""),"",
IF(COUNTIF($AA246:$BD246,Incomplete)&gt;=1,Incomplete_or_multiple_errors&amp;": "&amp;INDEX($AA$2:$BD$4,1,MATCH(Incomplete,$AA246:$BD246,0)),Complete)))</f>
        <v/>
      </c>
      <c r="AA246" s="10" t="str">
        <f t="shared" si="143"/>
        <v/>
      </c>
      <c r="AB246" s="10" t="str" cm="1">
        <f t="array" ref="AB246">IF($AB$1=No,"",
IF(OR(BF246=FALSE,BG246=FALSE),"",
IF(AND(SUMPRODUCT(--(BH246:BH$336=TRUE))=0,SUMPRODUCT(--(BI246:BI$336=TRUE))=0),"",Incomplete)))</f>
        <v/>
      </c>
      <c r="AC246" s="10" t="str">
        <f>IF(AC$1=No,"",IF($C246="","",
IF(COUNTIF('Substances &amp; Codes'!$B$4:$H$276,$C246)=0,Incomplete,Complete)))</f>
        <v/>
      </c>
      <c r="AD246" s="10" t="str">
        <f t="shared" si="139"/>
        <v/>
      </c>
      <c r="AE246" s="10" t="str">
        <f t="shared" si="144"/>
        <v/>
      </c>
      <c r="AF246" s="10" t="str">
        <f t="shared" si="145"/>
        <v/>
      </c>
      <c r="AG246" s="10" t="str">
        <f t="shared" si="146"/>
        <v/>
      </c>
      <c r="AH246" s="10" t="str">
        <f t="shared" si="147"/>
        <v/>
      </c>
      <c r="AI246" s="10" t="str">
        <f t="shared" si="148"/>
        <v/>
      </c>
      <c r="AJ246" s="10" t="str">
        <f t="shared" si="149"/>
        <v/>
      </c>
      <c r="AK246" s="10" t="str">
        <f t="shared" si="150"/>
        <v/>
      </c>
      <c r="AL246" s="10" t="str">
        <f t="shared" si="151"/>
        <v/>
      </c>
      <c r="AM246" s="10" t="str">
        <f t="shared" si="152"/>
        <v/>
      </c>
      <c r="AN246" s="10" t="str">
        <f t="shared" si="153"/>
        <v/>
      </c>
      <c r="AO246" s="10" t="str">
        <f t="shared" si="154"/>
        <v/>
      </c>
      <c r="AP246" s="10" t="str">
        <f t="shared" si="155"/>
        <v/>
      </c>
      <c r="AQ246" s="10" t="str">
        <f t="shared" si="156"/>
        <v/>
      </c>
      <c r="AR246" s="10" t="str">
        <f t="shared" si="157"/>
        <v/>
      </c>
      <c r="AS246" s="10" t="str">
        <f t="shared" si="158"/>
        <v/>
      </c>
      <c r="AT246" s="10" t="str">
        <f t="shared" si="159"/>
        <v/>
      </c>
      <c r="AU246" s="10" t="str">
        <f t="shared" si="160"/>
        <v/>
      </c>
      <c r="AV246" s="10" t="str">
        <f t="shared" si="161"/>
        <v/>
      </c>
      <c r="AW246" s="10" t="str">
        <f t="shared" si="162"/>
        <v/>
      </c>
      <c r="AX246" s="10" t="str">
        <f t="shared" si="163"/>
        <v/>
      </c>
      <c r="AY246" s="10" t="str">
        <f t="shared" si="164"/>
        <v/>
      </c>
      <c r="AZ246" s="10" t="str">
        <f t="shared" si="165"/>
        <v/>
      </c>
      <c r="BA246" s="10" t="str">
        <f t="shared" si="166"/>
        <v/>
      </c>
      <c r="BB246" s="10" t="str">
        <f t="shared" si="167"/>
        <v/>
      </c>
      <c r="BC246" s="10" t="str">
        <f t="shared" si="176"/>
        <v/>
      </c>
      <c r="BD246" s="10" t="str">
        <f t="shared" si="168"/>
        <v/>
      </c>
      <c r="BE246" s="10"/>
      <c r="BF246" s="10" t="b">
        <f t="shared" si="169"/>
        <v>1</v>
      </c>
      <c r="BG246" s="10" t="b">
        <f t="shared" si="140"/>
        <v>1</v>
      </c>
      <c r="BH246" s="10" t="b">
        <f t="shared" si="170"/>
        <v>0</v>
      </c>
      <c r="BI246" s="10" t="b">
        <f t="shared" si="141"/>
        <v>0</v>
      </c>
      <c r="BJ246" s="10"/>
      <c r="BK246" s="10">
        <v>1000</v>
      </c>
      <c r="BL246" s="59">
        <f t="shared" si="142"/>
        <v>0</v>
      </c>
      <c r="BM246" s="59">
        <v>10</v>
      </c>
      <c r="BN246" s="10"/>
      <c r="BO246" s="10">
        <f t="shared" si="171"/>
        <v>0</v>
      </c>
      <c r="BP246" s="59">
        <f t="shared" si="172"/>
        <v>0</v>
      </c>
      <c r="BQ246" s="59">
        <f t="shared" si="173"/>
        <v>0</v>
      </c>
      <c r="BR246" s="59">
        <f t="shared" si="174"/>
        <v>0</v>
      </c>
      <c r="BS246" s="59">
        <f t="shared" si="175"/>
        <v>0</v>
      </c>
    </row>
    <row r="247" spans="1:71" x14ac:dyDescent="0.35">
      <c r="A247" s="25"/>
      <c r="B247" s="25"/>
      <c r="C247" s="51"/>
      <c r="D247" s="10" t="str">
        <f t="shared" si="138"/>
        <v/>
      </c>
      <c r="E247" s="28"/>
      <c r="F247" s="28"/>
      <c r="G247" s="28" t="s">
        <v>4</v>
      </c>
      <c r="H247" s="28"/>
      <c r="I247" s="28"/>
      <c r="J247" s="28" t="s">
        <v>4</v>
      </c>
      <c r="K247" s="28"/>
      <c r="L247" s="28"/>
      <c r="M247" s="28" t="s">
        <v>4</v>
      </c>
      <c r="N247" s="28"/>
      <c r="O247" s="28"/>
      <c r="P247" s="28" t="s">
        <v>4</v>
      </c>
      <c r="Q247" s="28"/>
      <c r="R247" s="28"/>
      <c r="S247" s="28" t="s">
        <v>4</v>
      </c>
      <c r="T247" s="28"/>
      <c r="U247" s="28"/>
      <c r="V247" s="51" t="s">
        <v>4</v>
      </c>
      <c r="W247" s="51"/>
      <c r="X247" s="28" t="s">
        <v>4</v>
      </c>
      <c r="Y247" s="10" t="str">
        <f>IF(AND('Section 8'!$L$4=No,OR($BF247=FALSE,$BG247=FALSE)),Tab_NotReq,
IF(AND($C247="",$D247="",$F247="",$I247="",$R247="",$U247="",$W247="",$AA247="",$AB247=""),"",
IF(COUNTIF($AA247:$BD247,Incomplete)&gt;=1,Incomplete_or_multiple_errors&amp;": "&amp;INDEX($AA$2:$BD$4,1,MATCH(Incomplete,$AA247:$BD247,0)),Complete)))</f>
        <v/>
      </c>
      <c r="AA247" s="10" t="str">
        <f t="shared" si="143"/>
        <v/>
      </c>
      <c r="AB247" s="10" t="str" cm="1">
        <f t="array" ref="AB247">IF($AB$1=No,"",
IF(OR(BF247=FALSE,BG247=FALSE),"",
IF(AND(SUMPRODUCT(--(BH247:BH$336=TRUE))=0,SUMPRODUCT(--(BI247:BI$336=TRUE))=0),"",Incomplete)))</f>
        <v/>
      </c>
      <c r="AC247" s="10" t="str">
        <f>IF(AC$1=No,"",IF($C247="","",
IF(COUNTIF('Substances &amp; Codes'!$B$4:$H$276,$C247)=0,Incomplete,Complete)))</f>
        <v/>
      </c>
      <c r="AD247" s="10" t="str">
        <f t="shared" si="139"/>
        <v/>
      </c>
      <c r="AE247" s="10" t="str">
        <f t="shared" si="144"/>
        <v/>
      </c>
      <c r="AF247" s="10" t="str">
        <f t="shared" si="145"/>
        <v/>
      </c>
      <c r="AG247" s="10" t="str">
        <f t="shared" si="146"/>
        <v/>
      </c>
      <c r="AH247" s="10" t="str">
        <f t="shared" si="147"/>
        <v/>
      </c>
      <c r="AI247" s="10" t="str">
        <f t="shared" si="148"/>
        <v/>
      </c>
      <c r="AJ247" s="10" t="str">
        <f t="shared" si="149"/>
        <v/>
      </c>
      <c r="AK247" s="10" t="str">
        <f t="shared" si="150"/>
        <v/>
      </c>
      <c r="AL247" s="10" t="str">
        <f t="shared" si="151"/>
        <v/>
      </c>
      <c r="AM247" s="10" t="str">
        <f t="shared" si="152"/>
        <v/>
      </c>
      <c r="AN247" s="10" t="str">
        <f t="shared" si="153"/>
        <v/>
      </c>
      <c r="AO247" s="10" t="str">
        <f t="shared" si="154"/>
        <v/>
      </c>
      <c r="AP247" s="10" t="str">
        <f t="shared" si="155"/>
        <v/>
      </c>
      <c r="AQ247" s="10" t="str">
        <f t="shared" si="156"/>
        <v/>
      </c>
      <c r="AR247" s="10" t="str">
        <f t="shared" si="157"/>
        <v/>
      </c>
      <c r="AS247" s="10" t="str">
        <f t="shared" si="158"/>
        <v/>
      </c>
      <c r="AT247" s="10" t="str">
        <f t="shared" si="159"/>
        <v/>
      </c>
      <c r="AU247" s="10" t="str">
        <f t="shared" si="160"/>
        <v/>
      </c>
      <c r="AV247" s="10" t="str">
        <f t="shared" si="161"/>
        <v/>
      </c>
      <c r="AW247" s="10" t="str">
        <f t="shared" si="162"/>
        <v/>
      </c>
      <c r="AX247" s="10" t="str">
        <f t="shared" si="163"/>
        <v/>
      </c>
      <c r="AY247" s="10" t="str">
        <f t="shared" si="164"/>
        <v/>
      </c>
      <c r="AZ247" s="10" t="str">
        <f t="shared" si="165"/>
        <v/>
      </c>
      <c r="BA247" s="10" t="str">
        <f t="shared" si="166"/>
        <v/>
      </c>
      <c r="BB247" s="10" t="str">
        <f t="shared" si="167"/>
        <v/>
      </c>
      <c r="BC247" s="10" t="str">
        <f t="shared" si="176"/>
        <v/>
      </c>
      <c r="BD247" s="10" t="str">
        <f t="shared" si="168"/>
        <v/>
      </c>
      <c r="BE247" s="10"/>
      <c r="BF247" s="10" t="b">
        <f t="shared" si="169"/>
        <v>1</v>
      </c>
      <c r="BG247" s="10" t="b">
        <f t="shared" si="140"/>
        <v>1</v>
      </c>
      <c r="BH247" s="10" t="b">
        <f t="shared" si="170"/>
        <v>0</v>
      </c>
      <c r="BI247" s="10" t="b">
        <f t="shared" si="141"/>
        <v>0</v>
      </c>
      <c r="BJ247" s="10"/>
      <c r="BK247" s="10">
        <v>1000</v>
      </c>
      <c r="BL247" s="59">
        <f t="shared" si="142"/>
        <v>0</v>
      </c>
      <c r="BM247" s="59">
        <v>10</v>
      </c>
      <c r="BN247" s="10"/>
      <c r="BO247" s="10">
        <f t="shared" si="171"/>
        <v>0</v>
      </c>
      <c r="BP247" s="59">
        <f t="shared" si="172"/>
        <v>0</v>
      </c>
      <c r="BQ247" s="59">
        <f t="shared" si="173"/>
        <v>0</v>
      </c>
      <c r="BR247" s="59">
        <f t="shared" si="174"/>
        <v>0</v>
      </c>
      <c r="BS247" s="59">
        <f t="shared" si="175"/>
        <v>0</v>
      </c>
    </row>
    <row r="248" spans="1:71" x14ac:dyDescent="0.35">
      <c r="A248" s="25"/>
      <c r="B248" s="25"/>
      <c r="C248" s="51"/>
      <c r="D248" s="10" t="str">
        <f t="shared" si="138"/>
        <v/>
      </c>
      <c r="E248" s="28"/>
      <c r="F248" s="28"/>
      <c r="G248" s="28" t="s">
        <v>4</v>
      </c>
      <c r="H248" s="28"/>
      <c r="I248" s="28"/>
      <c r="J248" s="28" t="s">
        <v>4</v>
      </c>
      <c r="K248" s="28"/>
      <c r="L248" s="28"/>
      <c r="M248" s="28" t="s">
        <v>4</v>
      </c>
      <c r="N248" s="28"/>
      <c r="O248" s="28"/>
      <c r="P248" s="28" t="s">
        <v>4</v>
      </c>
      <c r="Q248" s="28"/>
      <c r="R248" s="28"/>
      <c r="S248" s="28" t="s">
        <v>4</v>
      </c>
      <c r="T248" s="28"/>
      <c r="U248" s="28"/>
      <c r="V248" s="51" t="s">
        <v>4</v>
      </c>
      <c r="W248" s="51"/>
      <c r="X248" s="28" t="s">
        <v>4</v>
      </c>
      <c r="Y248" s="10" t="str">
        <f>IF(AND('Section 8'!$L$4=No,OR($BF248=FALSE,$BG248=FALSE)),Tab_NotReq,
IF(AND($C248="",$D248="",$F248="",$I248="",$R248="",$U248="",$W248="",$AA248="",$AB248=""),"",
IF(COUNTIF($AA248:$BD248,Incomplete)&gt;=1,Incomplete_or_multiple_errors&amp;": "&amp;INDEX($AA$2:$BD$4,1,MATCH(Incomplete,$AA248:$BD248,0)),Complete)))</f>
        <v/>
      </c>
      <c r="AA248" s="10" t="str">
        <f t="shared" si="143"/>
        <v/>
      </c>
      <c r="AB248" s="10" t="str" cm="1">
        <f t="array" ref="AB248">IF($AB$1=No,"",
IF(OR(BF248=FALSE,BG248=FALSE),"",
IF(AND(SUMPRODUCT(--(BH248:BH$336=TRUE))=0,SUMPRODUCT(--(BI248:BI$336=TRUE))=0),"",Incomplete)))</f>
        <v/>
      </c>
      <c r="AC248" s="10" t="str">
        <f>IF(AC$1=No,"",IF($C248="","",
IF(COUNTIF('Substances &amp; Codes'!$B$4:$H$276,$C248)=0,Incomplete,Complete)))</f>
        <v/>
      </c>
      <c r="AD248" s="10" t="str">
        <f t="shared" si="139"/>
        <v/>
      </c>
      <c r="AE248" s="10" t="str">
        <f t="shared" si="144"/>
        <v/>
      </c>
      <c r="AF248" s="10" t="str">
        <f t="shared" si="145"/>
        <v/>
      </c>
      <c r="AG248" s="10" t="str">
        <f t="shared" si="146"/>
        <v/>
      </c>
      <c r="AH248" s="10" t="str">
        <f t="shared" si="147"/>
        <v/>
      </c>
      <c r="AI248" s="10" t="str">
        <f t="shared" si="148"/>
        <v/>
      </c>
      <c r="AJ248" s="10" t="str">
        <f t="shared" si="149"/>
        <v/>
      </c>
      <c r="AK248" s="10" t="str">
        <f t="shared" si="150"/>
        <v/>
      </c>
      <c r="AL248" s="10" t="str">
        <f t="shared" si="151"/>
        <v/>
      </c>
      <c r="AM248" s="10" t="str">
        <f t="shared" si="152"/>
        <v/>
      </c>
      <c r="AN248" s="10" t="str">
        <f t="shared" si="153"/>
        <v/>
      </c>
      <c r="AO248" s="10" t="str">
        <f t="shared" si="154"/>
        <v/>
      </c>
      <c r="AP248" s="10" t="str">
        <f t="shared" si="155"/>
        <v/>
      </c>
      <c r="AQ248" s="10" t="str">
        <f t="shared" si="156"/>
        <v/>
      </c>
      <c r="AR248" s="10" t="str">
        <f t="shared" si="157"/>
        <v/>
      </c>
      <c r="AS248" s="10" t="str">
        <f t="shared" si="158"/>
        <v/>
      </c>
      <c r="AT248" s="10" t="str">
        <f t="shared" si="159"/>
        <v/>
      </c>
      <c r="AU248" s="10" t="str">
        <f t="shared" si="160"/>
        <v/>
      </c>
      <c r="AV248" s="10" t="str">
        <f t="shared" si="161"/>
        <v/>
      </c>
      <c r="AW248" s="10" t="str">
        <f t="shared" si="162"/>
        <v/>
      </c>
      <c r="AX248" s="10" t="str">
        <f t="shared" si="163"/>
        <v/>
      </c>
      <c r="AY248" s="10" t="str">
        <f t="shared" si="164"/>
        <v/>
      </c>
      <c r="AZ248" s="10" t="str">
        <f t="shared" si="165"/>
        <v/>
      </c>
      <c r="BA248" s="10" t="str">
        <f t="shared" si="166"/>
        <v/>
      </c>
      <c r="BB248" s="10" t="str">
        <f t="shared" si="167"/>
        <v/>
      </c>
      <c r="BC248" s="10" t="str">
        <f t="shared" si="176"/>
        <v/>
      </c>
      <c r="BD248" s="10" t="str">
        <f t="shared" si="168"/>
        <v/>
      </c>
      <c r="BE248" s="10"/>
      <c r="BF248" s="10" t="b">
        <f t="shared" si="169"/>
        <v>1</v>
      </c>
      <c r="BG248" s="10" t="b">
        <f t="shared" si="140"/>
        <v>1</v>
      </c>
      <c r="BH248" s="10" t="b">
        <f t="shared" si="170"/>
        <v>0</v>
      </c>
      <c r="BI248" s="10" t="b">
        <f t="shared" si="141"/>
        <v>0</v>
      </c>
      <c r="BJ248" s="10"/>
      <c r="BK248" s="10">
        <v>1000</v>
      </c>
      <c r="BL248" s="59">
        <f t="shared" si="142"/>
        <v>0</v>
      </c>
      <c r="BM248" s="59">
        <v>10</v>
      </c>
      <c r="BN248" s="10"/>
      <c r="BO248" s="10">
        <f t="shared" si="171"/>
        <v>0</v>
      </c>
      <c r="BP248" s="59">
        <f t="shared" si="172"/>
        <v>0</v>
      </c>
      <c r="BQ248" s="59">
        <f t="shared" si="173"/>
        <v>0</v>
      </c>
      <c r="BR248" s="59">
        <f t="shared" si="174"/>
        <v>0</v>
      </c>
      <c r="BS248" s="59">
        <f t="shared" si="175"/>
        <v>0</v>
      </c>
    </row>
    <row r="249" spans="1:71" x14ac:dyDescent="0.35">
      <c r="A249" s="25"/>
      <c r="B249" s="25"/>
      <c r="C249" s="51"/>
      <c r="D249" s="10" t="str">
        <f t="shared" si="138"/>
        <v/>
      </c>
      <c r="E249" s="28"/>
      <c r="F249" s="28"/>
      <c r="G249" s="28" t="s">
        <v>4</v>
      </c>
      <c r="H249" s="28"/>
      <c r="I249" s="28"/>
      <c r="J249" s="28" t="s">
        <v>4</v>
      </c>
      <c r="K249" s="28"/>
      <c r="L249" s="28"/>
      <c r="M249" s="28" t="s">
        <v>4</v>
      </c>
      <c r="N249" s="28"/>
      <c r="O249" s="28"/>
      <c r="P249" s="28" t="s">
        <v>4</v>
      </c>
      <c r="Q249" s="28"/>
      <c r="R249" s="28"/>
      <c r="S249" s="28" t="s">
        <v>4</v>
      </c>
      <c r="T249" s="28"/>
      <c r="U249" s="28"/>
      <c r="V249" s="51" t="s">
        <v>4</v>
      </c>
      <c r="W249" s="51"/>
      <c r="X249" s="28" t="s">
        <v>4</v>
      </c>
      <c r="Y249" s="10" t="str">
        <f>IF(AND('Section 8'!$L$4=No,OR($BF249=FALSE,$BG249=FALSE)),Tab_NotReq,
IF(AND($C249="",$D249="",$F249="",$I249="",$R249="",$U249="",$W249="",$AA249="",$AB249=""),"",
IF(COUNTIF($AA249:$BD249,Incomplete)&gt;=1,Incomplete_or_multiple_errors&amp;": "&amp;INDEX($AA$2:$BD$4,1,MATCH(Incomplete,$AA249:$BD249,0)),Complete)))</f>
        <v/>
      </c>
      <c r="AA249" s="10" t="str">
        <f t="shared" si="143"/>
        <v/>
      </c>
      <c r="AB249" s="10" t="str" cm="1">
        <f t="array" ref="AB249">IF($AB$1=No,"",
IF(OR(BF249=FALSE,BG249=FALSE),"",
IF(AND(SUMPRODUCT(--(BH249:BH$336=TRUE))=0,SUMPRODUCT(--(BI249:BI$336=TRUE))=0),"",Incomplete)))</f>
        <v/>
      </c>
      <c r="AC249" s="10" t="str">
        <f>IF(AC$1=No,"",IF($C249="","",
IF(COUNTIF('Substances &amp; Codes'!$B$4:$H$276,$C249)=0,Incomplete,Complete)))</f>
        <v/>
      </c>
      <c r="AD249" s="10" t="str">
        <f t="shared" si="139"/>
        <v/>
      </c>
      <c r="AE249" s="10" t="str">
        <f t="shared" si="144"/>
        <v/>
      </c>
      <c r="AF249" s="10" t="str">
        <f t="shared" si="145"/>
        <v/>
      </c>
      <c r="AG249" s="10" t="str">
        <f t="shared" si="146"/>
        <v/>
      </c>
      <c r="AH249" s="10" t="str">
        <f t="shared" si="147"/>
        <v/>
      </c>
      <c r="AI249" s="10" t="str">
        <f t="shared" si="148"/>
        <v/>
      </c>
      <c r="AJ249" s="10" t="str">
        <f t="shared" si="149"/>
        <v/>
      </c>
      <c r="AK249" s="10" t="str">
        <f t="shared" si="150"/>
        <v/>
      </c>
      <c r="AL249" s="10" t="str">
        <f t="shared" si="151"/>
        <v/>
      </c>
      <c r="AM249" s="10" t="str">
        <f t="shared" si="152"/>
        <v/>
      </c>
      <c r="AN249" s="10" t="str">
        <f t="shared" si="153"/>
        <v/>
      </c>
      <c r="AO249" s="10" t="str">
        <f t="shared" si="154"/>
        <v/>
      </c>
      <c r="AP249" s="10" t="str">
        <f t="shared" si="155"/>
        <v/>
      </c>
      <c r="AQ249" s="10" t="str">
        <f t="shared" si="156"/>
        <v/>
      </c>
      <c r="AR249" s="10" t="str">
        <f t="shared" si="157"/>
        <v/>
      </c>
      <c r="AS249" s="10" t="str">
        <f t="shared" si="158"/>
        <v/>
      </c>
      <c r="AT249" s="10" t="str">
        <f t="shared" si="159"/>
        <v/>
      </c>
      <c r="AU249" s="10" t="str">
        <f t="shared" si="160"/>
        <v/>
      </c>
      <c r="AV249" s="10" t="str">
        <f t="shared" si="161"/>
        <v/>
      </c>
      <c r="AW249" s="10" t="str">
        <f t="shared" si="162"/>
        <v/>
      </c>
      <c r="AX249" s="10" t="str">
        <f t="shared" si="163"/>
        <v/>
      </c>
      <c r="AY249" s="10" t="str">
        <f t="shared" si="164"/>
        <v/>
      </c>
      <c r="AZ249" s="10" t="str">
        <f t="shared" si="165"/>
        <v/>
      </c>
      <c r="BA249" s="10" t="str">
        <f t="shared" si="166"/>
        <v/>
      </c>
      <c r="BB249" s="10" t="str">
        <f t="shared" si="167"/>
        <v/>
      </c>
      <c r="BC249" s="10" t="str">
        <f t="shared" si="176"/>
        <v/>
      </c>
      <c r="BD249" s="10" t="str">
        <f t="shared" si="168"/>
        <v/>
      </c>
      <c r="BE249" s="10"/>
      <c r="BF249" s="10" t="b">
        <f t="shared" si="169"/>
        <v>1</v>
      </c>
      <c r="BG249" s="10" t="b">
        <f t="shared" si="140"/>
        <v>1</v>
      </c>
      <c r="BH249" s="10" t="b">
        <f t="shared" si="170"/>
        <v>0</v>
      </c>
      <c r="BI249" s="10" t="b">
        <f t="shared" si="141"/>
        <v>0</v>
      </c>
      <c r="BJ249" s="10"/>
      <c r="BK249" s="10">
        <v>1000</v>
      </c>
      <c r="BL249" s="59">
        <f t="shared" si="142"/>
        <v>0</v>
      </c>
      <c r="BM249" s="59">
        <v>10</v>
      </c>
      <c r="BN249" s="10"/>
      <c r="BO249" s="10">
        <f t="shared" si="171"/>
        <v>0</v>
      </c>
      <c r="BP249" s="59">
        <f t="shared" si="172"/>
        <v>0</v>
      </c>
      <c r="BQ249" s="59">
        <f t="shared" si="173"/>
        <v>0</v>
      </c>
      <c r="BR249" s="59">
        <f t="shared" si="174"/>
        <v>0</v>
      </c>
      <c r="BS249" s="59">
        <f t="shared" si="175"/>
        <v>0</v>
      </c>
    </row>
    <row r="250" spans="1:71" x14ac:dyDescent="0.35">
      <c r="A250" s="25"/>
      <c r="B250" s="25"/>
      <c r="C250" s="51"/>
      <c r="D250" s="10" t="str">
        <f t="shared" si="138"/>
        <v/>
      </c>
      <c r="E250" s="28"/>
      <c r="F250" s="28"/>
      <c r="G250" s="28" t="s">
        <v>4</v>
      </c>
      <c r="H250" s="28"/>
      <c r="I250" s="28"/>
      <c r="J250" s="28" t="s">
        <v>4</v>
      </c>
      <c r="K250" s="28"/>
      <c r="L250" s="28"/>
      <c r="M250" s="28" t="s">
        <v>4</v>
      </c>
      <c r="N250" s="28"/>
      <c r="O250" s="28"/>
      <c r="P250" s="28" t="s">
        <v>4</v>
      </c>
      <c r="Q250" s="28"/>
      <c r="R250" s="28"/>
      <c r="S250" s="28" t="s">
        <v>4</v>
      </c>
      <c r="T250" s="28"/>
      <c r="U250" s="28"/>
      <c r="V250" s="51" t="s">
        <v>4</v>
      </c>
      <c r="W250" s="51"/>
      <c r="X250" s="28" t="s">
        <v>4</v>
      </c>
      <c r="Y250" s="10" t="str">
        <f>IF(AND('Section 8'!$L$4=No,OR($BF250=FALSE,$BG250=FALSE)),Tab_NotReq,
IF(AND($C250="",$D250="",$F250="",$I250="",$R250="",$U250="",$W250="",$AA250="",$AB250=""),"",
IF(COUNTIF($AA250:$BD250,Incomplete)&gt;=1,Incomplete_or_multiple_errors&amp;": "&amp;INDEX($AA$2:$BD$4,1,MATCH(Incomplete,$AA250:$BD250,0)),Complete)))</f>
        <v/>
      </c>
      <c r="AA250" s="10" t="str">
        <f t="shared" si="143"/>
        <v/>
      </c>
      <c r="AB250" s="10" t="str" cm="1">
        <f t="array" ref="AB250">IF($AB$1=No,"",
IF(OR(BF250=FALSE,BG250=FALSE),"",
IF(AND(SUMPRODUCT(--(BH250:BH$336=TRUE))=0,SUMPRODUCT(--(BI250:BI$336=TRUE))=0),"",Incomplete)))</f>
        <v/>
      </c>
      <c r="AC250" s="10" t="str">
        <f>IF(AC$1=No,"",IF($C250="","",
IF(COUNTIF('Substances &amp; Codes'!$B$4:$H$276,$C250)=0,Incomplete,Complete)))</f>
        <v/>
      </c>
      <c r="AD250" s="10" t="str">
        <f t="shared" si="139"/>
        <v/>
      </c>
      <c r="AE250" s="10" t="str">
        <f t="shared" si="144"/>
        <v/>
      </c>
      <c r="AF250" s="10" t="str">
        <f t="shared" si="145"/>
        <v/>
      </c>
      <c r="AG250" s="10" t="str">
        <f t="shared" si="146"/>
        <v/>
      </c>
      <c r="AH250" s="10" t="str">
        <f t="shared" si="147"/>
        <v/>
      </c>
      <c r="AI250" s="10" t="str">
        <f t="shared" si="148"/>
        <v/>
      </c>
      <c r="AJ250" s="10" t="str">
        <f t="shared" si="149"/>
        <v/>
      </c>
      <c r="AK250" s="10" t="str">
        <f t="shared" si="150"/>
        <v/>
      </c>
      <c r="AL250" s="10" t="str">
        <f t="shared" si="151"/>
        <v/>
      </c>
      <c r="AM250" s="10" t="str">
        <f t="shared" si="152"/>
        <v/>
      </c>
      <c r="AN250" s="10" t="str">
        <f t="shared" si="153"/>
        <v/>
      </c>
      <c r="AO250" s="10" t="str">
        <f t="shared" si="154"/>
        <v/>
      </c>
      <c r="AP250" s="10" t="str">
        <f t="shared" si="155"/>
        <v/>
      </c>
      <c r="AQ250" s="10" t="str">
        <f t="shared" si="156"/>
        <v/>
      </c>
      <c r="AR250" s="10" t="str">
        <f t="shared" si="157"/>
        <v/>
      </c>
      <c r="AS250" s="10" t="str">
        <f t="shared" si="158"/>
        <v/>
      </c>
      <c r="AT250" s="10" t="str">
        <f t="shared" si="159"/>
        <v/>
      </c>
      <c r="AU250" s="10" t="str">
        <f t="shared" si="160"/>
        <v/>
      </c>
      <c r="AV250" s="10" t="str">
        <f t="shared" si="161"/>
        <v/>
      </c>
      <c r="AW250" s="10" t="str">
        <f t="shared" si="162"/>
        <v/>
      </c>
      <c r="AX250" s="10" t="str">
        <f t="shared" si="163"/>
        <v/>
      </c>
      <c r="AY250" s="10" t="str">
        <f t="shared" si="164"/>
        <v/>
      </c>
      <c r="AZ250" s="10" t="str">
        <f t="shared" si="165"/>
        <v/>
      </c>
      <c r="BA250" s="10" t="str">
        <f t="shared" si="166"/>
        <v/>
      </c>
      <c r="BB250" s="10" t="str">
        <f t="shared" si="167"/>
        <v/>
      </c>
      <c r="BC250" s="10" t="str">
        <f t="shared" si="176"/>
        <v/>
      </c>
      <c r="BD250" s="10" t="str">
        <f t="shared" si="168"/>
        <v/>
      </c>
      <c r="BE250" s="10"/>
      <c r="BF250" s="10" t="b">
        <f t="shared" si="169"/>
        <v>1</v>
      </c>
      <c r="BG250" s="10" t="b">
        <f t="shared" si="140"/>
        <v>1</v>
      </c>
      <c r="BH250" s="10" t="b">
        <f t="shared" si="170"/>
        <v>0</v>
      </c>
      <c r="BI250" s="10" t="b">
        <f t="shared" si="141"/>
        <v>0</v>
      </c>
      <c r="BJ250" s="10"/>
      <c r="BK250" s="10">
        <v>1000</v>
      </c>
      <c r="BL250" s="59">
        <f t="shared" si="142"/>
        <v>0</v>
      </c>
      <c r="BM250" s="59">
        <v>10</v>
      </c>
      <c r="BN250" s="10"/>
      <c r="BO250" s="10">
        <f t="shared" si="171"/>
        <v>0</v>
      </c>
      <c r="BP250" s="59">
        <f t="shared" si="172"/>
        <v>0</v>
      </c>
      <c r="BQ250" s="59">
        <f t="shared" si="173"/>
        <v>0</v>
      </c>
      <c r="BR250" s="59">
        <f t="shared" si="174"/>
        <v>0</v>
      </c>
      <c r="BS250" s="59">
        <f t="shared" si="175"/>
        <v>0</v>
      </c>
    </row>
    <row r="251" spans="1:71" x14ac:dyDescent="0.35">
      <c r="A251" s="25"/>
      <c r="B251" s="25"/>
      <c r="C251" s="51"/>
      <c r="D251" s="10" t="str">
        <f t="shared" si="138"/>
        <v/>
      </c>
      <c r="E251" s="28"/>
      <c r="F251" s="28"/>
      <c r="G251" s="28" t="s">
        <v>4</v>
      </c>
      <c r="H251" s="28"/>
      <c r="I251" s="28"/>
      <c r="J251" s="28" t="s">
        <v>4</v>
      </c>
      <c r="K251" s="28"/>
      <c r="L251" s="28"/>
      <c r="M251" s="28" t="s">
        <v>4</v>
      </c>
      <c r="N251" s="28"/>
      <c r="O251" s="28"/>
      <c r="P251" s="28" t="s">
        <v>4</v>
      </c>
      <c r="Q251" s="28"/>
      <c r="R251" s="28"/>
      <c r="S251" s="28" t="s">
        <v>4</v>
      </c>
      <c r="T251" s="28"/>
      <c r="U251" s="28"/>
      <c r="V251" s="51" t="s">
        <v>4</v>
      </c>
      <c r="W251" s="51"/>
      <c r="X251" s="28" t="s">
        <v>4</v>
      </c>
      <c r="Y251" s="10" t="str">
        <f>IF(AND('Section 8'!$L$4=No,OR($BF251=FALSE,$BG251=FALSE)),Tab_NotReq,
IF(AND($C251="",$D251="",$F251="",$I251="",$R251="",$U251="",$W251="",$AA251="",$AB251=""),"",
IF(COUNTIF($AA251:$BD251,Incomplete)&gt;=1,Incomplete_or_multiple_errors&amp;": "&amp;INDEX($AA$2:$BD$4,1,MATCH(Incomplete,$AA251:$BD251,0)),Complete)))</f>
        <v/>
      </c>
      <c r="AA251" s="10" t="str">
        <f t="shared" si="143"/>
        <v/>
      </c>
      <c r="AB251" s="10" t="str" cm="1">
        <f t="array" ref="AB251">IF($AB$1=No,"",
IF(OR(BF251=FALSE,BG251=FALSE),"",
IF(AND(SUMPRODUCT(--(BH251:BH$336=TRUE))=0,SUMPRODUCT(--(BI251:BI$336=TRUE))=0),"",Incomplete)))</f>
        <v/>
      </c>
      <c r="AC251" s="10" t="str">
        <f>IF(AC$1=No,"",IF($C251="","",
IF(COUNTIF('Substances &amp; Codes'!$B$4:$H$276,$C251)=0,Incomplete,Complete)))</f>
        <v/>
      </c>
      <c r="AD251" s="10" t="str">
        <f t="shared" si="139"/>
        <v/>
      </c>
      <c r="AE251" s="10" t="str">
        <f t="shared" si="144"/>
        <v/>
      </c>
      <c r="AF251" s="10" t="str">
        <f t="shared" si="145"/>
        <v/>
      </c>
      <c r="AG251" s="10" t="str">
        <f t="shared" si="146"/>
        <v/>
      </c>
      <c r="AH251" s="10" t="str">
        <f t="shared" si="147"/>
        <v/>
      </c>
      <c r="AI251" s="10" t="str">
        <f t="shared" si="148"/>
        <v/>
      </c>
      <c r="AJ251" s="10" t="str">
        <f t="shared" si="149"/>
        <v/>
      </c>
      <c r="AK251" s="10" t="str">
        <f t="shared" si="150"/>
        <v/>
      </c>
      <c r="AL251" s="10" t="str">
        <f t="shared" si="151"/>
        <v/>
      </c>
      <c r="AM251" s="10" t="str">
        <f t="shared" si="152"/>
        <v/>
      </c>
      <c r="AN251" s="10" t="str">
        <f t="shared" si="153"/>
        <v/>
      </c>
      <c r="AO251" s="10" t="str">
        <f t="shared" si="154"/>
        <v/>
      </c>
      <c r="AP251" s="10" t="str">
        <f t="shared" si="155"/>
        <v/>
      </c>
      <c r="AQ251" s="10" t="str">
        <f t="shared" si="156"/>
        <v/>
      </c>
      <c r="AR251" s="10" t="str">
        <f t="shared" si="157"/>
        <v/>
      </c>
      <c r="AS251" s="10" t="str">
        <f t="shared" si="158"/>
        <v/>
      </c>
      <c r="AT251" s="10" t="str">
        <f t="shared" si="159"/>
        <v/>
      </c>
      <c r="AU251" s="10" t="str">
        <f t="shared" si="160"/>
        <v/>
      </c>
      <c r="AV251" s="10" t="str">
        <f t="shared" si="161"/>
        <v/>
      </c>
      <c r="AW251" s="10" t="str">
        <f t="shared" si="162"/>
        <v/>
      </c>
      <c r="AX251" s="10" t="str">
        <f t="shared" si="163"/>
        <v/>
      </c>
      <c r="AY251" s="10" t="str">
        <f t="shared" si="164"/>
        <v/>
      </c>
      <c r="AZ251" s="10" t="str">
        <f t="shared" si="165"/>
        <v/>
      </c>
      <c r="BA251" s="10" t="str">
        <f t="shared" si="166"/>
        <v/>
      </c>
      <c r="BB251" s="10" t="str">
        <f t="shared" si="167"/>
        <v/>
      </c>
      <c r="BC251" s="10" t="str">
        <f t="shared" si="176"/>
        <v/>
      </c>
      <c r="BD251" s="10" t="str">
        <f t="shared" si="168"/>
        <v/>
      </c>
      <c r="BE251" s="10"/>
      <c r="BF251" s="10" t="b">
        <f t="shared" si="169"/>
        <v>1</v>
      </c>
      <c r="BG251" s="10" t="b">
        <f t="shared" si="140"/>
        <v>1</v>
      </c>
      <c r="BH251" s="10" t="b">
        <f t="shared" si="170"/>
        <v>0</v>
      </c>
      <c r="BI251" s="10" t="b">
        <f t="shared" si="141"/>
        <v>0</v>
      </c>
      <c r="BJ251" s="10"/>
      <c r="BK251" s="10">
        <v>1000</v>
      </c>
      <c r="BL251" s="59">
        <f t="shared" si="142"/>
        <v>0</v>
      </c>
      <c r="BM251" s="59">
        <v>10</v>
      </c>
      <c r="BN251" s="10"/>
      <c r="BO251" s="10">
        <f t="shared" si="171"/>
        <v>0</v>
      </c>
      <c r="BP251" s="59">
        <f t="shared" si="172"/>
        <v>0</v>
      </c>
      <c r="BQ251" s="59">
        <f t="shared" si="173"/>
        <v>0</v>
      </c>
      <c r="BR251" s="59">
        <f t="shared" si="174"/>
        <v>0</v>
      </c>
      <c r="BS251" s="59">
        <f t="shared" si="175"/>
        <v>0</v>
      </c>
    </row>
    <row r="252" spans="1:71" x14ac:dyDescent="0.35">
      <c r="A252" s="25"/>
      <c r="B252" s="25"/>
      <c r="C252" s="51"/>
      <c r="D252" s="10" t="str">
        <f t="shared" si="138"/>
        <v/>
      </c>
      <c r="E252" s="28"/>
      <c r="F252" s="28"/>
      <c r="G252" s="28" t="s">
        <v>4</v>
      </c>
      <c r="H252" s="28"/>
      <c r="I252" s="28"/>
      <c r="J252" s="28" t="s">
        <v>4</v>
      </c>
      <c r="K252" s="28"/>
      <c r="L252" s="28"/>
      <c r="M252" s="28" t="s">
        <v>4</v>
      </c>
      <c r="N252" s="28"/>
      <c r="O252" s="28"/>
      <c r="P252" s="28" t="s">
        <v>4</v>
      </c>
      <c r="Q252" s="28"/>
      <c r="R252" s="28"/>
      <c r="S252" s="28" t="s">
        <v>4</v>
      </c>
      <c r="T252" s="28"/>
      <c r="U252" s="28"/>
      <c r="V252" s="51" t="s">
        <v>4</v>
      </c>
      <c r="W252" s="51"/>
      <c r="X252" s="28" t="s">
        <v>4</v>
      </c>
      <c r="Y252" s="10" t="str">
        <f>IF(AND('Section 8'!$L$4=No,OR($BF252=FALSE,$BG252=FALSE)),Tab_NotReq,
IF(AND($C252="",$D252="",$F252="",$I252="",$R252="",$U252="",$W252="",$AA252="",$AB252=""),"",
IF(COUNTIF($AA252:$BD252,Incomplete)&gt;=1,Incomplete_or_multiple_errors&amp;": "&amp;INDEX($AA$2:$BD$4,1,MATCH(Incomplete,$AA252:$BD252,0)),Complete)))</f>
        <v/>
      </c>
      <c r="AA252" s="10" t="str">
        <f t="shared" si="143"/>
        <v/>
      </c>
      <c r="AB252" s="10" t="str" cm="1">
        <f t="array" ref="AB252">IF($AB$1=No,"",
IF(OR(BF252=FALSE,BG252=FALSE),"",
IF(AND(SUMPRODUCT(--(BH252:BH$336=TRUE))=0,SUMPRODUCT(--(BI252:BI$336=TRUE))=0),"",Incomplete)))</f>
        <v/>
      </c>
      <c r="AC252" s="10" t="str">
        <f>IF(AC$1=No,"",IF($C252="","",
IF(COUNTIF('Substances &amp; Codes'!$B$4:$H$276,$C252)=0,Incomplete,Complete)))</f>
        <v/>
      </c>
      <c r="AD252" s="10" t="str">
        <f t="shared" si="139"/>
        <v/>
      </c>
      <c r="AE252" s="10" t="str">
        <f t="shared" si="144"/>
        <v/>
      </c>
      <c r="AF252" s="10" t="str">
        <f t="shared" si="145"/>
        <v/>
      </c>
      <c r="AG252" s="10" t="str">
        <f t="shared" si="146"/>
        <v/>
      </c>
      <c r="AH252" s="10" t="str">
        <f t="shared" si="147"/>
        <v/>
      </c>
      <c r="AI252" s="10" t="str">
        <f t="shared" si="148"/>
        <v/>
      </c>
      <c r="AJ252" s="10" t="str">
        <f t="shared" si="149"/>
        <v/>
      </c>
      <c r="AK252" s="10" t="str">
        <f t="shared" si="150"/>
        <v/>
      </c>
      <c r="AL252" s="10" t="str">
        <f t="shared" si="151"/>
        <v/>
      </c>
      <c r="AM252" s="10" t="str">
        <f t="shared" si="152"/>
        <v/>
      </c>
      <c r="AN252" s="10" t="str">
        <f t="shared" si="153"/>
        <v/>
      </c>
      <c r="AO252" s="10" t="str">
        <f t="shared" si="154"/>
        <v/>
      </c>
      <c r="AP252" s="10" t="str">
        <f t="shared" si="155"/>
        <v/>
      </c>
      <c r="AQ252" s="10" t="str">
        <f t="shared" si="156"/>
        <v/>
      </c>
      <c r="AR252" s="10" t="str">
        <f t="shared" si="157"/>
        <v/>
      </c>
      <c r="AS252" s="10" t="str">
        <f t="shared" si="158"/>
        <v/>
      </c>
      <c r="AT252" s="10" t="str">
        <f t="shared" si="159"/>
        <v/>
      </c>
      <c r="AU252" s="10" t="str">
        <f t="shared" si="160"/>
        <v/>
      </c>
      <c r="AV252" s="10" t="str">
        <f t="shared" si="161"/>
        <v/>
      </c>
      <c r="AW252" s="10" t="str">
        <f t="shared" si="162"/>
        <v/>
      </c>
      <c r="AX252" s="10" t="str">
        <f t="shared" si="163"/>
        <v/>
      </c>
      <c r="AY252" s="10" t="str">
        <f t="shared" si="164"/>
        <v/>
      </c>
      <c r="AZ252" s="10" t="str">
        <f t="shared" si="165"/>
        <v/>
      </c>
      <c r="BA252" s="10" t="str">
        <f t="shared" si="166"/>
        <v/>
      </c>
      <c r="BB252" s="10" t="str">
        <f t="shared" si="167"/>
        <v/>
      </c>
      <c r="BC252" s="10" t="str">
        <f t="shared" si="176"/>
        <v/>
      </c>
      <c r="BD252" s="10" t="str">
        <f t="shared" si="168"/>
        <v/>
      </c>
      <c r="BE252" s="10"/>
      <c r="BF252" s="10" t="b">
        <f t="shared" si="169"/>
        <v>1</v>
      </c>
      <c r="BG252" s="10" t="b">
        <f t="shared" si="140"/>
        <v>1</v>
      </c>
      <c r="BH252" s="10" t="b">
        <f t="shared" si="170"/>
        <v>0</v>
      </c>
      <c r="BI252" s="10" t="b">
        <f t="shared" si="141"/>
        <v>0</v>
      </c>
      <c r="BJ252" s="10"/>
      <c r="BK252" s="10">
        <v>1000</v>
      </c>
      <c r="BL252" s="59">
        <f t="shared" si="142"/>
        <v>0</v>
      </c>
      <c r="BM252" s="59">
        <v>10</v>
      </c>
      <c r="BN252" s="10"/>
      <c r="BO252" s="10">
        <f t="shared" si="171"/>
        <v>0</v>
      </c>
      <c r="BP252" s="59">
        <f t="shared" si="172"/>
        <v>0</v>
      </c>
      <c r="BQ252" s="59">
        <f t="shared" si="173"/>
        <v>0</v>
      </c>
      <c r="BR252" s="59">
        <f t="shared" si="174"/>
        <v>0</v>
      </c>
      <c r="BS252" s="59">
        <f t="shared" si="175"/>
        <v>0</v>
      </c>
    </row>
    <row r="253" spans="1:71" x14ac:dyDescent="0.35">
      <c r="A253" s="25"/>
      <c r="B253" s="25"/>
      <c r="C253" s="51"/>
      <c r="D253" s="10" t="str">
        <f t="shared" si="138"/>
        <v/>
      </c>
      <c r="E253" s="28"/>
      <c r="F253" s="28"/>
      <c r="G253" s="28" t="s">
        <v>4</v>
      </c>
      <c r="H253" s="28"/>
      <c r="I253" s="28"/>
      <c r="J253" s="28" t="s">
        <v>4</v>
      </c>
      <c r="K253" s="28"/>
      <c r="L253" s="28"/>
      <c r="M253" s="28" t="s">
        <v>4</v>
      </c>
      <c r="N253" s="28"/>
      <c r="O253" s="28"/>
      <c r="P253" s="28" t="s">
        <v>4</v>
      </c>
      <c r="Q253" s="28"/>
      <c r="R253" s="28"/>
      <c r="S253" s="28" t="s">
        <v>4</v>
      </c>
      <c r="T253" s="28"/>
      <c r="U253" s="28"/>
      <c r="V253" s="51" t="s">
        <v>4</v>
      </c>
      <c r="W253" s="51"/>
      <c r="X253" s="28" t="s">
        <v>4</v>
      </c>
      <c r="Y253" s="10" t="str">
        <f>IF(AND('Section 8'!$L$4=No,OR($BF253=FALSE,$BG253=FALSE)),Tab_NotReq,
IF(AND($C253="",$D253="",$F253="",$I253="",$R253="",$U253="",$W253="",$AA253="",$AB253=""),"",
IF(COUNTIF($AA253:$BD253,Incomplete)&gt;=1,Incomplete_or_multiple_errors&amp;": "&amp;INDEX($AA$2:$BD$4,1,MATCH(Incomplete,$AA253:$BD253,0)),Complete)))</f>
        <v/>
      </c>
      <c r="AA253" s="10" t="str">
        <f t="shared" si="143"/>
        <v/>
      </c>
      <c r="AB253" s="10" t="str" cm="1">
        <f t="array" ref="AB253">IF($AB$1=No,"",
IF(OR(BF253=FALSE,BG253=FALSE),"",
IF(AND(SUMPRODUCT(--(BH253:BH$336=TRUE))=0,SUMPRODUCT(--(BI253:BI$336=TRUE))=0),"",Incomplete)))</f>
        <v/>
      </c>
      <c r="AC253" s="10" t="str">
        <f>IF(AC$1=No,"",IF($C253="","",
IF(COUNTIF('Substances &amp; Codes'!$B$4:$H$276,$C253)=0,Incomplete,Complete)))</f>
        <v/>
      </c>
      <c r="AD253" s="10" t="str">
        <f t="shared" si="139"/>
        <v/>
      </c>
      <c r="AE253" s="10" t="str">
        <f t="shared" si="144"/>
        <v/>
      </c>
      <c r="AF253" s="10" t="str">
        <f t="shared" si="145"/>
        <v/>
      </c>
      <c r="AG253" s="10" t="str">
        <f t="shared" si="146"/>
        <v/>
      </c>
      <c r="AH253" s="10" t="str">
        <f t="shared" si="147"/>
        <v/>
      </c>
      <c r="AI253" s="10" t="str">
        <f t="shared" si="148"/>
        <v/>
      </c>
      <c r="AJ253" s="10" t="str">
        <f t="shared" si="149"/>
        <v/>
      </c>
      <c r="AK253" s="10" t="str">
        <f t="shared" si="150"/>
        <v/>
      </c>
      <c r="AL253" s="10" t="str">
        <f t="shared" si="151"/>
        <v/>
      </c>
      <c r="AM253" s="10" t="str">
        <f t="shared" si="152"/>
        <v/>
      </c>
      <c r="AN253" s="10" t="str">
        <f t="shared" si="153"/>
        <v/>
      </c>
      <c r="AO253" s="10" t="str">
        <f t="shared" si="154"/>
        <v/>
      </c>
      <c r="AP253" s="10" t="str">
        <f t="shared" si="155"/>
        <v/>
      </c>
      <c r="AQ253" s="10" t="str">
        <f t="shared" si="156"/>
        <v/>
      </c>
      <c r="AR253" s="10" t="str">
        <f t="shared" si="157"/>
        <v/>
      </c>
      <c r="AS253" s="10" t="str">
        <f t="shared" si="158"/>
        <v/>
      </c>
      <c r="AT253" s="10" t="str">
        <f t="shared" si="159"/>
        <v/>
      </c>
      <c r="AU253" s="10" t="str">
        <f t="shared" si="160"/>
        <v/>
      </c>
      <c r="AV253" s="10" t="str">
        <f t="shared" si="161"/>
        <v/>
      </c>
      <c r="AW253" s="10" t="str">
        <f t="shared" si="162"/>
        <v/>
      </c>
      <c r="AX253" s="10" t="str">
        <f t="shared" si="163"/>
        <v/>
      </c>
      <c r="AY253" s="10" t="str">
        <f t="shared" si="164"/>
        <v/>
      </c>
      <c r="AZ253" s="10" t="str">
        <f t="shared" si="165"/>
        <v/>
      </c>
      <c r="BA253" s="10" t="str">
        <f t="shared" si="166"/>
        <v/>
      </c>
      <c r="BB253" s="10" t="str">
        <f t="shared" si="167"/>
        <v/>
      </c>
      <c r="BC253" s="10" t="str">
        <f t="shared" si="176"/>
        <v/>
      </c>
      <c r="BD253" s="10" t="str">
        <f t="shared" si="168"/>
        <v/>
      </c>
      <c r="BE253" s="10"/>
      <c r="BF253" s="10" t="b">
        <f t="shared" si="169"/>
        <v>1</v>
      </c>
      <c r="BG253" s="10" t="b">
        <f t="shared" si="140"/>
        <v>1</v>
      </c>
      <c r="BH253" s="10" t="b">
        <f t="shared" si="170"/>
        <v>0</v>
      </c>
      <c r="BI253" s="10" t="b">
        <f t="shared" si="141"/>
        <v>0</v>
      </c>
      <c r="BJ253" s="10"/>
      <c r="BK253" s="10">
        <v>1000</v>
      </c>
      <c r="BL253" s="59">
        <f t="shared" si="142"/>
        <v>0</v>
      </c>
      <c r="BM253" s="59">
        <v>10</v>
      </c>
      <c r="BN253" s="10"/>
      <c r="BO253" s="10">
        <f t="shared" si="171"/>
        <v>0</v>
      </c>
      <c r="BP253" s="59">
        <f t="shared" si="172"/>
        <v>0</v>
      </c>
      <c r="BQ253" s="59">
        <f t="shared" si="173"/>
        <v>0</v>
      </c>
      <c r="BR253" s="59">
        <f t="shared" si="174"/>
        <v>0</v>
      </c>
      <c r="BS253" s="59">
        <f t="shared" si="175"/>
        <v>0</v>
      </c>
    </row>
    <row r="254" spans="1:71" x14ac:dyDescent="0.35">
      <c r="A254" s="25"/>
      <c r="B254" s="25"/>
      <c r="C254" s="51"/>
      <c r="D254" s="10" t="str">
        <f t="shared" si="138"/>
        <v/>
      </c>
      <c r="E254" s="28"/>
      <c r="F254" s="28"/>
      <c r="G254" s="28" t="s">
        <v>4</v>
      </c>
      <c r="H254" s="28"/>
      <c r="I254" s="28"/>
      <c r="J254" s="28" t="s">
        <v>4</v>
      </c>
      <c r="K254" s="28"/>
      <c r="L254" s="28"/>
      <c r="M254" s="28" t="s">
        <v>4</v>
      </c>
      <c r="N254" s="28"/>
      <c r="O254" s="28"/>
      <c r="P254" s="28" t="s">
        <v>4</v>
      </c>
      <c r="Q254" s="28"/>
      <c r="R254" s="28"/>
      <c r="S254" s="28" t="s">
        <v>4</v>
      </c>
      <c r="T254" s="28"/>
      <c r="U254" s="28"/>
      <c r="V254" s="51" t="s">
        <v>4</v>
      </c>
      <c r="W254" s="51"/>
      <c r="X254" s="28" t="s">
        <v>4</v>
      </c>
      <c r="Y254" s="10" t="str">
        <f>IF(AND('Section 8'!$L$4=No,OR($BF254=FALSE,$BG254=FALSE)),Tab_NotReq,
IF(AND($C254="",$D254="",$F254="",$I254="",$R254="",$U254="",$W254="",$AA254="",$AB254=""),"",
IF(COUNTIF($AA254:$BD254,Incomplete)&gt;=1,Incomplete_or_multiple_errors&amp;": "&amp;INDEX($AA$2:$BD$4,1,MATCH(Incomplete,$AA254:$BD254,0)),Complete)))</f>
        <v/>
      </c>
      <c r="AA254" s="10" t="str">
        <f t="shared" si="143"/>
        <v/>
      </c>
      <c r="AB254" s="10" t="str" cm="1">
        <f t="array" ref="AB254">IF($AB$1=No,"",
IF(OR(BF254=FALSE,BG254=FALSE),"",
IF(AND(SUMPRODUCT(--(BH254:BH$336=TRUE))=0,SUMPRODUCT(--(BI254:BI$336=TRUE))=0),"",Incomplete)))</f>
        <v/>
      </c>
      <c r="AC254" s="10" t="str">
        <f>IF(AC$1=No,"",IF($C254="","",
IF(COUNTIF('Substances &amp; Codes'!$B$4:$H$276,$C254)=0,Incomplete,Complete)))</f>
        <v/>
      </c>
      <c r="AD254" s="10" t="str">
        <f t="shared" si="139"/>
        <v/>
      </c>
      <c r="AE254" s="10" t="str">
        <f t="shared" si="144"/>
        <v/>
      </c>
      <c r="AF254" s="10" t="str">
        <f t="shared" si="145"/>
        <v/>
      </c>
      <c r="AG254" s="10" t="str">
        <f t="shared" si="146"/>
        <v/>
      </c>
      <c r="AH254" s="10" t="str">
        <f t="shared" si="147"/>
        <v/>
      </c>
      <c r="AI254" s="10" t="str">
        <f t="shared" si="148"/>
        <v/>
      </c>
      <c r="AJ254" s="10" t="str">
        <f t="shared" si="149"/>
        <v/>
      </c>
      <c r="AK254" s="10" t="str">
        <f t="shared" si="150"/>
        <v/>
      </c>
      <c r="AL254" s="10" t="str">
        <f t="shared" si="151"/>
        <v/>
      </c>
      <c r="AM254" s="10" t="str">
        <f t="shared" si="152"/>
        <v/>
      </c>
      <c r="AN254" s="10" t="str">
        <f t="shared" si="153"/>
        <v/>
      </c>
      <c r="AO254" s="10" t="str">
        <f t="shared" si="154"/>
        <v/>
      </c>
      <c r="AP254" s="10" t="str">
        <f t="shared" si="155"/>
        <v/>
      </c>
      <c r="AQ254" s="10" t="str">
        <f t="shared" si="156"/>
        <v/>
      </c>
      <c r="AR254" s="10" t="str">
        <f t="shared" si="157"/>
        <v/>
      </c>
      <c r="AS254" s="10" t="str">
        <f t="shared" si="158"/>
        <v/>
      </c>
      <c r="AT254" s="10" t="str">
        <f t="shared" si="159"/>
        <v/>
      </c>
      <c r="AU254" s="10" t="str">
        <f t="shared" si="160"/>
        <v/>
      </c>
      <c r="AV254" s="10" t="str">
        <f t="shared" si="161"/>
        <v/>
      </c>
      <c r="AW254" s="10" t="str">
        <f t="shared" si="162"/>
        <v/>
      </c>
      <c r="AX254" s="10" t="str">
        <f t="shared" si="163"/>
        <v/>
      </c>
      <c r="AY254" s="10" t="str">
        <f t="shared" si="164"/>
        <v/>
      </c>
      <c r="AZ254" s="10" t="str">
        <f t="shared" si="165"/>
        <v/>
      </c>
      <c r="BA254" s="10" t="str">
        <f t="shared" si="166"/>
        <v/>
      </c>
      <c r="BB254" s="10" t="str">
        <f t="shared" si="167"/>
        <v/>
      </c>
      <c r="BC254" s="10" t="str">
        <f t="shared" si="176"/>
        <v/>
      </c>
      <c r="BD254" s="10" t="str">
        <f t="shared" si="168"/>
        <v/>
      </c>
      <c r="BE254" s="10"/>
      <c r="BF254" s="10" t="b">
        <f t="shared" si="169"/>
        <v>1</v>
      </c>
      <c r="BG254" s="10" t="b">
        <f t="shared" si="140"/>
        <v>1</v>
      </c>
      <c r="BH254" s="10" t="b">
        <f t="shared" si="170"/>
        <v>0</v>
      </c>
      <c r="BI254" s="10" t="b">
        <f t="shared" si="141"/>
        <v>0</v>
      </c>
      <c r="BJ254" s="10"/>
      <c r="BK254" s="10">
        <v>1000</v>
      </c>
      <c r="BL254" s="59">
        <f t="shared" si="142"/>
        <v>0</v>
      </c>
      <c r="BM254" s="59">
        <v>10</v>
      </c>
      <c r="BN254" s="10"/>
      <c r="BO254" s="10">
        <f t="shared" si="171"/>
        <v>0</v>
      </c>
      <c r="BP254" s="59">
        <f t="shared" si="172"/>
        <v>0</v>
      </c>
      <c r="BQ254" s="59">
        <f t="shared" si="173"/>
        <v>0</v>
      </c>
      <c r="BR254" s="59">
        <f t="shared" si="174"/>
        <v>0</v>
      </c>
      <c r="BS254" s="59">
        <f t="shared" si="175"/>
        <v>0</v>
      </c>
    </row>
    <row r="255" spans="1:71" x14ac:dyDescent="0.35">
      <c r="A255" s="25"/>
      <c r="B255" s="25"/>
      <c r="C255" s="51"/>
      <c r="D255" s="10" t="str">
        <f t="shared" si="138"/>
        <v/>
      </c>
      <c r="E255" s="28"/>
      <c r="F255" s="28"/>
      <c r="G255" s="28" t="s">
        <v>4</v>
      </c>
      <c r="H255" s="28"/>
      <c r="I255" s="28"/>
      <c r="J255" s="28" t="s">
        <v>4</v>
      </c>
      <c r="K255" s="28"/>
      <c r="L255" s="28"/>
      <c r="M255" s="28" t="s">
        <v>4</v>
      </c>
      <c r="N255" s="28"/>
      <c r="O255" s="28"/>
      <c r="P255" s="28" t="s">
        <v>4</v>
      </c>
      <c r="Q255" s="28"/>
      <c r="R255" s="28"/>
      <c r="S255" s="28" t="s">
        <v>4</v>
      </c>
      <c r="T255" s="28"/>
      <c r="U255" s="28"/>
      <c r="V255" s="51" t="s">
        <v>4</v>
      </c>
      <c r="W255" s="51"/>
      <c r="X255" s="28" t="s">
        <v>4</v>
      </c>
      <c r="Y255" s="10" t="str">
        <f>IF(AND('Section 8'!$L$4=No,OR($BF255=FALSE,$BG255=FALSE)),Tab_NotReq,
IF(AND($C255="",$D255="",$F255="",$I255="",$R255="",$U255="",$W255="",$AA255="",$AB255=""),"",
IF(COUNTIF($AA255:$BD255,Incomplete)&gt;=1,Incomplete_or_multiple_errors&amp;": "&amp;INDEX($AA$2:$BD$4,1,MATCH(Incomplete,$AA255:$BD255,0)),Complete)))</f>
        <v/>
      </c>
      <c r="AA255" s="10" t="str">
        <f t="shared" si="143"/>
        <v/>
      </c>
      <c r="AB255" s="10" t="str" cm="1">
        <f t="array" ref="AB255">IF($AB$1=No,"",
IF(OR(BF255=FALSE,BG255=FALSE),"",
IF(AND(SUMPRODUCT(--(BH255:BH$336=TRUE))=0,SUMPRODUCT(--(BI255:BI$336=TRUE))=0),"",Incomplete)))</f>
        <v/>
      </c>
      <c r="AC255" s="10" t="str">
        <f>IF(AC$1=No,"",IF($C255="","",
IF(COUNTIF('Substances &amp; Codes'!$B$4:$H$276,$C255)=0,Incomplete,Complete)))</f>
        <v/>
      </c>
      <c r="AD255" s="10" t="str">
        <f t="shared" si="139"/>
        <v/>
      </c>
      <c r="AE255" s="10" t="str">
        <f t="shared" si="144"/>
        <v/>
      </c>
      <c r="AF255" s="10" t="str">
        <f t="shared" si="145"/>
        <v/>
      </c>
      <c r="AG255" s="10" t="str">
        <f t="shared" si="146"/>
        <v/>
      </c>
      <c r="AH255" s="10" t="str">
        <f t="shared" si="147"/>
        <v/>
      </c>
      <c r="AI255" s="10" t="str">
        <f t="shared" si="148"/>
        <v/>
      </c>
      <c r="AJ255" s="10" t="str">
        <f t="shared" si="149"/>
        <v/>
      </c>
      <c r="AK255" s="10" t="str">
        <f t="shared" si="150"/>
        <v/>
      </c>
      <c r="AL255" s="10" t="str">
        <f t="shared" si="151"/>
        <v/>
      </c>
      <c r="AM255" s="10" t="str">
        <f t="shared" si="152"/>
        <v/>
      </c>
      <c r="AN255" s="10" t="str">
        <f t="shared" si="153"/>
        <v/>
      </c>
      <c r="AO255" s="10" t="str">
        <f t="shared" si="154"/>
        <v/>
      </c>
      <c r="AP255" s="10" t="str">
        <f t="shared" si="155"/>
        <v/>
      </c>
      <c r="AQ255" s="10" t="str">
        <f t="shared" si="156"/>
        <v/>
      </c>
      <c r="AR255" s="10" t="str">
        <f t="shared" si="157"/>
        <v/>
      </c>
      <c r="AS255" s="10" t="str">
        <f t="shared" si="158"/>
        <v/>
      </c>
      <c r="AT255" s="10" t="str">
        <f t="shared" si="159"/>
        <v/>
      </c>
      <c r="AU255" s="10" t="str">
        <f t="shared" si="160"/>
        <v/>
      </c>
      <c r="AV255" s="10" t="str">
        <f t="shared" si="161"/>
        <v/>
      </c>
      <c r="AW255" s="10" t="str">
        <f t="shared" si="162"/>
        <v/>
      </c>
      <c r="AX255" s="10" t="str">
        <f t="shared" si="163"/>
        <v/>
      </c>
      <c r="AY255" s="10" t="str">
        <f t="shared" si="164"/>
        <v/>
      </c>
      <c r="AZ255" s="10" t="str">
        <f t="shared" si="165"/>
        <v/>
      </c>
      <c r="BA255" s="10" t="str">
        <f t="shared" si="166"/>
        <v/>
      </c>
      <c r="BB255" s="10" t="str">
        <f t="shared" si="167"/>
        <v/>
      </c>
      <c r="BC255" s="10" t="str">
        <f t="shared" si="176"/>
        <v/>
      </c>
      <c r="BD255" s="10" t="str">
        <f t="shared" si="168"/>
        <v/>
      </c>
      <c r="BE255" s="10"/>
      <c r="BF255" s="10" t="b">
        <f t="shared" si="169"/>
        <v>1</v>
      </c>
      <c r="BG255" s="10" t="b">
        <f t="shared" si="140"/>
        <v>1</v>
      </c>
      <c r="BH255" s="10" t="b">
        <f t="shared" si="170"/>
        <v>0</v>
      </c>
      <c r="BI255" s="10" t="b">
        <f t="shared" si="141"/>
        <v>0</v>
      </c>
      <c r="BJ255" s="10"/>
      <c r="BK255" s="10">
        <v>1000</v>
      </c>
      <c r="BL255" s="59">
        <f t="shared" si="142"/>
        <v>0</v>
      </c>
      <c r="BM255" s="59">
        <v>10</v>
      </c>
      <c r="BN255" s="10"/>
      <c r="BO255" s="10">
        <f t="shared" si="171"/>
        <v>0</v>
      </c>
      <c r="BP255" s="59">
        <f t="shared" si="172"/>
        <v>0</v>
      </c>
      <c r="BQ255" s="59">
        <f t="shared" si="173"/>
        <v>0</v>
      </c>
      <c r="BR255" s="59">
        <f t="shared" si="174"/>
        <v>0</v>
      </c>
      <c r="BS255" s="59">
        <f t="shared" si="175"/>
        <v>0</v>
      </c>
    </row>
    <row r="256" spans="1:71" x14ac:dyDescent="0.35">
      <c r="A256" s="25"/>
      <c r="B256" s="25"/>
      <c r="C256" s="51"/>
      <c r="D256" s="10" t="str">
        <f t="shared" si="138"/>
        <v/>
      </c>
      <c r="E256" s="28"/>
      <c r="F256" s="28"/>
      <c r="G256" s="28" t="s">
        <v>4</v>
      </c>
      <c r="H256" s="28"/>
      <c r="I256" s="28"/>
      <c r="J256" s="28" t="s">
        <v>4</v>
      </c>
      <c r="K256" s="28"/>
      <c r="L256" s="28"/>
      <c r="M256" s="28" t="s">
        <v>4</v>
      </c>
      <c r="N256" s="28"/>
      <c r="O256" s="28"/>
      <c r="P256" s="28" t="s">
        <v>4</v>
      </c>
      <c r="Q256" s="28"/>
      <c r="R256" s="28"/>
      <c r="S256" s="28" t="s">
        <v>4</v>
      </c>
      <c r="T256" s="28"/>
      <c r="U256" s="28"/>
      <c r="V256" s="51" t="s">
        <v>4</v>
      </c>
      <c r="W256" s="51"/>
      <c r="X256" s="28" t="s">
        <v>4</v>
      </c>
      <c r="Y256" s="10" t="str">
        <f>IF(AND('Section 8'!$L$4=No,OR($BF256=FALSE,$BG256=FALSE)),Tab_NotReq,
IF(AND($C256="",$D256="",$F256="",$I256="",$R256="",$U256="",$W256="",$AA256="",$AB256=""),"",
IF(COUNTIF($AA256:$BD256,Incomplete)&gt;=1,Incomplete_or_multiple_errors&amp;": "&amp;INDEX($AA$2:$BD$4,1,MATCH(Incomplete,$AA256:$BD256,0)),Complete)))</f>
        <v/>
      </c>
      <c r="AA256" s="10" t="str">
        <f t="shared" si="143"/>
        <v/>
      </c>
      <c r="AB256" s="10" t="str" cm="1">
        <f t="array" ref="AB256">IF($AB$1=No,"",
IF(OR(BF256=FALSE,BG256=FALSE),"",
IF(AND(SUMPRODUCT(--(BH256:BH$336=TRUE))=0,SUMPRODUCT(--(BI256:BI$336=TRUE))=0),"",Incomplete)))</f>
        <v/>
      </c>
      <c r="AC256" s="10" t="str">
        <f>IF(AC$1=No,"",IF($C256="","",
IF(COUNTIF('Substances &amp; Codes'!$B$4:$H$276,$C256)=0,Incomplete,Complete)))</f>
        <v/>
      </c>
      <c r="AD256" s="10" t="str">
        <f t="shared" si="139"/>
        <v/>
      </c>
      <c r="AE256" s="10" t="str">
        <f t="shared" si="144"/>
        <v/>
      </c>
      <c r="AF256" s="10" t="str">
        <f t="shared" si="145"/>
        <v/>
      </c>
      <c r="AG256" s="10" t="str">
        <f t="shared" si="146"/>
        <v/>
      </c>
      <c r="AH256" s="10" t="str">
        <f t="shared" si="147"/>
        <v/>
      </c>
      <c r="AI256" s="10" t="str">
        <f t="shared" si="148"/>
        <v/>
      </c>
      <c r="AJ256" s="10" t="str">
        <f t="shared" si="149"/>
        <v/>
      </c>
      <c r="AK256" s="10" t="str">
        <f t="shared" si="150"/>
        <v/>
      </c>
      <c r="AL256" s="10" t="str">
        <f t="shared" si="151"/>
        <v/>
      </c>
      <c r="AM256" s="10" t="str">
        <f t="shared" si="152"/>
        <v/>
      </c>
      <c r="AN256" s="10" t="str">
        <f t="shared" si="153"/>
        <v/>
      </c>
      <c r="AO256" s="10" t="str">
        <f t="shared" si="154"/>
        <v/>
      </c>
      <c r="AP256" s="10" t="str">
        <f t="shared" si="155"/>
        <v/>
      </c>
      <c r="AQ256" s="10" t="str">
        <f t="shared" si="156"/>
        <v/>
      </c>
      <c r="AR256" s="10" t="str">
        <f t="shared" si="157"/>
        <v/>
      </c>
      <c r="AS256" s="10" t="str">
        <f t="shared" si="158"/>
        <v/>
      </c>
      <c r="AT256" s="10" t="str">
        <f t="shared" si="159"/>
        <v/>
      </c>
      <c r="AU256" s="10" t="str">
        <f t="shared" si="160"/>
        <v/>
      </c>
      <c r="AV256" s="10" t="str">
        <f t="shared" si="161"/>
        <v/>
      </c>
      <c r="AW256" s="10" t="str">
        <f t="shared" si="162"/>
        <v/>
      </c>
      <c r="AX256" s="10" t="str">
        <f t="shared" si="163"/>
        <v/>
      </c>
      <c r="AY256" s="10" t="str">
        <f t="shared" si="164"/>
        <v/>
      </c>
      <c r="AZ256" s="10" t="str">
        <f t="shared" si="165"/>
        <v/>
      </c>
      <c r="BA256" s="10" t="str">
        <f t="shared" si="166"/>
        <v/>
      </c>
      <c r="BB256" s="10" t="str">
        <f t="shared" si="167"/>
        <v/>
      </c>
      <c r="BC256" s="10" t="str">
        <f t="shared" si="176"/>
        <v/>
      </c>
      <c r="BD256" s="10" t="str">
        <f t="shared" si="168"/>
        <v/>
      </c>
      <c r="BE256" s="10"/>
      <c r="BF256" s="10" t="b">
        <f t="shared" si="169"/>
        <v>1</v>
      </c>
      <c r="BG256" s="10" t="b">
        <f t="shared" si="140"/>
        <v>1</v>
      </c>
      <c r="BH256" s="10" t="b">
        <f t="shared" si="170"/>
        <v>0</v>
      </c>
      <c r="BI256" s="10" t="b">
        <f t="shared" si="141"/>
        <v>0</v>
      </c>
      <c r="BJ256" s="10"/>
      <c r="BK256" s="10">
        <v>1000</v>
      </c>
      <c r="BL256" s="59">
        <f t="shared" si="142"/>
        <v>0</v>
      </c>
      <c r="BM256" s="59">
        <v>10</v>
      </c>
      <c r="BN256" s="10"/>
      <c r="BO256" s="10">
        <f t="shared" si="171"/>
        <v>0</v>
      </c>
      <c r="BP256" s="59">
        <f t="shared" si="172"/>
        <v>0</v>
      </c>
      <c r="BQ256" s="59">
        <f t="shared" si="173"/>
        <v>0</v>
      </c>
      <c r="BR256" s="59">
        <f t="shared" si="174"/>
        <v>0</v>
      </c>
      <c r="BS256" s="59">
        <f t="shared" si="175"/>
        <v>0</v>
      </c>
    </row>
    <row r="257" spans="1:71" x14ac:dyDescent="0.35">
      <c r="A257" s="25"/>
      <c r="B257" s="25"/>
      <c r="C257" s="51"/>
      <c r="D257" s="10" t="str">
        <f t="shared" si="138"/>
        <v/>
      </c>
      <c r="E257" s="28"/>
      <c r="F257" s="28"/>
      <c r="G257" s="28" t="s">
        <v>4</v>
      </c>
      <c r="H257" s="28"/>
      <c r="I257" s="28"/>
      <c r="J257" s="28" t="s">
        <v>4</v>
      </c>
      <c r="K257" s="28"/>
      <c r="L257" s="28"/>
      <c r="M257" s="28" t="s">
        <v>4</v>
      </c>
      <c r="N257" s="28"/>
      <c r="O257" s="28"/>
      <c r="P257" s="28" t="s">
        <v>4</v>
      </c>
      <c r="Q257" s="28"/>
      <c r="R257" s="28"/>
      <c r="S257" s="28" t="s">
        <v>4</v>
      </c>
      <c r="T257" s="28"/>
      <c r="U257" s="28"/>
      <c r="V257" s="51" t="s">
        <v>4</v>
      </c>
      <c r="W257" s="51"/>
      <c r="X257" s="28" t="s">
        <v>4</v>
      </c>
      <c r="Y257" s="10" t="str">
        <f>IF(AND('Section 8'!$L$4=No,OR($BF257=FALSE,$BG257=FALSE)),Tab_NotReq,
IF(AND($C257="",$D257="",$F257="",$I257="",$R257="",$U257="",$W257="",$AA257="",$AB257=""),"",
IF(COUNTIF($AA257:$BD257,Incomplete)&gt;=1,Incomplete_or_multiple_errors&amp;": "&amp;INDEX($AA$2:$BD$4,1,MATCH(Incomplete,$AA257:$BD257,0)),Complete)))</f>
        <v/>
      </c>
      <c r="AA257" s="10" t="str">
        <f t="shared" si="143"/>
        <v/>
      </c>
      <c r="AB257" s="10" t="str" cm="1">
        <f t="array" ref="AB257">IF($AB$1=No,"",
IF(OR(BF257=FALSE,BG257=FALSE),"",
IF(AND(SUMPRODUCT(--(BH257:BH$336=TRUE))=0,SUMPRODUCT(--(BI257:BI$336=TRUE))=0),"",Incomplete)))</f>
        <v/>
      </c>
      <c r="AC257" s="10" t="str">
        <f>IF(AC$1=No,"",IF($C257="","",
IF(COUNTIF('Substances &amp; Codes'!$B$4:$H$276,$C257)=0,Incomplete,Complete)))</f>
        <v/>
      </c>
      <c r="AD257" s="10" t="str">
        <f t="shared" si="139"/>
        <v/>
      </c>
      <c r="AE257" s="10" t="str">
        <f t="shared" si="144"/>
        <v/>
      </c>
      <c r="AF257" s="10" t="str">
        <f t="shared" si="145"/>
        <v/>
      </c>
      <c r="AG257" s="10" t="str">
        <f t="shared" si="146"/>
        <v/>
      </c>
      <c r="AH257" s="10" t="str">
        <f t="shared" si="147"/>
        <v/>
      </c>
      <c r="AI257" s="10" t="str">
        <f t="shared" si="148"/>
        <v/>
      </c>
      <c r="AJ257" s="10" t="str">
        <f t="shared" si="149"/>
        <v/>
      </c>
      <c r="AK257" s="10" t="str">
        <f t="shared" si="150"/>
        <v/>
      </c>
      <c r="AL257" s="10" t="str">
        <f t="shared" si="151"/>
        <v/>
      </c>
      <c r="AM257" s="10" t="str">
        <f t="shared" si="152"/>
        <v/>
      </c>
      <c r="AN257" s="10" t="str">
        <f t="shared" si="153"/>
        <v/>
      </c>
      <c r="AO257" s="10" t="str">
        <f t="shared" si="154"/>
        <v/>
      </c>
      <c r="AP257" s="10" t="str">
        <f t="shared" si="155"/>
        <v/>
      </c>
      <c r="AQ257" s="10" t="str">
        <f t="shared" si="156"/>
        <v/>
      </c>
      <c r="AR257" s="10" t="str">
        <f t="shared" si="157"/>
        <v/>
      </c>
      <c r="AS257" s="10" t="str">
        <f t="shared" si="158"/>
        <v/>
      </c>
      <c r="AT257" s="10" t="str">
        <f t="shared" si="159"/>
        <v/>
      </c>
      <c r="AU257" s="10" t="str">
        <f t="shared" si="160"/>
        <v/>
      </c>
      <c r="AV257" s="10" t="str">
        <f t="shared" si="161"/>
        <v/>
      </c>
      <c r="AW257" s="10" t="str">
        <f t="shared" si="162"/>
        <v/>
      </c>
      <c r="AX257" s="10" t="str">
        <f t="shared" si="163"/>
        <v/>
      </c>
      <c r="AY257" s="10" t="str">
        <f t="shared" si="164"/>
        <v/>
      </c>
      <c r="AZ257" s="10" t="str">
        <f t="shared" si="165"/>
        <v/>
      </c>
      <c r="BA257" s="10" t="str">
        <f t="shared" si="166"/>
        <v/>
      </c>
      <c r="BB257" s="10" t="str">
        <f t="shared" si="167"/>
        <v/>
      </c>
      <c r="BC257" s="10" t="str">
        <f t="shared" si="176"/>
        <v/>
      </c>
      <c r="BD257" s="10" t="str">
        <f t="shared" si="168"/>
        <v/>
      </c>
      <c r="BE257" s="10"/>
      <c r="BF257" s="10" t="b">
        <f t="shared" si="169"/>
        <v>1</v>
      </c>
      <c r="BG257" s="10" t="b">
        <f t="shared" si="140"/>
        <v>1</v>
      </c>
      <c r="BH257" s="10" t="b">
        <f t="shared" si="170"/>
        <v>0</v>
      </c>
      <c r="BI257" s="10" t="b">
        <f t="shared" si="141"/>
        <v>0</v>
      </c>
      <c r="BJ257" s="10"/>
      <c r="BK257" s="10">
        <v>1000</v>
      </c>
      <c r="BL257" s="59">
        <f t="shared" si="142"/>
        <v>0</v>
      </c>
      <c r="BM257" s="59">
        <v>10</v>
      </c>
      <c r="BN257" s="10"/>
      <c r="BO257" s="10">
        <f t="shared" si="171"/>
        <v>0</v>
      </c>
      <c r="BP257" s="59">
        <f t="shared" si="172"/>
        <v>0</v>
      </c>
      <c r="BQ257" s="59">
        <f t="shared" si="173"/>
        <v>0</v>
      </c>
      <c r="BR257" s="59">
        <f t="shared" si="174"/>
        <v>0</v>
      </c>
      <c r="BS257" s="59">
        <f t="shared" si="175"/>
        <v>0</v>
      </c>
    </row>
    <row r="258" spans="1:71" x14ac:dyDescent="0.35">
      <c r="A258" s="25"/>
      <c r="B258" s="25"/>
      <c r="C258" s="51"/>
      <c r="D258" s="10" t="str">
        <f t="shared" si="138"/>
        <v/>
      </c>
      <c r="E258" s="28"/>
      <c r="F258" s="28"/>
      <c r="G258" s="28" t="s">
        <v>4</v>
      </c>
      <c r="H258" s="28"/>
      <c r="I258" s="28"/>
      <c r="J258" s="28" t="s">
        <v>4</v>
      </c>
      <c r="K258" s="28"/>
      <c r="L258" s="28"/>
      <c r="M258" s="28" t="s">
        <v>4</v>
      </c>
      <c r="N258" s="28"/>
      <c r="O258" s="28"/>
      <c r="P258" s="28" t="s">
        <v>4</v>
      </c>
      <c r="Q258" s="28"/>
      <c r="R258" s="28"/>
      <c r="S258" s="28" t="s">
        <v>4</v>
      </c>
      <c r="T258" s="28"/>
      <c r="U258" s="28"/>
      <c r="V258" s="51" t="s">
        <v>4</v>
      </c>
      <c r="W258" s="51"/>
      <c r="X258" s="28" t="s">
        <v>4</v>
      </c>
      <c r="Y258" s="10" t="str">
        <f>IF(AND('Section 8'!$L$4=No,OR($BF258=FALSE,$BG258=FALSE)),Tab_NotReq,
IF(AND($C258="",$D258="",$F258="",$I258="",$R258="",$U258="",$W258="",$AA258="",$AB258=""),"",
IF(COUNTIF($AA258:$BD258,Incomplete)&gt;=1,Incomplete_or_multiple_errors&amp;": "&amp;INDEX($AA$2:$BD$4,1,MATCH(Incomplete,$AA258:$BD258,0)),Complete)))</f>
        <v/>
      </c>
      <c r="AA258" s="10" t="str">
        <f t="shared" si="143"/>
        <v/>
      </c>
      <c r="AB258" s="10" t="str" cm="1">
        <f t="array" ref="AB258">IF($AB$1=No,"",
IF(OR(BF258=FALSE,BG258=FALSE),"",
IF(AND(SUMPRODUCT(--(BH258:BH$336=TRUE))=0,SUMPRODUCT(--(BI258:BI$336=TRUE))=0),"",Incomplete)))</f>
        <v/>
      </c>
      <c r="AC258" s="10" t="str">
        <f>IF(AC$1=No,"",IF($C258="","",
IF(COUNTIF('Substances &amp; Codes'!$B$4:$H$276,$C258)=0,Incomplete,Complete)))</f>
        <v/>
      </c>
      <c r="AD258" s="10" t="str">
        <f t="shared" si="139"/>
        <v/>
      </c>
      <c r="AE258" s="10" t="str">
        <f t="shared" si="144"/>
        <v/>
      </c>
      <c r="AF258" s="10" t="str">
        <f t="shared" si="145"/>
        <v/>
      </c>
      <c r="AG258" s="10" t="str">
        <f t="shared" si="146"/>
        <v/>
      </c>
      <c r="AH258" s="10" t="str">
        <f t="shared" si="147"/>
        <v/>
      </c>
      <c r="AI258" s="10" t="str">
        <f t="shared" si="148"/>
        <v/>
      </c>
      <c r="AJ258" s="10" t="str">
        <f t="shared" si="149"/>
        <v/>
      </c>
      <c r="AK258" s="10" t="str">
        <f t="shared" si="150"/>
        <v/>
      </c>
      <c r="AL258" s="10" t="str">
        <f t="shared" si="151"/>
        <v/>
      </c>
      <c r="AM258" s="10" t="str">
        <f t="shared" si="152"/>
        <v/>
      </c>
      <c r="AN258" s="10" t="str">
        <f t="shared" si="153"/>
        <v/>
      </c>
      <c r="AO258" s="10" t="str">
        <f t="shared" si="154"/>
        <v/>
      </c>
      <c r="AP258" s="10" t="str">
        <f t="shared" si="155"/>
        <v/>
      </c>
      <c r="AQ258" s="10" t="str">
        <f t="shared" si="156"/>
        <v/>
      </c>
      <c r="AR258" s="10" t="str">
        <f t="shared" si="157"/>
        <v/>
      </c>
      <c r="AS258" s="10" t="str">
        <f t="shared" si="158"/>
        <v/>
      </c>
      <c r="AT258" s="10" t="str">
        <f t="shared" si="159"/>
        <v/>
      </c>
      <c r="AU258" s="10" t="str">
        <f t="shared" si="160"/>
        <v/>
      </c>
      <c r="AV258" s="10" t="str">
        <f t="shared" si="161"/>
        <v/>
      </c>
      <c r="AW258" s="10" t="str">
        <f t="shared" si="162"/>
        <v/>
      </c>
      <c r="AX258" s="10" t="str">
        <f t="shared" si="163"/>
        <v/>
      </c>
      <c r="AY258" s="10" t="str">
        <f t="shared" si="164"/>
        <v/>
      </c>
      <c r="AZ258" s="10" t="str">
        <f t="shared" si="165"/>
        <v/>
      </c>
      <c r="BA258" s="10" t="str">
        <f t="shared" si="166"/>
        <v/>
      </c>
      <c r="BB258" s="10" t="str">
        <f t="shared" si="167"/>
        <v/>
      </c>
      <c r="BC258" s="10" t="str">
        <f t="shared" si="176"/>
        <v/>
      </c>
      <c r="BD258" s="10" t="str">
        <f t="shared" si="168"/>
        <v/>
      </c>
      <c r="BE258" s="10"/>
      <c r="BF258" s="10" t="b">
        <f t="shared" si="169"/>
        <v>1</v>
      </c>
      <c r="BG258" s="10" t="b">
        <f t="shared" si="140"/>
        <v>1</v>
      </c>
      <c r="BH258" s="10" t="b">
        <f t="shared" si="170"/>
        <v>0</v>
      </c>
      <c r="BI258" s="10" t="b">
        <f t="shared" si="141"/>
        <v>0</v>
      </c>
      <c r="BJ258" s="10"/>
      <c r="BK258" s="10">
        <v>1000</v>
      </c>
      <c r="BL258" s="59">
        <f t="shared" si="142"/>
        <v>0</v>
      </c>
      <c r="BM258" s="59">
        <v>10</v>
      </c>
      <c r="BN258" s="10"/>
      <c r="BO258" s="10">
        <f t="shared" si="171"/>
        <v>0</v>
      </c>
      <c r="BP258" s="59">
        <f t="shared" si="172"/>
        <v>0</v>
      </c>
      <c r="BQ258" s="59">
        <f t="shared" si="173"/>
        <v>0</v>
      </c>
      <c r="BR258" s="59">
        <f t="shared" si="174"/>
        <v>0</v>
      </c>
      <c r="BS258" s="59">
        <f t="shared" si="175"/>
        <v>0</v>
      </c>
    </row>
    <row r="259" spans="1:71" x14ac:dyDescent="0.35">
      <c r="A259" s="25"/>
      <c r="B259" s="25"/>
      <c r="C259" s="51"/>
      <c r="D259" s="10" t="str">
        <f t="shared" si="138"/>
        <v/>
      </c>
      <c r="E259" s="28"/>
      <c r="F259" s="28"/>
      <c r="G259" s="28" t="s">
        <v>4</v>
      </c>
      <c r="H259" s="28"/>
      <c r="I259" s="28"/>
      <c r="J259" s="28" t="s">
        <v>4</v>
      </c>
      <c r="K259" s="28"/>
      <c r="L259" s="28"/>
      <c r="M259" s="28" t="s">
        <v>4</v>
      </c>
      <c r="N259" s="28"/>
      <c r="O259" s="28"/>
      <c r="P259" s="28" t="s">
        <v>4</v>
      </c>
      <c r="Q259" s="28"/>
      <c r="R259" s="28"/>
      <c r="S259" s="28" t="s">
        <v>4</v>
      </c>
      <c r="T259" s="28"/>
      <c r="U259" s="28"/>
      <c r="V259" s="51" t="s">
        <v>4</v>
      </c>
      <c r="W259" s="51"/>
      <c r="X259" s="28" t="s">
        <v>4</v>
      </c>
      <c r="Y259" s="10" t="str">
        <f>IF(AND('Section 8'!$L$4=No,OR($BF259=FALSE,$BG259=FALSE)),Tab_NotReq,
IF(AND($C259="",$D259="",$F259="",$I259="",$R259="",$U259="",$W259="",$AA259="",$AB259=""),"",
IF(COUNTIF($AA259:$BD259,Incomplete)&gt;=1,Incomplete_or_multiple_errors&amp;": "&amp;INDEX($AA$2:$BD$4,1,MATCH(Incomplete,$AA259:$BD259,0)),Complete)))</f>
        <v/>
      </c>
      <c r="AA259" s="10" t="str">
        <f t="shared" si="143"/>
        <v/>
      </c>
      <c r="AB259" s="10" t="str" cm="1">
        <f t="array" ref="AB259">IF($AB$1=No,"",
IF(OR(BF259=FALSE,BG259=FALSE),"",
IF(AND(SUMPRODUCT(--(BH259:BH$336=TRUE))=0,SUMPRODUCT(--(BI259:BI$336=TRUE))=0),"",Incomplete)))</f>
        <v/>
      </c>
      <c r="AC259" s="10" t="str">
        <f>IF(AC$1=No,"",IF($C259="","",
IF(COUNTIF('Substances &amp; Codes'!$B$4:$H$276,$C259)=0,Incomplete,Complete)))</f>
        <v/>
      </c>
      <c r="AD259" s="10" t="str">
        <f t="shared" si="139"/>
        <v/>
      </c>
      <c r="AE259" s="10" t="str">
        <f t="shared" si="144"/>
        <v/>
      </c>
      <c r="AF259" s="10" t="str">
        <f t="shared" si="145"/>
        <v/>
      </c>
      <c r="AG259" s="10" t="str">
        <f t="shared" si="146"/>
        <v/>
      </c>
      <c r="AH259" s="10" t="str">
        <f t="shared" si="147"/>
        <v/>
      </c>
      <c r="AI259" s="10" t="str">
        <f t="shared" si="148"/>
        <v/>
      </c>
      <c r="AJ259" s="10" t="str">
        <f t="shared" si="149"/>
        <v/>
      </c>
      <c r="AK259" s="10" t="str">
        <f t="shared" si="150"/>
        <v/>
      </c>
      <c r="AL259" s="10" t="str">
        <f t="shared" si="151"/>
        <v/>
      </c>
      <c r="AM259" s="10" t="str">
        <f t="shared" si="152"/>
        <v/>
      </c>
      <c r="AN259" s="10" t="str">
        <f t="shared" si="153"/>
        <v/>
      </c>
      <c r="AO259" s="10" t="str">
        <f t="shared" si="154"/>
        <v/>
      </c>
      <c r="AP259" s="10" t="str">
        <f t="shared" si="155"/>
        <v/>
      </c>
      <c r="AQ259" s="10" t="str">
        <f t="shared" si="156"/>
        <v/>
      </c>
      <c r="AR259" s="10" t="str">
        <f t="shared" si="157"/>
        <v/>
      </c>
      <c r="AS259" s="10" t="str">
        <f t="shared" si="158"/>
        <v/>
      </c>
      <c r="AT259" s="10" t="str">
        <f t="shared" si="159"/>
        <v/>
      </c>
      <c r="AU259" s="10" t="str">
        <f t="shared" si="160"/>
        <v/>
      </c>
      <c r="AV259" s="10" t="str">
        <f t="shared" si="161"/>
        <v/>
      </c>
      <c r="AW259" s="10" t="str">
        <f t="shared" si="162"/>
        <v/>
      </c>
      <c r="AX259" s="10" t="str">
        <f t="shared" si="163"/>
        <v/>
      </c>
      <c r="AY259" s="10" t="str">
        <f t="shared" si="164"/>
        <v/>
      </c>
      <c r="AZ259" s="10" t="str">
        <f t="shared" si="165"/>
        <v/>
      </c>
      <c r="BA259" s="10" t="str">
        <f t="shared" si="166"/>
        <v/>
      </c>
      <c r="BB259" s="10" t="str">
        <f t="shared" si="167"/>
        <v/>
      </c>
      <c r="BC259" s="10" t="str">
        <f t="shared" si="176"/>
        <v/>
      </c>
      <c r="BD259" s="10" t="str">
        <f t="shared" si="168"/>
        <v/>
      </c>
      <c r="BE259" s="10"/>
      <c r="BF259" s="10" t="b">
        <f t="shared" si="169"/>
        <v>1</v>
      </c>
      <c r="BG259" s="10" t="b">
        <f t="shared" si="140"/>
        <v>1</v>
      </c>
      <c r="BH259" s="10" t="b">
        <f t="shared" si="170"/>
        <v>0</v>
      </c>
      <c r="BI259" s="10" t="b">
        <f t="shared" si="141"/>
        <v>0</v>
      </c>
      <c r="BJ259" s="10"/>
      <c r="BK259" s="10">
        <v>1000</v>
      </c>
      <c r="BL259" s="59">
        <f t="shared" si="142"/>
        <v>0</v>
      </c>
      <c r="BM259" s="59">
        <v>10</v>
      </c>
      <c r="BN259" s="10"/>
      <c r="BO259" s="10">
        <f t="shared" si="171"/>
        <v>0</v>
      </c>
      <c r="BP259" s="59">
        <f t="shared" si="172"/>
        <v>0</v>
      </c>
      <c r="BQ259" s="59">
        <f t="shared" si="173"/>
        <v>0</v>
      </c>
      <c r="BR259" s="59">
        <f t="shared" si="174"/>
        <v>0</v>
      </c>
      <c r="BS259" s="59">
        <f t="shared" si="175"/>
        <v>0</v>
      </c>
    </row>
    <row r="260" spans="1:71" x14ac:dyDescent="0.35">
      <c r="A260" s="25"/>
      <c r="B260" s="25"/>
      <c r="C260" s="51"/>
      <c r="D260" s="10" t="str">
        <f t="shared" ref="D260:D323" si="177">IF(C260="", "",
IFERROR(VLOOKUP(C260, Substance_Full, 2, FALSE), ""))&amp;
IF(ISERROR(VLOOKUP(C260,CASRNp1,1,FALSE))=FALSE," PART 1",
IF(ISERROR(VLOOKUP(C260,CASRNp2,1,FALSE))=FALSE," PART 2",
IF(ISERROR(VLOOKUP(C260,CASRNp3,1,FALSE))=FALSE," PART 3","")))</f>
        <v/>
      </c>
      <c r="E260" s="28"/>
      <c r="F260" s="28"/>
      <c r="G260" s="28" t="s">
        <v>4</v>
      </c>
      <c r="H260" s="28"/>
      <c r="I260" s="28"/>
      <c r="J260" s="28" t="s">
        <v>4</v>
      </c>
      <c r="K260" s="28"/>
      <c r="L260" s="28"/>
      <c r="M260" s="28" t="s">
        <v>4</v>
      </c>
      <c r="N260" s="28"/>
      <c r="O260" s="28"/>
      <c r="P260" s="28" t="s">
        <v>4</v>
      </c>
      <c r="Q260" s="28"/>
      <c r="R260" s="28"/>
      <c r="S260" s="28" t="s">
        <v>4</v>
      </c>
      <c r="T260" s="28"/>
      <c r="U260" s="28"/>
      <c r="V260" s="51" t="s">
        <v>4</v>
      </c>
      <c r="W260" s="51"/>
      <c r="X260" s="28" t="s">
        <v>4</v>
      </c>
      <c r="Y260" s="10" t="str">
        <f>IF(AND('Section 8'!$L$4=No,OR($BF260=FALSE,$BG260=FALSE)),Tab_NotReq,
IF(AND($C260="",$D260="",$F260="",$I260="",$R260="",$U260="",$W260="",$AA260="",$AB260=""),"",
IF(COUNTIF($AA260:$BD260,Incomplete)&gt;=1,Incomplete_or_multiple_errors&amp;": "&amp;INDEX($AA$2:$BD$4,1,MATCH(Incomplete,$AA260:$BD260,0)),Complete)))</f>
        <v/>
      </c>
      <c r="AA260" s="10" t="str">
        <f t="shared" si="143"/>
        <v/>
      </c>
      <c r="AB260" s="10" t="str" cm="1">
        <f t="array" ref="AB260">IF($AB$1=No,"",
IF(OR(BF260=FALSE,BG260=FALSE),"",
IF(AND(SUMPRODUCT(--(BH260:BH$336=TRUE))=0,SUMPRODUCT(--(BI260:BI$336=TRUE))=0),"",Incomplete)))</f>
        <v/>
      </c>
      <c r="AC260" s="10" t="str">
        <f>IF(AC$1=No,"",IF($C260="","",
IF(COUNTIF('Substances &amp; Codes'!$B$4:$H$276,$C260)=0,Incomplete,Complete)))</f>
        <v/>
      </c>
      <c r="AD260" s="10" t="str">
        <f t="shared" ref="AD260:AD323" si="178">IF(AD$1=No,"",IF($C260="","",IF(COUNTIF($C$4:$C$336,$C260)&gt;1,Incomplete,Complete)))</f>
        <v/>
      </c>
      <c r="AE260" s="10" t="str">
        <f t="shared" si="144"/>
        <v/>
      </c>
      <c r="AF260" s="10" t="str">
        <f t="shared" si="145"/>
        <v/>
      </c>
      <c r="AG260" s="10" t="str">
        <f t="shared" si="146"/>
        <v/>
      </c>
      <c r="AH260" s="10" t="str">
        <f t="shared" si="147"/>
        <v/>
      </c>
      <c r="AI260" s="10" t="str">
        <f t="shared" si="148"/>
        <v/>
      </c>
      <c r="AJ260" s="10" t="str">
        <f t="shared" si="149"/>
        <v/>
      </c>
      <c r="AK260" s="10" t="str">
        <f t="shared" si="150"/>
        <v/>
      </c>
      <c r="AL260" s="10" t="str">
        <f t="shared" si="151"/>
        <v/>
      </c>
      <c r="AM260" s="10" t="str">
        <f t="shared" si="152"/>
        <v/>
      </c>
      <c r="AN260" s="10" t="str">
        <f t="shared" si="153"/>
        <v/>
      </c>
      <c r="AO260" s="10" t="str">
        <f t="shared" si="154"/>
        <v/>
      </c>
      <c r="AP260" s="10" t="str">
        <f t="shared" si="155"/>
        <v/>
      </c>
      <c r="AQ260" s="10" t="str">
        <f t="shared" si="156"/>
        <v/>
      </c>
      <c r="AR260" s="10" t="str">
        <f t="shared" si="157"/>
        <v/>
      </c>
      <c r="AS260" s="10" t="str">
        <f t="shared" si="158"/>
        <v/>
      </c>
      <c r="AT260" s="10" t="str">
        <f t="shared" si="159"/>
        <v/>
      </c>
      <c r="AU260" s="10" t="str">
        <f t="shared" si="160"/>
        <v/>
      </c>
      <c r="AV260" s="10" t="str">
        <f t="shared" si="161"/>
        <v/>
      </c>
      <c r="AW260" s="10" t="str">
        <f t="shared" si="162"/>
        <v/>
      </c>
      <c r="AX260" s="10" t="str">
        <f t="shared" si="163"/>
        <v/>
      </c>
      <c r="AY260" s="10" t="str">
        <f t="shared" si="164"/>
        <v/>
      </c>
      <c r="AZ260" s="10" t="str">
        <f t="shared" si="165"/>
        <v/>
      </c>
      <c r="BA260" s="10" t="str">
        <f t="shared" si="166"/>
        <v/>
      </c>
      <c r="BB260" s="10" t="str">
        <f t="shared" si="167"/>
        <v/>
      </c>
      <c r="BC260" s="10" t="str">
        <f t="shared" si="176"/>
        <v/>
      </c>
      <c r="BD260" s="10" t="str">
        <f t="shared" si="168"/>
        <v/>
      </c>
      <c r="BE260" s="10"/>
      <c r="BF260" s="10" t="b">
        <f t="shared" si="169"/>
        <v>1</v>
      </c>
      <c r="BG260" s="10" t="b">
        <f t="shared" ref="BG260:BG323" si="179">AND(OR($G260="",$G260=No),OR($J260="",$J260=No),OR($M260="",$M260=No),OR($P260="",$P260=No),OR($S260="",$S260=No),OR($V260="",$V260=No),OR($X260="",$X260=No))</f>
        <v>1</v>
      </c>
      <c r="BH260" s="10" t="b">
        <f t="shared" si="170"/>
        <v>0</v>
      </c>
      <c r="BI260" s="10" t="b">
        <f t="shared" ref="BI260:BI323" si="180">OR(AND($G261&lt;&gt;"",$G261&lt;&gt;No),AND($J261&lt;&gt;"",$J261&lt;&gt;No),AND($M261&lt;&gt;"",$M261&lt;&gt;No),AND($P261&lt;&gt;"",$P261&lt;&gt;No),AND($S261&lt;&gt;"",$S261&lt;&gt;No),AND($V261&lt;&gt;"",$V261&lt;&gt;No),AND($X261&lt;&gt;"",$X261&lt;&gt;No))</f>
        <v>0</v>
      </c>
      <c r="BJ260" s="10"/>
      <c r="BK260" s="10">
        <v>1000</v>
      </c>
      <c r="BL260" s="59">
        <f t="shared" ref="BL260:BL323" si="181">IF(ISERROR(VLOOKUP(C260,CASRNp1,1,FALSE))=FALSE,10,
IF(ISERROR(VLOOKUP(C260,CASRNp2,1,FALSE))=FALSE,100000,
IF(ISERROR(VLOOKUP(C260,CASRNp3,1,FALSE))=FALSE,100000,)))</f>
        <v>0</v>
      </c>
      <c r="BM260" s="59">
        <v>10</v>
      </c>
      <c r="BN260" s="10"/>
      <c r="BO260" s="10">
        <f t="shared" si="171"/>
        <v>0</v>
      </c>
      <c r="BP260" s="59">
        <f t="shared" si="172"/>
        <v>0</v>
      </c>
      <c r="BQ260" s="59">
        <f t="shared" si="173"/>
        <v>0</v>
      </c>
      <c r="BR260" s="59">
        <f t="shared" si="174"/>
        <v>0</v>
      </c>
      <c r="BS260" s="59">
        <f t="shared" si="175"/>
        <v>0</v>
      </c>
    </row>
    <row r="261" spans="1:71" x14ac:dyDescent="0.35">
      <c r="A261" s="25"/>
      <c r="B261" s="25"/>
      <c r="C261" s="51"/>
      <c r="D261" s="10" t="str">
        <f t="shared" si="177"/>
        <v/>
      </c>
      <c r="E261" s="28"/>
      <c r="F261" s="28"/>
      <c r="G261" s="28" t="s">
        <v>4</v>
      </c>
      <c r="H261" s="28"/>
      <c r="I261" s="28"/>
      <c r="J261" s="28" t="s">
        <v>4</v>
      </c>
      <c r="K261" s="28"/>
      <c r="L261" s="28"/>
      <c r="M261" s="28" t="s">
        <v>4</v>
      </c>
      <c r="N261" s="28"/>
      <c r="O261" s="28"/>
      <c r="P261" s="28" t="s">
        <v>4</v>
      </c>
      <c r="Q261" s="28"/>
      <c r="R261" s="28"/>
      <c r="S261" s="28" t="s">
        <v>4</v>
      </c>
      <c r="T261" s="28"/>
      <c r="U261" s="28"/>
      <c r="V261" s="51" t="s">
        <v>4</v>
      </c>
      <c r="W261" s="51"/>
      <c r="X261" s="28" t="s">
        <v>4</v>
      </c>
      <c r="Y261" s="10" t="str">
        <f>IF(AND('Section 8'!$L$4=No,OR($BF261=FALSE,$BG261=FALSE)),Tab_NotReq,
IF(AND($C261="",$D261="",$F261="",$I261="",$R261="",$U261="",$W261="",$AA261="",$AB261=""),"",
IF(COUNTIF($AA261:$BD261,Incomplete)&gt;=1,Incomplete_or_multiple_errors&amp;": "&amp;INDEX($AA$2:$BD$4,1,MATCH(Incomplete,$AA261:$BD261,0)),Complete)))</f>
        <v/>
      </c>
      <c r="AA261" s="10" t="str">
        <f t="shared" ref="AA261:AA324" si="182">IF(AA$1=No,"",
IF(AND(
$C261="", OR(BF261=FALSE,BG261=FALSE)),
Incomplete,""))</f>
        <v/>
      </c>
      <c r="AB261" s="10" t="str" cm="1">
        <f t="array" ref="AB261">IF($AB$1=No,"",
IF(OR(BF261=FALSE,BG261=FALSE),"",
IF(AND(SUMPRODUCT(--(BH261:BH$336=TRUE))=0,SUMPRODUCT(--(BI261:BI$336=TRUE))=0),"",Incomplete)))</f>
        <v/>
      </c>
      <c r="AC261" s="10" t="str">
        <f>IF(AC$1=No,"",IF($C261="","",
IF(COUNTIF('Substances &amp; Codes'!$B$4:$H$276,$C261)=0,Incomplete,Complete)))</f>
        <v/>
      </c>
      <c r="AD261" s="10" t="str">
        <f t="shared" si="178"/>
        <v/>
      </c>
      <c r="AE261" s="10" t="str">
        <f t="shared" ref="AE261:AE324" si="183">IF(AE$1=No,"",IF($C261="", "",
IF(AND(E261=NA, OR(F261&lt;&gt;"",AND(G261&lt;&gt;"",G261&lt;&gt;No))=TRUE)=TRUE, Incomplete, "")))</f>
        <v/>
      </c>
      <c r="AF261" s="10" t="str">
        <f t="shared" ref="AF261:AF324" si="184">IF(AF$1=No,"",IF($C261="", "",
IF(AND(H261=NA, OR(I261&lt;&gt;"",AND(J261&lt;&gt;"",J261&lt;&gt;No))=TRUE)=TRUE, Incomplete, "")))</f>
        <v/>
      </c>
      <c r="AG261" s="10" t="str">
        <f t="shared" ref="AG261:AG324" si="185">IF(AG$1=No,"",IF($C261="", "",
IF(AND(K261=NA, OR(L261&lt;&gt;"",AND(M261&lt;&gt;"",M261&lt;&gt;No))=TRUE)=TRUE, Incomplete, "")))</f>
        <v/>
      </c>
      <c r="AH261" s="10" t="str">
        <f t="shared" ref="AH261:AH324" si="186">IF(AH$1=No,"",IF($C261="", "",
IF(AND(N261=NA, OR(O261&lt;&gt;"",AND(P261&lt;&gt;"",P261&lt;&gt;No))=TRUE)=TRUE, Incomplete, "")))</f>
        <v/>
      </c>
      <c r="AI261" s="10" t="str">
        <f t="shared" ref="AI261:AI324" si="187">IF(AI$1=No,"",IF($C261="", "",
IF(AND(Q261=NA, OR(R261&lt;&gt;"",AND(S261&lt;&gt;"",S261&lt;&gt;No))=TRUE)=TRUE, Incomplete, "")))</f>
        <v/>
      </c>
      <c r="AJ261" s="10" t="str">
        <f t="shared" ref="AJ261:AJ324" si="188">IF(AJ$1=No,"",IF($C261="", "",
IF(AND(T261=NA, OR(U261&lt;&gt;"",AND(V261&lt;&gt;"",V261&lt;&gt;No))=TRUE)=TRUE, Incomplete, "")))</f>
        <v/>
      </c>
      <c r="AK261" s="10" t="str">
        <f t="shared" ref="AK261:AK324" si="189">IF(AK$1=No,"",
IF($C261="","",
IF(E261="",Incomplete,
IF(ISERROR(VLOOKUP(E261,units,1,FALSE))=TRUE,Incomplete,Complete))))</f>
        <v/>
      </c>
      <c r="AL261" s="10" t="str">
        <f t="shared" ref="AL261:AL324" si="190">IF(AL$1=No,"",
IF($C261="","",
IF($E261="N/A","",
IF(ISNUMBER(F261)=FALSE,Incomplete,
IF($F261&lt;0, Incomplete,
IF(LEN($F261)-LEN(INT($F261))&gt;5, Incomplete,
Complete))))))</f>
        <v/>
      </c>
      <c r="AM261" s="10" t="str">
        <f t="shared" ref="AM261:AM324" si="191">IF($AM$1=No,"",
IF($C261="","",
IF($E261="N/A", "",
IF(G261="",Incomplete,
IF(ISERROR(VLOOKUP(G261,YesNo_CBI,1,FALSE))=TRUE,Incomplete,Complete)))))</f>
        <v/>
      </c>
      <c r="AN261" s="10" t="str">
        <f t="shared" ref="AN261:AN324" si="192">IF(AN$1=No,"",
IF($C261="","",
IF(H261="",Incomplete,
IF(ISERROR(VLOOKUP(H261,units,1,FALSE))=TRUE,Incomplete,Complete))))</f>
        <v/>
      </c>
      <c r="AO261" s="10" t="str">
        <f t="shared" ref="AO261:AO324" si="193">IF(AO$1=No,"",
IF($C261="","",
IF($H261="N/A","",
IF(ISNUMBER(I261)=FALSE,Incomplete,
IF($I261&lt;0, Incomplete,
IF(LEN($I261)-LEN(INT($I261))&gt;5, Incomplete,
Complete))))))</f>
        <v/>
      </c>
      <c r="AP261" s="10" t="str">
        <f t="shared" ref="AP261:AP324" si="194">IF($AP$1=No,"",
IF($C261="","",
IF($H261="N/A", "",
IF(J261="",Incomplete,
IF(ISERROR(VLOOKUP(J261,YesNo_CBI,1,FALSE))=TRUE,Incomplete,Complete)))))</f>
        <v/>
      </c>
      <c r="AQ261" s="10" t="str">
        <f t="shared" ref="AQ261:AQ324" si="195">IF(AQ$1=No,"",
IF($C261="","",
IF(K261="",Incomplete,
IF(ISERROR(VLOOKUP(K261,units,1,FALSE))=TRUE,Incomplete,Complete))))</f>
        <v/>
      </c>
      <c r="AR261" s="10" t="str">
        <f t="shared" ref="AR261:AR324" si="196">IF(AR$1=No,"",
IF($C261="","",
IF($K261="N/A","",
IF(ISNUMBER(L261)=FALSE,Incomplete,
IF($L261&lt;0, Incomplete,
IF(LEN($L261)-LEN(INT($L261))&gt;5, Incomplete,
Complete))))))</f>
        <v/>
      </c>
      <c r="AS261" s="10" t="str">
        <f t="shared" ref="AS261:AS324" si="197">IF($AS$1=No,"",
IF($C261="","",
IF($K261="N/A","",
IF(M261="",Incomplete,
IF(ISERROR(VLOOKUP(M261,YesNo_CBI,1,FALSE))=TRUE,Incomplete,Complete)))))</f>
        <v/>
      </c>
      <c r="AT261" s="10" t="str">
        <f t="shared" ref="AT261:AT324" si="198">IF(AT$1=No,"",
IF($C261="","",
IF(N261="",Incomplete,
IF(ISERROR(VLOOKUP(N261,units,1,FALSE))=TRUE,Incomplete,Complete))))</f>
        <v/>
      </c>
      <c r="AU261" s="10" t="str">
        <f t="shared" ref="AU261:AU324" si="199">IF(AU$1=No,"",
IF($C261="","",
IF($N261="N/A","",
IF(ISNUMBER(O261)=FALSE,Incomplete,
IF($O261&lt;0, Incomplete,
IF(LEN($O261)-LEN(INT($O261))&gt;5, Incomplete,
Complete))))))</f>
        <v/>
      </c>
      <c r="AV261" s="10" t="str">
        <f t="shared" ref="AV261:AV324" si="200">IF($AV$1=No,"",
IF($C261="","",
IF($N261="N/A","",
IF(P261="",Incomplete,
IF(ISERROR(VLOOKUP(P261,YesNo_CBI,1,FALSE))=TRUE,Incomplete,Complete)))))</f>
        <v/>
      </c>
      <c r="AW261" s="10" t="str">
        <f t="shared" ref="AW261:AW324" si="201">IF(AW$1=No,"",
IF($C261="","",
IF(Q261="",Incomplete,
IF(ISERROR(VLOOKUP(Q261,units,1,FALSE))=TRUE,Incomplete,Complete))))</f>
        <v/>
      </c>
      <c r="AX261" s="10" t="str">
        <f t="shared" ref="AX261:AX324" si="202">IF(AX$1=No,"",
IF($C261="","",
IF($Q261="N/A","",
IF(ISNUMBER(R261)=FALSE,Incomplete,
IF($R261&lt;0, Incomplete,
IF(LEN($R261)-LEN(INT($R261))&gt;5, Incomplete,
Complete))))))</f>
        <v/>
      </c>
      <c r="AY261" s="10" t="str">
        <f t="shared" ref="AY261:AY324" si="203">IF($AP$1=No,"",
IF($C261="","",
IF($Q261="N/A","",
IF(S261="",Incomplete,
IF(ISERROR(VLOOKUP(S261,YesNo_CBI,1,FALSE))=TRUE,Incomplete,Complete)))))</f>
        <v/>
      </c>
      <c r="AZ261" s="10" t="str">
        <f t="shared" ref="AZ261:AZ324" si="204">IF(AZ$1=No,"",
IF($C261="","",
IF(T261="",Incomplete,
IF(ISERROR(VLOOKUP(T261,units,1,FALSE))=TRUE,Incomplete,Complete))))</f>
        <v/>
      </c>
      <c r="BA261" s="10" t="str">
        <f t="shared" ref="BA261:BA324" si="205">IF(BA$1=No,"",
IF($C261="","",
IF($T261="N/A","",
IF(ISNUMBER(U261)=FALSE,Incomplete,
IF($U261&lt;0, Incomplete,
IF(LEN($U261)-LEN(INT($U261))&gt;5, Incomplete,
Complete))))))</f>
        <v/>
      </c>
      <c r="BB261" s="10" t="str">
        <f t="shared" ref="BB261:BB324" si="206">IF($AP$1=No,"",
IF($C261="","",
IF($T261="N/A","",
IF(V261="",Incomplete,
IF(ISERROR(VLOOKUP(V261,YesNo_CBI,1,FALSE))=TRUE,Incomplete,Complete)))))</f>
        <v/>
      </c>
      <c r="BC261" s="10" t="str">
        <f t="shared" si="176"/>
        <v/>
      </c>
      <c r="BD261" s="10" t="str">
        <f t="shared" ref="BD261:BD324" si="207">IF($BD$1=No,"",
IF(C261="","",
IF(AND(W261="",OR(X261="",X261=No)),"",
IF(AND(COUNTA(W261)&gt;0,ISERROR(VLOOKUP(X261,YesNo_CBI,1,FALSE))=FALSE)=TRUE,Complete,Incomplete))))</f>
        <v/>
      </c>
      <c r="BE261" s="10"/>
      <c r="BF261" s="10" t="b">
        <f t="shared" ref="BF261:BF324" si="208">AND($C261="",$D261="",$E261="",$F261="",$H261="",$I261="",$K261="",$L261="",$N261="",$O261="",$Q261="",$T261="",$R261="",$U261="",$W261="")</f>
        <v>1</v>
      </c>
      <c r="BG261" s="10" t="b">
        <f t="shared" si="179"/>
        <v>1</v>
      </c>
      <c r="BH261" s="10" t="b">
        <f t="shared" ref="BH261:BH324" si="209">OR($C262&lt;&gt;"",$D262&lt;&gt;"",$E262&lt;&gt;"",$F262&lt;&gt;"",$H262&lt;&gt;"",$I262&lt;&gt;"",$K262&lt;&gt;"",$L262&lt;&gt;"",$N262&lt;&gt;"",$O262&lt;&gt;"",$Q262&lt;&gt;"",$R262&lt;&gt;"",$T262&lt;&gt;"",$U262&lt;&gt;"",$W262&lt;&gt;"")</f>
        <v>0</v>
      </c>
      <c r="BI261" s="10" t="b">
        <f t="shared" si="180"/>
        <v>0</v>
      </c>
      <c r="BJ261" s="10"/>
      <c r="BK261" s="10">
        <v>1000</v>
      </c>
      <c r="BL261" s="59">
        <f t="shared" si="181"/>
        <v>0</v>
      </c>
      <c r="BM261" s="59">
        <v>10</v>
      </c>
      <c r="BN261" s="10"/>
      <c r="BO261" s="10">
        <f t="shared" ref="BO261:BO324" si="210">IF($E261="Grams (g)", $F261,
IF($E261="Kilograms (kg)", $F261 * 1000, 0))</f>
        <v>0</v>
      </c>
      <c r="BP261" s="59">
        <f t="shared" ref="BP261:BP324" si="211">IF($H261="Grams (g)", $I261,
IF($H261="Kilograms (kg)", $I261 * 1000, 0))</f>
        <v>0</v>
      </c>
      <c r="BQ261" s="59">
        <f t="shared" ref="BQ261:BQ324" si="212">IF($K261="Grams (g)", $L261,
IF($K261="Kilograms (kg)", $L261 * 1000, 0))</f>
        <v>0</v>
      </c>
      <c r="BR261" s="59">
        <f t="shared" ref="BR261:BR324" si="213">IF($N261="Grams (g)", $O261,
IF($N261="Kilograms (kg)", $O261 * 1000, 0))</f>
        <v>0</v>
      </c>
      <c r="BS261" s="59">
        <f t="shared" ref="BS261:BS324" si="214">IF($Q261="Grams (g)", $R261,
IF($Q261="Kilograms (kg)", $R261 * 1000, 0))</f>
        <v>0</v>
      </c>
    </row>
    <row r="262" spans="1:71" x14ac:dyDescent="0.35">
      <c r="A262" s="25"/>
      <c r="B262" s="25"/>
      <c r="C262" s="51"/>
      <c r="D262" s="10" t="str">
        <f t="shared" si="177"/>
        <v/>
      </c>
      <c r="E262" s="28"/>
      <c r="F262" s="28"/>
      <c r="G262" s="28" t="s">
        <v>4</v>
      </c>
      <c r="H262" s="28"/>
      <c r="I262" s="28"/>
      <c r="J262" s="28" t="s">
        <v>4</v>
      </c>
      <c r="K262" s="28"/>
      <c r="L262" s="28"/>
      <c r="M262" s="28" t="s">
        <v>4</v>
      </c>
      <c r="N262" s="28"/>
      <c r="O262" s="28"/>
      <c r="P262" s="28" t="s">
        <v>4</v>
      </c>
      <c r="Q262" s="28"/>
      <c r="R262" s="28"/>
      <c r="S262" s="28" t="s">
        <v>4</v>
      </c>
      <c r="T262" s="28"/>
      <c r="U262" s="28"/>
      <c r="V262" s="51" t="s">
        <v>4</v>
      </c>
      <c r="W262" s="51"/>
      <c r="X262" s="28" t="s">
        <v>4</v>
      </c>
      <c r="Y262" s="10" t="str">
        <f>IF(AND('Section 8'!$L$4=No,OR($BF262=FALSE,$BG262=FALSE)),Tab_NotReq,
IF(AND($C262="",$D262="",$F262="",$I262="",$R262="",$U262="",$W262="",$AA262="",$AB262=""),"",
IF(COUNTIF($AA262:$BD262,Incomplete)&gt;=1,Incomplete_or_multiple_errors&amp;": "&amp;INDEX($AA$2:$BD$4,1,MATCH(Incomplete,$AA262:$BD262,0)),Complete)))</f>
        <v/>
      </c>
      <c r="AA262" s="10" t="str">
        <f t="shared" si="182"/>
        <v/>
      </c>
      <c r="AB262" s="10" t="str" cm="1">
        <f t="array" ref="AB262">IF($AB$1=No,"",
IF(OR(BF262=FALSE,BG262=FALSE),"",
IF(AND(SUMPRODUCT(--(BH262:BH$336=TRUE))=0,SUMPRODUCT(--(BI262:BI$336=TRUE))=0),"",Incomplete)))</f>
        <v/>
      </c>
      <c r="AC262" s="10" t="str">
        <f>IF(AC$1=No,"",IF($C262="","",
IF(COUNTIF('Substances &amp; Codes'!$B$4:$H$276,$C262)=0,Incomplete,Complete)))</f>
        <v/>
      </c>
      <c r="AD262" s="10" t="str">
        <f t="shared" si="178"/>
        <v/>
      </c>
      <c r="AE262" s="10" t="str">
        <f t="shared" si="183"/>
        <v/>
      </c>
      <c r="AF262" s="10" t="str">
        <f t="shared" si="184"/>
        <v/>
      </c>
      <c r="AG262" s="10" t="str">
        <f t="shared" si="185"/>
        <v/>
      </c>
      <c r="AH262" s="10" t="str">
        <f t="shared" si="186"/>
        <v/>
      </c>
      <c r="AI262" s="10" t="str">
        <f t="shared" si="187"/>
        <v/>
      </c>
      <c r="AJ262" s="10" t="str">
        <f t="shared" si="188"/>
        <v/>
      </c>
      <c r="AK262" s="10" t="str">
        <f t="shared" si="189"/>
        <v/>
      </c>
      <c r="AL262" s="10" t="str">
        <f t="shared" si="190"/>
        <v/>
      </c>
      <c r="AM262" s="10" t="str">
        <f t="shared" si="191"/>
        <v/>
      </c>
      <c r="AN262" s="10" t="str">
        <f t="shared" si="192"/>
        <v/>
      </c>
      <c r="AO262" s="10" t="str">
        <f t="shared" si="193"/>
        <v/>
      </c>
      <c r="AP262" s="10" t="str">
        <f t="shared" si="194"/>
        <v/>
      </c>
      <c r="AQ262" s="10" t="str">
        <f t="shared" si="195"/>
        <v/>
      </c>
      <c r="AR262" s="10" t="str">
        <f t="shared" si="196"/>
        <v/>
      </c>
      <c r="AS262" s="10" t="str">
        <f t="shared" si="197"/>
        <v/>
      </c>
      <c r="AT262" s="10" t="str">
        <f t="shared" si="198"/>
        <v/>
      </c>
      <c r="AU262" s="10" t="str">
        <f t="shared" si="199"/>
        <v/>
      </c>
      <c r="AV262" s="10" t="str">
        <f t="shared" si="200"/>
        <v/>
      </c>
      <c r="AW262" s="10" t="str">
        <f t="shared" si="201"/>
        <v/>
      </c>
      <c r="AX262" s="10" t="str">
        <f t="shared" si="202"/>
        <v/>
      </c>
      <c r="AY262" s="10" t="str">
        <f t="shared" si="203"/>
        <v/>
      </c>
      <c r="AZ262" s="10" t="str">
        <f t="shared" si="204"/>
        <v/>
      </c>
      <c r="BA262" s="10" t="str">
        <f t="shared" si="205"/>
        <v/>
      </c>
      <c r="BB262" s="10" t="str">
        <f t="shared" si="206"/>
        <v/>
      </c>
      <c r="BC262" s="10" t="str">
        <f t="shared" si="176"/>
        <v/>
      </c>
      <c r="BD262" s="10" t="str">
        <f t="shared" si="207"/>
        <v/>
      </c>
      <c r="BE262" s="10"/>
      <c r="BF262" s="10" t="b">
        <f t="shared" si="208"/>
        <v>1</v>
      </c>
      <c r="BG262" s="10" t="b">
        <f t="shared" si="179"/>
        <v>1</v>
      </c>
      <c r="BH262" s="10" t="b">
        <f t="shared" si="209"/>
        <v>0</v>
      </c>
      <c r="BI262" s="10" t="b">
        <f t="shared" si="180"/>
        <v>0</v>
      </c>
      <c r="BJ262" s="10"/>
      <c r="BK262" s="10">
        <v>1000</v>
      </c>
      <c r="BL262" s="59">
        <f t="shared" si="181"/>
        <v>0</v>
      </c>
      <c r="BM262" s="59">
        <v>10</v>
      </c>
      <c r="BN262" s="10"/>
      <c r="BO262" s="10">
        <f t="shared" si="210"/>
        <v>0</v>
      </c>
      <c r="BP262" s="59">
        <f t="shared" si="211"/>
        <v>0</v>
      </c>
      <c r="BQ262" s="59">
        <f t="shared" si="212"/>
        <v>0</v>
      </c>
      <c r="BR262" s="59">
        <f t="shared" si="213"/>
        <v>0</v>
      </c>
      <c r="BS262" s="59">
        <f t="shared" si="214"/>
        <v>0</v>
      </c>
    </row>
    <row r="263" spans="1:71" x14ac:dyDescent="0.35">
      <c r="A263" s="25"/>
      <c r="B263" s="25"/>
      <c r="C263" s="51"/>
      <c r="D263" s="10" t="str">
        <f t="shared" si="177"/>
        <v/>
      </c>
      <c r="E263" s="28"/>
      <c r="F263" s="28"/>
      <c r="G263" s="28" t="s">
        <v>4</v>
      </c>
      <c r="H263" s="28"/>
      <c r="I263" s="28"/>
      <c r="J263" s="28" t="s">
        <v>4</v>
      </c>
      <c r="K263" s="28"/>
      <c r="L263" s="28"/>
      <c r="M263" s="28" t="s">
        <v>4</v>
      </c>
      <c r="N263" s="28"/>
      <c r="O263" s="28"/>
      <c r="P263" s="28" t="s">
        <v>4</v>
      </c>
      <c r="Q263" s="28"/>
      <c r="R263" s="28"/>
      <c r="S263" s="28" t="s">
        <v>4</v>
      </c>
      <c r="T263" s="28"/>
      <c r="U263" s="28"/>
      <c r="V263" s="51" t="s">
        <v>4</v>
      </c>
      <c r="W263" s="51"/>
      <c r="X263" s="28" t="s">
        <v>4</v>
      </c>
      <c r="Y263" s="10" t="str">
        <f>IF(AND('Section 8'!$L$4=No,OR($BF263=FALSE,$BG263=FALSE)),Tab_NotReq,
IF(AND($C263="",$D263="",$F263="",$I263="",$R263="",$U263="",$W263="",$AA263="",$AB263=""),"",
IF(COUNTIF($AA263:$BD263,Incomplete)&gt;=1,Incomplete_or_multiple_errors&amp;": "&amp;INDEX($AA$2:$BD$4,1,MATCH(Incomplete,$AA263:$BD263,0)),Complete)))</f>
        <v/>
      </c>
      <c r="AA263" s="10" t="str">
        <f t="shared" si="182"/>
        <v/>
      </c>
      <c r="AB263" s="10" t="str" cm="1">
        <f t="array" ref="AB263">IF($AB$1=No,"",
IF(OR(BF263=FALSE,BG263=FALSE),"",
IF(AND(SUMPRODUCT(--(BH263:BH$336=TRUE))=0,SUMPRODUCT(--(BI263:BI$336=TRUE))=0),"",Incomplete)))</f>
        <v/>
      </c>
      <c r="AC263" s="10" t="str">
        <f>IF(AC$1=No,"",IF($C263="","",
IF(COUNTIF('Substances &amp; Codes'!$B$4:$H$276,$C263)=0,Incomplete,Complete)))</f>
        <v/>
      </c>
      <c r="AD263" s="10" t="str">
        <f t="shared" si="178"/>
        <v/>
      </c>
      <c r="AE263" s="10" t="str">
        <f t="shared" si="183"/>
        <v/>
      </c>
      <c r="AF263" s="10" t="str">
        <f t="shared" si="184"/>
        <v/>
      </c>
      <c r="AG263" s="10" t="str">
        <f t="shared" si="185"/>
        <v/>
      </c>
      <c r="AH263" s="10" t="str">
        <f t="shared" si="186"/>
        <v/>
      </c>
      <c r="AI263" s="10" t="str">
        <f t="shared" si="187"/>
        <v/>
      </c>
      <c r="AJ263" s="10" t="str">
        <f t="shared" si="188"/>
        <v/>
      </c>
      <c r="AK263" s="10" t="str">
        <f t="shared" si="189"/>
        <v/>
      </c>
      <c r="AL263" s="10" t="str">
        <f t="shared" si="190"/>
        <v/>
      </c>
      <c r="AM263" s="10" t="str">
        <f t="shared" si="191"/>
        <v/>
      </c>
      <c r="AN263" s="10" t="str">
        <f t="shared" si="192"/>
        <v/>
      </c>
      <c r="AO263" s="10" t="str">
        <f t="shared" si="193"/>
        <v/>
      </c>
      <c r="AP263" s="10" t="str">
        <f t="shared" si="194"/>
        <v/>
      </c>
      <c r="AQ263" s="10" t="str">
        <f t="shared" si="195"/>
        <v/>
      </c>
      <c r="AR263" s="10" t="str">
        <f t="shared" si="196"/>
        <v/>
      </c>
      <c r="AS263" s="10" t="str">
        <f t="shared" si="197"/>
        <v/>
      </c>
      <c r="AT263" s="10" t="str">
        <f t="shared" si="198"/>
        <v/>
      </c>
      <c r="AU263" s="10" t="str">
        <f t="shared" si="199"/>
        <v/>
      </c>
      <c r="AV263" s="10" t="str">
        <f t="shared" si="200"/>
        <v/>
      </c>
      <c r="AW263" s="10" t="str">
        <f t="shared" si="201"/>
        <v/>
      </c>
      <c r="AX263" s="10" t="str">
        <f t="shared" si="202"/>
        <v/>
      </c>
      <c r="AY263" s="10" t="str">
        <f t="shared" si="203"/>
        <v/>
      </c>
      <c r="AZ263" s="10" t="str">
        <f t="shared" si="204"/>
        <v/>
      </c>
      <c r="BA263" s="10" t="str">
        <f t="shared" si="205"/>
        <v/>
      </c>
      <c r="BB263" s="10" t="str">
        <f t="shared" si="206"/>
        <v/>
      </c>
      <c r="BC263" s="10" t="str">
        <f t="shared" si="176"/>
        <v/>
      </c>
      <c r="BD263" s="10" t="str">
        <f t="shared" si="207"/>
        <v/>
      </c>
      <c r="BE263" s="10"/>
      <c r="BF263" s="10" t="b">
        <f t="shared" si="208"/>
        <v>1</v>
      </c>
      <c r="BG263" s="10" t="b">
        <f t="shared" si="179"/>
        <v>1</v>
      </c>
      <c r="BH263" s="10" t="b">
        <f t="shared" si="209"/>
        <v>0</v>
      </c>
      <c r="BI263" s="10" t="b">
        <f t="shared" si="180"/>
        <v>0</v>
      </c>
      <c r="BJ263" s="10"/>
      <c r="BK263" s="10">
        <v>1000</v>
      </c>
      <c r="BL263" s="59">
        <f t="shared" si="181"/>
        <v>0</v>
      </c>
      <c r="BM263" s="59">
        <v>10</v>
      </c>
      <c r="BN263" s="10"/>
      <c r="BO263" s="10">
        <f t="shared" si="210"/>
        <v>0</v>
      </c>
      <c r="BP263" s="59">
        <f t="shared" si="211"/>
        <v>0</v>
      </c>
      <c r="BQ263" s="59">
        <f t="shared" si="212"/>
        <v>0</v>
      </c>
      <c r="BR263" s="59">
        <f t="shared" si="213"/>
        <v>0</v>
      </c>
      <c r="BS263" s="59">
        <f t="shared" si="214"/>
        <v>0</v>
      </c>
    </row>
    <row r="264" spans="1:71" x14ac:dyDescent="0.35">
      <c r="A264" s="25"/>
      <c r="B264" s="25"/>
      <c r="C264" s="51"/>
      <c r="D264" s="10" t="str">
        <f t="shared" si="177"/>
        <v/>
      </c>
      <c r="E264" s="28"/>
      <c r="F264" s="28"/>
      <c r="G264" s="28" t="s">
        <v>4</v>
      </c>
      <c r="H264" s="28"/>
      <c r="I264" s="28"/>
      <c r="J264" s="28" t="s">
        <v>4</v>
      </c>
      <c r="K264" s="28"/>
      <c r="L264" s="28"/>
      <c r="M264" s="28" t="s">
        <v>4</v>
      </c>
      <c r="N264" s="28"/>
      <c r="O264" s="28"/>
      <c r="P264" s="28" t="s">
        <v>4</v>
      </c>
      <c r="Q264" s="28"/>
      <c r="R264" s="28"/>
      <c r="S264" s="28" t="s">
        <v>4</v>
      </c>
      <c r="T264" s="28"/>
      <c r="U264" s="28"/>
      <c r="V264" s="51" t="s">
        <v>4</v>
      </c>
      <c r="W264" s="51"/>
      <c r="X264" s="28" t="s">
        <v>4</v>
      </c>
      <c r="Y264" s="10" t="str">
        <f>IF(AND('Section 8'!$L$4=No,OR($BF264=FALSE,$BG264=FALSE)),Tab_NotReq,
IF(AND($C264="",$D264="",$F264="",$I264="",$R264="",$U264="",$W264="",$AA264="",$AB264=""),"",
IF(COUNTIF($AA264:$BD264,Incomplete)&gt;=1,Incomplete_or_multiple_errors&amp;": "&amp;INDEX($AA$2:$BD$4,1,MATCH(Incomplete,$AA264:$BD264,0)),Complete)))</f>
        <v/>
      </c>
      <c r="AA264" s="10" t="str">
        <f t="shared" si="182"/>
        <v/>
      </c>
      <c r="AB264" s="10" t="str" cm="1">
        <f t="array" ref="AB264">IF($AB$1=No,"",
IF(OR(BF264=FALSE,BG264=FALSE),"",
IF(AND(SUMPRODUCT(--(BH264:BH$336=TRUE))=0,SUMPRODUCT(--(BI264:BI$336=TRUE))=0),"",Incomplete)))</f>
        <v/>
      </c>
      <c r="AC264" s="10" t="str">
        <f>IF(AC$1=No,"",IF($C264="","",
IF(COUNTIF('Substances &amp; Codes'!$B$4:$H$276,$C264)=0,Incomplete,Complete)))</f>
        <v/>
      </c>
      <c r="AD264" s="10" t="str">
        <f t="shared" si="178"/>
        <v/>
      </c>
      <c r="AE264" s="10" t="str">
        <f t="shared" si="183"/>
        <v/>
      </c>
      <c r="AF264" s="10" t="str">
        <f t="shared" si="184"/>
        <v/>
      </c>
      <c r="AG264" s="10" t="str">
        <f t="shared" si="185"/>
        <v/>
      </c>
      <c r="AH264" s="10" t="str">
        <f t="shared" si="186"/>
        <v/>
      </c>
      <c r="AI264" s="10" t="str">
        <f t="shared" si="187"/>
        <v/>
      </c>
      <c r="AJ264" s="10" t="str">
        <f t="shared" si="188"/>
        <v/>
      </c>
      <c r="AK264" s="10" t="str">
        <f t="shared" si="189"/>
        <v/>
      </c>
      <c r="AL264" s="10" t="str">
        <f t="shared" si="190"/>
        <v/>
      </c>
      <c r="AM264" s="10" t="str">
        <f t="shared" si="191"/>
        <v/>
      </c>
      <c r="AN264" s="10" t="str">
        <f t="shared" si="192"/>
        <v/>
      </c>
      <c r="AO264" s="10" t="str">
        <f t="shared" si="193"/>
        <v/>
      </c>
      <c r="AP264" s="10" t="str">
        <f t="shared" si="194"/>
        <v/>
      </c>
      <c r="AQ264" s="10" t="str">
        <f t="shared" si="195"/>
        <v/>
      </c>
      <c r="AR264" s="10" t="str">
        <f t="shared" si="196"/>
        <v/>
      </c>
      <c r="AS264" s="10" t="str">
        <f t="shared" si="197"/>
        <v/>
      </c>
      <c r="AT264" s="10" t="str">
        <f t="shared" si="198"/>
        <v/>
      </c>
      <c r="AU264" s="10" t="str">
        <f t="shared" si="199"/>
        <v/>
      </c>
      <c r="AV264" s="10" t="str">
        <f t="shared" si="200"/>
        <v/>
      </c>
      <c r="AW264" s="10" t="str">
        <f t="shared" si="201"/>
        <v/>
      </c>
      <c r="AX264" s="10" t="str">
        <f t="shared" si="202"/>
        <v/>
      </c>
      <c r="AY264" s="10" t="str">
        <f t="shared" si="203"/>
        <v/>
      </c>
      <c r="AZ264" s="10" t="str">
        <f t="shared" si="204"/>
        <v/>
      </c>
      <c r="BA264" s="10" t="str">
        <f t="shared" si="205"/>
        <v/>
      </c>
      <c r="BB264" s="10" t="str">
        <f t="shared" si="206"/>
        <v/>
      </c>
      <c r="BC264" s="10" t="str">
        <f t="shared" si="176"/>
        <v/>
      </c>
      <c r="BD264" s="10" t="str">
        <f t="shared" si="207"/>
        <v/>
      </c>
      <c r="BE264" s="10"/>
      <c r="BF264" s="10" t="b">
        <f t="shared" si="208"/>
        <v>1</v>
      </c>
      <c r="BG264" s="10" t="b">
        <f t="shared" si="179"/>
        <v>1</v>
      </c>
      <c r="BH264" s="10" t="b">
        <f t="shared" si="209"/>
        <v>0</v>
      </c>
      <c r="BI264" s="10" t="b">
        <f t="shared" si="180"/>
        <v>0</v>
      </c>
      <c r="BJ264" s="10"/>
      <c r="BK264" s="10">
        <v>1000</v>
      </c>
      <c r="BL264" s="59">
        <f t="shared" si="181"/>
        <v>0</v>
      </c>
      <c r="BM264" s="59">
        <v>10</v>
      </c>
      <c r="BN264" s="10"/>
      <c r="BO264" s="10">
        <f t="shared" si="210"/>
        <v>0</v>
      </c>
      <c r="BP264" s="59">
        <f t="shared" si="211"/>
        <v>0</v>
      </c>
      <c r="BQ264" s="59">
        <f t="shared" si="212"/>
        <v>0</v>
      </c>
      <c r="BR264" s="59">
        <f t="shared" si="213"/>
        <v>0</v>
      </c>
      <c r="BS264" s="59">
        <f t="shared" si="214"/>
        <v>0</v>
      </c>
    </row>
    <row r="265" spans="1:71" x14ac:dyDescent="0.35">
      <c r="A265" s="25"/>
      <c r="B265" s="25"/>
      <c r="C265" s="51"/>
      <c r="D265" s="10" t="str">
        <f t="shared" si="177"/>
        <v/>
      </c>
      <c r="E265" s="28"/>
      <c r="F265" s="28"/>
      <c r="G265" s="28" t="s">
        <v>4</v>
      </c>
      <c r="H265" s="28"/>
      <c r="I265" s="28"/>
      <c r="J265" s="28" t="s">
        <v>4</v>
      </c>
      <c r="K265" s="28"/>
      <c r="L265" s="28"/>
      <c r="M265" s="28" t="s">
        <v>4</v>
      </c>
      <c r="N265" s="28"/>
      <c r="O265" s="28"/>
      <c r="P265" s="28" t="s">
        <v>4</v>
      </c>
      <c r="Q265" s="28"/>
      <c r="R265" s="28"/>
      <c r="S265" s="28" t="s">
        <v>4</v>
      </c>
      <c r="T265" s="28"/>
      <c r="U265" s="28"/>
      <c r="V265" s="51" t="s">
        <v>4</v>
      </c>
      <c r="W265" s="51"/>
      <c r="X265" s="28" t="s">
        <v>4</v>
      </c>
      <c r="Y265" s="10" t="str">
        <f>IF(AND('Section 8'!$L$4=No,OR($BF265=FALSE,$BG265=FALSE)),Tab_NotReq,
IF(AND($C265="",$D265="",$F265="",$I265="",$R265="",$U265="",$W265="",$AA265="",$AB265=""),"",
IF(COUNTIF($AA265:$BD265,Incomplete)&gt;=1,Incomplete_or_multiple_errors&amp;": "&amp;INDEX($AA$2:$BD$4,1,MATCH(Incomplete,$AA265:$BD265,0)),Complete)))</f>
        <v/>
      </c>
      <c r="AA265" s="10" t="str">
        <f t="shared" si="182"/>
        <v/>
      </c>
      <c r="AB265" s="10" t="str" cm="1">
        <f t="array" ref="AB265">IF($AB$1=No,"",
IF(OR(BF265=FALSE,BG265=FALSE),"",
IF(AND(SUMPRODUCT(--(BH265:BH$336=TRUE))=0,SUMPRODUCT(--(BI265:BI$336=TRUE))=0),"",Incomplete)))</f>
        <v/>
      </c>
      <c r="AC265" s="10" t="str">
        <f>IF(AC$1=No,"",IF($C265="","",
IF(COUNTIF('Substances &amp; Codes'!$B$4:$H$276,$C265)=0,Incomplete,Complete)))</f>
        <v/>
      </c>
      <c r="AD265" s="10" t="str">
        <f t="shared" si="178"/>
        <v/>
      </c>
      <c r="AE265" s="10" t="str">
        <f t="shared" si="183"/>
        <v/>
      </c>
      <c r="AF265" s="10" t="str">
        <f t="shared" si="184"/>
        <v/>
      </c>
      <c r="AG265" s="10" t="str">
        <f t="shared" si="185"/>
        <v/>
      </c>
      <c r="AH265" s="10" t="str">
        <f t="shared" si="186"/>
        <v/>
      </c>
      <c r="AI265" s="10" t="str">
        <f t="shared" si="187"/>
        <v/>
      </c>
      <c r="AJ265" s="10" t="str">
        <f t="shared" si="188"/>
        <v/>
      </c>
      <c r="AK265" s="10" t="str">
        <f t="shared" si="189"/>
        <v/>
      </c>
      <c r="AL265" s="10" t="str">
        <f t="shared" si="190"/>
        <v/>
      </c>
      <c r="AM265" s="10" t="str">
        <f t="shared" si="191"/>
        <v/>
      </c>
      <c r="AN265" s="10" t="str">
        <f t="shared" si="192"/>
        <v/>
      </c>
      <c r="AO265" s="10" t="str">
        <f t="shared" si="193"/>
        <v/>
      </c>
      <c r="AP265" s="10" t="str">
        <f t="shared" si="194"/>
        <v/>
      </c>
      <c r="AQ265" s="10" t="str">
        <f t="shared" si="195"/>
        <v/>
      </c>
      <c r="AR265" s="10" t="str">
        <f t="shared" si="196"/>
        <v/>
      </c>
      <c r="AS265" s="10" t="str">
        <f t="shared" si="197"/>
        <v/>
      </c>
      <c r="AT265" s="10" t="str">
        <f t="shared" si="198"/>
        <v/>
      </c>
      <c r="AU265" s="10" t="str">
        <f t="shared" si="199"/>
        <v/>
      </c>
      <c r="AV265" s="10" t="str">
        <f t="shared" si="200"/>
        <v/>
      </c>
      <c r="AW265" s="10" t="str">
        <f t="shared" si="201"/>
        <v/>
      </c>
      <c r="AX265" s="10" t="str">
        <f t="shared" si="202"/>
        <v/>
      </c>
      <c r="AY265" s="10" t="str">
        <f t="shared" si="203"/>
        <v/>
      </c>
      <c r="AZ265" s="10" t="str">
        <f t="shared" si="204"/>
        <v/>
      </c>
      <c r="BA265" s="10" t="str">
        <f t="shared" si="205"/>
        <v/>
      </c>
      <c r="BB265" s="10" t="str">
        <f t="shared" si="206"/>
        <v/>
      </c>
      <c r="BC265" s="10" t="str">
        <f t="shared" si="176"/>
        <v/>
      </c>
      <c r="BD265" s="10" t="str">
        <f t="shared" si="207"/>
        <v/>
      </c>
      <c r="BE265" s="10"/>
      <c r="BF265" s="10" t="b">
        <f t="shared" si="208"/>
        <v>1</v>
      </c>
      <c r="BG265" s="10" t="b">
        <f t="shared" si="179"/>
        <v>1</v>
      </c>
      <c r="BH265" s="10" t="b">
        <f t="shared" si="209"/>
        <v>0</v>
      </c>
      <c r="BI265" s="10" t="b">
        <f t="shared" si="180"/>
        <v>0</v>
      </c>
      <c r="BJ265" s="10"/>
      <c r="BK265" s="10">
        <v>1000</v>
      </c>
      <c r="BL265" s="59">
        <f t="shared" si="181"/>
        <v>0</v>
      </c>
      <c r="BM265" s="59">
        <v>10</v>
      </c>
      <c r="BN265" s="10"/>
      <c r="BO265" s="10">
        <f t="shared" si="210"/>
        <v>0</v>
      </c>
      <c r="BP265" s="59">
        <f t="shared" si="211"/>
        <v>0</v>
      </c>
      <c r="BQ265" s="59">
        <f t="shared" si="212"/>
        <v>0</v>
      </c>
      <c r="BR265" s="59">
        <f t="shared" si="213"/>
        <v>0</v>
      </c>
      <c r="BS265" s="59">
        <f t="shared" si="214"/>
        <v>0</v>
      </c>
    </row>
    <row r="266" spans="1:71" x14ac:dyDescent="0.35">
      <c r="A266" s="25"/>
      <c r="B266" s="25"/>
      <c r="C266" s="51"/>
      <c r="D266" s="10" t="str">
        <f t="shared" si="177"/>
        <v/>
      </c>
      <c r="E266" s="28"/>
      <c r="F266" s="28"/>
      <c r="G266" s="28" t="s">
        <v>4</v>
      </c>
      <c r="H266" s="28"/>
      <c r="I266" s="28"/>
      <c r="J266" s="28" t="s">
        <v>4</v>
      </c>
      <c r="K266" s="28"/>
      <c r="L266" s="28"/>
      <c r="M266" s="28" t="s">
        <v>4</v>
      </c>
      <c r="N266" s="28"/>
      <c r="O266" s="28"/>
      <c r="P266" s="28" t="s">
        <v>4</v>
      </c>
      <c r="Q266" s="28"/>
      <c r="R266" s="28"/>
      <c r="S266" s="28" t="s">
        <v>4</v>
      </c>
      <c r="T266" s="28"/>
      <c r="U266" s="28"/>
      <c r="V266" s="51" t="s">
        <v>4</v>
      </c>
      <c r="W266" s="51"/>
      <c r="X266" s="28" t="s">
        <v>4</v>
      </c>
      <c r="Y266" s="10" t="str">
        <f>IF(AND('Section 8'!$L$4=No,OR($BF266=FALSE,$BG266=FALSE)),Tab_NotReq,
IF(AND($C266="",$D266="",$F266="",$I266="",$R266="",$U266="",$W266="",$AA266="",$AB266=""),"",
IF(COUNTIF($AA266:$BD266,Incomplete)&gt;=1,Incomplete_or_multiple_errors&amp;": "&amp;INDEX($AA$2:$BD$4,1,MATCH(Incomplete,$AA266:$BD266,0)),Complete)))</f>
        <v/>
      </c>
      <c r="AA266" s="10" t="str">
        <f t="shared" si="182"/>
        <v/>
      </c>
      <c r="AB266" s="10" t="str" cm="1">
        <f t="array" ref="AB266">IF($AB$1=No,"",
IF(OR(BF266=FALSE,BG266=FALSE),"",
IF(AND(SUMPRODUCT(--(BH266:BH$336=TRUE))=0,SUMPRODUCT(--(BI266:BI$336=TRUE))=0),"",Incomplete)))</f>
        <v/>
      </c>
      <c r="AC266" s="10" t="str">
        <f>IF(AC$1=No,"",IF($C266="","",
IF(COUNTIF('Substances &amp; Codes'!$B$4:$H$276,$C266)=0,Incomplete,Complete)))</f>
        <v/>
      </c>
      <c r="AD266" s="10" t="str">
        <f t="shared" si="178"/>
        <v/>
      </c>
      <c r="AE266" s="10" t="str">
        <f t="shared" si="183"/>
        <v/>
      </c>
      <c r="AF266" s="10" t="str">
        <f t="shared" si="184"/>
        <v/>
      </c>
      <c r="AG266" s="10" t="str">
        <f t="shared" si="185"/>
        <v/>
      </c>
      <c r="AH266" s="10" t="str">
        <f t="shared" si="186"/>
        <v/>
      </c>
      <c r="AI266" s="10" t="str">
        <f t="shared" si="187"/>
        <v/>
      </c>
      <c r="AJ266" s="10" t="str">
        <f t="shared" si="188"/>
        <v/>
      </c>
      <c r="AK266" s="10" t="str">
        <f t="shared" si="189"/>
        <v/>
      </c>
      <c r="AL266" s="10" t="str">
        <f t="shared" si="190"/>
        <v/>
      </c>
      <c r="AM266" s="10" t="str">
        <f t="shared" si="191"/>
        <v/>
      </c>
      <c r="AN266" s="10" t="str">
        <f t="shared" si="192"/>
        <v/>
      </c>
      <c r="AO266" s="10" t="str">
        <f t="shared" si="193"/>
        <v/>
      </c>
      <c r="AP266" s="10" t="str">
        <f t="shared" si="194"/>
        <v/>
      </c>
      <c r="AQ266" s="10" t="str">
        <f t="shared" si="195"/>
        <v/>
      </c>
      <c r="AR266" s="10" t="str">
        <f t="shared" si="196"/>
        <v/>
      </c>
      <c r="AS266" s="10" t="str">
        <f t="shared" si="197"/>
        <v/>
      </c>
      <c r="AT266" s="10" t="str">
        <f t="shared" si="198"/>
        <v/>
      </c>
      <c r="AU266" s="10" t="str">
        <f t="shared" si="199"/>
        <v/>
      </c>
      <c r="AV266" s="10" t="str">
        <f t="shared" si="200"/>
        <v/>
      </c>
      <c r="AW266" s="10" t="str">
        <f t="shared" si="201"/>
        <v/>
      </c>
      <c r="AX266" s="10" t="str">
        <f t="shared" si="202"/>
        <v/>
      </c>
      <c r="AY266" s="10" t="str">
        <f t="shared" si="203"/>
        <v/>
      </c>
      <c r="AZ266" s="10" t="str">
        <f t="shared" si="204"/>
        <v/>
      </c>
      <c r="BA266" s="10" t="str">
        <f t="shared" si="205"/>
        <v/>
      </c>
      <c r="BB266" s="10" t="str">
        <f t="shared" si="206"/>
        <v/>
      </c>
      <c r="BC266" s="10" t="str">
        <f t="shared" si="176"/>
        <v/>
      </c>
      <c r="BD266" s="10" t="str">
        <f t="shared" si="207"/>
        <v/>
      </c>
      <c r="BE266" s="10"/>
      <c r="BF266" s="10" t="b">
        <f t="shared" si="208"/>
        <v>1</v>
      </c>
      <c r="BG266" s="10" t="b">
        <f t="shared" si="179"/>
        <v>1</v>
      </c>
      <c r="BH266" s="10" t="b">
        <f t="shared" si="209"/>
        <v>0</v>
      </c>
      <c r="BI266" s="10" t="b">
        <f t="shared" si="180"/>
        <v>0</v>
      </c>
      <c r="BJ266" s="10"/>
      <c r="BK266" s="10">
        <v>1000</v>
      </c>
      <c r="BL266" s="59">
        <f t="shared" si="181"/>
        <v>0</v>
      </c>
      <c r="BM266" s="59">
        <v>10</v>
      </c>
      <c r="BN266" s="10"/>
      <c r="BO266" s="10">
        <f t="shared" si="210"/>
        <v>0</v>
      </c>
      <c r="BP266" s="59">
        <f t="shared" si="211"/>
        <v>0</v>
      </c>
      <c r="BQ266" s="59">
        <f t="shared" si="212"/>
        <v>0</v>
      </c>
      <c r="BR266" s="59">
        <f t="shared" si="213"/>
        <v>0</v>
      </c>
      <c r="BS266" s="59">
        <f t="shared" si="214"/>
        <v>0</v>
      </c>
    </row>
    <row r="267" spans="1:71" x14ac:dyDescent="0.35">
      <c r="A267" s="25"/>
      <c r="B267" s="25"/>
      <c r="C267" s="51"/>
      <c r="D267" s="10" t="str">
        <f t="shared" si="177"/>
        <v/>
      </c>
      <c r="E267" s="28"/>
      <c r="F267" s="28"/>
      <c r="G267" s="28" t="s">
        <v>4</v>
      </c>
      <c r="H267" s="28"/>
      <c r="I267" s="28"/>
      <c r="J267" s="28" t="s">
        <v>4</v>
      </c>
      <c r="K267" s="28"/>
      <c r="L267" s="28"/>
      <c r="M267" s="28" t="s">
        <v>4</v>
      </c>
      <c r="N267" s="28"/>
      <c r="O267" s="28"/>
      <c r="P267" s="28" t="s">
        <v>4</v>
      </c>
      <c r="Q267" s="28"/>
      <c r="R267" s="28"/>
      <c r="S267" s="28" t="s">
        <v>4</v>
      </c>
      <c r="T267" s="28"/>
      <c r="U267" s="28"/>
      <c r="V267" s="51" t="s">
        <v>4</v>
      </c>
      <c r="W267" s="51"/>
      <c r="X267" s="28" t="s">
        <v>4</v>
      </c>
      <c r="Y267" s="10" t="str">
        <f>IF(AND('Section 8'!$L$4=No,OR($BF267=FALSE,$BG267=FALSE)),Tab_NotReq,
IF(AND($C267="",$D267="",$F267="",$I267="",$R267="",$U267="",$W267="",$AA267="",$AB267=""),"",
IF(COUNTIF($AA267:$BD267,Incomplete)&gt;=1,Incomplete_or_multiple_errors&amp;": "&amp;INDEX($AA$2:$BD$4,1,MATCH(Incomplete,$AA267:$BD267,0)),Complete)))</f>
        <v/>
      </c>
      <c r="AA267" s="10" t="str">
        <f t="shared" si="182"/>
        <v/>
      </c>
      <c r="AB267" s="10" t="str" cm="1">
        <f t="array" ref="AB267">IF($AB$1=No,"",
IF(OR(BF267=FALSE,BG267=FALSE),"",
IF(AND(SUMPRODUCT(--(BH267:BH$336=TRUE))=0,SUMPRODUCT(--(BI267:BI$336=TRUE))=0),"",Incomplete)))</f>
        <v/>
      </c>
      <c r="AC267" s="10" t="str">
        <f>IF(AC$1=No,"",IF($C267="","",
IF(COUNTIF('Substances &amp; Codes'!$B$4:$H$276,$C267)=0,Incomplete,Complete)))</f>
        <v/>
      </c>
      <c r="AD267" s="10" t="str">
        <f t="shared" si="178"/>
        <v/>
      </c>
      <c r="AE267" s="10" t="str">
        <f t="shared" si="183"/>
        <v/>
      </c>
      <c r="AF267" s="10" t="str">
        <f t="shared" si="184"/>
        <v/>
      </c>
      <c r="AG267" s="10" t="str">
        <f t="shared" si="185"/>
        <v/>
      </c>
      <c r="AH267" s="10" t="str">
        <f t="shared" si="186"/>
        <v/>
      </c>
      <c r="AI267" s="10" t="str">
        <f t="shared" si="187"/>
        <v/>
      </c>
      <c r="AJ267" s="10" t="str">
        <f t="shared" si="188"/>
        <v/>
      </c>
      <c r="AK267" s="10" t="str">
        <f t="shared" si="189"/>
        <v/>
      </c>
      <c r="AL267" s="10" t="str">
        <f t="shared" si="190"/>
        <v/>
      </c>
      <c r="AM267" s="10" t="str">
        <f t="shared" si="191"/>
        <v/>
      </c>
      <c r="AN267" s="10" t="str">
        <f t="shared" si="192"/>
        <v/>
      </c>
      <c r="AO267" s="10" t="str">
        <f t="shared" si="193"/>
        <v/>
      </c>
      <c r="AP267" s="10" t="str">
        <f t="shared" si="194"/>
        <v/>
      </c>
      <c r="AQ267" s="10" t="str">
        <f t="shared" si="195"/>
        <v/>
      </c>
      <c r="AR267" s="10" t="str">
        <f t="shared" si="196"/>
        <v/>
      </c>
      <c r="AS267" s="10" t="str">
        <f t="shared" si="197"/>
        <v/>
      </c>
      <c r="AT267" s="10" t="str">
        <f t="shared" si="198"/>
        <v/>
      </c>
      <c r="AU267" s="10" t="str">
        <f t="shared" si="199"/>
        <v/>
      </c>
      <c r="AV267" s="10" t="str">
        <f t="shared" si="200"/>
        <v/>
      </c>
      <c r="AW267" s="10" t="str">
        <f t="shared" si="201"/>
        <v/>
      </c>
      <c r="AX267" s="10" t="str">
        <f t="shared" si="202"/>
        <v/>
      </c>
      <c r="AY267" s="10" t="str">
        <f t="shared" si="203"/>
        <v/>
      </c>
      <c r="AZ267" s="10" t="str">
        <f t="shared" si="204"/>
        <v/>
      </c>
      <c r="BA267" s="10" t="str">
        <f t="shared" si="205"/>
        <v/>
      </c>
      <c r="BB267" s="10" t="str">
        <f t="shared" si="206"/>
        <v/>
      </c>
      <c r="BC267" s="10" t="str">
        <f t="shared" si="176"/>
        <v/>
      </c>
      <c r="BD267" s="10" t="str">
        <f t="shared" si="207"/>
        <v/>
      </c>
      <c r="BE267" s="10"/>
      <c r="BF267" s="10" t="b">
        <f t="shared" si="208"/>
        <v>1</v>
      </c>
      <c r="BG267" s="10" t="b">
        <f t="shared" si="179"/>
        <v>1</v>
      </c>
      <c r="BH267" s="10" t="b">
        <f t="shared" si="209"/>
        <v>0</v>
      </c>
      <c r="BI267" s="10" t="b">
        <f t="shared" si="180"/>
        <v>0</v>
      </c>
      <c r="BJ267" s="10"/>
      <c r="BK267" s="10">
        <v>1000</v>
      </c>
      <c r="BL267" s="59">
        <f t="shared" si="181"/>
        <v>0</v>
      </c>
      <c r="BM267" s="59">
        <v>10</v>
      </c>
      <c r="BN267" s="10"/>
      <c r="BO267" s="10">
        <f t="shared" si="210"/>
        <v>0</v>
      </c>
      <c r="BP267" s="59">
        <f t="shared" si="211"/>
        <v>0</v>
      </c>
      <c r="BQ267" s="59">
        <f t="shared" si="212"/>
        <v>0</v>
      </c>
      <c r="BR267" s="59">
        <f t="shared" si="213"/>
        <v>0</v>
      </c>
      <c r="BS267" s="59">
        <f t="shared" si="214"/>
        <v>0</v>
      </c>
    </row>
    <row r="268" spans="1:71" x14ac:dyDescent="0.35">
      <c r="A268" s="25"/>
      <c r="B268" s="25"/>
      <c r="C268" s="51"/>
      <c r="D268" s="10" t="str">
        <f t="shared" si="177"/>
        <v/>
      </c>
      <c r="E268" s="28"/>
      <c r="F268" s="28"/>
      <c r="G268" s="28" t="s">
        <v>4</v>
      </c>
      <c r="H268" s="28"/>
      <c r="I268" s="28"/>
      <c r="J268" s="28" t="s">
        <v>4</v>
      </c>
      <c r="K268" s="28"/>
      <c r="L268" s="28"/>
      <c r="M268" s="28" t="s">
        <v>4</v>
      </c>
      <c r="N268" s="28"/>
      <c r="O268" s="28"/>
      <c r="P268" s="28" t="s">
        <v>4</v>
      </c>
      <c r="Q268" s="28"/>
      <c r="R268" s="28"/>
      <c r="S268" s="28" t="s">
        <v>4</v>
      </c>
      <c r="T268" s="28"/>
      <c r="U268" s="28"/>
      <c r="V268" s="51" t="s">
        <v>4</v>
      </c>
      <c r="W268" s="51"/>
      <c r="X268" s="28" t="s">
        <v>4</v>
      </c>
      <c r="Y268" s="10" t="str">
        <f>IF(AND('Section 8'!$L$4=No,OR($BF268=FALSE,$BG268=FALSE)),Tab_NotReq,
IF(AND($C268="",$D268="",$F268="",$I268="",$R268="",$U268="",$W268="",$AA268="",$AB268=""),"",
IF(COUNTIF($AA268:$BD268,Incomplete)&gt;=1,Incomplete_or_multiple_errors&amp;": "&amp;INDEX($AA$2:$BD$4,1,MATCH(Incomplete,$AA268:$BD268,0)),Complete)))</f>
        <v/>
      </c>
      <c r="AA268" s="10" t="str">
        <f t="shared" si="182"/>
        <v/>
      </c>
      <c r="AB268" s="10" t="str" cm="1">
        <f t="array" ref="AB268">IF($AB$1=No,"",
IF(OR(BF268=FALSE,BG268=FALSE),"",
IF(AND(SUMPRODUCT(--(BH268:BH$336=TRUE))=0,SUMPRODUCT(--(BI268:BI$336=TRUE))=0),"",Incomplete)))</f>
        <v/>
      </c>
      <c r="AC268" s="10" t="str">
        <f>IF(AC$1=No,"",IF($C268="","",
IF(COUNTIF('Substances &amp; Codes'!$B$4:$H$276,$C268)=0,Incomplete,Complete)))</f>
        <v/>
      </c>
      <c r="AD268" s="10" t="str">
        <f t="shared" si="178"/>
        <v/>
      </c>
      <c r="AE268" s="10" t="str">
        <f t="shared" si="183"/>
        <v/>
      </c>
      <c r="AF268" s="10" t="str">
        <f t="shared" si="184"/>
        <v/>
      </c>
      <c r="AG268" s="10" t="str">
        <f t="shared" si="185"/>
        <v/>
      </c>
      <c r="AH268" s="10" t="str">
        <f t="shared" si="186"/>
        <v/>
      </c>
      <c r="AI268" s="10" t="str">
        <f t="shared" si="187"/>
        <v/>
      </c>
      <c r="AJ268" s="10" t="str">
        <f t="shared" si="188"/>
        <v/>
      </c>
      <c r="AK268" s="10" t="str">
        <f t="shared" si="189"/>
        <v/>
      </c>
      <c r="AL268" s="10" t="str">
        <f t="shared" si="190"/>
        <v/>
      </c>
      <c r="AM268" s="10" t="str">
        <f t="shared" si="191"/>
        <v/>
      </c>
      <c r="AN268" s="10" t="str">
        <f t="shared" si="192"/>
        <v/>
      </c>
      <c r="AO268" s="10" t="str">
        <f t="shared" si="193"/>
        <v/>
      </c>
      <c r="AP268" s="10" t="str">
        <f t="shared" si="194"/>
        <v/>
      </c>
      <c r="AQ268" s="10" t="str">
        <f t="shared" si="195"/>
        <v/>
      </c>
      <c r="AR268" s="10" t="str">
        <f t="shared" si="196"/>
        <v/>
      </c>
      <c r="AS268" s="10" t="str">
        <f t="shared" si="197"/>
        <v/>
      </c>
      <c r="AT268" s="10" t="str">
        <f t="shared" si="198"/>
        <v/>
      </c>
      <c r="AU268" s="10" t="str">
        <f t="shared" si="199"/>
        <v/>
      </c>
      <c r="AV268" s="10" t="str">
        <f t="shared" si="200"/>
        <v/>
      </c>
      <c r="AW268" s="10" t="str">
        <f t="shared" si="201"/>
        <v/>
      </c>
      <c r="AX268" s="10" t="str">
        <f t="shared" si="202"/>
        <v/>
      </c>
      <c r="AY268" s="10" t="str">
        <f t="shared" si="203"/>
        <v/>
      </c>
      <c r="AZ268" s="10" t="str">
        <f t="shared" si="204"/>
        <v/>
      </c>
      <c r="BA268" s="10" t="str">
        <f t="shared" si="205"/>
        <v/>
      </c>
      <c r="BB268" s="10" t="str">
        <f t="shared" si="206"/>
        <v/>
      </c>
      <c r="BC268" s="10" t="str">
        <f t="shared" si="176"/>
        <v/>
      </c>
      <c r="BD268" s="10" t="str">
        <f t="shared" si="207"/>
        <v/>
      </c>
      <c r="BE268" s="10"/>
      <c r="BF268" s="10" t="b">
        <f t="shared" si="208"/>
        <v>1</v>
      </c>
      <c r="BG268" s="10" t="b">
        <f t="shared" si="179"/>
        <v>1</v>
      </c>
      <c r="BH268" s="10" t="b">
        <f t="shared" si="209"/>
        <v>0</v>
      </c>
      <c r="BI268" s="10" t="b">
        <f t="shared" si="180"/>
        <v>0</v>
      </c>
      <c r="BJ268" s="10"/>
      <c r="BK268" s="10">
        <v>1000</v>
      </c>
      <c r="BL268" s="59">
        <f t="shared" si="181"/>
        <v>0</v>
      </c>
      <c r="BM268" s="59">
        <v>10</v>
      </c>
      <c r="BN268" s="10"/>
      <c r="BO268" s="10">
        <f t="shared" si="210"/>
        <v>0</v>
      </c>
      <c r="BP268" s="59">
        <f t="shared" si="211"/>
        <v>0</v>
      </c>
      <c r="BQ268" s="59">
        <f t="shared" si="212"/>
        <v>0</v>
      </c>
      <c r="BR268" s="59">
        <f t="shared" si="213"/>
        <v>0</v>
      </c>
      <c r="BS268" s="59">
        <f t="shared" si="214"/>
        <v>0</v>
      </c>
    </row>
    <row r="269" spans="1:71" x14ac:dyDescent="0.35">
      <c r="A269" s="25"/>
      <c r="B269" s="25"/>
      <c r="C269" s="51"/>
      <c r="D269" s="10" t="str">
        <f t="shared" si="177"/>
        <v/>
      </c>
      <c r="E269" s="28"/>
      <c r="F269" s="28"/>
      <c r="G269" s="28" t="s">
        <v>4</v>
      </c>
      <c r="H269" s="28"/>
      <c r="I269" s="28"/>
      <c r="J269" s="28" t="s">
        <v>4</v>
      </c>
      <c r="K269" s="28"/>
      <c r="L269" s="28"/>
      <c r="M269" s="28" t="s">
        <v>4</v>
      </c>
      <c r="N269" s="28"/>
      <c r="O269" s="28"/>
      <c r="P269" s="28" t="s">
        <v>4</v>
      </c>
      <c r="Q269" s="28"/>
      <c r="R269" s="28"/>
      <c r="S269" s="28" t="s">
        <v>4</v>
      </c>
      <c r="T269" s="28"/>
      <c r="U269" s="28"/>
      <c r="V269" s="51" t="s">
        <v>4</v>
      </c>
      <c r="W269" s="51"/>
      <c r="X269" s="28" t="s">
        <v>4</v>
      </c>
      <c r="Y269" s="10" t="str">
        <f>IF(AND('Section 8'!$L$4=No,OR($BF269=FALSE,$BG269=FALSE)),Tab_NotReq,
IF(AND($C269="",$D269="",$F269="",$I269="",$R269="",$U269="",$W269="",$AA269="",$AB269=""),"",
IF(COUNTIF($AA269:$BD269,Incomplete)&gt;=1,Incomplete_or_multiple_errors&amp;": "&amp;INDEX($AA$2:$BD$4,1,MATCH(Incomplete,$AA269:$BD269,0)),Complete)))</f>
        <v/>
      </c>
      <c r="AA269" s="10" t="str">
        <f t="shared" si="182"/>
        <v/>
      </c>
      <c r="AB269" s="10" t="str" cm="1">
        <f t="array" ref="AB269">IF($AB$1=No,"",
IF(OR(BF269=FALSE,BG269=FALSE),"",
IF(AND(SUMPRODUCT(--(BH269:BH$336=TRUE))=0,SUMPRODUCT(--(BI269:BI$336=TRUE))=0),"",Incomplete)))</f>
        <v/>
      </c>
      <c r="AC269" s="10" t="str">
        <f>IF(AC$1=No,"",IF($C269="","",
IF(COUNTIF('Substances &amp; Codes'!$B$4:$H$276,$C269)=0,Incomplete,Complete)))</f>
        <v/>
      </c>
      <c r="AD269" s="10" t="str">
        <f t="shared" si="178"/>
        <v/>
      </c>
      <c r="AE269" s="10" t="str">
        <f t="shared" si="183"/>
        <v/>
      </c>
      <c r="AF269" s="10" t="str">
        <f t="shared" si="184"/>
        <v/>
      </c>
      <c r="AG269" s="10" t="str">
        <f t="shared" si="185"/>
        <v/>
      </c>
      <c r="AH269" s="10" t="str">
        <f t="shared" si="186"/>
        <v/>
      </c>
      <c r="AI269" s="10" t="str">
        <f t="shared" si="187"/>
        <v/>
      </c>
      <c r="AJ269" s="10" t="str">
        <f t="shared" si="188"/>
        <v/>
      </c>
      <c r="AK269" s="10" t="str">
        <f t="shared" si="189"/>
        <v/>
      </c>
      <c r="AL269" s="10" t="str">
        <f t="shared" si="190"/>
        <v/>
      </c>
      <c r="AM269" s="10" t="str">
        <f t="shared" si="191"/>
        <v/>
      </c>
      <c r="AN269" s="10" t="str">
        <f t="shared" si="192"/>
        <v/>
      </c>
      <c r="AO269" s="10" t="str">
        <f t="shared" si="193"/>
        <v/>
      </c>
      <c r="AP269" s="10" t="str">
        <f t="shared" si="194"/>
        <v/>
      </c>
      <c r="AQ269" s="10" t="str">
        <f t="shared" si="195"/>
        <v/>
      </c>
      <c r="AR269" s="10" t="str">
        <f t="shared" si="196"/>
        <v/>
      </c>
      <c r="AS269" s="10" t="str">
        <f t="shared" si="197"/>
        <v/>
      </c>
      <c r="AT269" s="10" t="str">
        <f t="shared" si="198"/>
        <v/>
      </c>
      <c r="AU269" s="10" t="str">
        <f t="shared" si="199"/>
        <v/>
      </c>
      <c r="AV269" s="10" t="str">
        <f t="shared" si="200"/>
        <v/>
      </c>
      <c r="AW269" s="10" t="str">
        <f t="shared" si="201"/>
        <v/>
      </c>
      <c r="AX269" s="10" t="str">
        <f t="shared" si="202"/>
        <v/>
      </c>
      <c r="AY269" s="10" t="str">
        <f t="shared" si="203"/>
        <v/>
      </c>
      <c r="AZ269" s="10" t="str">
        <f t="shared" si="204"/>
        <v/>
      </c>
      <c r="BA269" s="10" t="str">
        <f t="shared" si="205"/>
        <v/>
      </c>
      <c r="BB269" s="10" t="str">
        <f t="shared" si="206"/>
        <v/>
      </c>
      <c r="BC269" s="10" t="str">
        <f t="shared" si="176"/>
        <v/>
      </c>
      <c r="BD269" s="10" t="str">
        <f t="shared" si="207"/>
        <v/>
      </c>
      <c r="BE269" s="10"/>
      <c r="BF269" s="10" t="b">
        <f t="shared" si="208"/>
        <v>1</v>
      </c>
      <c r="BG269" s="10" t="b">
        <f t="shared" si="179"/>
        <v>1</v>
      </c>
      <c r="BH269" s="10" t="b">
        <f t="shared" si="209"/>
        <v>0</v>
      </c>
      <c r="BI269" s="10" t="b">
        <f t="shared" si="180"/>
        <v>0</v>
      </c>
      <c r="BJ269" s="10"/>
      <c r="BK269" s="10">
        <v>1000</v>
      </c>
      <c r="BL269" s="59">
        <f t="shared" si="181"/>
        <v>0</v>
      </c>
      <c r="BM269" s="59">
        <v>10</v>
      </c>
      <c r="BN269" s="10"/>
      <c r="BO269" s="10">
        <f t="shared" si="210"/>
        <v>0</v>
      </c>
      <c r="BP269" s="59">
        <f t="shared" si="211"/>
        <v>0</v>
      </c>
      <c r="BQ269" s="59">
        <f t="shared" si="212"/>
        <v>0</v>
      </c>
      <c r="BR269" s="59">
        <f t="shared" si="213"/>
        <v>0</v>
      </c>
      <c r="BS269" s="59">
        <f t="shared" si="214"/>
        <v>0</v>
      </c>
    </row>
    <row r="270" spans="1:71" x14ac:dyDescent="0.35">
      <c r="A270" s="25"/>
      <c r="B270" s="25"/>
      <c r="C270" s="51"/>
      <c r="D270" s="10" t="str">
        <f t="shared" si="177"/>
        <v/>
      </c>
      <c r="E270" s="28"/>
      <c r="F270" s="28"/>
      <c r="G270" s="28" t="s">
        <v>4</v>
      </c>
      <c r="H270" s="28"/>
      <c r="I270" s="28"/>
      <c r="J270" s="28" t="s">
        <v>4</v>
      </c>
      <c r="K270" s="28"/>
      <c r="L270" s="28"/>
      <c r="M270" s="28" t="s">
        <v>4</v>
      </c>
      <c r="N270" s="28"/>
      <c r="O270" s="28"/>
      <c r="P270" s="28" t="s">
        <v>4</v>
      </c>
      <c r="Q270" s="28"/>
      <c r="R270" s="28"/>
      <c r="S270" s="28" t="s">
        <v>4</v>
      </c>
      <c r="T270" s="28"/>
      <c r="U270" s="28"/>
      <c r="V270" s="51" t="s">
        <v>4</v>
      </c>
      <c r="W270" s="51"/>
      <c r="X270" s="28" t="s">
        <v>4</v>
      </c>
      <c r="Y270" s="10" t="str">
        <f>IF(AND('Section 8'!$L$4=No,OR($BF270=FALSE,$BG270=FALSE)),Tab_NotReq,
IF(AND($C270="",$D270="",$F270="",$I270="",$R270="",$U270="",$W270="",$AA270="",$AB270=""),"",
IF(COUNTIF($AA270:$BD270,Incomplete)&gt;=1,Incomplete_or_multiple_errors&amp;": "&amp;INDEX($AA$2:$BD$4,1,MATCH(Incomplete,$AA270:$BD270,0)),Complete)))</f>
        <v/>
      </c>
      <c r="AA270" s="10" t="str">
        <f t="shared" si="182"/>
        <v/>
      </c>
      <c r="AB270" s="10" t="str" cm="1">
        <f t="array" ref="AB270">IF($AB$1=No,"",
IF(OR(BF270=FALSE,BG270=FALSE),"",
IF(AND(SUMPRODUCT(--(BH270:BH$336=TRUE))=0,SUMPRODUCT(--(BI270:BI$336=TRUE))=0),"",Incomplete)))</f>
        <v/>
      </c>
      <c r="AC270" s="10" t="str">
        <f>IF(AC$1=No,"",IF($C270="","",
IF(COUNTIF('Substances &amp; Codes'!$B$4:$H$276,$C270)=0,Incomplete,Complete)))</f>
        <v/>
      </c>
      <c r="AD270" s="10" t="str">
        <f t="shared" si="178"/>
        <v/>
      </c>
      <c r="AE270" s="10" t="str">
        <f t="shared" si="183"/>
        <v/>
      </c>
      <c r="AF270" s="10" t="str">
        <f t="shared" si="184"/>
        <v/>
      </c>
      <c r="AG270" s="10" t="str">
        <f t="shared" si="185"/>
        <v/>
      </c>
      <c r="AH270" s="10" t="str">
        <f t="shared" si="186"/>
        <v/>
      </c>
      <c r="AI270" s="10" t="str">
        <f t="shared" si="187"/>
        <v/>
      </c>
      <c r="AJ270" s="10" t="str">
        <f t="shared" si="188"/>
        <v/>
      </c>
      <c r="AK270" s="10" t="str">
        <f t="shared" si="189"/>
        <v/>
      </c>
      <c r="AL270" s="10" t="str">
        <f t="shared" si="190"/>
        <v/>
      </c>
      <c r="AM270" s="10" t="str">
        <f t="shared" si="191"/>
        <v/>
      </c>
      <c r="AN270" s="10" t="str">
        <f t="shared" si="192"/>
        <v/>
      </c>
      <c r="AO270" s="10" t="str">
        <f t="shared" si="193"/>
        <v/>
      </c>
      <c r="AP270" s="10" t="str">
        <f t="shared" si="194"/>
        <v/>
      </c>
      <c r="AQ270" s="10" t="str">
        <f t="shared" si="195"/>
        <v/>
      </c>
      <c r="AR270" s="10" t="str">
        <f t="shared" si="196"/>
        <v/>
      </c>
      <c r="AS270" s="10" t="str">
        <f t="shared" si="197"/>
        <v/>
      </c>
      <c r="AT270" s="10" t="str">
        <f t="shared" si="198"/>
        <v/>
      </c>
      <c r="AU270" s="10" t="str">
        <f t="shared" si="199"/>
        <v/>
      </c>
      <c r="AV270" s="10" t="str">
        <f t="shared" si="200"/>
        <v/>
      </c>
      <c r="AW270" s="10" t="str">
        <f t="shared" si="201"/>
        <v/>
      </c>
      <c r="AX270" s="10" t="str">
        <f t="shared" si="202"/>
        <v/>
      </c>
      <c r="AY270" s="10" t="str">
        <f t="shared" si="203"/>
        <v/>
      </c>
      <c r="AZ270" s="10" t="str">
        <f t="shared" si="204"/>
        <v/>
      </c>
      <c r="BA270" s="10" t="str">
        <f t="shared" si="205"/>
        <v/>
      </c>
      <c r="BB270" s="10" t="str">
        <f t="shared" si="206"/>
        <v/>
      </c>
      <c r="BC270" s="10" t="str">
        <f t="shared" si="176"/>
        <v/>
      </c>
      <c r="BD270" s="10" t="str">
        <f t="shared" si="207"/>
        <v/>
      </c>
      <c r="BE270" s="10"/>
      <c r="BF270" s="10" t="b">
        <f t="shared" si="208"/>
        <v>1</v>
      </c>
      <c r="BG270" s="10" t="b">
        <f t="shared" si="179"/>
        <v>1</v>
      </c>
      <c r="BH270" s="10" t="b">
        <f t="shared" si="209"/>
        <v>0</v>
      </c>
      <c r="BI270" s="10" t="b">
        <f t="shared" si="180"/>
        <v>0</v>
      </c>
      <c r="BJ270" s="10"/>
      <c r="BK270" s="10">
        <v>1000</v>
      </c>
      <c r="BL270" s="59">
        <f t="shared" si="181"/>
        <v>0</v>
      </c>
      <c r="BM270" s="59">
        <v>10</v>
      </c>
      <c r="BN270" s="10"/>
      <c r="BO270" s="10">
        <f t="shared" si="210"/>
        <v>0</v>
      </c>
      <c r="BP270" s="59">
        <f t="shared" si="211"/>
        <v>0</v>
      </c>
      <c r="BQ270" s="59">
        <f t="shared" si="212"/>
        <v>0</v>
      </c>
      <c r="BR270" s="59">
        <f t="shared" si="213"/>
        <v>0</v>
      </c>
      <c r="BS270" s="59">
        <f t="shared" si="214"/>
        <v>0</v>
      </c>
    </row>
    <row r="271" spans="1:71" x14ac:dyDescent="0.35">
      <c r="A271" s="25"/>
      <c r="B271" s="25"/>
      <c r="C271" s="51"/>
      <c r="D271" s="10" t="str">
        <f t="shared" si="177"/>
        <v/>
      </c>
      <c r="E271" s="28"/>
      <c r="F271" s="28"/>
      <c r="G271" s="28" t="s">
        <v>4</v>
      </c>
      <c r="H271" s="28"/>
      <c r="I271" s="28"/>
      <c r="J271" s="28" t="s">
        <v>4</v>
      </c>
      <c r="K271" s="28"/>
      <c r="L271" s="28"/>
      <c r="M271" s="28" t="s">
        <v>4</v>
      </c>
      <c r="N271" s="28"/>
      <c r="O271" s="28"/>
      <c r="P271" s="28" t="s">
        <v>4</v>
      </c>
      <c r="Q271" s="28"/>
      <c r="R271" s="28"/>
      <c r="S271" s="28" t="s">
        <v>4</v>
      </c>
      <c r="T271" s="28"/>
      <c r="U271" s="28"/>
      <c r="V271" s="51" t="s">
        <v>4</v>
      </c>
      <c r="W271" s="51"/>
      <c r="X271" s="28" t="s">
        <v>4</v>
      </c>
      <c r="Y271" s="10" t="str">
        <f>IF(AND('Section 8'!$L$4=No,OR($BF271=FALSE,$BG271=FALSE)),Tab_NotReq,
IF(AND($C271="",$D271="",$F271="",$I271="",$R271="",$U271="",$W271="",$AA271="",$AB271=""),"",
IF(COUNTIF($AA271:$BD271,Incomplete)&gt;=1,Incomplete_or_multiple_errors&amp;": "&amp;INDEX($AA$2:$BD$4,1,MATCH(Incomplete,$AA271:$BD271,0)),Complete)))</f>
        <v/>
      </c>
      <c r="AA271" s="10" t="str">
        <f t="shared" si="182"/>
        <v/>
      </c>
      <c r="AB271" s="10" t="str" cm="1">
        <f t="array" ref="AB271">IF($AB$1=No,"",
IF(OR(BF271=FALSE,BG271=FALSE),"",
IF(AND(SUMPRODUCT(--(BH271:BH$336=TRUE))=0,SUMPRODUCT(--(BI271:BI$336=TRUE))=0),"",Incomplete)))</f>
        <v/>
      </c>
      <c r="AC271" s="10" t="str">
        <f>IF(AC$1=No,"",IF($C271="","",
IF(COUNTIF('Substances &amp; Codes'!$B$4:$H$276,$C271)=0,Incomplete,Complete)))</f>
        <v/>
      </c>
      <c r="AD271" s="10" t="str">
        <f t="shared" si="178"/>
        <v/>
      </c>
      <c r="AE271" s="10" t="str">
        <f t="shared" si="183"/>
        <v/>
      </c>
      <c r="AF271" s="10" t="str">
        <f t="shared" si="184"/>
        <v/>
      </c>
      <c r="AG271" s="10" t="str">
        <f t="shared" si="185"/>
        <v/>
      </c>
      <c r="AH271" s="10" t="str">
        <f t="shared" si="186"/>
        <v/>
      </c>
      <c r="AI271" s="10" t="str">
        <f t="shared" si="187"/>
        <v/>
      </c>
      <c r="AJ271" s="10" t="str">
        <f t="shared" si="188"/>
        <v/>
      </c>
      <c r="AK271" s="10" t="str">
        <f t="shared" si="189"/>
        <v/>
      </c>
      <c r="AL271" s="10" t="str">
        <f t="shared" si="190"/>
        <v/>
      </c>
      <c r="AM271" s="10" t="str">
        <f t="shared" si="191"/>
        <v/>
      </c>
      <c r="AN271" s="10" t="str">
        <f t="shared" si="192"/>
        <v/>
      </c>
      <c r="AO271" s="10" t="str">
        <f t="shared" si="193"/>
        <v/>
      </c>
      <c r="AP271" s="10" t="str">
        <f t="shared" si="194"/>
        <v/>
      </c>
      <c r="AQ271" s="10" t="str">
        <f t="shared" si="195"/>
        <v/>
      </c>
      <c r="AR271" s="10" t="str">
        <f t="shared" si="196"/>
        <v/>
      </c>
      <c r="AS271" s="10" t="str">
        <f t="shared" si="197"/>
        <v/>
      </c>
      <c r="AT271" s="10" t="str">
        <f t="shared" si="198"/>
        <v/>
      </c>
      <c r="AU271" s="10" t="str">
        <f t="shared" si="199"/>
        <v/>
      </c>
      <c r="AV271" s="10" t="str">
        <f t="shared" si="200"/>
        <v/>
      </c>
      <c r="AW271" s="10" t="str">
        <f t="shared" si="201"/>
        <v/>
      </c>
      <c r="AX271" s="10" t="str">
        <f t="shared" si="202"/>
        <v/>
      </c>
      <c r="AY271" s="10" t="str">
        <f t="shared" si="203"/>
        <v/>
      </c>
      <c r="AZ271" s="10" t="str">
        <f t="shared" si="204"/>
        <v/>
      </c>
      <c r="BA271" s="10" t="str">
        <f t="shared" si="205"/>
        <v/>
      </c>
      <c r="BB271" s="10" t="str">
        <f t="shared" si="206"/>
        <v/>
      </c>
      <c r="BC271" s="10" t="str">
        <f t="shared" si="176"/>
        <v/>
      </c>
      <c r="BD271" s="10" t="str">
        <f t="shared" si="207"/>
        <v/>
      </c>
      <c r="BE271" s="10"/>
      <c r="BF271" s="10" t="b">
        <f t="shared" si="208"/>
        <v>1</v>
      </c>
      <c r="BG271" s="10" t="b">
        <f t="shared" si="179"/>
        <v>1</v>
      </c>
      <c r="BH271" s="10" t="b">
        <f t="shared" si="209"/>
        <v>0</v>
      </c>
      <c r="BI271" s="10" t="b">
        <f t="shared" si="180"/>
        <v>0</v>
      </c>
      <c r="BJ271" s="10"/>
      <c r="BK271" s="10">
        <v>1000</v>
      </c>
      <c r="BL271" s="59">
        <f t="shared" si="181"/>
        <v>0</v>
      </c>
      <c r="BM271" s="59">
        <v>10</v>
      </c>
      <c r="BN271" s="10"/>
      <c r="BO271" s="10">
        <f t="shared" si="210"/>
        <v>0</v>
      </c>
      <c r="BP271" s="59">
        <f t="shared" si="211"/>
        <v>0</v>
      </c>
      <c r="BQ271" s="59">
        <f t="shared" si="212"/>
        <v>0</v>
      </c>
      <c r="BR271" s="59">
        <f t="shared" si="213"/>
        <v>0</v>
      </c>
      <c r="BS271" s="59">
        <f t="shared" si="214"/>
        <v>0</v>
      </c>
    </row>
    <row r="272" spans="1:71" x14ac:dyDescent="0.35">
      <c r="A272" s="25"/>
      <c r="B272" s="25"/>
      <c r="C272" s="51"/>
      <c r="D272" s="10" t="str">
        <f t="shared" si="177"/>
        <v/>
      </c>
      <c r="E272" s="28"/>
      <c r="F272" s="28"/>
      <c r="G272" s="28" t="s">
        <v>4</v>
      </c>
      <c r="H272" s="28"/>
      <c r="I272" s="28"/>
      <c r="J272" s="28" t="s">
        <v>4</v>
      </c>
      <c r="K272" s="28"/>
      <c r="L272" s="28"/>
      <c r="M272" s="28" t="s">
        <v>4</v>
      </c>
      <c r="N272" s="28"/>
      <c r="O272" s="28"/>
      <c r="P272" s="28" t="s">
        <v>4</v>
      </c>
      <c r="Q272" s="28"/>
      <c r="R272" s="28"/>
      <c r="S272" s="28" t="s">
        <v>4</v>
      </c>
      <c r="T272" s="28"/>
      <c r="U272" s="28"/>
      <c r="V272" s="51" t="s">
        <v>4</v>
      </c>
      <c r="W272" s="51"/>
      <c r="X272" s="28" t="s">
        <v>4</v>
      </c>
      <c r="Y272" s="10" t="str">
        <f>IF(AND('Section 8'!$L$4=No,OR($BF272=FALSE,$BG272=FALSE)),Tab_NotReq,
IF(AND($C272="",$D272="",$F272="",$I272="",$R272="",$U272="",$W272="",$AA272="",$AB272=""),"",
IF(COUNTIF($AA272:$BD272,Incomplete)&gt;=1,Incomplete_or_multiple_errors&amp;": "&amp;INDEX($AA$2:$BD$4,1,MATCH(Incomplete,$AA272:$BD272,0)),Complete)))</f>
        <v/>
      </c>
      <c r="AA272" s="10" t="str">
        <f t="shared" si="182"/>
        <v/>
      </c>
      <c r="AB272" s="10" t="str" cm="1">
        <f t="array" ref="AB272">IF($AB$1=No,"",
IF(OR(BF272=FALSE,BG272=FALSE),"",
IF(AND(SUMPRODUCT(--(BH272:BH$336=TRUE))=0,SUMPRODUCT(--(BI272:BI$336=TRUE))=0),"",Incomplete)))</f>
        <v/>
      </c>
      <c r="AC272" s="10" t="str">
        <f>IF(AC$1=No,"",IF($C272="","",
IF(COUNTIF('Substances &amp; Codes'!$B$4:$H$276,$C272)=0,Incomplete,Complete)))</f>
        <v/>
      </c>
      <c r="AD272" s="10" t="str">
        <f t="shared" si="178"/>
        <v/>
      </c>
      <c r="AE272" s="10" t="str">
        <f t="shared" si="183"/>
        <v/>
      </c>
      <c r="AF272" s="10" t="str">
        <f t="shared" si="184"/>
        <v/>
      </c>
      <c r="AG272" s="10" t="str">
        <f t="shared" si="185"/>
        <v/>
      </c>
      <c r="AH272" s="10" t="str">
        <f t="shared" si="186"/>
        <v/>
      </c>
      <c r="AI272" s="10" t="str">
        <f t="shared" si="187"/>
        <v/>
      </c>
      <c r="AJ272" s="10" t="str">
        <f t="shared" si="188"/>
        <v/>
      </c>
      <c r="AK272" s="10" t="str">
        <f t="shared" si="189"/>
        <v/>
      </c>
      <c r="AL272" s="10" t="str">
        <f t="shared" si="190"/>
        <v/>
      </c>
      <c r="AM272" s="10" t="str">
        <f t="shared" si="191"/>
        <v/>
      </c>
      <c r="AN272" s="10" t="str">
        <f t="shared" si="192"/>
        <v/>
      </c>
      <c r="AO272" s="10" t="str">
        <f t="shared" si="193"/>
        <v/>
      </c>
      <c r="AP272" s="10" t="str">
        <f t="shared" si="194"/>
        <v/>
      </c>
      <c r="AQ272" s="10" t="str">
        <f t="shared" si="195"/>
        <v/>
      </c>
      <c r="AR272" s="10" t="str">
        <f t="shared" si="196"/>
        <v/>
      </c>
      <c r="AS272" s="10" t="str">
        <f t="shared" si="197"/>
        <v/>
      </c>
      <c r="AT272" s="10" t="str">
        <f t="shared" si="198"/>
        <v/>
      </c>
      <c r="AU272" s="10" t="str">
        <f t="shared" si="199"/>
        <v/>
      </c>
      <c r="AV272" s="10" t="str">
        <f t="shared" si="200"/>
        <v/>
      </c>
      <c r="AW272" s="10" t="str">
        <f t="shared" si="201"/>
        <v/>
      </c>
      <c r="AX272" s="10" t="str">
        <f t="shared" si="202"/>
        <v/>
      </c>
      <c r="AY272" s="10" t="str">
        <f t="shared" si="203"/>
        <v/>
      </c>
      <c r="AZ272" s="10" t="str">
        <f t="shared" si="204"/>
        <v/>
      </c>
      <c r="BA272" s="10" t="str">
        <f t="shared" si="205"/>
        <v/>
      </c>
      <c r="BB272" s="10" t="str">
        <f t="shared" si="206"/>
        <v/>
      </c>
      <c r="BC272" s="10" t="str">
        <f t="shared" si="176"/>
        <v/>
      </c>
      <c r="BD272" s="10" t="str">
        <f t="shared" si="207"/>
        <v/>
      </c>
      <c r="BE272" s="10"/>
      <c r="BF272" s="10" t="b">
        <f t="shared" si="208"/>
        <v>1</v>
      </c>
      <c r="BG272" s="10" t="b">
        <f t="shared" si="179"/>
        <v>1</v>
      </c>
      <c r="BH272" s="10" t="b">
        <f t="shared" si="209"/>
        <v>0</v>
      </c>
      <c r="BI272" s="10" t="b">
        <f t="shared" si="180"/>
        <v>0</v>
      </c>
      <c r="BJ272" s="10"/>
      <c r="BK272" s="10">
        <v>1000</v>
      </c>
      <c r="BL272" s="59">
        <f t="shared" si="181"/>
        <v>0</v>
      </c>
      <c r="BM272" s="59">
        <v>10</v>
      </c>
      <c r="BN272" s="10"/>
      <c r="BO272" s="10">
        <f t="shared" si="210"/>
        <v>0</v>
      </c>
      <c r="BP272" s="59">
        <f t="shared" si="211"/>
        <v>0</v>
      </c>
      <c r="BQ272" s="59">
        <f t="shared" si="212"/>
        <v>0</v>
      </c>
      <c r="BR272" s="59">
        <f t="shared" si="213"/>
        <v>0</v>
      </c>
      <c r="BS272" s="59">
        <f t="shared" si="214"/>
        <v>0</v>
      </c>
    </row>
    <row r="273" spans="1:71" x14ac:dyDescent="0.35">
      <c r="A273" s="25"/>
      <c r="B273" s="25"/>
      <c r="C273" s="51"/>
      <c r="D273" s="10" t="str">
        <f t="shared" si="177"/>
        <v/>
      </c>
      <c r="E273" s="28"/>
      <c r="F273" s="28"/>
      <c r="G273" s="28" t="s">
        <v>4</v>
      </c>
      <c r="H273" s="28"/>
      <c r="I273" s="28"/>
      <c r="J273" s="28" t="s">
        <v>4</v>
      </c>
      <c r="K273" s="28"/>
      <c r="L273" s="28"/>
      <c r="M273" s="28" t="s">
        <v>4</v>
      </c>
      <c r="N273" s="28"/>
      <c r="O273" s="28"/>
      <c r="P273" s="28" t="s">
        <v>4</v>
      </c>
      <c r="Q273" s="28"/>
      <c r="R273" s="28"/>
      <c r="S273" s="28" t="s">
        <v>4</v>
      </c>
      <c r="T273" s="28"/>
      <c r="U273" s="28"/>
      <c r="V273" s="51" t="s">
        <v>4</v>
      </c>
      <c r="W273" s="51"/>
      <c r="X273" s="28" t="s">
        <v>4</v>
      </c>
      <c r="Y273" s="10" t="str">
        <f>IF(AND('Section 8'!$L$4=No,OR($BF273=FALSE,$BG273=FALSE)),Tab_NotReq,
IF(AND($C273="",$D273="",$F273="",$I273="",$R273="",$U273="",$W273="",$AA273="",$AB273=""),"",
IF(COUNTIF($AA273:$BD273,Incomplete)&gt;=1,Incomplete_or_multiple_errors&amp;": "&amp;INDEX($AA$2:$BD$4,1,MATCH(Incomplete,$AA273:$BD273,0)),Complete)))</f>
        <v/>
      </c>
      <c r="AA273" s="10" t="str">
        <f t="shared" si="182"/>
        <v/>
      </c>
      <c r="AB273" s="10" t="str" cm="1">
        <f t="array" ref="AB273">IF($AB$1=No,"",
IF(OR(BF273=FALSE,BG273=FALSE),"",
IF(AND(SUMPRODUCT(--(BH273:BH$336=TRUE))=0,SUMPRODUCT(--(BI273:BI$336=TRUE))=0),"",Incomplete)))</f>
        <v/>
      </c>
      <c r="AC273" s="10" t="str">
        <f>IF(AC$1=No,"",IF($C273="","",
IF(COUNTIF('Substances &amp; Codes'!$B$4:$H$276,$C273)=0,Incomplete,Complete)))</f>
        <v/>
      </c>
      <c r="AD273" s="10" t="str">
        <f t="shared" si="178"/>
        <v/>
      </c>
      <c r="AE273" s="10" t="str">
        <f t="shared" si="183"/>
        <v/>
      </c>
      <c r="AF273" s="10" t="str">
        <f t="shared" si="184"/>
        <v/>
      </c>
      <c r="AG273" s="10" t="str">
        <f t="shared" si="185"/>
        <v/>
      </c>
      <c r="AH273" s="10" t="str">
        <f t="shared" si="186"/>
        <v/>
      </c>
      <c r="AI273" s="10" t="str">
        <f t="shared" si="187"/>
        <v/>
      </c>
      <c r="AJ273" s="10" t="str">
        <f t="shared" si="188"/>
        <v/>
      </c>
      <c r="AK273" s="10" t="str">
        <f t="shared" si="189"/>
        <v/>
      </c>
      <c r="AL273" s="10" t="str">
        <f t="shared" si="190"/>
        <v/>
      </c>
      <c r="AM273" s="10" t="str">
        <f t="shared" si="191"/>
        <v/>
      </c>
      <c r="AN273" s="10" t="str">
        <f t="shared" si="192"/>
        <v/>
      </c>
      <c r="AO273" s="10" t="str">
        <f t="shared" si="193"/>
        <v/>
      </c>
      <c r="AP273" s="10" t="str">
        <f t="shared" si="194"/>
        <v/>
      </c>
      <c r="AQ273" s="10" t="str">
        <f t="shared" si="195"/>
        <v/>
      </c>
      <c r="AR273" s="10" t="str">
        <f t="shared" si="196"/>
        <v/>
      </c>
      <c r="AS273" s="10" t="str">
        <f t="shared" si="197"/>
        <v/>
      </c>
      <c r="AT273" s="10" t="str">
        <f t="shared" si="198"/>
        <v/>
      </c>
      <c r="AU273" s="10" t="str">
        <f t="shared" si="199"/>
        <v/>
      </c>
      <c r="AV273" s="10" t="str">
        <f t="shared" si="200"/>
        <v/>
      </c>
      <c r="AW273" s="10" t="str">
        <f t="shared" si="201"/>
        <v/>
      </c>
      <c r="AX273" s="10" t="str">
        <f t="shared" si="202"/>
        <v/>
      </c>
      <c r="AY273" s="10" t="str">
        <f t="shared" si="203"/>
        <v/>
      </c>
      <c r="AZ273" s="10" t="str">
        <f t="shared" si="204"/>
        <v/>
      </c>
      <c r="BA273" s="10" t="str">
        <f t="shared" si="205"/>
        <v/>
      </c>
      <c r="BB273" s="10" t="str">
        <f t="shared" si="206"/>
        <v/>
      </c>
      <c r="BC273" s="10" t="str">
        <f t="shared" si="176"/>
        <v/>
      </c>
      <c r="BD273" s="10" t="str">
        <f t="shared" si="207"/>
        <v/>
      </c>
      <c r="BE273" s="10"/>
      <c r="BF273" s="10" t="b">
        <f t="shared" si="208"/>
        <v>1</v>
      </c>
      <c r="BG273" s="10" t="b">
        <f t="shared" si="179"/>
        <v>1</v>
      </c>
      <c r="BH273" s="10" t="b">
        <f t="shared" si="209"/>
        <v>0</v>
      </c>
      <c r="BI273" s="10" t="b">
        <f t="shared" si="180"/>
        <v>0</v>
      </c>
      <c r="BJ273" s="10"/>
      <c r="BK273" s="10">
        <v>1000</v>
      </c>
      <c r="BL273" s="59">
        <f t="shared" si="181"/>
        <v>0</v>
      </c>
      <c r="BM273" s="59">
        <v>10</v>
      </c>
      <c r="BN273" s="10"/>
      <c r="BO273" s="10">
        <f t="shared" si="210"/>
        <v>0</v>
      </c>
      <c r="BP273" s="59">
        <f t="shared" si="211"/>
        <v>0</v>
      </c>
      <c r="BQ273" s="59">
        <f t="shared" si="212"/>
        <v>0</v>
      </c>
      <c r="BR273" s="59">
        <f t="shared" si="213"/>
        <v>0</v>
      </c>
      <c r="BS273" s="59">
        <f t="shared" si="214"/>
        <v>0</v>
      </c>
    </row>
    <row r="274" spans="1:71" x14ac:dyDescent="0.35">
      <c r="A274" s="25"/>
      <c r="B274" s="25"/>
      <c r="C274" s="51"/>
      <c r="D274" s="10" t="str">
        <f t="shared" si="177"/>
        <v/>
      </c>
      <c r="E274" s="28"/>
      <c r="F274" s="28"/>
      <c r="G274" s="28" t="s">
        <v>4</v>
      </c>
      <c r="H274" s="28"/>
      <c r="I274" s="28"/>
      <c r="J274" s="28" t="s">
        <v>4</v>
      </c>
      <c r="K274" s="28"/>
      <c r="L274" s="28"/>
      <c r="M274" s="28" t="s">
        <v>4</v>
      </c>
      <c r="N274" s="28"/>
      <c r="O274" s="28"/>
      <c r="P274" s="28" t="s">
        <v>4</v>
      </c>
      <c r="Q274" s="28"/>
      <c r="R274" s="28"/>
      <c r="S274" s="28" t="s">
        <v>4</v>
      </c>
      <c r="T274" s="28"/>
      <c r="U274" s="28"/>
      <c r="V274" s="51" t="s">
        <v>4</v>
      </c>
      <c r="W274" s="51"/>
      <c r="X274" s="28" t="s">
        <v>4</v>
      </c>
      <c r="Y274" s="10" t="str">
        <f>IF(AND('Section 8'!$L$4=No,OR($BF274=FALSE,$BG274=FALSE)),Tab_NotReq,
IF(AND($C274="",$D274="",$F274="",$I274="",$R274="",$U274="",$W274="",$AA274="",$AB274=""),"",
IF(COUNTIF($AA274:$BD274,Incomplete)&gt;=1,Incomplete_or_multiple_errors&amp;": "&amp;INDEX($AA$2:$BD$4,1,MATCH(Incomplete,$AA274:$BD274,0)),Complete)))</f>
        <v/>
      </c>
      <c r="AA274" s="10" t="str">
        <f t="shared" si="182"/>
        <v/>
      </c>
      <c r="AB274" s="10" t="str" cm="1">
        <f t="array" ref="AB274">IF($AB$1=No,"",
IF(OR(BF274=FALSE,BG274=FALSE),"",
IF(AND(SUMPRODUCT(--(BH274:BH$336=TRUE))=0,SUMPRODUCT(--(BI274:BI$336=TRUE))=0),"",Incomplete)))</f>
        <v/>
      </c>
      <c r="AC274" s="10" t="str">
        <f>IF(AC$1=No,"",IF($C274="","",
IF(COUNTIF('Substances &amp; Codes'!$B$4:$H$276,$C274)=0,Incomplete,Complete)))</f>
        <v/>
      </c>
      <c r="AD274" s="10" t="str">
        <f t="shared" si="178"/>
        <v/>
      </c>
      <c r="AE274" s="10" t="str">
        <f t="shared" si="183"/>
        <v/>
      </c>
      <c r="AF274" s="10" t="str">
        <f t="shared" si="184"/>
        <v/>
      </c>
      <c r="AG274" s="10" t="str">
        <f t="shared" si="185"/>
        <v/>
      </c>
      <c r="AH274" s="10" t="str">
        <f t="shared" si="186"/>
        <v/>
      </c>
      <c r="AI274" s="10" t="str">
        <f t="shared" si="187"/>
        <v/>
      </c>
      <c r="AJ274" s="10" t="str">
        <f t="shared" si="188"/>
        <v/>
      </c>
      <c r="AK274" s="10" t="str">
        <f t="shared" si="189"/>
        <v/>
      </c>
      <c r="AL274" s="10" t="str">
        <f t="shared" si="190"/>
        <v/>
      </c>
      <c r="AM274" s="10" t="str">
        <f t="shared" si="191"/>
        <v/>
      </c>
      <c r="AN274" s="10" t="str">
        <f t="shared" si="192"/>
        <v/>
      </c>
      <c r="AO274" s="10" t="str">
        <f t="shared" si="193"/>
        <v/>
      </c>
      <c r="AP274" s="10" t="str">
        <f t="shared" si="194"/>
        <v/>
      </c>
      <c r="AQ274" s="10" t="str">
        <f t="shared" si="195"/>
        <v/>
      </c>
      <c r="AR274" s="10" t="str">
        <f t="shared" si="196"/>
        <v/>
      </c>
      <c r="AS274" s="10" t="str">
        <f t="shared" si="197"/>
        <v/>
      </c>
      <c r="AT274" s="10" t="str">
        <f t="shared" si="198"/>
        <v/>
      </c>
      <c r="AU274" s="10" t="str">
        <f t="shared" si="199"/>
        <v/>
      </c>
      <c r="AV274" s="10" t="str">
        <f t="shared" si="200"/>
        <v/>
      </c>
      <c r="AW274" s="10" t="str">
        <f t="shared" si="201"/>
        <v/>
      </c>
      <c r="AX274" s="10" t="str">
        <f t="shared" si="202"/>
        <v/>
      </c>
      <c r="AY274" s="10" t="str">
        <f t="shared" si="203"/>
        <v/>
      </c>
      <c r="AZ274" s="10" t="str">
        <f t="shared" si="204"/>
        <v/>
      </c>
      <c r="BA274" s="10" t="str">
        <f t="shared" si="205"/>
        <v/>
      </c>
      <c r="BB274" s="10" t="str">
        <f t="shared" si="206"/>
        <v/>
      </c>
      <c r="BC274" s="10" t="str">
        <f t="shared" si="176"/>
        <v/>
      </c>
      <c r="BD274" s="10" t="str">
        <f t="shared" si="207"/>
        <v/>
      </c>
      <c r="BE274" s="10"/>
      <c r="BF274" s="10" t="b">
        <f t="shared" si="208"/>
        <v>1</v>
      </c>
      <c r="BG274" s="10" t="b">
        <f t="shared" si="179"/>
        <v>1</v>
      </c>
      <c r="BH274" s="10" t="b">
        <f t="shared" si="209"/>
        <v>0</v>
      </c>
      <c r="BI274" s="10" t="b">
        <f t="shared" si="180"/>
        <v>0</v>
      </c>
      <c r="BJ274" s="10"/>
      <c r="BK274" s="10">
        <v>1000</v>
      </c>
      <c r="BL274" s="59">
        <f t="shared" si="181"/>
        <v>0</v>
      </c>
      <c r="BM274" s="59">
        <v>10</v>
      </c>
      <c r="BN274" s="10"/>
      <c r="BO274" s="10">
        <f t="shared" si="210"/>
        <v>0</v>
      </c>
      <c r="BP274" s="59">
        <f t="shared" si="211"/>
        <v>0</v>
      </c>
      <c r="BQ274" s="59">
        <f t="shared" si="212"/>
        <v>0</v>
      </c>
      <c r="BR274" s="59">
        <f t="shared" si="213"/>
        <v>0</v>
      </c>
      <c r="BS274" s="59">
        <f t="shared" si="214"/>
        <v>0</v>
      </c>
    </row>
    <row r="275" spans="1:71" x14ac:dyDescent="0.35">
      <c r="A275" s="25"/>
      <c r="B275" s="25"/>
      <c r="C275" s="51"/>
      <c r="D275" s="10" t="str">
        <f t="shared" si="177"/>
        <v/>
      </c>
      <c r="E275" s="28"/>
      <c r="F275" s="28"/>
      <c r="G275" s="28" t="s">
        <v>4</v>
      </c>
      <c r="H275" s="28"/>
      <c r="I275" s="28"/>
      <c r="J275" s="28" t="s">
        <v>4</v>
      </c>
      <c r="K275" s="28"/>
      <c r="L275" s="28"/>
      <c r="M275" s="28" t="s">
        <v>4</v>
      </c>
      <c r="N275" s="28"/>
      <c r="O275" s="28"/>
      <c r="P275" s="28" t="s">
        <v>4</v>
      </c>
      <c r="Q275" s="28"/>
      <c r="R275" s="28"/>
      <c r="S275" s="28" t="s">
        <v>4</v>
      </c>
      <c r="T275" s="28"/>
      <c r="U275" s="28"/>
      <c r="V275" s="51" t="s">
        <v>4</v>
      </c>
      <c r="W275" s="51"/>
      <c r="X275" s="28" t="s">
        <v>4</v>
      </c>
      <c r="Y275" s="10" t="str">
        <f>IF(AND('Section 8'!$L$4=No,OR($BF275=FALSE,$BG275=FALSE)),Tab_NotReq,
IF(AND($C275="",$D275="",$F275="",$I275="",$R275="",$U275="",$W275="",$AA275="",$AB275=""),"",
IF(COUNTIF($AA275:$BD275,Incomplete)&gt;=1,Incomplete_or_multiple_errors&amp;": "&amp;INDEX($AA$2:$BD$4,1,MATCH(Incomplete,$AA275:$BD275,0)),Complete)))</f>
        <v/>
      </c>
      <c r="AA275" s="10" t="str">
        <f t="shared" si="182"/>
        <v/>
      </c>
      <c r="AB275" s="10" t="str" cm="1">
        <f t="array" ref="AB275">IF($AB$1=No,"",
IF(OR(BF275=FALSE,BG275=FALSE),"",
IF(AND(SUMPRODUCT(--(BH275:BH$336=TRUE))=0,SUMPRODUCT(--(BI275:BI$336=TRUE))=0),"",Incomplete)))</f>
        <v/>
      </c>
      <c r="AC275" s="10" t="str">
        <f>IF(AC$1=No,"",IF($C275="","",
IF(COUNTIF('Substances &amp; Codes'!$B$4:$H$276,$C275)=0,Incomplete,Complete)))</f>
        <v/>
      </c>
      <c r="AD275" s="10" t="str">
        <f t="shared" si="178"/>
        <v/>
      </c>
      <c r="AE275" s="10" t="str">
        <f t="shared" si="183"/>
        <v/>
      </c>
      <c r="AF275" s="10" t="str">
        <f t="shared" si="184"/>
        <v/>
      </c>
      <c r="AG275" s="10" t="str">
        <f t="shared" si="185"/>
        <v/>
      </c>
      <c r="AH275" s="10" t="str">
        <f t="shared" si="186"/>
        <v/>
      </c>
      <c r="AI275" s="10" t="str">
        <f t="shared" si="187"/>
        <v/>
      </c>
      <c r="AJ275" s="10" t="str">
        <f t="shared" si="188"/>
        <v/>
      </c>
      <c r="AK275" s="10" t="str">
        <f t="shared" si="189"/>
        <v/>
      </c>
      <c r="AL275" s="10" t="str">
        <f t="shared" si="190"/>
        <v/>
      </c>
      <c r="AM275" s="10" t="str">
        <f t="shared" si="191"/>
        <v/>
      </c>
      <c r="AN275" s="10" t="str">
        <f t="shared" si="192"/>
        <v/>
      </c>
      <c r="AO275" s="10" t="str">
        <f t="shared" si="193"/>
        <v/>
      </c>
      <c r="AP275" s="10" t="str">
        <f t="shared" si="194"/>
        <v/>
      </c>
      <c r="AQ275" s="10" t="str">
        <f t="shared" si="195"/>
        <v/>
      </c>
      <c r="AR275" s="10" t="str">
        <f t="shared" si="196"/>
        <v/>
      </c>
      <c r="AS275" s="10" t="str">
        <f t="shared" si="197"/>
        <v/>
      </c>
      <c r="AT275" s="10" t="str">
        <f t="shared" si="198"/>
        <v/>
      </c>
      <c r="AU275" s="10" t="str">
        <f t="shared" si="199"/>
        <v/>
      </c>
      <c r="AV275" s="10" t="str">
        <f t="shared" si="200"/>
        <v/>
      </c>
      <c r="AW275" s="10" t="str">
        <f t="shared" si="201"/>
        <v/>
      </c>
      <c r="AX275" s="10" t="str">
        <f t="shared" si="202"/>
        <v/>
      </c>
      <c r="AY275" s="10" t="str">
        <f t="shared" si="203"/>
        <v/>
      </c>
      <c r="AZ275" s="10" t="str">
        <f t="shared" si="204"/>
        <v/>
      </c>
      <c r="BA275" s="10" t="str">
        <f t="shared" si="205"/>
        <v/>
      </c>
      <c r="BB275" s="10" t="str">
        <f t="shared" si="206"/>
        <v/>
      </c>
      <c r="BC275" s="10" t="str">
        <f t="shared" si="176"/>
        <v/>
      </c>
      <c r="BD275" s="10" t="str">
        <f t="shared" si="207"/>
        <v/>
      </c>
      <c r="BE275" s="10"/>
      <c r="BF275" s="10" t="b">
        <f t="shared" si="208"/>
        <v>1</v>
      </c>
      <c r="BG275" s="10" t="b">
        <f t="shared" si="179"/>
        <v>1</v>
      </c>
      <c r="BH275" s="10" t="b">
        <f t="shared" si="209"/>
        <v>0</v>
      </c>
      <c r="BI275" s="10" t="b">
        <f t="shared" si="180"/>
        <v>0</v>
      </c>
      <c r="BJ275" s="10"/>
      <c r="BK275" s="10">
        <v>1000</v>
      </c>
      <c r="BL275" s="59">
        <f t="shared" si="181"/>
        <v>0</v>
      </c>
      <c r="BM275" s="59">
        <v>10</v>
      </c>
      <c r="BN275" s="10"/>
      <c r="BO275" s="10">
        <f t="shared" si="210"/>
        <v>0</v>
      </c>
      <c r="BP275" s="59">
        <f t="shared" si="211"/>
        <v>0</v>
      </c>
      <c r="BQ275" s="59">
        <f t="shared" si="212"/>
        <v>0</v>
      </c>
      <c r="BR275" s="59">
        <f t="shared" si="213"/>
        <v>0</v>
      </c>
      <c r="BS275" s="59">
        <f t="shared" si="214"/>
        <v>0</v>
      </c>
    </row>
    <row r="276" spans="1:71" x14ac:dyDescent="0.35">
      <c r="A276" s="25"/>
      <c r="B276" s="25"/>
      <c r="C276" s="51"/>
      <c r="D276" s="10" t="str">
        <f t="shared" si="177"/>
        <v/>
      </c>
      <c r="E276" s="28"/>
      <c r="F276" s="28"/>
      <c r="G276" s="28" t="s">
        <v>4</v>
      </c>
      <c r="H276" s="28"/>
      <c r="I276" s="28"/>
      <c r="J276" s="28" t="s">
        <v>4</v>
      </c>
      <c r="K276" s="28"/>
      <c r="L276" s="28"/>
      <c r="M276" s="28" t="s">
        <v>4</v>
      </c>
      <c r="N276" s="28"/>
      <c r="O276" s="28"/>
      <c r="P276" s="28" t="s">
        <v>4</v>
      </c>
      <c r="Q276" s="28"/>
      <c r="R276" s="28"/>
      <c r="S276" s="28" t="s">
        <v>4</v>
      </c>
      <c r="T276" s="28"/>
      <c r="U276" s="28"/>
      <c r="V276" s="51" t="s">
        <v>4</v>
      </c>
      <c r="W276" s="51"/>
      <c r="X276" s="28" t="s">
        <v>4</v>
      </c>
      <c r="Y276" s="10" t="str">
        <f>IF(AND('Section 8'!$L$4=No,OR($BF276=FALSE,$BG276=FALSE)),Tab_NotReq,
IF(AND($C276="",$D276="",$F276="",$I276="",$R276="",$U276="",$W276="",$AA276="",$AB276=""),"",
IF(COUNTIF($AA276:$BD276,Incomplete)&gt;=1,Incomplete_or_multiple_errors&amp;": "&amp;INDEX($AA$2:$BD$4,1,MATCH(Incomplete,$AA276:$BD276,0)),Complete)))</f>
        <v/>
      </c>
      <c r="AA276" s="10" t="str">
        <f t="shared" si="182"/>
        <v/>
      </c>
      <c r="AB276" s="10" t="str" cm="1">
        <f t="array" ref="AB276">IF($AB$1=No,"",
IF(OR(BF276=FALSE,BG276=FALSE),"",
IF(AND(SUMPRODUCT(--(BH276:BH$336=TRUE))=0,SUMPRODUCT(--(BI276:BI$336=TRUE))=0),"",Incomplete)))</f>
        <v/>
      </c>
      <c r="AC276" s="10" t="str">
        <f>IF(AC$1=No,"",IF($C276="","",
IF(COUNTIF('Substances &amp; Codes'!$B$4:$H$276,$C276)=0,Incomplete,Complete)))</f>
        <v/>
      </c>
      <c r="AD276" s="10" t="str">
        <f t="shared" si="178"/>
        <v/>
      </c>
      <c r="AE276" s="10" t="str">
        <f t="shared" si="183"/>
        <v/>
      </c>
      <c r="AF276" s="10" t="str">
        <f t="shared" si="184"/>
        <v/>
      </c>
      <c r="AG276" s="10" t="str">
        <f t="shared" si="185"/>
        <v/>
      </c>
      <c r="AH276" s="10" t="str">
        <f t="shared" si="186"/>
        <v/>
      </c>
      <c r="AI276" s="10" t="str">
        <f t="shared" si="187"/>
        <v/>
      </c>
      <c r="AJ276" s="10" t="str">
        <f t="shared" si="188"/>
        <v/>
      </c>
      <c r="AK276" s="10" t="str">
        <f t="shared" si="189"/>
        <v/>
      </c>
      <c r="AL276" s="10" t="str">
        <f t="shared" si="190"/>
        <v/>
      </c>
      <c r="AM276" s="10" t="str">
        <f t="shared" si="191"/>
        <v/>
      </c>
      <c r="AN276" s="10" t="str">
        <f t="shared" si="192"/>
        <v/>
      </c>
      <c r="AO276" s="10" t="str">
        <f t="shared" si="193"/>
        <v/>
      </c>
      <c r="AP276" s="10" t="str">
        <f t="shared" si="194"/>
        <v/>
      </c>
      <c r="AQ276" s="10" t="str">
        <f t="shared" si="195"/>
        <v/>
      </c>
      <c r="AR276" s="10" t="str">
        <f t="shared" si="196"/>
        <v/>
      </c>
      <c r="AS276" s="10" t="str">
        <f t="shared" si="197"/>
        <v/>
      </c>
      <c r="AT276" s="10" t="str">
        <f t="shared" si="198"/>
        <v/>
      </c>
      <c r="AU276" s="10" t="str">
        <f t="shared" si="199"/>
        <v/>
      </c>
      <c r="AV276" s="10" t="str">
        <f t="shared" si="200"/>
        <v/>
      </c>
      <c r="AW276" s="10" t="str">
        <f t="shared" si="201"/>
        <v/>
      </c>
      <c r="AX276" s="10" t="str">
        <f t="shared" si="202"/>
        <v/>
      </c>
      <c r="AY276" s="10" t="str">
        <f t="shared" si="203"/>
        <v/>
      </c>
      <c r="AZ276" s="10" t="str">
        <f t="shared" si="204"/>
        <v/>
      </c>
      <c r="BA276" s="10" t="str">
        <f t="shared" si="205"/>
        <v/>
      </c>
      <c r="BB276" s="10" t="str">
        <f t="shared" si="206"/>
        <v/>
      </c>
      <c r="BC276" s="10" t="str">
        <f t="shared" si="176"/>
        <v/>
      </c>
      <c r="BD276" s="10" t="str">
        <f t="shared" si="207"/>
        <v/>
      </c>
      <c r="BE276" s="10"/>
      <c r="BF276" s="10" t="b">
        <f t="shared" si="208"/>
        <v>1</v>
      </c>
      <c r="BG276" s="10" t="b">
        <f t="shared" si="179"/>
        <v>1</v>
      </c>
      <c r="BH276" s="10" t="b">
        <f t="shared" si="209"/>
        <v>0</v>
      </c>
      <c r="BI276" s="10" t="b">
        <f t="shared" si="180"/>
        <v>0</v>
      </c>
      <c r="BJ276" s="10"/>
      <c r="BK276" s="10">
        <v>1000</v>
      </c>
      <c r="BL276" s="59">
        <f t="shared" si="181"/>
        <v>0</v>
      </c>
      <c r="BM276" s="59">
        <v>10</v>
      </c>
      <c r="BN276" s="10"/>
      <c r="BO276" s="10">
        <f t="shared" si="210"/>
        <v>0</v>
      </c>
      <c r="BP276" s="59">
        <f t="shared" si="211"/>
        <v>0</v>
      </c>
      <c r="BQ276" s="59">
        <f t="shared" si="212"/>
        <v>0</v>
      </c>
      <c r="BR276" s="59">
        <f t="shared" si="213"/>
        <v>0</v>
      </c>
      <c r="BS276" s="59">
        <f t="shared" si="214"/>
        <v>0</v>
      </c>
    </row>
    <row r="277" spans="1:71" x14ac:dyDescent="0.35">
      <c r="A277" s="25"/>
      <c r="B277" s="25"/>
      <c r="C277" s="51"/>
      <c r="D277" s="10" t="str">
        <f t="shared" si="177"/>
        <v/>
      </c>
      <c r="E277" s="28"/>
      <c r="F277" s="28"/>
      <c r="G277" s="28" t="s">
        <v>4</v>
      </c>
      <c r="H277" s="28"/>
      <c r="I277" s="28"/>
      <c r="J277" s="28" t="s">
        <v>4</v>
      </c>
      <c r="K277" s="28"/>
      <c r="L277" s="28"/>
      <c r="M277" s="28" t="s">
        <v>4</v>
      </c>
      <c r="N277" s="28"/>
      <c r="O277" s="28"/>
      <c r="P277" s="28" t="s">
        <v>4</v>
      </c>
      <c r="Q277" s="28"/>
      <c r="R277" s="28"/>
      <c r="S277" s="28" t="s">
        <v>4</v>
      </c>
      <c r="T277" s="28"/>
      <c r="U277" s="28"/>
      <c r="V277" s="51" t="s">
        <v>4</v>
      </c>
      <c r="W277" s="51"/>
      <c r="X277" s="28" t="s">
        <v>4</v>
      </c>
      <c r="Y277" s="10" t="str">
        <f>IF(AND('Section 8'!$L$4=No,OR($BF277=FALSE,$BG277=FALSE)),Tab_NotReq,
IF(AND($C277="",$D277="",$F277="",$I277="",$R277="",$U277="",$W277="",$AA277="",$AB277=""),"",
IF(COUNTIF($AA277:$BD277,Incomplete)&gt;=1,Incomplete_or_multiple_errors&amp;": "&amp;INDEX($AA$2:$BD$4,1,MATCH(Incomplete,$AA277:$BD277,0)),Complete)))</f>
        <v/>
      </c>
      <c r="AA277" s="10" t="str">
        <f t="shared" si="182"/>
        <v/>
      </c>
      <c r="AB277" s="10" t="str" cm="1">
        <f t="array" ref="AB277">IF($AB$1=No,"",
IF(OR(BF277=FALSE,BG277=FALSE),"",
IF(AND(SUMPRODUCT(--(BH277:BH$336=TRUE))=0,SUMPRODUCT(--(BI277:BI$336=TRUE))=0),"",Incomplete)))</f>
        <v/>
      </c>
      <c r="AC277" s="10" t="str">
        <f>IF(AC$1=No,"",IF($C277="","",
IF(COUNTIF('Substances &amp; Codes'!$B$4:$H$276,$C277)=0,Incomplete,Complete)))</f>
        <v/>
      </c>
      <c r="AD277" s="10" t="str">
        <f t="shared" si="178"/>
        <v/>
      </c>
      <c r="AE277" s="10" t="str">
        <f t="shared" si="183"/>
        <v/>
      </c>
      <c r="AF277" s="10" t="str">
        <f t="shared" si="184"/>
        <v/>
      </c>
      <c r="AG277" s="10" t="str">
        <f t="shared" si="185"/>
        <v/>
      </c>
      <c r="AH277" s="10" t="str">
        <f t="shared" si="186"/>
        <v/>
      </c>
      <c r="AI277" s="10" t="str">
        <f t="shared" si="187"/>
        <v/>
      </c>
      <c r="AJ277" s="10" t="str">
        <f t="shared" si="188"/>
        <v/>
      </c>
      <c r="AK277" s="10" t="str">
        <f t="shared" si="189"/>
        <v/>
      </c>
      <c r="AL277" s="10" t="str">
        <f t="shared" si="190"/>
        <v/>
      </c>
      <c r="AM277" s="10" t="str">
        <f t="shared" si="191"/>
        <v/>
      </c>
      <c r="AN277" s="10" t="str">
        <f t="shared" si="192"/>
        <v/>
      </c>
      <c r="AO277" s="10" t="str">
        <f t="shared" si="193"/>
        <v/>
      </c>
      <c r="AP277" s="10" t="str">
        <f t="shared" si="194"/>
        <v/>
      </c>
      <c r="AQ277" s="10" t="str">
        <f t="shared" si="195"/>
        <v/>
      </c>
      <c r="AR277" s="10" t="str">
        <f t="shared" si="196"/>
        <v/>
      </c>
      <c r="AS277" s="10" t="str">
        <f t="shared" si="197"/>
        <v/>
      </c>
      <c r="AT277" s="10" t="str">
        <f t="shared" si="198"/>
        <v/>
      </c>
      <c r="AU277" s="10" t="str">
        <f t="shared" si="199"/>
        <v/>
      </c>
      <c r="AV277" s="10" t="str">
        <f t="shared" si="200"/>
        <v/>
      </c>
      <c r="AW277" s="10" t="str">
        <f t="shared" si="201"/>
        <v/>
      </c>
      <c r="AX277" s="10" t="str">
        <f t="shared" si="202"/>
        <v/>
      </c>
      <c r="AY277" s="10" t="str">
        <f t="shared" si="203"/>
        <v/>
      </c>
      <c r="AZ277" s="10" t="str">
        <f t="shared" si="204"/>
        <v/>
      </c>
      <c r="BA277" s="10" t="str">
        <f t="shared" si="205"/>
        <v/>
      </c>
      <c r="BB277" s="10" t="str">
        <f t="shared" si="206"/>
        <v/>
      </c>
      <c r="BC277" s="10" t="str">
        <f t="shared" si="176"/>
        <v/>
      </c>
      <c r="BD277" s="10" t="str">
        <f t="shared" si="207"/>
        <v/>
      </c>
      <c r="BE277" s="10"/>
      <c r="BF277" s="10" t="b">
        <f t="shared" si="208"/>
        <v>1</v>
      </c>
      <c r="BG277" s="10" t="b">
        <f t="shared" si="179"/>
        <v>1</v>
      </c>
      <c r="BH277" s="10" t="b">
        <f t="shared" si="209"/>
        <v>0</v>
      </c>
      <c r="BI277" s="10" t="b">
        <f t="shared" si="180"/>
        <v>0</v>
      </c>
      <c r="BJ277" s="10"/>
      <c r="BK277" s="10">
        <v>1000</v>
      </c>
      <c r="BL277" s="59">
        <f t="shared" si="181"/>
        <v>0</v>
      </c>
      <c r="BM277" s="59">
        <v>10</v>
      </c>
      <c r="BN277" s="10"/>
      <c r="BO277" s="10">
        <f t="shared" si="210"/>
        <v>0</v>
      </c>
      <c r="BP277" s="59">
        <f t="shared" si="211"/>
        <v>0</v>
      </c>
      <c r="BQ277" s="59">
        <f t="shared" si="212"/>
        <v>0</v>
      </c>
      <c r="BR277" s="59">
        <f t="shared" si="213"/>
        <v>0</v>
      </c>
      <c r="BS277" s="59">
        <f t="shared" si="214"/>
        <v>0</v>
      </c>
    </row>
    <row r="278" spans="1:71" x14ac:dyDescent="0.35">
      <c r="A278" s="25"/>
      <c r="B278" s="25"/>
      <c r="C278" s="51"/>
      <c r="D278" s="10" t="str">
        <f t="shared" si="177"/>
        <v/>
      </c>
      <c r="E278" s="28"/>
      <c r="F278" s="28"/>
      <c r="G278" s="28" t="s">
        <v>4</v>
      </c>
      <c r="H278" s="28"/>
      <c r="I278" s="28"/>
      <c r="J278" s="28" t="s">
        <v>4</v>
      </c>
      <c r="K278" s="28"/>
      <c r="L278" s="28"/>
      <c r="M278" s="28" t="s">
        <v>4</v>
      </c>
      <c r="N278" s="28"/>
      <c r="O278" s="28"/>
      <c r="P278" s="28" t="s">
        <v>4</v>
      </c>
      <c r="Q278" s="28"/>
      <c r="R278" s="28"/>
      <c r="S278" s="28" t="s">
        <v>4</v>
      </c>
      <c r="T278" s="28"/>
      <c r="U278" s="28"/>
      <c r="V278" s="51" t="s">
        <v>4</v>
      </c>
      <c r="W278" s="51"/>
      <c r="X278" s="28" t="s">
        <v>4</v>
      </c>
      <c r="Y278" s="10" t="str">
        <f>IF(AND('Section 8'!$L$4=No,OR($BF278=FALSE,$BG278=FALSE)),Tab_NotReq,
IF(AND($C278="",$D278="",$F278="",$I278="",$R278="",$U278="",$W278="",$AA278="",$AB278=""),"",
IF(COUNTIF($AA278:$BD278,Incomplete)&gt;=1,Incomplete_or_multiple_errors&amp;": "&amp;INDEX($AA$2:$BD$4,1,MATCH(Incomplete,$AA278:$BD278,0)),Complete)))</f>
        <v/>
      </c>
      <c r="AA278" s="10" t="str">
        <f t="shared" si="182"/>
        <v/>
      </c>
      <c r="AB278" s="10" t="str" cm="1">
        <f t="array" ref="AB278">IF($AB$1=No,"",
IF(OR(BF278=FALSE,BG278=FALSE),"",
IF(AND(SUMPRODUCT(--(BH278:BH$336=TRUE))=0,SUMPRODUCT(--(BI278:BI$336=TRUE))=0),"",Incomplete)))</f>
        <v/>
      </c>
      <c r="AC278" s="10" t="str">
        <f>IF(AC$1=No,"",IF($C278="","",
IF(COUNTIF('Substances &amp; Codes'!$B$4:$H$276,$C278)=0,Incomplete,Complete)))</f>
        <v/>
      </c>
      <c r="AD278" s="10" t="str">
        <f t="shared" si="178"/>
        <v/>
      </c>
      <c r="AE278" s="10" t="str">
        <f t="shared" si="183"/>
        <v/>
      </c>
      <c r="AF278" s="10" t="str">
        <f t="shared" si="184"/>
        <v/>
      </c>
      <c r="AG278" s="10" t="str">
        <f t="shared" si="185"/>
        <v/>
      </c>
      <c r="AH278" s="10" t="str">
        <f t="shared" si="186"/>
        <v/>
      </c>
      <c r="AI278" s="10" t="str">
        <f t="shared" si="187"/>
        <v/>
      </c>
      <c r="AJ278" s="10" t="str">
        <f t="shared" si="188"/>
        <v/>
      </c>
      <c r="AK278" s="10" t="str">
        <f t="shared" si="189"/>
        <v/>
      </c>
      <c r="AL278" s="10" t="str">
        <f t="shared" si="190"/>
        <v/>
      </c>
      <c r="AM278" s="10" t="str">
        <f t="shared" si="191"/>
        <v/>
      </c>
      <c r="AN278" s="10" t="str">
        <f t="shared" si="192"/>
        <v/>
      </c>
      <c r="AO278" s="10" t="str">
        <f t="shared" si="193"/>
        <v/>
      </c>
      <c r="AP278" s="10" t="str">
        <f t="shared" si="194"/>
        <v/>
      </c>
      <c r="AQ278" s="10" t="str">
        <f t="shared" si="195"/>
        <v/>
      </c>
      <c r="AR278" s="10" t="str">
        <f t="shared" si="196"/>
        <v/>
      </c>
      <c r="AS278" s="10" t="str">
        <f t="shared" si="197"/>
        <v/>
      </c>
      <c r="AT278" s="10" t="str">
        <f t="shared" si="198"/>
        <v/>
      </c>
      <c r="AU278" s="10" t="str">
        <f t="shared" si="199"/>
        <v/>
      </c>
      <c r="AV278" s="10" t="str">
        <f t="shared" si="200"/>
        <v/>
      </c>
      <c r="AW278" s="10" t="str">
        <f t="shared" si="201"/>
        <v/>
      </c>
      <c r="AX278" s="10" t="str">
        <f t="shared" si="202"/>
        <v/>
      </c>
      <c r="AY278" s="10" t="str">
        <f t="shared" si="203"/>
        <v/>
      </c>
      <c r="AZ278" s="10" t="str">
        <f t="shared" si="204"/>
        <v/>
      </c>
      <c r="BA278" s="10" t="str">
        <f t="shared" si="205"/>
        <v/>
      </c>
      <c r="BB278" s="10" t="str">
        <f t="shared" si="206"/>
        <v/>
      </c>
      <c r="BC278" s="10" t="str">
        <f t="shared" si="176"/>
        <v/>
      </c>
      <c r="BD278" s="10" t="str">
        <f t="shared" si="207"/>
        <v/>
      </c>
      <c r="BE278" s="10"/>
      <c r="BF278" s="10" t="b">
        <f t="shared" si="208"/>
        <v>1</v>
      </c>
      <c r="BG278" s="10" t="b">
        <f t="shared" si="179"/>
        <v>1</v>
      </c>
      <c r="BH278" s="10" t="b">
        <f t="shared" si="209"/>
        <v>0</v>
      </c>
      <c r="BI278" s="10" t="b">
        <f t="shared" si="180"/>
        <v>0</v>
      </c>
      <c r="BJ278" s="10"/>
      <c r="BK278" s="10">
        <v>1000</v>
      </c>
      <c r="BL278" s="59">
        <f t="shared" si="181"/>
        <v>0</v>
      </c>
      <c r="BM278" s="59">
        <v>10</v>
      </c>
      <c r="BN278" s="10"/>
      <c r="BO278" s="10">
        <f t="shared" si="210"/>
        <v>0</v>
      </c>
      <c r="BP278" s="59">
        <f t="shared" si="211"/>
        <v>0</v>
      </c>
      <c r="BQ278" s="59">
        <f t="shared" si="212"/>
        <v>0</v>
      </c>
      <c r="BR278" s="59">
        <f t="shared" si="213"/>
        <v>0</v>
      </c>
      <c r="BS278" s="59">
        <f t="shared" si="214"/>
        <v>0</v>
      </c>
    </row>
    <row r="279" spans="1:71" x14ac:dyDescent="0.35">
      <c r="A279" s="25"/>
      <c r="B279" s="25"/>
      <c r="C279" s="51"/>
      <c r="D279" s="10" t="str">
        <f t="shared" si="177"/>
        <v/>
      </c>
      <c r="E279" s="28"/>
      <c r="F279" s="28"/>
      <c r="G279" s="28" t="s">
        <v>4</v>
      </c>
      <c r="H279" s="28"/>
      <c r="I279" s="28"/>
      <c r="J279" s="28" t="s">
        <v>4</v>
      </c>
      <c r="K279" s="28"/>
      <c r="L279" s="28"/>
      <c r="M279" s="28" t="s">
        <v>4</v>
      </c>
      <c r="N279" s="28"/>
      <c r="O279" s="28"/>
      <c r="P279" s="28" t="s">
        <v>4</v>
      </c>
      <c r="Q279" s="28"/>
      <c r="R279" s="28"/>
      <c r="S279" s="28" t="s">
        <v>4</v>
      </c>
      <c r="T279" s="28"/>
      <c r="U279" s="28"/>
      <c r="V279" s="51" t="s">
        <v>4</v>
      </c>
      <c r="W279" s="51"/>
      <c r="X279" s="28" t="s">
        <v>4</v>
      </c>
      <c r="Y279" s="10" t="str">
        <f>IF(AND('Section 8'!$L$4=No,OR($BF279=FALSE,$BG279=FALSE)),Tab_NotReq,
IF(AND($C279="",$D279="",$F279="",$I279="",$R279="",$U279="",$W279="",$AA279="",$AB279=""),"",
IF(COUNTIF($AA279:$BD279,Incomplete)&gt;=1,Incomplete_or_multiple_errors&amp;": "&amp;INDEX($AA$2:$BD$4,1,MATCH(Incomplete,$AA279:$BD279,0)),Complete)))</f>
        <v/>
      </c>
      <c r="AA279" s="10" t="str">
        <f t="shared" si="182"/>
        <v/>
      </c>
      <c r="AB279" s="10" t="str" cm="1">
        <f t="array" ref="AB279">IF($AB$1=No,"",
IF(OR(BF279=FALSE,BG279=FALSE),"",
IF(AND(SUMPRODUCT(--(BH279:BH$336=TRUE))=0,SUMPRODUCT(--(BI279:BI$336=TRUE))=0),"",Incomplete)))</f>
        <v/>
      </c>
      <c r="AC279" s="10" t="str">
        <f>IF(AC$1=No,"",IF($C279="","",
IF(COUNTIF('Substances &amp; Codes'!$B$4:$H$276,$C279)=0,Incomplete,Complete)))</f>
        <v/>
      </c>
      <c r="AD279" s="10" t="str">
        <f t="shared" si="178"/>
        <v/>
      </c>
      <c r="AE279" s="10" t="str">
        <f t="shared" si="183"/>
        <v/>
      </c>
      <c r="AF279" s="10" t="str">
        <f t="shared" si="184"/>
        <v/>
      </c>
      <c r="AG279" s="10" t="str">
        <f t="shared" si="185"/>
        <v/>
      </c>
      <c r="AH279" s="10" t="str">
        <f t="shared" si="186"/>
        <v/>
      </c>
      <c r="AI279" s="10" t="str">
        <f t="shared" si="187"/>
        <v/>
      </c>
      <c r="AJ279" s="10" t="str">
        <f t="shared" si="188"/>
        <v/>
      </c>
      <c r="AK279" s="10" t="str">
        <f t="shared" si="189"/>
        <v/>
      </c>
      <c r="AL279" s="10" t="str">
        <f t="shared" si="190"/>
        <v/>
      </c>
      <c r="AM279" s="10" t="str">
        <f t="shared" si="191"/>
        <v/>
      </c>
      <c r="AN279" s="10" t="str">
        <f t="shared" si="192"/>
        <v/>
      </c>
      <c r="AO279" s="10" t="str">
        <f t="shared" si="193"/>
        <v/>
      </c>
      <c r="AP279" s="10" t="str">
        <f t="shared" si="194"/>
        <v/>
      </c>
      <c r="AQ279" s="10" t="str">
        <f t="shared" si="195"/>
        <v/>
      </c>
      <c r="AR279" s="10" t="str">
        <f t="shared" si="196"/>
        <v/>
      </c>
      <c r="AS279" s="10" t="str">
        <f t="shared" si="197"/>
        <v/>
      </c>
      <c r="AT279" s="10" t="str">
        <f t="shared" si="198"/>
        <v/>
      </c>
      <c r="AU279" s="10" t="str">
        <f t="shared" si="199"/>
        <v/>
      </c>
      <c r="AV279" s="10" t="str">
        <f t="shared" si="200"/>
        <v/>
      </c>
      <c r="AW279" s="10" t="str">
        <f t="shared" si="201"/>
        <v/>
      </c>
      <c r="AX279" s="10" t="str">
        <f t="shared" si="202"/>
        <v/>
      </c>
      <c r="AY279" s="10" t="str">
        <f t="shared" si="203"/>
        <v/>
      </c>
      <c r="AZ279" s="10" t="str">
        <f t="shared" si="204"/>
        <v/>
      </c>
      <c r="BA279" s="10" t="str">
        <f t="shared" si="205"/>
        <v/>
      </c>
      <c r="BB279" s="10" t="str">
        <f t="shared" si="206"/>
        <v/>
      </c>
      <c r="BC279" s="10" t="str">
        <f t="shared" si="176"/>
        <v/>
      </c>
      <c r="BD279" s="10" t="str">
        <f t="shared" si="207"/>
        <v/>
      </c>
      <c r="BE279" s="10"/>
      <c r="BF279" s="10" t="b">
        <f t="shared" si="208"/>
        <v>1</v>
      </c>
      <c r="BG279" s="10" t="b">
        <f t="shared" si="179"/>
        <v>1</v>
      </c>
      <c r="BH279" s="10" t="b">
        <f t="shared" si="209"/>
        <v>0</v>
      </c>
      <c r="BI279" s="10" t="b">
        <f t="shared" si="180"/>
        <v>0</v>
      </c>
      <c r="BJ279" s="10"/>
      <c r="BK279" s="10">
        <v>1000</v>
      </c>
      <c r="BL279" s="59">
        <f t="shared" si="181"/>
        <v>0</v>
      </c>
      <c r="BM279" s="59">
        <v>10</v>
      </c>
      <c r="BN279" s="10"/>
      <c r="BO279" s="10">
        <f t="shared" si="210"/>
        <v>0</v>
      </c>
      <c r="BP279" s="59">
        <f t="shared" si="211"/>
        <v>0</v>
      </c>
      <c r="BQ279" s="59">
        <f t="shared" si="212"/>
        <v>0</v>
      </c>
      <c r="BR279" s="59">
        <f t="shared" si="213"/>
        <v>0</v>
      </c>
      <c r="BS279" s="59">
        <f t="shared" si="214"/>
        <v>0</v>
      </c>
    </row>
    <row r="280" spans="1:71" x14ac:dyDescent="0.35">
      <c r="A280" s="25"/>
      <c r="B280" s="25"/>
      <c r="C280" s="51"/>
      <c r="D280" s="10" t="str">
        <f t="shared" si="177"/>
        <v/>
      </c>
      <c r="E280" s="28"/>
      <c r="F280" s="28"/>
      <c r="G280" s="28" t="s">
        <v>4</v>
      </c>
      <c r="H280" s="28"/>
      <c r="I280" s="28"/>
      <c r="J280" s="28" t="s">
        <v>4</v>
      </c>
      <c r="K280" s="28"/>
      <c r="L280" s="28"/>
      <c r="M280" s="28" t="s">
        <v>4</v>
      </c>
      <c r="N280" s="28"/>
      <c r="O280" s="28"/>
      <c r="P280" s="28" t="s">
        <v>4</v>
      </c>
      <c r="Q280" s="28"/>
      <c r="R280" s="28"/>
      <c r="S280" s="28" t="s">
        <v>4</v>
      </c>
      <c r="T280" s="28"/>
      <c r="U280" s="28"/>
      <c r="V280" s="51" t="s">
        <v>4</v>
      </c>
      <c r="W280" s="51"/>
      <c r="X280" s="28" t="s">
        <v>4</v>
      </c>
      <c r="Y280" s="10" t="str">
        <f>IF(AND('Section 8'!$L$4=No,OR($BF280=FALSE,$BG280=FALSE)),Tab_NotReq,
IF(AND($C280="",$D280="",$F280="",$I280="",$R280="",$U280="",$W280="",$AA280="",$AB280=""),"",
IF(COUNTIF($AA280:$BD280,Incomplete)&gt;=1,Incomplete_or_multiple_errors&amp;": "&amp;INDEX($AA$2:$BD$4,1,MATCH(Incomplete,$AA280:$BD280,0)),Complete)))</f>
        <v/>
      </c>
      <c r="AA280" s="10" t="str">
        <f t="shared" si="182"/>
        <v/>
      </c>
      <c r="AB280" s="10" t="str" cm="1">
        <f t="array" ref="AB280">IF($AB$1=No,"",
IF(OR(BF280=FALSE,BG280=FALSE),"",
IF(AND(SUMPRODUCT(--(BH280:BH$336=TRUE))=0,SUMPRODUCT(--(BI280:BI$336=TRUE))=0),"",Incomplete)))</f>
        <v/>
      </c>
      <c r="AC280" s="10" t="str">
        <f>IF(AC$1=No,"",IF($C280="","",
IF(COUNTIF('Substances &amp; Codes'!$B$4:$H$276,$C280)=0,Incomplete,Complete)))</f>
        <v/>
      </c>
      <c r="AD280" s="10" t="str">
        <f t="shared" si="178"/>
        <v/>
      </c>
      <c r="AE280" s="10" t="str">
        <f t="shared" si="183"/>
        <v/>
      </c>
      <c r="AF280" s="10" t="str">
        <f t="shared" si="184"/>
        <v/>
      </c>
      <c r="AG280" s="10" t="str">
        <f t="shared" si="185"/>
        <v/>
      </c>
      <c r="AH280" s="10" t="str">
        <f t="shared" si="186"/>
        <v/>
      </c>
      <c r="AI280" s="10" t="str">
        <f t="shared" si="187"/>
        <v/>
      </c>
      <c r="AJ280" s="10" t="str">
        <f t="shared" si="188"/>
        <v/>
      </c>
      <c r="AK280" s="10" t="str">
        <f t="shared" si="189"/>
        <v/>
      </c>
      <c r="AL280" s="10" t="str">
        <f t="shared" si="190"/>
        <v/>
      </c>
      <c r="AM280" s="10" t="str">
        <f t="shared" si="191"/>
        <v/>
      </c>
      <c r="AN280" s="10" t="str">
        <f t="shared" si="192"/>
        <v/>
      </c>
      <c r="AO280" s="10" t="str">
        <f t="shared" si="193"/>
        <v/>
      </c>
      <c r="AP280" s="10" t="str">
        <f t="shared" si="194"/>
        <v/>
      </c>
      <c r="AQ280" s="10" t="str">
        <f t="shared" si="195"/>
        <v/>
      </c>
      <c r="AR280" s="10" t="str">
        <f t="shared" si="196"/>
        <v/>
      </c>
      <c r="AS280" s="10" t="str">
        <f t="shared" si="197"/>
        <v/>
      </c>
      <c r="AT280" s="10" t="str">
        <f t="shared" si="198"/>
        <v/>
      </c>
      <c r="AU280" s="10" t="str">
        <f t="shared" si="199"/>
        <v/>
      </c>
      <c r="AV280" s="10" t="str">
        <f t="shared" si="200"/>
        <v/>
      </c>
      <c r="AW280" s="10" t="str">
        <f t="shared" si="201"/>
        <v/>
      </c>
      <c r="AX280" s="10" t="str">
        <f t="shared" si="202"/>
        <v/>
      </c>
      <c r="AY280" s="10" t="str">
        <f t="shared" si="203"/>
        <v/>
      </c>
      <c r="AZ280" s="10" t="str">
        <f t="shared" si="204"/>
        <v/>
      </c>
      <c r="BA280" s="10" t="str">
        <f t="shared" si="205"/>
        <v/>
      </c>
      <c r="BB280" s="10" t="str">
        <f t="shared" si="206"/>
        <v/>
      </c>
      <c r="BC280" s="10" t="str">
        <f t="shared" si="176"/>
        <v/>
      </c>
      <c r="BD280" s="10" t="str">
        <f t="shared" si="207"/>
        <v/>
      </c>
      <c r="BE280" s="10"/>
      <c r="BF280" s="10" t="b">
        <f t="shared" si="208"/>
        <v>1</v>
      </c>
      <c r="BG280" s="10" t="b">
        <f t="shared" si="179"/>
        <v>1</v>
      </c>
      <c r="BH280" s="10" t="b">
        <f t="shared" si="209"/>
        <v>0</v>
      </c>
      <c r="BI280" s="10" t="b">
        <f t="shared" si="180"/>
        <v>0</v>
      </c>
      <c r="BJ280" s="10"/>
      <c r="BK280" s="10">
        <v>1000</v>
      </c>
      <c r="BL280" s="59">
        <f t="shared" si="181"/>
        <v>0</v>
      </c>
      <c r="BM280" s="59">
        <v>10</v>
      </c>
      <c r="BN280" s="10"/>
      <c r="BO280" s="10">
        <f t="shared" si="210"/>
        <v>0</v>
      </c>
      <c r="BP280" s="59">
        <f t="shared" si="211"/>
        <v>0</v>
      </c>
      <c r="BQ280" s="59">
        <f t="shared" si="212"/>
        <v>0</v>
      </c>
      <c r="BR280" s="59">
        <f t="shared" si="213"/>
        <v>0</v>
      </c>
      <c r="BS280" s="59">
        <f t="shared" si="214"/>
        <v>0</v>
      </c>
    </row>
    <row r="281" spans="1:71" x14ac:dyDescent="0.35">
      <c r="A281" s="25"/>
      <c r="B281" s="25"/>
      <c r="C281" s="51"/>
      <c r="D281" s="10" t="str">
        <f t="shared" si="177"/>
        <v/>
      </c>
      <c r="E281" s="28"/>
      <c r="F281" s="28"/>
      <c r="G281" s="28" t="s">
        <v>4</v>
      </c>
      <c r="H281" s="28"/>
      <c r="I281" s="28"/>
      <c r="J281" s="28" t="s">
        <v>4</v>
      </c>
      <c r="K281" s="28"/>
      <c r="L281" s="28"/>
      <c r="M281" s="28" t="s">
        <v>4</v>
      </c>
      <c r="N281" s="28"/>
      <c r="O281" s="28"/>
      <c r="P281" s="28" t="s">
        <v>4</v>
      </c>
      <c r="Q281" s="28"/>
      <c r="R281" s="28"/>
      <c r="S281" s="28" t="s">
        <v>4</v>
      </c>
      <c r="T281" s="28"/>
      <c r="U281" s="28"/>
      <c r="V281" s="51" t="s">
        <v>4</v>
      </c>
      <c r="W281" s="51"/>
      <c r="X281" s="28" t="s">
        <v>4</v>
      </c>
      <c r="Y281" s="10" t="str">
        <f>IF(AND('Section 8'!$L$4=No,OR($BF281=FALSE,$BG281=FALSE)),Tab_NotReq,
IF(AND($C281="",$D281="",$F281="",$I281="",$R281="",$U281="",$W281="",$AA281="",$AB281=""),"",
IF(COUNTIF($AA281:$BD281,Incomplete)&gt;=1,Incomplete_or_multiple_errors&amp;": "&amp;INDEX($AA$2:$BD$4,1,MATCH(Incomplete,$AA281:$BD281,0)),Complete)))</f>
        <v/>
      </c>
      <c r="AA281" s="10" t="str">
        <f t="shared" si="182"/>
        <v/>
      </c>
      <c r="AB281" s="10" t="str" cm="1">
        <f t="array" ref="AB281">IF($AB$1=No,"",
IF(OR(BF281=FALSE,BG281=FALSE),"",
IF(AND(SUMPRODUCT(--(BH281:BH$336=TRUE))=0,SUMPRODUCT(--(BI281:BI$336=TRUE))=0),"",Incomplete)))</f>
        <v/>
      </c>
      <c r="AC281" s="10" t="str">
        <f>IF(AC$1=No,"",IF($C281="","",
IF(COUNTIF('Substances &amp; Codes'!$B$4:$H$276,$C281)=0,Incomplete,Complete)))</f>
        <v/>
      </c>
      <c r="AD281" s="10" t="str">
        <f t="shared" si="178"/>
        <v/>
      </c>
      <c r="AE281" s="10" t="str">
        <f t="shared" si="183"/>
        <v/>
      </c>
      <c r="AF281" s="10" t="str">
        <f t="shared" si="184"/>
        <v/>
      </c>
      <c r="AG281" s="10" t="str">
        <f t="shared" si="185"/>
        <v/>
      </c>
      <c r="AH281" s="10" t="str">
        <f t="shared" si="186"/>
        <v/>
      </c>
      <c r="AI281" s="10" t="str">
        <f t="shared" si="187"/>
        <v/>
      </c>
      <c r="AJ281" s="10" t="str">
        <f t="shared" si="188"/>
        <v/>
      </c>
      <c r="AK281" s="10" t="str">
        <f t="shared" si="189"/>
        <v/>
      </c>
      <c r="AL281" s="10" t="str">
        <f t="shared" si="190"/>
        <v/>
      </c>
      <c r="AM281" s="10" t="str">
        <f t="shared" si="191"/>
        <v/>
      </c>
      <c r="AN281" s="10" t="str">
        <f t="shared" si="192"/>
        <v/>
      </c>
      <c r="AO281" s="10" t="str">
        <f t="shared" si="193"/>
        <v/>
      </c>
      <c r="AP281" s="10" t="str">
        <f t="shared" si="194"/>
        <v/>
      </c>
      <c r="AQ281" s="10" t="str">
        <f t="shared" si="195"/>
        <v/>
      </c>
      <c r="AR281" s="10" t="str">
        <f t="shared" si="196"/>
        <v/>
      </c>
      <c r="AS281" s="10" t="str">
        <f t="shared" si="197"/>
        <v/>
      </c>
      <c r="AT281" s="10" t="str">
        <f t="shared" si="198"/>
        <v/>
      </c>
      <c r="AU281" s="10" t="str">
        <f t="shared" si="199"/>
        <v/>
      </c>
      <c r="AV281" s="10" t="str">
        <f t="shared" si="200"/>
        <v/>
      </c>
      <c r="AW281" s="10" t="str">
        <f t="shared" si="201"/>
        <v/>
      </c>
      <c r="AX281" s="10" t="str">
        <f t="shared" si="202"/>
        <v/>
      </c>
      <c r="AY281" s="10" t="str">
        <f t="shared" si="203"/>
        <v/>
      </c>
      <c r="AZ281" s="10" t="str">
        <f t="shared" si="204"/>
        <v/>
      </c>
      <c r="BA281" s="10" t="str">
        <f t="shared" si="205"/>
        <v/>
      </c>
      <c r="BB281" s="10" t="str">
        <f t="shared" si="206"/>
        <v/>
      </c>
      <c r="BC281" s="10" t="str">
        <f t="shared" si="176"/>
        <v/>
      </c>
      <c r="BD281" s="10" t="str">
        <f t="shared" si="207"/>
        <v/>
      </c>
      <c r="BE281" s="10"/>
      <c r="BF281" s="10" t="b">
        <f t="shared" si="208"/>
        <v>1</v>
      </c>
      <c r="BG281" s="10" t="b">
        <f t="shared" si="179"/>
        <v>1</v>
      </c>
      <c r="BH281" s="10" t="b">
        <f t="shared" si="209"/>
        <v>0</v>
      </c>
      <c r="BI281" s="10" t="b">
        <f t="shared" si="180"/>
        <v>0</v>
      </c>
      <c r="BJ281" s="10"/>
      <c r="BK281" s="10">
        <v>1000</v>
      </c>
      <c r="BL281" s="59">
        <f t="shared" si="181"/>
        <v>0</v>
      </c>
      <c r="BM281" s="59">
        <v>10</v>
      </c>
      <c r="BN281" s="10"/>
      <c r="BO281" s="10">
        <f t="shared" si="210"/>
        <v>0</v>
      </c>
      <c r="BP281" s="59">
        <f t="shared" si="211"/>
        <v>0</v>
      </c>
      <c r="BQ281" s="59">
        <f t="shared" si="212"/>
        <v>0</v>
      </c>
      <c r="BR281" s="59">
        <f t="shared" si="213"/>
        <v>0</v>
      </c>
      <c r="BS281" s="59">
        <f t="shared" si="214"/>
        <v>0</v>
      </c>
    </row>
    <row r="282" spans="1:71" x14ac:dyDescent="0.35">
      <c r="A282" s="25"/>
      <c r="B282" s="25"/>
      <c r="C282" s="51"/>
      <c r="D282" s="10" t="str">
        <f t="shared" si="177"/>
        <v/>
      </c>
      <c r="E282" s="28"/>
      <c r="F282" s="28"/>
      <c r="G282" s="28" t="s">
        <v>4</v>
      </c>
      <c r="H282" s="28"/>
      <c r="I282" s="28"/>
      <c r="J282" s="28" t="s">
        <v>4</v>
      </c>
      <c r="K282" s="28"/>
      <c r="L282" s="28"/>
      <c r="M282" s="28" t="s">
        <v>4</v>
      </c>
      <c r="N282" s="28"/>
      <c r="O282" s="28"/>
      <c r="P282" s="28" t="s">
        <v>4</v>
      </c>
      <c r="Q282" s="28"/>
      <c r="R282" s="28"/>
      <c r="S282" s="28" t="s">
        <v>4</v>
      </c>
      <c r="T282" s="28"/>
      <c r="U282" s="28"/>
      <c r="V282" s="51" t="s">
        <v>4</v>
      </c>
      <c r="W282" s="51"/>
      <c r="X282" s="28" t="s">
        <v>4</v>
      </c>
      <c r="Y282" s="10" t="str">
        <f>IF(AND('Section 8'!$L$4=No,OR($BF282=FALSE,$BG282=FALSE)),Tab_NotReq,
IF(AND($C282="",$D282="",$F282="",$I282="",$R282="",$U282="",$W282="",$AA282="",$AB282=""),"",
IF(COUNTIF($AA282:$BD282,Incomplete)&gt;=1,Incomplete_or_multiple_errors&amp;": "&amp;INDEX($AA$2:$BD$4,1,MATCH(Incomplete,$AA282:$BD282,0)),Complete)))</f>
        <v/>
      </c>
      <c r="AA282" s="10" t="str">
        <f t="shared" si="182"/>
        <v/>
      </c>
      <c r="AB282" s="10" t="str" cm="1">
        <f t="array" ref="AB282">IF($AB$1=No,"",
IF(OR(BF282=FALSE,BG282=FALSE),"",
IF(AND(SUMPRODUCT(--(BH282:BH$336=TRUE))=0,SUMPRODUCT(--(BI282:BI$336=TRUE))=0),"",Incomplete)))</f>
        <v/>
      </c>
      <c r="AC282" s="10" t="str">
        <f>IF(AC$1=No,"",IF($C282="","",
IF(COUNTIF('Substances &amp; Codes'!$B$4:$H$276,$C282)=0,Incomplete,Complete)))</f>
        <v/>
      </c>
      <c r="AD282" s="10" t="str">
        <f t="shared" si="178"/>
        <v/>
      </c>
      <c r="AE282" s="10" t="str">
        <f t="shared" si="183"/>
        <v/>
      </c>
      <c r="AF282" s="10" t="str">
        <f t="shared" si="184"/>
        <v/>
      </c>
      <c r="AG282" s="10" t="str">
        <f t="shared" si="185"/>
        <v/>
      </c>
      <c r="AH282" s="10" t="str">
        <f t="shared" si="186"/>
        <v/>
      </c>
      <c r="AI282" s="10" t="str">
        <f t="shared" si="187"/>
        <v/>
      </c>
      <c r="AJ282" s="10" t="str">
        <f t="shared" si="188"/>
        <v/>
      </c>
      <c r="AK282" s="10" t="str">
        <f t="shared" si="189"/>
        <v/>
      </c>
      <c r="AL282" s="10" t="str">
        <f t="shared" si="190"/>
        <v/>
      </c>
      <c r="AM282" s="10" t="str">
        <f t="shared" si="191"/>
        <v/>
      </c>
      <c r="AN282" s="10" t="str">
        <f t="shared" si="192"/>
        <v/>
      </c>
      <c r="AO282" s="10" t="str">
        <f t="shared" si="193"/>
        <v/>
      </c>
      <c r="AP282" s="10" t="str">
        <f t="shared" si="194"/>
        <v/>
      </c>
      <c r="AQ282" s="10" t="str">
        <f t="shared" si="195"/>
        <v/>
      </c>
      <c r="AR282" s="10" t="str">
        <f t="shared" si="196"/>
        <v/>
      </c>
      <c r="AS282" s="10" t="str">
        <f t="shared" si="197"/>
        <v/>
      </c>
      <c r="AT282" s="10" t="str">
        <f t="shared" si="198"/>
        <v/>
      </c>
      <c r="AU282" s="10" t="str">
        <f t="shared" si="199"/>
        <v/>
      </c>
      <c r="AV282" s="10" t="str">
        <f t="shared" si="200"/>
        <v/>
      </c>
      <c r="AW282" s="10" t="str">
        <f t="shared" si="201"/>
        <v/>
      </c>
      <c r="AX282" s="10" t="str">
        <f t="shared" si="202"/>
        <v/>
      </c>
      <c r="AY282" s="10" t="str">
        <f t="shared" si="203"/>
        <v/>
      </c>
      <c r="AZ282" s="10" t="str">
        <f t="shared" si="204"/>
        <v/>
      </c>
      <c r="BA282" s="10" t="str">
        <f t="shared" si="205"/>
        <v/>
      </c>
      <c r="BB282" s="10" t="str">
        <f t="shared" si="206"/>
        <v/>
      </c>
      <c r="BC282" s="10" t="str">
        <f t="shared" si="176"/>
        <v/>
      </c>
      <c r="BD282" s="10" t="str">
        <f t="shared" si="207"/>
        <v/>
      </c>
      <c r="BE282" s="10"/>
      <c r="BF282" s="10" t="b">
        <f t="shared" si="208"/>
        <v>1</v>
      </c>
      <c r="BG282" s="10" t="b">
        <f t="shared" si="179"/>
        <v>1</v>
      </c>
      <c r="BH282" s="10" t="b">
        <f t="shared" si="209"/>
        <v>0</v>
      </c>
      <c r="BI282" s="10" t="b">
        <f t="shared" si="180"/>
        <v>0</v>
      </c>
      <c r="BJ282" s="10"/>
      <c r="BK282" s="10">
        <v>1000</v>
      </c>
      <c r="BL282" s="59">
        <f t="shared" si="181"/>
        <v>0</v>
      </c>
      <c r="BM282" s="59">
        <v>10</v>
      </c>
      <c r="BN282" s="10"/>
      <c r="BO282" s="10">
        <f t="shared" si="210"/>
        <v>0</v>
      </c>
      <c r="BP282" s="59">
        <f t="shared" si="211"/>
        <v>0</v>
      </c>
      <c r="BQ282" s="59">
        <f t="shared" si="212"/>
        <v>0</v>
      </c>
      <c r="BR282" s="59">
        <f t="shared" si="213"/>
        <v>0</v>
      </c>
      <c r="BS282" s="59">
        <f t="shared" si="214"/>
        <v>0</v>
      </c>
    </row>
    <row r="283" spans="1:71" x14ac:dyDescent="0.35">
      <c r="A283" s="25"/>
      <c r="B283" s="25"/>
      <c r="C283" s="51"/>
      <c r="D283" s="10" t="str">
        <f t="shared" si="177"/>
        <v/>
      </c>
      <c r="E283" s="28"/>
      <c r="F283" s="28"/>
      <c r="G283" s="28" t="s">
        <v>4</v>
      </c>
      <c r="H283" s="28"/>
      <c r="I283" s="28"/>
      <c r="J283" s="28" t="s">
        <v>4</v>
      </c>
      <c r="K283" s="28"/>
      <c r="L283" s="28"/>
      <c r="M283" s="28" t="s">
        <v>4</v>
      </c>
      <c r="N283" s="28"/>
      <c r="O283" s="28"/>
      <c r="P283" s="28" t="s">
        <v>4</v>
      </c>
      <c r="Q283" s="28"/>
      <c r="R283" s="28"/>
      <c r="S283" s="28" t="s">
        <v>4</v>
      </c>
      <c r="T283" s="28"/>
      <c r="U283" s="28"/>
      <c r="V283" s="51" t="s">
        <v>4</v>
      </c>
      <c r="W283" s="51"/>
      <c r="X283" s="28" t="s">
        <v>4</v>
      </c>
      <c r="Y283" s="10" t="str">
        <f>IF(AND('Section 8'!$L$4=No,OR($BF283=FALSE,$BG283=FALSE)),Tab_NotReq,
IF(AND($C283="",$D283="",$F283="",$I283="",$R283="",$U283="",$W283="",$AA283="",$AB283=""),"",
IF(COUNTIF($AA283:$BD283,Incomplete)&gt;=1,Incomplete_or_multiple_errors&amp;": "&amp;INDEX($AA$2:$BD$4,1,MATCH(Incomplete,$AA283:$BD283,0)),Complete)))</f>
        <v/>
      </c>
      <c r="AA283" s="10" t="str">
        <f t="shared" si="182"/>
        <v/>
      </c>
      <c r="AB283" s="10" t="str" cm="1">
        <f t="array" ref="AB283">IF($AB$1=No,"",
IF(OR(BF283=FALSE,BG283=FALSE),"",
IF(AND(SUMPRODUCT(--(BH283:BH$336=TRUE))=0,SUMPRODUCT(--(BI283:BI$336=TRUE))=0),"",Incomplete)))</f>
        <v/>
      </c>
      <c r="AC283" s="10" t="str">
        <f>IF(AC$1=No,"",IF($C283="","",
IF(COUNTIF('Substances &amp; Codes'!$B$4:$H$276,$C283)=0,Incomplete,Complete)))</f>
        <v/>
      </c>
      <c r="AD283" s="10" t="str">
        <f t="shared" si="178"/>
        <v/>
      </c>
      <c r="AE283" s="10" t="str">
        <f t="shared" si="183"/>
        <v/>
      </c>
      <c r="AF283" s="10" t="str">
        <f t="shared" si="184"/>
        <v/>
      </c>
      <c r="AG283" s="10" t="str">
        <f t="shared" si="185"/>
        <v/>
      </c>
      <c r="AH283" s="10" t="str">
        <f t="shared" si="186"/>
        <v/>
      </c>
      <c r="AI283" s="10" t="str">
        <f t="shared" si="187"/>
        <v/>
      </c>
      <c r="AJ283" s="10" t="str">
        <f t="shared" si="188"/>
        <v/>
      </c>
      <c r="AK283" s="10" t="str">
        <f t="shared" si="189"/>
        <v/>
      </c>
      <c r="AL283" s="10" t="str">
        <f t="shared" si="190"/>
        <v/>
      </c>
      <c r="AM283" s="10" t="str">
        <f t="shared" si="191"/>
        <v/>
      </c>
      <c r="AN283" s="10" t="str">
        <f t="shared" si="192"/>
        <v/>
      </c>
      <c r="AO283" s="10" t="str">
        <f t="shared" si="193"/>
        <v/>
      </c>
      <c r="AP283" s="10" t="str">
        <f t="shared" si="194"/>
        <v/>
      </c>
      <c r="AQ283" s="10" t="str">
        <f t="shared" si="195"/>
        <v/>
      </c>
      <c r="AR283" s="10" t="str">
        <f t="shared" si="196"/>
        <v/>
      </c>
      <c r="AS283" s="10" t="str">
        <f t="shared" si="197"/>
        <v/>
      </c>
      <c r="AT283" s="10" t="str">
        <f t="shared" si="198"/>
        <v/>
      </c>
      <c r="AU283" s="10" t="str">
        <f t="shared" si="199"/>
        <v/>
      </c>
      <c r="AV283" s="10" t="str">
        <f t="shared" si="200"/>
        <v/>
      </c>
      <c r="AW283" s="10" t="str">
        <f t="shared" si="201"/>
        <v/>
      </c>
      <c r="AX283" s="10" t="str">
        <f t="shared" si="202"/>
        <v/>
      </c>
      <c r="AY283" s="10" t="str">
        <f t="shared" si="203"/>
        <v/>
      </c>
      <c r="AZ283" s="10" t="str">
        <f t="shared" si="204"/>
        <v/>
      </c>
      <c r="BA283" s="10" t="str">
        <f t="shared" si="205"/>
        <v/>
      </c>
      <c r="BB283" s="10" t="str">
        <f t="shared" si="206"/>
        <v/>
      </c>
      <c r="BC283" s="10" t="str">
        <f t="shared" si="176"/>
        <v/>
      </c>
      <c r="BD283" s="10" t="str">
        <f t="shared" si="207"/>
        <v/>
      </c>
      <c r="BE283" s="10"/>
      <c r="BF283" s="10" t="b">
        <f t="shared" si="208"/>
        <v>1</v>
      </c>
      <c r="BG283" s="10" t="b">
        <f t="shared" si="179"/>
        <v>1</v>
      </c>
      <c r="BH283" s="10" t="b">
        <f t="shared" si="209"/>
        <v>0</v>
      </c>
      <c r="BI283" s="10" t="b">
        <f t="shared" si="180"/>
        <v>0</v>
      </c>
      <c r="BJ283" s="10"/>
      <c r="BK283" s="10">
        <v>1000</v>
      </c>
      <c r="BL283" s="59">
        <f t="shared" si="181"/>
        <v>0</v>
      </c>
      <c r="BM283" s="59">
        <v>10</v>
      </c>
      <c r="BN283" s="10"/>
      <c r="BO283" s="10">
        <f t="shared" si="210"/>
        <v>0</v>
      </c>
      <c r="BP283" s="59">
        <f t="shared" si="211"/>
        <v>0</v>
      </c>
      <c r="BQ283" s="59">
        <f t="shared" si="212"/>
        <v>0</v>
      </c>
      <c r="BR283" s="59">
        <f t="shared" si="213"/>
        <v>0</v>
      </c>
      <c r="BS283" s="59">
        <f t="shared" si="214"/>
        <v>0</v>
      </c>
    </row>
    <row r="284" spans="1:71" x14ac:dyDescent="0.35">
      <c r="A284" s="25"/>
      <c r="B284" s="25"/>
      <c r="C284" s="51"/>
      <c r="D284" s="10" t="str">
        <f t="shared" si="177"/>
        <v/>
      </c>
      <c r="E284" s="28"/>
      <c r="F284" s="28"/>
      <c r="G284" s="28" t="s">
        <v>4</v>
      </c>
      <c r="H284" s="28"/>
      <c r="I284" s="28"/>
      <c r="J284" s="28" t="s">
        <v>4</v>
      </c>
      <c r="K284" s="28"/>
      <c r="L284" s="28"/>
      <c r="M284" s="28" t="s">
        <v>4</v>
      </c>
      <c r="N284" s="28"/>
      <c r="O284" s="28"/>
      <c r="P284" s="28" t="s">
        <v>4</v>
      </c>
      <c r="Q284" s="28"/>
      <c r="R284" s="28"/>
      <c r="S284" s="28" t="s">
        <v>4</v>
      </c>
      <c r="T284" s="28"/>
      <c r="U284" s="28"/>
      <c r="V284" s="51" t="s">
        <v>4</v>
      </c>
      <c r="W284" s="51"/>
      <c r="X284" s="28" t="s">
        <v>4</v>
      </c>
      <c r="Y284" s="10" t="str">
        <f>IF(AND('Section 8'!$L$4=No,OR($BF284=FALSE,$BG284=FALSE)),Tab_NotReq,
IF(AND($C284="",$D284="",$F284="",$I284="",$R284="",$U284="",$W284="",$AA284="",$AB284=""),"",
IF(COUNTIF($AA284:$BD284,Incomplete)&gt;=1,Incomplete_or_multiple_errors&amp;": "&amp;INDEX($AA$2:$BD$4,1,MATCH(Incomplete,$AA284:$BD284,0)),Complete)))</f>
        <v/>
      </c>
      <c r="AA284" s="10" t="str">
        <f t="shared" si="182"/>
        <v/>
      </c>
      <c r="AB284" s="10" t="str" cm="1">
        <f t="array" ref="AB284">IF($AB$1=No,"",
IF(OR(BF284=FALSE,BG284=FALSE),"",
IF(AND(SUMPRODUCT(--(BH284:BH$336=TRUE))=0,SUMPRODUCT(--(BI284:BI$336=TRUE))=0),"",Incomplete)))</f>
        <v/>
      </c>
      <c r="AC284" s="10" t="str">
        <f>IF(AC$1=No,"",IF($C284="","",
IF(COUNTIF('Substances &amp; Codes'!$B$4:$H$276,$C284)=0,Incomplete,Complete)))</f>
        <v/>
      </c>
      <c r="AD284" s="10" t="str">
        <f t="shared" si="178"/>
        <v/>
      </c>
      <c r="AE284" s="10" t="str">
        <f t="shared" si="183"/>
        <v/>
      </c>
      <c r="AF284" s="10" t="str">
        <f t="shared" si="184"/>
        <v/>
      </c>
      <c r="AG284" s="10" t="str">
        <f t="shared" si="185"/>
        <v/>
      </c>
      <c r="AH284" s="10" t="str">
        <f t="shared" si="186"/>
        <v/>
      </c>
      <c r="AI284" s="10" t="str">
        <f t="shared" si="187"/>
        <v/>
      </c>
      <c r="AJ284" s="10" t="str">
        <f t="shared" si="188"/>
        <v/>
      </c>
      <c r="AK284" s="10" t="str">
        <f t="shared" si="189"/>
        <v/>
      </c>
      <c r="AL284" s="10" t="str">
        <f t="shared" si="190"/>
        <v/>
      </c>
      <c r="AM284" s="10" t="str">
        <f t="shared" si="191"/>
        <v/>
      </c>
      <c r="AN284" s="10" t="str">
        <f t="shared" si="192"/>
        <v/>
      </c>
      <c r="AO284" s="10" t="str">
        <f t="shared" si="193"/>
        <v/>
      </c>
      <c r="AP284" s="10" t="str">
        <f t="shared" si="194"/>
        <v/>
      </c>
      <c r="AQ284" s="10" t="str">
        <f t="shared" si="195"/>
        <v/>
      </c>
      <c r="AR284" s="10" t="str">
        <f t="shared" si="196"/>
        <v/>
      </c>
      <c r="AS284" s="10" t="str">
        <f t="shared" si="197"/>
        <v/>
      </c>
      <c r="AT284" s="10" t="str">
        <f t="shared" si="198"/>
        <v/>
      </c>
      <c r="AU284" s="10" t="str">
        <f t="shared" si="199"/>
        <v/>
      </c>
      <c r="AV284" s="10" t="str">
        <f t="shared" si="200"/>
        <v/>
      </c>
      <c r="AW284" s="10" t="str">
        <f t="shared" si="201"/>
        <v/>
      </c>
      <c r="AX284" s="10" t="str">
        <f t="shared" si="202"/>
        <v/>
      </c>
      <c r="AY284" s="10" t="str">
        <f t="shared" si="203"/>
        <v/>
      </c>
      <c r="AZ284" s="10" t="str">
        <f t="shared" si="204"/>
        <v/>
      </c>
      <c r="BA284" s="10" t="str">
        <f t="shared" si="205"/>
        <v/>
      </c>
      <c r="BB284" s="10" t="str">
        <f t="shared" si="206"/>
        <v/>
      </c>
      <c r="BC284" s="10" t="str">
        <f t="shared" si="176"/>
        <v/>
      </c>
      <c r="BD284" s="10" t="str">
        <f t="shared" si="207"/>
        <v/>
      </c>
      <c r="BE284" s="10"/>
      <c r="BF284" s="10" t="b">
        <f t="shared" si="208"/>
        <v>1</v>
      </c>
      <c r="BG284" s="10" t="b">
        <f t="shared" si="179"/>
        <v>1</v>
      </c>
      <c r="BH284" s="10" t="b">
        <f t="shared" si="209"/>
        <v>0</v>
      </c>
      <c r="BI284" s="10" t="b">
        <f t="shared" si="180"/>
        <v>0</v>
      </c>
      <c r="BJ284" s="10"/>
      <c r="BK284" s="10">
        <v>1000</v>
      </c>
      <c r="BL284" s="59">
        <f t="shared" si="181"/>
        <v>0</v>
      </c>
      <c r="BM284" s="59">
        <v>10</v>
      </c>
      <c r="BN284" s="10"/>
      <c r="BO284" s="10">
        <f t="shared" si="210"/>
        <v>0</v>
      </c>
      <c r="BP284" s="59">
        <f t="shared" si="211"/>
        <v>0</v>
      </c>
      <c r="BQ284" s="59">
        <f t="shared" si="212"/>
        <v>0</v>
      </c>
      <c r="BR284" s="59">
        <f t="shared" si="213"/>
        <v>0</v>
      </c>
      <c r="BS284" s="59">
        <f t="shared" si="214"/>
        <v>0</v>
      </c>
    </row>
    <row r="285" spans="1:71" x14ac:dyDescent="0.35">
      <c r="A285" s="25"/>
      <c r="B285" s="25"/>
      <c r="C285" s="51"/>
      <c r="D285" s="10" t="str">
        <f t="shared" si="177"/>
        <v/>
      </c>
      <c r="E285" s="28"/>
      <c r="F285" s="28"/>
      <c r="G285" s="28" t="s">
        <v>4</v>
      </c>
      <c r="H285" s="28"/>
      <c r="I285" s="28"/>
      <c r="J285" s="28" t="s">
        <v>4</v>
      </c>
      <c r="K285" s="28"/>
      <c r="L285" s="28"/>
      <c r="M285" s="28" t="s">
        <v>4</v>
      </c>
      <c r="N285" s="28"/>
      <c r="O285" s="28"/>
      <c r="P285" s="28" t="s">
        <v>4</v>
      </c>
      <c r="Q285" s="28"/>
      <c r="R285" s="28"/>
      <c r="S285" s="28" t="s">
        <v>4</v>
      </c>
      <c r="T285" s="28"/>
      <c r="U285" s="28"/>
      <c r="V285" s="51" t="s">
        <v>4</v>
      </c>
      <c r="W285" s="51"/>
      <c r="X285" s="28" t="s">
        <v>4</v>
      </c>
      <c r="Y285" s="10" t="str">
        <f>IF(AND('Section 8'!$L$4=No,OR($BF285=FALSE,$BG285=FALSE)),Tab_NotReq,
IF(AND($C285="",$D285="",$F285="",$I285="",$R285="",$U285="",$W285="",$AA285="",$AB285=""),"",
IF(COUNTIF($AA285:$BD285,Incomplete)&gt;=1,Incomplete_or_multiple_errors&amp;": "&amp;INDEX($AA$2:$BD$4,1,MATCH(Incomplete,$AA285:$BD285,0)),Complete)))</f>
        <v/>
      </c>
      <c r="AA285" s="10" t="str">
        <f t="shared" si="182"/>
        <v/>
      </c>
      <c r="AB285" s="10" t="str" cm="1">
        <f t="array" ref="AB285">IF($AB$1=No,"",
IF(OR(BF285=FALSE,BG285=FALSE),"",
IF(AND(SUMPRODUCT(--(BH285:BH$336=TRUE))=0,SUMPRODUCT(--(BI285:BI$336=TRUE))=0),"",Incomplete)))</f>
        <v/>
      </c>
      <c r="AC285" s="10" t="str">
        <f>IF(AC$1=No,"",IF($C285="","",
IF(COUNTIF('Substances &amp; Codes'!$B$4:$H$276,$C285)=0,Incomplete,Complete)))</f>
        <v/>
      </c>
      <c r="AD285" s="10" t="str">
        <f t="shared" si="178"/>
        <v/>
      </c>
      <c r="AE285" s="10" t="str">
        <f t="shared" si="183"/>
        <v/>
      </c>
      <c r="AF285" s="10" t="str">
        <f t="shared" si="184"/>
        <v/>
      </c>
      <c r="AG285" s="10" t="str">
        <f t="shared" si="185"/>
        <v/>
      </c>
      <c r="AH285" s="10" t="str">
        <f t="shared" si="186"/>
        <v/>
      </c>
      <c r="AI285" s="10" t="str">
        <f t="shared" si="187"/>
        <v/>
      </c>
      <c r="AJ285" s="10" t="str">
        <f t="shared" si="188"/>
        <v/>
      </c>
      <c r="AK285" s="10" t="str">
        <f t="shared" si="189"/>
        <v/>
      </c>
      <c r="AL285" s="10" t="str">
        <f t="shared" si="190"/>
        <v/>
      </c>
      <c r="AM285" s="10" t="str">
        <f t="shared" si="191"/>
        <v/>
      </c>
      <c r="AN285" s="10" t="str">
        <f t="shared" si="192"/>
        <v/>
      </c>
      <c r="AO285" s="10" t="str">
        <f t="shared" si="193"/>
        <v/>
      </c>
      <c r="AP285" s="10" t="str">
        <f t="shared" si="194"/>
        <v/>
      </c>
      <c r="AQ285" s="10" t="str">
        <f t="shared" si="195"/>
        <v/>
      </c>
      <c r="AR285" s="10" t="str">
        <f t="shared" si="196"/>
        <v/>
      </c>
      <c r="AS285" s="10" t="str">
        <f t="shared" si="197"/>
        <v/>
      </c>
      <c r="AT285" s="10" t="str">
        <f t="shared" si="198"/>
        <v/>
      </c>
      <c r="AU285" s="10" t="str">
        <f t="shared" si="199"/>
        <v/>
      </c>
      <c r="AV285" s="10" t="str">
        <f t="shared" si="200"/>
        <v/>
      </c>
      <c r="AW285" s="10" t="str">
        <f t="shared" si="201"/>
        <v/>
      </c>
      <c r="AX285" s="10" t="str">
        <f t="shared" si="202"/>
        <v/>
      </c>
      <c r="AY285" s="10" t="str">
        <f t="shared" si="203"/>
        <v/>
      </c>
      <c r="AZ285" s="10" t="str">
        <f t="shared" si="204"/>
        <v/>
      </c>
      <c r="BA285" s="10" t="str">
        <f t="shared" si="205"/>
        <v/>
      </c>
      <c r="BB285" s="10" t="str">
        <f t="shared" si="206"/>
        <v/>
      </c>
      <c r="BC285" s="10" t="str">
        <f t="shared" si="176"/>
        <v/>
      </c>
      <c r="BD285" s="10" t="str">
        <f t="shared" si="207"/>
        <v/>
      </c>
      <c r="BE285" s="10"/>
      <c r="BF285" s="10" t="b">
        <f t="shared" si="208"/>
        <v>1</v>
      </c>
      <c r="BG285" s="10" t="b">
        <f t="shared" si="179"/>
        <v>1</v>
      </c>
      <c r="BH285" s="10" t="b">
        <f t="shared" si="209"/>
        <v>0</v>
      </c>
      <c r="BI285" s="10" t="b">
        <f t="shared" si="180"/>
        <v>0</v>
      </c>
      <c r="BJ285" s="10"/>
      <c r="BK285" s="10">
        <v>1000</v>
      </c>
      <c r="BL285" s="59">
        <f t="shared" si="181"/>
        <v>0</v>
      </c>
      <c r="BM285" s="59">
        <v>10</v>
      </c>
      <c r="BN285" s="10"/>
      <c r="BO285" s="10">
        <f t="shared" si="210"/>
        <v>0</v>
      </c>
      <c r="BP285" s="59">
        <f t="shared" si="211"/>
        <v>0</v>
      </c>
      <c r="BQ285" s="59">
        <f t="shared" si="212"/>
        <v>0</v>
      </c>
      <c r="BR285" s="59">
        <f t="shared" si="213"/>
        <v>0</v>
      </c>
      <c r="BS285" s="59">
        <f t="shared" si="214"/>
        <v>0</v>
      </c>
    </row>
    <row r="286" spans="1:71" x14ac:dyDescent="0.35">
      <c r="A286" s="25"/>
      <c r="B286" s="25"/>
      <c r="C286" s="51"/>
      <c r="D286" s="10" t="str">
        <f t="shared" si="177"/>
        <v/>
      </c>
      <c r="E286" s="28"/>
      <c r="F286" s="28"/>
      <c r="G286" s="28" t="s">
        <v>4</v>
      </c>
      <c r="H286" s="28"/>
      <c r="I286" s="28"/>
      <c r="J286" s="28" t="s">
        <v>4</v>
      </c>
      <c r="K286" s="28"/>
      <c r="L286" s="28"/>
      <c r="M286" s="28" t="s">
        <v>4</v>
      </c>
      <c r="N286" s="28"/>
      <c r="O286" s="28"/>
      <c r="P286" s="28" t="s">
        <v>4</v>
      </c>
      <c r="Q286" s="28"/>
      <c r="R286" s="28"/>
      <c r="S286" s="28" t="s">
        <v>4</v>
      </c>
      <c r="T286" s="28"/>
      <c r="U286" s="28"/>
      <c r="V286" s="51" t="s">
        <v>4</v>
      </c>
      <c r="W286" s="51"/>
      <c r="X286" s="28" t="s">
        <v>4</v>
      </c>
      <c r="Y286" s="10" t="str">
        <f>IF(AND('Section 8'!$L$4=No,OR($BF286=FALSE,$BG286=FALSE)),Tab_NotReq,
IF(AND($C286="",$D286="",$F286="",$I286="",$R286="",$U286="",$W286="",$AA286="",$AB286=""),"",
IF(COUNTIF($AA286:$BD286,Incomplete)&gt;=1,Incomplete_or_multiple_errors&amp;": "&amp;INDEX($AA$2:$BD$4,1,MATCH(Incomplete,$AA286:$BD286,0)),Complete)))</f>
        <v/>
      </c>
      <c r="AA286" s="10" t="str">
        <f t="shared" si="182"/>
        <v/>
      </c>
      <c r="AB286" s="10" t="str" cm="1">
        <f t="array" ref="AB286">IF($AB$1=No,"",
IF(OR(BF286=FALSE,BG286=FALSE),"",
IF(AND(SUMPRODUCT(--(BH286:BH$336=TRUE))=0,SUMPRODUCT(--(BI286:BI$336=TRUE))=0),"",Incomplete)))</f>
        <v/>
      </c>
      <c r="AC286" s="10" t="str">
        <f>IF(AC$1=No,"",IF($C286="","",
IF(COUNTIF('Substances &amp; Codes'!$B$4:$H$276,$C286)=0,Incomplete,Complete)))</f>
        <v/>
      </c>
      <c r="AD286" s="10" t="str">
        <f t="shared" si="178"/>
        <v/>
      </c>
      <c r="AE286" s="10" t="str">
        <f t="shared" si="183"/>
        <v/>
      </c>
      <c r="AF286" s="10" t="str">
        <f t="shared" si="184"/>
        <v/>
      </c>
      <c r="AG286" s="10" t="str">
        <f t="shared" si="185"/>
        <v/>
      </c>
      <c r="AH286" s="10" t="str">
        <f t="shared" si="186"/>
        <v/>
      </c>
      <c r="AI286" s="10" t="str">
        <f t="shared" si="187"/>
        <v/>
      </c>
      <c r="AJ286" s="10" t="str">
        <f t="shared" si="188"/>
        <v/>
      </c>
      <c r="AK286" s="10" t="str">
        <f t="shared" si="189"/>
        <v/>
      </c>
      <c r="AL286" s="10" t="str">
        <f t="shared" si="190"/>
        <v/>
      </c>
      <c r="AM286" s="10" t="str">
        <f t="shared" si="191"/>
        <v/>
      </c>
      <c r="AN286" s="10" t="str">
        <f t="shared" si="192"/>
        <v/>
      </c>
      <c r="AO286" s="10" t="str">
        <f t="shared" si="193"/>
        <v/>
      </c>
      <c r="AP286" s="10" t="str">
        <f t="shared" si="194"/>
        <v/>
      </c>
      <c r="AQ286" s="10" t="str">
        <f t="shared" si="195"/>
        <v/>
      </c>
      <c r="AR286" s="10" t="str">
        <f t="shared" si="196"/>
        <v/>
      </c>
      <c r="AS286" s="10" t="str">
        <f t="shared" si="197"/>
        <v/>
      </c>
      <c r="AT286" s="10" t="str">
        <f t="shared" si="198"/>
        <v/>
      </c>
      <c r="AU286" s="10" t="str">
        <f t="shared" si="199"/>
        <v/>
      </c>
      <c r="AV286" s="10" t="str">
        <f t="shared" si="200"/>
        <v/>
      </c>
      <c r="AW286" s="10" t="str">
        <f t="shared" si="201"/>
        <v/>
      </c>
      <c r="AX286" s="10" t="str">
        <f t="shared" si="202"/>
        <v/>
      </c>
      <c r="AY286" s="10" t="str">
        <f t="shared" si="203"/>
        <v/>
      </c>
      <c r="AZ286" s="10" t="str">
        <f t="shared" si="204"/>
        <v/>
      </c>
      <c r="BA286" s="10" t="str">
        <f t="shared" si="205"/>
        <v/>
      </c>
      <c r="BB286" s="10" t="str">
        <f t="shared" si="206"/>
        <v/>
      </c>
      <c r="BC286" s="10" t="str">
        <f t="shared" si="176"/>
        <v/>
      </c>
      <c r="BD286" s="10" t="str">
        <f t="shared" si="207"/>
        <v/>
      </c>
      <c r="BE286" s="10"/>
      <c r="BF286" s="10" t="b">
        <f t="shared" si="208"/>
        <v>1</v>
      </c>
      <c r="BG286" s="10" t="b">
        <f t="shared" si="179"/>
        <v>1</v>
      </c>
      <c r="BH286" s="10" t="b">
        <f t="shared" si="209"/>
        <v>0</v>
      </c>
      <c r="BI286" s="10" t="b">
        <f t="shared" si="180"/>
        <v>0</v>
      </c>
      <c r="BJ286" s="10"/>
      <c r="BK286" s="10">
        <v>1000</v>
      </c>
      <c r="BL286" s="59">
        <f t="shared" si="181"/>
        <v>0</v>
      </c>
      <c r="BM286" s="59">
        <v>10</v>
      </c>
      <c r="BN286" s="10"/>
      <c r="BO286" s="10">
        <f t="shared" si="210"/>
        <v>0</v>
      </c>
      <c r="BP286" s="59">
        <f t="shared" si="211"/>
        <v>0</v>
      </c>
      <c r="BQ286" s="59">
        <f t="shared" si="212"/>
        <v>0</v>
      </c>
      <c r="BR286" s="59">
        <f t="shared" si="213"/>
        <v>0</v>
      </c>
      <c r="BS286" s="59">
        <f t="shared" si="214"/>
        <v>0</v>
      </c>
    </row>
    <row r="287" spans="1:71" x14ac:dyDescent="0.35">
      <c r="A287" s="25"/>
      <c r="B287" s="25"/>
      <c r="C287" s="51"/>
      <c r="D287" s="10" t="str">
        <f t="shared" si="177"/>
        <v/>
      </c>
      <c r="E287" s="28"/>
      <c r="F287" s="28"/>
      <c r="G287" s="28" t="s">
        <v>4</v>
      </c>
      <c r="H287" s="28"/>
      <c r="I287" s="28"/>
      <c r="J287" s="28" t="s">
        <v>4</v>
      </c>
      <c r="K287" s="28"/>
      <c r="L287" s="28"/>
      <c r="M287" s="28" t="s">
        <v>4</v>
      </c>
      <c r="N287" s="28"/>
      <c r="O287" s="28"/>
      <c r="P287" s="28" t="s">
        <v>4</v>
      </c>
      <c r="Q287" s="28"/>
      <c r="R287" s="28"/>
      <c r="S287" s="28" t="s">
        <v>4</v>
      </c>
      <c r="T287" s="28"/>
      <c r="U287" s="28"/>
      <c r="V287" s="51" t="s">
        <v>4</v>
      </c>
      <c r="W287" s="51"/>
      <c r="X287" s="28" t="s">
        <v>4</v>
      </c>
      <c r="Y287" s="10" t="str">
        <f>IF(AND('Section 8'!$L$4=No,OR($BF287=FALSE,$BG287=FALSE)),Tab_NotReq,
IF(AND($C287="",$D287="",$F287="",$I287="",$R287="",$U287="",$W287="",$AA287="",$AB287=""),"",
IF(COUNTIF($AA287:$BD287,Incomplete)&gt;=1,Incomplete_or_multiple_errors&amp;": "&amp;INDEX($AA$2:$BD$4,1,MATCH(Incomplete,$AA287:$BD287,0)),Complete)))</f>
        <v/>
      </c>
      <c r="AA287" s="10" t="str">
        <f t="shared" si="182"/>
        <v/>
      </c>
      <c r="AB287" s="10" t="str" cm="1">
        <f t="array" ref="AB287">IF($AB$1=No,"",
IF(OR(BF287=FALSE,BG287=FALSE),"",
IF(AND(SUMPRODUCT(--(BH287:BH$336=TRUE))=0,SUMPRODUCT(--(BI287:BI$336=TRUE))=0),"",Incomplete)))</f>
        <v/>
      </c>
      <c r="AC287" s="10" t="str">
        <f>IF(AC$1=No,"",IF($C287="","",
IF(COUNTIF('Substances &amp; Codes'!$B$4:$H$276,$C287)=0,Incomplete,Complete)))</f>
        <v/>
      </c>
      <c r="AD287" s="10" t="str">
        <f t="shared" si="178"/>
        <v/>
      </c>
      <c r="AE287" s="10" t="str">
        <f t="shared" si="183"/>
        <v/>
      </c>
      <c r="AF287" s="10" t="str">
        <f t="shared" si="184"/>
        <v/>
      </c>
      <c r="AG287" s="10" t="str">
        <f t="shared" si="185"/>
        <v/>
      </c>
      <c r="AH287" s="10" t="str">
        <f t="shared" si="186"/>
        <v/>
      </c>
      <c r="AI287" s="10" t="str">
        <f t="shared" si="187"/>
        <v/>
      </c>
      <c r="AJ287" s="10" t="str">
        <f t="shared" si="188"/>
        <v/>
      </c>
      <c r="AK287" s="10" t="str">
        <f t="shared" si="189"/>
        <v/>
      </c>
      <c r="AL287" s="10" t="str">
        <f t="shared" si="190"/>
        <v/>
      </c>
      <c r="AM287" s="10" t="str">
        <f t="shared" si="191"/>
        <v/>
      </c>
      <c r="AN287" s="10" t="str">
        <f t="shared" si="192"/>
        <v/>
      </c>
      <c r="AO287" s="10" t="str">
        <f t="shared" si="193"/>
        <v/>
      </c>
      <c r="AP287" s="10" t="str">
        <f t="shared" si="194"/>
        <v/>
      </c>
      <c r="AQ287" s="10" t="str">
        <f t="shared" si="195"/>
        <v/>
      </c>
      <c r="AR287" s="10" t="str">
        <f t="shared" si="196"/>
        <v/>
      </c>
      <c r="AS287" s="10" t="str">
        <f t="shared" si="197"/>
        <v/>
      </c>
      <c r="AT287" s="10" t="str">
        <f t="shared" si="198"/>
        <v/>
      </c>
      <c r="AU287" s="10" t="str">
        <f t="shared" si="199"/>
        <v/>
      </c>
      <c r="AV287" s="10" t="str">
        <f t="shared" si="200"/>
        <v/>
      </c>
      <c r="AW287" s="10" t="str">
        <f t="shared" si="201"/>
        <v/>
      </c>
      <c r="AX287" s="10" t="str">
        <f t="shared" si="202"/>
        <v/>
      </c>
      <c r="AY287" s="10" t="str">
        <f t="shared" si="203"/>
        <v/>
      </c>
      <c r="AZ287" s="10" t="str">
        <f t="shared" si="204"/>
        <v/>
      </c>
      <c r="BA287" s="10" t="str">
        <f t="shared" si="205"/>
        <v/>
      </c>
      <c r="BB287" s="10" t="str">
        <f t="shared" si="206"/>
        <v/>
      </c>
      <c r="BC287" s="10" t="str">
        <f t="shared" si="176"/>
        <v/>
      </c>
      <c r="BD287" s="10" t="str">
        <f t="shared" si="207"/>
        <v/>
      </c>
      <c r="BE287" s="10"/>
      <c r="BF287" s="10" t="b">
        <f t="shared" si="208"/>
        <v>1</v>
      </c>
      <c r="BG287" s="10" t="b">
        <f t="shared" si="179"/>
        <v>1</v>
      </c>
      <c r="BH287" s="10" t="b">
        <f t="shared" si="209"/>
        <v>0</v>
      </c>
      <c r="BI287" s="10" t="b">
        <f t="shared" si="180"/>
        <v>0</v>
      </c>
      <c r="BJ287" s="10"/>
      <c r="BK287" s="10">
        <v>1000</v>
      </c>
      <c r="BL287" s="59">
        <f t="shared" si="181"/>
        <v>0</v>
      </c>
      <c r="BM287" s="59">
        <v>10</v>
      </c>
      <c r="BN287" s="10"/>
      <c r="BO287" s="10">
        <f t="shared" si="210"/>
        <v>0</v>
      </c>
      <c r="BP287" s="59">
        <f t="shared" si="211"/>
        <v>0</v>
      </c>
      <c r="BQ287" s="59">
        <f t="shared" si="212"/>
        <v>0</v>
      </c>
      <c r="BR287" s="59">
        <f t="shared" si="213"/>
        <v>0</v>
      </c>
      <c r="BS287" s="59">
        <f t="shared" si="214"/>
        <v>0</v>
      </c>
    </row>
    <row r="288" spans="1:71" x14ac:dyDescent="0.35">
      <c r="A288" s="25"/>
      <c r="B288" s="25"/>
      <c r="C288" s="51"/>
      <c r="D288" s="10" t="str">
        <f t="shared" si="177"/>
        <v/>
      </c>
      <c r="E288" s="28"/>
      <c r="F288" s="28"/>
      <c r="G288" s="28" t="s">
        <v>4</v>
      </c>
      <c r="H288" s="28"/>
      <c r="I288" s="28"/>
      <c r="J288" s="28" t="s">
        <v>4</v>
      </c>
      <c r="K288" s="28"/>
      <c r="L288" s="28"/>
      <c r="M288" s="28" t="s">
        <v>4</v>
      </c>
      <c r="N288" s="28"/>
      <c r="O288" s="28"/>
      <c r="P288" s="28" t="s">
        <v>4</v>
      </c>
      <c r="Q288" s="28"/>
      <c r="R288" s="28"/>
      <c r="S288" s="28" t="s">
        <v>4</v>
      </c>
      <c r="T288" s="28"/>
      <c r="U288" s="28"/>
      <c r="V288" s="51" t="s">
        <v>4</v>
      </c>
      <c r="W288" s="51"/>
      <c r="X288" s="28" t="s">
        <v>4</v>
      </c>
      <c r="Y288" s="10" t="str">
        <f>IF(AND('Section 8'!$L$4=No,OR($BF288=FALSE,$BG288=FALSE)),Tab_NotReq,
IF(AND($C288="",$D288="",$F288="",$I288="",$R288="",$U288="",$W288="",$AA288="",$AB288=""),"",
IF(COUNTIF($AA288:$BD288,Incomplete)&gt;=1,Incomplete_or_multiple_errors&amp;": "&amp;INDEX($AA$2:$BD$4,1,MATCH(Incomplete,$AA288:$BD288,0)),Complete)))</f>
        <v/>
      </c>
      <c r="AA288" s="10" t="str">
        <f t="shared" si="182"/>
        <v/>
      </c>
      <c r="AB288" s="10" t="str" cm="1">
        <f t="array" ref="AB288">IF($AB$1=No,"",
IF(OR(BF288=FALSE,BG288=FALSE),"",
IF(AND(SUMPRODUCT(--(BH288:BH$336=TRUE))=0,SUMPRODUCT(--(BI288:BI$336=TRUE))=0),"",Incomplete)))</f>
        <v/>
      </c>
      <c r="AC288" s="10" t="str">
        <f>IF(AC$1=No,"",IF($C288="","",
IF(COUNTIF('Substances &amp; Codes'!$B$4:$H$276,$C288)=0,Incomplete,Complete)))</f>
        <v/>
      </c>
      <c r="AD288" s="10" t="str">
        <f t="shared" si="178"/>
        <v/>
      </c>
      <c r="AE288" s="10" t="str">
        <f t="shared" si="183"/>
        <v/>
      </c>
      <c r="AF288" s="10" t="str">
        <f t="shared" si="184"/>
        <v/>
      </c>
      <c r="AG288" s="10" t="str">
        <f t="shared" si="185"/>
        <v/>
      </c>
      <c r="AH288" s="10" t="str">
        <f t="shared" si="186"/>
        <v/>
      </c>
      <c r="AI288" s="10" t="str">
        <f t="shared" si="187"/>
        <v/>
      </c>
      <c r="AJ288" s="10" t="str">
        <f t="shared" si="188"/>
        <v/>
      </c>
      <c r="AK288" s="10" t="str">
        <f t="shared" si="189"/>
        <v/>
      </c>
      <c r="AL288" s="10" t="str">
        <f t="shared" si="190"/>
        <v/>
      </c>
      <c r="AM288" s="10" t="str">
        <f t="shared" si="191"/>
        <v/>
      </c>
      <c r="AN288" s="10" t="str">
        <f t="shared" si="192"/>
        <v/>
      </c>
      <c r="AO288" s="10" t="str">
        <f t="shared" si="193"/>
        <v/>
      </c>
      <c r="AP288" s="10" t="str">
        <f t="shared" si="194"/>
        <v/>
      </c>
      <c r="AQ288" s="10" t="str">
        <f t="shared" si="195"/>
        <v/>
      </c>
      <c r="AR288" s="10" t="str">
        <f t="shared" si="196"/>
        <v/>
      </c>
      <c r="AS288" s="10" t="str">
        <f t="shared" si="197"/>
        <v/>
      </c>
      <c r="AT288" s="10" t="str">
        <f t="shared" si="198"/>
        <v/>
      </c>
      <c r="AU288" s="10" t="str">
        <f t="shared" si="199"/>
        <v/>
      </c>
      <c r="AV288" s="10" t="str">
        <f t="shared" si="200"/>
        <v/>
      </c>
      <c r="AW288" s="10" t="str">
        <f t="shared" si="201"/>
        <v/>
      </c>
      <c r="AX288" s="10" t="str">
        <f t="shared" si="202"/>
        <v/>
      </c>
      <c r="AY288" s="10" t="str">
        <f t="shared" si="203"/>
        <v/>
      </c>
      <c r="AZ288" s="10" t="str">
        <f t="shared" si="204"/>
        <v/>
      </c>
      <c r="BA288" s="10" t="str">
        <f t="shared" si="205"/>
        <v/>
      </c>
      <c r="BB288" s="10" t="str">
        <f t="shared" si="206"/>
        <v/>
      </c>
      <c r="BC288" s="10" t="str">
        <f t="shared" si="176"/>
        <v/>
      </c>
      <c r="BD288" s="10" t="str">
        <f t="shared" si="207"/>
        <v/>
      </c>
      <c r="BE288" s="10"/>
      <c r="BF288" s="10" t="b">
        <f t="shared" si="208"/>
        <v>1</v>
      </c>
      <c r="BG288" s="10" t="b">
        <f t="shared" si="179"/>
        <v>1</v>
      </c>
      <c r="BH288" s="10" t="b">
        <f t="shared" si="209"/>
        <v>0</v>
      </c>
      <c r="BI288" s="10" t="b">
        <f t="shared" si="180"/>
        <v>0</v>
      </c>
      <c r="BJ288" s="10"/>
      <c r="BK288" s="10">
        <v>1000</v>
      </c>
      <c r="BL288" s="59">
        <f t="shared" si="181"/>
        <v>0</v>
      </c>
      <c r="BM288" s="59">
        <v>10</v>
      </c>
      <c r="BN288" s="10"/>
      <c r="BO288" s="10">
        <f t="shared" si="210"/>
        <v>0</v>
      </c>
      <c r="BP288" s="59">
        <f t="shared" si="211"/>
        <v>0</v>
      </c>
      <c r="BQ288" s="59">
        <f t="shared" si="212"/>
        <v>0</v>
      </c>
      <c r="BR288" s="59">
        <f t="shared" si="213"/>
        <v>0</v>
      </c>
      <c r="BS288" s="59">
        <f t="shared" si="214"/>
        <v>0</v>
      </c>
    </row>
    <row r="289" spans="1:71" x14ac:dyDescent="0.35">
      <c r="A289" s="25"/>
      <c r="B289" s="25"/>
      <c r="C289" s="51"/>
      <c r="D289" s="10" t="str">
        <f t="shared" si="177"/>
        <v/>
      </c>
      <c r="E289" s="28"/>
      <c r="F289" s="28"/>
      <c r="G289" s="28" t="s">
        <v>4</v>
      </c>
      <c r="H289" s="28"/>
      <c r="I289" s="28"/>
      <c r="J289" s="28" t="s">
        <v>4</v>
      </c>
      <c r="K289" s="28"/>
      <c r="L289" s="28"/>
      <c r="M289" s="28" t="s">
        <v>4</v>
      </c>
      <c r="N289" s="28"/>
      <c r="O289" s="28"/>
      <c r="P289" s="28" t="s">
        <v>4</v>
      </c>
      <c r="Q289" s="28"/>
      <c r="R289" s="28"/>
      <c r="S289" s="28" t="s">
        <v>4</v>
      </c>
      <c r="T289" s="28"/>
      <c r="U289" s="28"/>
      <c r="V289" s="51" t="s">
        <v>4</v>
      </c>
      <c r="W289" s="51"/>
      <c r="X289" s="28" t="s">
        <v>4</v>
      </c>
      <c r="Y289" s="10" t="str">
        <f>IF(AND('Section 8'!$L$4=No,OR($BF289=FALSE,$BG289=FALSE)),Tab_NotReq,
IF(AND($C289="",$D289="",$F289="",$I289="",$R289="",$U289="",$W289="",$AA289="",$AB289=""),"",
IF(COUNTIF($AA289:$BD289,Incomplete)&gt;=1,Incomplete_or_multiple_errors&amp;": "&amp;INDEX($AA$2:$BD$4,1,MATCH(Incomplete,$AA289:$BD289,0)),Complete)))</f>
        <v/>
      </c>
      <c r="AA289" s="10" t="str">
        <f t="shared" si="182"/>
        <v/>
      </c>
      <c r="AB289" s="10" t="str" cm="1">
        <f t="array" ref="AB289">IF($AB$1=No,"",
IF(OR(BF289=FALSE,BG289=FALSE),"",
IF(AND(SUMPRODUCT(--(BH289:BH$336=TRUE))=0,SUMPRODUCT(--(BI289:BI$336=TRUE))=0),"",Incomplete)))</f>
        <v/>
      </c>
      <c r="AC289" s="10" t="str">
        <f>IF(AC$1=No,"",IF($C289="","",
IF(COUNTIF('Substances &amp; Codes'!$B$4:$H$276,$C289)=0,Incomplete,Complete)))</f>
        <v/>
      </c>
      <c r="AD289" s="10" t="str">
        <f t="shared" si="178"/>
        <v/>
      </c>
      <c r="AE289" s="10" t="str">
        <f t="shared" si="183"/>
        <v/>
      </c>
      <c r="AF289" s="10" t="str">
        <f t="shared" si="184"/>
        <v/>
      </c>
      <c r="AG289" s="10" t="str">
        <f t="shared" si="185"/>
        <v/>
      </c>
      <c r="AH289" s="10" t="str">
        <f t="shared" si="186"/>
        <v/>
      </c>
      <c r="AI289" s="10" t="str">
        <f t="shared" si="187"/>
        <v/>
      </c>
      <c r="AJ289" s="10" t="str">
        <f t="shared" si="188"/>
        <v/>
      </c>
      <c r="AK289" s="10" t="str">
        <f t="shared" si="189"/>
        <v/>
      </c>
      <c r="AL289" s="10" t="str">
        <f t="shared" si="190"/>
        <v/>
      </c>
      <c r="AM289" s="10" t="str">
        <f t="shared" si="191"/>
        <v/>
      </c>
      <c r="AN289" s="10" t="str">
        <f t="shared" si="192"/>
        <v/>
      </c>
      <c r="AO289" s="10" t="str">
        <f t="shared" si="193"/>
        <v/>
      </c>
      <c r="AP289" s="10" t="str">
        <f t="shared" si="194"/>
        <v/>
      </c>
      <c r="AQ289" s="10" t="str">
        <f t="shared" si="195"/>
        <v/>
      </c>
      <c r="AR289" s="10" t="str">
        <f t="shared" si="196"/>
        <v/>
      </c>
      <c r="AS289" s="10" t="str">
        <f t="shared" si="197"/>
        <v/>
      </c>
      <c r="AT289" s="10" t="str">
        <f t="shared" si="198"/>
        <v/>
      </c>
      <c r="AU289" s="10" t="str">
        <f t="shared" si="199"/>
        <v/>
      </c>
      <c r="AV289" s="10" t="str">
        <f t="shared" si="200"/>
        <v/>
      </c>
      <c r="AW289" s="10" t="str">
        <f t="shared" si="201"/>
        <v/>
      </c>
      <c r="AX289" s="10" t="str">
        <f t="shared" si="202"/>
        <v/>
      </c>
      <c r="AY289" s="10" t="str">
        <f t="shared" si="203"/>
        <v/>
      </c>
      <c r="AZ289" s="10" t="str">
        <f t="shared" si="204"/>
        <v/>
      </c>
      <c r="BA289" s="10" t="str">
        <f t="shared" si="205"/>
        <v/>
      </c>
      <c r="BB289" s="10" t="str">
        <f t="shared" si="206"/>
        <v/>
      </c>
      <c r="BC289" s="10" t="str">
        <f t="shared" si="176"/>
        <v/>
      </c>
      <c r="BD289" s="10" t="str">
        <f t="shared" si="207"/>
        <v/>
      </c>
      <c r="BE289" s="10"/>
      <c r="BF289" s="10" t="b">
        <f t="shared" si="208"/>
        <v>1</v>
      </c>
      <c r="BG289" s="10" t="b">
        <f t="shared" si="179"/>
        <v>1</v>
      </c>
      <c r="BH289" s="10" t="b">
        <f t="shared" si="209"/>
        <v>0</v>
      </c>
      <c r="BI289" s="10" t="b">
        <f t="shared" si="180"/>
        <v>0</v>
      </c>
      <c r="BJ289" s="10"/>
      <c r="BK289" s="10">
        <v>1000</v>
      </c>
      <c r="BL289" s="59">
        <f t="shared" si="181"/>
        <v>0</v>
      </c>
      <c r="BM289" s="59">
        <v>10</v>
      </c>
      <c r="BN289" s="10"/>
      <c r="BO289" s="10">
        <f t="shared" si="210"/>
        <v>0</v>
      </c>
      <c r="BP289" s="59">
        <f t="shared" si="211"/>
        <v>0</v>
      </c>
      <c r="BQ289" s="59">
        <f t="shared" si="212"/>
        <v>0</v>
      </c>
      <c r="BR289" s="59">
        <f t="shared" si="213"/>
        <v>0</v>
      </c>
      <c r="BS289" s="59">
        <f t="shared" si="214"/>
        <v>0</v>
      </c>
    </row>
    <row r="290" spans="1:71" x14ac:dyDescent="0.35">
      <c r="A290" s="25"/>
      <c r="B290" s="25"/>
      <c r="C290" s="51"/>
      <c r="D290" s="10" t="str">
        <f t="shared" si="177"/>
        <v/>
      </c>
      <c r="E290" s="28"/>
      <c r="F290" s="28"/>
      <c r="G290" s="28" t="s">
        <v>4</v>
      </c>
      <c r="H290" s="28"/>
      <c r="I290" s="28"/>
      <c r="J290" s="28" t="s">
        <v>4</v>
      </c>
      <c r="K290" s="28"/>
      <c r="L290" s="28"/>
      <c r="M290" s="28" t="s">
        <v>4</v>
      </c>
      <c r="N290" s="28"/>
      <c r="O290" s="28"/>
      <c r="P290" s="28" t="s">
        <v>4</v>
      </c>
      <c r="Q290" s="28"/>
      <c r="R290" s="28"/>
      <c r="S290" s="28" t="s">
        <v>4</v>
      </c>
      <c r="T290" s="28"/>
      <c r="U290" s="28"/>
      <c r="V290" s="51" t="s">
        <v>4</v>
      </c>
      <c r="W290" s="51"/>
      <c r="X290" s="28" t="s">
        <v>4</v>
      </c>
      <c r="Y290" s="10" t="str">
        <f>IF(AND('Section 8'!$L$4=No,OR($BF290=FALSE,$BG290=FALSE)),Tab_NotReq,
IF(AND($C290="",$D290="",$F290="",$I290="",$R290="",$U290="",$W290="",$AA290="",$AB290=""),"",
IF(COUNTIF($AA290:$BD290,Incomplete)&gt;=1,Incomplete_or_multiple_errors&amp;": "&amp;INDEX($AA$2:$BD$4,1,MATCH(Incomplete,$AA290:$BD290,0)),Complete)))</f>
        <v/>
      </c>
      <c r="AA290" s="10" t="str">
        <f t="shared" si="182"/>
        <v/>
      </c>
      <c r="AB290" s="10" t="str" cm="1">
        <f t="array" ref="AB290">IF($AB$1=No,"",
IF(OR(BF290=FALSE,BG290=FALSE),"",
IF(AND(SUMPRODUCT(--(BH290:BH$336=TRUE))=0,SUMPRODUCT(--(BI290:BI$336=TRUE))=0),"",Incomplete)))</f>
        <v/>
      </c>
      <c r="AC290" s="10" t="str">
        <f>IF(AC$1=No,"",IF($C290="","",
IF(COUNTIF('Substances &amp; Codes'!$B$4:$H$276,$C290)=0,Incomplete,Complete)))</f>
        <v/>
      </c>
      <c r="AD290" s="10" t="str">
        <f t="shared" si="178"/>
        <v/>
      </c>
      <c r="AE290" s="10" t="str">
        <f t="shared" si="183"/>
        <v/>
      </c>
      <c r="AF290" s="10" t="str">
        <f t="shared" si="184"/>
        <v/>
      </c>
      <c r="AG290" s="10" t="str">
        <f t="shared" si="185"/>
        <v/>
      </c>
      <c r="AH290" s="10" t="str">
        <f t="shared" si="186"/>
        <v/>
      </c>
      <c r="AI290" s="10" t="str">
        <f t="shared" si="187"/>
        <v/>
      </c>
      <c r="AJ290" s="10" t="str">
        <f t="shared" si="188"/>
        <v/>
      </c>
      <c r="AK290" s="10" t="str">
        <f t="shared" si="189"/>
        <v/>
      </c>
      <c r="AL290" s="10" t="str">
        <f t="shared" si="190"/>
        <v/>
      </c>
      <c r="AM290" s="10" t="str">
        <f t="shared" si="191"/>
        <v/>
      </c>
      <c r="AN290" s="10" t="str">
        <f t="shared" si="192"/>
        <v/>
      </c>
      <c r="AO290" s="10" t="str">
        <f t="shared" si="193"/>
        <v/>
      </c>
      <c r="AP290" s="10" t="str">
        <f t="shared" si="194"/>
        <v/>
      </c>
      <c r="AQ290" s="10" t="str">
        <f t="shared" si="195"/>
        <v/>
      </c>
      <c r="AR290" s="10" t="str">
        <f t="shared" si="196"/>
        <v/>
      </c>
      <c r="AS290" s="10" t="str">
        <f t="shared" si="197"/>
        <v/>
      </c>
      <c r="AT290" s="10" t="str">
        <f t="shared" si="198"/>
        <v/>
      </c>
      <c r="AU290" s="10" t="str">
        <f t="shared" si="199"/>
        <v/>
      </c>
      <c r="AV290" s="10" t="str">
        <f t="shared" si="200"/>
        <v/>
      </c>
      <c r="AW290" s="10" t="str">
        <f t="shared" si="201"/>
        <v/>
      </c>
      <c r="AX290" s="10" t="str">
        <f t="shared" si="202"/>
        <v/>
      </c>
      <c r="AY290" s="10" t="str">
        <f t="shared" si="203"/>
        <v/>
      </c>
      <c r="AZ290" s="10" t="str">
        <f t="shared" si="204"/>
        <v/>
      </c>
      <c r="BA290" s="10" t="str">
        <f t="shared" si="205"/>
        <v/>
      </c>
      <c r="BB290" s="10" t="str">
        <f t="shared" si="206"/>
        <v/>
      </c>
      <c r="BC290" s="10" t="str">
        <f t="shared" si="176"/>
        <v/>
      </c>
      <c r="BD290" s="10" t="str">
        <f t="shared" si="207"/>
        <v/>
      </c>
      <c r="BE290" s="10"/>
      <c r="BF290" s="10" t="b">
        <f t="shared" si="208"/>
        <v>1</v>
      </c>
      <c r="BG290" s="10" t="b">
        <f t="shared" si="179"/>
        <v>1</v>
      </c>
      <c r="BH290" s="10" t="b">
        <f t="shared" si="209"/>
        <v>0</v>
      </c>
      <c r="BI290" s="10" t="b">
        <f t="shared" si="180"/>
        <v>0</v>
      </c>
      <c r="BJ290" s="10"/>
      <c r="BK290" s="10">
        <v>1000</v>
      </c>
      <c r="BL290" s="59">
        <f t="shared" si="181"/>
        <v>0</v>
      </c>
      <c r="BM290" s="59">
        <v>10</v>
      </c>
      <c r="BN290" s="10"/>
      <c r="BO290" s="10">
        <f t="shared" si="210"/>
        <v>0</v>
      </c>
      <c r="BP290" s="59">
        <f t="shared" si="211"/>
        <v>0</v>
      </c>
      <c r="BQ290" s="59">
        <f t="shared" si="212"/>
        <v>0</v>
      </c>
      <c r="BR290" s="59">
        <f t="shared" si="213"/>
        <v>0</v>
      </c>
      <c r="BS290" s="59">
        <f t="shared" si="214"/>
        <v>0</v>
      </c>
    </row>
    <row r="291" spans="1:71" x14ac:dyDescent="0.35">
      <c r="A291" s="25"/>
      <c r="B291" s="25"/>
      <c r="C291" s="51"/>
      <c r="D291" s="10" t="str">
        <f t="shared" si="177"/>
        <v/>
      </c>
      <c r="E291" s="28"/>
      <c r="F291" s="28"/>
      <c r="G291" s="28" t="s">
        <v>4</v>
      </c>
      <c r="H291" s="28"/>
      <c r="I291" s="28"/>
      <c r="J291" s="28" t="s">
        <v>4</v>
      </c>
      <c r="K291" s="28"/>
      <c r="L291" s="28"/>
      <c r="M291" s="28" t="s">
        <v>4</v>
      </c>
      <c r="N291" s="28"/>
      <c r="O291" s="28"/>
      <c r="P291" s="28" t="s">
        <v>4</v>
      </c>
      <c r="Q291" s="28"/>
      <c r="R291" s="28"/>
      <c r="S291" s="28" t="s">
        <v>4</v>
      </c>
      <c r="T291" s="28"/>
      <c r="U291" s="28"/>
      <c r="V291" s="51" t="s">
        <v>4</v>
      </c>
      <c r="W291" s="51"/>
      <c r="X291" s="28" t="s">
        <v>4</v>
      </c>
      <c r="Y291" s="10" t="str">
        <f>IF(AND('Section 8'!$L$4=No,OR($BF291=FALSE,$BG291=FALSE)),Tab_NotReq,
IF(AND($C291="",$D291="",$F291="",$I291="",$R291="",$U291="",$W291="",$AA291="",$AB291=""),"",
IF(COUNTIF($AA291:$BD291,Incomplete)&gt;=1,Incomplete_or_multiple_errors&amp;": "&amp;INDEX($AA$2:$BD$4,1,MATCH(Incomplete,$AA291:$BD291,0)),Complete)))</f>
        <v/>
      </c>
      <c r="AA291" s="10" t="str">
        <f t="shared" si="182"/>
        <v/>
      </c>
      <c r="AB291" s="10" t="str" cm="1">
        <f t="array" ref="AB291">IF($AB$1=No,"",
IF(OR(BF291=FALSE,BG291=FALSE),"",
IF(AND(SUMPRODUCT(--(BH291:BH$336=TRUE))=0,SUMPRODUCT(--(BI291:BI$336=TRUE))=0),"",Incomplete)))</f>
        <v/>
      </c>
      <c r="AC291" s="10" t="str">
        <f>IF(AC$1=No,"",IF($C291="","",
IF(COUNTIF('Substances &amp; Codes'!$B$4:$H$276,$C291)=0,Incomplete,Complete)))</f>
        <v/>
      </c>
      <c r="AD291" s="10" t="str">
        <f t="shared" si="178"/>
        <v/>
      </c>
      <c r="AE291" s="10" t="str">
        <f t="shared" si="183"/>
        <v/>
      </c>
      <c r="AF291" s="10" t="str">
        <f t="shared" si="184"/>
        <v/>
      </c>
      <c r="AG291" s="10" t="str">
        <f t="shared" si="185"/>
        <v/>
      </c>
      <c r="AH291" s="10" t="str">
        <f t="shared" si="186"/>
        <v/>
      </c>
      <c r="AI291" s="10" t="str">
        <f t="shared" si="187"/>
        <v/>
      </c>
      <c r="AJ291" s="10" t="str">
        <f t="shared" si="188"/>
        <v/>
      </c>
      <c r="AK291" s="10" t="str">
        <f t="shared" si="189"/>
        <v/>
      </c>
      <c r="AL291" s="10" t="str">
        <f t="shared" si="190"/>
        <v/>
      </c>
      <c r="AM291" s="10" t="str">
        <f t="shared" si="191"/>
        <v/>
      </c>
      <c r="AN291" s="10" t="str">
        <f t="shared" si="192"/>
        <v/>
      </c>
      <c r="AO291" s="10" t="str">
        <f t="shared" si="193"/>
        <v/>
      </c>
      <c r="AP291" s="10" t="str">
        <f t="shared" si="194"/>
        <v/>
      </c>
      <c r="AQ291" s="10" t="str">
        <f t="shared" si="195"/>
        <v/>
      </c>
      <c r="AR291" s="10" t="str">
        <f t="shared" si="196"/>
        <v/>
      </c>
      <c r="AS291" s="10" t="str">
        <f t="shared" si="197"/>
        <v/>
      </c>
      <c r="AT291" s="10" t="str">
        <f t="shared" si="198"/>
        <v/>
      </c>
      <c r="AU291" s="10" t="str">
        <f t="shared" si="199"/>
        <v/>
      </c>
      <c r="AV291" s="10" t="str">
        <f t="shared" si="200"/>
        <v/>
      </c>
      <c r="AW291" s="10" t="str">
        <f t="shared" si="201"/>
        <v/>
      </c>
      <c r="AX291" s="10" t="str">
        <f t="shared" si="202"/>
        <v/>
      </c>
      <c r="AY291" s="10" t="str">
        <f t="shared" si="203"/>
        <v/>
      </c>
      <c r="AZ291" s="10" t="str">
        <f t="shared" si="204"/>
        <v/>
      </c>
      <c r="BA291" s="10" t="str">
        <f t="shared" si="205"/>
        <v/>
      </c>
      <c r="BB291" s="10" t="str">
        <f t="shared" si="206"/>
        <v/>
      </c>
      <c r="BC291" s="10" t="str">
        <f t="shared" si="176"/>
        <v/>
      </c>
      <c r="BD291" s="10" t="str">
        <f t="shared" si="207"/>
        <v/>
      </c>
      <c r="BE291" s="10"/>
      <c r="BF291" s="10" t="b">
        <f t="shared" si="208"/>
        <v>1</v>
      </c>
      <c r="BG291" s="10" t="b">
        <f t="shared" si="179"/>
        <v>1</v>
      </c>
      <c r="BH291" s="10" t="b">
        <f t="shared" si="209"/>
        <v>0</v>
      </c>
      <c r="BI291" s="10" t="b">
        <f t="shared" si="180"/>
        <v>0</v>
      </c>
      <c r="BJ291" s="10"/>
      <c r="BK291" s="10">
        <v>1000</v>
      </c>
      <c r="BL291" s="59">
        <f t="shared" si="181"/>
        <v>0</v>
      </c>
      <c r="BM291" s="59">
        <v>10</v>
      </c>
      <c r="BN291" s="10"/>
      <c r="BO291" s="10">
        <f t="shared" si="210"/>
        <v>0</v>
      </c>
      <c r="BP291" s="59">
        <f t="shared" si="211"/>
        <v>0</v>
      </c>
      <c r="BQ291" s="59">
        <f t="shared" si="212"/>
        <v>0</v>
      </c>
      <c r="BR291" s="59">
        <f t="shared" si="213"/>
        <v>0</v>
      </c>
      <c r="BS291" s="59">
        <f t="shared" si="214"/>
        <v>0</v>
      </c>
    </row>
    <row r="292" spans="1:71" x14ac:dyDescent="0.35">
      <c r="A292" s="25"/>
      <c r="B292" s="25"/>
      <c r="C292" s="51"/>
      <c r="D292" s="10" t="str">
        <f t="shared" si="177"/>
        <v/>
      </c>
      <c r="E292" s="28"/>
      <c r="F292" s="28"/>
      <c r="G292" s="28" t="s">
        <v>4</v>
      </c>
      <c r="H292" s="28"/>
      <c r="I292" s="28"/>
      <c r="J292" s="28" t="s">
        <v>4</v>
      </c>
      <c r="K292" s="28"/>
      <c r="L292" s="28"/>
      <c r="M292" s="28" t="s">
        <v>4</v>
      </c>
      <c r="N292" s="28"/>
      <c r="O292" s="28"/>
      <c r="P292" s="28" t="s">
        <v>4</v>
      </c>
      <c r="Q292" s="28"/>
      <c r="R292" s="28"/>
      <c r="S292" s="28" t="s">
        <v>4</v>
      </c>
      <c r="T292" s="28"/>
      <c r="U292" s="28"/>
      <c r="V292" s="51" t="s">
        <v>4</v>
      </c>
      <c r="W292" s="51"/>
      <c r="X292" s="28" t="s">
        <v>4</v>
      </c>
      <c r="Y292" s="10" t="str">
        <f>IF(AND('Section 8'!$L$4=No,OR($BF292=FALSE,$BG292=FALSE)),Tab_NotReq,
IF(AND($C292="",$D292="",$F292="",$I292="",$R292="",$U292="",$W292="",$AA292="",$AB292=""),"",
IF(COUNTIF($AA292:$BD292,Incomplete)&gt;=1,Incomplete_or_multiple_errors&amp;": "&amp;INDEX($AA$2:$BD$4,1,MATCH(Incomplete,$AA292:$BD292,0)),Complete)))</f>
        <v/>
      </c>
      <c r="AA292" s="10" t="str">
        <f t="shared" si="182"/>
        <v/>
      </c>
      <c r="AB292" s="10" t="str" cm="1">
        <f t="array" ref="AB292">IF($AB$1=No,"",
IF(OR(BF292=FALSE,BG292=FALSE),"",
IF(AND(SUMPRODUCT(--(BH292:BH$336=TRUE))=0,SUMPRODUCT(--(BI292:BI$336=TRUE))=0),"",Incomplete)))</f>
        <v/>
      </c>
      <c r="AC292" s="10" t="str">
        <f>IF(AC$1=No,"",IF($C292="","",
IF(COUNTIF('Substances &amp; Codes'!$B$4:$H$276,$C292)=0,Incomplete,Complete)))</f>
        <v/>
      </c>
      <c r="AD292" s="10" t="str">
        <f t="shared" si="178"/>
        <v/>
      </c>
      <c r="AE292" s="10" t="str">
        <f t="shared" si="183"/>
        <v/>
      </c>
      <c r="AF292" s="10" t="str">
        <f t="shared" si="184"/>
        <v/>
      </c>
      <c r="AG292" s="10" t="str">
        <f t="shared" si="185"/>
        <v/>
      </c>
      <c r="AH292" s="10" t="str">
        <f t="shared" si="186"/>
        <v/>
      </c>
      <c r="AI292" s="10" t="str">
        <f t="shared" si="187"/>
        <v/>
      </c>
      <c r="AJ292" s="10" t="str">
        <f t="shared" si="188"/>
        <v/>
      </c>
      <c r="AK292" s="10" t="str">
        <f t="shared" si="189"/>
        <v/>
      </c>
      <c r="AL292" s="10" t="str">
        <f t="shared" si="190"/>
        <v/>
      </c>
      <c r="AM292" s="10" t="str">
        <f t="shared" si="191"/>
        <v/>
      </c>
      <c r="AN292" s="10" t="str">
        <f t="shared" si="192"/>
        <v/>
      </c>
      <c r="AO292" s="10" t="str">
        <f t="shared" si="193"/>
        <v/>
      </c>
      <c r="AP292" s="10" t="str">
        <f t="shared" si="194"/>
        <v/>
      </c>
      <c r="AQ292" s="10" t="str">
        <f t="shared" si="195"/>
        <v/>
      </c>
      <c r="AR292" s="10" t="str">
        <f t="shared" si="196"/>
        <v/>
      </c>
      <c r="AS292" s="10" t="str">
        <f t="shared" si="197"/>
        <v/>
      </c>
      <c r="AT292" s="10" t="str">
        <f t="shared" si="198"/>
        <v/>
      </c>
      <c r="AU292" s="10" t="str">
        <f t="shared" si="199"/>
        <v/>
      </c>
      <c r="AV292" s="10" t="str">
        <f t="shared" si="200"/>
        <v/>
      </c>
      <c r="AW292" s="10" t="str">
        <f t="shared" si="201"/>
        <v/>
      </c>
      <c r="AX292" s="10" t="str">
        <f t="shared" si="202"/>
        <v/>
      </c>
      <c r="AY292" s="10" t="str">
        <f t="shared" si="203"/>
        <v/>
      </c>
      <c r="AZ292" s="10" t="str">
        <f t="shared" si="204"/>
        <v/>
      </c>
      <c r="BA292" s="10" t="str">
        <f t="shared" si="205"/>
        <v/>
      </c>
      <c r="BB292" s="10" t="str">
        <f t="shared" si="206"/>
        <v/>
      </c>
      <c r="BC292" s="10" t="str">
        <f t="shared" ref="BC292:BC336" si="215">IF(BC$1=No,"",IF($C292="","",
IF(AND($BO292&lt;=$BK292,SUM($BP292:$BR292)&lt;=$BL292,$BS292&lt;=$BM292),Incomplete,Complete)))</f>
        <v/>
      </c>
      <c r="BD292" s="10" t="str">
        <f t="shared" si="207"/>
        <v/>
      </c>
      <c r="BE292" s="10"/>
      <c r="BF292" s="10" t="b">
        <f t="shared" si="208"/>
        <v>1</v>
      </c>
      <c r="BG292" s="10" t="b">
        <f t="shared" si="179"/>
        <v>1</v>
      </c>
      <c r="BH292" s="10" t="b">
        <f t="shared" si="209"/>
        <v>0</v>
      </c>
      <c r="BI292" s="10" t="b">
        <f t="shared" si="180"/>
        <v>0</v>
      </c>
      <c r="BJ292" s="10"/>
      <c r="BK292" s="10">
        <v>1000</v>
      </c>
      <c r="BL292" s="59">
        <f t="shared" si="181"/>
        <v>0</v>
      </c>
      <c r="BM292" s="59">
        <v>10</v>
      </c>
      <c r="BN292" s="10"/>
      <c r="BO292" s="10">
        <f t="shared" si="210"/>
        <v>0</v>
      </c>
      <c r="BP292" s="59">
        <f t="shared" si="211"/>
        <v>0</v>
      </c>
      <c r="BQ292" s="59">
        <f t="shared" si="212"/>
        <v>0</v>
      </c>
      <c r="BR292" s="59">
        <f t="shared" si="213"/>
        <v>0</v>
      </c>
      <c r="BS292" s="59">
        <f t="shared" si="214"/>
        <v>0</v>
      </c>
    </row>
    <row r="293" spans="1:71" x14ac:dyDescent="0.35">
      <c r="A293" s="25"/>
      <c r="B293" s="25"/>
      <c r="C293" s="51"/>
      <c r="D293" s="10" t="str">
        <f t="shared" si="177"/>
        <v/>
      </c>
      <c r="E293" s="28"/>
      <c r="F293" s="28"/>
      <c r="G293" s="28" t="s">
        <v>4</v>
      </c>
      <c r="H293" s="28"/>
      <c r="I293" s="28"/>
      <c r="J293" s="28" t="s">
        <v>4</v>
      </c>
      <c r="K293" s="28"/>
      <c r="L293" s="28"/>
      <c r="M293" s="28" t="s">
        <v>4</v>
      </c>
      <c r="N293" s="28"/>
      <c r="O293" s="28"/>
      <c r="P293" s="28" t="s">
        <v>4</v>
      </c>
      <c r="Q293" s="28"/>
      <c r="R293" s="28"/>
      <c r="S293" s="28" t="s">
        <v>4</v>
      </c>
      <c r="T293" s="28"/>
      <c r="U293" s="28"/>
      <c r="V293" s="51" t="s">
        <v>4</v>
      </c>
      <c r="W293" s="51"/>
      <c r="X293" s="28" t="s">
        <v>4</v>
      </c>
      <c r="Y293" s="10" t="str">
        <f>IF(AND('Section 8'!$L$4=No,OR($BF293=FALSE,$BG293=FALSE)),Tab_NotReq,
IF(AND($C293="",$D293="",$F293="",$I293="",$R293="",$U293="",$W293="",$AA293="",$AB293=""),"",
IF(COUNTIF($AA293:$BD293,Incomplete)&gt;=1,Incomplete_or_multiple_errors&amp;": "&amp;INDEX($AA$2:$BD$4,1,MATCH(Incomplete,$AA293:$BD293,0)),Complete)))</f>
        <v/>
      </c>
      <c r="AA293" s="10" t="str">
        <f t="shared" si="182"/>
        <v/>
      </c>
      <c r="AB293" s="10" t="str" cm="1">
        <f t="array" ref="AB293">IF($AB$1=No,"",
IF(OR(BF293=FALSE,BG293=FALSE),"",
IF(AND(SUMPRODUCT(--(BH293:BH$336=TRUE))=0,SUMPRODUCT(--(BI293:BI$336=TRUE))=0),"",Incomplete)))</f>
        <v/>
      </c>
      <c r="AC293" s="10" t="str">
        <f>IF(AC$1=No,"",IF($C293="","",
IF(COUNTIF('Substances &amp; Codes'!$B$4:$H$276,$C293)=0,Incomplete,Complete)))</f>
        <v/>
      </c>
      <c r="AD293" s="10" t="str">
        <f t="shared" si="178"/>
        <v/>
      </c>
      <c r="AE293" s="10" t="str">
        <f t="shared" si="183"/>
        <v/>
      </c>
      <c r="AF293" s="10" t="str">
        <f t="shared" si="184"/>
        <v/>
      </c>
      <c r="AG293" s="10" t="str">
        <f t="shared" si="185"/>
        <v/>
      </c>
      <c r="AH293" s="10" t="str">
        <f t="shared" si="186"/>
        <v/>
      </c>
      <c r="AI293" s="10" t="str">
        <f t="shared" si="187"/>
        <v/>
      </c>
      <c r="AJ293" s="10" t="str">
        <f t="shared" si="188"/>
        <v/>
      </c>
      <c r="AK293" s="10" t="str">
        <f t="shared" si="189"/>
        <v/>
      </c>
      <c r="AL293" s="10" t="str">
        <f t="shared" si="190"/>
        <v/>
      </c>
      <c r="AM293" s="10" t="str">
        <f t="shared" si="191"/>
        <v/>
      </c>
      <c r="AN293" s="10" t="str">
        <f t="shared" si="192"/>
        <v/>
      </c>
      <c r="AO293" s="10" t="str">
        <f t="shared" si="193"/>
        <v/>
      </c>
      <c r="AP293" s="10" t="str">
        <f t="shared" si="194"/>
        <v/>
      </c>
      <c r="AQ293" s="10" t="str">
        <f t="shared" si="195"/>
        <v/>
      </c>
      <c r="AR293" s="10" t="str">
        <f t="shared" si="196"/>
        <v/>
      </c>
      <c r="AS293" s="10" t="str">
        <f t="shared" si="197"/>
        <v/>
      </c>
      <c r="AT293" s="10" t="str">
        <f t="shared" si="198"/>
        <v/>
      </c>
      <c r="AU293" s="10" t="str">
        <f t="shared" si="199"/>
        <v/>
      </c>
      <c r="AV293" s="10" t="str">
        <f t="shared" si="200"/>
        <v/>
      </c>
      <c r="AW293" s="10" t="str">
        <f t="shared" si="201"/>
        <v/>
      </c>
      <c r="AX293" s="10" t="str">
        <f t="shared" si="202"/>
        <v/>
      </c>
      <c r="AY293" s="10" t="str">
        <f t="shared" si="203"/>
        <v/>
      </c>
      <c r="AZ293" s="10" t="str">
        <f t="shared" si="204"/>
        <v/>
      </c>
      <c r="BA293" s="10" t="str">
        <f t="shared" si="205"/>
        <v/>
      </c>
      <c r="BB293" s="10" t="str">
        <f t="shared" si="206"/>
        <v/>
      </c>
      <c r="BC293" s="10" t="str">
        <f t="shared" si="215"/>
        <v/>
      </c>
      <c r="BD293" s="10" t="str">
        <f t="shared" si="207"/>
        <v/>
      </c>
      <c r="BE293" s="10"/>
      <c r="BF293" s="10" t="b">
        <f t="shared" si="208"/>
        <v>1</v>
      </c>
      <c r="BG293" s="10" t="b">
        <f t="shared" si="179"/>
        <v>1</v>
      </c>
      <c r="BH293" s="10" t="b">
        <f t="shared" si="209"/>
        <v>0</v>
      </c>
      <c r="BI293" s="10" t="b">
        <f t="shared" si="180"/>
        <v>0</v>
      </c>
      <c r="BJ293" s="10"/>
      <c r="BK293" s="10">
        <v>1000</v>
      </c>
      <c r="BL293" s="59">
        <f t="shared" si="181"/>
        <v>0</v>
      </c>
      <c r="BM293" s="59">
        <v>10</v>
      </c>
      <c r="BN293" s="10"/>
      <c r="BO293" s="10">
        <f t="shared" si="210"/>
        <v>0</v>
      </c>
      <c r="BP293" s="59">
        <f t="shared" si="211"/>
        <v>0</v>
      </c>
      <c r="BQ293" s="59">
        <f t="shared" si="212"/>
        <v>0</v>
      </c>
      <c r="BR293" s="59">
        <f t="shared" si="213"/>
        <v>0</v>
      </c>
      <c r="BS293" s="59">
        <f t="shared" si="214"/>
        <v>0</v>
      </c>
    </row>
    <row r="294" spans="1:71" x14ac:dyDescent="0.35">
      <c r="A294" s="25"/>
      <c r="B294" s="25"/>
      <c r="C294" s="51"/>
      <c r="D294" s="10" t="str">
        <f t="shared" si="177"/>
        <v/>
      </c>
      <c r="E294" s="28"/>
      <c r="F294" s="28"/>
      <c r="G294" s="28" t="s">
        <v>4</v>
      </c>
      <c r="H294" s="28"/>
      <c r="I294" s="28"/>
      <c r="J294" s="28" t="s">
        <v>4</v>
      </c>
      <c r="K294" s="28"/>
      <c r="L294" s="28"/>
      <c r="M294" s="28" t="s">
        <v>4</v>
      </c>
      <c r="N294" s="28"/>
      <c r="O294" s="28"/>
      <c r="P294" s="28" t="s">
        <v>4</v>
      </c>
      <c r="Q294" s="28"/>
      <c r="R294" s="28"/>
      <c r="S294" s="28" t="s">
        <v>4</v>
      </c>
      <c r="T294" s="28"/>
      <c r="U294" s="28"/>
      <c r="V294" s="51" t="s">
        <v>4</v>
      </c>
      <c r="W294" s="51"/>
      <c r="X294" s="28" t="s">
        <v>4</v>
      </c>
      <c r="Y294" s="10" t="str">
        <f>IF(AND('Section 8'!$L$4=No,OR($BF294=FALSE,$BG294=FALSE)),Tab_NotReq,
IF(AND($C294="",$D294="",$F294="",$I294="",$R294="",$U294="",$W294="",$AA294="",$AB294=""),"",
IF(COUNTIF($AA294:$BD294,Incomplete)&gt;=1,Incomplete_or_multiple_errors&amp;": "&amp;INDEX($AA$2:$BD$4,1,MATCH(Incomplete,$AA294:$BD294,0)),Complete)))</f>
        <v/>
      </c>
      <c r="AA294" s="10" t="str">
        <f t="shared" si="182"/>
        <v/>
      </c>
      <c r="AB294" s="10" t="str" cm="1">
        <f t="array" ref="AB294">IF($AB$1=No,"",
IF(OR(BF294=FALSE,BG294=FALSE),"",
IF(AND(SUMPRODUCT(--(BH294:BH$336=TRUE))=0,SUMPRODUCT(--(BI294:BI$336=TRUE))=0),"",Incomplete)))</f>
        <v/>
      </c>
      <c r="AC294" s="10" t="str">
        <f>IF(AC$1=No,"",IF($C294="","",
IF(COUNTIF('Substances &amp; Codes'!$B$4:$H$276,$C294)=0,Incomplete,Complete)))</f>
        <v/>
      </c>
      <c r="AD294" s="10" t="str">
        <f t="shared" si="178"/>
        <v/>
      </c>
      <c r="AE294" s="10" t="str">
        <f t="shared" si="183"/>
        <v/>
      </c>
      <c r="AF294" s="10" t="str">
        <f t="shared" si="184"/>
        <v/>
      </c>
      <c r="AG294" s="10" t="str">
        <f t="shared" si="185"/>
        <v/>
      </c>
      <c r="AH294" s="10" t="str">
        <f t="shared" si="186"/>
        <v/>
      </c>
      <c r="AI294" s="10" t="str">
        <f t="shared" si="187"/>
        <v/>
      </c>
      <c r="AJ294" s="10" t="str">
        <f t="shared" si="188"/>
        <v/>
      </c>
      <c r="AK294" s="10" t="str">
        <f t="shared" si="189"/>
        <v/>
      </c>
      <c r="AL294" s="10" t="str">
        <f t="shared" si="190"/>
        <v/>
      </c>
      <c r="AM294" s="10" t="str">
        <f t="shared" si="191"/>
        <v/>
      </c>
      <c r="AN294" s="10" t="str">
        <f t="shared" si="192"/>
        <v/>
      </c>
      <c r="AO294" s="10" t="str">
        <f t="shared" si="193"/>
        <v/>
      </c>
      <c r="AP294" s="10" t="str">
        <f t="shared" si="194"/>
        <v/>
      </c>
      <c r="AQ294" s="10" t="str">
        <f t="shared" si="195"/>
        <v/>
      </c>
      <c r="AR294" s="10" t="str">
        <f t="shared" si="196"/>
        <v/>
      </c>
      <c r="AS294" s="10" t="str">
        <f t="shared" si="197"/>
        <v/>
      </c>
      <c r="AT294" s="10" t="str">
        <f t="shared" si="198"/>
        <v/>
      </c>
      <c r="AU294" s="10" t="str">
        <f t="shared" si="199"/>
        <v/>
      </c>
      <c r="AV294" s="10" t="str">
        <f t="shared" si="200"/>
        <v/>
      </c>
      <c r="AW294" s="10" t="str">
        <f t="shared" si="201"/>
        <v/>
      </c>
      <c r="AX294" s="10" t="str">
        <f t="shared" si="202"/>
        <v/>
      </c>
      <c r="AY294" s="10" t="str">
        <f t="shared" si="203"/>
        <v/>
      </c>
      <c r="AZ294" s="10" t="str">
        <f t="shared" si="204"/>
        <v/>
      </c>
      <c r="BA294" s="10" t="str">
        <f t="shared" si="205"/>
        <v/>
      </c>
      <c r="BB294" s="10" t="str">
        <f t="shared" si="206"/>
        <v/>
      </c>
      <c r="BC294" s="10" t="str">
        <f t="shared" si="215"/>
        <v/>
      </c>
      <c r="BD294" s="10" t="str">
        <f t="shared" si="207"/>
        <v/>
      </c>
      <c r="BE294" s="10"/>
      <c r="BF294" s="10" t="b">
        <f t="shared" si="208"/>
        <v>1</v>
      </c>
      <c r="BG294" s="10" t="b">
        <f t="shared" si="179"/>
        <v>1</v>
      </c>
      <c r="BH294" s="10" t="b">
        <f t="shared" si="209"/>
        <v>0</v>
      </c>
      <c r="BI294" s="10" t="b">
        <f t="shared" si="180"/>
        <v>0</v>
      </c>
      <c r="BJ294" s="10"/>
      <c r="BK294" s="10">
        <v>1000</v>
      </c>
      <c r="BL294" s="59">
        <f t="shared" si="181"/>
        <v>0</v>
      </c>
      <c r="BM294" s="59">
        <v>10</v>
      </c>
      <c r="BN294" s="10"/>
      <c r="BO294" s="10">
        <f t="shared" si="210"/>
        <v>0</v>
      </c>
      <c r="BP294" s="59">
        <f t="shared" si="211"/>
        <v>0</v>
      </c>
      <c r="BQ294" s="59">
        <f t="shared" si="212"/>
        <v>0</v>
      </c>
      <c r="BR294" s="59">
        <f t="shared" si="213"/>
        <v>0</v>
      </c>
      <c r="BS294" s="59">
        <f t="shared" si="214"/>
        <v>0</v>
      </c>
    </row>
    <row r="295" spans="1:71" x14ac:dyDescent="0.35">
      <c r="A295" s="25"/>
      <c r="B295" s="25"/>
      <c r="C295" s="51"/>
      <c r="D295" s="10" t="str">
        <f t="shared" si="177"/>
        <v/>
      </c>
      <c r="E295" s="28"/>
      <c r="F295" s="28"/>
      <c r="G295" s="28" t="s">
        <v>4</v>
      </c>
      <c r="H295" s="28"/>
      <c r="I295" s="28"/>
      <c r="J295" s="28" t="s">
        <v>4</v>
      </c>
      <c r="K295" s="28"/>
      <c r="L295" s="28"/>
      <c r="M295" s="28" t="s">
        <v>4</v>
      </c>
      <c r="N295" s="28"/>
      <c r="O295" s="28"/>
      <c r="P295" s="28" t="s">
        <v>4</v>
      </c>
      <c r="Q295" s="28"/>
      <c r="R295" s="28"/>
      <c r="S295" s="28" t="s">
        <v>4</v>
      </c>
      <c r="T295" s="28"/>
      <c r="U295" s="28"/>
      <c r="V295" s="51" t="s">
        <v>4</v>
      </c>
      <c r="W295" s="51"/>
      <c r="X295" s="28" t="s">
        <v>4</v>
      </c>
      <c r="Y295" s="10" t="str">
        <f>IF(AND('Section 8'!$L$4=No,OR($BF295=FALSE,$BG295=FALSE)),Tab_NotReq,
IF(AND($C295="",$D295="",$F295="",$I295="",$R295="",$U295="",$W295="",$AA295="",$AB295=""),"",
IF(COUNTIF($AA295:$BD295,Incomplete)&gt;=1,Incomplete_or_multiple_errors&amp;": "&amp;INDEX($AA$2:$BD$4,1,MATCH(Incomplete,$AA295:$BD295,0)),Complete)))</f>
        <v/>
      </c>
      <c r="AA295" s="10" t="str">
        <f t="shared" si="182"/>
        <v/>
      </c>
      <c r="AB295" s="10" t="str" cm="1">
        <f t="array" ref="AB295">IF($AB$1=No,"",
IF(OR(BF295=FALSE,BG295=FALSE),"",
IF(AND(SUMPRODUCT(--(BH295:BH$336=TRUE))=0,SUMPRODUCT(--(BI295:BI$336=TRUE))=0),"",Incomplete)))</f>
        <v/>
      </c>
      <c r="AC295" s="10" t="str">
        <f>IF(AC$1=No,"",IF($C295="","",
IF(COUNTIF('Substances &amp; Codes'!$B$4:$H$276,$C295)=0,Incomplete,Complete)))</f>
        <v/>
      </c>
      <c r="AD295" s="10" t="str">
        <f t="shared" si="178"/>
        <v/>
      </c>
      <c r="AE295" s="10" t="str">
        <f t="shared" si="183"/>
        <v/>
      </c>
      <c r="AF295" s="10" t="str">
        <f t="shared" si="184"/>
        <v/>
      </c>
      <c r="AG295" s="10" t="str">
        <f t="shared" si="185"/>
        <v/>
      </c>
      <c r="AH295" s="10" t="str">
        <f t="shared" si="186"/>
        <v/>
      </c>
      <c r="AI295" s="10" t="str">
        <f t="shared" si="187"/>
        <v/>
      </c>
      <c r="AJ295" s="10" t="str">
        <f t="shared" si="188"/>
        <v/>
      </c>
      <c r="AK295" s="10" t="str">
        <f t="shared" si="189"/>
        <v/>
      </c>
      <c r="AL295" s="10" t="str">
        <f t="shared" si="190"/>
        <v/>
      </c>
      <c r="AM295" s="10" t="str">
        <f t="shared" si="191"/>
        <v/>
      </c>
      <c r="AN295" s="10" t="str">
        <f t="shared" si="192"/>
        <v/>
      </c>
      <c r="AO295" s="10" t="str">
        <f t="shared" si="193"/>
        <v/>
      </c>
      <c r="AP295" s="10" t="str">
        <f t="shared" si="194"/>
        <v/>
      </c>
      <c r="AQ295" s="10" t="str">
        <f t="shared" si="195"/>
        <v/>
      </c>
      <c r="AR295" s="10" t="str">
        <f t="shared" si="196"/>
        <v/>
      </c>
      <c r="AS295" s="10" t="str">
        <f t="shared" si="197"/>
        <v/>
      </c>
      <c r="AT295" s="10" t="str">
        <f t="shared" si="198"/>
        <v/>
      </c>
      <c r="AU295" s="10" t="str">
        <f t="shared" si="199"/>
        <v/>
      </c>
      <c r="AV295" s="10" t="str">
        <f t="shared" si="200"/>
        <v/>
      </c>
      <c r="AW295" s="10" t="str">
        <f t="shared" si="201"/>
        <v/>
      </c>
      <c r="AX295" s="10" t="str">
        <f t="shared" si="202"/>
        <v/>
      </c>
      <c r="AY295" s="10" t="str">
        <f t="shared" si="203"/>
        <v/>
      </c>
      <c r="AZ295" s="10" t="str">
        <f t="shared" si="204"/>
        <v/>
      </c>
      <c r="BA295" s="10" t="str">
        <f t="shared" si="205"/>
        <v/>
      </c>
      <c r="BB295" s="10" t="str">
        <f t="shared" si="206"/>
        <v/>
      </c>
      <c r="BC295" s="10" t="str">
        <f t="shared" si="215"/>
        <v/>
      </c>
      <c r="BD295" s="10" t="str">
        <f t="shared" si="207"/>
        <v/>
      </c>
      <c r="BE295" s="10"/>
      <c r="BF295" s="10" t="b">
        <f t="shared" si="208"/>
        <v>1</v>
      </c>
      <c r="BG295" s="10" t="b">
        <f t="shared" si="179"/>
        <v>1</v>
      </c>
      <c r="BH295" s="10" t="b">
        <f t="shared" si="209"/>
        <v>0</v>
      </c>
      <c r="BI295" s="10" t="b">
        <f t="shared" si="180"/>
        <v>0</v>
      </c>
      <c r="BJ295" s="10"/>
      <c r="BK295" s="10">
        <v>1000</v>
      </c>
      <c r="BL295" s="59">
        <f t="shared" si="181"/>
        <v>0</v>
      </c>
      <c r="BM295" s="59">
        <v>10</v>
      </c>
      <c r="BN295" s="10"/>
      <c r="BO295" s="10">
        <f t="shared" si="210"/>
        <v>0</v>
      </c>
      <c r="BP295" s="59">
        <f t="shared" si="211"/>
        <v>0</v>
      </c>
      <c r="BQ295" s="59">
        <f t="shared" si="212"/>
        <v>0</v>
      </c>
      <c r="BR295" s="59">
        <f t="shared" si="213"/>
        <v>0</v>
      </c>
      <c r="BS295" s="59">
        <f t="shared" si="214"/>
        <v>0</v>
      </c>
    </row>
    <row r="296" spans="1:71" x14ac:dyDescent="0.35">
      <c r="A296" s="25"/>
      <c r="B296" s="25"/>
      <c r="C296" s="51"/>
      <c r="D296" s="10" t="str">
        <f t="shared" si="177"/>
        <v/>
      </c>
      <c r="E296" s="28"/>
      <c r="F296" s="28"/>
      <c r="G296" s="28" t="s">
        <v>4</v>
      </c>
      <c r="H296" s="28"/>
      <c r="I296" s="28"/>
      <c r="J296" s="28" t="s">
        <v>4</v>
      </c>
      <c r="K296" s="28"/>
      <c r="L296" s="28"/>
      <c r="M296" s="28" t="s">
        <v>4</v>
      </c>
      <c r="N296" s="28"/>
      <c r="O296" s="28"/>
      <c r="P296" s="28" t="s">
        <v>4</v>
      </c>
      <c r="Q296" s="28"/>
      <c r="R296" s="28"/>
      <c r="S296" s="28" t="s">
        <v>4</v>
      </c>
      <c r="T296" s="28"/>
      <c r="U296" s="28"/>
      <c r="V296" s="51" t="s">
        <v>4</v>
      </c>
      <c r="W296" s="51"/>
      <c r="X296" s="28" t="s">
        <v>4</v>
      </c>
      <c r="Y296" s="10" t="str">
        <f>IF(AND('Section 8'!$L$4=No,OR($BF296=FALSE,$BG296=FALSE)),Tab_NotReq,
IF(AND($C296="",$D296="",$F296="",$I296="",$R296="",$U296="",$W296="",$AA296="",$AB296=""),"",
IF(COUNTIF($AA296:$BD296,Incomplete)&gt;=1,Incomplete_or_multiple_errors&amp;": "&amp;INDEX($AA$2:$BD$4,1,MATCH(Incomplete,$AA296:$BD296,0)),Complete)))</f>
        <v/>
      </c>
      <c r="AA296" s="10" t="str">
        <f t="shared" si="182"/>
        <v/>
      </c>
      <c r="AB296" s="10" t="str" cm="1">
        <f t="array" ref="AB296">IF($AB$1=No,"",
IF(OR(BF296=FALSE,BG296=FALSE),"",
IF(AND(SUMPRODUCT(--(BH296:BH$336=TRUE))=0,SUMPRODUCT(--(BI296:BI$336=TRUE))=0),"",Incomplete)))</f>
        <v/>
      </c>
      <c r="AC296" s="10" t="str">
        <f>IF(AC$1=No,"",IF($C296="","",
IF(COUNTIF('Substances &amp; Codes'!$B$4:$H$276,$C296)=0,Incomplete,Complete)))</f>
        <v/>
      </c>
      <c r="AD296" s="10" t="str">
        <f t="shared" si="178"/>
        <v/>
      </c>
      <c r="AE296" s="10" t="str">
        <f t="shared" si="183"/>
        <v/>
      </c>
      <c r="AF296" s="10" t="str">
        <f t="shared" si="184"/>
        <v/>
      </c>
      <c r="AG296" s="10" t="str">
        <f t="shared" si="185"/>
        <v/>
      </c>
      <c r="AH296" s="10" t="str">
        <f t="shared" si="186"/>
        <v/>
      </c>
      <c r="AI296" s="10" t="str">
        <f t="shared" si="187"/>
        <v/>
      </c>
      <c r="AJ296" s="10" t="str">
        <f t="shared" si="188"/>
        <v/>
      </c>
      <c r="AK296" s="10" t="str">
        <f t="shared" si="189"/>
        <v/>
      </c>
      <c r="AL296" s="10" t="str">
        <f t="shared" si="190"/>
        <v/>
      </c>
      <c r="AM296" s="10" t="str">
        <f t="shared" si="191"/>
        <v/>
      </c>
      <c r="AN296" s="10" t="str">
        <f t="shared" si="192"/>
        <v/>
      </c>
      <c r="AO296" s="10" t="str">
        <f t="shared" si="193"/>
        <v/>
      </c>
      <c r="AP296" s="10" t="str">
        <f t="shared" si="194"/>
        <v/>
      </c>
      <c r="AQ296" s="10" t="str">
        <f t="shared" si="195"/>
        <v/>
      </c>
      <c r="AR296" s="10" t="str">
        <f t="shared" si="196"/>
        <v/>
      </c>
      <c r="AS296" s="10" t="str">
        <f t="shared" si="197"/>
        <v/>
      </c>
      <c r="AT296" s="10" t="str">
        <f t="shared" si="198"/>
        <v/>
      </c>
      <c r="AU296" s="10" t="str">
        <f t="shared" si="199"/>
        <v/>
      </c>
      <c r="AV296" s="10" t="str">
        <f t="shared" si="200"/>
        <v/>
      </c>
      <c r="AW296" s="10" t="str">
        <f t="shared" si="201"/>
        <v/>
      </c>
      <c r="AX296" s="10" t="str">
        <f t="shared" si="202"/>
        <v/>
      </c>
      <c r="AY296" s="10" t="str">
        <f t="shared" si="203"/>
        <v/>
      </c>
      <c r="AZ296" s="10" t="str">
        <f t="shared" si="204"/>
        <v/>
      </c>
      <c r="BA296" s="10" t="str">
        <f t="shared" si="205"/>
        <v/>
      </c>
      <c r="BB296" s="10" t="str">
        <f t="shared" si="206"/>
        <v/>
      </c>
      <c r="BC296" s="10" t="str">
        <f t="shared" si="215"/>
        <v/>
      </c>
      <c r="BD296" s="10" t="str">
        <f t="shared" si="207"/>
        <v/>
      </c>
      <c r="BE296" s="10"/>
      <c r="BF296" s="10" t="b">
        <f t="shared" si="208"/>
        <v>1</v>
      </c>
      <c r="BG296" s="10" t="b">
        <f t="shared" si="179"/>
        <v>1</v>
      </c>
      <c r="BH296" s="10" t="b">
        <f t="shared" si="209"/>
        <v>0</v>
      </c>
      <c r="BI296" s="10" t="b">
        <f t="shared" si="180"/>
        <v>0</v>
      </c>
      <c r="BJ296" s="10"/>
      <c r="BK296" s="10">
        <v>1000</v>
      </c>
      <c r="BL296" s="59">
        <f t="shared" si="181"/>
        <v>0</v>
      </c>
      <c r="BM296" s="59">
        <v>10</v>
      </c>
      <c r="BN296" s="10"/>
      <c r="BO296" s="10">
        <f t="shared" si="210"/>
        <v>0</v>
      </c>
      <c r="BP296" s="59">
        <f t="shared" si="211"/>
        <v>0</v>
      </c>
      <c r="BQ296" s="59">
        <f t="shared" si="212"/>
        <v>0</v>
      </c>
      <c r="BR296" s="59">
        <f t="shared" si="213"/>
        <v>0</v>
      </c>
      <c r="BS296" s="59">
        <f t="shared" si="214"/>
        <v>0</v>
      </c>
    </row>
    <row r="297" spans="1:71" x14ac:dyDescent="0.35">
      <c r="A297" s="25"/>
      <c r="B297" s="25"/>
      <c r="C297" s="51"/>
      <c r="D297" s="10" t="str">
        <f t="shared" si="177"/>
        <v/>
      </c>
      <c r="E297" s="28"/>
      <c r="F297" s="28"/>
      <c r="G297" s="28" t="s">
        <v>4</v>
      </c>
      <c r="H297" s="28"/>
      <c r="I297" s="28"/>
      <c r="J297" s="28" t="s">
        <v>4</v>
      </c>
      <c r="K297" s="28"/>
      <c r="L297" s="28"/>
      <c r="M297" s="28" t="s">
        <v>4</v>
      </c>
      <c r="N297" s="28"/>
      <c r="O297" s="28"/>
      <c r="P297" s="28" t="s">
        <v>4</v>
      </c>
      <c r="Q297" s="28"/>
      <c r="R297" s="28"/>
      <c r="S297" s="28" t="s">
        <v>4</v>
      </c>
      <c r="T297" s="28"/>
      <c r="U297" s="28"/>
      <c r="V297" s="51" t="s">
        <v>4</v>
      </c>
      <c r="W297" s="51"/>
      <c r="X297" s="28" t="s">
        <v>4</v>
      </c>
      <c r="Y297" s="10" t="str">
        <f>IF(AND('Section 8'!$L$4=No,OR($BF297=FALSE,$BG297=FALSE)),Tab_NotReq,
IF(AND($C297="",$D297="",$F297="",$I297="",$R297="",$U297="",$W297="",$AA297="",$AB297=""),"",
IF(COUNTIF($AA297:$BD297,Incomplete)&gt;=1,Incomplete_or_multiple_errors&amp;": "&amp;INDEX($AA$2:$BD$4,1,MATCH(Incomplete,$AA297:$BD297,0)),Complete)))</f>
        <v/>
      </c>
      <c r="AA297" s="10" t="str">
        <f t="shared" si="182"/>
        <v/>
      </c>
      <c r="AB297" s="10" t="str" cm="1">
        <f t="array" ref="AB297">IF($AB$1=No,"",
IF(OR(BF297=FALSE,BG297=FALSE),"",
IF(AND(SUMPRODUCT(--(BH297:BH$336=TRUE))=0,SUMPRODUCT(--(BI297:BI$336=TRUE))=0),"",Incomplete)))</f>
        <v/>
      </c>
      <c r="AC297" s="10" t="str">
        <f>IF(AC$1=No,"",IF($C297="","",
IF(COUNTIF('Substances &amp; Codes'!$B$4:$H$276,$C297)=0,Incomplete,Complete)))</f>
        <v/>
      </c>
      <c r="AD297" s="10" t="str">
        <f t="shared" si="178"/>
        <v/>
      </c>
      <c r="AE297" s="10" t="str">
        <f t="shared" si="183"/>
        <v/>
      </c>
      <c r="AF297" s="10" t="str">
        <f t="shared" si="184"/>
        <v/>
      </c>
      <c r="AG297" s="10" t="str">
        <f t="shared" si="185"/>
        <v/>
      </c>
      <c r="AH297" s="10" t="str">
        <f t="shared" si="186"/>
        <v/>
      </c>
      <c r="AI297" s="10" t="str">
        <f t="shared" si="187"/>
        <v/>
      </c>
      <c r="AJ297" s="10" t="str">
        <f t="shared" si="188"/>
        <v/>
      </c>
      <c r="AK297" s="10" t="str">
        <f t="shared" si="189"/>
        <v/>
      </c>
      <c r="AL297" s="10" t="str">
        <f t="shared" si="190"/>
        <v/>
      </c>
      <c r="AM297" s="10" t="str">
        <f t="shared" si="191"/>
        <v/>
      </c>
      <c r="AN297" s="10" t="str">
        <f t="shared" si="192"/>
        <v/>
      </c>
      <c r="AO297" s="10" t="str">
        <f t="shared" si="193"/>
        <v/>
      </c>
      <c r="AP297" s="10" t="str">
        <f t="shared" si="194"/>
        <v/>
      </c>
      <c r="AQ297" s="10" t="str">
        <f t="shared" si="195"/>
        <v/>
      </c>
      <c r="AR297" s="10" t="str">
        <f t="shared" si="196"/>
        <v/>
      </c>
      <c r="AS297" s="10" t="str">
        <f t="shared" si="197"/>
        <v/>
      </c>
      <c r="AT297" s="10" t="str">
        <f t="shared" si="198"/>
        <v/>
      </c>
      <c r="AU297" s="10" t="str">
        <f t="shared" si="199"/>
        <v/>
      </c>
      <c r="AV297" s="10" t="str">
        <f t="shared" si="200"/>
        <v/>
      </c>
      <c r="AW297" s="10" t="str">
        <f t="shared" si="201"/>
        <v/>
      </c>
      <c r="AX297" s="10" t="str">
        <f t="shared" si="202"/>
        <v/>
      </c>
      <c r="AY297" s="10" t="str">
        <f t="shared" si="203"/>
        <v/>
      </c>
      <c r="AZ297" s="10" t="str">
        <f t="shared" si="204"/>
        <v/>
      </c>
      <c r="BA297" s="10" t="str">
        <f t="shared" si="205"/>
        <v/>
      </c>
      <c r="BB297" s="10" t="str">
        <f t="shared" si="206"/>
        <v/>
      </c>
      <c r="BC297" s="10" t="str">
        <f t="shared" si="215"/>
        <v/>
      </c>
      <c r="BD297" s="10" t="str">
        <f t="shared" si="207"/>
        <v/>
      </c>
      <c r="BE297" s="10"/>
      <c r="BF297" s="10" t="b">
        <f t="shared" si="208"/>
        <v>1</v>
      </c>
      <c r="BG297" s="10" t="b">
        <f t="shared" si="179"/>
        <v>1</v>
      </c>
      <c r="BH297" s="10" t="b">
        <f t="shared" si="209"/>
        <v>0</v>
      </c>
      <c r="BI297" s="10" t="b">
        <f t="shared" si="180"/>
        <v>0</v>
      </c>
      <c r="BJ297" s="10"/>
      <c r="BK297" s="10">
        <v>1000</v>
      </c>
      <c r="BL297" s="59">
        <f t="shared" si="181"/>
        <v>0</v>
      </c>
      <c r="BM297" s="59">
        <v>10</v>
      </c>
      <c r="BN297" s="10"/>
      <c r="BO297" s="10">
        <f t="shared" si="210"/>
        <v>0</v>
      </c>
      <c r="BP297" s="59">
        <f t="shared" si="211"/>
        <v>0</v>
      </c>
      <c r="BQ297" s="59">
        <f t="shared" si="212"/>
        <v>0</v>
      </c>
      <c r="BR297" s="59">
        <f t="shared" si="213"/>
        <v>0</v>
      </c>
      <c r="BS297" s="59">
        <f t="shared" si="214"/>
        <v>0</v>
      </c>
    </row>
    <row r="298" spans="1:71" x14ac:dyDescent="0.35">
      <c r="A298" s="25"/>
      <c r="B298" s="25"/>
      <c r="C298" s="51"/>
      <c r="D298" s="10" t="str">
        <f t="shared" si="177"/>
        <v/>
      </c>
      <c r="E298" s="28"/>
      <c r="F298" s="28"/>
      <c r="G298" s="28" t="s">
        <v>4</v>
      </c>
      <c r="H298" s="28"/>
      <c r="I298" s="28"/>
      <c r="J298" s="28" t="s">
        <v>4</v>
      </c>
      <c r="K298" s="28"/>
      <c r="L298" s="28"/>
      <c r="M298" s="28" t="s">
        <v>4</v>
      </c>
      <c r="N298" s="28"/>
      <c r="O298" s="28"/>
      <c r="P298" s="28" t="s">
        <v>4</v>
      </c>
      <c r="Q298" s="28"/>
      <c r="R298" s="28"/>
      <c r="S298" s="28" t="s">
        <v>4</v>
      </c>
      <c r="T298" s="28"/>
      <c r="U298" s="28"/>
      <c r="V298" s="51" t="s">
        <v>4</v>
      </c>
      <c r="W298" s="51"/>
      <c r="X298" s="28" t="s">
        <v>4</v>
      </c>
      <c r="Y298" s="10" t="str">
        <f>IF(AND('Section 8'!$L$4=No,OR($BF298=FALSE,$BG298=FALSE)),Tab_NotReq,
IF(AND($C298="",$D298="",$F298="",$I298="",$R298="",$U298="",$W298="",$AA298="",$AB298=""),"",
IF(COUNTIF($AA298:$BD298,Incomplete)&gt;=1,Incomplete_or_multiple_errors&amp;": "&amp;INDEX($AA$2:$BD$4,1,MATCH(Incomplete,$AA298:$BD298,0)),Complete)))</f>
        <v/>
      </c>
      <c r="AA298" s="10" t="str">
        <f t="shared" si="182"/>
        <v/>
      </c>
      <c r="AB298" s="10" t="str" cm="1">
        <f t="array" ref="AB298">IF($AB$1=No,"",
IF(OR(BF298=FALSE,BG298=FALSE),"",
IF(AND(SUMPRODUCT(--(BH298:BH$336=TRUE))=0,SUMPRODUCT(--(BI298:BI$336=TRUE))=0),"",Incomplete)))</f>
        <v/>
      </c>
      <c r="AC298" s="10" t="str">
        <f>IF(AC$1=No,"",IF($C298="","",
IF(COUNTIF('Substances &amp; Codes'!$B$4:$H$276,$C298)=0,Incomplete,Complete)))</f>
        <v/>
      </c>
      <c r="AD298" s="10" t="str">
        <f t="shared" si="178"/>
        <v/>
      </c>
      <c r="AE298" s="10" t="str">
        <f t="shared" si="183"/>
        <v/>
      </c>
      <c r="AF298" s="10" t="str">
        <f t="shared" si="184"/>
        <v/>
      </c>
      <c r="AG298" s="10" t="str">
        <f t="shared" si="185"/>
        <v/>
      </c>
      <c r="AH298" s="10" t="str">
        <f t="shared" si="186"/>
        <v/>
      </c>
      <c r="AI298" s="10" t="str">
        <f t="shared" si="187"/>
        <v/>
      </c>
      <c r="AJ298" s="10" t="str">
        <f t="shared" si="188"/>
        <v/>
      </c>
      <c r="AK298" s="10" t="str">
        <f t="shared" si="189"/>
        <v/>
      </c>
      <c r="AL298" s="10" t="str">
        <f t="shared" si="190"/>
        <v/>
      </c>
      <c r="AM298" s="10" t="str">
        <f t="shared" si="191"/>
        <v/>
      </c>
      <c r="AN298" s="10" t="str">
        <f t="shared" si="192"/>
        <v/>
      </c>
      <c r="AO298" s="10" t="str">
        <f t="shared" si="193"/>
        <v/>
      </c>
      <c r="AP298" s="10" t="str">
        <f t="shared" si="194"/>
        <v/>
      </c>
      <c r="AQ298" s="10" t="str">
        <f t="shared" si="195"/>
        <v/>
      </c>
      <c r="AR298" s="10" t="str">
        <f t="shared" si="196"/>
        <v/>
      </c>
      <c r="AS298" s="10" t="str">
        <f t="shared" si="197"/>
        <v/>
      </c>
      <c r="AT298" s="10" t="str">
        <f t="shared" si="198"/>
        <v/>
      </c>
      <c r="AU298" s="10" t="str">
        <f t="shared" si="199"/>
        <v/>
      </c>
      <c r="AV298" s="10" t="str">
        <f t="shared" si="200"/>
        <v/>
      </c>
      <c r="AW298" s="10" t="str">
        <f t="shared" si="201"/>
        <v/>
      </c>
      <c r="AX298" s="10" t="str">
        <f t="shared" si="202"/>
        <v/>
      </c>
      <c r="AY298" s="10" t="str">
        <f t="shared" si="203"/>
        <v/>
      </c>
      <c r="AZ298" s="10" t="str">
        <f t="shared" si="204"/>
        <v/>
      </c>
      <c r="BA298" s="10" t="str">
        <f t="shared" si="205"/>
        <v/>
      </c>
      <c r="BB298" s="10" t="str">
        <f t="shared" si="206"/>
        <v/>
      </c>
      <c r="BC298" s="10" t="str">
        <f t="shared" si="215"/>
        <v/>
      </c>
      <c r="BD298" s="10" t="str">
        <f t="shared" si="207"/>
        <v/>
      </c>
      <c r="BE298" s="10"/>
      <c r="BF298" s="10" t="b">
        <f t="shared" si="208"/>
        <v>1</v>
      </c>
      <c r="BG298" s="10" t="b">
        <f t="shared" si="179"/>
        <v>1</v>
      </c>
      <c r="BH298" s="10" t="b">
        <f t="shared" si="209"/>
        <v>0</v>
      </c>
      <c r="BI298" s="10" t="b">
        <f t="shared" si="180"/>
        <v>0</v>
      </c>
      <c r="BJ298" s="10"/>
      <c r="BK298" s="10">
        <v>1000</v>
      </c>
      <c r="BL298" s="59">
        <f t="shared" si="181"/>
        <v>0</v>
      </c>
      <c r="BM298" s="59">
        <v>10</v>
      </c>
      <c r="BN298" s="10"/>
      <c r="BO298" s="10">
        <f t="shared" si="210"/>
        <v>0</v>
      </c>
      <c r="BP298" s="59">
        <f t="shared" si="211"/>
        <v>0</v>
      </c>
      <c r="BQ298" s="59">
        <f t="shared" si="212"/>
        <v>0</v>
      </c>
      <c r="BR298" s="59">
        <f t="shared" si="213"/>
        <v>0</v>
      </c>
      <c r="BS298" s="59">
        <f t="shared" si="214"/>
        <v>0</v>
      </c>
    </row>
    <row r="299" spans="1:71" x14ac:dyDescent="0.35">
      <c r="A299" s="25"/>
      <c r="B299" s="25"/>
      <c r="C299" s="51"/>
      <c r="D299" s="10" t="str">
        <f t="shared" si="177"/>
        <v/>
      </c>
      <c r="E299" s="28"/>
      <c r="F299" s="28"/>
      <c r="G299" s="28" t="s">
        <v>4</v>
      </c>
      <c r="H299" s="28"/>
      <c r="I299" s="28"/>
      <c r="J299" s="28" t="s">
        <v>4</v>
      </c>
      <c r="K299" s="28"/>
      <c r="L299" s="28"/>
      <c r="M299" s="28" t="s">
        <v>4</v>
      </c>
      <c r="N299" s="28"/>
      <c r="O299" s="28"/>
      <c r="P299" s="28" t="s">
        <v>4</v>
      </c>
      <c r="Q299" s="28"/>
      <c r="R299" s="28"/>
      <c r="S299" s="28" t="s">
        <v>4</v>
      </c>
      <c r="T299" s="28"/>
      <c r="U299" s="28"/>
      <c r="V299" s="51" t="s">
        <v>4</v>
      </c>
      <c r="W299" s="51"/>
      <c r="X299" s="28" t="s">
        <v>4</v>
      </c>
      <c r="Y299" s="10" t="str">
        <f>IF(AND('Section 8'!$L$4=No,OR($BF299=FALSE,$BG299=FALSE)),Tab_NotReq,
IF(AND($C299="",$D299="",$F299="",$I299="",$R299="",$U299="",$W299="",$AA299="",$AB299=""),"",
IF(COUNTIF($AA299:$BD299,Incomplete)&gt;=1,Incomplete_or_multiple_errors&amp;": "&amp;INDEX($AA$2:$BD$4,1,MATCH(Incomplete,$AA299:$BD299,0)),Complete)))</f>
        <v/>
      </c>
      <c r="AA299" s="10" t="str">
        <f t="shared" si="182"/>
        <v/>
      </c>
      <c r="AB299" s="10" t="str" cm="1">
        <f t="array" ref="AB299">IF($AB$1=No,"",
IF(OR(BF299=FALSE,BG299=FALSE),"",
IF(AND(SUMPRODUCT(--(BH299:BH$336=TRUE))=0,SUMPRODUCT(--(BI299:BI$336=TRUE))=0),"",Incomplete)))</f>
        <v/>
      </c>
      <c r="AC299" s="10" t="str">
        <f>IF(AC$1=No,"",IF($C299="","",
IF(COUNTIF('Substances &amp; Codes'!$B$4:$H$276,$C299)=0,Incomplete,Complete)))</f>
        <v/>
      </c>
      <c r="AD299" s="10" t="str">
        <f t="shared" si="178"/>
        <v/>
      </c>
      <c r="AE299" s="10" t="str">
        <f t="shared" si="183"/>
        <v/>
      </c>
      <c r="AF299" s="10" t="str">
        <f t="shared" si="184"/>
        <v/>
      </c>
      <c r="AG299" s="10" t="str">
        <f t="shared" si="185"/>
        <v/>
      </c>
      <c r="AH299" s="10" t="str">
        <f t="shared" si="186"/>
        <v/>
      </c>
      <c r="AI299" s="10" t="str">
        <f t="shared" si="187"/>
        <v/>
      </c>
      <c r="AJ299" s="10" t="str">
        <f t="shared" si="188"/>
        <v/>
      </c>
      <c r="AK299" s="10" t="str">
        <f t="shared" si="189"/>
        <v/>
      </c>
      <c r="AL299" s="10" t="str">
        <f t="shared" si="190"/>
        <v/>
      </c>
      <c r="AM299" s="10" t="str">
        <f t="shared" si="191"/>
        <v/>
      </c>
      <c r="AN299" s="10" t="str">
        <f t="shared" si="192"/>
        <v/>
      </c>
      <c r="AO299" s="10" t="str">
        <f t="shared" si="193"/>
        <v/>
      </c>
      <c r="AP299" s="10" t="str">
        <f t="shared" si="194"/>
        <v/>
      </c>
      <c r="AQ299" s="10" t="str">
        <f t="shared" si="195"/>
        <v/>
      </c>
      <c r="AR299" s="10" t="str">
        <f t="shared" si="196"/>
        <v/>
      </c>
      <c r="AS299" s="10" t="str">
        <f t="shared" si="197"/>
        <v/>
      </c>
      <c r="AT299" s="10" t="str">
        <f t="shared" si="198"/>
        <v/>
      </c>
      <c r="AU299" s="10" t="str">
        <f t="shared" si="199"/>
        <v/>
      </c>
      <c r="AV299" s="10" t="str">
        <f t="shared" si="200"/>
        <v/>
      </c>
      <c r="AW299" s="10" t="str">
        <f t="shared" si="201"/>
        <v/>
      </c>
      <c r="AX299" s="10" t="str">
        <f t="shared" si="202"/>
        <v/>
      </c>
      <c r="AY299" s="10" t="str">
        <f t="shared" si="203"/>
        <v/>
      </c>
      <c r="AZ299" s="10" t="str">
        <f t="shared" si="204"/>
        <v/>
      </c>
      <c r="BA299" s="10" t="str">
        <f t="shared" si="205"/>
        <v/>
      </c>
      <c r="BB299" s="10" t="str">
        <f t="shared" si="206"/>
        <v/>
      </c>
      <c r="BC299" s="10" t="str">
        <f t="shared" si="215"/>
        <v/>
      </c>
      <c r="BD299" s="10" t="str">
        <f t="shared" si="207"/>
        <v/>
      </c>
      <c r="BE299" s="10"/>
      <c r="BF299" s="10" t="b">
        <f t="shared" si="208"/>
        <v>1</v>
      </c>
      <c r="BG299" s="10" t="b">
        <f t="shared" si="179"/>
        <v>1</v>
      </c>
      <c r="BH299" s="10" t="b">
        <f t="shared" si="209"/>
        <v>0</v>
      </c>
      <c r="BI299" s="10" t="b">
        <f t="shared" si="180"/>
        <v>0</v>
      </c>
      <c r="BJ299" s="10"/>
      <c r="BK299" s="10">
        <v>1000</v>
      </c>
      <c r="BL299" s="59">
        <f t="shared" si="181"/>
        <v>0</v>
      </c>
      <c r="BM299" s="59">
        <v>10</v>
      </c>
      <c r="BN299" s="10"/>
      <c r="BO299" s="10">
        <f t="shared" si="210"/>
        <v>0</v>
      </c>
      <c r="BP299" s="59">
        <f t="shared" si="211"/>
        <v>0</v>
      </c>
      <c r="BQ299" s="59">
        <f t="shared" si="212"/>
        <v>0</v>
      </c>
      <c r="BR299" s="59">
        <f t="shared" si="213"/>
        <v>0</v>
      </c>
      <c r="BS299" s="59">
        <f t="shared" si="214"/>
        <v>0</v>
      </c>
    </row>
    <row r="300" spans="1:71" x14ac:dyDescent="0.35">
      <c r="A300" s="25"/>
      <c r="B300" s="25"/>
      <c r="C300" s="51"/>
      <c r="D300" s="10" t="str">
        <f t="shared" si="177"/>
        <v/>
      </c>
      <c r="E300" s="28"/>
      <c r="F300" s="28"/>
      <c r="G300" s="28" t="s">
        <v>4</v>
      </c>
      <c r="H300" s="28"/>
      <c r="I300" s="28"/>
      <c r="J300" s="28" t="s">
        <v>4</v>
      </c>
      <c r="K300" s="28"/>
      <c r="L300" s="28"/>
      <c r="M300" s="28" t="s">
        <v>4</v>
      </c>
      <c r="N300" s="28"/>
      <c r="O300" s="28"/>
      <c r="P300" s="28" t="s">
        <v>4</v>
      </c>
      <c r="Q300" s="28"/>
      <c r="R300" s="28"/>
      <c r="S300" s="28" t="s">
        <v>4</v>
      </c>
      <c r="T300" s="28"/>
      <c r="U300" s="28"/>
      <c r="V300" s="51" t="s">
        <v>4</v>
      </c>
      <c r="W300" s="51"/>
      <c r="X300" s="28" t="s">
        <v>4</v>
      </c>
      <c r="Y300" s="10" t="str">
        <f>IF(AND('Section 8'!$L$4=No,OR($BF300=FALSE,$BG300=FALSE)),Tab_NotReq,
IF(AND($C300="",$D300="",$F300="",$I300="",$R300="",$U300="",$W300="",$AA300="",$AB300=""),"",
IF(COUNTIF($AA300:$BD300,Incomplete)&gt;=1,Incomplete_or_multiple_errors&amp;": "&amp;INDEX($AA$2:$BD$4,1,MATCH(Incomplete,$AA300:$BD300,0)),Complete)))</f>
        <v/>
      </c>
      <c r="AA300" s="10" t="str">
        <f t="shared" si="182"/>
        <v/>
      </c>
      <c r="AB300" s="10" t="str" cm="1">
        <f t="array" ref="AB300">IF($AB$1=No,"",
IF(OR(BF300=FALSE,BG300=FALSE),"",
IF(AND(SUMPRODUCT(--(BH300:BH$336=TRUE))=0,SUMPRODUCT(--(BI300:BI$336=TRUE))=0),"",Incomplete)))</f>
        <v/>
      </c>
      <c r="AC300" s="10" t="str">
        <f>IF(AC$1=No,"",IF($C300="","",
IF(COUNTIF('Substances &amp; Codes'!$B$4:$H$276,$C300)=0,Incomplete,Complete)))</f>
        <v/>
      </c>
      <c r="AD300" s="10" t="str">
        <f t="shared" si="178"/>
        <v/>
      </c>
      <c r="AE300" s="10" t="str">
        <f t="shared" si="183"/>
        <v/>
      </c>
      <c r="AF300" s="10" t="str">
        <f t="shared" si="184"/>
        <v/>
      </c>
      <c r="AG300" s="10" t="str">
        <f t="shared" si="185"/>
        <v/>
      </c>
      <c r="AH300" s="10" t="str">
        <f t="shared" si="186"/>
        <v/>
      </c>
      <c r="AI300" s="10" t="str">
        <f t="shared" si="187"/>
        <v/>
      </c>
      <c r="AJ300" s="10" t="str">
        <f t="shared" si="188"/>
        <v/>
      </c>
      <c r="AK300" s="10" t="str">
        <f t="shared" si="189"/>
        <v/>
      </c>
      <c r="AL300" s="10" t="str">
        <f t="shared" si="190"/>
        <v/>
      </c>
      <c r="AM300" s="10" t="str">
        <f t="shared" si="191"/>
        <v/>
      </c>
      <c r="AN300" s="10" t="str">
        <f t="shared" si="192"/>
        <v/>
      </c>
      <c r="AO300" s="10" t="str">
        <f t="shared" si="193"/>
        <v/>
      </c>
      <c r="AP300" s="10" t="str">
        <f t="shared" si="194"/>
        <v/>
      </c>
      <c r="AQ300" s="10" t="str">
        <f t="shared" si="195"/>
        <v/>
      </c>
      <c r="AR300" s="10" t="str">
        <f t="shared" si="196"/>
        <v/>
      </c>
      <c r="AS300" s="10" t="str">
        <f t="shared" si="197"/>
        <v/>
      </c>
      <c r="AT300" s="10" t="str">
        <f t="shared" si="198"/>
        <v/>
      </c>
      <c r="AU300" s="10" t="str">
        <f t="shared" si="199"/>
        <v/>
      </c>
      <c r="AV300" s="10" t="str">
        <f t="shared" si="200"/>
        <v/>
      </c>
      <c r="AW300" s="10" t="str">
        <f t="shared" si="201"/>
        <v/>
      </c>
      <c r="AX300" s="10" t="str">
        <f t="shared" si="202"/>
        <v/>
      </c>
      <c r="AY300" s="10" t="str">
        <f t="shared" si="203"/>
        <v/>
      </c>
      <c r="AZ300" s="10" t="str">
        <f t="shared" si="204"/>
        <v/>
      </c>
      <c r="BA300" s="10" t="str">
        <f t="shared" si="205"/>
        <v/>
      </c>
      <c r="BB300" s="10" t="str">
        <f t="shared" si="206"/>
        <v/>
      </c>
      <c r="BC300" s="10" t="str">
        <f t="shared" si="215"/>
        <v/>
      </c>
      <c r="BD300" s="10" t="str">
        <f t="shared" si="207"/>
        <v/>
      </c>
      <c r="BE300" s="10"/>
      <c r="BF300" s="10" t="b">
        <f t="shared" si="208"/>
        <v>1</v>
      </c>
      <c r="BG300" s="10" t="b">
        <f t="shared" si="179"/>
        <v>1</v>
      </c>
      <c r="BH300" s="10" t="b">
        <f t="shared" si="209"/>
        <v>0</v>
      </c>
      <c r="BI300" s="10" t="b">
        <f t="shared" si="180"/>
        <v>0</v>
      </c>
      <c r="BJ300" s="10"/>
      <c r="BK300" s="10">
        <v>1000</v>
      </c>
      <c r="BL300" s="59">
        <f t="shared" si="181"/>
        <v>0</v>
      </c>
      <c r="BM300" s="59">
        <v>10</v>
      </c>
      <c r="BN300" s="10"/>
      <c r="BO300" s="10">
        <f t="shared" si="210"/>
        <v>0</v>
      </c>
      <c r="BP300" s="59">
        <f t="shared" si="211"/>
        <v>0</v>
      </c>
      <c r="BQ300" s="59">
        <f t="shared" si="212"/>
        <v>0</v>
      </c>
      <c r="BR300" s="59">
        <f t="shared" si="213"/>
        <v>0</v>
      </c>
      <c r="BS300" s="59">
        <f t="shared" si="214"/>
        <v>0</v>
      </c>
    </row>
    <row r="301" spans="1:71" x14ac:dyDescent="0.35">
      <c r="A301" s="25"/>
      <c r="B301" s="25"/>
      <c r="C301" s="51"/>
      <c r="D301" s="10" t="str">
        <f t="shared" si="177"/>
        <v/>
      </c>
      <c r="E301" s="28"/>
      <c r="F301" s="28"/>
      <c r="G301" s="28" t="s">
        <v>4</v>
      </c>
      <c r="H301" s="28"/>
      <c r="I301" s="28"/>
      <c r="J301" s="28" t="s">
        <v>4</v>
      </c>
      <c r="K301" s="28"/>
      <c r="L301" s="28"/>
      <c r="M301" s="28" t="s">
        <v>4</v>
      </c>
      <c r="N301" s="28"/>
      <c r="O301" s="28"/>
      <c r="P301" s="28" t="s">
        <v>4</v>
      </c>
      <c r="Q301" s="28"/>
      <c r="R301" s="28"/>
      <c r="S301" s="28" t="s">
        <v>4</v>
      </c>
      <c r="T301" s="28"/>
      <c r="U301" s="28"/>
      <c r="V301" s="51" t="s">
        <v>4</v>
      </c>
      <c r="W301" s="51"/>
      <c r="X301" s="28" t="s">
        <v>4</v>
      </c>
      <c r="Y301" s="10" t="str">
        <f>IF(AND('Section 8'!$L$4=No,OR($BF301=FALSE,$BG301=FALSE)),Tab_NotReq,
IF(AND($C301="",$D301="",$F301="",$I301="",$R301="",$U301="",$W301="",$AA301="",$AB301=""),"",
IF(COUNTIF($AA301:$BD301,Incomplete)&gt;=1,Incomplete_or_multiple_errors&amp;": "&amp;INDEX($AA$2:$BD$4,1,MATCH(Incomplete,$AA301:$BD301,0)),Complete)))</f>
        <v/>
      </c>
      <c r="AA301" s="10" t="str">
        <f t="shared" si="182"/>
        <v/>
      </c>
      <c r="AB301" s="10" t="str" cm="1">
        <f t="array" ref="AB301">IF($AB$1=No,"",
IF(OR(BF301=FALSE,BG301=FALSE),"",
IF(AND(SUMPRODUCT(--(BH301:BH$336=TRUE))=0,SUMPRODUCT(--(BI301:BI$336=TRUE))=0),"",Incomplete)))</f>
        <v/>
      </c>
      <c r="AC301" s="10" t="str">
        <f>IF(AC$1=No,"",IF($C301="","",
IF(COUNTIF('Substances &amp; Codes'!$B$4:$H$276,$C301)=0,Incomplete,Complete)))</f>
        <v/>
      </c>
      <c r="AD301" s="10" t="str">
        <f t="shared" si="178"/>
        <v/>
      </c>
      <c r="AE301" s="10" t="str">
        <f t="shared" si="183"/>
        <v/>
      </c>
      <c r="AF301" s="10" t="str">
        <f t="shared" si="184"/>
        <v/>
      </c>
      <c r="AG301" s="10" t="str">
        <f t="shared" si="185"/>
        <v/>
      </c>
      <c r="AH301" s="10" t="str">
        <f t="shared" si="186"/>
        <v/>
      </c>
      <c r="AI301" s="10" t="str">
        <f t="shared" si="187"/>
        <v/>
      </c>
      <c r="AJ301" s="10" t="str">
        <f t="shared" si="188"/>
        <v/>
      </c>
      <c r="AK301" s="10" t="str">
        <f t="shared" si="189"/>
        <v/>
      </c>
      <c r="AL301" s="10" t="str">
        <f t="shared" si="190"/>
        <v/>
      </c>
      <c r="AM301" s="10" t="str">
        <f t="shared" si="191"/>
        <v/>
      </c>
      <c r="AN301" s="10" t="str">
        <f t="shared" si="192"/>
        <v/>
      </c>
      <c r="AO301" s="10" t="str">
        <f t="shared" si="193"/>
        <v/>
      </c>
      <c r="AP301" s="10" t="str">
        <f t="shared" si="194"/>
        <v/>
      </c>
      <c r="AQ301" s="10" t="str">
        <f t="shared" si="195"/>
        <v/>
      </c>
      <c r="AR301" s="10" t="str">
        <f t="shared" si="196"/>
        <v/>
      </c>
      <c r="AS301" s="10" t="str">
        <f t="shared" si="197"/>
        <v/>
      </c>
      <c r="AT301" s="10" t="str">
        <f t="shared" si="198"/>
        <v/>
      </c>
      <c r="AU301" s="10" t="str">
        <f t="shared" si="199"/>
        <v/>
      </c>
      <c r="AV301" s="10" t="str">
        <f t="shared" si="200"/>
        <v/>
      </c>
      <c r="AW301" s="10" t="str">
        <f t="shared" si="201"/>
        <v/>
      </c>
      <c r="AX301" s="10" t="str">
        <f t="shared" si="202"/>
        <v/>
      </c>
      <c r="AY301" s="10" t="str">
        <f t="shared" si="203"/>
        <v/>
      </c>
      <c r="AZ301" s="10" t="str">
        <f t="shared" si="204"/>
        <v/>
      </c>
      <c r="BA301" s="10" t="str">
        <f t="shared" si="205"/>
        <v/>
      </c>
      <c r="BB301" s="10" t="str">
        <f t="shared" si="206"/>
        <v/>
      </c>
      <c r="BC301" s="10" t="str">
        <f t="shared" si="215"/>
        <v/>
      </c>
      <c r="BD301" s="10" t="str">
        <f t="shared" si="207"/>
        <v/>
      </c>
      <c r="BE301" s="10"/>
      <c r="BF301" s="10" t="b">
        <f t="shared" si="208"/>
        <v>1</v>
      </c>
      <c r="BG301" s="10" t="b">
        <f t="shared" si="179"/>
        <v>1</v>
      </c>
      <c r="BH301" s="10" t="b">
        <f t="shared" si="209"/>
        <v>0</v>
      </c>
      <c r="BI301" s="10" t="b">
        <f t="shared" si="180"/>
        <v>0</v>
      </c>
      <c r="BJ301" s="10"/>
      <c r="BK301" s="10">
        <v>1000</v>
      </c>
      <c r="BL301" s="59">
        <f t="shared" si="181"/>
        <v>0</v>
      </c>
      <c r="BM301" s="59">
        <v>10</v>
      </c>
      <c r="BN301" s="10"/>
      <c r="BO301" s="10">
        <f t="shared" si="210"/>
        <v>0</v>
      </c>
      <c r="BP301" s="59">
        <f t="shared" si="211"/>
        <v>0</v>
      </c>
      <c r="BQ301" s="59">
        <f t="shared" si="212"/>
        <v>0</v>
      </c>
      <c r="BR301" s="59">
        <f t="shared" si="213"/>
        <v>0</v>
      </c>
      <c r="BS301" s="59">
        <f t="shared" si="214"/>
        <v>0</v>
      </c>
    </row>
    <row r="302" spans="1:71" x14ac:dyDescent="0.35">
      <c r="A302" s="25"/>
      <c r="B302" s="25"/>
      <c r="C302" s="51"/>
      <c r="D302" s="10" t="str">
        <f t="shared" si="177"/>
        <v/>
      </c>
      <c r="E302" s="28"/>
      <c r="F302" s="28"/>
      <c r="G302" s="28" t="s">
        <v>4</v>
      </c>
      <c r="H302" s="28"/>
      <c r="I302" s="28"/>
      <c r="J302" s="28" t="s">
        <v>4</v>
      </c>
      <c r="K302" s="28"/>
      <c r="L302" s="28"/>
      <c r="M302" s="28" t="s">
        <v>4</v>
      </c>
      <c r="N302" s="28"/>
      <c r="O302" s="28"/>
      <c r="P302" s="28" t="s">
        <v>4</v>
      </c>
      <c r="Q302" s="28"/>
      <c r="R302" s="28"/>
      <c r="S302" s="28" t="s">
        <v>4</v>
      </c>
      <c r="T302" s="28"/>
      <c r="U302" s="28"/>
      <c r="V302" s="51" t="s">
        <v>4</v>
      </c>
      <c r="W302" s="51"/>
      <c r="X302" s="28" t="s">
        <v>4</v>
      </c>
      <c r="Y302" s="10" t="str">
        <f>IF(AND('Section 8'!$L$4=No,OR($BF302=FALSE,$BG302=FALSE)),Tab_NotReq,
IF(AND($C302="",$D302="",$F302="",$I302="",$R302="",$U302="",$W302="",$AA302="",$AB302=""),"",
IF(COUNTIF($AA302:$BD302,Incomplete)&gt;=1,Incomplete_or_multiple_errors&amp;": "&amp;INDEX($AA$2:$BD$4,1,MATCH(Incomplete,$AA302:$BD302,0)),Complete)))</f>
        <v/>
      </c>
      <c r="AA302" s="10" t="str">
        <f t="shared" si="182"/>
        <v/>
      </c>
      <c r="AB302" s="10" t="str" cm="1">
        <f t="array" ref="AB302">IF($AB$1=No,"",
IF(OR(BF302=FALSE,BG302=FALSE),"",
IF(AND(SUMPRODUCT(--(BH302:BH$336=TRUE))=0,SUMPRODUCT(--(BI302:BI$336=TRUE))=0),"",Incomplete)))</f>
        <v/>
      </c>
      <c r="AC302" s="10" t="str">
        <f>IF(AC$1=No,"",IF($C302="","",
IF(COUNTIF('Substances &amp; Codes'!$B$4:$H$276,$C302)=0,Incomplete,Complete)))</f>
        <v/>
      </c>
      <c r="AD302" s="10" t="str">
        <f t="shared" si="178"/>
        <v/>
      </c>
      <c r="AE302" s="10" t="str">
        <f t="shared" si="183"/>
        <v/>
      </c>
      <c r="AF302" s="10" t="str">
        <f t="shared" si="184"/>
        <v/>
      </c>
      <c r="AG302" s="10" t="str">
        <f t="shared" si="185"/>
        <v/>
      </c>
      <c r="AH302" s="10" t="str">
        <f t="shared" si="186"/>
        <v/>
      </c>
      <c r="AI302" s="10" t="str">
        <f t="shared" si="187"/>
        <v/>
      </c>
      <c r="AJ302" s="10" t="str">
        <f t="shared" si="188"/>
        <v/>
      </c>
      <c r="AK302" s="10" t="str">
        <f t="shared" si="189"/>
        <v/>
      </c>
      <c r="AL302" s="10" t="str">
        <f t="shared" si="190"/>
        <v/>
      </c>
      <c r="AM302" s="10" t="str">
        <f t="shared" si="191"/>
        <v/>
      </c>
      <c r="AN302" s="10" t="str">
        <f t="shared" si="192"/>
        <v/>
      </c>
      <c r="AO302" s="10" t="str">
        <f t="shared" si="193"/>
        <v/>
      </c>
      <c r="AP302" s="10" t="str">
        <f t="shared" si="194"/>
        <v/>
      </c>
      <c r="AQ302" s="10" t="str">
        <f t="shared" si="195"/>
        <v/>
      </c>
      <c r="AR302" s="10" t="str">
        <f t="shared" si="196"/>
        <v/>
      </c>
      <c r="AS302" s="10" t="str">
        <f t="shared" si="197"/>
        <v/>
      </c>
      <c r="AT302" s="10" t="str">
        <f t="shared" si="198"/>
        <v/>
      </c>
      <c r="AU302" s="10" t="str">
        <f t="shared" si="199"/>
        <v/>
      </c>
      <c r="AV302" s="10" t="str">
        <f t="shared" si="200"/>
        <v/>
      </c>
      <c r="AW302" s="10" t="str">
        <f t="shared" si="201"/>
        <v/>
      </c>
      <c r="AX302" s="10" t="str">
        <f t="shared" si="202"/>
        <v/>
      </c>
      <c r="AY302" s="10" t="str">
        <f t="shared" si="203"/>
        <v/>
      </c>
      <c r="AZ302" s="10" t="str">
        <f t="shared" si="204"/>
        <v/>
      </c>
      <c r="BA302" s="10" t="str">
        <f t="shared" si="205"/>
        <v/>
      </c>
      <c r="BB302" s="10" t="str">
        <f t="shared" si="206"/>
        <v/>
      </c>
      <c r="BC302" s="10" t="str">
        <f t="shared" si="215"/>
        <v/>
      </c>
      <c r="BD302" s="10" t="str">
        <f t="shared" si="207"/>
        <v/>
      </c>
      <c r="BE302" s="10"/>
      <c r="BF302" s="10" t="b">
        <f t="shared" si="208"/>
        <v>1</v>
      </c>
      <c r="BG302" s="10" t="b">
        <f t="shared" si="179"/>
        <v>1</v>
      </c>
      <c r="BH302" s="10" t="b">
        <f t="shared" si="209"/>
        <v>0</v>
      </c>
      <c r="BI302" s="10" t="b">
        <f t="shared" si="180"/>
        <v>0</v>
      </c>
      <c r="BJ302" s="10"/>
      <c r="BK302" s="10">
        <v>1000</v>
      </c>
      <c r="BL302" s="59">
        <f t="shared" si="181"/>
        <v>0</v>
      </c>
      <c r="BM302" s="59">
        <v>10</v>
      </c>
      <c r="BN302" s="10"/>
      <c r="BO302" s="10">
        <f t="shared" si="210"/>
        <v>0</v>
      </c>
      <c r="BP302" s="59">
        <f t="shared" si="211"/>
        <v>0</v>
      </c>
      <c r="BQ302" s="59">
        <f t="shared" si="212"/>
        <v>0</v>
      </c>
      <c r="BR302" s="59">
        <f t="shared" si="213"/>
        <v>0</v>
      </c>
      <c r="BS302" s="59">
        <f t="shared" si="214"/>
        <v>0</v>
      </c>
    </row>
    <row r="303" spans="1:71" x14ac:dyDescent="0.35">
      <c r="A303" s="25"/>
      <c r="B303" s="25"/>
      <c r="C303" s="51"/>
      <c r="D303" s="10" t="str">
        <f t="shared" si="177"/>
        <v/>
      </c>
      <c r="E303" s="28"/>
      <c r="F303" s="28"/>
      <c r="G303" s="28" t="s">
        <v>4</v>
      </c>
      <c r="H303" s="28"/>
      <c r="I303" s="28"/>
      <c r="J303" s="28" t="s">
        <v>4</v>
      </c>
      <c r="K303" s="28"/>
      <c r="L303" s="28"/>
      <c r="M303" s="28" t="s">
        <v>4</v>
      </c>
      <c r="N303" s="28"/>
      <c r="O303" s="28"/>
      <c r="P303" s="28" t="s">
        <v>4</v>
      </c>
      <c r="Q303" s="28"/>
      <c r="R303" s="28"/>
      <c r="S303" s="28" t="s">
        <v>4</v>
      </c>
      <c r="T303" s="28"/>
      <c r="U303" s="28"/>
      <c r="V303" s="51" t="s">
        <v>4</v>
      </c>
      <c r="W303" s="51"/>
      <c r="X303" s="28" t="s">
        <v>4</v>
      </c>
      <c r="Y303" s="10" t="str">
        <f>IF(AND('Section 8'!$L$4=No,OR($BF303=FALSE,$BG303=FALSE)),Tab_NotReq,
IF(AND($C303="",$D303="",$F303="",$I303="",$R303="",$U303="",$W303="",$AA303="",$AB303=""),"",
IF(COUNTIF($AA303:$BD303,Incomplete)&gt;=1,Incomplete_or_multiple_errors&amp;": "&amp;INDEX($AA$2:$BD$4,1,MATCH(Incomplete,$AA303:$BD303,0)),Complete)))</f>
        <v/>
      </c>
      <c r="AA303" s="10" t="str">
        <f t="shared" si="182"/>
        <v/>
      </c>
      <c r="AB303" s="10" t="str" cm="1">
        <f t="array" ref="AB303">IF($AB$1=No,"",
IF(OR(BF303=FALSE,BG303=FALSE),"",
IF(AND(SUMPRODUCT(--(BH303:BH$336=TRUE))=0,SUMPRODUCT(--(BI303:BI$336=TRUE))=0),"",Incomplete)))</f>
        <v/>
      </c>
      <c r="AC303" s="10" t="str">
        <f>IF(AC$1=No,"",IF($C303="","",
IF(COUNTIF('Substances &amp; Codes'!$B$4:$H$276,$C303)=0,Incomplete,Complete)))</f>
        <v/>
      </c>
      <c r="AD303" s="10" t="str">
        <f t="shared" si="178"/>
        <v/>
      </c>
      <c r="AE303" s="10" t="str">
        <f t="shared" si="183"/>
        <v/>
      </c>
      <c r="AF303" s="10" t="str">
        <f t="shared" si="184"/>
        <v/>
      </c>
      <c r="AG303" s="10" t="str">
        <f t="shared" si="185"/>
        <v/>
      </c>
      <c r="AH303" s="10" t="str">
        <f t="shared" si="186"/>
        <v/>
      </c>
      <c r="AI303" s="10" t="str">
        <f t="shared" si="187"/>
        <v/>
      </c>
      <c r="AJ303" s="10" t="str">
        <f t="shared" si="188"/>
        <v/>
      </c>
      <c r="AK303" s="10" t="str">
        <f t="shared" si="189"/>
        <v/>
      </c>
      <c r="AL303" s="10" t="str">
        <f t="shared" si="190"/>
        <v/>
      </c>
      <c r="AM303" s="10" t="str">
        <f t="shared" si="191"/>
        <v/>
      </c>
      <c r="AN303" s="10" t="str">
        <f t="shared" si="192"/>
        <v/>
      </c>
      <c r="AO303" s="10" t="str">
        <f t="shared" si="193"/>
        <v/>
      </c>
      <c r="AP303" s="10" t="str">
        <f t="shared" si="194"/>
        <v/>
      </c>
      <c r="AQ303" s="10" t="str">
        <f t="shared" si="195"/>
        <v/>
      </c>
      <c r="AR303" s="10" t="str">
        <f t="shared" si="196"/>
        <v/>
      </c>
      <c r="AS303" s="10" t="str">
        <f t="shared" si="197"/>
        <v/>
      </c>
      <c r="AT303" s="10" t="str">
        <f t="shared" si="198"/>
        <v/>
      </c>
      <c r="AU303" s="10" t="str">
        <f t="shared" si="199"/>
        <v/>
      </c>
      <c r="AV303" s="10" t="str">
        <f t="shared" si="200"/>
        <v/>
      </c>
      <c r="AW303" s="10" t="str">
        <f t="shared" si="201"/>
        <v/>
      </c>
      <c r="AX303" s="10" t="str">
        <f t="shared" si="202"/>
        <v/>
      </c>
      <c r="AY303" s="10" t="str">
        <f t="shared" si="203"/>
        <v/>
      </c>
      <c r="AZ303" s="10" t="str">
        <f t="shared" si="204"/>
        <v/>
      </c>
      <c r="BA303" s="10" t="str">
        <f t="shared" si="205"/>
        <v/>
      </c>
      <c r="BB303" s="10" t="str">
        <f t="shared" si="206"/>
        <v/>
      </c>
      <c r="BC303" s="10" t="str">
        <f t="shared" si="215"/>
        <v/>
      </c>
      <c r="BD303" s="10" t="str">
        <f t="shared" si="207"/>
        <v/>
      </c>
      <c r="BE303" s="10"/>
      <c r="BF303" s="10" t="b">
        <f t="shared" si="208"/>
        <v>1</v>
      </c>
      <c r="BG303" s="10" t="b">
        <f t="shared" si="179"/>
        <v>1</v>
      </c>
      <c r="BH303" s="10" t="b">
        <f t="shared" si="209"/>
        <v>0</v>
      </c>
      <c r="BI303" s="10" t="b">
        <f t="shared" si="180"/>
        <v>0</v>
      </c>
      <c r="BJ303" s="10"/>
      <c r="BK303" s="10">
        <v>1000</v>
      </c>
      <c r="BL303" s="59">
        <f t="shared" si="181"/>
        <v>0</v>
      </c>
      <c r="BM303" s="59">
        <v>10</v>
      </c>
      <c r="BN303" s="10"/>
      <c r="BO303" s="10">
        <f t="shared" si="210"/>
        <v>0</v>
      </c>
      <c r="BP303" s="59">
        <f t="shared" si="211"/>
        <v>0</v>
      </c>
      <c r="BQ303" s="59">
        <f t="shared" si="212"/>
        <v>0</v>
      </c>
      <c r="BR303" s="59">
        <f t="shared" si="213"/>
        <v>0</v>
      </c>
      <c r="BS303" s="59">
        <f t="shared" si="214"/>
        <v>0</v>
      </c>
    </row>
    <row r="304" spans="1:71" x14ac:dyDescent="0.35">
      <c r="A304" s="25"/>
      <c r="B304" s="25"/>
      <c r="C304" s="51"/>
      <c r="D304" s="10" t="str">
        <f t="shared" si="177"/>
        <v/>
      </c>
      <c r="E304" s="28"/>
      <c r="F304" s="28"/>
      <c r="G304" s="28" t="s">
        <v>4</v>
      </c>
      <c r="H304" s="28"/>
      <c r="I304" s="28"/>
      <c r="J304" s="28" t="s">
        <v>4</v>
      </c>
      <c r="K304" s="28"/>
      <c r="L304" s="28"/>
      <c r="M304" s="28" t="s">
        <v>4</v>
      </c>
      <c r="N304" s="28"/>
      <c r="O304" s="28"/>
      <c r="P304" s="28" t="s">
        <v>4</v>
      </c>
      <c r="Q304" s="28"/>
      <c r="R304" s="28"/>
      <c r="S304" s="28" t="s">
        <v>4</v>
      </c>
      <c r="T304" s="28"/>
      <c r="U304" s="28"/>
      <c r="V304" s="51" t="s">
        <v>4</v>
      </c>
      <c r="W304" s="51"/>
      <c r="X304" s="28" t="s">
        <v>4</v>
      </c>
      <c r="Y304" s="10" t="str">
        <f>IF(AND('Section 8'!$L$4=No,OR($BF304=FALSE,$BG304=FALSE)),Tab_NotReq,
IF(AND($C304="",$D304="",$F304="",$I304="",$R304="",$U304="",$W304="",$AA304="",$AB304=""),"",
IF(COUNTIF($AA304:$BD304,Incomplete)&gt;=1,Incomplete_or_multiple_errors&amp;": "&amp;INDEX($AA$2:$BD$4,1,MATCH(Incomplete,$AA304:$BD304,0)),Complete)))</f>
        <v/>
      </c>
      <c r="AA304" s="10" t="str">
        <f t="shared" si="182"/>
        <v/>
      </c>
      <c r="AB304" s="10" t="str" cm="1">
        <f t="array" ref="AB304">IF($AB$1=No,"",
IF(OR(BF304=FALSE,BG304=FALSE),"",
IF(AND(SUMPRODUCT(--(BH304:BH$336=TRUE))=0,SUMPRODUCT(--(BI304:BI$336=TRUE))=0),"",Incomplete)))</f>
        <v/>
      </c>
      <c r="AC304" s="10" t="str">
        <f>IF(AC$1=No,"",IF($C304="","",
IF(COUNTIF('Substances &amp; Codes'!$B$4:$H$276,$C304)=0,Incomplete,Complete)))</f>
        <v/>
      </c>
      <c r="AD304" s="10" t="str">
        <f t="shared" si="178"/>
        <v/>
      </c>
      <c r="AE304" s="10" t="str">
        <f t="shared" si="183"/>
        <v/>
      </c>
      <c r="AF304" s="10" t="str">
        <f t="shared" si="184"/>
        <v/>
      </c>
      <c r="AG304" s="10" t="str">
        <f t="shared" si="185"/>
        <v/>
      </c>
      <c r="AH304" s="10" t="str">
        <f t="shared" si="186"/>
        <v/>
      </c>
      <c r="AI304" s="10" t="str">
        <f t="shared" si="187"/>
        <v/>
      </c>
      <c r="AJ304" s="10" t="str">
        <f t="shared" si="188"/>
        <v/>
      </c>
      <c r="AK304" s="10" t="str">
        <f t="shared" si="189"/>
        <v/>
      </c>
      <c r="AL304" s="10" t="str">
        <f t="shared" si="190"/>
        <v/>
      </c>
      <c r="AM304" s="10" t="str">
        <f t="shared" si="191"/>
        <v/>
      </c>
      <c r="AN304" s="10" t="str">
        <f t="shared" si="192"/>
        <v/>
      </c>
      <c r="AO304" s="10" t="str">
        <f t="shared" si="193"/>
        <v/>
      </c>
      <c r="AP304" s="10" t="str">
        <f t="shared" si="194"/>
        <v/>
      </c>
      <c r="AQ304" s="10" t="str">
        <f t="shared" si="195"/>
        <v/>
      </c>
      <c r="AR304" s="10" t="str">
        <f t="shared" si="196"/>
        <v/>
      </c>
      <c r="AS304" s="10" t="str">
        <f t="shared" si="197"/>
        <v/>
      </c>
      <c r="AT304" s="10" t="str">
        <f t="shared" si="198"/>
        <v/>
      </c>
      <c r="AU304" s="10" t="str">
        <f t="shared" si="199"/>
        <v/>
      </c>
      <c r="AV304" s="10" t="str">
        <f t="shared" si="200"/>
        <v/>
      </c>
      <c r="AW304" s="10" t="str">
        <f t="shared" si="201"/>
        <v/>
      </c>
      <c r="AX304" s="10" t="str">
        <f t="shared" si="202"/>
        <v/>
      </c>
      <c r="AY304" s="10" t="str">
        <f t="shared" si="203"/>
        <v/>
      </c>
      <c r="AZ304" s="10" t="str">
        <f t="shared" si="204"/>
        <v/>
      </c>
      <c r="BA304" s="10" t="str">
        <f t="shared" si="205"/>
        <v/>
      </c>
      <c r="BB304" s="10" t="str">
        <f t="shared" si="206"/>
        <v/>
      </c>
      <c r="BC304" s="10" t="str">
        <f t="shared" si="215"/>
        <v/>
      </c>
      <c r="BD304" s="10" t="str">
        <f t="shared" si="207"/>
        <v/>
      </c>
      <c r="BE304" s="10"/>
      <c r="BF304" s="10" t="b">
        <f t="shared" si="208"/>
        <v>1</v>
      </c>
      <c r="BG304" s="10" t="b">
        <f t="shared" si="179"/>
        <v>1</v>
      </c>
      <c r="BH304" s="10" t="b">
        <f t="shared" si="209"/>
        <v>0</v>
      </c>
      <c r="BI304" s="10" t="b">
        <f t="shared" si="180"/>
        <v>0</v>
      </c>
      <c r="BJ304" s="10"/>
      <c r="BK304" s="10">
        <v>1000</v>
      </c>
      <c r="BL304" s="59">
        <f t="shared" si="181"/>
        <v>0</v>
      </c>
      <c r="BM304" s="59">
        <v>10</v>
      </c>
      <c r="BN304" s="10"/>
      <c r="BO304" s="10">
        <f t="shared" si="210"/>
        <v>0</v>
      </c>
      <c r="BP304" s="59">
        <f t="shared" si="211"/>
        <v>0</v>
      </c>
      <c r="BQ304" s="59">
        <f t="shared" si="212"/>
        <v>0</v>
      </c>
      <c r="BR304" s="59">
        <f t="shared" si="213"/>
        <v>0</v>
      </c>
      <c r="BS304" s="59">
        <f t="shared" si="214"/>
        <v>0</v>
      </c>
    </row>
    <row r="305" spans="1:71" x14ac:dyDescent="0.35">
      <c r="A305" s="25"/>
      <c r="B305" s="25"/>
      <c r="C305" s="51"/>
      <c r="D305" s="10" t="str">
        <f t="shared" si="177"/>
        <v/>
      </c>
      <c r="E305" s="28"/>
      <c r="F305" s="28"/>
      <c r="G305" s="28" t="s">
        <v>4</v>
      </c>
      <c r="H305" s="28"/>
      <c r="I305" s="28"/>
      <c r="J305" s="28" t="s">
        <v>4</v>
      </c>
      <c r="K305" s="28"/>
      <c r="L305" s="28"/>
      <c r="M305" s="28" t="s">
        <v>4</v>
      </c>
      <c r="N305" s="28"/>
      <c r="O305" s="28"/>
      <c r="P305" s="28" t="s">
        <v>4</v>
      </c>
      <c r="Q305" s="28"/>
      <c r="R305" s="28"/>
      <c r="S305" s="28" t="s">
        <v>4</v>
      </c>
      <c r="T305" s="28"/>
      <c r="U305" s="28"/>
      <c r="V305" s="51" t="s">
        <v>4</v>
      </c>
      <c r="W305" s="51"/>
      <c r="X305" s="28" t="s">
        <v>4</v>
      </c>
      <c r="Y305" s="10" t="str">
        <f>IF(AND('Section 8'!$L$4=No,OR($BF305=FALSE,$BG305=FALSE)),Tab_NotReq,
IF(AND($C305="",$D305="",$F305="",$I305="",$R305="",$U305="",$W305="",$AA305="",$AB305=""),"",
IF(COUNTIF($AA305:$BD305,Incomplete)&gt;=1,Incomplete_or_multiple_errors&amp;": "&amp;INDEX($AA$2:$BD$4,1,MATCH(Incomplete,$AA305:$BD305,0)),Complete)))</f>
        <v/>
      </c>
      <c r="AA305" s="10" t="str">
        <f t="shared" si="182"/>
        <v/>
      </c>
      <c r="AB305" s="10" t="str" cm="1">
        <f t="array" ref="AB305">IF($AB$1=No,"",
IF(OR(BF305=FALSE,BG305=FALSE),"",
IF(AND(SUMPRODUCT(--(BH305:BH$336=TRUE))=0,SUMPRODUCT(--(BI305:BI$336=TRUE))=0),"",Incomplete)))</f>
        <v/>
      </c>
      <c r="AC305" s="10" t="str">
        <f>IF(AC$1=No,"",IF($C305="","",
IF(COUNTIF('Substances &amp; Codes'!$B$4:$H$276,$C305)=0,Incomplete,Complete)))</f>
        <v/>
      </c>
      <c r="AD305" s="10" t="str">
        <f t="shared" si="178"/>
        <v/>
      </c>
      <c r="AE305" s="10" t="str">
        <f t="shared" si="183"/>
        <v/>
      </c>
      <c r="AF305" s="10" t="str">
        <f t="shared" si="184"/>
        <v/>
      </c>
      <c r="AG305" s="10" t="str">
        <f t="shared" si="185"/>
        <v/>
      </c>
      <c r="AH305" s="10" t="str">
        <f t="shared" si="186"/>
        <v/>
      </c>
      <c r="AI305" s="10" t="str">
        <f t="shared" si="187"/>
        <v/>
      </c>
      <c r="AJ305" s="10" t="str">
        <f t="shared" si="188"/>
        <v/>
      </c>
      <c r="AK305" s="10" t="str">
        <f t="shared" si="189"/>
        <v/>
      </c>
      <c r="AL305" s="10" t="str">
        <f t="shared" si="190"/>
        <v/>
      </c>
      <c r="AM305" s="10" t="str">
        <f t="shared" si="191"/>
        <v/>
      </c>
      <c r="AN305" s="10" t="str">
        <f t="shared" si="192"/>
        <v/>
      </c>
      <c r="AO305" s="10" t="str">
        <f t="shared" si="193"/>
        <v/>
      </c>
      <c r="AP305" s="10" t="str">
        <f t="shared" si="194"/>
        <v/>
      </c>
      <c r="AQ305" s="10" t="str">
        <f t="shared" si="195"/>
        <v/>
      </c>
      <c r="AR305" s="10" t="str">
        <f t="shared" si="196"/>
        <v/>
      </c>
      <c r="AS305" s="10" t="str">
        <f t="shared" si="197"/>
        <v/>
      </c>
      <c r="AT305" s="10" t="str">
        <f t="shared" si="198"/>
        <v/>
      </c>
      <c r="AU305" s="10" t="str">
        <f t="shared" si="199"/>
        <v/>
      </c>
      <c r="AV305" s="10" t="str">
        <f t="shared" si="200"/>
        <v/>
      </c>
      <c r="AW305" s="10" t="str">
        <f t="shared" si="201"/>
        <v/>
      </c>
      <c r="AX305" s="10" t="str">
        <f t="shared" si="202"/>
        <v/>
      </c>
      <c r="AY305" s="10" t="str">
        <f t="shared" si="203"/>
        <v/>
      </c>
      <c r="AZ305" s="10" t="str">
        <f t="shared" si="204"/>
        <v/>
      </c>
      <c r="BA305" s="10" t="str">
        <f t="shared" si="205"/>
        <v/>
      </c>
      <c r="BB305" s="10" t="str">
        <f t="shared" si="206"/>
        <v/>
      </c>
      <c r="BC305" s="10" t="str">
        <f t="shared" si="215"/>
        <v/>
      </c>
      <c r="BD305" s="10" t="str">
        <f t="shared" si="207"/>
        <v/>
      </c>
      <c r="BE305" s="10"/>
      <c r="BF305" s="10" t="b">
        <f t="shared" si="208"/>
        <v>1</v>
      </c>
      <c r="BG305" s="10" t="b">
        <f t="shared" si="179"/>
        <v>1</v>
      </c>
      <c r="BH305" s="10" t="b">
        <f t="shared" si="209"/>
        <v>0</v>
      </c>
      <c r="BI305" s="10" t="b">
        <f t="shared" si="180"/>
        <v>0</v>
      </c>
      <c r="BJ305" s="10"/>
      <c r="BK305" s="10">
        <v>1000</v>
      </c>
      <c r="BL305" s="59">
        <f t="shared" si="181"/>
        <v>0</v>
      </c>
      <c r="BM305" s="59">
        <v>10</v>
      </c>
      <c r="BN305" s="10"/>
      <c r="BO305" s="10">
        <f t="shared" si="210"/>
        <v>0</v>
      </c>
      <c r="BP305" s="59">
        <f t="shared" si="211"/>
        <v>0</v>
      </c>
      <c r="BQ305" s="59">
        <f t="shared" si="212"/>
        <v>0</v>
      </c>
      <c r="BR305" s="59">
        <f t="shared" si="213"/>
        <v>0</v>
      </c>
      <c r="BS305" s="59">
        <f t="shared" si="214"/>
        <v>0</v>
      </c>
    </row>
    <row r="306" spans="1:71" x14ac:dyDescent="0.35">
      <c r="A306" s="25"/>
      <c r="B306" s="25"/>
      <c r="C306" s="51"/>
      <c r="D306" s="10" t="str">
        <f t="shared" si="177"/>
        <v/>
      </c>
      <c r="E306" s="28"/>
      <c r="F306" s="28"/>
      <c r="G306" s="28" t="s">
        <v>4</v>
      </c>
      <c r="H306" s="28"/>
      <c r="I306" s="28"/>
      <c r="J306" s="28" t="s">
        <v>4</v>
      </c>
      <c r="K306" s="28"/>
      <c r="L306" s="28"/>
      <c r="M306" s="28" t="s">
        <v>4</v>
      </c>
      <c r="N306" s="28"/>
      <c r="O306" s="28"/>
      <c r="P306" s="28" t="s">
        <v>4</v>
      </c>
      <c r="Q306" s="28"/>
      <c r="R306" s="28"/>
      <c r="S306" s="28" t="s">
        <v>4</v>
      </c>
      <c r="T306" s="28"/>
      <c r="U306" s="28"/>
      <c r="V306" s="51" t="s">
        <v>4</v>
      </c>
      <c r="W306" s="51"/>
      <c r="X306" s="28" t="s">
        <v>4</v>
      </c>
      <c r="Y306" s="10" t="str">
        <f>IF(AND('Section 8'!$L$4=No,OR($BF306=FALSE,$BG306=FALSE)),Tab_NotReq,
IF(AND($C306="",$D306="",$F306="",$I306="",$R306="",$U306="",$W306="",$AA306="",$AB306=""),"",
IF(COUNTIF($AA306:$BD306,Incomplete)&gt;=1,Incomplete_or_multiple_errors&amp;": "&amp;INDEX($AA$2:$BD$4,1,MATCH(Incomplete,$AA306:$BD306,0)),Complete)))</f>
        <v/>
      </c>
      <c r="AA306" s="10" t="str">
        <f t="shared" si="182"/>
        <v/>
      </c>
      <c r="AB306" s="10" t="str" cm="1">
        <f t="array" ref="AB306">IF($AB$1=No,"",
IF(OR(BF306=FALSE,BG306=FALSE),"",
IF(AND(SUMPRODUCT(--(BH306:BH$336=TRUE))=0,SUMPRODUCT(--(BI306:BI$336=TRUE))=0),"",Incomplete)))</f>
        <v/>
      </c>
      <c r="AC306" s="10" t="str">
        <f>IF(AC$1=No,"",IF($C306="","",
IF(COUNTIF('Substances &amp; Codes'!$B$4:$H$276,$C306)=0,Incomplete,Complete)))</f>
        <v/>
      </c>
      <c r="AD306" s="10" t="str">
        <f t="shared" si="178"/>
        <v/>
      </c>
      <c r="AE306" s="10" t="str">
        <f t="shared" si="183"/>
        <v/>
      </c>
      <c r="AF306" s="10" t="str">
        <f t="shared" si="184"/>
        <v/>
      </c>
      <c r="AG306" s="10" t="str">
        <f t="shared" si="185"/>
        <v/>
      </c>
      <c r="AH306" s="10" t="str">
        <f t="shared" si="186"/>
        <v/>
      </c>
      <c r="AI306" s="10" t="str">
        <f t="shared" si="187"/>
        <v/>
      </c>
      <c r="AJ306" s="10" t="str">
        <f t="shared" si="188"/>
        <v/>
      </c>
      <c r="AK306" s="10" t="str">
        <f t="shared" si="189"/>
        <v/>
      </c>
      <c r="AL306" s="10" t="str">
        <f t="shared" si="190"/>
        <v/>
      </c>
      <c r="AM306" s="10" t="str">
        <f t="shared" si="191"/>
        <v/>
      </c>
      <c r="AN306" s="10" t="str">
        <f t="shared" si="192"/>
        <v/>
      </c>
      <c r="AO306" s="10" t="str">
        <f t="shared" si="193"/>
        <v/>
      </c>
      <c r="AP306" s="10" t="str">
        <f t="shared" si="194"/>
        <v/>
      </c>
      <c r="AQ306" s="10" t="str">
        <f t="shared" si="195"/>
        <v/>
      </c>
      <c r="AR306" s="10" t="str">
        <f t="shared" si="196"/>
        <v/>
      </c>
      <c r="AS306" s="10" t="str">
        <f t="shared" si="197"/>
        <v/>
      </c>
      <c r="AT306" s="10" t="str">
        <f t="shared" si="198"/>
        <v/>
      </c>
      <c r="AU306" s="10" t="str">
        <f t="shared" si="199"/>
        <v/>
      </c>
      <c r="AV306" s="10" t="str">
        <f t="shared" si="200"/>
        <v/>
      </c>
      <c r="AW306" s="10" t="str">
        <f t="shared" si="201"/>
        <v/>
      </c>
      <c r="AX306" s="10" t="str">
        <f t="shared" si="202"/>
        <v/>
      </c>
      <c r="AY306" s="10" t="str">
        <f t="shared" si="203"/>
        <v/>
      </c>
      <c r="AZ306" s="10" t="str">
        <f t="shared" si="204"/>
        <v/>
      </c>
      <c r="BA306" s="10" t="str">
        <f t="shared" si="205"/>
        <v/>
      </c>
      <c r="BB306" s="10" t="str">
        <f t="shared" si="206"/>
        <v/>
      </c>
      <c r="BC306" s="10" t="str">
        <f t="shared" si="215"/>
        <v/>
      </c>
      <c r="BD306" s="10" t="str">
        <f t="shared" si="207"/>
        <v/>
      </c>
      <c r="BE306" s="10"/>
      <c r="BF306" s="10" t="b">
        <f t="shared" si="208"/>
        <v>1</v>
      </c>
      <c r="BG306" s="10" t="b">
        <f t="shared" si="179"/>
        <v>1</v>
      </c>
      <c r="BH306" s="10" t="b">
        <f t="shared" si="209"/>
        <v>0</v>
      </c>
      <c r="BI306" s="10" t="b">
        <f t="shared" si="180"/>
        <v>0</v>
      </c>
      <c r="BJ306" s="10"/>
      <c r="BK306" s="10">
        <v>1000</v>
      </c>
      <c r="BL306" s="59">
        <f t="shared" si="181"/>
        <v>0</v>
      </c>
      <c r="BM306" s="59">
        <v>10</v>
      </c>
      <c r="BN306" s="10"/>
      <c r="BO306" s="10">
        <f t="shared" si="210"/>
        <v>0</v>
      </c>
      <c r="BP306" s="59">
        <f t="shared" si="211"/>
        <v>0</v>
      </c>
      <c r="BQ306" s="59">
        <f t="shared" si="212"/>
        <v>0</v>
      </c>
      <c r="BR306" s="59">
        <f t="shared" si="213"/>
        <v>0</v>
      </c>
      <c r="BS306" s="59">
        <f t="shared" si="214"/>
        <v>0</v>
      </c>
    </row>
    <row r="307" spans="1:71" x14ac:dyDescent="0.35">
      <c r="A307" s="25"/>
      <c r="B307" s="25"/>
      <c r="C307" s="51"/>
      <c r="D307" s="10" t="str">
        <f t="shared" si="177"/>
        <v/>
      </c>
      <c r="E307" s="28"/>
      <c r="F307" s="28"/>
      <c r="G307" s="28" t="s">
        <v>4</v>
      </c>
      <c r="H307" s="28"/>
      <c r="I307" s="28"/>
      <c r="J307" s="28" t="s">
        <v>4</v>
      </c>
      <c r="K307" s="28"/>
      <c r="L307" s="28"/>
      <c r="M307" s="28" t="s">
        <v>4</v>
      </c>
      <c r="N307" s="28"/>
      <c r="O307" s="28"/>
      <c r="P307" s="28" t="s">
        <v>4</v>
      </c>
      <c r="Q307" s="28"/>
      <c r="R307" s="28"/>
      <c r="S307" s="28" t="s">
        <v>4</v>
      </c>
      <c r="T307" s="28"/>
      <c r="U307" s="28"/>
      <c r="V307" s="51" t="s">
        <v>4</v>
      </c>
      <c r="W307" s="51"/>
      <c r="X307" s="28" t="s">
        <v>4</v>
      </c>
      <c r="Y307" s="10" t="str">
        <f>IF(AND('Section 8'!$L$4=No,OR($BF307=FALSE,$BG307=FALSE)),Tab_NotReq,
IF(AND($C307="",$D307="",$F307="",$I307="",$R307="",$U307="",$W307="",$AA307="",$AB307=""),"",
IF(COUNTIF($AA307:$BD307,Incomplete)&gt;=1,Incomplete_or_multiple_errors&amp;": "&amp;INDEX($AA$2:$BD$4,1,MATCH(Incomplete,$AA307:$BD307,0)),Complete)))</f>
        <v/>
      </c>
      <c r="AA307" s="10" t="str">
        <f t="shared" si="182"/>
        <v/>
      </c>
      <c r="AB307" s="10" t="str" cm="1">
        <f t="array" ref="AB307">IF($AB$1=No,"",
IF(OR(BF307=FALSE,BG307=FALSE),"",
IF(AND(SUMPRODUCT(--(BH307:BH$336=TRUE))=0,SUMPRODUCT(--(BI307:BI$336=TRUE))=0),"",Incomplete)))</f>
        <v/>
      </c>
      <c r="AC307" s="10" t="str">
        <f>IF(AC$1=No,"",IF($C307="","",
IF(COUNTIF('Substances &amp; Codes'!$B$4:$H$276,$C307)=0,Incomplete,Complete)))</f>
        <v/>
      </c>
      <c r="AD307" s="10" t="str">
        <f t="shared" si="178"/>
        <v/>
      </c>
      <c r="AE307" s="10" t="str">
        <f t="shared" si="183"/>
        <v/>
      </c>
      <c r="AF307" s="10" t="str">
        <f t="shared" si="184"/>
        <v/>
      </c>
      <c r="AG307" s="10" t="str">
        <f t="shared" si="185"/>
        <v/>
      </c>
      <c r="AH307" s="10" t="str">
        <f t="shared" si="186"/>
        <v/>
      </c>
      <c r="AI307" s="10" t="str">
        <f t="shared" si="187"/>
        <v/>
      </c>
      <c r="AJ307" s="10" t="str">
        <f t="shared" si="188"/>
        <v/>
      </c>
      <c r="AK307" s="10" t="str">
        <f t="shared" si="189"/>
        <v/>
      </c>
      <c r="AL307" s="10" t="str">
        <f t="shared" si="190"/>
        <v/>
      </c>
      <c r="AM307" s="10" t="str">
        <f t="shared" si="191"/>
        <v/>
      </c>
      <c r="AN307" s="10" t="str">
        <f t="shared" si="192"/>
        <v/>
      </c>
      <c r="AO307" s="10" t="str">
        <f t="shared" si="193"/>
        <v/>
      </c>
      <c r="AP307" s="10" t="str">
        <f t="shared" si="194"/>
        <v/>
      </c>
      <c r="AQ307" s="10" t="str">
        <f t="shared" si="195"/>
        <v/>
      </c>
      <c r="AR307" s="10" t="str">
        <f t="shared" si="196"/>
        <v/>
      </c>
      <c r="AS307" s="10" t="str">
        <f t="shared" si="197"/>
        <v/>
      </c>
      <c r="AT307" s="10" t="str">
        <f t="shared" si="198"/>
        <v/>
      </c>
      <c r="AU307" s="10" t="str">
        <f t="shared" si="199"/>
        <v/>
      </c>
      <c r="AV307" s="10" t="str">
        <f t="shared" si="200"/>
        <v/>
      </c>
      <c r="AW307" s="10" t="str">
        <f t="shared" si="201"/>
        <v/>
      </c>
      <c r="AX307" s="10" t="str">
        <f t="shared" si="202"/>
        <v/>
      </c>
      <c r="AY307" s="10" t="str">
        <f t="shared" si="203"/>
        <v/>
      </c>
      <c r="AZ307" s="10" t="str">
        <f t="shared" si="204"/>
        <v/>
      </c>
      <c r="BA307" s="10" t="str">
        <f t="shared" si="205"/>
        <v/>
      </c>
      <c r="BB307" s="10" t="str">
        <f t="shared" si="206"/>
        <v/>
      </c>
      <c r="BC307" s="10" t="str">
        <f t="shared" si="215"/>
        <v/>
      </c>
      <c r="BD307" s="10" t="str">
        <f t="shared" si="207"/>
        <v/>
      </c>
      <c r="BE307" s="10"/>
      <c r="BF307" s="10" t="b">
        <f t="shared" si="208"/>
        <v>1</v>
      </c>
      <c r="BG307" s="10" t="b">
        <f t="shared" si="179"/>
        <v>1</v>
      </c>
      <c r="BH307" s="10" t="b">
        <f t="shared" si="209"/>
        <v>0</v>
      </c>
      <c r="BI307" s="10" t="b">
        <f t="shared" si="180"/>
        <v>0</v>
      </c>
      <c r="BJ307" s="10"/>
      <c r="BK307" s="10">
        <v>1000</v>
      </c>
      <c r="BL307" s="59">
        <f t="shared" si="181"/>
        <v>0</v>
      </c>
      <c r="BM307" s="59">
        <v>10</v>
      </c>
      <c r="BN307" s="10"/>
      <c r="BO307" s="10">
        <f t="shared" si="210"/>
        <v>0</v>
      </c>
      <c r="BP307" s="59">
        <f t="shared" si="211"/>
        <v>0</v>
      </c>
      <c r="BQ307" s="59">
        <f t="shared" si="212"/>
        <v>0</v>
      </c>
      <c r="BR307" s="59">
        <f t="shared" si="213"/>
        <v>0</v>
      </c>
      <c r="BS307" s="59">
        <f t="shared" si="214"/>
        <v>0</v>
      </c>
    </row>
    <row r="308" spans="1:71" x14ac:dyDescent="0.35">
      <c r="A308" s="25"/>
      <c r="B308" s="25"/>
      <c r="C308" s="51"/>
      <c r="D308" s="10" t="str">
        <f t="shared" si="177"/>
        <v/>
      </c>
      <c r="E308" s="28"/>
      <c r="F308" s="28"/>
      <c r="G308" s="28" t="s">
        <v>4</v>
      </c>
      <c r="H308" s="28"/>
      <c r="I308" s="28"/>
      <c r="J308" s="28" t="s">
        <v>4</v>
      </c>
      <c r="K308" s="28"/>
      <c r="L308" s="28"/>
      <c r="M308" s="28" t="s">
        <v>4</v>
      </c>
      <c r="N308" s="28"/>
      <c r="O308" s="28"/>
      <c r="P308" s="28" t="s">
        <v>4</v>
      </c>
      <c r="Q308" s="28"/>
      <c r="R308" s="28"/>
      <c r="S308" s="28" t="s">
        <v>4</v>
      </c>
      <c r="T308" s="28"/>
      <c r="U308" s="28"/>
      <c r="V308" s="51" t="s">
        <v>4</v>
      </c>
      <c r="W308" s="51"/>
      <c r="X308" s="28" t="s">
        <v>4</v>
      </c>
      <c r="Y308" s="10" t="str">
        <f>IF(AND('Section 8'!$L$4=No,OR($BF308=FALSE,$BG308=FALSE)),Tab_NotReq,
IF(AND($C308="",$D308="",$F308="",$I308="",$R308="",$U308="",$W308="",$AA308="",$AB308=""),"",
IF(COUNTIF($AA308:$BD308,Incomplete)&gt;=1,Incomplete_or_multiple_errors&amp;": "&amp;INDEX($AA$2:$BD$4,1,MATCH(Incomplete,$AA308:$BD308,0)),Complete)))</f>
        <v/>
      </c>
      <c r="AA308" s="10" t="str">
        <f t="shared" si="182"/>
        <v/>
      </c>
      <c r="AB308" s="10" t="str" cm="1">
        <f t="array" ref="AB308">IF($AB$1=No,"",
IF(OR(BF308=FALSE,BG308=FALSE),"",
IF(AND(SUMPRODUCT(--(BH308:BH$336=TRUE))=0,SUMPRODUCT(--(BI308:BI$336=TRUE))=0),"",Incomplete)))</f>
        <v/>
      </c>
      <c r="AC308" s="10" t="str">
        <f>IF(AC$1=No,"",IF($C308="","",
IF(COUNTIF('Substances &amp; Codes'!$B$4:$H$276,$C308)=0,Incomplete,Complete)))</f>
        <v/>
      </c>
      <c r="AD308" s="10" t="str">
        <f t="shared" si="178"/>
        <v/>
      </c>
      <c r="AE308" s="10" t="str">
        <f t="shared" si="183"/>
        <v/>
      </c>
      <c r="AF308" s="10" t="str">
        <f t="shared" si="184"/>
        <v/>
      </c>
      <c r="AG308" s="10" t="str">
        <f t="shared" si="185"/>
        <v/>
      </c>
      <c r="AH308" s="10" t="str">
        <f t="shared" si="186"/>
        <v/>
      </c>
      <c r="AI308" s="10" t="str">
        <f t="shared" si="187"/>
        <v/>
      </c>
      <c r="AJ308" s="10" t="str">
        <f t="shared" si="188"/>
        <v/>
      </c>
      <c r="AK308" s="10" t="str">
        <f t="shared" si="189"/>
        <v/>
      </c>
      <c r="AL308" s="10" t="str">
        <f t="shared" si="190"/>
        <v/>
      </c>
      <c r="AM308" s="10" t="str">
        <f t="shared" si="191"/>
        <v/>
      </c>
      <c r="AN308" s="10" t="str">
        <f t="shared" si="192"/>
        <v/>
      </c>
      <c r="AO308" s="10" t="str">
        <f t="shared" si="193"/>
        <v/>
      </c>
      <c r="AP308" s="10" t="str">
        <f t="shared" si="194"/>
        <v/>
      </c>
      <c r="AQ308" s="10" t="str">
        <f t="shared" si="195"/>
        <v/>
      </c>
      <c r="AR308" s="10" t="str">
        <f t="shared" si="196"/>
        <v/>
      </c>
      <c r="AS308" s="10" t="str">
        <f t="shared" si="197"/>
        <v/>
      </c>
      <c r="AT308" s="10" t="str">
        <f t="shared" si="198"/>
        <v/>
      </c>
      <c r="AU308" s="10" t="str">
        <f t="shared" si="199"/>
        <v/>
      </c>
      <c r="AV308" s="10" t="str">
        <f t="shared" si="200"/>
        <v/>
      </c>
      <c r="AW308" s="10" t="str">
        <f t="shared" si="201"/>
        <v/>
      </c>
      <c r="AX308" s="10" t="str">
        <f t="shared" si="202"/>
        <v/>
      </c>
      <c r="AY308" s="10" t="str">
        <f t="shared" si="203"/>
        <v/>
      </c>
      <c r="AZ308" s="10" t="str">
        <f t="shared" si="204"/>
        <v/>
      </c>
      <c r="BA308" s="10" t="str">
        <f t="shared" si="205"/>
        <v/>
      </c>
      <c r="BB308" s="10" t="str">
        <f t="shared" si="206"/>
        <v/>
      </c>
      <c r="BC308" s="10" t="str">
        <f t="shared" si="215"/>
        <v/>
      </c>
      <c r="BD308" s="10" t="str">
        <f t="shared" si="207"/>
        <v/>
      </c>
      <c r="BE308" s="10"/>
      <c r="BF308" s="10" t="b">
        <f t="shared" si="208"/>
        <v>1</v>
      </c>
      <c r="BG308" s="10" t="b">
        <f t="shared" si="179"/>
        <v>1</v>
      </c>
      <c r="BH308" s="10" t="b">
        <f t="shared" si="209"/>
        <v>0</v>
      </c>
      <c r="BI308" s="10" t="b">
        <f t="shared" si="180"/>
        <v>0</v>
      </c>
      <c r="BJ308" s="10"/>
      <c r="BK308" s="10">
        <v>1000</v>
      </c>
      <c r="BL308" s="59">
        <f t="shared" si="181"/>
        <v>0</v>
      </c>
      <c r="BM308" s="59">
        <v>10</v>
      </c>
      <c r="BN308" s="10"/>
      <c r="BO308" s="10">
        <f t="shared" si="210"/>
        <v>0</v>
      </c>
      <c r="BP308" s="59">
        <f t="shared" si="211"/>
        <v>0</v>
      </c>
      <c r="BQ308" s="59">
        <f t="shared" si="212"/>
        <v>0</v>
      </c>
      <c r="BR308" s="59">
        <f t="shared" si="213"/>
        <v>0</v>
      </c>
      <c r="BS308" s="59">
        <f t="shared" si="214"/>
        <v>0</v>
      </c>
    </row>
    <row r="309" spans="1:71" x14ac:dyDescent="0.35">
      <c r="A309" s="25"/>
      <c r="B309" s="25"/>
      <c r="C309" s="51"/>
      <c r="D309" s="10" t="str">
        <f t="shared" si="177"/>
        <v/>
      </c>
      <c r="E309" s="28"/>
      <c r="F309" s="28"/>
      <c r="G309" s="28" t="s">
        <v>4</v>
      </c>
      <c r="H309" s="28"/>
      <c r="I309" s="28"/>
      <c r="J309" s="28" t="s">
        <v>4</v>
      </c>
      <c r="K309" s="28"/>
      <c r="L309" s="28"/>
      <c r="M309" s="28" t="s">
        <v>4</v>
      </c>
      <c r="N309" s="28"/>
      <c r="O309" s="28"/>
      <c r="P309" s="28" t="s">
        <v>4</v>
      </c>
      <c r="Q309" s="28"/>
      <c r="R309" s="28"/>
      <c r="S309" s="28" t="s">
        <v>4</v>
      </c>
      <c r="T309" s="28"/>
      <c r="U309" s="28"/>
      <c r="V309" s="51" t="s">
        <v>4</v>
      </c>
      <c r="W309" s="51"/>
      <c r="X309" s="28" t="s">
        <v>4</v>
      </c>
      <c r="Y309" s="10" t="str">
        <f>IF(AND('Section 8'!$L$4=No,OR($BF309=FALSE,$BG309=FALSE)),Tab_NotReq,
IF(AND($C309="",$D309="",$F309="",$I309="",$R309="",$U309="",$W309="",$AA309="",$AB309=""),"",
IF(COUNTIF($AA309:$BD309,Incomplete)&gt;=1,Incomplete_or_multiple_errors&amp;": "&amp;INDEX($AA$2:$BD$4,1,MATCH(Incomplete,$AA309:$BD309,0)),Complete)))</f>
        <v/>
      </c>
      <c r="AA309" s="10" t="str">
        <f t="shared" si="182"/>
        <v/>
      </c>
      <c r="AB309" s="10" t="str" cm="1">
        <f t="array" ref="AB309">IF($AB$1=No,"",
IF(OR(BF309=FALSE,BG309=FALSE),"",
IF(AND(SUMPRODUCT(--(BH309:BH$336=TRUE))=0,SUMPRODUCT(--(BI309:BI$336=TRUE))=0),"",Incomplete)))</f>
        <v/>
      </c>
      <c r="AC309" s="10" t="str">
        <f>IF(AC$1=No,"",IF($C309="","",
IF(COUNTIF('Substances &amp; Codes'!$B$4:$H$276,$C309)=0,Incomplete,Complete)))</f>
        <v/>
      </c>
      <c r="AD309" s="10" t="str">
        <f t="shared" si="178"/>
        <v/>
      </c>
      <c r="AE309" s="10" t="str">
        <f t="shared" si="183"/>
        <v/>
      </c>
      <c r="AF309" s="10" t="str">
        <f t="shared" si="184"/>
        <v/>
      </c>
      <c r="AG309" s="10" t="str">
        <f t="shared" si="185"/>
        <v/>
      </c>
      <c r="AH309" s="10" t="str">
        <f t="shared" si="186"/>
        <v/>
      </c>
      <c r="AI309" s="10" t="str">
        <f t="shared" si="187"/>
        <v/>
      </c>
      <c r="AJ309" s="10" t="str">
        <f t="shared" si="188"/>
        <v/>
      </c>
      <c r="AK309" s="10" t="str">
        <f t="shared" si="189"/>
        <v/>
      </c>
      <c r="AL309" s="10" t="str">
        <f t="shared" si="190"/>
        <v/>
      </c>
      <c r="AM309" s="10" t="str">
        <f t="shared" si="191"/>
        <v/>
      </c>
      <c r="AN309" s="10" t="str">
        <f t="shared" si="192"/>
        <v/>
      </c>
      <c r="AO309" s="10" t="str">
        <f t="shared" si="193"/>
        <v/>
      </c>
      <c r="AP309" s="10" t="str">
        <f t="shared" si="194"/>
        <v/>
      </c>
      <c r="AQ309" s="10" t="str">
        <f t="shared" si="195"/>
        <v/>
      </c>
      <c r="AR309" s="10" t="str">
        <f t="shared" si="196"/>
        <v/>
      </c>
      <c r="AS309" s="10" t="str">
        <f t="shared" si="197"/>
        <v/>
      </c>
      <c r="AT309" s="10" t="str">
        <f t="shared" si="198"/>
        <v/>
      </c>
      <c r="AU309" s="10" t="str">
        <f t="shared" si="199"/>
        <v/>
      </c>
      <c r="AV309" s="10" t="str">
        <f t="shared" si="200"/>
        <v/>
      </c>
      <c r="AW309" s="10" t="str">
        <f t="shared" si="201"/>
        <v/>
      </c>
      <c r="AX309" s="10" t="str">
        <f t="shared" si="202"/>
        <v/>
      </c>
      <c r="AY309" s="10" t="str">
        <f t="shared" si="203"/>
        <v/>
      </c>
      <c r="AZ309" s="10" t="str">
        <f t="shared" si="204"/>
        <v/>
      </c>
      <c r="BA309" s="10" t="str">
        <f t="shared" si="205"/>
        <v/>
      </c>
      <c r="BB309" s="10" t="str">
        <f t="shared" si="206"/>
        <v/>
      </c>
      <c r="BC309" s="10" t="str">
        <f t="shared" si="215"/>
        <v/>
      </c>
      <c r="BD309" s="10" t="str">
        <f t="shared" si="207"/>
        <v/>
      </c>
      <c r="BE309" s="10"/>
      <c r="BF309" s="10" t="b">
        <f t="shared" si="208"/>
        <v>1</v>
      </c>
      <c r="BG309" s="10" t="b">
        <f t="shared" si="179"/>
        <v>1</v>
      </c>
      <c r="BH309" s="10" t="b">
        <f t="shared" si="209"/>
        <v>0</v>
      </c>
      <c r="BI309" s="10" t="b">
        <f t="shared" si="180"/>
        <v>0</v>
      </c>
      <c r="BJ309" s="10"/>
      <c r="BK309" s="10">
        <v>1000</v>
      </c>
      <c r="BL309" s="59">
        <f t="shared" si="181"/>
        <v>0</v>
      </c>
      <c r="BM309" s="59">
        <v>10</v>
      </c>
      <c r="BN309" s="10"/>
      <c r="BO309" s="10">
        <f t="shared" si="210"/>
        <v>0</v>
      </c>
      <c r="BP309" s="59">
        <f t="shared" si="211"/>
        <v>0</v>
      </c>
      <c r="BQ309" s="59">
        <f t="shared" si="212"/>
        <v>0</v>
      </c>
      <c r="BR309" s="59">
        <f t="shared" si="213"/>
        <v>0</v>
      </c>
      <c r="BS309" s="59">
        <f t="shared" si="214"/>
        <v>0</v>
      </c>
    </row>
    <row r="310" spans="1:71" x14ac:dyDescent="0.35">
      <c r="A310" s="25"/>
      <c r="B310" s="25"/>
      <c r="C310" s="51"/>
      <c r="D310" s="10" t="str">
        <f t="shared" si="177"/>
        <v/>
      </c>
      <c r="E310" s="28"/>
      <c r="F310" s="28"/>
      <c r="G310" s="28" t="s">
        <v>4</v>
      </c>
      <c r="H310" s="28"/>
      <c r="I310" s="28"/>
      <c r="J310" s="28" t="s">
        <v>4</v>
      </c>
      <c r="K310" s="28"/>
      <c r="L310" s="28"/>
      <c r="M310" s="28" t="s">
        <v>4</v>
      </c>
      <c r="N310" s="28"/>
      <c r="O310" s="28"/>
      <c r="P310" s="28" t="s">
        <v>4</v>
      </c>
      <c r="Q310" s="28"/>
      <c r="R310" s="28"/>
      <c r="S310" s="28" t="s">
        <v>4</v>
      </c>
      <c r="T310" s="28"/>
      <c r="U310" s="28"/>
      <c r="V310" s="51" t="s">
        <v>4</v>
      </c>
      <c r="W310" s="51"/>
      <c r="X310" s="28" t="s">
        <v>4</v>
      </c>
      <c r="Y310" s="10" t="str">
        <f>IF(AND('Section 8'!$L$4=No,OR($BF310=FALSE,$BG310=FALSE)),Tab_NotReq,
IF(AND($C310="",$D310="",$F310="",$I310="",$R310="",$U310="",$W310="",$AA310="",$AB310=""),"",
IF(COUNTIF($AA310:$BD310,Incomplete)&gt;=1,Incomplete_or_multiple_errors&amp;": "&amp;INDEX($AA$2:$BD$4,1,MATCH(Incomplete,$AA310:$BD310,0)),Complete)))</f>
        <v/>
      </c>
      <c r="AA310" s="10" t="str">
        <f t="shared" si="182"/>
        <v/>
      </c>
      <c r="AB310" s="10" t="str" cm="1">
        <f t="array" ref="AB310">IF($AB$1=No,"",
IF(OR(BF310=FALSE,BG310=FALSE),"",
IF(AND(SUMPRODUCT(--(BH310:BH$336=TRUE))=0,SUMPRODUCT(--(BI310:BI$336=TRUE))=0),"",Incomplete)))</f>
        <v/>
      </c>
      <c r="AC310" s="10" t="str">
        <f>IF(AC$1=No,"",IF($C310="","",
IF(COUNTIF('Substances &amp; Codes'!$B$4:$H$276,$C310)=0,Incomplete,Complete)))</f>
        <v/>
      </c>
      <c r="AD310" s="10" t="str">
        <f t="shared" si="178"/>
        <v/>
      </c>
      <c r="AE310" s="10" t="str">
        <f t="shared" si="183"/>
        <v/>
      </c>
      <c r="AF310" s="10" t="str">
        <f t="shared" si="184"/>
        <v/>
      </c>
      <c r="AG310" s="10" t="str">
        <f t="shared" si="185"/>
        <v/>
      </c>
      <c r="AH310" s="10" t="str">
        <f t="shared" si="186"/>
        <v/>
      </c>
      <c r="AI310" s="10" t="str">
        <f t="shared" si="187"/>
        <v/>
      </c>
      <c r="AJ310" s="10" t="str">
        <f t="shared" si="188"/>
        <v/>
      </c>
      <c r="AK310" s="10" t="str">
        <f t="shared" si="189"/>
        <v/>
      </c>
      <c r="AL310" s="10" t="str">
        <f t="shared" si="190"/>
        <v/>
      </c>
      <c r="AM310" s="10" t="str">
        <f t="shared" si="191"/>
        <v/>
      </c>
      <c r="AN310" s="10" t="str">
        <f t="shared" si="192"/>
        <v/>
      </c>
      <c r="AO310" s="10" t="str">
        <f t="shared" si="193"/>
        <v/>
      </c>
      <c r="AP310" s="10" t="str">
        <f t="shared" si="194"/>
        <v/>
      </c>
      <c r="AQ310" s="10" t="str">
        <f t="shared" si="195"/>
        <v/>
      </c>
      <c r="AR310" s="10" t="str">
        <f t="shared" si="196"/>
        <v/>
      </c>
      <c r="AS310" s="10" t="str">
        <f t="shared" si="197"/>
        <v/>
      </c>
      <c r="AT310" s="10" t="str">
        <f t="shared" si="198"/>
        <v/>
      </c>
      <c r="AU310" s="10" t="str">
        <f t="shared" si="199"/>
        <v/>
      </c>
      <c r="AV310" s="10" t="str">
        <f t="shared" si="200"/>
        <v/>
      </c>
      <c r="AW310" s="10" t="str">
        <f t="shared" si="201"/>
        <v/>
      </c>
      <c r="AX310" s="10" t="str">
        <f t="shared" si="202"/>
        <v/>
      </c>
      <c r="AY310" s="10" t="str">
        <f t="shared" si="203"/>
        <v/>
      </c>
      <c r="AZ310" s="10" t="str">
        <f t="shared" si="204"/>
        <v/>
      </c>
      <c r="BA310" s="10" t="str">
        <f t="shared" si="205"/>
        <v/>
      </c>
      <c r="BB310" s="10" t="str">
        <f t="shared" si="206"/>
        <v/>
      </c>
      <c r="BC310" s="10" t="str">
        <f t="shared" si="215"/>
        <v/>
      </c>
      <c r="BD310" s="10" t="str">
        <f t="shared" si="207"/>
        <v/>
      </c>
      <c r="BE310" s="10"/>
      <c r="BF310" s="10" t="b">
        <f t="shared" si="208"/>
        <v>1</v>
      </c>
      <c r="BG310" s="10" t="b">
        <f t="shared" si="179"/>
        <v>1</v>
      </c>
      <c r="BH310" s="10" t="b">
        <f t="shared" si="209"/>
        <v>0</v>
      </c>
      <c r="BI310" s="10" t="b">
        <f t="shared" si="180"/>
        <v>0</v>
      </c>
      <c r="BJ310" s="10"/>
      <c r="BK310" s="10">
        <v>1000</v>
      </c>
      <c r="BL310" s="59">
        <f t="shared" si="181"/>
        <v>0</v>
      </c>
      <c r="BM310" s="59">
        <v>10</v>
      </c>
      <c r="BN310" s="10"/>
      <c r="BO310" s="10">
        <f t="shared" si="210"/>
        <v>0</v>
      </c>
      <c r="BP310" s="59">
        <f t="shared" si="211"/>
        <v>0</v>
      </c>
      <c r="BQ310" s="59">
        <f t="shared" si="212"/>
        <v>0</v>
      </c>
      <c r="BR310" s="59">
        <f t="shared" si="213"/>
        <v>0</v>
      </c>
      <c r="BS310" s="59">
        <f t="shared" si="214"/>
        <v>0</v>
      </c>
    </row>
    <row r="311" spans="1:71" x14ac:dyDescent="0.35">
      <c r="A311" s="25"/>
      <c r="B311" s="25"/>
      <c r="C311" s="51"/>
      <c r="D311" s="10" t="str">
        <f t="shared" si="177"/>
        <v/>
      </c>
      <c r="E311" s="28"/>
      <c r="F311" s="28"/>
      <c r="G311" s="28" t="s">
        <v>4</v>
      </c>
      <c r="H311" s="28"/>
      <c r="I311" s="28"/>
      <c r="J311" s="28" t="s">
        <v>4</v>
      </c>
      <c r="K311" s="28"/>
      <c r="L311" s="28"/>
      <c r="M311" s="28" t="s">
        <v>4</v>
      </c>
      <c r="N311" s="28"/>
      <c r="O311" s="28"/>
      <c r="P311" s="28" t="s">
        <v>4</v>
      </c>
      <c r="Q311" s="28"/>
      <c r="R311" s="28"/>
      <c r="S311" s="28" t="s">
        <v>4</v>
      </c>
      <c r="T311" s="28"/>
      <c r="U311" s="28"/>
      <c r="V311" s="51" t="s">
        <v>4</v>
      </c>
      <c r="W311" s="51"/>
      <c r="X311" s="28" t="s">
        <v>4</v>
      </c>
      <c r="Y311" s="10" t="str">
        <f>IF(AND('Section 8'!$L$4=No,OR($BF311=FALSE,$BG311=FALSE)),Tab_NotReq,
IF(AND($C311="",$D311="",$F311="",$I311="",$R311="",$U311="",$W311="",$AA311="",$AB311=""),"",
IF(COUNTIF($AA311:$BD311,Incomplete)&gt;=1,Incomplete_or_multiple_errors&amp;": "&amp;INDEX($AA$2:$BD$4,1,MATCH(Incomplete,$AA311:$BD311,0)),Complete)))</f>
        <v/>
      </c>
      <c r="AA311" s="10" t="str">
        <f t="shared" si="182"/>
        <v/>
      </c>
      <c r="AB311" s="10" t="str" cm="1">
        <f t="array" ref="AB311">IF($AB$1=No,"",
IF(OR(BF311=FALSE,BG311=FALSE),"",
IF(AND(SUMPRODUCT(--(BH311:BH$336=TRUE))=0,SUMPRODUCT(--(BI311:BI$336=TRUE))=0),"",Incomplete)))</f>
        <v/>
      </c>
      <c r="AC311" s="10" t="str">
        <f>IF(AC$1=No,"",IF($C311="","",
IF(COUNTIF('Substances &amp; Codes'!$B$4:$H$276,$C311)=0,Incomplete,Complete)))</f>
        <v/>
      </c>
      <c r="AD311" s="10" t="str">
        <f t="shared" si="178"/>
        <v/>
      </c>
      <c r="AE311" s="10" t="str">
        <f t="shared" si="183"/>
        <v/>
      </c>
      <c r="AF311" s="10" t="str">
        <f t="shared" si="184"/>
        <v/>
      </c>
      <c r="AG311" s="10" t="str">
        <f t="shared" si="185"/>
        <v/>
      </c>
      <c r="AH311" s="10" t="str">
        <f t="shared" si="186"/>
        <v/>
      </c>
      <c r="AI311" s="10" t="str">
        <f t="shared" si="187"/>
        <v/>
      </c>
      <c r="AJ311" s="10" t="str">
        <f t="shared" si="188"/>
        <v/>
      </c>
      <c r="AK311" s="10" t="str">
        <f t="shared" si="189"/>
        <v/>
      </c>
      <c r="AL311" s="10" t="str">
        <f t="shared" si="190"/>
        <v/>
      </c>
      <c r="AM311" s="10" t="str">
        <f t="shared" si="191"/>
        <v/>
      </c>
      <c r="AN311" s="10" t="str">
        <f t="shared" si="192"/>
        <v/>
      </c>
      <c r="AO311" s="10" t="str">
        <f t="shared" si="193"/>
        <v/>
      </c>
      <c r="AP311" s="10" t="str">
        <f t="shared" si="194"/>
        <v/>
      </c>
      <c r="AQ311" s="10" t="str">
        <f t="shared" si="195"/>
        <v/>
      </c>
      <c r="AR311" s="10" t="str">
        <f t="shared" si="196"/>
        <v/>
      </c>
      <c r="AS311" s="10" t="str">
        <f t="shared" si="197"/>
        <v/>
      </c>
      <c r="AT311" s="10" t="str">
        <f t="shared" si="198"/>
        <v/>
      </c>
      <c r="AU311" s="10" t="str">
        <f t="shared" si="199"/>
        <v/>
      </c>
      <c r="AV311" s="10" t="str">
        <f t="shared" si="200"/>
        <v/>
      </c>
      <c r="AW311" s="10" t="str">
        <f t="shared" si="201"/>
        <v/>
      </c>
      <c r="AX311" s="10" t="str">
        <f t="shared" si="202"/>
        <v/>
      </c>
      <c r="AY311" s="10" t="str">
        <f t="shared" si="203"/>
        <v/>
      </c>
      <c r="AZ311" s="10" t="str">
        <f t="shared" si="204"/>
        <v/>
      </c>
      <c r="BA311" s="10" t="str">
        <f t="shared" si="205"/>
        <v/>
      </c>
      <c r="BB311" s="10" t="str">
        <f t="shared" si="206"/>
        <v/>
      </c>
      <c r="BC311" s="10" t="str">
        <f t="shared" si="215"/>
        <v/>
      </c>
      <c r="BD311" s="10" t="str">
        <f t="shared" si="207"/>
        <v/>
      </c>
      <c r="BE311" s="10"/>
      <c r="BF311" s="10" t="b">
        <f t="shared" si="208"/>
        <v>1</v>
      </c>
      <c r="BG311" s="10" t="b">
        <f t="shared" si="179"/>
        <v>1</v>
      </c>
      <c r="BH311" s="10" t="b">
        <f t="shared" si="209"/>
        <v>0</v>
      </c>
      <c r="BI311" s="10" t="b">
        <f t="shared" si="180"/>
        <v>0</v>
      </c>
      <c r="BJ311" s="10"/>
      <c r="BK311" s="10">
        <v>1000</v>
      </c>
      <c r="BL311" s="59">
        <f t="shared" si="181"/>
        <v>0</v>
      </c>
      <c r="BM311" s="59">
        <v>10</v>
      </c>
      <c r="BN311" s="10"/>
      <c r="BO311" s="10">
        <f t="shared" si="210"/>
        <v>0</v>
      </c>
      <c r="BP311" s="59">
        <f t="shared" si="211"/>
        <v>0</v>
      </c>
      <c r="BQ311" s="59">
        <f t="shared" si="212"/>
        <v>0</v>
      </c>
      <c r="BR311" s="59">
        <f t="shared" si="213"/>
        <v>0</v>
      </c>
      <c r="BS311" s="59">
        <f t="shared" si="214"/>
        <v>0</v>
      </c>
    </row>
    <row r="312" spans="1:71" x14ac:dyDescent="0.35">
      <c r="A312" s="25"/>
      <c r="B312" s="25"/>
      <c r="C312" s="51"/>
      <c r="D312" s="10" t="str">
        <f t="shared" si="177"/>
        <v/>
      </c>
      <c r="E312" s="28"/>
      <c r="F312" s="28"/>
      <c r="G312" s="28" t="s">
        <v>4</v>
      </c>
      <c r="H312" s="28"/>
      <c r="I312" s="28"/>
      <c r="J312" s="28" t="s">
        <v>4</v>
      </c>
      <c r="K312" s="28"/>
      <c r="L312" s="28"/>
      <c r="M312" s="28" t="s">
        <v>4</v>
      </c>
      <c r="N312" s="28"/>
      <c r="O312" s="28"/>
      <c r="P312" s="28" t="s">
        <v>4</v>
      </c>
      <c r="Q312" s="28"/>
      <c r="R312" s="28"/>
      <c r="S312" s="28" t="s">
        <v>4</v>
      </c>
      <c r="T312" s="28"/>
      <c r="U312" s="28"/>
      <c r="V312" s="51" t="s">
        <v>4</v>
      </c>
      <c r="W312" s="51"/>
      <c r="X312" s="28" t="s">
        <v>4</v>
      </c>
      <c r="Y312" s="10" t="str">
        <f>IF(AND('Section 8'!$L$4=No,OR($BF312=FALSE,$BG312=FALSE)),Tab_NotReq,
IF(AND($C312="",$D312="",$F312="",$I312="",$R312="",$U312="",$W312="",$AA312="",$AB312=""),"",
IF(COUNTIF($AA312:$BD312,Incomplete)&gt;=1,Incomplete_or_multiple_errors&amp;": "&amp;INDEX($AA$2:$BD$4,1,MATCH(Incomplete,$AA312:$BD312,0)),Complete)))</f>
        <v/>
      </c>
      <c r="AA312" s="10" t="str">
        <f t="shared" si="182"/>
        <v/>
      </c>
      <c r="AB312" s="10" t="str" cm="1">
        <f t="array" ref="AB312">IF($AB$1=No,"",
IF(OR(BF312=FALSE,BG312=FALSE),"",
IF(AND(SUMPRODUCT(--(BH312:BH$336=TRUE))=0,SUMPRODUCT(--(BI312:BI$336=TRUE))=0),"",Incomplete)))</f>
        <v/>
      </c>
      <c r="AC312" s="10" t="str">
        <f>IF(AC$1=No,"",IF($C312="","",
IF(COUNTIF('Substances &amp; Codes'!$B$4:$H$276,$C312)=0,Incomplete,Complete)))</f>
        <v/>
      </c>
      <c r="AD312" s="10" t="str">
        <f t="shared" si="178"/>
        <v/>
      </c>
      <c r="AE312" s="10" t="str">
        <f t="shared" si="183"/>
        <v/>
      </c>
      <c r="AF312" s="10" t="str">
        <f t="shared" si="184"/>
        <v/>
      </c>
      <c r="AG312" s="10" t="str">
        <f t="shared" si="185"/>
        <v/>
      </c>
      <c r="AH312" s="10" t="str">
        <f t="shared" si="186"/>
        <v/>
      </c>
      <c r="AI312" s="10" t="str">
        <f t="shared" si="187"/>
        <v/>
      </c>
      <c r="AJ312" s="10" t="str">
        <f t="shared" si="188"/>
        <v/>
      </c>
      <c r="AK312" s="10" t="str">
        <f t="shared" si="189"/>
        <v/>
      </c>
      <c r="AL312" s="10" t="str">
        <f t="shared" si="190"/>
        <v/>
      </c>
      <c r="AM312" s="10" t="str">
        <f t="shared" si="191"/>
        <v/>
      </c>
      <c r="AN312" s="10" t="str">
        <f t="shared" si="192"/>
        <v/>
      </c>
      <c r="AO312" s="10" t="str">
        <f t="shared" si="193"/>
        <v/>
      </c>
      <c r="AP312" s="10" t="str">
        <f t="shared" si="194"/>
        <v/>
      </c>
      <c r="AQ312" s="10" t="str">
        <f t="shared" si="195"/>
        <v/>
      </c>
      <c r="AR312" s="10" t="str">
        <f t="shared" si="196"/>
        <v/>
      </c>
      <c r="AS312" s="10" t="str">
        <f t="shared" si="197"/>
        <v/>
      </c>
      <c r="AT312" s="10" t="str">
        <f t="shared" si="198"/>
        <v/>
      </c>
      <c r="AU312" s="10" t="str">
        <f t="shared" si="199"/>
        <v/>
      </c>
      <c r="AV312" s="10" t="str">
        <f t="shared" si="200"/>
        <v/>
      </c>
      <c r="AW312" s="10" t="str">
        <f t="shared" si="201"/>
        <v/>
      </c>
      <c r="AX312" s="10" t="str">
        <f t="shared" si="202"/>
        <v/>
      </c>
      <c r="AY312" s="10" t="str">
        <f t="shared" si="203"/>
        <v/>
      </c>
      <c r="AZ312" s="10" t="str">
        <f t="shared" si="204"/>
        <v/>
      </c>
      <c r="BA312" s="10" t="str">
        <f t="shared" si="205"/>
        <v/>
      </c>
      <c r="BB312" s="10" t="str">
        <f t="shared" si="206"/>
        <v/>
      </c>
      <c r="BC312" s="10" t="str">
        <f t="shared" si="215"/>
        <v/>
      </c>
      <c r="BD312" s="10" t="str">
        <f t="shared" si="207"/>
        <v/>
      </c>
      <c r="BE312" s="10"/>
      <c r="BF312" s="10" t="b">
        <f t="shared" si="208"/>
        <v>1</v>
      </c>
      <c r="BG312" s="10" t="b">
        <f t="shared" si="179"/>
        <v>1</v>
      </c>
      <c r="BH312" s="10" t="b">
        <f t="shared" si="209"/>
        <v>0</v>
      </c>
      <c r="BI312" s="10" t="b">
        <f t="shared" si="180"/>
        <v>0</v>
      </c>
      <c r="BJ312" s="10"/>
      <c r="BK312" s="10">
        <v>1000</v>
      </c>
      <c r="BL312" s="59">
        <f t="shared" si="181"/>
        <v>0</v>
      </c>
      <c r="BM312" s="59">
        <v>10</v>
      </c>
      <c r="BN312" s="10"/>
      <c r="BO312" s="10">
        <f t="shared" si="210"/>
        <v>0</v>
      </c>
      <c r="BP312" s="59">
        <f t="shared" si="211"/>
        <v>0</v>
      </c>
      <c r="BQ312" s="59">
        <f t="shared" si="212"/>
        <v>0</v>
      </c>
      <c r="BR312" s="59">
        <f t="shared" si="213"/>
        <v>0</v>
      </c>
      <c r="BS312" s="59">
        <f t="shared" si="214"/>
        <v>0</v>
      </c>
    </row>
    <row r="313" spans="1:71" x14ac:dyDescent="0.35">
      <c r="A313" s="25"/>
      <c r="B313" s="25"/>
      <c r="C313" s="51"/>
      <c r="D313" s="10" t="str">
        <f t="shared" si="177"/>
        <v/>
      </c>
      <c r="E313" s="28"/>
      <c r="F313" s="28"/>
      <c r="G313" s="28" t="s">
        <v>4</v>
      </c>
      <c r="H313" s="28"/>
      <c r="I313" s="28"/>
      <c r="J313" s="28" t="s">
        <v>4</v>
      </c>
      <c r="K313" s="28"/>
      <c r="L313" s="28"/>
      <c r="M313" s="28" t="s">
        <v>4</v>
      </c>
      <c r="N313" s="28"/>
      <c r="O313" s="28"/>
      <c r="P313" s="28" t="s">
        <v>4</v>
      </c>
      <c r="Q313" s="28"/>
      <c r="R313" s="28"/>
      <c r="S313" s="28" t="s">
        <v>4</v>
      </c>
      <c r="T313" s="28"/>
      <c r="U313" s="28"/>
      <c r="V313" s="51" t="s">
        <v>4</v>
      </c>
      <c r="W313" s="51"/>
      <c r="X313" s="28" t="s">
        <v>4</v>
      </c>
      <c r="Y313" s="10" t="str">
        <f>IF(AND('Section 8'!$L$4=No,OR($BF313=FALSE,$BG313=FALSE)),Tab_NotReq,
IF(AND($C313="",$D313="",$F313="",$I313="",$R313="",$U313="",$W313="",$AA313="",$AB313=""),"",
IF(COUNTIF($AA313:$BD313,Incomplete)&gt;=1,Incomplete_or_multiple_errors&amp;": "&amp;INDEX($AA$2:$BD$4,1,MATCH(Incomplete,$AA313:$BD313,0)),Complete)))</f>
        <v/>
      </c>
      <c r="AA313" s="10" t="str">
        <f t="shared" si="182"/>
        <v/>
      </c>
      <c r="AB313" s="10" t="str" cm="1">
        <f t="array" ref="AB313">IF($AB$1=No,"",
IF(OR(BF313=FALSE,BG313=FALSE),"",
IF(AND(SUMPRODUCT(--(BH313:BH$336=TRUE))=0,SUMPRODUCT(--(BI313:BI$336=TRUE))=0),"",Incomplete)))</f>
        <v/>
      </c>
      <c r="AC313" s="10" t="str">
        <f>IF(AC$1=No,"",IF($C313="","",
IF(COUNTIF('Substances &amp; Codes'!$B$4:$H$276,$C313)=0,Incomplete,Complete)))</f>
        <v/>
      </c>
      <c r="AD313" s="10" t="str">
        <f t="shared" si="178"/>
        <v/>
      </c>
      <c r="AE313" s="10" t="str">
        <f t="shared" si="183"/>
        <v/>
      </c>
      <c r="AF313" s="10" t="str">
        <f t="shared" si="184"/>
        <v/>
      </c>
      <c r="AG313" s="10" t="str">
        <f t="shared" si="185"/>
        <v/>
      </c>
      <c r="AH313" s="10" t="str">
        <f t="shared" si="186"/>
        <v/>
      </c>
      <c r="AI313" s="10" t="str">
        <f t="shared" si="187"/>
        <v/>
      </c>
      <c r="AJ313" s="10" t="str">
        <f t="shared" si="188"/>
        <v/>
      </c>
      <c r="AK313" s="10" t="str">
        <f t="shared" si="189"/>
        <v/>
      </c>
      <c r="AL313" s="10" t="str">
        <f t="shared" si="190"/>
        <v/>
      </c>
      <c r="AM313" s="10" t="str">
        <f t="shared" si="191"/>
        <v/>
      </c>
      <c r="AN313" s="10" t="str">
        <f t="shared" si="192"/>
        <v/>
      </c>
      <c r="AO313" s="10" t="str">
        <f t="shared" si="193"/>
        <v/>
      </c>
      <c r="AP313" s="10" t="str">
        <f t="shared" si="194"/>
        <v/>
      </c>
      <c r="AQ313" s="10" t="str">
        <f t="shared" si="195"/>
        <v/>
      </c>
      <c r="AR313" s="10" t="str">
        <f t="shared" si="196"/>
        <v/>
      </c>
      <c r="AS313" s="10" t="str">
        <f t="shared" si="197"/>
        <v/>
      </c>
      <c r="AT313" s="10" t="str">
        <f t="shared" si="198"/>
        <v/>
      </c>
      <c r="AU313" s="10" t="str">
        <f t="shared" si="199"/>
        <v/>
      </c>
      <c r="AV313" s="10" t="str">
        <f t="shared" si="200"/>
        <v/>
      </c>
      <c r="AW313" s="10" t="str">
        <f t="shared" si="201"/>
        <v/>
      </c>
      <c r="AX313" s="10" t="str">
        <f t="shared" si="202"/>
        <v/>
      </c>
      <c r="AY313" s="10" t="str">
        <f t="shared" si="203"/>
        <v/>
      </c>
      <c r="AZ313" s="10" t="str">
        <f t="shared" si="204"/>
        <v/>
      </c>
      <c r="BA313" s="10" t="str">
        <f t="shared" si="205"/>
        <v/>
      </c>
      <c r="BB313" s="10" t="str">
        <f t="shared" si="206"/>
        <v/>
      </c>
      <c r="BC313" s="10" t="str">
        <f t="shared" si="215"/>
        <v/>
      </c>
      <c r="BD313" s="10" t="str">
        <f t="shared" si="207"/>
        <v/>
      </c>
      <c r="BE313" s="10"/>
      <c r="BF313" s="10" t="b">
        <f t="shared" si="208"/>
        <v>1</v>
      </c>
      <c r="BG313" s="10" t="b">
        <f t="shared" si="179"/>
        <v>1</v>
      </c>
      <c r="BH313" s="10" t="b">
        <f t="shared" si="209"/>
        <v>0</v>
      </c>
      <c r="BI313" s="10" t="b">
        <f t="shared" si="180"/>
        <v>0</v>
      </c>
      <c r="BJ313" s="10"/>
      <c r="BK313" s="10">
        <v>1000</v>
      </c>
      <c r="BL313" s="59">
        <f t="shared" si="181"/>
        <v>0</v>
      </c>
      <c r="BM313" s="59">
        <v>10</v>
      </c>
      <c r="BN313" s="10"/>
      <c r="BO313" s="10">
        <f t="shared" si="210"/>
        <v>0</v>
      </c>
      <c r="BP313" s="59">
        <f t="shared" si="211"/>
        <v>0</v>
      </c>
      <c r="BQ313" s="59">
        <f t="shared" si="212"/>
        <v>0</v>
      </c>
      <c r="BR313" s="59">
        <f t="shared" si="213"/>
        <v>0</v>
      </c>
      <c r="BS313" s="59">
        <f t="shared" si="214"/>
        <v>0</v>
      </c>
    </row>
    <row r="314" spans="1:71" x14ac:dyDescent="0.35">
      <c r="A314" s="25"/>
      <c r="B314" s="25"/>
      <c r="C314" s="51"/>
      <c r="D314" s="10" t="str">
        <f t="shared" si="177"/>
        <v/>
      </c>
      <c r="E314" s="28"/>
      <c r="F314" s="28"/>
      <c r="G314" s="28" t="s">
        <v>4</v>
      </c>
      <c r="H314" s="28"/>
      <c r="I314" s="28"/>
      <c r="J314" s="28" t="s">
        <v>4</v>
      </c>
      <c r="K314" s="28"/>
      <c r="L314" s="28"/>
      <c r="M314" s="28" t="s">
        <v>4</v>
      </c>
      <c r="N314" s="28"/>
      <c r="O314" s="28"/>
      <c r="P314" s="28" t="s">
        <v>4</v>
      </c>
      <c r="Q314" s="28"/>
      <c r="R314" s="28"/>
      <c r="S314" s="28" t="s">
        <v>4</v>
      </c>
      <c r="T314" s="28"/>
      <c r="U314" s="28"/>
      <c r="V314" s="51" t="s">
        <v>4</v>
      </c>
      <c r="W314" s="51"/>
      <c r="X314" s="28" t="s">
        <v>4</v>
      </c>
      <c r="Y314" s="10" t="str">
        <f>IF(AND('Section 8'!$L$4=No,OR($BF314=FALSE,$BG314=FALSE)),Tab_NotReq,
IF(AND($C314="",$D314="",$F314="",$I314="",$R314="",$U314="",$W314="",$AA314="",$AB314=""),"",
IF(COUNTIF($AA314:$BD314,Incomplete)&gt;=1,Incomplete_or_multiple_errors&amp;": "&amp;INDEX($AA$2:$BD$4,1,MATCH(Incomplete,$AA314:$BD314,0)),Complete)))</f>
        <v/>
      </c>
      <c r="AA314" s="10" t="str">
        <f t="shared" si="182"/>
        <v/>
      </c>
      <c r="AB314" s="10" t="str" cm="1">
        <f t="array" ref="AB314">IF($AB$1=No,"",
IF(OR(BF314=FALSE,BG314=FALSE),"",
IF(AND(SUMPRODUCT(--(BH314:BH$336=TRUE))=0,SUMPRODUCT(--(BI314:BI$336=TRUE))=0),"",Incomplete)))</f>
        <v/>
      </c>
      <c r="AC314" s="10" t="str">
        <f>IF(AC$1=No,"",IF($C314="","",
IF(COUNTIF('Substances &amp; Codes'!$B$4:$H$276,$C314)=0,Incomplete,Complete)))</f>
        <v/>
      </c>
      <c r="AD314" s="10" t="str">
        <f t="shared" si="178"/>
        <v/>
      </c>
      <c r="AE314" s="10" t="str">
        <f t="shared" si="183"/>
        <v/>
      </c>
      <c r="AF314" s="10" t="str">
        <f t="shared" si="184"/>
        <v/>
      </c>
      <c r="AG314" s="10" t="str">
        <f t="shared" si="185"/>
        <v/>
      </c>
      <c r="AH314" s="10" t="str">
        <f t="shared" si="186"/>
        <v/>
      </c>
      <c r="AI314" s="10" t="str">
        <f t="shared" si="187"/>
        <v/>
      </c>
      <c r="AJ314" s="10" t="str">
        <f t="shared" si="188"/>
        <v/>
      </c>
      <c r="AK314" s="10" t="str">
        <f t="shared" si="189"/>
        <v/>
      </c>
      <c r="AL314" s="10" t="str">
        <f t="shared" si="190"/>
        <v/>
      </c>
      <c r="AM314" s="10" t="str">
        <f t="shared" si="191"/>
        <v/>
      </c>
      <c r="AN314" s="10" t="str">
        <f t="shared" si="192"/>
        <v/>
      </c>
      <c r="AO314" s="10" t="str">
        <f t="shared" si="193"/>
        <v/>
      </c>
      <c r="AP314" s="10" t="str">
        <f t="shared" si="194"/>
        <v/>
      </c>
      <c r="AQ314" s="10" t="str">
        <f t="shared" si="195"/>
        <v/>
      </c>
      <c r="AR314" s="10" t="str">
        <f t="shared" si="196"/>
        <v/>
      </c>
      <c r="AS314" s="10" t="str">
        <f t="shared" si="197"/>
        <v/>
      </c>
      <c r="AT314" s="10" t="str">
        <f t="shared" si="198"/>
        <v/>
      </c>
      <c r="AU314" s="10" t="str">
        <f t="shared" si="199"/>
        <v/>
      </c>
      <c r="AV314" s="10" t="str">
        <f t="shared" si="200"/>
        <v/>
      </c>
      <c r="AW314" s="10" t="str">
        <f t="shared" si="201"/>
        <v/>
      </c>
      <c r="AX314" s="10" t="str">
        <f t="shared" si="202"/>
        <v/>
      </c>
      <c r="AY314" s="10" t="str">
        <f t="shared" si="203"/>
        <v/>
      </c>
      <c r="AZ314" s="10" t="str">
        <f t="shared" si="204"/>
        <v/>
      </c>
      <c r="BA314" s="10" t="str">
        <f t="shared" si="205"/>
        <v/>
      </c>
      <c r="BB314" s="10" t="str">
        <f t="shared" si="206"/>
        <v/>
      </c>
      <c r="BC314" s="10" t="str">
        <f t="shared" si="215"/>
        <v/>
      </c>
      <c r="BD314" s="10" t="str">
        <f t="shared" si="207"/>
        <v/>
      </c>
      <c r="BE314" s="10"/>
      <c r="BF314" s="10" t="b">
        <f t="shared" si="208"/>
        <v>1</v>
      </c>
      <c r="BG314" s="10" t="b">
        <f t="shared" si="179"/>
        <v>1</v>
      </c>
      <c r="BH314" s="10" t="b">
        <f t="shared" si="209"/>
        <v>0</v>
      </c>
      <c r="BI314" s="10" t="b">
        <f t="shared" si="180"/>
        <v>0</v>
      </c>
      <c r="BJ314" s="10"/>
      <c r="BK314" s="10">
        <v>1000</v>
      </c>
      <c r="BL314" s="59">
        <f t="shared" si="181"/>
        <v>0</v>
      </c>
      <c r="BM314" s="59">
        <v>10</v>
      </c>
      <c r="BN314" s="10"/>
      <c r="BO314" s="10">
        <f t="shared" si="210"/>
        <v>0</v>
      </c>
      <c r="BP314" s="59">
        <f t="shared" si="211"/>
        <v>0</v>
      </c>
      <c r="BQ314" s="59">
        <f t="shared" si="212"/>
        <v>0</v>
      </c>
      <c r="BR314" s="59">
        <f t="shared" si="213"/>
        <v>0</v>
      </c>
      <c r="BS314" s="59">
        <f t="shared" si="214"/>
        <v>0</v>
      </c>
    </row>
    <row r="315" spans="1:71" x14ac:dyDescent="0.35">
      <c r="A315" s="25"/>
      <c r="B315" s="25"/>
      <c r="C315" s="51"/>
      <c r="D315" s="10" t="str">
        <f t="shared" si="177"/>
        <v/>
      </c>
      <c r="E315" s="28"/>
      <c r="F315" s="28"/>
      <c r="G315" s="28" t="s">
        <v>4</v>
      </c>
      <c r="H315" s="28"/>
      <c r="I315" s="28"/>
      <c r="J315" s="28" t="s">
        <v>4</v>
      </c>
      <c r="K315" s="28"/>
      <c r="L315" s="28"/>
      <c r="M315" s="28" t="s">
        <v>4</v>
      </c>
      <c r="N315" s="28"/>
      <c r="O315" s="28"/>
      <c r="P315" s="28" t="s">
        <v>4</v>
      </c>
      <c r="Q315" s="28"/>
      <c r="R315" s="28"/>
      <c r="S315" s="28" t="s">
        <v>4</v>
      </c>
      <c r="T315" s="28"/>
      <c r="U315" s="28"/>
      <c r="V315" s="51" t="s">
        <v>4</v>
      </c>
      <c r="W315" s="51"/>
      <c r="X315" s="28" t="s">
        <v>4</v>
      </c>
      <c r="Y315" s="10" t="str">
        <f>IF(AND('Section 8'!$L$4=No,OR($BF315=FALSE,$BG315=FALSE)),Tab_NotReq,
IF(AND($C315="",$D315="",$F315="",$I315="",$R315="",$U315="",$W315="",$AA315="",$AB315=""),"",
IF(COUNTIF($AA315:$BD315,Incomplete)&gt;=1,Incomplete_or_multiple_errors&amp;": "&amp;INDEX($AA$2:$BD$4,1,MATCH(Incomplete,$AA315:$BD315,0)),Complete)))</f>
        <v/>
      </c>
      <c r="AA315" s="10" t="str">
        <f t="shared" si="182"/>
        <v/>
      </c>
      <c r="AB315" s="10" t="str" cm="1">
        <f t="array" ref="AB315">IF($AB$1=No,"",
IF(OR(BF315=FALSE,BG315=FALSE),"",
IF(AND(SUMPRODUCT(--(BH315:BH$336=TRUE))=0,SUMPRODUCT(--(BI315:BI$336=TRUE))=0),"",Incomplete)))</f>
        <v/>
      </c>
      <c r="AC315" s="10" t="str">
        <f>IF(AC$1=No,"",IF($C315="","",
IF(COUNTIF('Substances &amp; Codes'!$B$4:$H$276,$C315)=0,Incomplete,Complete)))</f>
        <v/>
      </c>
      <c r="AD315" s="10" t="str">
        <f t="shared" si="178"/>
        <v/>
      </c>
      <c r="AE315" s="10" t="str">
        <f t="shared" si="183"/>
        <v/>
      </c>
      <c r="AF315" s="10" t="str">
        <f t="shared" si="184"/>
        <v/>
      </c>
      <c r="AG315" s="10" t="str">
        <f t="shared" si="185"/>
        <v/>
      </c>
      <c r="AH315" s="10" t="str">
        <f t="shared" si="186"/>
        <v/>
      </c>
      <c r="AI315" s="10" t="str">
        <f t="shared" si="187"/>
        <v/>
      </c>
      <c r="AJ315" s="10" t="str">
        <f t="shared" si="188"/>
        <v/>
      </c>
      <c r="AK315" s="10" t="str">
        <f t="shared" si="189"/>
        <v/>
      </c>
      <c r="AL315" s="10" t="str">
        <f t="shared" si="190"/>
        <v/>
      </c>
      <c r="AM315" s="10" t="str">
        <f t="shared" si="191"/>
        <v/>
      </c>
      <c r="AN315" s="10" t="str">
        <f t="shared" si="192"/>
        <v/>
      </c>
      <c r="AO315" s="10" t="str">
        <f t="shared" si="193"/>
        <v/>
      </c>
      <c r="AP315" s="10" t="str">
        <f t="shared" si="194"/>
        <v/>
      </c>
      <c r="AQ315" s="10" t="str">
        <f t="shared" si="195"/>
        <v/>
      </c>
      <c r="AR315" s="10" t="str">
        <f t="shared" si="196"/>
        <v/>
      </c>
      <c r="AS315" s="10" t="str">
        <f t="shared" si="197"/>
        <v/>
      </c>
      <c r="AT315" s="10" t="str">
        <f t="shared" si="198"/>
        <v/>
      </c>
      <c r="AU315" s="10" t="str">
        <f t="shared" si="199"/>
        <v/>
      </c>
      <c r="AV315" s="10" t="str">
        <f t="shared" si="200"/>
        <v/>
      </c>
      <c r="AW315" s="10" t="str">
        <f t="shared" si="201"/>
        <v/>
      </c>
      <c r="AX315" s="10" t="str">
        <f t="shared" si="202"/>
        <v/>
      </c>
      <c r="AY315" s="10" t="str">
        <f t="shared" si="203"/>
        <v/>
      </c>
      <c r="AZ315" s="10" t="str">
        <f t="shared" si="204"/>
        <v/>
      </c>
      <c r="BA315" s="10" t="str">
        <f t="shared" si="205"/>
        <v/>
      </c>
      <c r="BB315" s="10" t="str">
        <f t="shared" si="206"/>
        <v/>
      </c>
      <c r="BC315" s="10" t="str">
        <f t="shared" si="215"/>
        <v/>
      </c>
      <c r="BD315" s="10" t="str">
        <f t="shared" si="207"/>
        <v/>
      </c>
      <c r="BE315" s="10"/>
      <c r="BF315" s="10" t="b">
        <f t="shared" si="208"/>
        <v>1</v>
      </c>
      <c r="BG315" s="10" t="b">
        <f t="shared" si="179"/>
        <v>1</v>
      </c>
      <c r="BH315" s="10" t="b">
        <f t="shared" si="209"/>
        <v>0</v>
      </c>
      <c r="BI315" s="10" t="b">
        <f t="shared" si="180"/>
        <v>0</v>
      </c>
      <c r="BJ315" s="10"/>
      <c r="BK315" s="10">
        <v>1000</v>
      </c>
      <c r="BL315" s="59">
        <f t="shared" si="181"/>
        <v>0</v>
      </c>
      <c r="BM315" s="59">
        <v>10</v>
      </c>
      <c r="BN315" s="10"/>
      <c r="BO315" s="10">
        <f t="shared" si="210"/>
        <v>0</v>
      </c>
      <c r="BP315" s="59">
        <f t="shared" si="211"/>
        <v>0</v>
      </c>
      <c r="BQ315" s="59">
        <f t="shared" si="212"/>
        <v>0</v>
      </c>
      <c r="BR315" s="59">
        <f t="shared" si="213"/>
        <v>0</v>
      </c>
      <c r="BS315" s="59">
        <f t="shared" si="214"/>
        <v>0</v>
      </c>
    </row>
    <row r="316" spans="1:71" x14ac:dyDescent="0.35">
      <c r="A316" s="25"/>
      <c r="B316" s="25"/>
      <c r="C316" s="51"/>
      <c r="D316" s="10" t="str">
        <f t="shared" si="177"/>
        <v/>
      </c>
      <c r="E316" s="28"/>
      <c r="F316" s="28"/>
      <c r="G316" s="28" t="s">
        <v>4</v>
      </c>
      <c r="H316" s="28"/>
      <c r="I316" s="28"/>
      <c r="J316" s="28" t="s">
        <v>4</v>
      </c>
      <c r="K316" s="28"/>
      <c r="L316" s="28"/>
      <c r="M316" s="28" t="s">
        <v>4</v>
      </c>
      <c r="N316" s="28"/>
      <c r="O316" s="28"/>
      <c r="P316" s="28" t="s">
        <v>4</v>
      </c>
      <c r="Q316" s="28"/>
      <c r="R316" s="28"/>
      <c r="S316" s="28" t="s">
        <v>4</v>
      </c>
      <c r="T316" s="28"/>
      <c r="U316" s="28"/>
      <c r="V316" s="51" t="s">
        <v>4</v>
      </c>
      <c r="W316" s="51"/>
      <c r="X316" s="28" t="s">
        <v>4</v>
      </c>
      <c r="Y316" s="10" t="str">
        <f>IF(AND('Section 8'!$L$4=No,OR($BF316=FALSE,$BG316=FALSE)),Tab_NotReq,
IF(AND($C316="",$D316="",$F316="",$I316="",$R316="",$U316="",$W316="",$AA316="",$AB316=""),"",
IF(COUNTIF($AA316:$BD316,Incomplete)&gt;=1,Incomplete_or_multiple_errors&amp;": "&amp;INDEX($AA$2:$BD$4,1,MATCH(Incomplete,$AA316:$BD316,0)),Complete)))</f>
        <v/>
      </c>
      <c r="AA316" s="10" t="str">
        <f t="shared" si="182"/>
        <v/>
      </c>
      <c r="AB316" s="10" t="str" cm="1">
        <f t="array" ref="AB316">IF($AB$1=No,"",
IF(OR(BF316=FALSE,BG316=FALSE),"",
IF(AND(SUMPRODUCT(--(BH316:BH$336=TRUE))=0,SUMPRODUCT(--(BI316:BI$336=TRUE))=0),"",Incomplete)))</f>
        <v/>
      </c>
      <c r="AC316" s="10" t="str">
        <f>IF(AC$1=No,"",IF($C316="","",
IF(COUNTIF('Substances &amp; Codes'!$B$4:$H$276,$C316)=0,Incomplete,Complete)))</f>
        <v/>
      </c>
      <c r="AD316" s="10" t="str">
        <f t="shared" si="178"/>
        <v/>
      </c>
      <c r="AE316" s="10" t="str">
        <f t="shared" si="183"/>
        <v/>
      </c>
      <c r="AF316" s="10" t="str">
        <f t="shared" si="184"/>
        <v/>
      </c>
      <c r="AG316" s="10" t="str">
        <f t="shared" si="185"/>
        <v/>
      </c>
      <c r="AH316" s="10" t="str">
        <f t="shared" si="186"/>
        <v/>
      </c>
      <c r="AI316" s="10" t="str">
        <f t="shared" si="187"/>
        <v/>
      </c>
      <c r="AJ316" s="10" t="str">
        <f t="shared" si="188"/>
        <v/>
      </c>
      <c r="AK316" s="10" t="str">
        <f t="shared" si="189"/>
        <v/>
      </c>
      <c r="AL316" s="10" t="str">
        <f t="shared" si="190"/>
        <v/>
      </c>
      <c r="AM316" s="10" t="str">
        <f t="shared" si="191"/>
        <v/>
      </c>
      <c r="AN316" s="10" t="str">
        <f t="shared" si="192"/>
        <v/>
      </c>
      <c r="AO316" s="10" t="str">
        <f t="shared" si="193"/>
        <v/>
      </c>
      <c r="AP316" s="10" t="str">
        <f t="shared" si="194"/>
        <v/>
      </c>
      <c r="AQ316" s="10" t="str">
        <f t="shared" si="195"/>
        <v/>
      </c>
      <c r="AR316" s="10" t="str">
        <f t="shared" si="196"/>
        <v/>
      </c>
      <c r="AS316" s="10" t="str">
        <f t="shared" si="197"/>
        <v/>
      </c>
      <c r="AT316" s="10" t="str">
        <f t="shared" si="198"/>
        <v/>
      </c>
      <c r="AU316" s="10" t="str">
        <f t="shared" si="199"/>
        <v/>
      </c>
      <c r="AV316" s="10" t="str">
        <f t="shared" si="200"/>
        <v/>
      </c>
      <c r="AW316" s="10" t="str">
        <f t="shared" si="201"/>
        <v/>
      </c>
      <c r="AX316" s="10" t="str">
        <f t="shared" si="202"/>
        <v/>
      </c>
      <c r="AY316" s="10" t="str">
        <f t="shared" si="203"/>
        <v/>
      </c>
      <c r="AZ316" s="10" t="str">
        <f t="shared" si="204"/>
        <v/>
      </c>
      <c r="BA316" s="10" t="str">
        <f t="shared" si="205"/>
        <v/>
      </c>
      <c r="BB316" s="10" t="str">
        <f t="shared" si="206"/>
        <v/>
      </c>
      <c r="BC316" s="10" t="str">
        <f t="shared" si="215"/>
        <v/>
      </c>
      <c r="BD316" s="10" t="str">
        <f t="shared" si="207"/>
        <v/>
      </c>
      <c r="BE316" s="10"/>
      <c r="BF316" s="10" t="b">
        <f t="shared" si="208"/>
        <v>1</v>
      </c>
      <c r="BG316" s="10" t="b">
        <f t="shared" si="179"/>
        <v>1</v>
      </c>
      <c r="BH316" s="10" t="b">
        <f t="shared" si="209"/>
        <v>0</v>
      </c>
      <c r="BI316" s="10" t="b">
        <f t="shared" si="180"/>
        <v>0</v>
      </c>
      <c r="BJ316" s="10"/>
      <c r="BK316" s="10">
        <v>1000</v>
      </c>
      <c r="BL316" s="59">
        <f t="shared" si="181"/>
        <v>0</v>
      </c>
      <c r="BM316" s="59">
        <v>10</v>
      </c>
      <c r="BN316" s="10"/>
      <c r="BO316" s="10">
        <f t="shared" si="210"/>
        <v>0</v>
      </c>
      <c r="BP316" s="59">
        <f t="shared" si="211"/>
        <v>0</v>
      </c>
      <c r="BQ316" s="59">
        <f t="shared" si="212"/>
        <v>0</v>
      </c>
      <c r="BR316" s="59">
        <f t="shared" si="213"/>
        <v>0</v>
      </c>
      <c r="BS316" s="59">
        <f t="shared" si="214"/>
        <v>0</v>
      </c>
    </row>
    <row r="317" spans="1:71" x14ac:dyDescent="0.35">
      <c r="A317" s="25"/>
      <c r="B317" s="25"/>
      <c r="C317" s="51"/>
      <c r="D317" s="10" t="str">
        <f t="shared" si="177"/>
        <v/>
      </c>
      <c r="E317" s="28"/>
      <c r="F317" s="28"/>
      <c r="G317" s="28" t="s">
        <v>4</v>
      </c>
      <c r="H317" s="28"/>
      <c r="I317" s="28"/>
      <c r="J317" s="28" t="s">
        <v>4</v>
      </c>
      <c r="K317" s="28"/>
      <c r="L317" s="28"/>
      <c r="M317" s="28" t="s">
        <v>4</v>
      </c>
      <c r="N317" s="28"/>
      <c r="O317" s="28"/>
      <c r="P317" s="28" t="s">
        <v>4</v>
      </c>
      <c r="Q317" s="28"/>
      <c r="R317" s="28"/>
      <c r="S317" s="28" t="s">
        <v>4</v>
      </c>
      <c r="T317" s="28"/>
      <c r="U317" s="28"/>
      <c r="V317" s="51" t="s">
        <v>4</v>
      </c>
      <c r="W317" s="51"/>
      <c r="X317" s="28" t="s">
        <v>4</v>
      </c>
      <c r="Y317" s="10" t="str">
        <f>IF(AND('Section 8'!$L$4=No,OR($BF317=FALSE,$BG317=FALSE)),Tab_NotReq,
IF(AND($C317="",$D317="",$F317="",$I317="",$R317="",$U317="",$W317="",$AA317="",$AB317=""),"",
IF(COUNTIF($AA317:$BD317,Incomplete)&gt;=1,Incomplete_or_multiple_errors&amp;": "&amp;INDEX($AA$2:$BD$4,1,MATCH(Incomplete,$AA317:$BD317,0)),Complete)))</f>
        <v/>
      </c>
      <c r="AA317" s="10" t="str">
        <f t="shared" si="182"/>
        <v/>
      </c>
      <c r="AB317" s="10" t="str" cm="1">
        <f t="array" ref="AB317">IF($AB$1=No,"",
IF(OR(BF317=FALSE,BG317=FALSE),"",
IF(AND(SUMPRODUCT(--(BH317:BH$336=TRUE))=0,SUMPRODUCT(--(BI317:BI$336=TRUE))=0),"",Incomplete)))</f>
        <v/>
      </c>
      <c r="AC317" s="10" t="str">
        <f>IF(AC$1=No,"",IF($C317="","",
IF(COUNTIF('Substances &amp; Codes'!$B$4:$H$276,$C317)=0,Incomplete,Complete)))</f>
        <v/>
      </c>
      <c r="AD317" s="10" t="str">
        <f t="shared" si="178"/>
        <v/>
      </c>
      <c r="AE317" s="10" t="str">
        <f t="shared" si="183"/>
        <v/>
      </c>
      <c r="AF317" s="10" t="str">
        <f t="shared" si="184"/>
        <v/>
      </c>
      <c r="AG317" s="10" t="str">
        <f t="shared" si="185"/>
        <v/>
      </c>
      <c r="AH317" s="10" t="str">
        <f t="shared" si="186"/>
        <v/>
      </c>
      <c r="AI317" s="10" t="str">
        <f t="shared" si="187"/>
        <v/>
      </c>
      <c r="AJ317" s="10" t="str">
        <f t="shared" si="188"/>
        <v/>
      </c>
      <c r="AK317" s="10" t="str">
        <f t="shared" si="189"/>
        <v/>
      </c>
      <c r="AL317" s="10" t="str">
        <f t="shared" si="190"/>
        <v/>
      </c>
      <c r="AM317" s="10" t="str">
        <f t="shared" si="191"/>
        <v/>
      </c>
      <c r="AN317" s="10" t="str">
        <f t="shared" si="192"/>
        <v/>
      </c>
      <c r="AO317" s="10" t="str">
        <f t="shared" si="193"/>
        <v/>
      </c>
      <c r="AP317" s="10" t="str">
        <f t="shared" si="194"/>
        <v/>
      </c>
      <c r="AQ317" s="10" t="str">
        <f t="shared" si="195"/>
        <v/>
      </c>
      <c r="AR317" s="10" t="str">
        <f t="shared" si="196"/>
        <v/>
      </c>
      <c r="AS317" s="10" t="str">
        <f t="shared" si="197"/>
        <v/>
      </c>
      <c r="AT317" s="10" t="str">
        <f t="shared" si="198"/>
        <v/>
      </c>
      <c r="AU317" s="10" t="str">
        <f t="shared" si="199"/>
        <v/>
      </c>
      <c r="AV317" s="10" t="str">
        <f t="shared" si="200"/>
        <v/>
      </c>
      <c r="AW317" s="10" t="str">
        <f t="shared" si="201"/>
        <v/>
      </c>
      <c r="AX317" s="10" t="str">
        <f t="shared" si="202"/>
        <v/>
      </c>
      <c r="AY317" s="10" t="str">
        <f t="shared" si="203"/>
        <v/>
      </c>
      <c r="AZ317" s="10" t="str">
        <f t="shared" si="204"/>
        <v/>
      </c>
      <c r="BA317" s="10" t="str">
        <f t="shared" si="205"/>
        <v/>
      </c>
      <c r="BB317" s="10" t="str">
        <f t="shared" si="206"/>
        <v/>
      </c>
      <c r="BC317" s="10" t="str">
        <f t="shared" si="215"/>
        <v/>
      </c>
      <c r="BD317" s="10" t="str">
        <f t="shared" si="207"/>
        <v/>
      </c>
      <c r="BE317" s="10"/>
      <c r="BF317" s="10" t="b">
        <f t="shared" si="208"/>
        <v>1</v>
      </c>
      <c r="BG317" s="10" t="b">
        <f t="shared" si="179"/>
        <v>1</v>
      </c>
      <c r="BH317" s="10" t="b">
        <f t="shared" si="209"/>
        <v>0</v>
      </c>
      <c r="BI317" s="10" t="b">
        <f t="shared" si="180"/>
        <v>0</v>
      </c>
      <c r="BJ317" s="10"/>
      <c r="BK317" s="10">
        <v>1000</v>
      </c>
      <c r="BL317" s="59">
        <f t="shared" si="181"/>
        <v>0</v>
      </c>
      <c r="BM317" s="59">
        <v>10</v>
      </c>
      <c r="BN317" s="10"/>
      <c r="BO317" s="10">
        <f t="shared" si="210"/>
        <v>0</v>
      </c>
      <c r="BP317" s="59">
        <f t="shared" si="211"/>
        <v>0</v>
      </c>
      <c r="BQ317" s="59">
        <f t="shared" si="212"/>
        <v>0</v>
      </c>
      <c r="BR317" s="59">
        <f t="shared" si="213"/>
        <v>0</v>
      </c>
      <c r="BS317" s="59">
        <f t="shared" si="214"/>
        <v>0</v>
      </c>
    </row>
    <row r="318" spans="1:71" x14ac:dyDescent="0.35">
      <c r="A318" s="25"/>
      <c r="B318" s="25"/>
      <c r="C318" s="51"/>
      <c r="D318" s="10" t="str">
        <f t="shared" si="177"/>
        <v/>
      </c>
      <c r="E318" s="28"/>
      <c r="F318" s="28"/>
      <c r="G318" s="28" t="s">
        <v>4</v>
      </c>
      <c r="H318" s="28"/>
      <c r="I318" s="28"/>
      <c r="J318" s="28" t="s">
        <v>4</v>
      </c>
      <c r="K318" s="28"/>
      <c r="L318" s="28"/>
      <c r="M318" s="28" t="s">
        <v>4</v>
      </c>
      <c r="N318" s="28"/>
      <c r="O318" s="28"/>
      <c r="P318" s="28" t="s">
        <v>4</v>
      </c>
      <c r="Q318" s="28"/>
      <c r="R318" s="28"/>
      <c r="S318" s="28" t="s">
        <v>4</v>
      </c>
      <c r="T318" s="28"/>
      <c r="U318" s="28"/>
      <c r="V318" s="51" t="s">
        <v>4</v>
      </c>
      <c r="W318" s="51"/>
      <c r="X318" s="28" t="s">
        <v>4</v>
      </c>
      <c r="Y318" s="10" t="str">
        <f>IF(AND('Section 8'!$L$4=No,OR($BF318=FALSE,$BG318=FALSE)),Tab_NotReq,
IF(AND($C318="",$D318="",$F318="",$I318="",$R318="",$U318="",$W318="",$AA318="",$AB318=""),"",
IF(COUNTIF($AA318:$BD318,Incomplete)&gt;=1,Incomplete_or_multiple_errors&amp;": "&amp;INDEX($AA$2:$BD$4,1,MATCH(Incomplete,$AA318:$BD318,0)),Complete)))</f>
        <v/>
      </c>
      <c r="AA318" s="10" t="str">
        <f t="shared" si="182"/>
        <v/>
      </c>
      <c r="AB318" s="10" t="str" cm="1">
        <f t="array" ref="AB318">IF($AB$1=No,"",
IF(OR(BF318=FALSE,BG318=FALSE),"",
IF(AND(SUMPRODUCT(--(BH318:BH$336=TRUE))=0,SUMPRODUCT(--(BI318:BI$336=TRUE))=0),"",Incomplete)))</f>
        <v/>
      </c>
      <c r="AC318" s="10" t="str">
        <f>IF(AC$1=No,"",IF($C318="","",
IF(COUNTIF('Substances &amp; Codes'!$B$4:$H$276,$C318)=0,Incomplete,Complete)))</f>
        <v/>
      </c>
      <c r="AD318" s="10" t="str">
        <f t="shared" si="178"/>
        <v/>
      </c>
      <c r="AE318" s="10" t="str">
        <f t="shared" si="183"/>
        <v/>
      </c>
      <c r="AF318" s="10" t="str">
        <f t="shared" si="184"/>
        <v/>
      </c>
      <c r="AG318" s="10" t="str">
        <f t="shared" si="185"/>
        <v/>
      </c>
      <c r="AH318" s="10" t="str">
        <f t="shared" si="186"/>
        <v/>
      </c>
      <c r="AI318" s="10" t="str">
        <f t="shared" si="187"/>
        <v/>
      </c>
      <c r="AJ318" s="10" t="str">
        <f t="shared" si="188"/>
        <v/>
      </c>
      <c r="AK318" s="10" t="str">
        <f t="shared" si="189"/>
        <v/>
      </c>
      <c r="AL318" s="10" t="str">
        <f t="shared" si="190"/>
        <v/>
      </c>
      <c r="AM318" s="10" t="str">
        <f t="shared" si="191"/>
        <v/>
      </c>
      <c r="AN318" s="10" t="str">
        <f t="shared" si="192"/>
        <v/>
      </c>
      <c r="AO318" s="10" t="str">
        <f t="shared" si="193"/>
        <v/>
      </c>
      <c r="AP318" s="10" t="str">
        <f t="shared" si="194"/>
        <v/>
      </c>
      <c r="AQ318" s="10" t="str">
        <f t="shared" si="195"/>
        <v/>
      </c>
      <c r="AR318" s="10" t="str">
        <f t="shared" si="196"/>
        <v/>
      </c>
      <c r="AS318" s="10" t="str">
        <f t="shared" si="197"/>
        <v/>
      </c>
      <c r="AT318" s="10" t="str">
        <f t="shared" si="198"/>
        <v/>
      </c>
      <c r="AU318" s="10" t="str">
        <f t="shared" si="199"/>
        <v/>
      </c>
      <c r="AV318" s="10" t="str">
        <f t="shared" si="200"/>
        <v/>
      </c>
      <c r="AW318" s="10" t="str">
        <f t="shared" si="201"/>
        <v/>
      </c>
      <c r="AX318" s="10" t="str">
        <f t="shared" si="202"/>
        <v/>
      </c>
      <c r="AY318" s="10" t="str">
        <f t="shared" si="203"/>
        <v/>
      </c>
      <c r="AZ318" s="10" t="str">
        <f t="shared" si="204"/>
        <v/>
      </c>
      <c r="BA318" s="10" t="str">
        <f t="shared" si="205"/>
        <v/>
      </c>
      <c r="BB318" s="10" t="str">
        <f t="shared" si="206"/>
        <v/>
      </c>
      <c r="BC318" s="10" t="str">
        <f t="shared" si="215"/>
        <v/>
      </c>
      <c r="BD318" s="10" t="str">
        <f t="shared" si="207"/>
        <v/>
      </c>
      <c r="BE318" s="10"/>
      <c r="BF318" s="10" t="b">
        <f t="shared" si="208"/>
        <v>1</v>
      </c>
      <c r="BG318" s="10" t="b">
        <f t="shared" si="179"/>
        <v>1</v>
      </c>
      <c r="BH318" s="10" t="b">
        <f t="shared" si="209"/>
        <v>0</v>
      </c>
      <c r="BI318" s="10" t="b">
        <f t="shared" si="180"/>
        <v>0</v>
      </c>
      <c r="BJ318" s="10"/>
      <c r="BK318" s="10">
        <v>1000</v>
      </c>
      <c r="BL318" s="59">
        <f t="shared" si="181"/>
        <v>0</v>
      </c>
      <c r="BM318" s="59">
        <v>10</v>
      </c>
      <c r="BN318" s="10"/>
      <c r="BO318" s="10">
        <f t="shared" si="210"/>
        <v>0</v>
      </c>
      <c r="BP318" s="59">
        <f t="shared" si="211"/>
        <v>0</v>
      </c>
      <c r="BQ318" s="59">
        <f t="shared" si="212"/>
        <v>0</v>
      </c>
      <c r="BR318" s="59">
        <f t="shared" si="213"/>
        <v>0</v>
      </c>
      <c r="BS318" s="59">
        <f t="shared" si="214"/>
        <v>0</v>
      </c>
    </row>
    <row r="319" spans="1:71" x14ac:dyDescent="0.35">
      <c r="A319" s="25"/>
      <c r="B319" s="25"/>
      <c r="C319" s="51"/>
      <c r="D319" s="10" t="str">
        <f t="shared" si="177"/>
        <v/>
      </c>
      <c r="E319" s="28"/>
      <c r="F319" s="28"/>
      <c r="G319" s="28" t="s">
        <v>4</v>
      </c>
      <c r="H319" s="28"/>
      <c r="I319" s="28"/>
      <c r="J319" s="28" t="s">
        <v>4</v>
      </c>
      <c r="K319" s="28"/>
      <c r="L319" s="28"/>
      <c r="M319" s="28" t="s">
        <v>4</v>
      </c>
      <c r="N319" s="28"/>
      <c r="O319" s="28"/>
      <c r="P319" s="28" t="s">
        <v>4</v>
      </c>
      <c r="Q319" s="28"/>
      <c r="R319" s="28"/>
      <c r="S319" s="28" t="s">
        <v>4</v>
      </c>
      <c r="T319" s="28"/>
      <c r="U319" s="28"/>
      <c r="V319" s="51" t="s">
        <v>4</v>
      </c>
      <c r="W319" s="51"/>
      <c r="X319" s="28" t="s">
        <v>4</v>
      </c>
      <c r="Y319" s="10" t="str">
        <f>IF(AND('Section 8'!$L$4=No,OR($BF319=FALSE,$BG319=FALSE)),Tab_NotReq,
IF(AND($C319="",$D319="",$F319="",$I319="",$R319="",$U319="",$W319="",$AA319="",$AB319=""),"",
IF(COUNTIF($AA319:$BD319,Incomplete)&gt;=1,Incomplete_or_multiple_errors&amp;": "&amp;INDEX($AA$2:$BD$4,1,MATCH(Incomplete,$AA319:$BD319,0)),Complete)))</f>
        <v/>
      </c>
      <c r="AA319" s="10" t="str">
        <f t="shared" si="182"/>
        <v/>
      </c>
      <c r="AB319" s="10" t="str" cm="1">
        <f t="array" ref="AB319">IF($AB$1=No,"",
IF(OR(BF319=FALSE,BG319=FALSE),"",
IF(AND(SUMPRODUCT(--(BH319:BH$336=TRUE))=0,SUMPRODUCT(--(BI319:BI$336=TRUE))=0),"",Incomplete)))</f>
        <v/>
      </c>
      <c r="AC319" s="10" t="str">
        <f>IF(AC$1=No,"",IF($C319="","",
IF(COUNTIF('Substances &amp; Codes'!$B$4:$H$276,$C319)=0,Incomplete,Complete)))</f>
        <v/>
      </c>
      <c r="AD319" s="10" t="str">
        <f t="shared" si="178"/>
        <v/>
      </c>
      <c r="AE319" s="10" t="str">
        <f t="shared" si="183"/>
        <v/>
      </c>
      <c r="AF319" s="10" t="str">
        <f t="shared" si="184"/>
        <v/>
      </c>
      <c r="AG319" s="10" t="str">
        <f t="shared" si="185"/>
        <v/>
      </c>
      <c r="AH319" s="10" t="str">
        <f t="shared" si="186"/>
        <v/>
      </c>
      <c r="AI319" s="10" t="str">
        <f t="shared" si="187"/>
        <v/>
      </c>
      <c r="AJ319" s="10" t="str">
        <f t="shared" si="188"/>
        <v/>
      </c>
      <c r="AK319" s="10" t="str">
        <f t="shared" si="189"/>
        <v/>
      </c>
      <c r="AL319" s="10" t="str">
        <f t="shared" si="190"/>
        <v/>
      </c>
      <c r="AM319" s="10" t="str">
        <f t="shared" si="191"/>
        <v/>
      </c>
      <c r="AN319" s="10" t="str">
        <f t="shared" si="192"/>
        <v/>
      </c>
      <c r="AO319" s="10" t="str">
        <f t="shared" si="193"/>
        <v/>
      </c>
      <c r="AP319" s="10" t="str">
        <f t="shared" si="194"/>
        <v/>
      </c>
      <c r="AQ319" s="10" t="str">
        <f t="shared" si="195"/>
        <v/>
      </c>
      <c r="AR319" s="10" t="str">
        <f t="shared" si="196"/>
        <v/>
      </c>
      <c r="AS319" s="10" t="str">
        <f t="shared" si="197"/>
        <v/>
      </c>
      <c r="AT319" s="10" t="str">
        <f t="shared" si="198"/>
        <v/>
      </c>
      <c r="AU319" s="10" t="str">
        <f t="shared" si="199"/>
        <v/>
      </c>
      <c r="AV319" s="10" t="str">
        <f t="shared" si="200"/>
        <v/>
      </c>
      <c r="AW319" s="10" t="str">
        <f t="shared" si="201"/>
        <v/>
      </c>
      <c r="AX319" s="10" t="str">
        <f t="shared" si="202"/>
        <v/>
      </c>
      <c r="AY319" s="10" t="str">
        <f t="shared" si="203"/>
        <v/>
      </c>
      <c r="AZ319" s="10" t="str">
        <f t="shared" si="204"/>
        <v/>
      </c>
      <c r="BA319" s="10" t="str">
        <f t="shared" si="205"/>
        <v/>
      </c>
      <c r="BB319" s="10" t="str">
        <f t="shared" si="206"/>
        <v/>
      </c>
      <c r="BC319" s="10" t="str">
        <f t="shared" si="215"/>
        <v/>
      </c>
      <c r="BD319" s="10" t="str">
        <f t="shared" si="207"/>
        <v/>
      </c>
      <c r="BE319" s="10"/>
      <c r="BF319" s="10" t="b">
        <f t="shared" si="208"/>
        <v>1</v>
      </c>
      <c r="BG319" s="10" t="b">
        <f t="shared" si="179"/>
        <v>1</v>
      </c>
      <c r="BH319" s="10" t="b">
        <f t="shared" si="209"/>
        <v>0</v>
      </c>
      <c r="BI319" s="10" t="b">
        <f t="shared" si="180"/>
        <v>0</v>
      </c>
      <c r="BJ319" s="10"/>
      <c r="BK319" s="10">
        <v>1000</v>
      </c>
      <c r="BL319" s="59">
        <f t="shared" si="181"/>
        <v>0</v>
      </c>
      <c r="BM319" s="59">
        <v>10</v>
      </c>
      <c r="BN319" s="10"/>
      <c r="BO319" s="10">
        <f t="shared" si="210"/>
        <v>0</v>
      </c>
      <c r="BP319" s="59">
        <f t="shared" si="211"/>
        <v>0</v>
      </c>
      <c r="BQ319" s="59">
        <f t="shared" si="212"/>
        <v>0</v>
      </c>
      <c r="BR319" s="59">
        <f t="shared" si="213"/>
        <v>0</v>
      </c>
      <c r="BS319" s="59">
        <f t="shared" si="214"/>
        <v>0</v>
      </c>
    </row>
    <row r="320" spans="1:71" x14ac:dyDescent="0.35">
      <c r="A320" s="25"/>
      <c r="B320" s="25"/>
      <c r="C320" s="51"/>
      <c r="D320" s="10" t="str">
        <f t="shared" si="177"/>
        <v/>
      </c>
      <c r="E320" s="28"/>
      <c r="F320" s="28"/>
      <c r="G320" s="28" t="s">
        <v>4</v>
      </c>
      <c r="H320" s="28"/>
      <c r="I320" s="28"/>
      <c r="J320" s="28" t="s">
        <v>4</v>
      </c>
      <c r="K320" s="28"/>
      <c r="L320" s="28"/>
      <c r="M320" s="28" t="s">
        <v>4</v>
      </c>
      <c r="N320" s="28"/>
      <c r="O320" s="28"/>
      <c r="P320" s="28" t="s">
        <v>4</v>
      </c>
      <c r="Q320" s="28"/>
      <c r="R320" s="28"/>
      <c r="S320" s="28" t="s">
        <v>4</v>
      </c>
      <c r="T320" s="28"/>
      <c r="U320" s="28"/>
      <c r="V320" s="51" t="s">
        <v>4</v>
      </c>
      <c r="W320" s="51"/>
      <c r="X320" s="28" t="s">
        <v>4</v>
      </c>
      <c r="Y320" s="10" t="str">
        <f>IF(AND('Section 8'!$L$4=No,OR($BF320=FALSE,$BG320=FALSE)),Tab_NotReq,
IF(AND($C320="",$D320="",$F320="",$I320="",$R320="",$U320="",$W320="",$AA320="",$AB320=""),"",
IF(COUNTIF($AA320:$BD320,Incomplete)&gt;=1,Incomplete_or_multiple_errors&amp;": "&amp;INDEX($AA$2:$BD$4,1,MATCH(Incomplete,$AA320:$BD320,0)),Complete)))</f>
        <v/>
      </c>
      <c r="AA320" s="10" t="str">
        <f t="shared" si="182"/>
        <v/>
      </c>
      <c r="AB320" s="10" t="str" cm="1">
        <f t="array" ref="AB320">IF($AB$1=No,"",
IF(OR(BF320=FALSE,BG320=FALSE),"",
IF(AND(SUMPRODUCT(--(BH320:BH$336=TRUE))=0,SUMPRODUCT(--(BI320:BI$336=TRUE))=0),"",Incomplete)))</f>
        <v/>
      </c>
      <c r="AC320" s="10" t="str">
        <f>IF(AC$1=No,"",IF($C320="","",
IF(COUNTIF('Substances &amp; Codes'!$B$4:$H$276,$C320)=0,Incomplete,Complete)))</f>
        <v/>
      </c>
      <c r="AD320" s="10" t="str">
        <f t="shared" si="178"/>
        <v/>
      </c>
      <c r="AE320" s="10" t="str">
        <f t="shared" si="183"/>
        <v/>
      </c>
      <c r="AF320" s="10" t="str">
        <f t="shared" si="184"/>
        <v/>
      </c>
      <c r="AG320" s="10" t="str">
        <f t="shared" si="185"/>
        <v/>
      </c>
      <c r="AH320" s="10" t="str">
        <f t="shared" si="186"/>
        <v/>
      </c>
      <c r="AI320" s="10" t="str">
        <f t="shared" si="187"/>
        <v/>
      </c>
      <c r="AJ320" s="10" t="str">
        <f t="shared" si="188"/>
        <v/>
      </c>
      <c r="AK320" s="10" t="str">
        <f t="shared" si="189"/>
        <v/>
      </c>
      <c r="AL320" s="10" t="str">
        <f t="shared" si="190"/>
        <v/>
      </c>
      <c r="AM320" s="10" t="str">
        <f t="shared" si="191"/>
        <v/>
      </c>
      <c r="AN320" s="10" t="str">
        <f t="shared" si="192"/>
        <v/>
      </c>
      <c r="AO320" s="10" t="str">
        <f t="shared" si="193"/>
        <v/>
      </c>
      <c r="AP320" s="10" t="str">
        <f t="shared" si="194"/>
        <v/>
      </c>
      <c r="AQ320" s="10" t="str">
        <f t="shared" si="195"/>
        <v/>
      </c>
      <c r="AR320" s="10" t="str">
        <f t="shared" si="196"/>
        <v/>
      </c>
      <c r="AS320" s="10" t="str">
        <f t="shared" si="197"/>
        <v/>
      </c>
      <c r="AT320" s="10" t="str">
        <f t="shared" si="198"/>
        <v/>
      </c>
      <c r="AU320" s="10" t="str">
        <f t="shared" si="199"/>
        <v/>
      </c>
      <c r="AV320" s="10" t="str">
        <f t="shared" si="200"/>
        <v/>
      </c>
      <c r="AW320" s="10" t="str">
        <f t="shared" si="201"/>
        <v/>
      </c>
      <c r="AX320" s="10" t="str">
        <f t="shared" si="202"/>
        <v/>
      </c>
      <c r="AY320" s="10" t="str">
        <f t="shared" si="203"/>
        <v/>
      </c>
      <c r="AZ320" s="10" t="str">
        <f t="shared" si="204"/>
        <v/>
      </c>
      <c r="BA320" s="10" t="str">
        <f t="shared" si="205"/>
        <v/>
      </c>
      <c r="BB320" s="10" t="str">
        <f t="shared" si="206"/>
        <v/>
      </c>
      <c r="BC320" s="10" t="str">
        <f t="shared" si="215"/>
        <v/>
      </c>
      <c r="BD320" s="10" t="str">
        <f t="shared" si="207"/>
        <v/>
      </c>
      <c r="BE320" s="10"/>
      <c r="BF320" s="10" t="b">
        <f t="shared" si="208"/>
        <v>1</v>
      </c>
      <c r="BG320" s="10" t="b">
        <f t="shared" si="179"/>
        <v>1</v>
      </c>
      <c r="BH320" s="10" t="b">
        <f t="shared" si="209"/>
        <v>0</v>
      </c>
      <c r="BI320" s="10" t="b">
        <f t="shared" si="180"/>
        <v>0</v>
      </c>
      <c r="BJ320" s="10"/>
      <c r="BK320" s="10">
        <v>1000</v>
      </c>
      <c r="BL320" s="59">
        <f t="shared" si="181"/>
        <v>0</v>
      </c>
      <c r="BM320" s="59">
        <v>10</v>
      </c>
      <c r="BN320" s="10"/>
      <c r="BO320" s="10">
        <f t="shared" si="210"/>
        <v>0</v>
      </c>
      <c r="BP320" s="59">
        <f t="shared" si="211"/>
        <v>0</v>
      </c>
      <c r="BQ320" s="59">
        <f t="shared" si="212"/>
        <v>0</v>
      </c>
      <c r="BR320" s="59">
        <f t="shared" si="213"/>
        <v>0</v>
      </c>
      <c r="BS320" s="59">
        <f t="shared" si="214"/>
        <v>0</v>
      </c>
    </row>
    <row r="321" spans="1:71" x14ac:dyDescent="0.35">
      <c r="A321" s="25"/>
      <c r="B321" s="25"/>
      <c r="C321" s="51"/>
      <c r="D321" s="10" t="str">
        <f t="shared" si="177"/>
        <v/>
      </c>
      <c r="E321" s="28"/>
      <c r="F321" s="28"/>
      <c r="G321" s="28" t="s">
        <v>4</v>
      </c>
      <c r="H321" s="28"/>
      <c r="I321" s="28"/>
      <c r="J321" s="28" t="s">
        <v>4</v>
      </c>
      <c r="K321" s="28"/>
      <c r="L321" s="28"/>
      <c r="M321" s="28" t="s">
        <v>4</v>
      </c>
      <c r="N321" s="28"/>
      <c r="O321" s="28"/>
      <c r="P321" s="28" t="s">
        <v>4</v>
      </c>
      <c r="Q321" s="28"/>
      <c r="R321" s="28"/>
      <c r="S321" s="28" t="s">
        <v>4</v>
      </c>
      <c r="T321" s="28"/>
      <c r="U321" s="28"/>
      <c r="V321" s="51" t="s">
        <v>4</v>
      </c>
      <c r="W321" s="51"/>
      <c r="X321" s="28" t="s">
        <v>4</v>
      </c>
      <c r="Y321" s="10" t="str">
        <f>IF(AND('Section 8'!$L$4=No,OR($BF321=FALSE,$BG321=FALSE)),Tab_NotReq,
IF(AND($C321="",$D321="",$F321="",$I321="",$R321="",$U321="",$W321="",$AA321="",$AB321=""),"",
IF(COUNTIF($AA321:$BD321,Incomplete)&gt;=1,Incomplete_or_multiple_errors&amp;": "&amp;INDEX($AA$2:$BD$4,1,MATCH(Incomplete,$AA321:$BD321,0)),Complete)))</f>
        <v/>
      </c>
      <c r="AA321" s="10" t="str">
        <f t="shared" si="182"/>
        <v/>
      </c>
      <c r="AB321" s="10" t="str" cm="1">
        <f t="array" ref="AB321">IF($AB$1=No,"",
IF(OR(BF321=FALSE,BG321=FALSE),"",
IF(AND(SUMPRODUCT(--(BH321:BH$336=TRUE))=0,SUMPRODUCT(--(BI321:BI$336=TRUE))=0),"",Incomplete)))</f>
        <v/>
      </c>
      <c r="AC321" s="10" t="str">
        <f>IF(AC$1=No,"",IF($C321="","",
IF(COUNTIF('Substances &amp; Codes'!$B$4:$H$276,$C321)=0,Incomplete,Complete)))</f>
        <v/>
      </c>
      <c r="AD321" s="10" t="str">
        <f t="shared" si="178"/>
        <v/>
      </c>
      <c r="AE321" s="10" t="str">
        <f t="shared" si="183"/>
        <v/>
      </c>
      <c r="AF321" s="10" t="str">
        <f t="shared" si="184"/>
        <v/>
      </c>
      <c r="AG321" s="10" t="str">
        <f t="shared" si="185"/>
        <v/>
      </c>
      <c r="AH321" s="10" t="str">
        <f t="shared" si="186"/>
        <v/>
      </c>
      <c r="AI321" s="10" t="str">
        <f t="shared" si="187"/>
        <v/>
      </c>
      <c r="AJ321" s="10" t="str">
        <f t="shared" si="188"/>
        <v/>
      </c>
      <c r="AK321" s="10" t="str">
        <f t="shared" si="189"/>
        <v/>
      </c>
      <c r="AL321" s="10" t="str">
        <f t="shared" si="190"/>
        <v/>
      </c>
      <c r="AM321" s="10" t="str">
        <f t="shared" si="191"/>
        <v/>
      </c>
      <c r="AN321" s="10" t="str">
        <f t="shared" si="192"/>
        <v/>
      </c>
      <c r="AO321" s="10" t="str">
        <f t="shared" si="193"/>
        <v/>
      </c>
      <c r="AP321" s="10" t="str">
        <f t="shared" si="194"/>
        <v/>
      </c>
      <c r="AQ321" s="10" t="str">
        <f t="shared" si="195"/>
        <v/>
      </c>
      <c r="AR321" s="10" t="str">
        <f t="shared" si="196"/>
        <v/>
      </c>
      <c r="AS321" s="10" t="str">
        <f t="shared" si="197"/>
        <v/>
      </c>
      <c r="AT321" s="10" t="str">
        <f t="shared" si="198"/>
        <v/>
      </c>
      <c r="AU321" s="10" t="str">
        <f t="shared" si="199"/>
        <v/>
      </c>
      <c r="AV321" s="10" t="str">
        <f t="shared" si="200"/>
        <v/>
      </c>
      <c r="AW321" s="10" t="str">
        <f t="shared" si="201"/>
        <v/>
      </c>
      <c r="AX321" s="10" t="str">
        <f t="shared" si="202"/>
        <v/>
      </c>
      <c r="AY321" s="10" t="str">
        <f t="shared" si="203"/>
        <v/>
      </c>
      <c r="AZ321" s="10" t="str">
        <f t="shared" si="204"/>
        <v/>
      </c>
      <c r="BA321" s="10" t="str">
        <f t="shared" si="205"/>
        <v/>
      </c>
      <c r="BB321" s="10" t="str">
        <f t="shared" si="206"/>
        <v/>
      </c>
      <c r="BC321" s="10" t="str">
        <f t="shared" si="215"/>
        <v/>
      </c>
      <c r="BD321" s="10" t="str">
        <f t="shared" si="207"/>
        <v/>
      </c>
      <c r="BE321" s="10"/>
      <c r="BF321" s="10" t="b">
        <f t="shared" si="208"/>
        <v>1</v>
      </c>
      <c r="BG321" s="10" t="b">
        <f t="shared" si="179"/>
        <v>1</v>
      </c>
      <c r="BH321" s="10" t="b">
        <f t="shared" si="209"/>
        <v>0</v>
      </c>
      <c r="BI321" s="10" t="b">
        <f t="shared" si="180"/>
        <v>0</v>
      </c>
      <c r="BJ321" s="10"/>
      <c r="BK321" s="10">
        <v>1000</v>
      </c>
      <c r="BL321" s="59">
        <f t="shared" si="181"/>
        <v>0</v>
      </c>
      <c r="BM321" s="59">
        <v>10</v>
      </c>
      <c r="BN321" s="10"/>
      <c r="BO321" s="10">
        <f t="shared" si="210"/>
        <v>0</v>
      </c>
      <c r="BP321" s="59">
        <f t="shared" si="211"/>
        <v>0</v>
      </c>
      <c r="BQ321" s="59">
        <f t="shared" si="212"/>
        <v>0</v>
      </c>
      <c r="BR321" s="59">
        <f t="shared" si="213"/>
        <v>0</v>
      </c>
      <c r="BS321" s="59">
        <f t="shared" si="214"/>
        <v>0</v>
      </c>
    </row>
    <row r="322" spans="1:71" x14ac:dyDescent="0.35">
      <c r="A322" s="25"/>
      <c r="B322" s="25"/>
      <c r="C322" s="51"/>
      <c r="D322" s="10" t="str">
        <f t="shared" si="177"/>
        <v/>
      </c>
      <c r="E322" s="28"/>
      <c r="F322" s="28"/>
      <c r="G322" s="28" t="s">
        <v>4</v>
      </c>
      <c r="H322" s="28"/>
      <c r="I322" s="28"/>
      <c r="J322" s="28" t="s">
        <v>4</v>
      </c>
      <c r="K322" s="28"/>
      <c r="L322" s="28"/>
      <c r="M322" s="28" t="s">
        <v>4</v>
      </c>
      <c r="N322" s="28"/>
      <c r="O322" s="28"/>
      <c r="P322" s="28" t="s">
        <v>4</v>
      </c>
      <c r="Q322" s="28"/>
      <c r="R322" s="28"/>
      <c r="S322" s="28" t="s">
        <v>4</v>
      </c>
      <c r="T322" s="28"/>
      <c r="U322" s="28"/>
      <c r="V322" s="51" t="s">
        <v>4</v>
      </c>
      <c r="W322" s="51"/>
      <c r="X322" s="28" t="s">
        <v>4</v>
      </c>
      <c r="Y322" s="10" t="str">
        <f>IF(AND('Section 8'!$L$4=No,OR($BF322=FALSE,$BG322=FALSE)),Tab_NotReq,
IF(AND($C322="",$D322="",$F322="",$I322="",$R322="",$U322="",$W322="",$AA322="",$AB322=""),"",
IF(COUNTIF($AA322:$BD322,Incomplete)&gt;=1,Incomplete_or_multiple_errors&amp;": "&amp;INDEX($AA$2:$BD$4,1,MATCH(Incomplete,$AA322:$BD322,0)),Complete)))</f>
        <v/>
      </c>
      <c r="AA322" s="10" t="str">
        <f t="shared" si="182"/>
        <v/>
      </c>
      <c r="AB322" s="10" t="str" cm="1">
        <f t="array" ref="AB322">IF($AB$1=No,"",
IF(OR(BF322=FALSE,BG322=FALSE),"",
IF(AND(SUMPRODUCT(--(BH322:BH$336=TRUE))=0,SUMPRODUCT(--(BI322:BI$336=TRUE))=0),"",Incomplete)))</f>
        <v/>
      </c>
      <c r="AC322" s="10" t="str">
        <f>IF(AC$1=No,"",IF($C322="","",
IF(COUNTIF('Substances &amp; Codes'!$B$4:$H$276,$C322)=0,Incomplete,Complete)))</f>
        <v/>
      </c>
      <c r="AD322" s="10" t="str">
        <f t="shared" si="178"/>
        <v/>
      </c>
      <c r="AE322" s="10" t="str">
        <f t="shared" si="183"/>
        <v/>
      </c>
      <c r="AF322" s="10" t="str">
        <f t="shared" si="184"/>
        <v/>
      </c>
      <c r="AG322" s="10" t="str">
        <f t="shared" si="185"/>
        <v/>
      </c>
      <c r="AH322" s="10" t="str">
        <f t="shared" si="186"/>
        <v/>
      </c>
      <c r="AI322" s="10" t="str">
        <f t="shared" si="187"/>
        <v/>
      </c>
      <c r="AJ322" s="10" t="str">
        <f t="shared" si="188"/>
        <v/>
      </c>
      <c r="AK322" s="10" t="str">
        <f t="shared" si="189"/>
        <v/>
      </c>
      <c r="AL322" s="10" t="str">
        <f t="shared" si="190"/>
        <v/>
      </c>
      <c r="AM322" s="10" t="str">
        <f t="shared" si="191"/>
        <v/>
      </c>
      <c r="AN322" s="10" t="str">
        <f t="shared" si="192"/>
        <v/>
      </c>
      <c r="AO322" s="10" t="str">
        <f t="shared" si="193"/>
        <v/>
      </c>
      <c r="AP322" s="10" t="str">
        <f t="shared" si="194"/>
        <v/>
      </c>
      <c r="AQ322" s="10" t="str">
        <f t="shared" si="195"/>
        <v/>
      </c>
      <c r="AR322" s="10" t="str">
        <f t="shared" si="196"/>
        <v/>
      </c>
      <c r="AS322" s="10" t="str">
        <f t="shared" si="197"/>
        <v/>
      </c>
      <c r="AT322" s="10" t="str">
        <f t="shared" si="198"/>
        <v/>
      </c>
      <c r="AU322" s="10" t="str">
        <f t="shared" si="199"/>
        <v/>
      </c>
      <c r="AV322" s="10" t="str">
        <f t="shared" si="200"/>
        <v/>
      </c>
      <c r="AW322" s="10" t="str">
        <f t="shared" si="201"/>
        <v/>
      </c>
      <c r="AX322" s="10" t="str">
        <f t="shared" si="202"/>
        <v/>
      </c>
      <c r="AY322" s="10" t="str">
        <f t="shared" si="203"/>
        <v/>
      </c>
      <c r="AZ322" s="10" t="str">
        <f t="shared" si="204"/>
        <v/>
      </c>
      <c r="BA322" s="10" t="str">
        <f t="shared" si="205"/>
        <v/>
      </c>
      <c r="BB322" s="10" t="str">
        <f t="shared" si="206"/>
        <v/>
      </c>
      <c r="BC322" s="10" t="str">
        <f t="shared" si="215"/>
        <v/>
      </c>
      <c r="BD322" s="10" t="str">
        <f t="shared" si="207"/>
        <v/>
      </c>
      <c r="BE322" s="10"/>
      <c r="BF322" s="10" t="b">
        <f t="shared" si="208"/>
        <v>1</v>
      </c>
      <c r="BG322" s="10" t="b">
        <f t="shared" si="179"/>
        <v>1</v>
      </c>
      <c r="BH322" s="10" t="b">
        <f t="shared" si="209"/>
        <v>0</v>
      </c>
      <c r="BI322" s="10" t="b">
        <f t="shared" si="180"/>
        <v>0</v>
      </c>
      <c r="BJ322" s="10"/>
      <c r="BK322" s="10">
        <v>1000</v>
      </c>
      <c r="BL322" s="59">
        <f t="shared" si="181"/>
        <v>0</v>
      </c>
      <c r="BM322" s="59">
        <v>10</v>
      </c>
      <c r="BN322" s="10"/>
      <c r="BO322" s="10">
        <f t="shared" si="210"/>
        <v>0</v>
      </c>
      <c r="BP322" s="59">
        <f t="shared" si="211"/>
        <v>0</v>
      </c>
      <c r="BQ322" s="59">
        <f t="shared" si="212"/>
        <v>0</v>
      </c>
      <c r="BR322" s="59">
        <f t="shared" si="213"/>
        <v>0</v>
      </c>
      <c r="BS322" s="59">
        <f t="shared" si="214"/>
        <v>0</v>
      </c>
    </row>
    <row r="323" spans="1:71" x14ac:dyDescent="0.35">
      <c r="A323" s="25"/>
      <c r="B323" s="25"/>
      <c r="C323" s="51"/>
      <c r="D323" s="10" t="str">
        <f t="shared" si="177"/>
        <v/>
      </c>
      <c r="E323" s="28"/>
      <c r="F323" s="28"/>
      <c r="G323" s="28" t="s">
        <v>4</v>
      </c>
      <c r="H323" s="28"/>
      <c r="I323" s="28"/>
      <c r="J323" s="28" t="s">
        <v>4</v>
      </c>
      <c r="K323" s="28"/>
      <c r="L323" s="28"/>
      <c r="M323" s="28" t="s">
        <v>4</v>
      </c>
      <c r="N323" s="28"/>
      <c r="O323" s="28"/>
      <c r="P323" s="28" t="s">
        <v>4</v>
      </c>
      <c r="Q323" s="28"/>
      <c r="R323" s="28"/>
      <c r="S323" s="28" t="s">
        <v>4</v>
      </c>
      <c r="T323" s="28"/>
      <c r="U323" s="28"/>
      <c r="V323" s="51" t="s">
        <v>4</v>
      </c>
      <c r="W323" s="51"/>
      <c r="X323" s="28" t="s">
        <v>4</v>
      </c>
      <c r="Y323" s="10" t="str">
        <f>IF(AND('Section 8'!$L$4=No,OR($BF323=FALSE,$BG323=FALSE)),Tab_NotReq,
IF(AND($C323="",$D323="",$F323="",$I323="",$R323="",$U323="",$W323="",$AA323="",$AB323=""),"",
IF(COUNTIF($AA323:$BD323,Incomplete)&gt;=1,Incomplete_or_multiple_errors&amp;": "&amp;INDEX($AA$2:$BD$4,1,MATCH(Incomplete,$AA323:$BD323,0)),Complete)))</f>
        <v/>
      </c>
      <c r="AA323" s="10" t="str">
        <f t="shared" si="182"/>
        <v/>
      </c>
      <c r="AB323" s="10" t="str" cm="1">
        <f t="array" ref="AB323">IF($AB$1=No,"",
IF(OR(BF323=FALSE,BG323=FALSE),"",
IF(AND(SUMPRODUCT(--(BH323:BH$336=TRUE))=0,SUMPRODUCT(--(BI323:BI$336=TRUE))=0),"",Incomplete)))</f>
        <v/>
      </c>
      <c r="AC323" s="10" t="str">
        <f>IF(AC$1=No,"",IF($C323="","",
IF(COUNTIF('Substances &amp; Codes'!$B$4:$H$276,$C323)=0,Incomplete,Complete)))</f>
        <v/>
      </c>
      <c r="AD323" s="10" t="str">
        <f t="shared" si="178"/>
        <v/>
      </c>
      <c r="AE323" s="10" t="str">
        <f t="shared" si="183"/>
        <v/>
      </c>
      <c r="AF323" s="10" t="str">
        <f t="shared" si="184"/>
        <v/>
      </c>
      <c r="AG323" s="10" t="str">
        <f t="shared" si="185"/>
        <v/>
      </c>
      <c r="AH323" s="10" t="str">
        <f t="shared" si="186"/>
        <v/>
      </c>
      <c r="AI323" s="10" t="str">
        <f t="shared" si="187"/>
        <v/>
      </c>
      <c r="AJ323" s="10" t="str">
        <f t="shared" si="188"/>
        <v/>
      </c>
      <c r="AK323" s="10" t="str">
        <f t="shared" si="189"/>
        <v/>
      </c>
      <c r="AL323" s="10" t="str">
        <f t="shared" si="190"/>
        <v/>
      </c>
      <c r="AM323" s="10" t="str">
        <f t="shared" si="191"/>
        <v/>
      </c>
      <c r="AN323" s="10" t="str">
        <f t="shared" si="192"/>
        <v/>
      </c>
      <c r="AO323" s="10" t="str">
        <f t="shared" si="193"/>
        <v/>
      </c>
      <c r="AP323" s="10" t="str">
        <f t="shared" si="194"/>
        <v/>
      </c>
      <c r="AQ323" s="10" t="str">
        <f t="shared" si="195"/>
        <v/>
      </c>
      <c r="AR323" s="10" t="str">
        <f t="shared" si="196"/>
        <v/>
      </c>
      <c r="AS323" s="10" t="str">
        <f t="shared" si="197"/>
        <v/>
      </c>
      <c r="AT323" s="10" t="str">
        <f t="shared" si="198"/>
        <v/>
      </c>
      <c r="AU323" s="10" t="str">
        <f t="shared" si="199"/>
        <v/>
      </c>
      <c r="AV323" s="10" t="str">
        <f t="shared" si="200"/>
        <v/>
      </c>
      <c r="AW323" s="10" t="str">
        <f t="shared" si="201"/>
        <v/>
      </c>
      <c r="AX323" s="10" t="str">
        <f t="shared" si="202"/>
        <v/>
      </c>
      <c r="AY323" s="10" t="str">
        <f t="shared" si="203"/>
        <v/>
      </c>
      <c r="AZ323" s="10" t="str">
        <f t="shared" si="204"/>
        <v/>
      </c>
      <c r="BA323" s="10" t="str">
        <f t="shared" si="205"/>
        <v/>
      </c>
      <c r="BB323" s="10" t="str">
        <f t="shared" si="206"/>
        <v/>
      </c>
      <c r="BC323" s="10" t="str">
        <f t="shared" si="215"/>
        <v/>
      </c>
      <c r="BD323" s="10" t="str">
        <f t="shared" si="207"/>
        <v/>
      </c>
      <c r="BE323" s="10"/>
      <c r="BF323" s="10" t="b">
        <f t="shared" si="208"/>
        <v>1</v>
      </c>
      <c r="BG323" s="10" t="b">
        <f t="shared" si="179"/>
        <v>1</v>
      </c>
      <c r="BH323" s="10" t="b">
        <f t="shared" si="209"/>
        <v>0</v>
      </c>
      <c r="BI323" s="10" t="b">
        <f t="shared" si="180"/>
        <v>0</v>
      </c>
      <c r="BJ323" s="10"/>
      <c r="BK323" s="10">
        <v>1000</v>
      </c>
      <c r="BL323" s="59">
        <f t="shared" si="181"/>
        <v>0</v>
      </c>
      <c r="BM323" s="59">
        <v>10</v>
      </c>
      <c r="BN323" s="10"/>
      <c r="BO323" s="10">
        <f t="shared" si="210"/>
        <v>0</v>
      </c>
      <c r="BP323" s="59">
        <f t="shared" si="211"/>
        <v>0</v>
      </c>
      <c r="BQ323" s="59">
        <f t="shared" si="212"/>
        <v>0</v>
      </c>
      <c r="BR323" s="59">
        <f t="shared" si="213"/>
        <v>0</v>
      </c>
      <c r="BS323" s="59">
        <f t="shared" si="214"/>
        <v>0</v>
      </c>
    </row>
    <row r="324" spans="1:71" x14ac:dyDescent="0.35">
      <c r="A324" s="25"/>
      <c r="B324" s="25"/>
      <c r="C324" s="51"/>
      <c r="D324" s="10" t="str">
        <f t="shared" ref="D324:D336" si="216">IF(C324="", "",
IFERROR(VLOOKUP(C324, Substance_Full, 2, FALSE), ""))&amp;
IF(ISERROR(VLOOKUP(C324,CASRNp1,1,FALSE))=FALSE," PART 1",
IF(ISERROR(VLOOKUP(C324,CASRNp2,1,FALSE))=FALSE," PART 2",
IF(ISERROR(VLOOKUP(C324,CASRNp3,1,FALSE))=FALSE," PART 3","")))</f>
        <v/>
      </c>
      <c r="E324" s="28"/>
      <c r="F324" s="28"/>
      <c r="G324" s="28" t="s">
        <v>4</v>
      </c>
      <c r="H324" s="28"/>
      <c r="I324" s="28"/>
      <c r="J324" s="28" t="s">
        <v>4</v>
      </c>
      <c r="K324" s="28"/>
      <c r="L324" s="28"/>
      <c r="M324" s="28" t="s">
        <v>4</v>
      </c>
      <c r="N324" s="28"/>
      <c r="O324" s="28"/>
      <c r="P324" s="28" t="s">
        <v>4</v>
      </c>
      <c r="Q324" s="28"/>
      <c r="R324" s="28"/>
      <c r="S324" s="28" t="s">
        <v>4</v>
      </c>
      <c r="T324" s="28"/>
      <c r="U324" s="28"/>
      <c r="V324" s="51" t="s">
        <v>4</v>
      </c>
      <c r="W324" s="51"/>
      <c r="X324" s="28" t="s">
        <v>4</v>
      </c>
      <c r="Y324" s="10" t="str">
        <f>IF(AND('Section 8'!$L$4=No,OR($BF324=FALSE,$BG324=FALSE)),Tab_NotReq,
IF(AND($C324="",$D324="",$F324="",$I324="",$R324="",$U324="",$W324="",$AA324="",$AB324=""),"",
IF(COUNTIF($AA324:$BD324,Incomplete)&gt;=1,Incomplete_or_multiple_errors&amp;": "&amp;INDEX($AA$2:$BD$4,1,MATCH(Incomplete,$AA324:$BD324,0)),Complete)))</f>
        <v/>
      </c>
      <c r="AA324" s="10" t="str">
        <f t="shared" si="182"/>
        <v/>
      </c>
      <c r="AB324" s="10" t="str" cm="1">
        <f t="array" ref="AB324">IF($AB$1=No,"",
IF(OR(BF324=FALSE,BG324=FALSE),"",
IF(AND(SUMPRODUCT(--(BH324:BH$336=TRUE))=0,SUMPRODUCT(--(BI324:BI$336=TRUE))=0),"",Incomplete)))</f>
        <v/>
      </c>
      <c r="AC324" s="10" t="str">
        <f>IF(AC$1=No,"",IF($C324="","",
IF(COUNTIF('Substances &amp; Codes'!$B$4:$H$276,$C324)=0,Incomplete,Complete)))</f>
        <v/>
      </c>
      <c r="AD324" s="10" t="str">
        <f t="shared" ref="AD324:AD336" si="217">IF(AD$1=No,"",IF($C324="","",IF(COUNTIF($C$4:$C$336,$C324)&gt;1,Incomplete,Complete)))</f>
        <v/>
      </c>
      <c r="AE324" s="10" t="str">
        <f t="shared" si="183"/>
        <v/>
      </c>
      <c r="AF324" s="10" t="str">
        <f t="shared" si="184"/>
        <v/>
      </c>
      <c r="AG324" s="10" t="str">
        <f t="shared" si="185"/>
        <v/>
      </c>
      <c r="AH324" s="10" t="str">
        <f t="shared" si="186"/>
        <v/>
      </c>
      <c r="AI324" s="10" t="str">
        <f t="shared" si="187"/>
        <v/>
      </c>
      <c r="AJ324" s="10" t="str">
        <f t="shared" si="188"/>
        <v/>
      </c>
      <c r="AK324" s="10" t="str">
        <f t="shared" si="189"/>
        <v/>
      </c>
      <c r="AL324" s="10" t="str">
        <f t="shared" si="190"/>
        <v/>
      </c>
      <c r="AM324" s="10" t="str">
        <f t="shared" si="191"/>
        <v/>
      </c>
      <c r="AN324" s="10" t="str">
        <f t="shared" si="192"/>
        <v/>
      </c>
      <c r="AO324" s="10" t="str">
        <f t="shared" si="193"/>
        <v/>
      </c>
      <c r="AP324" s="10" t="str">
        <f t="shared" si="194"/>
        <v/>
      </c>
      <c r="AQ324" s="10" t="str">
        <f t="shared" si="195"/>
        <v/>
      </c>
      <c r="AR324" s="10" t="str">
        <f t="shared" si="196"/>
        <v/>
      </c>
      <c r="AS324" s="10" t="str">
        <f t="shared" si="197"/>
        <v/>
      </c>
      <c r="AT324" s="10" t="str">
        <f t="shared" si="198"/>
        <v/>
      </c>
      <c r="AU324" s="10" t="str">
        <f t="shared" si="199"/>
        <v/>
      </c>
      <c r="AV324" s="10" t="str">
        <f t="shared" si="200"/>
        <v/>
      </c>
      <c r="AW324" s="10" t="str">
        <f t="shared" si="201"/>
        <v/>
      </c>
      <c r="AX324" s="10" t="str">
        <f t="shared" si="202"/>
        <v/>
      </c>
      <c r="AY324" s="10" t="str">
        <f t="shared" si="203"/>
        <v/>
      </c>
      <c r="AZ324" s="10" t="str">
        <f t="shared" si="204"/>
        <v/>
      </c>
      <c r="BA324" s="10" t="str">
        <f t="shared" si="205"/>
        <v/>
      </c>
      <c r="BB324" s="10" t="str">
        <f t="shared" si="206"/>
        <v/>
      </c>
      <c r="BC324" s="10" t="str">
        <f t="shared" si="215"/>
        <v/>
      </c>
      <c r="BD324" s="10" t="str">
        <f t="shared" si="207"/>
        <v/>
      </c>
      <c r="BE324" s="10"/>
      <c r="BF324" s="10" t="b">
        <f t="shared" si="208"/>
        <v>1</v>
      </c>
      <c r="BG324" s="10" t="b">
        <f t="shared" ref="BG324:BG336" si="218">AND(OR($G324="",$G324=No),OR($J324="",$J324=No),OR($M324="",$M324=No),OR($P324="",$P324=No),OR($S324="",$S324=No),OR($V324="",$V324=No),OR($X324="",$X324=No))</f>
        <v>1</v>
      </c>
      <c r="BH324" s="10" t="b">
        <f t="shared" si="209"/>
        <v>0</v>
      </c>
      <c r="BI324" s="10" t="b">
        <f t="shared" ref="BI324:BI336" si="219">OR(AND($G325&lt;&gt;"",$G325&lt;&gt;No),AND($J325&lt;&gt;"",$J325&lt;&gt;No),AND($M325&lt;&gt;"",$M325&lt;&gt;No),AND($P325&lt;&gt;"",$P325&lt;&gt;No),AND($S325&lt;&gt;"",$S325&lt;&gt;No),AND($V325&lt;&gt;"",$V325&lt;&gt;No),AND($X325&lt;&gt;"",$X325&lt;&gt;No))</f>
        <v>0</v>
      </c>
      <c r="BJ324" s="10"/>
      <c r="BK324" s="10">
        <v>1000</v>
      </c>
      <c r="BL324" s="59">
        <f t="shared" ref="BL324:BL336" si="220">IF(ISERROR(VLOOKUP(C324,CASRNp1,1,FALSE))=FALSE,10,
IF(ISERROR(VLOOKUP(C324,CASRNp2,1,FALSE))=FALSE,100000,
IF(ISERROR(VLOOKUP(C324,CASRNp3,1,FALSE))=FALSE,100000,)))</f>
        <v>0</v>
      </c>
      <c r="BM324" s="59">
        <v>10</v>
      </c>
      <c r="BN324" s="10"/>
      <c r="BO324" s="10">
        <f t="shared" si="210"/>
        <v>0</v>
      </c>
      <c r="BP324" s="59">
        <f t="shared" si="211"/>
        <v>0</v>
      </c>
      <c r="BQ324" s="59">
        <f t="shared" si="212"/>
        <v>0</v>
      </c>
      <c r="BR324" s="59">
        <f t="shared" si="213"/>
        <v>0</v>
      </c>
      <c r="BS324" s="59">
        <f t="shared" si="214"/>
        <v>0</v>
      </c>
    </row>
    <row r="325" spans="1:71" x14ac:dyDescent="0.35">
      <c r="A325" s="25"/>
      <c r="B325" s="25"/>
      <c r="C325" s="51"/>
      <c r="D325" s="10" t="str">
        <f t="shared" si="216"/>
        <v/>
      </c>
      <c r="E325" s="28"/>
      <c r="F325" s="28"/>
      <c r="G325" s="28" t="s">
        <v>4</v>
      </c>
      <c r="H325" s="28"/>
      <c r="I325" s="28"/>
      <c r="J325" s="28" t="s">
        <v>4</v>
      </c>
      <c r="K325" s="28"/>
      <c r="L325" s="28"/>
      <c r="M325" s="28" t="s">
        <v>4</v>
      </c>
      <c r="N325" s="28"/>
      <c r="O325" s="28"/>
      <c r="P325" s="28" t="s">
        <v>4</v>
      </c>
      <c r="Q325" s="28"/>
      <c r="R325" s="28"/>
      <c r="S325" s="28" t="s">
        <v>4</v>
      </c>
      <c r="T325" s="28"/>
      <c r="U325" s="28"/>
      <c r="V325" s="51" t="s">
        <v>4</v>
      </c>
      <c r="W325" s="51"/>
      <c r="X325" s="28" t="s">
        <v>4</v>
      </c>
      <c r="Y325" s="10" t="str">
        <f>IF(AND('Section 8'!$L$4=No,OR($BF325=FALSE,$BG325=FALSE)),Tab_NotReq,
IF(AND($C325="",$D325="",$F325="",$I325="",$R325="",$U325="",$W325="",$AA325="",$AB325=""),"",
IF(COUNTIF($AA325:$BD325,Incomplete)&gt;=1,Incomplete_or_multiple_errors&amp;": "&amp;INDEX($AA$2:$BD$4,1,MATCH(Incomplete,$AA325:$BD325,0)),Complete)))</f>
        <v/>
      </c>
      <c r="AA325" s="10" t="str">
        <f t="shared" ref="AA325:AA336" si="221">IF(AA$1=No,"",
IF(AND(
$C325="", OR(BF325=FALSE,BG325=FALSE)),
Incomplete,""))</f>
        <v/>
      </c>
      <c r="AB325" s="10" t="str" cm="1">
        <f t="array" ref="AB325">IF($AB$1=No,"",
IF(OR(BF325=FALSE,BG325=FALSE),"",
IF(AND(SUMPRODUCT(--(BH325:BH$336=TRUE))=0,SUMPRODUCT(--(BI325:BI$336=TRUE))=0),"",Incomplete)))</f>
        <v/>
      </c>
      <c r="AC325" s="10" t="str">
        <f>IF(AC$1=No,"",IF($C325="","",
IF(COUNTIF('Substances &amp; Codes'!$B$4:$H$276,$C325)=0,Incomplete,Complete)))</f>
        <v/>
      </c>
      <c r="AD325" s="10" t="str">
        <f t="shared" si="217"/>
        <v/>
      </c>
      <c r="AE325" s="10" t="str">
        <f t="shared" ref="AE325:AE336" si="222">IF(AE$1=No,"",IF($C325="", "",
IF(AND(E325=NA, OR(F325&lt;&gt;"",AND(G325&lt;&gt;"",G325&lt;&gt;No))=TRUE)=TRUE, Incomplete, "")))</f>
        <v/>
      </c>
      <c r="AF325" s="10" t="str">
        <f t="shared" ref="AF325:AF336" si="223">IF(AF$1=No,"",IF($C325="", "",
IF(AND(H325=NA, OR(I325&lt;&gt;"",AND(J325&lt;&gt;"",J325&lt;&gt;No))=TRUE)=TRUE, Incomplete, "")))</f>
        <v/>
      </c>
      <c r="AG325" s="10" t="str">
        <f t="shared" ref="AG325:AG336" si="224">IF(AG$1=No,"",IF($C325="", "",
IF(AND(K325=NA, OR(L325&lt;&gt;"",AND(M325&lt;&gt;"",M325&lt;&gt;No))=TRUE)=TRUE, Incomplete, "")))</f>
        <v/>
      </c>
      <c r="AH325" s="10" t="str">
        <f t="shared" ref="AH325:AH336" si="225">IF(AH$1=No,"",IF($C325="", "",
IF(AND(N325=NA, OR(O325&lt;&gt;"",AND(P325&lt;&gt;"",P325&lt;&gt;No))=TRUE)=TRUE, Incomplete, "")))</f>
        <v/>
      </c>
      <c r="AI325" s="10" t="str">
        <f t="shared" ref="AI325:AI336" si="226">IF(AI$1=No,"",IF($C325="", "",
IF(AND(Q325=NA, OR(R325&lt;&gt;"",AND(S325&lt;&gt;"",S325&lt;&gt;No))=TRUE)=TRUE, Incomplete, "")))</f>
        <v/>
      </c>
      <c r="AJ325" s="10" t="str">
        <f t="shared" ref="AJ325:AJ336" si="227">IF(AJ$1=No,"",IF($C325="", "",
IF(AND(T325=NA, OR(U325&lt;&gt;"",AND(V325&lt;&gt;"",V325&lt;&gt;No))=TRUE)=TRUE, Incomplete, "")))</f>
        <v/>
      </c>
      <c r="AK325" s="10" t="str">
        <f t="shared" ref="AK325:AK336" si="228">IF(AK$1=No,"",
IF($C325="","",
IF(E325="",Incomplete,
IF(ISERROR(VLOOKUP(E325,units,1,FALSE))=TRUE,Incomplete,Complete))))</f>
        <v/>
      </c>
      <c r="AL325" s="10" t="str">
        <f t="shared" ref="AL325:AL336" si="229">IF(AL$1=No,"",
IF($C325="","",
IF($E325="N/A","",
IF(ISNUMBER(F325)=FALSE,Incomplete,
IF($F325&lt;0, Incomplete,
IF(LEN($F325)-LEN(INT($F325))&gt;5, Incomplete,
Complete))))))</f>
        <v/>
      </c>
      <c r="AM325" s="10" t="str">
        <f t="shared" ref="AM325:AM336" si="230">IF($AM$1=No,"",
IF($C325="","",
IF($E325="N/A", "",
IF(G325="",Incomplete,
IF(ISERROR(VLOOKUP(G325,YesNo_CBI,1,FALSE))=TRUE,Incomplete,Complete)))))</f>
        <v/>
      </c>
      <c r="AN325" s="10" t="str">
        <f t="shared" ref="AN325:AN336" si="231">IF(AN$1=No,"",
IF($C325="","",
IF(H325="",Incomplete,
IF(ISERROR(VLOOKUP(H325,units,1,FALSE))=TRUE,Incomplete,Complete))))</f>
        <v/>
      </c>
      <c r="AO325" s="10" t="str">
        <f t="shared" ref="AO325:AO336" si="232">IF(AO$1=No,"",
IF($C325="","",
IF($H325="N/A","",
IF(ISNUMBER(I325)=FALSE,Incomplete,
IF($I325&lt;0, Incomplete,
IF(LEN($I325)-LEN(INT($I325))&gt;5, Incomplete,
Complete))))))</f>
        <v/>
      </c>
      <c r="AP325" s="10" t="str">
        <f t="shared" ref="AP325:AP336" si="233">IF($AP$1=No,"",
IF($C325="","",
IF($H325="N/A", "",
IF(J325="",Incomplete,
IF(ISERROR(VLOOKUP(J325,YesNo_CBI,1,FALSE))=TRUE,Incomplete,Complete)))))</f>
        <v/>
      </c>
      <c r="AQ325" s="10" t="str">
        <f t="shared" ref="AQ325:AQ336" si="234">IF(AQ$1=No,"",
IF($C325="","",
IF(K325="",Incomplete,
IF(ISERROR(VLOOKUP(K325,units,1,FALSE))=TRUE,Incomplete,Complete))))</f>
        <v/>
      </c>
      <c r="AR325" s="10" t="str">
        <f t="shared" ref="AR325:AR336" si="235">IF(AR$1=No,"",
IF($C325="","",
IF($K325="N/A","",
IF(ISNUMBER(L325)=FALSE,Incomplete,
IF($L325&lt;0, Incomplete,
IF(LEN($L325)-LEN(INT($L325))&gt;5, Incomplete,
Complete))))))</f>
        <v/>
      </c>
      <c r="AS325" s="10" t="str">
        <f t="shared" ref="AS325:AS336" si="236">IF($AS$1=No,"",
IF($C325="","",
IF($K325="N/A","",
IF(M325="",Incomplete,
IF(ISERROR(VLOOKUP(M325,YesNo_CBI,1,FALSE))=TRUE,Incomplete,Complete)))))</f>
        <v/>
      </c>
      <c r="AT325" s="10" t="str">
        <f t="shared" ref="AT325:AT336" si="237">IF(AT$1=No,"",
IF($C325="","",
IF(N325="",Incomplete,
IF(ISERROR(VLOOKUP(N325,units,1,FALSE))=TRUE,Incomplete,Complete))))</f>
        <v/>
      </c>
      <c r="AU325" s="10" t="str">
        <f t="shared" ref="AU325:AU336" si="238">IF(AU$1=No,"",
IF($C325="","",
IF($N325="N/A","",
IF(ISNUMBER(O325)=FALSE,Incomplete,
IF($O325&lt;0, Incomplete,
IF(LEN($O325)-LEN(INT($O325))&gt;5, Incomplete,
Complete))))))</f>
        <v/>
      </c>
      <c r="AV325" s="10" t="str">
        <f t="shared" ref="AV325:AV336" si="239">IF($AV$1=No,"",
IF($C325="","",
IF($N325="N/A","",
IF(P325="",Incomplete,
IF(ISERROR(VLOOKUP(P325,YesNo_CBI,1,FALSE))=TRUE,Incomplete,Complete)))))</f>
        <v/>
      </c>
      <c r="AW325" s="10" t="str">
        <f t="shared" ref="AW325:AW336" si="240">IF(AW$1=No,"",
IF($C325="","",
IF(Q325="",Incomplete,
IF(ISERROR(VLOOKUP(Q325,units,1,FALSE))=TRUE,Incomplete,Complete))))</f>
        <v/>
      </c>
      <c r="AX325" s="10" t="str">
        <f t="shared" ref="AX325:AX336" si="241">IF(AX$1=No,"",
IF($C325="","",
IF($Q325="N/A","",
IF(ISNUMBER(R325)=FALSE,Incomplete,
IF($R325&lt;0, Incomplete,
IF(LEN($R325)-LEN(INT($R325))&gt;5, Incomplete,
Complete))))))</f>
        <v/>
      </c>
      <c r="AY325" s="10" t="str">
        <f t="shared" ref="AY325:AY336" si="242">IF($AP$1=No,"",
IF($C325="","",
IF($Q325="N/A","",
IF(S325="",Incomplete,
IF(ISERROR(VLOOKUP(S325,YesNo_CBI,1,FALSE))=TRUE,Incomplete,Complete)))))</f>
        <v/>
      </c>
      <c r="AZ325" s="10" t="str">
        <f t="shared" ref="AZ325:AZ336" si="243">IF(AZ$1=No,"",
IF($C325="","",
IF(T325="",Incomplete,
IF(ISERROR(VLOOKUP(T325,units,1,FALSE))=TRUE,Incomplete,Complete))))</f>
        <v/>
      </c>
      <c r="BA325" s="10" t="str">
        <f t="shared" ref="BA325:BA336" si="244">IF(BA$1=No,"",
IF($C325="","",
IF($T325="N/A","",
IF(ISNUMBER(U325)=FALSE,Incomplete,
IF($U325&lt;0, Incomplete,
IF(LEN($U325)-LEN(INT($U325))&gt;5, Incomplete,
Complete))))))</f>
        <v/>
      </c>
      <c r="BB325" s="10" t="str">
        <f t="shared" ref="BB325:BB336" si="245">IF($AP$1=No,"",
IF($C325="","",
IF($T325="N/A","",
IF(V325="",Incomplete,
IF(ISERROR(VLOOKUP(V325,YesNo_CBI,1,FALSE))=TRUE,Incomplete,Complete)))))</f>
        <v/>
      </c>
      <c r="BC325" s="10" t="str">
        <f t="shared" si="215"/>
        <v/>
      </c>
      <c r="BD325" s="10" t="str">
        <f t="shared" ref="BD325:BD336" si="246">IF($BD$1=No,"",
IF(C325="","",
IF(AND(W325="",OR(X325="",X325=No)),"",
IF(AND(COUNTA(W325)&gt;0,ISERROR(VLOOKUP(X325,YesNo_CBI,1,FALSE))=FALSE)=TRUE,Complete,Incomplete))))</f>
        <v/>
      </c>
      <c r="BE325" s="10"/>
      <c r="BF325" s="10" t="b">
        <f t="shared" ref="BF325:BF336" si="247">AND($C325="",$D325="",$E325="",$F325="",$H325="",$I325="",$K325="",$L325="",$N325="",$O325="",$Q325="",$T325="",$R325="",$U325="",$W325="")</f>
        <v>1</v>
      </c>
      <c r="BG325" s="10" t="b">
        <f t="shared" si="218"/>
        <v>1</v>
      </c>
      <c r="BH325" s="10" t="b">
        <f t="shared" ref="BH325:BH336" si="248">OR($C326&lt;&gt;"",$D326&lt;&gt;"",$E326&lt;&gt;"",$F326&lt;&gt;"",$H326&lt;&gt;"",$I326&lt;&gt;"",$K326&lt;&gt;"",$L326&lt;&gt;"",$N326&lt;&gt;"",$O326&lt;&gt;"",$Q326&lt;&gt;"",$R326&lt;&gt;"",$T326&lt;&gt;"",$U326&lt;&gt;"",$W326&lt;&gt;"")</f>
        <v>0</v>
      </c>
      <c r="BI325" s="10" t="b">
        <f t="shared" si="219"/>
        <v>0</v>
      </c>
      <c r="BJ325" s="10"/>
      <c r="BK325" s="10">
        <v>1000</v>
      </c>
      <c r="BL325" s="59">
        <f t="shared" si="220"/>
        <v>0</v>
      </c>
      <c r="BM325" s="59">
        <v>10</v>
      </c>
      <c r="BN325" s="10"/>
      <c r="BO325" s="10">
        <f t="shared" ref="BO325:BO336" si="249">IF($E325="Grams (g)", $F325,
IF($E325="Kilograms (kg)", $F325 * 1000, 0))</f>
        <v>0</v>
      </c>
      <c r="BP325" s="59">
        <f t="shared" ref="BP325:BP336" si="250">IF($H325="Grams (g)", $I325,
IF($H325="Kilograms (kg)", $I325 * 1000, 0))</f>
        <v>0</v>
      </c>
      <c r="BQ325" s="59">
        <f t="shared" ref="BQ325:BQ336" si="251">IF($K325="Grams (g)", $L325,
IF($K325="Kilograms (kg)", $L325 * 1000, 0))</f>
        <v>0</v>
      </c>
      <c r="BR325" s="59">
        <f t="shared" ref="BR325:BR336" si="252">IF($N325="Grams (g)", $O325,
IF($N325="Kilograms (kg)", $O325 * 1000, 0))</f>
        <v>0</v>
      </c>
      <c r="BS325" s="59">
        <f t="shared" ref="BS325:BS336" si="253">IF($Q325="Grams (g)", $R325,
IF($Q325="Kilograms (kg)", $R325 * 1000, 0))</f>
        <v>0</v>
      </c>
    </row>
    <row r="326" spans="1:71" x14ac:dyDescent="0.35">
      <c r="A326" s="25"/>
      <c r="B326" s="25"/>
      <c r="C326" s="51"/>
      <c r="D326" s="10" t="str">
        <f t="shared" si="216"/>
        <v/>
      </c>
      <c r="E326" s="28"/>
      <c r="F326" s="28"/>
      <c r="G326" s="28" t="s">
        <v>4</v>
      </c>
      <c r="H326" s="28"/>
      <c r="I326" s="28"/>
      <c r="J326" s="28" t="s">
        <v>4</v>
      </c>
      <c r="K326" s="28"/>
      <c r="L326" s="28"/>
      <c r="M326" s="28" t="s">
        <v>4</v>
      </c>
      <c r="N326" s="28"/>
      <c r="O326" s="28"/>
      <c r="P326" s="28" t="s">
        <v>4</v>
      </c>
      <c r="Q326" s="28"/>
      <c r="R326" s="28"/>
      <c r="S326" s="28" t="s">
        <v>4</v>
      </c>
      <c r="T326" s="28"/>
      <c r="U326" s="28"/>
      <c r="V326" s="51" t="s">
        <v>4</v>
      </c>
      <c r="W326" s="51"/>
      <c r="X326" s="28" t="s">
        <v>4</v>
      </c>
      <c r="Y326" s="10" t="str">
        <f>IF(AND('Section 8'!$L$4=No,OR($BF326=FALSE,$BG326=FALSE)),Tab_NotReq,
IF(AND($C326="",$D326="",$F326="",$I326="",$R326="",$U326="",$W326="",$AA326="",$AB326=""),"",
IF(COUNTIF($AA326:$BD326,Incomplete)&gt;=1,Incomplete_or_multiple_errors&amp;": "&amp;INDEX($AA$2:$BD$4,1,MATCH(Incomplete,$AA326:$BD326,0)),Complete)))</f>
        <v/>
      </c>
      <c r="AA326" s="10" t="str">
        <f t="shared" si="221"/>
        <v/>
      </c>
      <c r="AB326" s="10" t="str" cm="1">
        <f t="array" ref="AB326">IF($AB$1=No,"",
IF(OR(BF326=FALSE,BG326=FALSE),"",
IF(AND(SUMPRODUCT(--(BH326:BH$336=TRUE))=0,SUMPRODUCT(--(BI326:BI$336=TRUE))=0),"",Incomplete)))</f>
        <v/>
      </c>
      <c r="AC326" s="10" t="str">
        <f>IF(AC$1=No,"",IF($C326="","",
IF(COUNTIF('Substances &amp; Codes'!$B$4:$H$276,$C326)=0,Incomplete,Complete)))</f>
        <v/>
      </c>
      <c r="AD326" s="10" t="str">
        <f t="shared" si="217"/>
        <v/>
      </c>
      <c r="AE326" s="10" t="str">
        <f t="shared" si="222"/>
        <v/>
      </c>
      <c r="AF326" s="10" t="str">
        <f t="shared" si="223"/>
        <v/>
      </c>
      <c r="AG326" s="10" t="str">
        <f t="shared" si="224"/>
        <v/>
      </c>
      <c r="AH326" s="10" t="str">
        <f t="shared" si="225"/>
        <v/>
      </c>
      <c r="AI326" s="10" t="str">
        <f t="shared" si="226"/>
        <v/>
      </c>
      <c r="AJ326" s="10" t="str">
        <f t="shared" si="227"/>
        <v/>
      </c>
      <c r="AK326" s="10" t="str">
        <f t="shared" si="228"/>
        <v/>
      </c>
      <c r="AL326" s="10" t="str">
        <f t="shared" si="229"/>
        <v/>
      </c>
      <c r="AM326" s="10" t="str">
        <f t="shared" si="230"/>
        <v/>
      </c>
      <c r="AN326" s="10" t="str">
        <f t="shared" si="231"/>
        <v/>
      </c>
      <c r="AO326" s="10" t="str">
        <f t="shared" si="232"/>
        <v/>
      </c>
      <c r="AP326" s="10" t="str">
        <f t="shared" si="233"/>
        <v/>
      </c>
      <c r="AQ326" s="10" t="str">
        <f t="shared" si="234"/>
        <v/>
      </c>
      <c r="AR326" s="10" t="str">
        <f t="shared" si="235"/>
        <v/>
      </c>
      <c r="AS326" s="10" t="str">
        <f t="shared" si="236"/>
        <v/>
      </c>
      <c r="AT326" s="10" t="str">
        <f t="shared" si="237"/>
        <v/>
      </c>
      <c r="AU326" s="10" t="str">
        <f t="shared" si="238"/>
        <v/>
      </c>
      <c r="AV326" s="10" t="str">
        <f t="shared" si="239"/>
        <v/>
      </c>
      <c r="AW326" s="10" t="str">
        <f t="shared" si="240"/>
        <v/>
      </c>
      <c r="AX326" s="10" t="str">
        <f t="shared" si="241"/>
        <v/>
      </c>
      <c r="AY326" s="10" t="str">
        <f t="shared" si="242"/>
        <v/>
      </c>
      <c r="AZ326" s="10" t="str">
        <f t="shared" si="243"/>
        <v/>
      </c>
      <c r="BA326" s="10" t="str">
        <f t="shared" si="244"/>
        <v/>
      </c>
      <c r="BB326" s="10" t="str">
        <f t="shared" si="245"/>
        <v/>
      </c>
      <c r="BC326" s="10" t="str">
        <f t="shared" si="215"/>
        <v/>
      </c>
      <c r="BD326" s="10" t="str">
        <f t="shared" si="246"/>
        <v/>
      </c>
      <c r="BE326" s="10"/>
      <c r="BF326" s="10" t="b">
        <f t="shared" si="247"/>
        <v>1</v>
      </c>
      <c r="BG326" s="10" t="b">
        <f t="shared" si="218"/>
        <v>1</v>
      </c>
      <c r="BH326" s="10" t="b">
        <f t="shared" si="248"/>
        <v>0</v>
      </c>
      <c r="BI326" s="10" t="b">
        <f t="shared" si="219"/>
        <v>0</v>
      </c>
      <c r="BJ326" s="10"/>
      <c r="BK326" s="10">
        <v>1000</v>
      </c>
      <c r="BL326" s="59">
        <f t="shared" si="220"/>
        <v>0</v>
      </c>
      <c r="BM326" s="59">
        <v>10</v>
      </c>
      <c r="BN326" s="10"/>
      <c r="BO326" s="10">
        <f t="shared" si="249"/>
        <v>0</v>
      </c>
      <c r="BP326" s="59">
        <f t="shared" si="250"/>
        <v>0</v>
      </c>
      <c r="BQ326" s="59">
        <f t="shared" si="251"/>
        <v>0</v>
      </c>
      <c r="BR326" s="59">
        <f t="shared" si="252"/>
        <v>0</v>
      </c>
      <c r="BS326" s="59">
        <f t="shared" si="253"/>
        <v>0</v>
      </c>
    </row>
    <row r="327" spans="1:71" x14ac:dyDescent="0.35">
      <c r="A327" s="25"/>
      <c r="B327" s="25"/>
      <c r="C327" s="51"/>
      <c r="D327" s="10" t="str">
        <f t="shared" si="216"/>
        <v/>
      </c>
      <c r="E327" s="28"/>
      <c r="F327" s="28"/>
      <c r="G327" s="28" t="s">
        <v>4</v>
      </c>
      <c r="H327" s="28"/>
      <c r="I327" s="28"/>
      <c r="J327" s="28" t="s">
        <v>4</v>
      </c>
      <c r="K327" s="28"/>
      <c r="L327" s="28"/>
      <c r="M327" s="28" t="s">
        <v>4</v>
      </c>
      <c r="N327" s="28"/>
      <c r="O327" s="28"/>
      <c r="P327" s="28" t="s">
        <v>4</v>
      </c>
      <c r="Q327" s="28"/>
      <c r="R327" s="28"/>
      <c r="S327" s="28" t="s">
        <v>4</v>
      </c>
      <c r="T327" s="28"/>
      <c r="U327" s="28"/>
      <c r="V327" s="51" t="s">
        <v>4</v>
      </c>
      <c r="W327" s="51"/>
      <c r="X327" s="28" t="s">
        <v>4</v>
      </c>
      <c r="Y327" s="10" t="str">
        <f>IF(AND('Section 8'!$L$4=No,OR($BF327=FALSE,$BG327=FALSE)),Tab_NotReq,
IF(AND($C327="",$D327="",$F327="",$I327="",$R327="",$U327="",$W327="",$AA327="",$AB327=""),"",
IF(COUNTIF($AA327:$BD327,Incomplete)&gt;=1,Incomplete_or_multiple_errors&amp;": "&amp;INDEX($AA$2:$BD$4,1,MATCH(Incomplete,$AA327:$BD327,0)),Complete)))</f>
        <v/>
      </c>
      <c r="AA327" s="10" t="str">
        <f t="shared" si="221"/>
        <v/>
      </c>
      <c r="AB327" s="10" t="str" cm="1">
        <f t="array" ref="AB327">IF($AB$1=No,"",
IF(OR(BF327=FALSE,BG327=FALSE),"",
IF(AND(SUMPRODUCT(--(BH327:BH$336=TRUE))=0,SUMPRODUCT(--(BI327:BI$336=TRUE))=0),"",Incomplete)))</f>
        <v/>
      </c>
      <c r="AC327" s="10" t="str">
        <f>IF(AC$1=No,"",IF($C327="","",
IF(COUNTIF('Substances &amp; Codes'!$B$4:$H$276,$C327)=0,Incomplete,Complete)))</f>
        <v/>
      </c>
      <c r="AD327" s="10" t="str">
        <f t="shared" si="217"/>
        <v/>
      </c>
      <c r="AE327" s="10" t="str">
        <f t="shared" si="222"/>
        <v/>
      </c>
      <c r="AF327" s="10" t="str">
        <f t="shared" si="223"/>
        <v/>
      </c>
      <c r="AG327" s="10" t="str">
        <f t="shared" si="224"/>
        <v/>
      </c>
      <c r="AH327" s="10" t="str">
        <f t="shared" si="225"/>
        <v/>
      </c>
      <c r="AI327" s="10" t="str">
        <f t="shared" si="226"/>
        <v/>
      </c>
      <c r="AJ327" s="10" t="str">
        <f t="shared" si="227"/>
        <v/>
      </c>
      <c r="AK327" s="10" t="str">
        <f t="shared" si="228"/>
        <v/>
      </c>
      <c r="AL327" s="10" t="str">
        <f t="shared" si="229"/>
        <v/>
      </c>
      <c r="AM327" s="10" t="str">
        <f t="shared" si="230"/>
        <v/>
      </c>
      <c r="AN327" s="10" t="str">
        <f t="shared" si="231"/>
        <v/>
      </c>
      <c r="AO327" s="10" t="str">
        <f t="shared" si="232"/>
        <v/>
      </c>
      <c r="AP327" s="10" t="str">
        <f t="shared" si="233"/>
        <v/>
      </c>
      <c r="AQ327" s="10" t="str">
        <f t="shared" si="234"/>
        <v/>
      </c>
      <c r="AR327" s="10" t="str">
        <f t="shared" si="235"/>
        <v/>
      </c>
      <c r="AS327" s="10" t="str">
        <f t="shared" si="236"/>
        <v/>
      </c>
      <c r="AT327" s="10" t="str">
        <f t="shared" si="237"/>
        <v/>
      </c>
      <c r="AU327" s="10" t="str">
        <f t="shared" si="238"/>
        <v/>
      </c>
      <c r="AV327" s="10" t="str">
        <f t="shared" si="239"/>
        <v/>
      </c>
      <c r="AW327" s="10" t="str">
        <f t="shared" si="240"/>
        <v/>
      </c>
      <c r="AX327" s="10" t="str">
        <f t="shared" si="241"/>
        <v/>
      </c>
      <c r="AY327" s="10" t="str">
        <f t="shared" si="242"/>
        <v/>
      </c>
      <c r="AZ327" s="10" t="str">
        <f t="shared" si="243"/>
        <v/>
      </c>
      <c r="BA327" s="10" t="str">
        <f t="shared" si="244"/>
        <v/>
      </c>
      <c r="BB327" s="10" t="str">
        <f t="shared" si="245"/>
        <v/>
      </c>
      <c r="BC327" s="10" t="str">
        <f t="shared" si="215"/>
        <v/>
      </c>
      <c r="BD327" s="10" t="str">
        <f t="shared" si="246"/>
        <v/>
      </c>
      <c r="BE327" s="10"/>
      <c r="BF327" s="10" t="b">
        <f t="shared" si="247"/>
        <v>1</v>
      </c>
      <c r="BG327" s="10" t="b">
        <f t="shared" si="218"/>
        <v>1</v>
      </c>
      <c r="BH327" s="10" t="b">
        <f t="shared" si="248"/>
        <v>0</v>
      </c>
      <c r="BI327" s="10" t="b">
        <f t="shared" si="219"/>
        <v>0</v>
      </c>
      <c r="BJ327" s="10"/>
      <c r="BK327" s="10">
        <v>1000</v>
      </c>
      <c r="BL327" s="59">
        <f t="shared" si="220"/>
        <v>0</v>
      </c>
      <c r="BM327" s="59">
        <v>10</v>
      </c>
      <c r="BN327" s="10"/>
      <c r="BO327" s="10">
        <f t="shared" si="249"/>
        <v>0</v>
      </c>
      <c r="BP327" s="59">
        <f t="shared" si="250"/>
        <v>0</v>
      </c>
      <c r="BQ327" s="59">
        <f t="shared" si="251"/>
        <v>0</v>
      </c>
      <c r="BR327" s="59">
        <f t="shared" si="252"/>
        <v>0</v>
      </c>
      <c r="BS327" s="59">
        <f t="shared" si="253"/>
        <v>0</v>
      </c>
    </row>
    <row r="328" spans="1:71" x14ac:dyDescent="0.35">
      <c r="A328" s="25"/>
      <c r="B328" s="25"/>
      <c r="C328" s="51"/>
      <c r="D328" s="10" t="str">
        <f t="shared" si="216"/>
        <v/>
      </c>
      <c r="E328" s="28"/>
      <c r="F328" s="28"/>
      <c r="G328" s="28" t="s">
        <v>4</v>
      </c>
      <c r="H328" s="28"/>
      <c r="I328" s="28"/>
      <c r="J328" s="28" t="s">
        <v>4</v>
      </c>
      <c r="K328" s="28"/>
      <c r="L328" s="28"/>
      <c r="M328" s="28" t="s">
        <v>4</v>
      </c>
      <c r="N328" s="28"/>
      <c r="O328" s="28"/>
      <c r="P328" s="28" t="s">
        <v>4</v>
      </c>
      <c r="Q328" s="28"/>
      <c r="R328" s="28"/>
      <c r="S328" s="28" t="s">
        <v>4</v>
      </c>
      <c r="T328" s="28"/>
      <c r="U328" s="28"/>
      <c r="V328" s="51" t="s">
        <v>4</v>
      </c>
      <c r="W328" s="51"/>
      <c r="X328" s="28" t="s">
        <v>4</v>
      </c>
      <c r="Y328" s="10" t="str">
        <f>IF(AND('Section 8'!$L$4=No,OR($BF328=FALSE,$BG328=FALSE)),Tab_NotReq,
IF(AND($C328="",$D328="",$F328="",$I328="",$R328="",$U328="",$W328="",$AA328="",$AB328=""),"",
IF(COUNTIF($AA328:$BD328,Incomplete)&gt;=1,Incomplete_or_multiple_errors&amp;": "&amp;INDEX($AA$2:$BD$4,1,MATCH(Incomplete,$AA328:$BD328,0)),Complete)))</f>
        <v/>
      </c>
      <c r="AA328" s="10" t="str">
        <f t="shared" si="221"/>
        <v/>
      </c>
      <c r="AB328" s="10" t="str" cm="1">
        <f t="array" ref="AB328">IF($AB$1=No,"",
IF(OR(BF328=FALSE,BG328=FALSE),"",
IF(AND(SUMPRODUCT(--(BH328:BH$336=TRUE))=0,SUMPRODUCT(--(BI328:BI$336=TRUE))=0),"",Incomplete)))</f>
        <v/>
      </c>
      <c r="AC328" s="10" t="str">
        <f>IF(AC$1=No,"",IF($C328="","",
IF(COUNTIF('Substances &amp; Codes'!$B$4:$H$276,$C328)=0,Incomplete,Complete)))</f>
        <v/>
      </c>
      <c r="AD328" s="10" t="str">
        <f t="shared" si="217"/>
        <v/>
      </c>
      <c r="AE328" s="10" t="str">
        <f t="shared" si="222"/>
        <v/>
      </c>
      <c r="AF328" s="10" t="str">
        <f t="shared" si="223"/>
        <v/>
      </c>
      <c r="AG328" s="10" t="str">
        <f t="shared" si="224"/>
        <v/>
      </c>
      <c r="AH328" s="10" t="str">
        <f t="shared" si="225"/>
        <v/>
      </c>
      <c r="AI328" s="10" t="str">
        <f t="shared" si="226"/>
        <v/>
      </c>
      <c r="AJ328" s="10" t="str">
        <f t="shared" si="227"/>
        <v/>
      </c>
      <c r="AK328" s="10" t="str">
        <f t="shared" si="228"/>
        <v/>
      </c>
      <c r="AL328" s="10" t="str">
        <f t="shared" si="229"/>
        <v/>
      </c>
      <c r="AM328" s="10" t="str">
        <f t="shared" si="230"/>
        <v/>
      </c>
      <c r="AN328" s="10" t="str">
        <f t="shared" si="231"/>
        <v/>
      </c>
      <c r="AO328" s="10" t="str">
        <f t="shared" si="232"/>
        <v/>
      </c>
      <c r="AP328" s="10" t="str">
        <f t="shared" si="233"/>
        <v/>
      </c>
      <c r="AQ328" s="10" t="str">
        <f t="shared" si="234"/>
        <v/>
      </c>
      <c r="AR328" s="10" t="str">
        <f t="shared" si="235"/>
        <v/>
      </c>
      <c r="AS328" s="10" t="str">
        <f t="shared" si="236"/>
        <v/>
      </c>
      <c r="AT328" s="10" t="str">
        <f t="shared" si="237"/>
        <v/>
      </c>
      <c r="AU328" s="10" t="str">
        <f t="shared" si="238"/>
        <v/>
      </c>
      <c r="AV328" s="10" t="str">
        <f t="shared" si="239"/>
        <v/>
      </c>
      <c r="AW328" s="10" t="str">
        <f t="shared" si="240"/>
        <v/>
      </c>
      <c r="AX328" s="10" t="str">
        <f t="shared" si="241"/>
        <v/>
      </c>
      <c r="AY328" s="10" t="str">
        <f t="shared" si="242"/>
        <v/>
      </c>
      <c r="AZ328" s="10" t="str">
        <f t="shared" si="243"/>
        <v/>
      </c>
      <c r="BA328" s="10" t="str">
        <f t="shared" si="244"/>
        <v/>
      </c>
      <c r="BB328" s="10" t="str">
        <f t="shared" si="245"/>
        <v/>
      </c>
      <c r="BC328" s="10" t="str">
        <f t="shared" si="215"/>
        <v/>
      </c>
      <c r="BD328" s="10" t="str">
        <f t="shared" si="246"/>
        <v/>
      </c>
      <c r="BE328" s="10"/>
      <c r="BF328" s="10" t="b">
        <f t="shared" si="247"/>
        <v>1</v>
      </c>
      <c r="BG328" s="10" t="b">
        <f t="shared" si="218"/>
        <v>1</v>
      </c>
      <c r="BH328" s="10" t="b">
        <f t="shared" si="248"/>
        <v>0</v>
      </c>
      <c r="BI328" s="10" t="b">
        <f t="shared" si="219"/>
        <v>0</v>
      </c>
      <c r="BJ328" s="10"/>
      <c r="BK328" s="10">
        <v>1000</v>
      </c>
      <c r="BL328" s="59">
        <f t="shared" si="220"/>
        <v>0</v>
      </c>
      <c r="BM328" s="59">
        <v>10</v>
      </c>
      <c r="BN328" s="10"/>
      <c r="BO328" s="10">
        <f t="shared" si="249"/>
        <v>0</v>
      </c>
      <c r="BP328" s="59">
        <f t="shared" si="250"/>
        <v>0</v>
      </c>
      <c r="BQ328" s="59">
        <f t="shared" si="251"/>
        <v>0</v>
      </c>
      <c r="BR328" s="59">
        <f t="shared" si="252"/>
        <v>0</v>
      </c>
      <c r="BS328" s="59">
        <f t="shared" si="253"/>
        <v>0</v>
      </c>
    </row>
    <row r="329" spans="1:71" x14ac:dyDescent="0.35">
      <c r="A329" s="25"/>
      <c r="B329" s="25"/>
      <c r="C329" s="51"/>
      <c r="D329" s="10" t="str">
        <f t="shared" si="216"/>
        <v/>
      </c>
      <c r="E329" s="28"/>
      <c r="F329" s="28"/>
      <c r="G329" s="28" t="s">
        <v>4</v>
      </c>
      <c r="H329" s="28"/>
      <c r="I329" s="28"/>
      <c r="J329" s="28" t="s">
        <v>4</v>
      </c>
      <c r="K329" s="28"/>
      <c r="L329" s="28"/>
      <c r="M329" s="28" t="s">
        <v>4</v>
      </c>
      <c r="N329" s="28"/>
      <c r="O329" s="28"/>
      <c r="P329" s="28" t="s">
        <v>4</v>
      </c>
      <c r="Q329" s="28"/>
      <c r="R329" s="28"/>
      <c r="S329" s="28" t="s">
        <v>4</v>
      </c>
      <c r="T329" s="28"/>
      <c r="U329" s="28"/>
      <c r="V329" s="51" t="s">
        <v>4</v>
      </c>
      <c r="W329" s="51"/>
      <c r="X329" s="28" t="s">
        <v>4</v>
      </c>
      <c r="Y329" s="10" t="str">
        <f>IF(AND('Section 8'!$L$4=No,OR($BF329=FALSE,$BG329=FALSE)),Tab_NotReq,
IF(AND($C329="",$D329="",$F329="",$I329="",$R329="",$U329="",$W329="",$AA329="",$AB329=""),"",
IF(COUNTIF($AA329:$BD329,Incomplete)&gt;=1,Incomplete_or_multiple_errors&amp;": "&amp;INDEX($AA$2:$BD$4,1,MATCH(Incomplete,$AA329:$BD329,0)),Complete)))</f>
        <v/>
      </c>
      <c r="AA329" s="10" t="str">
        <f t="shared" si="221"/>
        <v/>
      </c>
      <c r="AB329" s="10" t="str" cm="1">
        <f t="array" ref="AB329">IF($AB$1=No,"",
IF(OR(BF329=FALSE,BG329=FALSE),"",
IF(AND(SUMPRODUCT(--(BH329:BH$336=TRUE))=0,SUMPRODUCT(--(BI329:BI$336=TRUE))=0),"",Incomplete)))</f>
        <v/>
      </c>
      <c r="AC329" s="10" t="str">
        <f>IF(AC$1=No,"",IF($C329="","",
IF(COUNTIF('Substances &amp; Codes'!$B$4:$H$276,$C329)=0,Incomplete,Complete)))</f>
        <v/>
      </c>
      <c r="AD329" s="10" t="str">
        <f t="shared" si="217"/>
        <v/>
      </c>
      <c r="AE329" s="10" t="str">
        <f t="shared" si="222"/>
        <v/>
      </c>
      <c r="AF329" s="10" t="str">
        <f t="shared" si="223"/>
        <v/>
      </c>
      <c r="AG329" s="10" t="str">
        <f t="shared" si="224"/>
        <v/>
      </c>
      <c r="AH329" s="10" t="str">
        <f t="shared" si="225"/>
        <v/>
      </c>
      <c r="AI329" s="10" t="str">
        <f t="shared" si="226"/>
        <v/>
      </c>
      <c r="AJ329" s="10" t="str">
        <f t="shared" si="227"/>
        <v/>
      </c>
      <c r="AK329" s="10" t="str">
        <f t="shared" si="228"/>
        <v/>
      </c>
      <c r="AL329" s="10" t="str">
        <f t="shared" si="229"/>
        <v/>
      </c>
      <c r="AM329" s="10" t="str">
        <f t="shared" si="230"/>
        <v/>
      </c>
      <c r="AN329" s="10" t="str">
        <f t="shared" si="231"/>
        <v/>
      </c>
      <c r="AO329" s="10" t="str">
        <f t="shared" si="232"/>
        <v/>
      </c>
      <c r="AP329" s="10" t="str">
        <f t="shared" si="233"/>
        <v/>
      </c>
      <c r="AQ329" s="10" t="str">
        <f t="shared" si="234"/>
        <v/>
      </c>
      <c r="AR329" s="10" t="str">
        <f t="shared" si="235"/>
        <v/>
      </c>
      <c r="AS329" s="10" t="str">
        <f t="shared" si="236"/>
        <v/>
      </c>
      <c r="AT329" s="10" t="str">
        <f t="shared" si="237"/>
        <v/>
      </c>
      <c r="AU329" s="10" t="str">
        <f t="shared" si="238"/>
        <v/>
      </c>
      <c r="AV329" s="10" t="str">
        <f t="shared" si="239"/>
        <v/>
      </c>
      <c r="AW329" s="10" t="str">
        <f t="shared" si="240"/>
        <v/>
      </c>
      <c r="AX329" s="10" t="str">
        <f t="shared" si="241"/>
        <v/>
      </c>
      <c r="AY329" s="10" t="str">
        <f t="shared" si="242"/>
        <v/>
      </c>
      <c r="AZ329" s="10" t="str">
        <f t="shared" si="243"/>
        <v/>
      </c>
      <c r="BA329" s="10" t="str">
        <f t="shared" si="244"/>
        <v/>
      </c>
      <c r="BB329" s="10" t="str">
        <f t="shared" si="245"/>
        <v/>
      </c>
      <c r="BC329" s="10" t="str">
        <f t="shared" si="215"/>
        <v/>
      </c>
      <c r="BD329" s="10" t="str">
        <f t="shared" si="246"/>
        <v/>
      </c>
      <c r="BE329" s="10"/>
      <c r="BF329" s="10" t="b">
        <f t="shared" si="247"/>
        <v>1</v>
      </c>
      <c r="BG329" s="10" t="b">
        <f t="shared" si="218"/>
        <v>1</v>
      </c>
      <c r="BH329" s="10" t="b">
        <f t="shared" si="248"/>
        <v>0</v>
      </c>
      <c r="BI329" s="10" t="b">
        <f t="shared" si="219"/>
        <v>0</v>
      </c>
      <c r="BJ329" s="10"/>
      <c r="BK329" s="10">
        <v>1000</v>
      </c>
      <c r="BL329" s="59">
        <f t="shared" si="220"/>
        <v>0</v>
      </c>
      <c r="BM329" s="59">
        <v>10</v>
      </c>
      <c r="BN329" s="10"/>
      <c r="BO329" s="10">
        <f t="shared" si="249"/>
        <v>0</v>
      </c>
      <c r="BP329" s="59">
        <f t="shared" si="250"/>
        <v>0</v>
      </c>
      <c r="BQ329" s="59">
        <f t="shared" si="251"/>
        <v>0</v>
      </c>
      <c r="BR329" s="59">
        <f t="shared" si="252"/>
        <v>0</v>
      </c>
      <c r="BS329" s="59">
        <f t="shared" si="253"/>
        <v>0</v>
      </c>
    </row>
    <row r="330" spans="1:71" x14ac:dyDescent="0.35">
      <c r="A330" s="25"/>
      <c r="B330" s="25"/>
      <c r="C330" s="51"/>
      <c r="D330" s="10" t="str">
        <f t="shared" si="216"/>
        <v/>
      </c>
      <c r="E330" s="28"/>
      <c r="F330" s="28"/>
      <c r="G330" s="28" t="s">
        <v>4</v>
      </c>
      <c r="H330" s="28"/>
      <c r="I330" s="28"/>
      <c r="J330" s="28" t="s">
        <v>4</v>
      </c>
      <c r="K330" s="28"/>
      <c r="L330" s="28"/>
      <c r="M330" s="28" t="s">
        <v>4</v>
      </c>
      <c r="N330" s="28"/>
      <c r="O330" s="28"/>
      <c r="P330" s="28" t="s">
        <v>4</v>
      </c>
      <c r="Q330" s="28"/>
      <c r="R330" s="28"/>
      <c r="S330" s="28" t="s">
        <v>4</v>
      </c>
      <c r="T330" s="28"/>
      <c r="U330" s="28"/>
      <c r="V330" s="51" t="s">
        <v>4</v>
      </c>
      <c r="W330" s="51"/>
      <c r="X330" s="28" t="s">
        <v>4</v>
      </c>
      <c r="Y330" s="10" t="str">
        <f>IF(AND('Section 8'!$L$4=No,OR($BF330=FALSE,$BG330=FALSE)),Tab_NotReq,
IF(AND($C330="",$D330="",$F330="",$I330="",$R330="",$U330="",$W330="",$AA330="",$AB330=""),"",
IF(COUNTIF($AA330:$BD330,Incomplete)&gt;=1,Incomplete_or_multiple_errors&amp;": "&amp;INDEX($AA$2:$BD$4,1,MATCH(Incomplete,$AA330:$BD330,0)),Complete)))</f>
        <v/>
      </c>
      <c r="AA330" s="10" t="str">
        <f t="shared" si="221"/>
        <v/>
      </c>
      <c r="AB330" s="10" t="str" cm="1">
        <f t="array" ref="AB330">IF($AB$1=No,"",
IF(OR(BF330=FALSE,BG330=FALSE),"",
IF(AND(SUMPRODUCT(--(BH330:BH$336=TRUE))=0,SUMPRODUCT(--(BI330:BI$336=TRUE))=0),"",Incomplete)))</f>
        <v/>
      </c>
      <c r="AC330" s="10" t="str">
        <f>IF(AC$1=No,"",IF($C330="","",
IF(COUNTIF('Substances &amp; Codes'!$B$4:$H$276,$C330)=0,Incomplete,Complete)))</f>
        <v/>
      </c>
      <c r="AD330" s="10" t="str">
        <f t="shared" si="217"/>
        <v/>
      </c>
      <c r="AE330" s="10" t="str">
        <f t="shared" si="222"/>
        <v/>
      </c>
      <c r="AF330" s="10" t="str">
        <f t="shared" si="223"/>
        <v/>
      </c>
      <c r="AG330" s="10" t="str">
        <f t="shared" si="224"/>
        <v/>
      </c>
      <c r="AH330" s="10" t="str">
        <f t="shared" si="225"/>
        <v/>
      </c>
      <c r="AI330" s="10" t="str">
        <f t="shared" si="226"/>
        <v/>
      </c>
      <c r="AJ330" s="10" t="str">
        <f t="shared" si="227"/>
        <v/>
      </c>
      <c r="AK330" s="10" t="str">
        <f t="shared" si="228"/>
        <v/>
      </c>
      <c r="AL330" s="10" t="str">
        <f t="shared" si="229"/>
        <v/>
      </c>
      <c r="AM330" s="10" t="str">
        <f t="shared" si="230"/>
        <v/>
      </c>
      <c r="AN330" s="10" t="str">
        <f t="shared" si="231"/>
        <v/>
      </c>
      <c r="AO330" s="10" t="str">
        <f t="shared" si="232"/>
        <v/>
      </c>
      <c r="AP330" s="10" t="str">
        <f t="shared" si="233"/>
        <v/>
      </c>
      <c r="AQ330" s="10" t="str">
        <f t="shared" si="234"/>
        <v/>
      </c>
      <c r="AR330" s="10" t="str">
        <f t="shared" si="235"/>
        <v/>
      </c>
      <c r="AS330" s="10" t="str">
        <f t="shared" si="236"/>
        <v/>
      </c>
      <c r="AT330" s="10" t="str">
        <f t="shared" si="237"/>
        <v/>
      </c>
      <c r="AU330" s="10" t="str">
        <f t="shared" si="238"/>
        <v/>
      </c>
      <c r="AV330" s="10" t="str">
        <f t="shared" si="239"/>
        <v/>
      </c>
      <c r="AW330" s="10" t="str">
        <f t="shared" si="240"/>
        <v/>
      </c>
      <c r="AX330" s="10" t="str">
        <f t="shared" si="241"/>
        <v/>
      </c>
      <c r="AY330" s="10" t="str">
        <f t="shared" si="242"/>
        <v/>
      </c>
      <c r="AZ330" s="10" t="str">
        <f t="shared" si="243"/>
        <v/>
      </c>
      <c r="BA330" s="10" t="str">
        <f t="shared" si="244"/>
        <v/>
      </c>
      <c r="BB330" s="10" t="str">
        <f t="shared" si="245"/>
        <v/>
      </c>
      <c r="BC330" s="10" t="str">
        <f t="shared" si="215"/>
        <v/>
      </c>
      <c r="BD330" s="10" t="str">
        <f t="shared" si="246"/>
        <v/>
      </c>
      <c r="BE330" s="10"/>
      <c r="BF330" s="10" t="b">
        <f t="shared" si="247"/>
        <v>1</v>
      </c>
      <c r="BG330" s="10" t="b">
        <f t="shared" si="218"/>
        <v>1</v>
      </c>
      <c r="BH330" s="10" t="b">
        <f t="shared" si="248"/>
        <v>0</v>
      </c>
      <c r="BI330" s="10" t="b">
        <f t="shared" si="219"/>
        <v>0</v>
      </c>
      <c r="BJ330" s="10"/>
      <c r="BK330" s="10">
        <v>1000</v>
      </c>
      <c r="BL330" s="59">
        <f t="shared" si="220"/>
        <v>0</v>
      </c>
      <c r="BM330" s="59">
        <v>10</v>
      </c>
      <c r="BN330" s="10"/>
      <c r="BO330" s="10">
        <f t="shared" si="249"/>
        <v>0</v>
      </c>
      <c r="BP330" s="59">
        <f t="shared" si="250"/>
        <v>0</v>
      </c>
      <c r="BQ330" s="59">
        <f t="shared" si="251"/>
        <v>0</v>
      </c>
      <c r="BR330" s="59">
        <f t="shared" si="252"/>
        <v>0</v>
      </c>
      <c r="BS330" s="59">
        <f t="shared" si="253"/>
        <v>0</v>
      </c>
    </row>
    <row r="331" spans="1:71" x14ac:dyDescent="0.35">
      <c r="A331" s="25"/>
      <c r="B331" s="25"/>
      <c r="C331" s="51"/>
      <c r="D331" s="10" t="str">
        <f t="shared" si="216"/>
        <v/>
      </c>
      <c r="E331" s="28"/>
      <c r="F331" s="28"/>
      <c r="G331" s="28" t="s">
        <v>4</v>
      </c>
      <c r="H331" s="28"/>
      <c r="I331" s="28"/>
      <c r="J331" s="28" t="s">
        <v>4</v>
      </c>
      <c r="K331" s="28"/>
      <c r="L331" s="28"/>
      <c r="M331" s="28" t="s">
        <v>4</v>
      </c>
      <c r="N331" s="28"/>
      <c r="O331" s="28"/>
      <c r="P331" s="28" t="s">
        <v>4</v>
      </c>
      <c r="Q331" s="28"/>
      <c r="R331" s="28"/>
      <c r="S331" s="28" t="s">
        <v>4</v>
      </c>
      <c r="T331" s="28"/>
      <c r="U331" s="28"/>
      <c r="V331" s="51" t="s">
        <v>4</v>
      </c>
      <c r="W331" s="51"/>
      <c r="X331" s="28" t="s">
        <v>4</v>
      </c>
      <c r="Y331" s="10" t="str">
        <f>IF(AND('Section 8'!$L$4=No,OR($BF331=FALSE,$BG331=FALSE)),Tab_NotReq,
IF(AND($C331="",$D331="",$F331="",$I331="",$R331="",$U331="",$W331="",$AA331="",$AB331=""),"",
IF(COUNTIF($AA331:$BD331,Incomplete)&gt;=1,Incomplete_or_multiple_errors&amp;": "&amp;INDEX($AA$2:$BD$4,1,MATCH(Incomplete,$AA331:$BD331,0)),Complete)))</f>
        <v/>
      </c>
      <c r="AA331" s="10" t="str">
        <f t="shared" si="221"/>
        <v/>
      </c>
      <c r="AB331" s="10" t="str" cm="1">
        <f t="array" ref="AB331">IF($AB$1=No,"",
IF(OR(BF331=FALSE,BG331=FALSE),"",
IF(AND(SUMPRODUCT(--(BH331:BH$336=TRUE))=0,SUMPRODUCT(--(BI331:BI$336=TRUE))=0),"",Incomplete)))</f>
        <v/>
      </c>
      <c r="AC331" s="10" t="str">
        <f>IF(AC$1=No,"",IF($C331="","",
IF(COUNTIF('Substances &amp; Codes'!$B$4:$H$276,$C331)=0,Incomplete,Complete)))</f>
        <v/>
      </c>
      <c r="AD331" s="10" t="str">
        <f t="shared" si="217"/>
        <v/>
      </c>
      <c r="AE331" s="10" t="str">
        <f t="shared" si="222"/>
        <v/>
      </c>
      <c r="AF331" s="10" t="str">
        <f t="shared" si="223"/>
        <v/>
      </c>
      <c r="AG331" s="10" t="str">
        <f t="shared" si="224"/>
        <v/>
      </c>
      <c r="AH331" s="10" t="str">
        <f t="shared" si="225"/>
        <v/>
      </c>
      <c r="AI331" s="10" t="str">
        <f t="shared" si="226"/>
        <v/>
      </c>
      <c r="AJ331" s="10" t="str">
        <f t="shared" si="227"/>
        <v/>
      </c>
      <c r="AK331" s="10" t="str">
        <f t="shared" si="228"/>
        <v/>
      </c>
      <c r="AL331" s="10" t="str">
        <f t="shared" si="229"/>
        <v/>
      </c>
      <c r="AM331" s="10" t="str">
        <f t="shared" si="230"/>
        <v/>
      </c>
      <c r="AN331" s="10" t="str">
        <f t="shared" si="231"/>
        <v/>
      </c>
      <c r="AO331" s="10" t="str">
        <f t="shared" si="232"/>
        <v/>
      </c>
      <c r="AP331" s="10" t="str">
        <f t="shared" si="233"/>
        <v/>
      </c>
      <c r="AQ331" s="10" t="str">
        <f t="shared" si="234"/>
        <v/>
      </c>
      <c r="AR331" s="10" t="str">
        <f t="shared" si="235"/>
        <v/>
      </c>
      <c r="AS331" s="10" t="str">
        <f t="shared" si="236"/>
        <v/>
      </c>
      <c r="AT331" s="10" t="str">
        <f t="shared" si="237"/>
        <v/>
      </c>
      <c r="AU331" s="10" t="str">
        <f t="shared" si="238"/>
        <v/>
      </c>
      <c r="AV331" s="10" t="str">
        <f t="shared" si="239"/>
        <v/>
      </c>
      <c r="AW331" s="10" t="str">
        <f t="shared" si="240"/>
        <v/>
      </c>
      <c r="AX331" s="10" t="str">
        <f t="shared" si="241"/>
        <v/>
      </c>
      <c r="AY331" s="10" t="str">
        <f t="shared" si="242"/>
        <v/>
      </c>
      <c r="AZ331" s="10" t="str">
        <f t="shared" si="243"/>
        <v/>
      </c>
      <c r="BA331" s="10" t="str">
        <f t="shared" si="244"/>
        <v/>
      </c>
      <c r="BB331" s="10" t="str">
        <f t="shared" si="245"/>
        <v/>
      </c>
      <c r="BC331" s="10" t="str">
        <f t="shared" si="215"/>
        <v/>
      </c>
      <c r="BD331" s="10" t="str">
        <f t="shared" si="246"/>
        <v/>
      </c>
      <c r="BE331" s="10"/>
      <c r="BF331" s="10" t="b">
        <f t="shared" si="247"/>
        <v>1</v>
      </c>
      <c r="BG331" s="10" t="b">
        <f t="shared" si="218"/>
        <v>1</v>
      </c>
      <c r="BH331" s="10" t="b">
        <f t="shared" si="248"/>
        <v>0</v>
      </c>
      <c r="BI331" s="10" t="b">
        <f t="shared" si="219"/>
        <v>0</v>
      </c>
      <c r="BJ331" s="10"/>
      <c r="BK331" s="10">
        <v>1000</v>
      </c>
      <c r="BL331" s="59">
        <f t="shared" si="220"/>
        <v>0</v>
      </c>
      <c r="BM331" s="59">
        <v>10</v>
      </c>
      <c r="BN331" s="10"/>
      <c r="BO331" s="10">
        <f t="shared" si="249"/>
        <v>0</v>
      </c>
      <c r="BP331" s="59">
        <f t="shared" si="250"/>
        <v>0</v>
      </c>
      <c r="BQ331" s="59">
        <f t="shared" si="251"/>
        <v>0</v>
      </c>
      <c r="BR331" s="59">
        <f t="shared" si="252"/>
        <v>0</v>
      </c>
      <c r="BS331" s="59">
        <f t="shared" si="253"/>
        <v>0</v>
      </c>
    </row>
    <row r="332" spans="1:71" x14ac:dyDescent="0.35">
      <c r="A332" s="25"/>
      <c r="B332" s="25"/>
      <c r="C332" s="51"/>
      <c r="D332" s="10" t="str">
        <f t="shared" si="216"/>
        <v/>
      </c>
      <c r="E332" s="28"/>
      <c r="F332" s="28"/>
      <c r="G332" s="28" t="s">
        <v>4</v>
      </c>
      <c r="H332" s="28"/>
      <c r="I332" s="28"/>
      <c r="J332" s="28" t="s">
        <v>4</v>
      </c>
      <c r="K332" s="28"/>
      <c r="L332" s="28"/>
      <c r="M332" s="28" t="s">
        <v>4</v>
      </c>
      <c r="N332" s="28"/>
      <c r="O332" s="28"/>
      <c r="P332" s="28" t="s">
        <v>4</v>
      </c>
      <c r="Q332" s="28"/>
      <c r="R332" s="28"/>
      <c r="S332" s="28" t="s">
        <v>4</v>
      </c>
      <c r="T332" s="28"/>
      <c r="U332" s="28"/>
      <c r="V332" s="51" t="s">
        <v>4</v>
      </c>
      <c r="W332" s="51"/>
      <c r="X332" s="28" t="s">
        <v>4</v>
      </c>
      <c r="Y332" s="10" t="str">
        <f>IF(AND('Section 8'!$L$4=No,OR($BF332=FALSE,$BG332=FALSE)),Tab_NotReq,
IF(AND($C332="",$D332="",$F332="",$I332="",$R332="",$U332="",$W332="",$AA332="",$AB332=""),"",
IF(COUNTIF($AA332:$BD332,Incomplete)&gt;=1,Incomplete_or_multiple_errors&amp;": "&amp;INDEX($AA$2:$BD$4,1,MATCH(Incomplete,$AA332:$BD332,0)),Complete)))</f>
        <v/>
      </c>
      <c r="AA332" s="10" t="str">
        <f t="shared" si="221"/>
        <v/>
      </c>
      <c r="AB332" s="10" t="str" cm="1">
        <f t="array" ref="AB332">IF($AB$1=No,"",
IF(OR(BF332=FALSE,BG332=FALSE),"",
IF(AND(SUMPRODUCT(--(BH332:BH$336=TRUE))=0,SUMPRODUCT(--(BI332:BI$336=TRUE))=0),"",Incomplete)))</f>
        <v/>
      </c>
      <c r="AC332" s="10" t="str">
        <f>IF(AC$1=No,"",IF($C332="","",
IF(COUNTIF('Substances &amp; Codes'!$B$4:$H$276,$C332)=0,Incomplete,Complete)))</f>
        <v/>
      </c>
      <c r="AD332" s="10" t="str">
        <f t="shared" si="217"/>
        <v/>
      </c>
      <c r="AE332" s="10" t="str">
        <f t="shared" si="222"/>
        <v/>
      </c>
      <c r="AF332" s="10" t="str">
        <f t="shared" si="223"/>
        <v/>
      </c>
      <c r="AG332" s="10" t="str">
        <f t="shared" si="224"/>
        <v/>
      </c>
      <c r="AH332" s="10" t="str">
        <f t="shared" si="225"/>
        <v/>
      </c>
      <c r="AI332" s="10" t="str">
        <f t="shared" si="226"/>
        <v/>
      </c>
      <c r="AJ332" s="10" t="str">
        <f t="shared" si="227"/>
        <v/>
      </c>
      <c r="AK332" s="10" t="str">
        <f t="shared" si="228"/>
        <v/>
      </c>
      <c r="AL332" s="10" t="str">
        <f t="shared" si="229"/>
        <v/>
      </c>
      <c r="AM332" s="10" t="str">
        <f t="shared" si="230"/>
        <v/>
      </c>
      <c r="AN332" s="10" t="str">
        <f t="shared" si="231"/>
        <v/>
      </c>
      <c r="AO332" s="10" t="str">
        <f t="shared" si="232"/>
        <v/>
      </c>
      <c r="AP332" s="10" t="str">
        <f t="shared" si="233"/>
        <v/>
      </c>
      <c r="AQ332" s="10" t="str">
        <f t="shared" si="234"/>
        <v/>
      </c>
      <c r="AR332" s="10" t="str">
        <f t="shared" si="235"/>
        <v/>
      </c>
      <c r="AS332" s="10" t="str">
        <f t="shared" si="236"/>
        <v/>
      </c>
      <c r="AT332" s="10" t="str">
        <f t="shared" si="237"/>
        <v/>
      </c>
      <c r="AU332" s="10" t="str">
        <f t="shared" si="238"/>
        <v/>
      </c>
      <c r="AV332" s="10" t="str">
        <f t="shared" si="239"/>
        <v/>
      </c>
      <c r="AW332" s="10" t="str">
        <f t="shared" si="240"/>
        <v/>
      </c>
      <c r="AX332" s="10" t="str">
        <f t="shared" si="241"/>
        <v/>
      </c>
      <c r="AY332" s="10" t="str">
        <f t="shared" si="242"/>
        <v/>
      </c>
      <c r="AZ332" s="10" t="str">
        <f t="shared" si="243"/>
        <v/>
      </c>
      <c r="BA332" s="10" t="str">
        <f t="shared" si="244"/>
        <v/>
      </c>
      <c r="BB332" s="10" t="str">
        <f t="shared" si="245"/>
        <v/>
      </c>
      <c r="BC332" s="10" t="str">
        <f t="shared" si="215"/>
        <v/>
      </c>
      <c r="BD332" s="10" t="str">
        <f t="shared" si="246"/>
        <v/>
      </c>
      <c r="BE332" s="10"/>
      <c r="BF332" s="10" t="b">
        <f t="shared" si="247"/>
        <v>1</v>
      </c>
      <c r="BG332" s="10" t="b">
        <f t="shared" si="218"/>
        <v>1</v>
      </c>
      <c r="BH332" s="10" t="b">
        <f t="shared" si="248"/>
        <v>0</v>
      </c>
      <c r="BI332" s="10" t="b">
        <f t="shared" si="219"/>
        <v>0</v>
      </c>
      <c r="BJ332" s="10"/>
      <c r="BK332" s="10">
        <v>1000</v>
      </c>
      <c r="BL332" s="59">
        <f t="shared" si="220"/>
        <v>0</v>
      </c>
      <c r="BM332" s="59">
        <v>10</v>
      </c>
      <c r="BN332" s="10"/>
      <c r="BO332" s="10">
        <f t="shared" si="249"/>
        <v>0</v>
      </c>
      <c r="BP332" s="59">
        <f t="shared" si="250"/>
        <v>0</v>
      </c>
      <c r="BQ332" s="59">
        <f t="shared" si="251"/>
        <v>0</v>
      </c>
      <c r="BR332" s="59">
        <f t="shared" si="252"/>
        <v>0</v>
      </c>
      <c r="BS332" s="59">
        <f t="shared" si="253"/>
        <v>0</v>
      </c>
    </row>
    <row r="333" spans="1:71" x14ac:dyDescent="0.35">
      <c r="A333" s="25"/>
      <c r="B333" s="25"/>
      <c r="C333" s="51"/>
      <c r="D333" s="10" t="str">
        <f t="shared" si="216"/>
        <v/>
      </c>
      <c r="E333" s="28"/>
      <c r="F333" s="28"/>
      <c r="G333" s="28" t="s">
        <v>4</v>
      </c>
      <c r="H333" s="28"/>
      <c r="I333" s="28"/>
      <c r="J333" s="28" t="s">
        <v>4</v>
      </c>
      <c r="K333" s="28"/>
      <c r="L333" s="28"/>
      <c r="M333" s="28" t="s">
        <v>4</v>
      </c>
      <c r="N333" s="28"/>
      <c r="O333" s="28"/>
      <c r="P333" s="28" t="s">
        <v>4</v>
      </c>
      <c r="Q333" s="28"/>
      <c r="R333" s="28"/>
      <c r="S333" s="28" t="s">
        <v>4</v>
      </c>
      <c r="T333" s="28"/>
      <c r="U333" s="28"/>
      <c r="V333" s="51" t="s">
        <v>4</v>
      </c>
      <c r="W333" s="51"/>
      <c r="X333" s="28" t="s">
        <v>4</v>
      </c>
      <c r="Y333" s="10" t="str">
        <f>IF(AND('Section 8'!$L$4=No,OR($BF333=FALSE,$BG333=FALSE)),Tab_NotReq,
IF(AND($C333="",$D333="",$F333="",$I333="",$R333="",$U333="",$W333="",$AA333="",$AB333=""),"",
IF(COUNTIF($AA333:$BD333,Incomplete)&gt;=1,Incomplete_or_multiple_errors&amp;": "&amp;INDEX($AA$2:$BD$4,1,MATCH(Incomplete,$AA333:$BD333,0)),Complete)))</f>
        <v/>
      </c>
      <c r="AA333" s="10" t="str">
        <f t="shared" si="221"/>
        <v/>
      </c>
      <c r="AB333" s="10" t="str" cm="1">
        <f t="array" ref="AB333">IF($AB$1=No,"",
IF(OR(BF333=FALSE,BG333=FALSE),"",
IF(AND(SUMPRODUCT(--(BH333:BH$336=TRUE))=0,SUMPRODUCT(--(BI333:BI$336=TRUE))=0),"",Incomplete)))</f>
        <v/>
      </c>
      <c r="AC333" s="10" t="str">
        <f>IF(AC$1=No,"",IF($C333="","",
IF(COUNTIF('Substances &amp; Codes'!$B$4:$H$276,$C333)=0,Incomplete,Complete)))</f>
        <v/>
      </c>
      <c r="AD333" s="10" t="str">
        <f t="shared" si="217"/>
        <v/>
      </c>
      <c r="AE333" s="10" t="str">
        <f t="shared" si="222"/>
        <v/>
      </c>
      <c r="AF333" s="10" t="str">
        <f t="shared" si="223"/>
        <v/>
      </c>
      <c r="AG333" s="10" t="str">
        <f t="shared" si="224"/>
        <v/>
      </c>
      <c r="AH333" s="10" t="str">
        <f t="shared" si="225"/>
        <v/>
      </c>
      <c r="AI333" s="10" t="str">
        <f t="shared" si="226"/>
        <v/>
      </c>
      <c r="AJ333" s="10" t="str">
        <f t="shared" si="227"/>
        <v/>
      </c>
      <c r="AK333" s="10" t="str">
        <f t="shared" si="228"/>
        <v/>
      </c>
      <c r="AL333" s="10" t="str">
        <f t="shared" si="229"/>
        <v/>
      </c>
      <c r="AM333" s="10" t="str">
        <f t="shared" si="230"/>
        <v/>
      </c>
      <c r="AN333" s="10" t="str">
        <f t="shared" si="231"/>
        <v/>
      </c>
      <c r="AO333" s="10" t="str">
        <f t="shared" si="232"/>
        <v/>
      </c>
      <c r="AP333" s="10" t="str">
        <f t="shared" si="233"/>
        <v/>
      </c>
      <c r="AQ333" s="10" t="str">
        <f t="shared" si="234"/>
        <v/>
      </c>
      <c r="AR333" s="10" t="str">
        <f t="shared" si="235"/>
        <v/>
      </c>
      <c r="AS333" s="10" t="str">
        <f t="shared" si="236"/>
        <v/>
      </c>
      <c r="AT333" s="10" t="str">
        <f t="shared" si="237"/>
        <v/>
      </c>
      <c r="AU333" s="10" t="str">
        <f t="shared" si="238"/>
        <v/>
      </c>
      <c r="AV333" s="10" t="str">
        <f t="shared" si="239"/>
        <v/>
      </c>
      <c r="AW333" s="10" t="str">
        <f t="shared" si="240"/>
        <v/>
      </c>
      <c r="AX333" s="10" t="str">
        <f t="shared" si="241"/>
        <v/>
      </c>
      <c r="AY333" s="10" t="str">
        <f t="shared" si="242"/>
        <v/>
      </c>
      <c r="AZ333" s="10" t="str">
        <f t="shared" si="243"/>
        <v/>
      </c>
      <c r="BA333" s="10" t="str">
        <f t="shared" si="244"/>
        <v/>
      </c>
      <c r="BB333" s="10" t="str">
        <f t="shared" si="245"/>
        <v/>
      </c>
      <c r="BC333" s="10" t="str">
        <f t="shared" si="215"/>
        <v/>
      </c>
      <c r="BD333" s="10" t="str">
        <f t="shared" si="246"/>
        <v/>
      </c>
      <c r="BE333" s="10"/>
      <c r="BF333" s="10" t="b">
        <f t="shared" si="247"/>
        <v>1</v>
      </c>
      <c r="BG333" s="10" t="b">
        <f t="shared" si="218"/>
        <v>1</v>
      </c>
      <c r="BH333" s="10" t="b">
        <f t="shared" si="248"/>
        <v>0</v>
      </c>
      <c r="BI333" s="10" t="b">
        <f t="shared" si="219"/>
        <v>0</v>
      </c>
      <c r="BJ333" s="10"/>
      <c r="BK333" s="10">
        <v>1000</v>
      </c>
      <c r="BL333" s="59">
        <f t="shared" si="220"/>
        <v>0</v>
      </c>
      <c r="BM333" s="59">
        <v>10</v>
      </c>
      <c r="BN333" s="10"/>
      <c r="BO333" s="10">
        <f t="shared" si="249"/>
        <v>0</v>
      </c>
      <c r="BP333" s="59">
        <f t="shared" si="250"/>
        <v>0</v>
      </c>
      <c r="BQ333" s="59">
        <f t="shared" si="251"/>
        <v>0</v>
      </c>
      <c r="BR333" s="59">
        <f t="shared" si="252"/>
        <v>0</v>
      </c>
      <c r="BS333" s="59">
        <f t="shared" si="253"/>
        <v>0</v>
      </c>
    </row>
    <row r="334" spans="1:71" x14ac:dyDescent="0.35">
      <c r="A334" s="25"/>
      <c r="B334" s="25"/>
      <c r="C334" s="51"/>
      <c r="D334" s="10" t="str">
        <f t="shared" si="216"/>
        <v/>
      </c>
      <c r="E334" s="28"/>
      <c r="F334" s="28"/>
      <c r="G334" s="28" t="s">
        <v>4</v>
      </c>
      <c r="H334" s="28"/>
      <c r="I334" s="28"/>
      <c r="J334" s="28" t="s">
        <v>4</v>
      </c>
      <c r="K334" s="28"/>
      <c r="L334" s="28"/>
      <c r="M334" s="28" t="s">
        <v>4</v>
      </c>
      <c r="N334" s="28"/>
      <c r="O334" s="28"/>
      <c r="P334" s="28" t="s">
        <v>4</v>
      </c>
      <c r="Q334" s="28"/>
      <c r="R334" s="28"/>
      <c r="S334" s="28" t="s">
        <v>4</v>
      </c>
      <c r="T334" s="28"/>
      <c r="U334" s="28"/>
      <c r="V334" s="51" t="s">
        <v>4</v>
      </c>
      <c r="W334" s="51"/>
      <c r="X334" s="28" t="s">
        <v>4</v>
      </c>
      <c r="Y334" s="10" t="str">
        <f>IF(AND('Section 8'!$L$4=No,OR($BF334=FALSE,$BG334=FALSE)),Tab_NotReq,
IF(AND($C334="",$D334="",$F334="",$I334="",$R334="",$U334="",$W334="",$AA334="",$AB334=""),"",
IF(COUNTIF($AA334:$BD334,Incomplete)&gt;=1,Incomplete_or_multiple_errors&amp;": "&amp;INDEX($AA$2:$BD$4,1,MATCH(Incomplete,$AA334:$BD334,0)),Complete)))</f>
        <v/>
      </c>
      <c r="AA334" s="10" t="str">
        <f t="shared" si="221"/>
        <v/>
      </c>
      <c r="AB334" s="10" t="str" cm="1">
        <f t="array" ref="AB334">IF($AB$1=No,"",
IF(OR(BF334=FALSE,BG334=FALSE),"",
IF(AND(SUMPRODUCT(--(BH334:BH$336=TRUE))=0,SUMPRODUCT(--(BI334:BI$336=TRUE))=0),"",Incomplete)))</f>
        <v/>
      </c>
      <c r="AC334" s="10" t="str">
        <f>IF(AC$1=No,"",IF($C334="","",
IF(COUNTIF('Substances &amp; Codes'!$B$4:$H$276,$C334)=0,Incomplete,Complete)))</f>
        <v/>
      </c>
      <c r="AD334" s="10" t="str">
        <f t="shared" si="217"/>
        <v/>
      </c>
      <c r="AE334" s="10" t="str">
        <f t="shared" si="222"/>
        <v/>
      </c>
      <c r="AF334" s="10" t="str">
        <f t="shared" si="223"/>
        <v/>
      </c>
      <c r="AG334" s="10" t="str">
        <f t="shared" si="224"/>
        <v/>
      </c>
      <c r="AH334" s="10" t="str">
        <f t="shared" si="225"/>
        <v/>
      </c>
      <c r="AI334" s="10" t="str">
        <f t="shared" si="226"/>
        <v/>
      </c>
      <c r="AJ334" s="10" t="str">
        <f t="shared" si="227"/>
        <v/>
      </c>
      <c r="AK334" s="10" t="str">
        <f t="shared" si="228"/>
        <v/>
      </c>
      <c r="AL334" s="10" t="str">
        <f t="shared" si="229"/>
        <v/>
      </c>
      <c r="AM334" s="10" t="str">
        <f t="shared" si="230"/>
        <v/>
      </c>
      <c r="AN334" s="10" t="str">
        <f t="shared" si="231"/>
        <v/>
      </c>
      <c r="AO334" s="10" t="str">
        <f t="shared" si="232"/>
        <v/>
      </c>
      <c r="AP334" s="10" t="str">
        <f t="shared" si="233"/>
        <v/>
      </c>
      <c r="AQ334" s="10" t="str">
        <f t="shared" si="234"/>
        <v/>
      </c>
      <c r="AR334" s="10" t="str">
        <f t="shared" si="235"/>
        <v/>
      </c>
      <c r="AS334" s="10" t="str">
        <f t="shared" si="236"/>
        <v/>
      </c>
      <c r="AT334" s="10" t="str">
        <f t="shared" si="237"/>
        <v/>
      </c>
      <c r="AU334" s="10" t="str">
        <f t="shared" si="238"/>
        <v/>
      </c>
      <c r="AV334" s="10" t="str">
        <f t="shared" si="239"/>
        <v/>
      </c>
      <c r="AW334" s="10" t="str">
        <f t="shared" si="240"/>
        <v/>
      </c>
      <c r="AX334" s="10" t="str">
        <f t="shared" si="241"/>
        <v/>
      </c>
      <c r="AY334" s="10" t="str">
        <f t="shared" si="242"/>
        <v/>
      </c>
      <c r="AZ334" s="10" t="str">
        <f t="shared" si="243"/>
        <v/>
      </c>
      <c r="BA334" s="10" t="str">
        <f t="shared" si="244"/>
        <v/>
      </c>
      <c r="BB334" s="10" t="str">
        <f t="shared" si="245"/>
        <v/>
      </c>
      <c r="BC334" s="10" t="str">
        <f t="shared" si="215"/>
        <v/>
      </c>
      <c r="BD334" s="10" t="str">
        <f t="shared" si="246"/>
        <v/>
      </c>
      <c r="BE334" s="10"/>
      <c r="BF334" s="10" t="b">
        <f t="shared" si="247"/>
        <v>1</v>
      </c>
      <c r="BG334" s="10" t="b">
        <f t="shared" si="218"/>
        <v>1</v>
      </c>
      <c r="BH334" s="10" t="b">
        <f t="shared" si="248"/>
        <v>0</v>
      </c>
      <c r="BI334" s="10" t="b">
        <f t="shared" si="219"/>
        <v>0</v>
      </c>
      <c r="BJ334" s="10"/>
      <c r="BK334" s="10">
        <v>1000</v>
      </c>
      <c r="BL334" s="59">
        <f t="shared" si="220"/>
        <v>0</v>
      </c>
      <c r="BM334" s="59">
        <v>10</v>
      </c>
      <c r="BN334" s="10"/>
      <c r="BO334" s="10">
        <f t="shared" si="249"/>
        <v>0</v>
      </c>
      <c r="BP334" s="59">
        <f t="shared" si="250"/>
        <v>0</v>
      </c>
      <c r="BQ334" s="59">
        <f t="shared" si="251"/>
        <v>0</v>
      </c>
      <c r="BR334" s="59">
        <f t="shared" si="252"/>
        <v>0</v>
      </c>
      <c r="BS334" s="59">
        <f t="shared" si="253"/>
        <v>0</v>
      </c>
    </row>
    <row r="335" spans="1:71" x14ac:dyDescent="0.35">
      <c r="A335" s="25"/>
      <c r="B335" s="25"/>
      <c r="C335" s="51"/>
      <c r="D335" s="10" t="str">
        <f t="shared" si="216"/>
        <v/>
      </c>
      <c r="E335" s="28"/>
      <c r="F335" s="28"/>
      <c r="G335" s="28" t="s">
        <v>4</v>
      </c>
      <c r="H335" s="28"/>
      <c r="I335" s="28"/>
      <c r="J335" s="28" t="s">
        <v>4</v>
      </c>
      <c r="K335" s="28"/>
      <c r="L335" s="28"/>
      <c r="M335" s="28" t="s">
        <v>4</v>
      </c>
      <c r="N335" s="28"/>
      <c r="O335" s="28"/>
      <c r="P335" s="28" t="s">
        <v>4</v>
      </c>
      <c r="Q335" s="28"/>
      <c r="R335" s="28"/>
      <c r="S335" s="28" t="s">
        <v>4</v>
      </c>
      <c r="T335" s="28"/>
      <c r="U335" s="28"/>
      <c r="V335" s="51" t="s">
        <v>4</v>
      </c>
      <c r="W335" s="51"/>
      <c r="X335" s="28" t="s">
        <v>4</v>
      </c>
      <c r="Y335" s="10" t="str">
        <f>IF(AND('Section 8'!$L$4=No,OR($BF335=FALSE,$BG335=FALSE)),Tab_NotReq,
IF(AND($C335="",$D335="",$F335="",$I335="",$R335="",$U335="",$W335="",$AA335="",$AB335=""),"",
IF(COUNTIF($AA335:$BD335,Incomplete)&gt;=1,Incomplete_or_multiple_errors&amp;": "&amp;INDEX($AA$2:$BD$4,1,MATCH(Incomplete,$AA335:$BD335,0)),Complete)))</f>
        <v/>
      </c>
      <c r="AA335" s="10" t="str">
        <f t="shared" si="221"/>
        <v/>
      </c>
      <c r="AB335" s="10" t="str" cm="1">
        <f t="array" ref="AB335">IF($AB$1=No,"",
IF(OR(BF335=FALSE,BG335=FALSE),"",
IF(AND(SUMPRODUCT(--(BH335:BH$336=TRUE))=0,SUMPRODUCT(--(BI335:BI$336=TRUE))=0),"",Incomplete)))</f>
        <v/>
      </c>
      <c r="AC335" s="10" t="str">
        <f>IF(AC$1=No,"",IF($C335="","",
IF(COUNTIF('Substances &amp; Codes'!$B$4:$H$276,$C335)=0,Incomplete,Complete)))</f>
        <v/>
      </c>
      <c r="AD335" s="10" t="str">
        <f t="shared" si="217"/>
        <v/>
      </c>
      <c r="AE335" s="10" t="str">
        <f t="shared" si="222"/>
        <v/>
      </c>
      <c r="AF335" s="10" t="str">
        <f t="shared" si="223"/>
        <v/>
      </c>
      <c r="AG335" s="10" t="str">
        <f t="shared" si="224"/>
        <v/>
      </c>
      <c r="AH335" s="10" t="str">
        <f t="shared" si="225"/>
        <v/>
      </c>
      <c r="AI335" s="10" t="str">
        <f t="shared" si="226"/>
        <v/>
      </c>
      <c r="AJ335" s="10" t="str">
        <f t="shared" si="227"/>
        <v/>
      </c>
      <c r="AK335" s="10" t="str">
        <f t="shared" si="228"/>
        <v/>
      </c>
      <c r="AL335" s="10" t="str">
        <f t="shared" si="229"/>
        <v/>
      </c>
      <c r="AM335" s="10" t="str">
        <f t="shared" si="230"/>
        <v/>
      </c>
      <c r="AN335" s="10" t="str">
        <f t="shared" si="231"/>
        <v/>
      </c>
      <c r="AO335" s="10" t="str">
        <f t="shared" si="232"/>
        <v/>
      </c>
      <c r="AP335" s="10" t="str">
        <f t="shared" si="233"/>
        <v/>
      </c>
      <c r="AQ335" s="10" t="str">
        <f t="shared" si="234"/>
        <v/>
      </c>
      <c r="AR335" s="10" t="str">
        <f t="shared" si="235"/>
        <v/>
      </c>
      <c r="AS335" s="10" t="str">
        <f t="shared" si="236"/>
        <v/>
      </c>
      <c r="AT335" s="10" t="str">
        <f t="shared" si="237"/>
        <v/>
      </c>
      <c r="AU335" s="10" t="str">
        <f t="shared" si="238"/>
        <v/>
      </c>
      <c r="AV335" s="10" t="str">
        <f t="shared" si="239"/>
        <v/>
      </c>
      <c r="AW335" s="10" t="str">
        <f t="shared" si="240"/>
        <v/>
      </c>
      <c r="AX335" s="10" t="str">
        <f t="shared" si="241"/>
        <v/>
      </c>
      <c r="AY335" s="10" t="str">
        <f t="shared" si="242"/>
        <v/>
      </c>
      <c r="AZ335" s="10" t="str">
        <f t="shared" si="243"/>
        <v/>
      </c>
      <c r="BA335" s="10" t="str">
        <f t="shared" si="244"/>
        <v/>
      </c>
      <c r="BB335" s="10" t="str">
        <f t="shared" si="245"/>
        <v/>
      </c>
      <c r="BC335" s="10" t="str">
        <f t="shared" si="215"/>
        <v/>
      </c>
      <c r="BD335" s="10" t="str">
        <f t="shared" si="246"/>
        <v/>
      </c>
      <c r="BE335" s="10"/>
      <c r="BF335" s="10" t="b">
        <f t="shared" si="247"/>
        <v>1</v>
      </c>
      <c r="BG335" s="10" t="b">
        <f t="shared" si="218"/>
        <v>1</v>
      </c>
      <c r="BH335" s="10" t="b">
        <f t="shared" si="248"/>
        <v>0</v>
      </c>
      <c r="BI335" s="10" t="b">
        <f t="shared" si="219"/>
        <v>0</v>
      </c>
      <c r="BJ335" s="10"/>
      <c r="BK335" s="10">
        <v>1000</v>
      </c>
      <c r="BL335" s="59">
        <f t="shared" si="220"/>
        <v>0</v>
      </c>
      <c r="BM335" s="59">
        <v>10</v>
      </c>
      <c r="BN335" s="10"/>
      <c r="BO335" s="10">
        <f t="shared" si="249"/>
        <v>0</v>
      </c>
      <c r="BP335" s="59">
        <f t="shared" si="250"/>
        <v>0</v>
      </c>
      <c r="BQ335" s="59">
        <f t="shared" si="251"/>
        <v>0</v>
      </c>
      <c r="BR335" s="59">
        <f t="shared" si="252"/>
        <v>0</v>
      </c>
      <c r="BS335" s="59">
        <f t="shared" si="253"/>
        <v>0</v>
      </c>
    </row>
    <row r="336" spans="1:71" x14ac:dyDescent="0.35">
      <c r="A336" s="25"/>
      <c r="B336" s="25"/>
      <c r="C336" s="51"/>
      <c r="D336" s="10" t="str">
        <f t="shared" si="216"/>
        <v/>
      </c>
      <c r="E336" s="28"/>
      <c r="F336" s="28"/>
      <c r="G336" s="28" t="s">
        <v>4</v>
      </c>
      <c r="H336" s="28"/>
      <c r="I336" s="28"/>
      <c r="J336" s="28" t="s">
        <v>4</v>
      </c>
      <c r="K336" s="28"/>
      <c r="L336" s="28"/>
      <c r="M336" s="28" t="s">
        <v>4</v>
      </c>
      <c r="N336" s="28"/>
      <c r="O336" s="28"/>
      <c r="P336" s="28" t="s">
        <v>4</v>
      </c>
      <c r="Q336" s="28"/>
      <c r="R336" s="28"/>
      <c r="S336" s="28" t="s">
        <v>4</v>
      </c>
      <c r="T336" s="28"/>
      <c r="U336" s="28"/>
      <c r="V336" s="51" t="s">
        <v>4</v>
      </c>
      <c r="W336" s="51"/>
      <c r="X336" s="28" t="s">
        <v>4</v>
      </c>
      <c r="Y336" s="10" t="str">
        <f>IF(AND('Section 8'!$L$4=No,OR($BF336=FALSE,$BG336=FALSE)),Tab_NotReq,
IF(AND($C336="",$D336="",$F336="",$I336="",$R336="",$U336="",$W336="",$AA336="",$AB336=""),"",
IF(COUNTIF($AA336:$BD336,Incomplete)&gt;=1,Incomplete_or_multiple_errors&amp;": "&amp;INDEX($AA$2:$BD$4,1,MATCH(Incomplete,$AA336:$BD336,0)),Complete)))</f>
        <v/>
      </c>
      <c r="AA336" s="10" t="str">
        <f t="shared" si="221"/>
        <v/>
      </c>
      <c r="AB336" s="10" t="str" cm="1">
        <f t="array" ref="AB336">IF($AB$1=No,"",
IF(OR(BF336=FALSE,BG336=FALSE),"",
IF(AND(SUMPRODUCT(--(BH336:BH$336=TRUE))=0,SUMPRODUCT(--(BI336:BI$336=TRUE))=0),"",Incomplete)))</f>
        <v/>
      </c>
      <c r="AC336" s="10" t="str">
        <f>IF(AC$1=No,"",IF($C336="","",
IF(COUNTIF('Substances &amp; Codes'!$B$4:$H$276,$C336)=0,Incomplete,Complete)))</f>
        <v/>
      </c>
      <c r="AD336" s="10" t="str">
        <f t="shared" si="217"/>
        <v/>
      </c>
      <c r="AE336" s="10" t="str">
        <f t="shared" si="222"/>
        <v/>
      </c>
      <c r="AF336" s="10" t="str">
        <f t="shared" si="223"/>
        <v/>
      </c>
      <c r="AG336" s="10" t="str">
        <f t="shared" si="224"/>
        <v/>
      </c>
      <c r="AH336" s="10" t="str">
        <f t="shared" si="225"/>
        <v/>
      </c>
      <c r="AI336" s="10" t="str">
        <f t="shared" si="226"/>
        <v/>
      </c>
      <c r="AJ336" s="10" t="str">
        <f t="shared" si="227"/>
        <v/>
      </c>
      <c r="AK336" s="10" t="str">
        <f t="shared" si="228"/>
        <v/>
      </c>
      <c r="AL336" s="10" t="str">
        <f t="shared" si="229"/>
        <v/>
      </c>
      <c r="AM336" s="10" t="str">
        <f t="shared" si="230"/>
        <v/>
      </c>
      <c r="AN336" s="10" t="str">
        <f t="shared" si="231"/>
        <v/>
      </c>
      <c r="AO336" s="10" t="str">
        <f t="shared" si="232"/>
        <v/>
      </c>
      <c r="AP336" s="10" t="str">
        <f t="shared" si="233"/>
        <v/>
      </c>
      <c r="AQ336" s="10" t="str">
        <f t="shared" si="234"/>
        <v/>
      </c>
      <c r="AR336" s="10" t="str">
        <f t="shared" si="235"/>
        <v/>
      </c>
      <c r="AS336" s="10" t="str">
        <f t="shared" si="236"/>
        <v/>
      </c>
      <c r="AT336" s="10" t="str">
        <f t="shared" si="237"/>
        <v/>
      </c>
      <c r="AU336" s="10" t="str">
        <f t="shared" si="238"/>
        <v/>
      </c>
      <c r="AV336" s="10" t="str">
        <f t="shared" si="239"/>
        <v/>
      </c>
      <c r="AW336" s="10" t="str">
        <f t="shared" si="240"/>
        <v/>
      </c>
      <c r="AX336" s="10" t="str">
        <f t="shared" si="241"/>
        <v/>
      </c>
      <c r="AY336" s="10" t="str">
        <f t="shared" si="242"/>
        <v/>
      </c>
      <c r="AZ336" s="10" t="str">
        <f t="shared" si="243"/>
        <v/>
      </c>
      <c r="BA336" s="10" t="str">
        <f t="shared" si="244"/>
        <v/>
      </c>
      <c r="BB336" s="10" t="str">
        <f t="shared" si="245"/>
        <v/>
      </c>
      <c r="BC336" s="10" t="str">
        <f t="shared" si="215"/>
        <v/>
      </c>
      <c r="BD336" s="10" t="str">
        <f t="shared" si="246"/>
        <v/>
      </c>
      <c r="BE336" s="10"/>
      <c r="BF336" s="10" t="b">
        <f t="shared" si="247"/>
        <v>1</v>
      </c>
      <c r="BG336" s="10" t="b">
        <f t="shared" si="218"/>
        <v>1</v>
      </c>
      <c r="BH336" s="10" t="b">
        <f t="shared" si="248"/>
        <v>0</v>
      </c>
      <c r="BI336" s="10" t="b">
        <f t="shared" si="219"/>
        <v>0</v>
      </c>
      <c r="BJ336" s="10"/>
      <c r="BK336" s="10">
        <v>1000</v>
      </c>
      <c r="BL336" s="59">
        <f t="shared" si="220"/>
        <v>0</v>
      </c>
      <c r="BM336" s="59">
        <v>10</v>
      </c>
      <c r="BN336" s="10"/>
      <c r="BO336" s="10">
        <f t="shared" si="249"/>
        <v>0</v>
      </c>
      <c r="BP336" s="59">
        <f t="shared" si="250"/>
        <v>0</v>
      </c>
      <c r="BQ336" s="59">
        <f t="shared" si="251"/>
        <v>0</v>
      </c>
      <c r="BR336" s="59">
        <f t="shared" si="252"/>
        <v>0</v>
      </c>
      <c r="BS336" s="59">
        <f t="shared" si="253"/>
        <v>0</v>
      </c>
    </row>
    <row r="337" s="25" customFormat="1" x14ac:dyDescent="0.35"/>
  </sheetData>
  <sheetProtection algorithmName="SHA-512" hashValue="xJAQjBwwlyms+n1CWb9zKszWMzT0TcE54L6Lr/twx6NtF0Ls8CmWm2nCYXo2UlgWjKsT6pg4WvdnX/TwXA1uYA==" saltValue="9tNkhRSwAcmsNIon8vep3A==" spinCount="100000" sheet="1" objects="1" scenarios="1"/>
  <dataConsolidate/>
  <mergeCells count="13">
    <mergeCell ref="BO2:BS2"/>
    <mergeCell ref="A5:B35"/>
    <mergeCell ref="A1:B1"/>
    <mergeCell ref="E2:G2"/>
    <mergeCell ref="W1:X1"/>
    <mergeCell ref="W2:X2"/>
    <mergeCell ref="H2:P2"/>
    <mergeCell ref="Q2:S2"/>
    <mergeCell ref="T2:V2"/>
    <mergeCell ref="BK2:BM2"/>
    <mergeCell ref="C1:D1"/>
    <mergeCell ref="E1:V1"/>
    <mergeCell ref="C2:D2"/>
  </mergeCells>
  <conditionalFormatting sqref="C4:C337">
    <cfRule type="duplicateValues" dxfId="160" priority="49"/>
  </conditionalFormatting>
  <conditionalFormatting sqref="G4:G336">
    <cfRule type="expression" dxfId="156" priority="56">
      <formula>AND($F4="",$G4=No)</formula>
    </cfRule>
  </conditionalFormatting>
  <conditionalFormatting sqref="J4:J336">
    <cfRule type="expression" dxfId="153" priority="44">
      <formula>AND($I4="",$J4=No)</formula>
    </cfRule>
  </conditionalFormatting>
  <conditionalFormatting sqref="M4:M336">
    <cfRule type="expression" dxfId="150" priority="41">
      <formula>AND($L4="",$M4=No)</formula>
    </cfRule>
  </conditionalFormatting>
  <conditionalFormatting sqref="P4:P336">
    <cfRule type="expression" dxfId="147" priority="38">
      <formula>AND($O4="",$P4=No)</formula>
    </cfRule>
  </conditionalFormatting>
  <conditionalFormatting sqref="S4:S336">
    <cfRule type="expression" dxfId="144" priority="35">
      <formula>AND($R4="",$S4=No)</formula>
    </cfRule>
  </conditionalFormatting>
  <conditionalFormatting sqref="V4:V336">
    <cfRule type="expression" dxfId="141" priority="32">
      <formula>AND($U4="",$V4=No)</formula>
    </cfRule>
  </conditionalFormatting>
  <conditionalFormatting sqref="X4:X336">
    <cfRule type="expression" dxfId="138" priority="52">
      <formula>AND($W4="",$X4=No)</formula>
    </cfRule>
  </conditionalFormatting>
  <conditionalFormatting sqref="Y4:Y336">
    <cfRule type="cellIs" dxfId="137" priority="8" stopIfTrue="1" operator="equal">
      <formula>Tab_NotReq</formula>
    </cfRule>
    <cfRule type="expression" dxfId="136" priority="271" stopIfTrue="1">
      <formula>AND(COUNTIF($AA4:$BD4,Incomplete)&gt;1)</formula>
    </cfRule>
    <cfRule type="cellIs" dxfId="135" priority="272" stopIfTrue="1" operator="equal">
      <formula>Incomplete_or_multiple_errors&amp;": "&amp;HLOOKUP(RIGHT(Y4,LEN(Y4)-10), $AA$2:$BD$2, 1, FALSE)</formula>
    </cfRule>
    <cfRule type="cellIs" dxfId="134" priority="273" stopIfTrue="1" operator="equal">
      <formula>"Complete"</formula>
    </cfRule>
  </conditionalFormatting>
  <conditionalFormatting sqref="AA4:BD336">
    <cfRule type="cellIs" dxfId="133" priority="22" stopIfTrue="1" operator="equal">
      <formula>"Incomplete"</formula>
    </cfRule>
    <cfRule type="cellIs" dxfId="132" priority="23" stopIfTrue="1" operator="equal">
      <formula>"Complete"</formula>
    </cfRule>
  </conditionalFormatting>
  <conditionalFormatting sqref="BF4:BI336">
    <cfRule type="cellIs" dxfId="131" priority="50" operator="equal">
      <formula>FALSE</formula>
    </cfRule>
    <cfRule type="cellIs" dxfId="130" priority="51" operator="equal">
      <formula>TRUE</formula>
    </cfRule>
  </conditionalFormatting>
  <dataValidations count="4">
    <dataValidation type="list" allowBlank="1" showInputMessage="1" showErrorMessage="1" sqref="X4:X336 V4:V336 G4:G336 J4:J336 S4:S336 P4:P336 M4:M336" xr:uid="{00000000-0002-0000-0300-000000000000}">
      <formula1>YesNo_CBI</formula1>
    </dataValidation>
    <dataValidation type="list" allowBlank="1" showInputMessage="1" showErrorMessage="1" sqref="Q4:Q336 T4:T336 N4:N336 K4:K336 H4:H336 E4:E336" xr:uid="{00000000-0002-0000-0300-000001000000}">
      <formula1>units</formula1>
    </dataValidation>
    <dataValidation type="list" allowBlank="1" showInputMessage="1" showErrorMessage="1" sqref="AA1:BD1" xr:uid="{00000000-0002-0000-0300-000002000000}">
      <formula1>Yes_No</formula1>
    </dataValidation>
    <dataValidation type="custom" operator="notBetween" allowBlank="1" showInputMessage="1" showErrorMessage="1" errorTitle="Error" error="Quantity must be a number greater than or equal to 0, with no more than 4 decimal places." sqref="F4:F336 O4:O336 I4:I336 U4:U336 L4:L336 R4:R336" xr:uid="{00000000-0002-0000-0300-000003000000}">
      <formula1>AND(LEN(F4)-LEN(INT(F4))&lt;=5, F4&gt;=0)</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E5AFB23B-4968-4E91-AA1A-D0B8B5DFD9CB}">
            <xm:f>'Section 8'!$L$4=No</xm:f>
            <x14:dxf>
              <fill>
                <patternFill>
                  <bgColor theme="0" tint="-0.24994659260841701"/>
                </patternFill>
              </fill>
              <border>
                <left/>
                <right/>
                <top/>
                <bottom/>
                <vertical/>
                <horizontal/>
              </border>
            </x14:dxf>
          </x14:cfRule>
          <xm:sqref>C4:X336 C4:C337</xm:sqref>
        </x14:conditionalFormatting>
        <x14:conditionalFormatting xmlns:xm="http://schemas.microsoft.com/office/excel/2006/main">
          <x14:cfRule type="expression" priority="15" id="{DBAF6FD4-9AA0-4497-BCF8-9B436CEBEF1A}">
            <xm:f>AND('Section 8'!$L$4=No,$G4&lt;&gt;No)</xm:f>
            <x14:dxf>
              <font>
                <color auto="1"/>
              </font>
            </x14:dxf>
          </x14:cfRule>
          <x14:cfRule type="expression" priority="16" id="{DF2C38C1-91BB-471B-8835-46CB8FE65563}">
            <xm:f>AND('Section 8'!$L$4=No,$F4="")</xm:f>
            <x14:dxf>
              <font>
                <color theme="0" tint="-0.24994659260841701"/>
              </font>
            </x14:dxf>
          </x14:cfRule>
          <xm:sqref>G4:G336</xm:sqref>
        </x14:conditionalFormatting>
        <x14:conditionalFormatting xmlns:xm="http://schemas.microsoft.com/office/excel/2006/main">
          <x14:cfRule type="expression" priority="7" id="{DA80EE66-2528-4CEE-A7B1-F4325966EC6E}">
            <xm:f>AND('Section 8'!$L$4=No,$J4&lt;&gt;No)</xm:f>
            <x14:dxf>
              <font>
                <color auto="1"/>
              </font>
            </x14:dxf>
          </x14:cfRule>
          <x14:cfRule type="expression" priority="14" id="{F05CAD01-4DB0-4958-9A01-4B5D2E6542F9}">
            <xm:f>AND('Section 8'!$L$4=No,$I4="")</xm:f>
            <x14:dxf>
              <font>
                <color theme="0" tint="-0.24994659260841701"/>
              </font>
            </x14:dxf>
          </x14:cfRule>
          <xm:sqref>J4:J336</xm:sqref>
        </x14:conditionalFormatting>
        <x14:conditionalFormatting xmlns:xm="http://schemas.microsoft.com/office/excel/2006/main">
          <x14:cfRule type="expression" priority="6" id="{AD061171-FC2D-4067-BBC8-3EDB5E1EC376}">
            <xm:f>AND('Section 8'!$L$4=No,$M4&lt;&gt;No)</xm:f>
            <x14:dxf>
              <font>
                <color auto="1"/>
              </font>
            </x14:dxf>
          </x14:cfRule>
          <x14:cfRule type="expression" priority="13" id="{B64086AB-6EB4-41D8-BF68-9E94BCEA3441}">
            <xm:f>AND('Section 8'!$L$4=No,$L4="")</xm:f>
            <x14:dxf>
              <font>
                <color theme="0" tint="-0.24994659260841701"/>
              </font>
            </x14:dxf>
          </x14:cfRule>
          <xm:sqref>M4:M336</xm:sqref>
        </x14:conditionalFormatting>
        <x14:conditionalFormatting xmlns:xm="http://schemas.microsoft.com/office/excel/2006/main">
          <x14:cfRule type="expression" priority="5" id="{9ABC189E-21C3-4735-83C0-BEBF7A0679FB}">
            <xm:f>AND('Section 8'!$L$4=No,$P4&lt;&gt;No)</xm:f>
            <x14:dxf>
              <font>
                <color auto="1"/>
              </font>
            </x14:dxf>
          </x14:cfRule>
          <x14:cfRule type="expression" priority="12" id="{58404D48-EAB4-4160-9C71-00FD972B28CE}">
            <xm:f>AND('Section 8'!$L$4=No,$O4="")</xm:f>
            <x14:dxf>
              <font>
                <color theme="0" tint="-0.24994659260841701"/>
              </font>
            </x14:dxf>
          </x14:cfRule>
          <xm:sqref>P4:P336</xm:sqref>
        </x14:conditionalFormatting>
        <x14:conditionalFormatting xmlns:xm="http://schemas.microsoft.com/office/excel/2006/main">
          <x14:cfRule type="expression" priority="4" id="{27972D11-CCD2-4665-8F7A-A811089E65C0}">
            <xm:f>AND('Section 8'!$L$4=No,$S4&lt;&gt;No)</xm:f>
            <x14:dxf>
              <font>
                <color auto="1"/>
              </font>
            </x14:dxf>
          </x14:cfRule>
          <x14:cfRule type="expression" priority="11" id="{8F4711A9-DA7D-4364-80FB-14146A984D45}">
            <xm:f>AND('Section 8'!$L$4=No,$R4="")</xm:f>
            <x14:dxf>
              <font>
                <color theme="0" tint="-0.24994659260841701"/>
              </font>
            </x14:dxf>
          </x14:cfRule>
          <xm:sqref>S4:S336</xm:sqref>
        </x14:conditionalFormatting>
        <x14:conditionalFormatting xmlns:xm="http://schemas.microsoft.com/office/excel/2006/main">
          <x14:cfRule type="expression" priority="3" id="{8CBB8D67-A590-4AEB-8DAA-E34E194FADDB}">
            <xm:f>AND('Section 8'!$L$4=No,$V4&lt;&gt;No)</xm:f>
            <x14:dxf>
              <font>
                <color auto="1"/>
              </font>
            </x14:dxf>
          </x14:cfRule>
          <x14:cfRule type="expression" priority="10" id="{52216ACE-4B32-412D-AEE3-4C69C2CCA638}">
            <xm:f>AND('Section 8'!$L$4=No,$U4="")</xm:f>
            <x14:dxf>
              <font>
                <color theme="0" tint="-0.24994659260841701"/>
              </font>
            </x14:dxf>
          </x14:cfRule>
          <xm:sqref>V4:V336</xm:sqref>
        </x14:conditionalFormatting>
        <x14:conditionalFormatting xmlns:xm="http://schemas.microsoft.com/office/excel/2006/main">
          <x14:cfRule type="expression" priority="2" id="{4D46B2FE-2603-4773-81AB-67D1D4F2D646}">
            <xm:f>AND('Section 8'!$L$4=No,$X4&lt;&gt;No)</xm:f>
            <x14:dxf>
              <font>
                <color auto="1"/>
              </font>
            </x14:dxf>
          </x14:cfRule>
          <x14:cfRule type="expression" priority="9" id="{3432330D-DAAC-4931-B35C-7BC65345657A}">
            <xm:f>AND('Section 8'!$L$4=No,$W4="")</xm:f>
            <x14:dxf>
              <font>
                <color theme="0" tint="-0.24994659260841701"/>
              </font>
            </x14:dxf>
          </x14:cfRule>
          <xm:sqref>X4:X336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Error" error="This substance identifier is not subject to the Notice. " xr:uid="{F1C54FC2-3287-4323-A31F-09D665B15BB2}">
          <x14:formula1>
            <xm:f>OFFSET(SubstanceLookupS11!G$3,1,0,MAX(SubstanceLookupS11!$A:$A),1)</xm:f>
          </x14:formula1>
          <xm:sqref>C4:C336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J1004"/>
  <sheetViews>
    <sheetView zoomScaleNormal="100" workbookViewId="0">
      <pane xSplit="1" ySplit="3" topLeftCell="B4" activePane="bottomRight" state="frozen"/>
      <selection activeCell="A5" sqref="A5:B35"/>
      <selection pane="topRight" activeCell="A5" sqref="A5:B35"/>
      <selection pane="bottomLeft" activeCell="A5" sqref="A5:B35"/>
      <selection pane="bottomRight"/>
    </sheetView>
  </sheetViews>
  <sheetFormatPr defaultColWidth="9.1796875" defaultRowHeight="14.5" zeroHeight="1" x14ac:dyDescent="0.35"/>
  <cols>
    <col min="1" max="1" width="25.1796875" customWidth="1"/>
    <col min="2" max="2" width="14.1796875" customWidth="1"/>
    <col min="3" max="3" width="32.1796875" customWidth="1"/>
    <col min="4" max="4" width="17.1796875" customWidth="1"/>
    <col min="5" max="5" width="32.1796875" customWidth="1"/>
    <col min="6" max="6" width="17.1796875" customWidth="1"/>
    <col min="7" max="7" width="32.1796875" customWidth="1"/>
    <col min="8" max="8" width="36.453125" customWidth="1"/>
    <col min="9" max="9" width="32.1796875" customWidth="1"/>
    <col min="10" max="10" width="56.1796875" customWidth="1"/>
    <col min="11" max="11" width="32.1796875" customWidth="1"/>
    <col min="12" max="12" width="32.54296875" style="66" customWidth="1"/>
    <col min="13" max="13" width="26.7265625" style="66" customWidth="1"/>
    <col min="14" max="14" width="26.26953125" style="66" customWidth="1"/>
    <col min="15" max="15" width="17.453125" style="66" customWidth="1"/>
    <col min="16" max="16" width="31.1796875" customWidth="1"/>
    <col min="17" max="17" width="32.1796875" customWidth="1"/>
    <col min="18" max="23" width="27.1796875" customWidth="1"/>
    <col min="24" max="24" width="36.453125" customWidth="1"/>
    <col min="25" max="25" width="32.1796875" customWidth="1"/>
    <col min="26" max="26" width="49.7265625" customWidth="1"/>
    <col min="27" max="27" width="8.81640625" hidden="1" customWidth="1"/>
    <col min="28" max="29" width="12.1796875" hidden="1" customWidth="1"/>
    <col min="30" max="30" width="10.81640625" hidden="1" customWidth="1"/>
    <col min="31" max="31" width="1" hidden="1" customWidth="1"/>
    <col min="32" max="34" width="12.54296875" hidden="1" customWidth="1"/>
    <col min="35" max="37" width="13.81640625" hidden="1" customWidth="1"/>
    <col min="38" max="40" width="11.81640625" hidden="1" customWidth="1"/>
    <col min="41" max="41" width="13" hidden="1" customWidth="1"/>
    <col min="42" max="44" width="11.81640625" hidden="1" customWidth="1"/>
    <col min="45" max="45" width="12.54296875" hidden="1" customWidth="1"/>
    <col min="46" max="46" width="22.453125" hidden="1" customWidth="1"/>
    <col min="47" max="52" width="19.26953125" hidden="1" customWidth="1"/>
    <col min="53" max="53" width="22.453125" hidden="1" customWidth="1"/>
    <col min="54" max="54" width="12.54296875" hidden="1" customWidth="1"/>
    <col min="55" max="55" width="34.1796875" hidden="1" customWidth="1"/>
    <col min="56" max="56" width="0.81640625" hidden="1" customWidth="1"/>
    <col min="57" max="57" width="27.7265625" hidden="1" customWidth="1"/>
    <col min="58" max="58" width="0.81640625" hidden="1" customWidth="1"/>
    <col min="59" max="59" width="14.1796875" hidden="1" customWidth="1"/>
    <col min="60" max="60" width="16" hidden="1" customWidth="1"/>
    <col min="61" max="61" width="25.1796875" hidden="1" customWidth="1"/>
    <col min="62" max="62" width="27.81640625" hidden="1" customWidth="1"/>
    <col min="63" max="63" width="14.1796875" customWidth="1"/>
    <col min="64" max="64" width="16" customWidth="1"/>
    <col min="65" max="65" width="25.1796875" customWidth="1"/>
    <col min="66" max="66" width="27.81640625" customWidth="1"/>
    <col min="67" max="67" width="25.1796875" customWidth="1"/>
    <col min="68" max="68" width="27.81640625" customWidth="1"/>
  </cols>
  <sheetData>
    <row r="1" spans="1:62" ht="38.15" customHeight="1" x14ac:dyDescent="0.35">
      <c r="A1" s="76" t="s">
        <v>675</v>
      </c>
      <c r="B1" s="129" t="s">
        <v>680</v>
      </c>
      <c r="C1" s="129"/>
      <c r="D1" s="129"/>
      <c r="E1" s="129"/>
      <c r="F1" s="129"/>
      <c r="G1" s="129"/>
      <c r="H1" s="129"/>
      <c r="I1" s="129"/>
      <c r="J1" s="129"/>
      <c r="K1" s="129"/>
      <c r="L1" s="129"/>
      <c r="M1" s="129"/>
      <c r="N1" s="129"/>
      <c r="O1" s="129"/>
      <c r="P1" s="129"/>
      <c r="Q1" s="129"/>
      <c r="R1" s="129"/>
      <c r="S1" s="129"/>
      <c r="T1" s="129"/>
      <c r="U1" s="129"/>
      <c r="V1" s="129"/>
      <c r="W1" s="128"/>
      <c r="X1" s="124" t="s">
        <v>230</v>
      </c>
      <c r="Y1" s="124"/>
      <c r="Z1" s="55"/>
      <c r="AA1" s="1" t="s">
        <v>236</v>
      </c>
      <c r="AB1" s="12" t="s">
        <v>5</v>
      </c>
      <c r="AC1" s="12" t="s">
        <v>5</v>
      </c>
      <c r="AD1" s="12" t="s">
        <v>5</v>
      </c>
      <c r="AF1" s="12" t="s">
        <v>5</v>
      </c>
      <c r="AG1" s="12" t="s">
        <v>5</v>
      </c>
      <c r="AH1" s="12" t="s">
        <v>5</v>
      </c>
      <c r="AI1" s="12" t="s">
        <v>5</v>
      </c>
      <c r="AJ1" s="12" t="s">
        <v>5</v>
      </c>
      <c r="AK1" s="12" t="s">
        <v>5</v>
      </c>
      <c r="AL1" s="12" t="s">
        <v>5</v>
      </c>
      <c r="AM1" s="12" t="s">
        <v>5</v>
      </c>
      <c r="AN1" s="12" t="s">
        <v>5</v>
      </c>
      <c r="AO1" s="12" t="s">
        <v>5</v>
      </c>
      <c r="AP1" s="12" t="s">
        <v>5</v>
      </c>
      <c r="AQ1" s="12" t="s">
        <v>5</v>
      </c>
      <c r="AR1" s="12" t="s">
        <v>5</v>
      </c>
      <c r="AS1" s="12" t="s">
        <v>5</v>
      </c>
      <c r="AT1" s="12" t="s">
        <v>5</v>
      </c>
      <c r="AU1" s="12" t="s">
        <v>5</v>
      </c>
      <c r="AV1" s="12" t="s">
        <v>5</v>
      </c>
      <c r="AW1" s="12" t="s">
        <v>5</v>
      </c>
      <c r="AX1" s="12" t="s">
        <v>5</v>
      </c>
      <c r="AY1" s="12" t="s">
        <v>5</v>
      </c>
      <c r="AZ1" s="12" t="s">
        <v>5</v>
      </c>
      <c r="BA1" s="12" t="s">
        <v>4</v>
      </c>
      <c r="BB1" s="12" t="s">
        <v>4</v>
      </c>
      <c r="BC1" s="12" t="s">
        <v>5</v>
      </c>
      <c r="BD1" s="12"/>
      <c r="BE1" s="12" t="s">
        <v>417</v>
      </c>
      <c r="BF1" s="12"/>
      <c r="BG1" s="12"/>
      <c r="BH1" s="12"/>
      <c r="BI1" s="12"/>
      <c r="BJ1" s="12"/>
    </row>
    <row r="2" spans="1:62" ht="82.5" customHeight="1" x14ac:dyDescent="0.35">
      <c r="A2" s="24" t="s">
        <v>230</v>
      </c>
      <c r="B2" s="125" t="s">
        <v>690</v>
      </c>
      <c r="C2" s="125"/>
      <c r="D2" s="119" t="s">
        <v>282</v>
      </c>
      <c r="E2" s="120"/>
      <c r="F2" s="120"/>
      <c r="G2" s="121"/>
      <c r="H2" s="125" t="s">
        <v>767</v>
      </c>
      <c r="I2" s="125"/>
      <c r="J2" s="119" t="s">
        <v>487</v>
      </c>
      <c r="K2" s="120"/>
      <c r="L2" s="120"/>
      <c r="M2" s="120"/>
      <c r="N2" s="120"/>
      <c r="O2" s="120"/>
      <c r="P2" s="120"/>
      <c r="Q2" s="120"/>
      <c r="R2" s="120"/>
      <c r="S2" s="120"/>
      <c r="T2" s="120"/>
      <c r="U2" s="120"/>
      <c r="V2" s="120"/>
      <c r="W2" s="121"/>
      <c r="X2" s="125" t="s">
        <v>230</v>
      </c>
      <c r="Y2" s="125"/>
      <c r="Z2" s="56"/>
      <c r="AA2" s="1" t="s">
        <v>238</v>
      </c>
      <c r="AB2" s="12" t="s">
        <v>653</v>
      </c>
      <c r="AC2" s="12" t="s">
        <v>271</v>
      </c>
      <c r="AD2" s="12" t="s">
        <v>488</v>
      </c>
      <c r="AF2" s="12" t="s">
        <v>698</v>
      </c>
      <c r="AG2" s="12" t="str">
        <f>"Information is missing or incorrect in column "&amp;CHAR(COLUMN(INDEX($A$3:$Y$3,1,MATCH(AG$3,$A$3:$Y$3,0)))+64)</f>
        <v>Information is missing or incorrect in column B</v>
      </c>
      <c r="AH2" s="12" t="str">
        <f>"Information is missing or incorrect in column "&amp;CHAR(COLUMN(INDEX($A$3:$Y$3,1,MATCH(AH$3,$A$3:$Y$3,0)))+64)</f>
        <v>Information is missing or incorrect in column C</v>
      </c>
      <c r="AI2" s="12" t="str">
        <f>"Information is missing or incorrect in column "&amp;CHAR(COLUMN(INDEX($A$3:$Y$3,1,MATCH(AI$3,$A$3:$Y$3,0)))+64)</f>
        <v>Information is missing or incorrect in column D</v>
      </c>
      <c r="AJ2" s="12" t="str">
        <f>"Information is missing or incorrect in column "&amp;CHAR(COLUMN(INDEX($A$3:$Y$3,1,MATCH(AJ$3,$A$3:$Y$3,0)))+64)</f>
        <v>Information is missing or incorrect in column E</v>
      </c>
      <c r="AK2" s="12" t="s">
        <v>655</v>
      </c>
      <c r="AL2" s="12" t="s">
        <v>656</v>
      </c>
      <c r="AM2" s="12" t="str">
        <f>"Information is missing in column "&amp;CHAR(COLUMN(INDEX($A$3:$Y$3,1,MATCH(AM$3,$A$3:$Y$3,0)))+64)</f>
        <v>Information is missing in column J</v>
      </c>
      <c r="AN2" s="12" t="str">
        <f t="shared" ref="AN2:AT2" si="0">"Information is missing or incorrect in column "&amp;CHAR(COLUMN(INDEX($A$3:$Y$3,1,MATCH(AN$3,$A$3:$Y$3,0)))+64)</f>
        <v>Information is missing or incorrect in column K</v>
      </c>
      <c r="AO2" s="12" t="str">
        <f t="shared" si="0"/>
        <v>Information is missing or incorrect in column L</v>
      </c>
      <c r="AP2" s="12" t="str">
        <f t="shared" si="0"/>
        <v>Information is missing or incorrect in column M</v>
      </c>
      <c r="AQ2" s="12" t="str">
        <f t="shared" si="0"/>
        <v>Information is missing or incorrect in column N</v>
      </c>
      <c r="AR2" s="12" t="str">
        <f t="shared" si="0"/>
        <v>Information is missing or incorrect in column O</v>
      </c>
      <c r="AS2" s="12" t="str">
        <f t="shared" si="0"/>
        <v>Information is missing or incorrect in column P</v>
      </c>
      <c r="AT2" s="12" t="str">
        <f t="shared" si="0"/>
        <v>Information is missing or incorrect in column Q</v>
      </c>
      <c r="AU2" s="12" t="str">
        <f t="shared" ref="AU2:AZ2" si="1">"Information is missing or incorrect in column "&amp;CHAR(COLUMN(INDEX($A$3:$Y$3,1,MATCH(AU$3,$A$3:$Y$3,0)))+64)</f>
        <v>Information is missing or incorrect in column R</v>
      </c>
      <c r="AV2" s="12" t="str">
        <f t="shared" si="1"/>
        <v>Information is missing or incorrect in column S</v>
      </c>
      <c r="AW2" s="12" t="str">
        <f t="shared" si="1"/>
        <v>Information is missing or incorrect in column T</v>
      </c>
      <c r="AX2" s="12" t="str">
        <f t="shared" si="1"/>
        <v>Information is missing or incorrect in column U</v>
      </c>
      <c r="AY2" s="12" t="str">
        <f t="shared" si="1"/>
        <v>Information is missing or incorrect in column V</v>
      </c>
      <c r="AZ2" s="12" t="str">
        <f t="shared" si="1"/>
        <v>Information is missing or incorrect in column W</v>
      </c>
      <c r="BA2" s="12" t="s">
        <v>657</v>
      </c>
      <c r="BB2" s="12" t="s">
        <v>431</v>
      </c>
      <c r="BC2" s="12" t="s">
        <v>1064</v>
      </c>
      <c r="BD2" s="12"/>
      <c r="BE2" s="12" t="s">
        <v>404</v>
      </c>
      <c r="BF2" s="12"/>
      <c r="BG2" s="12"/>
      <c r="BH2" s="12" t="s">
        <v>667</v>
      </c>
      <c r="BI2" s="12"/>
      <c r="BJ2" s="12"/>
    </row>
    <row r="3" spans="1:62" ht="80.25" customHeight="1" x14ac:dyDescent="0.35">
      <c r="A3" s="11" t="s">
        <v>265</v>
      </c>
      <c r="B3" s="11" t="s">
        <v>269</v>
      </c>
      <c r="C3" s="11" t="s">
        <v>232</v>
      </c>
      <c r="D3" s="11" t="s">
        <v>428</v>
      </c>
      <c r="E3" s="11" t="s">
        <v>436</v>
      </c>
      <c r="F3" s="11" t="s">
        <v>429</v>
      </c>
      <c r="G3" s="11" t="s">
        <v>430</v>
      </c>
      <c r="H3" s="11" t="s">
        <v>8</v>
      </c>
      <c r="I3" s="11" t="s">
        <v>270</v>
      </c>
      <c r="J3" s="11" t="s">
        <v>1077</v>
      </c>
      <c r="K3" s="11" t="s">
        <v>1078</v>
      </c>
      <c r="L3" s="11" t="s">
        <v>1113</v>
      </c>
      <c r="M3" s="11" t="s">
        <v>1079</v>
      </c>
      <c r="N3" s="11" t="s">
        <v>1080</v>
      </c>
      <c r="O3" s="65" t="s">
        <v>691</v>
      </c>
      <c r="P3" s="11" t="s">
        <v>1081</v>
      </c>
      <c r="Q3" s="11" t="s">
        <v>1082</v>
      </c>
      <c r="R3" s="11" t="s">
        <v>799</v>
      </c>
      <c r="S3" s="11" t="s">
        <v>800</v>
      </c>
      <c r="T3" s="11" t="s">
        <v>801</v>
      </c>
      <c r="U3" s="11" t="s">
        <v>802</v>
      </c>
      <c r="V3" s="11" t="s">
        <v>803</v>
      </c>
      <c r="W3" s="11" t="s">
        <v>804</v>
      </c>
      <c r="X3" s="11" t="s">
        <v>648</v>
      </c>
      <c r="Y3" s="11" t="s">
        <v>231</v>
      </c>
      <c r="Z3" s="12" t="s">
        <v>19</v>
      </c>
      <c r="AA3" s="1" t="s">
        <v>237</v>
      </c>
      <c r="AB3" s="12" t="s">
        <v>268</v>
      </c>
      <c r="AC3" s="12" t="s">
        <v>240</v>
      </c>
      <c r="AD3" s="12" t="s">
        <v>486</v>
      </c>
      <c r="AF3" s="12" t="str">
        <f t="shared" ref="AF3:AK3" si="2">A3</f>
        <v>Substance Identifier</v>
      </c>
      <c r="AG3" s="12" t="str">
        <f t="shared" si="2"/>
        <v>Application Code</v>
      </c>
      <c r="AH3" s="12" t="str">
        <f t="shared" si="2"/>
        <v>Application Code is confidential?</v>
      </c>
      <c r="AI3" s="12" t="str">
        <f t="shared" si="2"/>
        <v>MAIN Substance Function Code</v>
      </c>
      <c r="AJ3" s="12" t="str">
        <f t="shared" si="2"/>
        <v>MAIN Substance Function Code is confidential?</v>
      </c>
      <c r="AK3" s="12" t="str">
        <f t="shared" si="2"/>
        <v>Other Substance Function Code(s)</v>
      </c>
      <c r="AL3" s="12" t="str">
        <f>H3</f>
        <v>U999 Description</v>
      </c>
      <c r="AM3" s="12" t="str">
        <f t="shared" ref="AM3:AT3" si="3">J3</f>
        <v>Description and the common or generic name of the goods containing the substance</v>
      </c>
      <c r="AN3" s="12" t="str">
        <f t="shared" si="3"/>
        <v>Description and the common or generic name of the goods containing the substance is confidential?</v>
      </c>
      <c r="AO3" s="12" t="str">
        <f t="shared" si="3"/>
        <v>Is the concentration, or range of concentrations, of the substance in the goods reasonably accessible or not reasonably accessible?</v>
      </c>
      <c r="AP3" s="12" t="str">
        <f t="shared" si="3"/>
        <v>Concentration or range of concentrations of the substance by weight (w/w%) in the goods  - lower end</v>
      </c>
      <c r="AQ3" s="12" t="str">
        <f t="shared" si="3"/>
        <v>Concentration or range of concentrations of the substance by weight (w/w%) in the goods - upper end</v>
      </c>
      <c r="AR3" s="12" t="str">
        <f t="shared" si="3"/>
        <v>Concentration or range of concentrations is confidential?</v>
      </c>
      <c r="AS3" s="12" t="str">
        <f t="shared" si="3"/>
        <v>Goods containing the substance were exported?</v>
      </c>
      <c r="AT3" s="12" t="str">
        <f t="shared" si="3"/>
        <v>Export activity of the goods containing the substance is confidential?</v>
      </c>
      <c r="AU3" s="12" t="str">
        <f t="shared" ref="AU3:AZ3" si="4">R3</f>
        <v>Goods are intended for commercial use?</v>
      </c>
      <c r="AV3" s="12" t="str">
        <f t="shared" si="4"/>
        <v>Commercial use is confidential?</v>
      </c>
      <c r="AW3" s="12" t="str">
        <f t="shared" si="4"/>
        <v>Goods are intended for consumer use?</v>
      </c>
      <c r="AX3" s="12" t="str">
        <f t="shared" si="4"/>
        <v>Consumer use is confidential?</v>
      </c>
      <c r="AY3" s="12" t="str">
        <f t="shared" si="4"/>
        <v>Goods are intended for use by or for children 14 years of age or younger?</v>
      </c>
      <c r="AZ3" s="12" t="str">
        <f t="shared" si="4"/>
        <v>Use by or for children 14 years of age or younger is confidential?</v>
      </c>
      <c r="BA3" s="12" t="str">
        <f>X3</f>
        <v>Notes</v>
      </c>
      <c r="BB3" s="12" t="str">
        <f>Y3</f>
        <v>Notes are confidential?</v>
      </c>
      <c r="BC3" s="12" t="s">
        <v>242</v>
      </c>
      <c r="BD3" s="12"/>
      <c r="BE3" s="12" t="s">
        <v>250</v>
      </c>
      <c r="BF3" s="12"/>
      <c r="BG3" s="12" t="s">
        <v>424</v>
      </c>
      <c r="BH3" s="12" t="s">
        <v>425</v>
      </c>
      <c r="BI3" s="12" t="s">
        <v>426</v>
      </c>
      <c r="BJ3" s="12" t="s">
        <v>427</v>
      </c>
    </row>
    <row r="4" spans="1:62" x14ac:dyDescent="0.35">
      <c r="A4" s="51"/>
      <c r="B4" s="28"/>
      <c r="C4" s="28" t="s">
        <v>4</v>
      </c>
      <c r="D4" s="28"/>
      <c r="E4" s="28" t="s">
        <v>4</v>
      </c>
      <c r="F4" s="51"/>
      <c r="G4" s="51" t="s">
        <v>4</v>
      </c>
      <c r="H4" s="51"/>
      <c r="I4" s="28" t="s">
        <v>4</v>
      </c>
      <c r="J4" s="51"/>
      <c r="K4" s="28" t="s">
        <v>4</v>
      </c>
      <c r="L4" s="28" t="s">
        <v>454</v>
      </c>
      <c r="M4" s="51"/>
      <c r="N4" s="28"/>
      <c r="O4" s="28" t="s">
        <v>4</v>
      </c>
      <c r="P4" s="51"/>
      <c r="Q4" s="28" t="s">
        <v>4</v>
      </c>
      <c r="R4" s="28"/>
      <c r="S4" s="28" t="s">
        <v>4</v>
      </c>
      <c r="T4" s="28"/>
      <c r="U4" s="28" t="s">
        <v>4</v>
      </c>
      <c r="V4" s="28"/>
      <c r="W4" s="28" t="s">
        <v>4</v>
      </c>
      <c r="X4" s="51"/>
      <c r="Y4" s="28" t="s">
        <v>4</v>
      </c>
      <c r="Z4" s="10" t="str">
        <f>IF(AND('Section 8'!$L$4=No,OR($BG4=FALSE,$BH4=FALSE)),Tab_NotReq,
IF(AND('Section 8'!$L$4=No,OR($BG4=TRUE,$BH4=TRUE)),Complete,
IF(AND($A4="",$B4="",$D4="",$F4="",$H4="",$J4="",$P4="",$X4="",$AB4="",$AC4=""),"",
IF(COUNTIF($AB4:$BC4,Incomplete)&gt;=1,Incomplete_or_multiple_errors&amp;": "&amp;INDEX($AB$2:$BC$4,1,MATCH(Incomplete,$AB4:$BC4,0)),Complete))))</f>
        <v/>
      </c>
      <c r="AA4" s="27"/>
      <c r="AB4" s="10" t="str">
        <f t="shared" ref="AB4:AB67" si="5">IF(AB$1=No,"",
IF(AND(
$A4="", OR(BG4=FALSE,BH4=FALSE)),
Incomplete,""))</f>
        <v/>
      </c>
      <c r="AC4" s="10" t="str">
        <f>IF($AC$1=No,"",
IF(OR(BG4=FALSE,BH4=FALSE),"",
IF(AND(SUMPRODUCT(--(BI4:BI$1003=TRUE))=0,SUMPRODUCT(--(BJ4:BJ$1003=TRUE))=0),"",Incomplete)))</f>
        <v/>
      </c>
      <c r="AD4" s="10" t="str">
        <f t="shared" ref="AD4:AD67" si="6">IF(AD$1=No,"",IF($A4="", "",
IF(AND(L4=Not_reasonably_accessible, OR(M4&lt;&gt;"",N4&lt;&gt;"",AND(O4&lt;&gt;"",O4&lt;&gt;No))=TRUE)=TRUE, Incomplete, "")))</f>
        <v/>
      </c>
      <c r="AE4" s="10"/>
      <c r="AF4" s="10" t="str" cm="1">
        <f t="array" ref="AF4">IF(AF$1=No,"",IF(ISBLANK($A4)=TRUE,"",
IF(SUMPRODUCT(--('Section 11'!$C$4:$C$337=$A4))=0,Incomplete,Complete)))</f>
        <v/>
      </c>
      <c r="AG4" s="10" t="str">
        <f t="shared" ref="AG4:AG67" si="7">IF($AG$1=No,"",IF($A4="","",IF(B4="",Incomplete,IF(ISERROR(VLOOKUP(B4,APP_Codes,1,FALSE))=TRUE,Incomplete,Complete))))</f>
        <v/>
      </c>
      <c r="AH4" s="10" t="str">
        <f t="shared" ref="AH4:AH67" si="8">IF($AH$1=No,"",IF($A4="","",IF(C4="",Incomplete,IF(ISERROR(VLOOKUP(C4,YesNo_CBI,1,FALSE))=TRUE,Incomplete,Complete))))</f>
        <v/>
      </c>
      <c r="AI4" s="10" t="str">
        <f t="shared" ref="AI4:AI67" si="9">IF($AI$1=No,"",IF($A4="","",IF(D4="",Incomplete,IF(ISERROR(VLOOKUP(D4,SF_Codes,1,FALSE))=TRUE,Incomplete,Complete))))</f>
        <v/>
      </c>
      <c r="AJ4" s="10" t="str">
        <f t="shared" ref="AJ4:AJ67" si="10">IF($AJ$1=No,"",IF($A4="","",IF(E4="",Incomplete,IF(ISERROR(VLOOKUP(E4,YesNo_CBI,1,FALSE))=TRUE,Incomplete,Complete))))</f>
        <v/>
      </c>
      <c r="AK4" s="10" t="str">
        <f t="shared" ref="AK4:AK67" si="11">IF($AK$1=No,"",IF($A4="","",
IF(AND(F4="",OR(G4="",G4=No)),"",
IF(AND(F4="",OR(G4&lt;&gt;"",G4&lt;&gt;No)),Incomplete,
IF(AND(F4&lt;&gt;"",G4="")=TRUE,Incomplete,
IF(ISERROR(VLOOKUP(G4,YesNo_CBI,1,FALSE))=TRUE,
Incomplete,Complete))))))</f>
        <v/>
      </c>
      <c r="AL4" s="10" t="str">
        <f t="shared" ref="AL4:AL67" si="12">IF($AL$1=No,"",IF($A4="","",
IF(AND(H4="",OR(I4="",I4=No)),"",
IF(AND(H4="",OR(I4&lt;&gt;"",I4&lt;&gt;No)),Incomplete,
IF(AND(H4&lt;&gt;"",I4="")=TRUE,Incomplete,
IF(ISERROR(VLOOKUP(I4,YesNo_CBI,1,FALSE))=TRUE,
Incomplete,Complete))))))</f>
        <v/>
      </c>
      <c r="AM4" s="10" t="str">
        <f t="shared" ref="AM4:AM67" si="13">IF(AM$1=No, "", IF($A4="", "", IF($J4="", Incomplete, Complete)))</f>
        <v/>
      </c>
      <c r="AN4" s="10" t="str">
        <f t="shared" ref="AN4:AN67" si="14">IF(AN$1=No,"",IF($A4="","",IF(K4="",Incomplete,IF(ISERROR(VLOOKUP(K4,YesNo_CBI,1,FALSE))=TRUE,Incomplete,Complete))))</f>
        <v/>
      </c>
      <c r="AO4" s="10" t="str">
        <f t="shared" ref="AO4:AO67" si="15">IF($AO$1=No,"",IF($A4="","",IF(L4="",Incomplete,IF(ISERROR(VLOOKUP(L4,NRA,1,FALSE))=TRUE,Incomplete,Complete))))</f>
        <v/>
      </c>
      <c r="AP4" s="10" t="str">
        <f t="shared" ref="AP4:AP67" si="16">IF(AP$1=No,"",IF($A4="","",
IF(AD4=Incomplete, "",
IF(AND(L4=Not_reasonably_accessible,M4=""),"",
IF(AND(L4=Reasonably_accessible,OR(M4="",M4&lt;0,M4&gt;100)),Incomplete,
IF(LEN(M4)-LEN(INT(M4))&gt;5, Incomplete,
Complete))))))</f>
        <v/>
      </c>
      <c r="AQ4" s="10" t="str">
        <f t="shared" ref="AQ4:AQ67" si="17">IF(AQ$1=No,"",IF($A4="","",
IF(AD4=Incomplete,"",
IF(AND(L4=Not_reasonably_accessible,N4=""),"",
IF(AND(L4=Reasonably_accessible,OR(N4="",N4&lt;0,N4&gt;100,N4&lt;M4)),Incomplete,
IF(LEN(N4)-LEN(INT(N4))&gt;5,Incomplete,
Complete))))))</f>
        <v/>
      </c>
      <c r="AR4" s="10" t="str">
        <f t="shared" ref="AR4:AR67" si="18">IF(AR$1=No,"",IF($A4="","",
IF(AD4=Incomplete, "",IF(AND(L4=Not_reasonably_accessible,OR(O4=No,O4="")),"",
IF(AND(L4=Reasonably_accessible,O4=""),Incomplete,
IF(ISERROR(VLOOKUP(O4,YesNo_CBI,1,FALSE))=TRUE,Incomplete,
Complete))))))</f>
        <v/>
      </c>
      <c r="AS4" s="10" t="str">
        <f t="shared" ref="AS4:AS67" si="19">IF(AS$1=No,"",IF($A4="","",IF(P4="",Incomplete,IF(ISERROR(VLOOKUP(P4,Yes_No,1,FALSE))=TRUE,Incomplete,Complete))))</f>
        <v/>
      </c>
      <c r="AT4" s="10" t="str">
        <f t="shared" ref="AT4:AT67" si="20">IF(AT$1=No,"",IF($A4="","",IF(Q4="",Incomplete,IF(ISERROR(VLOOKUP(Q4,YesNo_CBI,1,FALSE))=TRUE,Incomplete,Complete))))</f>
        <v/>
      </c>
      <c r="AU4" s="10" t="str">
        <f t="shared" ref="AU4:AU67" si="21">IF(AU$1=No,"",IF($A4="","",
IF(R4="",Incomplete,
IF(ISERROR(VLOOKUP(R4,Yes_No,1,FALSE))=TRUE,Incomplete,Complete))))</f>
        <v/>
      </c>
      <c r="AV4" s="10" t="str">
        <f t="shared" ref="AV4:AV67" si="22">IF(AV$1=No,"",IF($A4="","",
IF(S4="",Incomplete,
IF(ISERROR(VLOOKUP(S4,YesNo_CBI,1,FALSE))=TRUE,Incomplete,Complete))))</f>
        <v/>
      </c>
      <c r="AW4" s="10" t="str">
        <f t="shared" ref="AW4:AW67" si="23">IF(AW$1=No,"",IF($A4="","",
IF(T4="",Incomplete,
IF(ISERROR(VLOOKUP(T4,Yes_No,1,FALSE))=TRUE,Incomplete,Complete))))</f>
        <v/>
      </c>
      <c r="AX4" s="10" t="str">
        <f t="shared" ref="AX4:AX67" si="24">IF(AX$1=No,"",IF($A4="","",
IF(U4="",Incomplete,
IF(ISERROR(VLOOKUP(U4,YesNo_CBI,1,FALSE))=TRUE,Incomplete,Complete))))</f>
        <v/>
      </c>
      <c r="AY4" s="10" t="str">
        <f t="shared" ref="AY4:AY67" si="25">IF(AY$1=No,"",IF($A4="","",
IF(V4="",Incomplete,
IF(ISERROR(VLOOKUP(V4,Yes_No,1,FALSE))=TRUE,Incomplete,Complete))))</f>
        <v/>
      </c>
      <c r="AZ4" s="10" t="str">
        <f t="shared" ref="AZ4:AZ67" si="26">IF(AZ$1=No,"",IF($A4="","",
IF(W4="",Incomplete,
IF(ISERROR(VLOOKUP(W4,YesNo_CBI,1,FALSE))=TRUE,Incomplete,Complete))))</f>
        <v/>
      </c>
      <c r="BA4" s="10" t="str">
        <f t="shared" ref="BA4:BA67" si="27">IF(BA$1=No,"",IF($A4="","",
IF(AND(X4="",Y4=""),"",
IF(AND(X4="",Y4&lt;&gt;""),Incomplete,
IF(X4&lt;&gt;"",Complete)))))</f>
        <v/>
      </c>
      <c r="BB4" s="10" t="str">
        <f t="shared" ref="BB4:BB67" si="28">IF(BB$1=No,"",IF($A4="","",
IF(AND(X4="",Y4=""),"",
IF(BA4=Incomplete,"",
IF(AND(X4&lt;&gt;"",Y4=""),Incomplete,
IF(ISERROR(VLOOKUP($Y4,YesNo_CBI,1,FALSE))=TRUE,Incomplete,Complete))))))</f>
        <v/>
      </c>
      <c r="BC4" s="10" t="str">
        <f t="shared" ref="BC4:BC67" si="29">IF($BC$1=No,"",IF($A4="","",
IF(AND(X4="",OR(Y4="",Y4=No)),"",
IF(AND(X4="",OR(Y4&lt;&gt;"",Y4&lt;&gt;No)),Incomplete,
IF(AND(X4&lt;&gt;"",Y4="")=TRUE,Incomplete,
IF(ISERROR(VLOOKUP(Y4,YesNo_CBI,1,FALSE))=TRUE,
Incomplete,Complete))))))</f>
        <v/>
      </c>
      <c r="BD4" s="10"/>
      <c r="BE4" s="10" t="str">
        <f t="shared" ref="BE4:BE67" si="30" xml:space="preserve"> CONCATENATE(A4,B4,D4)</f>
        <v/>
      </c>
      <c r="BF4" s="10"/>
      <c r="BG4" s="10" t="b">
        <f>AND($A4="",$B4="",$F4="",$D4="",$H4="",$J4="",$M4="",$N4="",$P4="",$R4="",$T4="",$V4="",$X4="")</f>
        <v>1</v>
      </c>
      <c r="BH4" s="10" t="b">
        <f t="shared" ref="BH4:BH67" si="31">AND(OR($C4="",$C4=No),OR($E4="",$E4=No),OR($G4="",$G4=No),OR($I4="",$I4=No),OR($K4="",$K4=No),OR($L4="",$L4=Reasonably_accessible),OR($O4="",$O4=No),OR($Q4="",$Q4=No),OR($S4="",$S4=No),OR($U4="",$U4=No),OR($W4="",$W4=No),OR($Y4="",$Y4=No))</f>
        <v>1</v>
      </c>
      <c r="BI4" s="10" t="b">
        <f>OR($A5&lt;&gt;"",$B5&lt;&gt;"",$D5&lt;&gt;"",$F5&lt;&gt;"",$H5&lt;&gt;"",$J5&lt;&gt;"",$M5&lt;&gt;"",$N5&lt;&gt;"",$P5&lt;&gt;"",$R5&lt;&gt;"",$T5&lt;&gt;"",$V5&lt;&gt;"",$X5&lt;&gt;"")</f>
        <v>0</v>
      </c>
      <c r="BJ4" s="10" t="b">
        <f t="shared" ref="BJ4:BJ67" si="32">OR(AND($C5&lt;&gt;"",$C5&lt;&gt;No),AND($E5&lt;&gt;"",$E5&lt;&gt;No),AND($G5&lt;&gt;"",$G5&lt;&gt;No),AND($I5&lt;&gt;"",$I5&lt;&gt;No),AND($K5&lt;&gt;"",$K5&lt;&gt;No),AND($L5&lt;&gt;"",$L5&lt;&gt;Reasonably_accessible),AND($O5&lt;&gt;"",$O5&lt;&gt;No),AND($Q5&lt;&gt;"",$Q5&lt;&gt;No),AND($S5&lt;&gt;"",$S5&lt;&gt;No),AND($U5&lt;&gt;"",$U5&lt;&gt;No),AND($W5&lt;&gt;"",$W5&lt;&gt;No),AND($Y5&lt;&gt;"",$Y5&lt;&gt;No))</f>
        <v>0</v>
      </c>
    </row>
    <row r="5" spans="1:62" x14ac:dyDescent="0.35">
      <c r="A5" s="51"/>
      <c r="B5" s="28"/>
      <c r="C5" s="28" t="s">
        <v>4</v>
      </c>
      <c r="D5" s="28"/>
      <c r="E5" s="28" t="s">
        <v>4</v>
      </c>
      <c r="F5" s="51"/>
      <c r="G5" s="51" t="s">
        <v>4</v>
      </c>
      <c r="H5" s="51"/>
      <c r="I5" s="28" t="s">
        <v>4</v>
      </c>
      <c r="J5" s="51"/>
      <c r="K5" s="28" t="s">
        <v>4</v>
      </c>
      <c r="L5" s="28" t="s">
        <v>454</v>
      </c>
      <c r="M5" s="28"/>
      <c r="N5" s="28"/>
      <c r="O5" s="28" t="s">
        <v>4</v>
      </c>
      <c r="P5" s="51"/>
      <c r="Q5" s="28" t="s">
        <v>4</v>
      </c>
      <c r="R5" s="28"/>
      <c r="S5" s="28" t="s">
        <v>4</v>
      </c>
      <c r="T5" s="28"/>
      <c r="U5" s="28" t="s">
        <v>4</v>
      </c>
      <c r="V5" s="28"/>
      <c r="W5" s="28" t="s">
        <v>4</v>
      </c>
      <c r="X5" s="51"/>
      <c r="Y5" s="28" t="s">
        <v>4</v>
      </c>
      <c r="Z5" s="10" t="str">
        <f>IF(AND('Section 8'!$L$4=No,OR($BG5=FALSE,$BH5=FALSE)),Tab_NotReq,
IF(AND($A5="",$B5="",$D5="",$F5="",$H5="",$J5="",$P5="",$X5="",$AB5="",$AC5=""),"",
IF(COUNTIF($AB5:$BC5,Incomplete)&gt;=1,Incomplete_or_multiple_errors&amp;": "&amp;INDEX($AB$2:$BC$4,1,MATCH(Incomplete,$AB5:$BC5,0)),Complete)))</f>
        <v/>
      </c>
      <c r="AA5" s="27"/>
      <c r="AB5" s="10" t="str">
        <f t="shared" si="5"/>
        <v/>
      </c>
      <c r="AC5" s="10" t="str">
        <f>IF($AC$1=No,"",
IF(OR(BG5=FALSE,BH5=FALSE),"",
IF(AND(SUMPRODUCT(--(BI5:BI$1003=TRUE))=0,SUMPRODUCT(--(BJ5:BJ$1003=TRUE))=0),"",Incomplete)))</f>
        <v/>
      </c>
      <c r="AD5" s="10" t="str">
        <f t="shared" si="6"/>
        <v/>
      </c>
      <c r="AE5" s="10"/>
      <c r="AF5" s="10" t="str" cm="1">
        <f t="array" ref="AF5">IF(AF$1=No,"",IF(ISBLANK($A5)=TRUE,"",
IF(SUMPRODUCT(--('Section 11'!$C$4:$C$337=$A5))=0,Incomplete,Complete)))</f>
        <v/>
      </c>
      <c r="AG5" s="10" t="str">
        <f t="shared" si="7"/>
        <v/>
      </c>
      <c r="AH5" s="10" t="str">
        <f t="shared" si="8"/>
        <v/>
      </c>
      <c r="AI5" s="10" t="str">
        <f t="shared" si="9"/>
        <v/>
      </c>
      <c r="AJ5" s="10" t="str">
        <f t="shared" si="10"/>
        <v/>
      </c>
      <c r="AK5" s="10" t="str">
        <f t="shared" si="11"/>
        <v/>
      </c>
      <c r="AL5" s="10" t="str">
        <f t="shared" si="12"/>
        <v/>
      </c>
      <c r="AM5" s="10" t="str">
        <f t="shared" si="13"/>
        <v/>
      </c>
      <c r="AN5" s="10" t="str">
        <f t="shared" si="14"/>
        <v/>
      </c>
      <c r="AO5" s="10" t="str">
        <f t="shared" si="15"/>
        <v/>
      </c>
      <c r="AP5" s="10" t="str">
        <f t="shared" si="16"/>
        <v/>
      </c>
      <c r="AQ5" s="10" t="str">
        <f t="shared" si="17"/>
        <v/>
      </c>
      <c r="AR5" s="10" t="str">
        <f t="shared" si="18"/>
        <v/>
      </c>
      <c r="AS5" s="10" t="str">
        <f t="shared" si="19"/>
        <v/>
      </c>
      <c r="AT5" s="10" t="str">
        <f t="shared" si="20"/>
        <v/>
      </c>
      <c r="AU5" s="10" t="str">
        <f t="shared" si="21"/>
        <v/>
      </c>
      <c r="AV5" s="10" t="str">
        <f t="shared" si="22"/>
        <v/>
      </c>
      <c r="AW5" s="10" t="str">
        <f t="shared" si="23"/>
        <v/>
      </c>
      <c r="AX5" s="10" t="str">
        <f t="shared" si="24"/>
        <v/>
      </c>
      <c r="AY5" s="10" t="str">
        <f t="shared" si="25"/>
        <v/>
      </c>
      <c r="AZ5" s="10" t="str">
        <f t="shared" si="26"/>
        <v/>
      </c>
      <c r="BA5" s="10" t="str">
        <f t="shared" si="27"/>
        <v/>
      </c>
      <c r="BB5" s="10" t="str">
        <f t="shared" si="28"/>
        <v/>
      </c>
      <c r="BC5" s="10" t="str">
        <f t="shared" si="29"/>
        <v/>
      </c>
      <c r="BD5" s="10"/>
      <c r="BE5" s="10" t="str">
        <f t="shared" si="30"/>
        <v/>
      </c>
      <c r="BF5" s="10"/>
      <c r="BG5" s="10" t="b">
        <f t="shared" ref="BG5:BG68" si="33">AND($A5="",$B5="",$F5="",$D5="",$H5="",$J5="",$M5="",$N5="",$P5="",$R5="",$T5="",$V5="",$X5="")</f>
        <v>1</v>
      </c>
      <c r="BH5" s="10" t="b">
        <f t="shared" si="31"/>
        <v>1</v>
      </c>
      <c r="BI5" s="10" t="b">
        <f t="shared" ref="BI5:BI68" si="34">OR($A6&lt;&gt;"",$B6&lt;&gt;"",$D6&lt;&gt;"",$F6&lt;&gt;"",$H6&lt;&gt;"",$J6&lt;&gt;"",$M6&lt;&gt;"",$N6&lt;&gt;"",$P6&lt;&gt;"",$R6&lt;&gt;"",$T6&lt;&gt;"",$V6&lt;&gt;"",$X6&lt;&gt;"")</f>
        <v>0</v>
      </c>
      <c r="BJ5" s="10" t="b">
        <f t="shared" si="32"/>
        <v>0</v>
      </c>
    </row>
    <row r="6" spans="1:62" x14ac:dyDescent="0.35">
      <c r="A6" s="51"/>
      <c r="B6" s="28"/>
      <c r="C6" s="28" t="s">
        <v>4</v>
      </c>
      <c r="D6" s="28"/>
      <c r="E6" s="28" t="s">
        <v>4</v>
      </c>
      <c r="F6" s="51"/>
      <c r="G6" s="51" t="s">
        <v>4</v>
      </c>
      <c r="H6" s="51"/>
      <c r="I6" s="28" t="s">
        <v>4</v>
      </c>
      <c r="J6" s="51"/>
      <c r="K6" s="28" t="s">
        <v>4</v>
      </c>
      <c r="L6" s="28" t="s">
        <v>454</v>
      </c>
      <c r="M6" s="28"/>
      <c r="N6" s="28"/>
      <c r="O6" s="28" t="s">
        <v>4</v>
      </c>
      <c r="P6" s="51"/>
      <c r="Q6" s="28" t="s">
        <v>4</v>
      </c>
      <c r="R6" s="28"/>
      <c r="S6" s="28" t="s">
        <v>4</v>
      </c>
      <c r="T6" s="28"/>
      <c r="U6" s="28" t="s">
        <v>4</v>
      </c>
      <c r="V6" s="28"/>
      <c r="W6" s="28" t="s">
        <v>4</v>
      </c>
      <c r="X6" s="51"/>
      <c r="Y6" s="28" t="s">
        <v>4</v>
      </c>
      <c r="Z6" s="10" t="str">
        <f>IF(AND('Section 8'!$L$4=No,OR($BG6=FALSE,$BH6=FALSE)),Tab_NotReq,
IF(AND($A6="",$B6="",$D6="",$F6="",$H6="",$J6="",$P6="",$X6="",$AB6="",$AC6=""),"",
IF(COUNTIF($AB6:$BC6,Incomplete)&gt;=1,Incomplete_or_multiple_errors&amp;": "&amp;INDEX($AB$2:$BC$4,1,MATCH(Incomplete,$AB6:$BC6,0)),Complete)))</f>
        <v/>
      </c>
      <c r="AA6" s="27"/>
      <c r="AB6" s="10" t="str">
        <f t="shared" si="5"/>
        <v/>
      </c>
      <c r="AC6" s="10" t="str">
        <f>IF($AC$1=No,"",
IF(OR(BG6=FALSE,BH6=FALSE),"",
IF(AND(SUMPRODUCT(--(BI6:BI$1003=TRUE))=0,SUMPRODUCT(--(BJ6:BJ$1003=TRUE))=0),"",Incomplete)))</f>
        <v/>
      </c>
      <c r="AD6" s="10" t="str">
        <f t="shared" si="6"/>
        <v/>
      </c>
      <c r="AE6" s="10"/>
      <c r="AF6" s="10" t="str" cm="1">
        <f t="array" ref="AF6">IF(AF$1=No,"",IF(ISBLANK($A6)=TRUE,"",
IF(SUMPRODUCT(--('Section 11'!$C$4:$C$337=$A6))=0,Incomplete,Complete)))</f>
        <v/>
      </c>
      <c r="AG6" s="10" t="str">
        <f t="shared" si="7"/>
        <v/>
      </c>
      <c r="AH6" s="10" t="str">
        <f t="shared" si="8"/>
        <v/>
      </c>
      <c r="AI6" s="10" t="str">
        <f t="shared" si="9"/>
        <v/>
      </c>
      <c r="AJ6" s="10" t="str">
        <f t="shared" si="10"/>
        <v/>
      </c>
      <c r="AK6" s="10" t="str">
        <f t="shared" si="11"/>
        <v/>
      </c>
      <c r="AL6" s="10" t="str">
        <f t="shared" si="12"/>
        <v/>
      </c>
      <c r="AM6" s="10" t="str">
        <f t="shared" si="13"/>
        <v/>
      </c>
      <c r="AN6" s="10" t="str">
        <f t="shared" si="14"/>
        <v/>
      </c>
      <c r="AO6" s="10" t="str">
        <f t="shared" si="15"/>
        <v/>
      </c>
      <c r="AP6" s="10" t="str">
        <f t="shared" si="16"/>
        <v/>
      </c>
      <c r="AQ6" s="10" t="str">
        <f t="shared" si="17"/>
        <v/>
      </c>
      <c r="AR6" s="10" t="str">
        <f t="shared" si="18"/>
        <v/>
      </c>
      <c r="AS6" s="10" t="str">
        <f t="shared" si="19"/>
        <v/>
      </c>
      <c r="AT6" s="10" t="str">
        <f t="shared" si="20"/>
        <v/>
      </c>
      <c r="AU6" s="10" t="str">
        <f t="shared" si="21"/>
        <v/>
      </c>
      <c r="AV6" s="10" t="str">
        <f t="shared" si="22"/>
        <v/>
      </c>
      <c r="AW6" s="10" t="str">
        <f t="shared" si="23"/>
        <v/>
      </c>
      <c r="AX6" s="10" t="str">
        <f t="shared" si="24"/>
        <v/>
      </c>
      <c r="AY6" s="10" t="str">
        <f t="shared" si="25"/>
        <v/>
      </c>
      <c r="AZ6" s="10" t="str">
        <f t="shared" si="26"/>
        <v/>
      </c>
      <c r="BA6" s="10" t="str">
        <f t="shared" si="27"/>
        <v/>
      </c>
      <c r="BB6" s="10" t="str">
        <f t="shared" si="28"/>
        <v/>
      </c>
      <c r="BC6" s="10" t="str">
        <f t="shared" si="29"/>
        <v/>
      </c>
      <c r="BD6" s="10"/>
      <c r="BE6" s="10" t="str">
        <f t="shared" si="30"/>
        <v/>
      </c>
      <c r="BF6" s="10"/>
      <c r="BG6" s="10" t="b">
        <f t="shared" si="33"/>
        <v>1</v>
      </c>
      <c r="BH6" s="10" t="b">
        <f t="shared" si="31"/>
        <v>1</v>
      </c>
      <c r="BI6" s="10" t="b">
        <f t="shared" si="34"/>
        <v>0</v>
      </c>
      <c r="BJ6" s="10" t="b">
        <f t="shared" si="32"/>
        <v>0</v>
      </c>
    </row>
    <row r="7" spans="1:62" x14ac:dyDescent="0.35">
      <c r="A7" s="51"/>
      <c r="B7" s="28"/>
      <c r="C7" s="28" t="s">
        <v>4</v>
      </c>
      <c r="D7" s="28"/>
      <c r="E7" s="28" t="s">
        <v>4</v>
      </c>
      <c r="F7" s="28"/>
      <c r="G7" s="51" t="s">
        <v>4</v>
      </c>
      <c r="H7" s="51"/>
      <c r="I7" s="28" t="s">
        <v>4</v>
      </c>
      <c r="J7" s="51"/>
      <c r="K7" s="28" t="s">
        <v>4</v>
      </c>
      <c r="L7" s="28" t="s">
        <v>454</v>
      </c>
      <c r="M7" s="28"/>
      <c r="N7" s="28"/>
      <c r="O7" s="28" t="s">
        <v>4</v>
      </c>
      <c r="P7" s="51"/>
      <c r="Q7" s="28" t="s">
        <v>4</v>
      </c>
      <c r="R7" s="28"/>
      <c r="S7" s="28" t="s">
        <v>4</v>
      </c>
      <c r="T7" s="28"/>
      <c r="U7" s="28" t="s">
        <v>4</v>
      </c>
      <c r="V7" s="28"/>
      <c r="W7" s="28" t="s">
        <v>4</v>
      </c>
      <c r="X7" s="51"/>
      <c r="Y7" s="28" t="s">
        <v>4</v>
      </c>
      <c r="Z7" s="10" t="str">
        <f>IF(AND('Section 8'!$L$4=No,OR($BG7=FALSE,$BH7=FALSE)),Tab_NotReq,
IF(AND($A7="",$B7="",$D7="",$F7="",$H7="",$J7="",$P7="",$X7="",$AB7="",$AC7=""),"",
IF(COUNTIF($AB7:$BC7,Incomplete)&gt;=1,Incomplete_or_multiple_errors&amp;": "&amp;INDEX($AB$2:$BC$4,1,MATCH(Incomplete,$AB7:$BC7,0)),Complete)))</f>
        <v/>
      </c>
      <c r="AA7" s="27"/>
      <c r="AB7" s="10" t="str">
        <f t="shared" si="5"/>
        <v/>
      </c>
      <c r="AC7" s="10" t="str">
        <f>IF($AC$1=No,"",
IF(OR(BG7=FALSE,BH7=FALSE),"",
IF(AND(SUMPRODUCT(--(BI7:BI$1003=TRUE))=0,SUMPRODUCT(--(BJ7:BJ$1003=TRUE))=0),"",Incomplete)))</f>
        <v/>
      </c>
      <c r="AD7" s="10" t="str">
        <f t="shared" si="6"/>
        <v/>
      </c>
      <c r="AE7" s="10"/>
      <c r="AF7" s="10" t="str" cm="1">
        <f t="array" ref="AF7">IF(AF$1=No,"",IF(ISBLANK($A7)=TRUE,"",
IF(SUMPRODUCT(--('Section 11'!$C$4:$C$337=$A7))=0,Incomplete,Complete)))</f>
        <v/>
      </c>
      <c r="AG7" s="10" t="str">
        <f t="shared" si="7"/>
        <v/>
      </c>
      <c r="AH7" s="10" t="str">
        <f t="shared" si="8"/>
        <v/>
      </c>
      <c r="AI7" s="10" t="str">
        <f t="shared" si="9"/>
        <v/>
      </c>
      <c r="AJ7" s="10" t="str">
        <f t="shared" si="10"/>
        <v/>
      </c>
      <c r="AK7" s="10" t="str">
        <f t="shared" si="11"/>
        <v/>
      </c>
      <c r="AL7" s="10" t="str">
        <f t="shared" si="12"/>
        <v/>
      </c>
      <c r="AM7" s="10" t="str">
        <f t="shared" si="13"/>
        <v/>
      </c>
      <c r="AN7" s="10" t="str">
        <f t="shared" si="14"/>
        <v/>
      </c>
      <c r="AO7" s="10" t="str">
        <f t="shared" si="15"/>
        <v/>
      </c>
      <c r="AP7" s="10" t="str">
        <f t="shared" si="16"/>
        <v/>
      </c>
      <c r="AQ7" s="10" t="str">
        <f t="shared" si="17"/>
        <v/>
      </c>
      <c r="AR7" s="10" t="str">
        <f t="shared" si="18"/>
        <v/>
      </c>
      <c r="AS7" s="10" t="str">
        <f t="shared" si="19"/>
        <v/>
      </c>
      <c r="AT7" s="10" t="str">
        <f t="shared" si="20"/>
        <v/>
      </c>
      <c r="AU7" s="10" t="str">
        <f t="shared" si="21"/>
        <v/>
      </c>
      <c r="AV7" s="10" t="str">
        <f t="shared" si="22"/>
        <v/>
      </c>
      <c r="AW7" s="10" t="str">
        <f t="shared" si="23"/>
        <v/>
      </c>
      <c r="AX7" s="10" t="str">
        <f t="shared" si="24"/>
        <v/>
      </c>
      <c r="AY7" s="10" t="str">
        <f t="shared" si="25"/>
        <v/>
      </c>
      <c r="AZ7" s="10" t="str">
        <f t="shared" si="26"/>
        <v/>
      </c>
      <c r="BA7" s="10" t="str">
        <f t="shared" si="27"/>
        <v/>
      </c>
      <c r="BB7" s="10" t="str">
        <f t="shared" si="28"/>
        <v/>
      </c>
      <c r="BC7" s="10" t="str">
        <f t="shared" si="29"/>
        <v/>
      </c>
      <c r="BD7" s="10"/>
      <c r="BE7" s="10" t="str">
        <f t="shared" si="30"/>
        <v/>
      </c>
      <c r="BF7" s="10"/>
      <c r="BG7" s="10" t="b">
        <f t="shared" si="33"/>
        <v>1</v>
      </c>
      <c r="BH7" s="10" t="b">
        <f t="shared" si="31"/>
        <v>1</v>
      </c>
      <c r="BI7" s="10" t="b">
        <f t="shared" si="34"/>
        <v>0</v>
      </c>
      <c r="BJ7" s="10" t="b">
        <f t="shared" si="32"/>
        <v>0</v>
      </c>
    </row>
    <row r="8" spans="1:62" x14ac:dyDescent="0.35">
      <c r="A8" s="51"/>
      <c r="B8" s="28"/>
      <c r="C8" s="28" t="s">
        <v>4</v>
      </c>
      <c r="D8" s="28"/>
      <c r="E8" s="28" t="s">
        <v>4</v>
      </c>
      <c r="F8" s="51"/>
      <c r="G8" s="51" t="s">
        <v>4</v>
      </c>
      <c r="H8" s="28"/>
      <c r="I8" s="28" t="s">
        <v>4</v>
      </c>
      <c r="J8" s="51"/>
      <c r="K8" s="28" t="s">
        <v>4</v>
      </c>
      <c r="L8" s="28" t="s">
        <v>454</v>
      </c>
      <c r="M8" s="28"/>
      <c r="N8" s="28"/>
      <c r="O8" s="28" t="s">
        <v>4</v>
      </c>
      <c r="P8" s="51"/>
      <c r="Q8" s="28" t="s">
        <v>4</v>
      </c>
      <c r="R8" s="28"/>
      <c r="S8" s="28" t="s">
        <v>4</v>
      </c>
      <c r="T8" s="28"/>
      <c r="U8" s="28" t="s">
        <v>4</v>
      </c>
      <c r="V8" s="28"/>
      <c r="W8" s="28" t="s">
        <v>4</v>
      </c>
      <c r="X8" s="28"/>
      <c r="Y8" s="28" t="s">
        <v>4</v>
      </c>
      <c r="Z8" s="10" t="str">
        <f>IF(AND('Section 8'!$L$4=No,OR($BG8=FALSE,$BH8=FALSE)),Tab_NotReq,
IF(AND($A8="",$B8="",$D8="",$F8="",$H8="",$J8="",$P8="",$X8="",$AB8="",$AC8=""),"",
IF(COUNTIF($AB8:$BC8,Incomplete)&gt;=1,Incomplete_or_multiple_errors&amp;": "&amp;INDEX($AB$2:$BC$4,1,MATCH(Incomplete,$AB8:$BC8,0)),Complete)))</f>
        <v/>
      </c>
      <c r="AA8" s="27"/>
      <c r="AB8" s="10" t="str">
        <f t="shared" si="5"/>
        <v/>
      </c>
      <c r="AC8" s="10" t="str">
        <f>IF($AC$1=No,"",
IF(OR(BG8=FALSE,BH8=FALSE),"",
IF(AND(SUMPRODUCT(--(BI8:BI$1003=TRUE))=0,SUMPRODUCT(--(BJ8:BJ$1003=TRUE))=0),"",Incomplete)))</f>
        <v/>
      </c>
      <c r="AD8" s="10" t="str">
        <f t="shared" si="6"/>
        <v/>
      </c>
      <c r="AE8" s="10"/>
      <c r="AF8" s="10" t="str" cm="1">
        <f t="array" ref="AF8">IF(AF$1=No,"",IF(ISBLANK($A8)=TRUE,"",
IF(SUMPRODUCT(--('Section 11'!$C$4:$C$337=$A8))=0,Incomplete,Complete)))</f>
        <v/>
      </c>
      <c r="AG8" s="10" t="str">
        <f t="shared" si="7"/>
        <v/>
      </c>
      <c r="AH8" s="10" t="str">
        <f t="shared" si="8"/>
        <v/>
      </c>
      <c r="AI8" s="10" t="str">
        <f t="shared" si="9"/>
        <v/>
      </c>
      <c r="AJ8" s="10" t="str">
        <f t="shared" si="10"/>
        <v/>
      </c>
      <c r="AK8" s="10" t="str">
        <f t="shared" si="11"/>
        <v/>
      </c>
      <c r="AL8" s="10" t="str">
        <f t="shared" si="12"/>
        <v/>
      </c>
      <c r="AM8" s="10" t="str">
        <f t="shared" si="13"/>
        <v/>
      </c>
      <c r="AN8" s="10" t="str">
        <f t="shared" si="14"/>
        <v/>
      </c>
      <c r="AO8" s="10" t="str">
        <f t="shared" si="15"/>
        <v/>
      </c>
      <c r="AP8" s="10" t="str">
        <f t="shared" si="16"/>
        <v/>
      </c>
      <c r="AQ8" s="10" t="str">
        <f t="shared" si="17"/>
        <v/>
      </c>
      <c r="AR8" s="10" t="str">
        <f t="shared" si="18"/>
        <v/>
      </c>
      <c r="AS8" s="10" t="str">
        <f t="shared" si="19"/>
        <v/>
      </c>
      <c r="AT8" s="10" t="str">
        <f t="shared" si="20"/>
        <v/>
      </c>
      <c r="AU8" s="10" t="str">
        <f t="shared" si="21"/>
        <v/>
      </c>
      <c r="AV8" s="10" t="str">
        <f t="shared" si="22"/>
        <v/>
      </c>
      <c r="AW8" s="10" t="str">
        <f t="shared" si="23"/>
        <v/>
      </c>
      <c r="AX8" s="10" t="str">
        <f t="shared" si="24"/>
        <v/>
      </c>
      <c r="AY8" s="10" t="str">
        <f t="shared" si="25"/>
        <v/>
      </c>
      <c r="AZ8" s="10" t="str">
        <f t="shared" si="26"/>
        <v/>
      </c>
      <c r="BA8" s="10" t="str">
        <f t="shared" si="27"/>
        <v/>
      </c>
      <c r="BB8" s="10" t="str">
        <f t="shared" si="28"/>
        <v/>
      </c>
      <c r="BC8" s="10" t="str">
        <f t="shared" si="29"/>
        <v/>
      </c>
      <c r="BD8" s="10"/>
      <c r="BE8" s="10" t="str">
        <f t="shared" si="30"/>
        <v/>
      </c>
      <c r="BF8" s="10"/>
      <c r="BG8" s="10" t="b">
        <f t="shared" si="33"/>
        <v>1</v>
      </c>
      <c r="BH8" s="10" t="b">
        <f t="shared" si="31"/>
        <v>1</v>
      </c>
      <c r="BI8" s="10" t="b">
        <f t="shared" si="34"/>
        <v>0</v>
      </c>
      <c r="BJ8" s="10" t="b">
        <f t="shared" si="32"/>
        <v>0</v>
      </c>
    </row>
    <row r="9" spans="1:62" x14ac:dyDescent="0.35">
      <c r="A9" s="51"/>
      <c r="B9" s="28"/>
      <c r="C9" s="28" t="s">
        <v>4</v>
      </c>
      <c r="D9" s="28"/>
      <c r="E9" s="28" t="s">
        <v>4</v>
      </c>
      <c r="F9" s="28"/>
      <c r="G9" s="51" t="s">
        <v>4</v>
      </c>
      <c r="H9" s="28"/>
      <c r="I9" s="28" t="s">
        <v>4</v>
      </c>
      <c r="J9" s="28"/>
      <c r="K9" s="28" t="s">
        <v>4</v>
      </c>
      <c r="L9" s="28" t="s">
        <v>454</v>
      </c>
      <c r="M9" s="28"/>
      <c r="N9" s="28"/>
      <c r="O9" s="28" t="s">
        <v>4</v>
      </c>
      <c r="P9" s="51"/>
      <c r="Q9" s="28" t="s">
        <v>4</v>
      </c>
      <c r="R9" s="28"/>
      <c r="S9" s="28" t="s">
        <v>4</v>
      </c>
      <c r="T9" s="28"/>
      <c r="U9" s="28" t="s">
        <v>4</v>
      </c>
      <c r="V9" s="28"/>
      <c r="W9" s="28" t="s">
        <v>4</v>
      </c>
      <c r="X9" s="28"/>
      <c r="Y9" s="28" t="s">
        <v>4</v>
      </c>
      <c r="Z9" s="10" t="str">
        <f>IF(AND('Section 8'!$L$4=No,OR($BG9=FALSE,$BH9=FALSE)),Tab_NotReq,
IF(AND($A9="",$B9="",$D9="",$F9="",$H9="",$J9="",$P9="",$X9="",$AB9="",$AC9=""),"",
IF(COUNTIF($AB9:$BC9,Incomplete)&gt;=1,Incomplete_or_multiple_errors&amp;": "&amp;INDEX($AB$2:$BC$4,1,MATCH(Incomplete,$AB9:$BC9,0)),Complete)))</f>
        <v/>
      </c>
      <c r="AA9" s="27"/>
      <c r="AB9" s="10" t="str">
        <f t="shared" si="5"/>
        <v/>
      </c>
      <c r="AC9" s="10" t="str">
        <f>IF($AC$1=No,"",
IF(OR(BG9=FALSE,BH9=FALSE),"",
IF(AND(SUMPRODUCT(--(BI9:BI$1003=TRUE))=0,SUMPRODUCT(--(BJ9:BJ$1003=TRUE))=0),"",Incomplete)))</f>
        <v/>
      </c>
      <c r="AD9" s="10" t="str">
        <f t="shared" si="6"/>
        <v/>
      </c>
      <c r="AE9" s="10"/>
      <c r="AF9" s="10" t="str" cm="1">
        <f t="array" ref="AF9">IF(AF$1=No,"",IF(ISBLANK($A9)=TRUE,"",
IF(SUMPRODUCT(--('Section 11'!$C$4:$C$337=$A9))=0,Incomplete,Complete)))</f>
        <v/>
      </c>
      <c r="AG9" s="10" t="str">
        <f t="shared" si="7"/>
        <v/>
      </c>
      <c r="AH9" s="10" t="str">
        <f t="shared" si="8"/>
        <v/>
      </c>
      <c r="AI9" s="10" t="str">
        <f t="shared" si="9"/>
        <v/>
      </c>
      <c r="AJ9" s="10" t="str">
        <f t="shared" si="10"/>
        <v/>
      </c>
      <c r="AK9" s="10" t="str">
        <f t="shared" si="11"/>
        <v/>
      </c>
      <c r="AL9" s="10" t="str">
        <f t="shared" si="12"/>
        <v/>
      </c>
      <c r="AM9" s="10" t="str">
        <f t="shared" si="13"/>
        <v/>
      </c>
      <c r="AN9" s="10" t="str">
        <f t="shared" si="14"/>
        <v/>
      </c>
      <c r="AO9" s="10" t="str">
        <f t="shared" si="15"/>
        <v/>
      </c>
      <c r="AP9" s="10" t="str">
        <f t="shared" si="16"/>
        <v/>
      </c>
      <c r="AQ9" s="10" t="str">
        <f t="shared" si="17"/>
        <v/>
      </c>
      <c r="AR9" s="10" t="str">
        <f t="shared" si="18"/>
        <v/>
      </c>
      <c r="AS9" s="10" t="str">
        <f t="shared" si="19"/>
        <v/>
      </c>
      <c r="AT9" s="10" t="str">
        <f t="shared" si="20"/>
        <v/>
      </c>
      <c r="AU9" s="10" t="str">
        <f t="shared" si="21"/>
        <v/>
      </c>
      <c r="AV9" s="10" t="str">
        <f t="shared" si="22"/>
        <v/>
      </c>
      <c r="AW9" s="10" t="str">
        <f t="shared" si="23"/>
        <v/>
      </c>
      <c r="AX9" s="10" t="str">
        <f t="shared" si="24"/>
        <v/>
      </c>
      <c r="AY9" s="10" t="str">
        <f t="shared" si="25"/>
        <v/>
      </c>
      <c r="AZ9" s="10" t="str">
        <f t="shared" si="26"/>
        <v/>
      </c>
      <c r="BA9" s="10" t="str">
        <f t="shared" si="27"/>
        <v/>
      </c>
      <c r="BB9" s="10" t="str">
        <f t="shared" si="28"/>
        <v/>
      </c>
      <c r="BC9" s="10" t="str">
        <f t="shared" si="29"/>
        <v/>
      </c>
      <c r="BD9" s="10"/>
      <c r="BE9" s="10" t="str">
        <f t="shared" si="30"/>
        <v/>
      </c>
      <c r="BF9" s="10"/>
      <c r="BG9" s="10" t="b">
        <f t="shared" si="33"/>
        <v>1</v>
      </c>
      <c r="BH9" s="10" t="b">
        <f t="shared" si="31"/>
        <v>1</v>
      </c>
      <c r="BI9" s="10" t="b">
        <f t="shared" si="34"/>
        <v>0</v>
      </c>
      <c r="BJ9" s="10" t="b">
        <f t="shared" si="32"/>
        <v>0</v>
      </c>
    </row>
    <row r="10" spans="1:62" x14ac:dyDescent="0.35">
      <c r="A10" s="51"/>
      <c r="B10" s="28"/>
      <c r="C10" s="28" t="s">
        <v>4</v>
      </c>
      <c r="D10" s="28"/>
      <c r="E10" s="28" t="s">
        <v>4</v>
      </c>
      <c r="F10" s="28"/>
      <c r="G10" s="51" t="s">
        <v>4</v>
      </c>
      <c r="H10" s="28"/>
      <c r="I10" s="28" t="s">
        <v>4</v>
      </c>
      <c r="J10" s="28"/>
      <c r="K10" s="28" t="s">
        <v>4</v>
      </c>
      <c r="L10" s="28" t="s">
        <v>454</v>
      </c>
      <c r="M10" s="28"/>
      <c r="N10" s="28"/>
      <c r="O10" s="28" t="s">
        <v>4</v>
      </c>
      <c r="P10" s="51"/>
      <c r="Q10" s="28" t="s">
        <v>4</v>
      </c>
      <c r="R10" s="28"/>
      <c r="S10" s="28" t="s">
        <v>4</v>
      </c>
      <c r="T10" s="28"/>
      <c r="U10" s="28" t="s">
        <v>4</v>
      </c>
      <c r="V10" s="28"/>
      <c r="W10" s="28" t="s">
        <v>4</v>
      </c>
      <c r="X10" s="28"/>
      <c r="Y10" s="28" t="s">
        <v>4</v>
      </c>
      <c r="Z10" s="10" t="str">
        <f>IF(AND('Section 8'!$L$4=No,OR($BG10=FALSE,$BH10=FALSE)),Tab_NotReq,
IF(AND($A10="",$B10="",$D10="",$F10="",$H10="",$J10="",$P10="",$X10="",$AB10="",$AC10=""),"",
IF(COUNTIF($AB10:$BC10,Incomplete)&gt;=1,Incomplete_or_multiple_errors&amp;": "&amp;INDEX($AB$2:$BC$4,1,MATCH(Incomplete,$AB10:$BC10,0)),Complete)))</f>
        <v/>
      </c>
      <c r="AA10" s="27"/>
      <c r="AB10" s="10" t="str">
        <f t="shared" si="5"/>
        <v/>
      </c>
      <c r="AC10" s="10" t="str">
        <f>IF($AC$1=No,"",
IF(OR(BG10=FALSE,BH10=FALSE),"",
IF(AND(SUMPRODUCT(--(BI10:BI$1003=TRUE))=0,SUMPRODUCT(--(BJ10:BJ$1003=TRUE))=0),"",Incomplete)))</f>
        <v/>
      </c>
      <c r="AD10" s="10" t="str">
        <f t="shared" si="6"/>
        <v/>
      </c>
      <c r="AE10" s="10"/>
      <c r="AF10" s="10" t="str" cm="1">
        <f t="array" ref="AF10">IF(AF$1=No,"",IF(ISBLANK($A10)=TRUE,"",
IF(SUMPRODUCT(--('Section 11'!$C$4:$C$337=$A10))=0,Incomplete,Complete)))</f>
        <v/>
      </c>
      <c r="AG10" s="10" t="str">
        <f t="shared" si="7"/>
        <v/>
      </c>
      <c r="AH10" s="10" t="str">
        <f t="shared" si="8"/>
        <v/>
      </c>
      <c r="AI10" s="10" t="str">
        <f t="shared" si="9"/>
        <v/>
      </c>
      <c r="AJ10" s="10" t="str">
        <f t="shared" si="10"/>
        <v/>
      </c>
      <c r="AK10" s="10" t="str">
        <f t="shared" si="11"/>
        <v/>
      </c>
      <c r="AL10" s="10" t="str">
        <f t="shared" si="12"/>
        <v/>
      </c>
      <c r="AM10" s="10" t="str">
        <f t="shared" si="13"/>
        <v/>
      </c>
      <c r="AN10" s="10" t="str">
        <f t="shared" si="14"/>
        <v/>
      </c>
      <c r="AO10" s="10" t="str">
        <f t="shared" si="15"/>
        <v/>
      </c>
      <c r="AP10" s="10" t="str">
        <f t="shared" si="16"/>
        <v/>
      </c>
      <c r="AQ10" s="10" t="str">
        <f t="shared" si="17"/>
        <v/>
      </c>
      <c r="AR10" s="10" t="str">
        <f t="shared" si="18"/>
        <v/>
      </c>
      <c r="AS10" s="10" t="str">
        <f t="shared" si="19"/>
        <v/>
      </c>
      <c r="AT10" s="10" t="str">
        <f t="shared" si="20"/>
        <v/>
      </c>
      <c r="AU10" s="10" t="str">
        <f t="shared" si="21"/>
        <v/>
      </c>
      <c r="AV10" s="10" t="str">
        <f t="shared" si="22"/>
        <v/>
      </c>
      <c r="AW10" s="10" t="str">
        <f t="shared" si="23"/>
        <v/>
      </c>
      <c r="AX10" s="10" t="str">
        <f t="shared" si="24"/>
        <v/>
      </c>
      <c r="AY10" s="10" t="str">
        <f t="shared" si="25"/>
        <v/>
      </c>
      <c r="AZ10" s="10" t="str">
        <f t="shared" si="26"/>
        <v/>
      </c>
      <c r="BA10" s="10" t="str">
        <f t="shared" si="27"/>
        <v/>
      </c>
      <c r="BB10" s="10" t="str">
        <f t="shared" si="28"/>
        <v/>
      </c>
      <c r="BC10" s="10" t="str">
        <f t="shared" si="29"/>
        <v/>
      </c>
      <c r="BD10" s="10"/>
      <c r="BE10" s="10" t="str">
        <f t="shared" si="30"/>
        <v/>
      </c>
      <c r="BF10" s="10"/>
      <c r="BG10" s="10" t="b">
        <f t="shared" si="33"/>
        <v>1</v>
      </c>
      <c r="BH10" s="10" t="b">
        <f t="shared" si="31"/>
        <v>1</v>
      </c>
      <c r="BI10" s="10" t="b">
        <f t="shared" si="34"/>
        <v>0</v>
      </c>
      <c r="BJ10" s="10" t="b">
        <f t="shared" si="32"/>
        <v>0</v>
      </c>
    </row>
    <row r="11" spans="1:62" x14ac:dyDescent="0.35">
      <c r="A11" s="51"/>
      <c r="B11" s="28"/>
      <c r="C11" s="28" t="s">
        <v>4</v>
      </c>
      <c r="D11" s="28"/>
      <c r="E11" s="28" t="s">
        <v>4</v>
      </c>
      <c r="F11" s="28"/>
      <c r="G11" s="51" t="s">
        <v>4</v>
      </c>
      <c r="H11" s="28"/>
      <c r="I11" s="28" t="s">
        <v>4</v>
      </c>
      <c r="J11" s="28"/>
      <c r="K11" s="28" t="s">
        <v>4</v>
      </c>
      <c r="L11" s="28" t="s">
        <v>454</v>
      </c>
      <c r="M11" s="28"/>
      <c r="N11" s="28"/>
      <c r="O11" s="28" t="s">
        <v>4</v>
      </c>
      <c r="P11" s="51"/>
      <c r="Q11" s="28" t="s">
        <v>4</v>
      </c>
      <c r="R11" s="28"/>
      <c r="S11" s="28" t="s">
        <v>4</v>
      </c>
      <c r="T11" s="28"/>
      <c r="U11" s="28" t="s">
        <v>4</v>
      </c>
      <c r="V11" s="28"/>
      <c r="W11" s="28" t="s">
        <v>4</v>
      </c>
      <c r="X11" s="28"/>
      <c r="Y11" s="28" t="s">
        <v>4</v>
      </c>
      <c r="Z11" s="10" t="str">
        <f>IF(AND('Section 8'!$L$4=No,OR($BG11=FALSE,$BH11=FALSE)),Tab_NotReq,
IF(AND($A11="",$B11="",$D11="",$F11="",$H11="",$J11="",$P11="",$X11="",$AB11="",$AC11=""),"",
IF(COUNTIF($AB11:$BC11,Incomplete)&gt;=1,Incomplete_or_multiple_errors&amp;": "&amp;INDEX($AB$2:$BC$4,1,MATCH(Incomplete,$AB11:$BC11,0)),Complete)))</f>
        <v/>
      </c>
      <c r="AA11" s="27"/>
      <c r="AB11" s="10" t="str">
        <f t="shared" si="5"/>
        <v/>
      </c>
      <c r="AC11" s="10" t="str">
        <f>IF($AC$1=No,"",
IF(OR(BG11=FALSE,BH11=FALSE),"",
IF(AND(SUMPRODUCT(--(BI11:BI$1003=TRUE))=0,SUMPRODUCT(--(BJ11:BJ$1003=TRUE))=0),"",Incomplete)))</f>
        <v/>
      </c>
      <c r="AD11" s="10" t="str">
        <f t="shared" si="6"/>
        <v/>
      </c>
      <c r="AE11" s="10"/>
      <c r="AF11" s="10" t="str" cm="1">
        <f t="array" ref="AF11">IF(AF$1=No,"",IF(ISBLANK($A11)=TRUE,"",
IF(SUMPRODUCT(--('Section 11'!$C$4:$C$337=$A11))=0,Incomplete,Complete)))</f>
        <v/>
      </c>
      <c r="AG11" s="10" t="str">
        <f t="shared" si="7"/>
        <v/>
      </c>
      <c r="AH11" s="10" t="str">
        <f t="shared" si="8"/>
        <v/>
      </c>
      <c r="AI11" s="10" t="str">
        <f t="shared" si="9"/>
        <v/>
      </c>
      <c r="AJ11" s="10" t="str">
        <f t="shared" si="10"/>
        <v/>
      </c>
      <c r="AK11" s="10" t="str">
        <f t="shared" si="11"/>
        <v/>
      </c>
      <c r="AL11" s="10" t="str">
        <f t="shared" si="12"/>
        <v/>
      </c>
      <c r="AM11" s="10" t="str">
        <f t="shared" si="13"/>
        <v/>
      </c>
      <c r="AN11" s="10" t="str">
        <f t="shared" si="14"/>
        <v/>
      </c>
      <c r="AO11" s="10" t="str">
        <f t="shared" si="15"/>
        <v/>
      </c>
      <c r="AP11" s="10" t="str">
        <f t="shared" si="16"/>
        <v/>
      </c>
      <c r="AQ11" s="10" t="str">
        <f t="shared" si="17"/>
        <v/>
      </c>
      <c r="AR11" s="10" t="str">
        <f t="shared" si="18"/>
        <v/>
      </c>
      <c r="AS11" s="10" t="str">
        <f t="shared" si="19"/>
        <v/>
      </c>
      <c r="AT11" s="10" t="str">
        <f t="shared" si="20"/>
        <v/>
      </c>
      <c r="AU11" s="10" t="str">
        <f t="shared" si="21"/>
        <v/>
      </c>
      <c r="AV11" s="10" t="str">
        <f t="shared" si="22"/>
        <v/>
      </c>
      <c r="AW11" s="10" t="str">
        <f t="shared" si="23"/>
        <v/>
      </c>
      <c r="AX11" s="10" t="str">
        <f t="shared" si="24"/>
        <v/>
      </c>
      <c r="AY11" s="10" t="str">
        <f t="shared" si="25"/>
        <v/>
      </c>
      <c r="AZ11" s="10" t="str">
        <f t="shared" si="26"/>
        <v/>
      </c>
      <c r="BA11" s="10" t="str">
        <f t="shared" si="27"/>
        <v/>
      </c>
      <c r="BB11" s="10" t="str">
        <f t="shared" si="28"/>
        <v/>
      </c>
      <c r="BC11" s="10" t="str">
        <f t="shared" si="29"/>
        <v/>
      </c>
      <c r="BD11" s="10"/>
      <c r="BE11" s="10" t="str">
        <f t="shared" si="30"/>
        <v/>
      </c>
      <c r="BF11" s="10"/>
      <c r="BG11" s="10" t="b">
        <f t="shared" si="33"/>
        <v>1</v>
      </c>
      <c r="BH11" s="10" t="b">
        <f t="shared" si="31"/>
        <v>1</v>
      </c>
      <c r="BI11" s="10" t="b">
        <f t="shared" si="34"/>
        <v>0</v>
      </c>
      <c r="BJ11" s="10" t="b">
        <f t="shared" si="32"/>
        <v>0</v>
      </c>
    </row>
    <row r="12" spans="1:62" x14ac:dyDescent="0.35">
      <c r="A12" s="51"/>
      <c r="B12" s="28"/>
      <c r="C12" s="28" t="s">
        <v>4</v>
      </c>
      <c r="D12" s="28"/>
      <c r="E12" s="28" t="s">
        <v>4</v>
      </c>
      <c r="F12" s="51"/>
      <c r="G12" s="51" t="s">
        <v>4</v>
      </c>
      <c r="H12" s="28"/>
      <c r="I12" s="28" t="s">
        <v>4</v>
      </c>
      <c r="J12" s="51"/>
      <c r="K12" s="28" t="s">
        <v>4</v>
      </c>
      <c r="L12" s="28" t="s">
        <v>454</v>
      </c>
      <c r="M12" s="28"/>
      <c r="N12" s="28"/>
      <c r="O12" s="28" t="s">
        <v>4</v>
      </c>
      <c r="P12" s="51"/>
      <c r="Q12" s="28" t="s">
        <v>4</v>
      </c>
      <c r="R12" s="28"/>
      <c r="S12" s="28" t="s">
        <v>4</v>
      </c>
      <c r="T12" s="28"/>
      <c r="U12" s="28" t="s">
        <v>4</v>
      </c>
      <c r="V12" s="28"/>
      <c r="W12" s="28" t="s">
        <v>4</v>
      </c>
      <c r="X12" s="28"/>
      <c r="Y12" s="28" t="s">
        <v>4</v>
      </c>
      <c r="Z12" s="10" t="str">
        <f>IF(AND('Section 8'!$L$4=No,OR($BG12=FALSE,$BH12=FALSE)),Tab_NotReq,
IF(AND($A12="",$B12="",$D12="",$F12="",$H12="",$J12="",$P12="",$X12="",$AB12="",$AC12=""),"",
IF(COUNTIF($AB12:$BC12,Incomplete)&gt;=1,Incomplete_or_multiple_errors&amp;": "&amp;INDEX($AB$2:$BC$4,1,MATCH(Incomplete,$AB12:$BC12,0)),Complete)))</f>
        <v/>
      </c>
      <c r="AA12" s="27"/>
      <c r="AB12" s="10" t="str">
        <f t="shared" si="5"/>
        <v/>
      </c>
      <c r="AC12" s="10" t="str">
        <f>IF($AC$1=No,"",
IF(OR(BG12=FALSE,BH12=FALSE),"",
IF(AND(SUMPRODUCT(--(BI12:BI$1003=TRUE))=0,SUMPRODUCT(--(BJ12:BJ$1003=TRUE))=0),"",Incomplete)))</f>
        <v/>
      </c>
      <c r="AD12" s="10" t="str">
        <f t="shared" si="6"/>
        <v/>
      </c>
      <c r="AE12" s="10"/>
      <c r="AF12" s="10" t="str" cm="1">
        <f t="array" ref="AF12">IF(AF$1=No,"",IF(ISBLANK($A12)=TRUE,"",
IF(SUMPRODUCT(--('Section 11'!$C$4:$C$337=$A12))=0,Incomplete,Complete)))</f>
        <v/>
      </c>
      <c r="AG12" s="10" t="str">
        <f t="shared" si="7"/>
        <v/>
      </c>
      <c r="AH12" s="10" t="str">
        <f t="shared" si="8"/>
        <v/>
      </c>
      <c r="AI12" s="10" t="str">
        <f t="shared" si="9"/>
        <v/>
      </c>
      <c r="AJ12" s="10" t="str">
        <f t="shared" si="10"/>
        <v/>
      </c>
      <c r="AK12" s="10" t="str">
        <f t="shared" si="11"/>
        <v/>
      </c>
      <c r="AL12" s="10" t="str">
        <f t="shared" si="12"/>
        <v/>
      </c>
      <c r="AM12" s="10" t="str">
        <f t="shared" si="13"/>
        <v/>
      </c>
      <c r="AN12" s="10" t="str">
        <f t="shared" si="14"/>
        <v/>
      </c>
      <c r="AO12" s="10" t="str">
        <f t="shared" si="15"/>
        <v/>
      </c>
      <c r="AP12" s="10" t="str">
        <f t="shared" si="16"/>
        <v/>
      </c>
      <c r="AQ12" s="10" t="str">
        <f t="shared" si="17"/>
        <v/>
      </c>
      <c r="AR12" s="10" t="str">
        <f t="shared" si="18"/>
        <v/>
      </c>
      <c r="AS12" s="10" t="str">
        <f t="shared" si="19"/>
        <v/>
      </c>
      <c r="AT12" s="10" t="str">
        <f t="shared" si="20"/>
        <v/>
      </c>
      <c r="AU12" s="10" t="str">
        <f t="shared" si="21"/>
        <v/>
      </c>
      <c r="AV12" s="10" t="str">
        <f t="shared" si="22"/>
        <v/>
      </c>
      <c r="AW12" s="10" t="str">
        <f t="shared" si="23"/>
        <v/>
      </c>
      <c r="AX12" s="10" t="str">
        <f t="shared" si="24"/>
        <v/>
      </c>
      <c r="AY12" s="10" t="str">
        <f t="shared" si="25"/>
        <v/>
      </c>
      <c r="AZ12" s="10" t="str">
        <f t="shared" si="26"/>
        <v/>
      </c>
      <c r="BA12" s="10" t="str">
        <f t="shared" si="27"/>
        <v/>
      </c>
      <c r="BB12" s="10" t="str">
        <f t="shared" si="28"/>
        <v/>
      </c>
      <c r="BC12" s="10" t="str">
        <f t="shared" si="29"/>
        <v/>
      </c>
      <c r="BD12" s="10"/>
      <c r="BE12" s="10" t="str">
        <f t="shared" si="30"/>
        <v/>
      </c>
      <c r="BF12" s="10"/>
      <c r="BG12" s="10" t="b">
        <f t="shared" si="33"/>
        <v>1</v>
      </c>
      <c r="BH12" s="10" t="b">
        <f t="shared" si="31"/>
        <v>1</v>
      </c>
      <c r="BI12" s="10" t="b">
        <f t="shared" si="34"/>
        <v>0</v>
      </c>
      <c r="BJ12" s="10" t="b">
        <f t="shared" si="32"/>
        <v>0</v>
      </c>
    </row>
    <row r="13" spans="1:62" x14ac:dyDescent="0.35">
      <c r="A13" s="51"/>
      <c r="B13" s="28"/>
      <c r="C13" s="28" t="s">
        <v>4</v>
      </c>
      <c r="D13" s="28"/>
      <c r="E13" s="28" t="s">
        <v>4</v>
      </c>
      <c r="F13" s="28"/>
      <c r="G13" s="51" t="s">
        <v>4</v>
      </c>
      <c r="H13" s="28"/>
      <c r="I13" s="28" t="s">
        <v>4</v>
      </c>
      <c r="J13" s="28"/>
      <c r="K13" s="28" t="s">
        <v>4</v>
      </c>
      <c r="L13" s="28" t="s">
        <v>454</v>
      </c>
      <c r="M13" s="28"/>
      <c r="N13" s="28"/>
      <c r="O13" s="28" t="s">
        <v>4</v>
      </c>
      <c r="P13" s="51"/>
      <c r="Q13" s="28" t="s">
        <v>4</v>
      </c>
      <c r="R13" s="28"/>
      <c r="S13" s="28" t="s">
        <v>4</v>
      </c>
      <c r="T13" s="28"/>
      <c r="U13" s="28" t="s">
        <v>4</v>
      </c>
      <c r="V13" s="28"/>
      <c r="W13" s="28" t="s">
        <v>4</v>
      </c>
      <c r="X13" s="28"/>
      <c r="Y13" s="28" t="s">
        <v>4</v>
      </c>
      <c r="Z13" s="10" t="str">
        <f>IF(AND('Section 8'!$L$4=No,OR($BG13=FALSE,$BH13=FALSE)),Tab_NotReq,
IF(AND($A13="",$B13="",$D13="",$F13="",$H13="",$J13="",$P13="",$X13="",$AB13="",$AC13=""),"",
IF(COUNTIF($AB13:$BC13,Incomplete)&gt;=1,Incomplete_or_multiple_errors&amp;": "&amp;INDEX($AB$2:$BC$4,1,MATCH(Incomplete,$AB13:$BC13,0)),Complete)))</f>
        <v/>
      </c>
      <c r="AA13" s="27"/>
      <c r="AB13" s="10" t="str">
        <f t="shared" si="5"/>
        <v/>
      </c>
      <c r="AC13" s="10" t="str">
        <f>IF($AC$1=No,"",
IF(OR(BG13=FALSE,BH13=FALSE),"",
IF(AND(SUMPRODUCT(--(BI13:BI$1003=TRUE))=0,SUMPRODUCT(--(BJ13:BJ$1003=TRUE))=0),"",Incomplete)))</f>
        <v/>
      </c>
      <c r="AD13" s="10" t="str">
        <f t="shared" si="6"/>
        <v/>
      </c>
      <c r="AE13" s="10"/>
      <c r="AF13" s="10" t="str" cm="1">
        <f t="array" ref="AF13">IF(AF$1=No,"",IF(ISBLANK($A13)=TRUE,"",
IF(SUMPRODUCT(--('Section 11'!$C$4:$C$337=$A13))=0,Incomplete,Complete)))</f>
        <v/>
      </c>
      <c r="AG13" s="10" t="str">
        <f t="shared" si="7"/>
        <v/>
      </c>
      <c r="AH13" s="10" t="str">
        <f t="shared" si="8"/>
        <v/>
      </c>
      <c r="AI13" s="10" t="str">
        <f t="shared" si="9"/>
        <v/>
      </c>
      <c r="AJ13" s="10" t="str">
        <f t="shared" si="10"/>
        <v/>
      </c>
      <c r="AK13" s="10" t="str">
        <f t="shared" si="11"/>
        <v/>
      </c>
      <c r="AL13" s="10" t="str">
        <f t="shared" si="12"/>
        <v/>
      </c>
      <c r="AM13" s="10" t="str">
        <f t="shared" si="13"/>
        <v/>
      </c>
      <c r="AN13" s="10" t="str">
        <f t="shared" si="14"/>
        <v/>
      </c>
      <c r="AO13" s="10" t="str">
        <f t="shared" si="15"/>
        <v/>
      </c>
      <c r="AP13" s="10" t="str">
        <f t="shared" si="16"/>
        <v/>
      </c>
      <c r="AQ13" s="10" t="str">
        <f t="shared" si="17"/>
        <v/>
      </c>
      <c r="AR13" s="10" t="str">
        <f t="shared" si="18"/>
        <v/>
      </c>
      <c r="AS13" s="10" t="str">
        <f t="shared" si="19"/>
        <v/>
      </c>
      <c r="AT13" s="10" t="str">
        <f t="shared" si="20"/>
        <v/>
      </c>
      <c r="AU13" s="10" t="str">
        <f t="shared" si="21"/>
        <v/>
      </c>
      <c r="AV13" s="10" t="str">
        <f t="shared" si="22"/>
        <v/>
      </c>
      <c r="AW13" s="10" t="str">
        <f t="shared" si="23"/>
        <v/>
      </c>
      <c r="AX13" s="10" t="str">
        <f t="shared" si="24"/>
        <v/>
      </c>
      <c r="AY13" s="10" t="str">
        <f t="shared" si="25"/>
        <v/>
      </c>
      <c r="AZ13" s="10" t="str">
        <f t="shared" si="26"/>
        <v/>
      </c>
      <c r="BA13" s="10" t="str">
        <f t="shared" si="27"/>
        <v/>
      </c>
      <c r="BB13" s="10" t="str">
        <f t="shared" si="28"/>
        <v/>
      </c>
      <c r="BC13" s="10" t="str">
        <f t="shared" si="29"/>
        <v/>
      </c>
      <c r="BD13" s="10"/>
      <c r="BE13" s="10" t="str">
        <f t="shared" si="30"/>
        <v/>
      </c>
      <c r="BF13" s="10"/>
      <c r="BG13" s="10" t="b">
        <f t="shared" si="33"/>
        <v>1</v>
      </c>
      <c r="BH13" s="10" t="b">
        <f t="shared" si="31"/>
        <v>1</v>
      </c>
      <c r="BI13" s="10" t="b">
        <f t="shared" si="34"/>
        <v>0</v>
      </c>
      <c r="BJ13" s="10" t="b">
        <f t="shared" si="32"/>
        <v>0</v>
      </c>
    </row>
    <row r="14" spans="1:62" x14ac:dyDescent="0.35">
      <c r="A14" s="51"/>
      <c r="B14" s="28"/>
      <c r="C14" s="28" t="s">
        <v>4</v>
      </c>
      <c r="D14" s="28"/>
      <c r="E14" s="28" t="s">
        <v>4</v>
      </c>
      <c r="F14" s="28"/>
      <c r="G14" s="51" t="s">
        <v>4</v>
      </c>
      <c r="H14" s="28"/>
      <c r="I14" s="28" t="s">
        <v>4</v>
      </c>
      <c r="J14" s="28"/>
      <c r="K14" s="28" t="s">
        <v>4</v>
      </c>
      <c r="L14" s="28" t="s">
        <v>454</v>
      </c>
      <c r="M14" s="28"/>
      <c r="N14" s="28"/>
      <c r="O14" s="28" t="s">
        <v>4</v>
      </c>
      <c r="P14" s="51"/>
      <c r="Q14" s="28" t="s">
        <v>4</v>
      </c>
      <c r="R14" s="28"/>
      <c r="S14" s="28" t="s">
        <v>4</v>
      </c>
      <c r="T14" s="28"/>
      <c r="U14" s="28" t="s">
        <v>4</v>
      </c>
      <c r="V14" s="28"/>
      <c r="W14" s="28" t="s">
        <v>4</v>
      </c>
      <c r="X14" s="28"/>
      <c r="Y14" s="28" t="s">
        <v>4</v>
      </c>
      <c r="Z14" s="10" t="str">
        <f>IF(AND('Section 8'!$L$4=No,OR($BG14=FALSE,$BH14=FALSE)),Tab_NotReq,
IF(AND($A14="",$B14="",$D14="",$F14="",$H14="",$J14="",$P14="",$X14="",$AB14="",$AC14=""),"",
IF(COUNTIF($AB14:$BC14,Incomplete)&gt;=1,Incomplete_or_multiple_errors&amp;": "&amp;INDEX($AB$2:$BC$4,1,MATCH(Incomplete,$AB14:$BC14,0)),Complete)))</f>
        <v/>
      </c>
      <c r="AA14" s="27"/>
      <c r="AB14" s="10" t="str">
        <f t="shared" si="5"/>
        <v/>
      </c>
      <c r="AC14" s="10" t="str">
        <f>IF($AC$1=No,"",
IF(OR(BG14=FALSE,BH14=FALSE),"",
IF(AND(SUMPRODUCT(--(BI14:BI$1003=TRUE))=0,SUMPRODUCT(--(BJ14:BJ$1003=TRUE))=0),"",Incomplete)))</f>
        <v/>
      </c>
      <c r="AD14" s="10" t="str">
        <f t="shared" si="6"/>
        <v/>
      </c>
      <c r="AE14" s="10"/>
      <c r="AF14" s="10" t="str" cm="1">
        <f t="array" ref="AF14">IF(AF$1=No,"",IF(ISBLANK($A14)=TRUE,"",
IF(SUMPRODUCT(--('Section 11'!$C$4:$C$337=$A14))=0,Incomplete,Complete)))</f>
        <v/>
      </c>
      <c r="AG14" s="10" t="str">
        <f t="shared" si="7"/>
        <v/>
      </c>
      <c r="AH14" s="10" t="str">
        <f t="shared" si="8"/>
        <v/>
      </c>
      <c r="AI14" s="10" t="str">
        <f t="shared" si="9"/>
        <v/>
      </c>
      <c r="AJ14" s="10" t="str">
        <f t="shared" si="10"/>
        <v/>
      </c>
      <c r="AK14" s="10" t="str">
        <f t="shared" si="11"/>
        <v/>
      </c>
      <c r="AL14" s="10" t="str">
        <f t="shared" si="12"/>
        <v/>
      </c>
      <c r="AM14" s="10" t="str">
        <f t="shared" si="13"/>
        <v/>
      </c>
      <c r="AN14" s="10" t="str">
        <f t="shared" si="14"/>
        <v/>
      </c>
      <c r="AO14" s="10" t="str">
        <f t="shared" si="15"/>
        <v/>
      </c>
      <c r="AP14" s="10" t="str">
        <f t="shared" si="16"/>
        <v/>
      </c>
      <c r="AQ14" s="10" t="str">
        <f t="shared" si="17"/>
        <v/>
      </c>
      <c r="AR14" s="10" t="str">
        <f t="shared" si="18"/>
        <v/>
      </c>
      <c r="AS14" s="10" t="str">
        <f t="shared" si="19"/>
        <v/>
      </c>
      <c r="AT14" s="10" t="str">
        <f t="shared" si="20"/>
        <v/>
      </c>
      <c r="AU14" s="10" t="str">
        <f t="shared" si="21"/>
        <v/>
      </c>
      <c r="AV14" s="10" t="str">
        <f t="shared" si="22"/>
        <v/>
      </c>
      <c r="AW14" s="10" t="str">
        <f t="shared" si="23"/>
        <v/>
      </c>
      <c r="AX14" s="10" t="str">
        <f t="shared" si="24"/>
        <v/>
      </c>
      <c r="AY14" s="10" t="str">
        <f t="shared" si="25"/>
        <v/>
      </c>
      <c r="AZ14" s="10" t="str">
        <f t="shared" si="26"/>
        <v/>
      </c>
      <c r="BA14" s="10" t="str">
        <f t="shared" si="27"/>
        <v/>
      </c>
      <c r="BB14" s="10" t="str">
        <f t="shared" si="28"/>
        <v/>
      </c>
      <c r="BC14" s="10" t="str">
        <f t="shared" si="29"/>
        <v/>
      </c>
      <c r="BD14" s="10"/>
      <c r="BE14" s="10" t="str">
        <f t="shared" si="30"/>
        <v/>
      </c>
      <c r="BF14" s="10"/>
      <c r="BG14" s="10" t="b">
        <f t="shared" si="33"/>
        <v>1</v>
      </c>
      <c r="BH14" s="10" t="b">
        <f t="shared" si="31"/>
        <v>1</v>
      </c>
      <c r="BI14" s="10" t="b">
        <f t="shared" si="34"/>
        <v>0</v>
      </c>
      <c r="BJ14" s="10" t="b">
        <f t="shared" si="32"/>
        <v>0</v>
      </c>
    </row>
    <row r="15" spans="1:62" x14ac:dyDescent="0.35">
      <c r="A15" s="51"/>
      <c r="B15" s="28"/>
      <c r="C15" s="28" t="s">
        <v>4</v>
      </c>
      <c r="D15" s="28"/>
      <c r="E15" s="28" t="s">
        <v>4</v>
      </c>
      <c r="F15" s="28"/>
      <c r="G15" s="51" t="s">
        <v>4</v>
      </c>
      <c r="H15" s="28"/>
      <c r="I15" s="28" t="s">
        <v>4</v>
      </c>
      <c r="J15" s="28"/>
      <c r="K15" s="28" t="s">
        <v>4</v>
      </c>
      <c r="L15" s="28" t="s">
        <v>454</v>
      </c>
      <c r="M15" s="28"/>
      <c r="N15" s="28"/>
      <c r="O15" s="28" t="s">
        <v>4</v>
      </c>
      <c r="P15" s="51"/>
      <c r="Q15" s="28" t="s">
        <v>4</v>
      </c>
      <c r="R15" s="28"/>
      <c r="S15" s="28" t="s">
        <v>4</v>
      </c>
      <c r="T15" s="28"/>
      <c r="U15" s="28" t="s">
        <v>4</v>
      </c>
      <c r="V15" s="28"/>
      <c r="W15" s="28" t="s">
        <v>4</v>
      </c>
      <c r="X15" s="28"/>
      <c r="Y15" s="28" t="s">
        <v>4</v>
      </c>
      <c r="Z15" s="10" t="str">
        <f>IF(AND('Section 8'!$L$4=No,OR($BG15=FALSE,$BH15=FALSE)),Tab_NotReq,
IF(AND($A15="",$B15="",$D15="",$F15="",$H15="",$J15="",$P15="",$X15="",$AB15="",$AC15=""),"",
IF(COUNTIF($AB15:$BC15,Incomplete)&gt;=1,Incomplete_or_multiple_errors&amp;": "&amp;INDEX($AB$2:$BC$4,1,MATCH(Incomplete,$AB15:$BC15,0)),Complete)))</f>
        <v/>
      </c>
      <c r="AA15" s="27"/>
      <c r="AB15" s="10" t="str">
        <f t="shared" si="5"/>
        <v/>
      </c>
      <c r="AC15" s="10" t="str">
        <f>IF($AC$1=No,"",
IF(OR(BG15=FALSE,BH15=FALSE),"",
IF(AND(SUMPRODUCT(--(BI15:BI$1003=TRUE))=0,SUMPRODUCT(--(BJ15:BJ$1003=TRUE))=0),"",Incomplete)))</f>
        <v/>
      </c>
      <c r="AD15" s="10" t="str">
        <f t="shared" si="6"/>
        <v/>
      </c>
      <c r="AE15" s="10"/>
      <c r="AF15" s="10" t="str" cm="1">
        <f t="array" ref="AF15">IF(AF$1=No,"",IF(ISBLANK($A15)=TRUE,"",
IF(SUMPRODUCT(--('Section 11'!$C$4:$C$337=$A15))=0,Incomplete,Complete)))</f>
        <v/>
      </c>
      <c r="AG15" s="10" t="str">
        <f t="shared" si="7"/>
        <v/>
      </c>
      <c r="AH15" s="10" t="str">
        <f t="shared" si="8"/>
        <v/>
      </c>
      <c r="AI15" s="10" t="str">
        <f t="shared" si="9"/>
        <v/>
      </c>
      <c r="AJ15" s="10" t="str">
        <f t="shared" si="10"/>
        <v/>
      </c>
      <c r="AK15" s="10" t="str">
        <f t="shared" si="11"/>
        <v/>
      </c>
      <c r="AL15" s="10" t="str">
        <f t="shared" si="12"/>
        <v/>
      </c>
      <c r="AM15" s="10" t="str">
        <f t="shared" si="13"/>
        <v/>
      </c>
      <c r="AN15" s="10" t="str">
        <f t="shared" si="14"/>
        <v/>
      </c>
      <c r="AO15" s="10" t="str">
        <f t="shared" si="15"/>
        <v/>
      </c>
      <c r="AP15" s="10" t="str">
        <f t="shared" si="16"/>
        <v/>
      </c>
      <c r="AQ15" s="10" t="str">
        <f t="shared" si="17"/>
        <v/>
      </c>
      <c r="AR15" s="10" t="str">
        <f t="shared" si="18"/>
        <v/>
      </c>
      <c r="AS15" s="10" t="str">
        <f t="shared" si="19"/>
        <v/>
      </c>
      <c r="AT15" s="10" t="str">
        <f t="shared" si="20"/>
        <v/>
      </c>
      <c r="AU15" s="10" t="str">
        <f t="shared" si="21"/>
        <v/>
      </c>
      <c r="AV15" s="10" t="str">
        <f t="shared" si="22"/>
        <v/>
      </c>
      <c r="AW15" s="10" t="str">
        <f t="shared" si="23"/>
        <v/>
      </c>
      <c r="AX15" s="10" t="str">
        <f t="shared" si="24"/>
        <v/>
      </c>
      <c r="AY15" s="10" t="str">
        <f t="shared" si="25"/>
        <v/>
      </c>
      <c r="AZ15" s="10" t="str">
        <f t="shared" si="26"/>
        <v/>
      </c>
      <c r="BA15" s="10" t="str">
        <f t="shared" si="27"/>
        <v/>
      </c>
      <c r="BB15" s="10" t="str">
        <f t="shared" si="28"/>
        <v/>
      </c>
      <c r="BC15" s="10" t="str">
        <f t="shared" si="29"/>
        <v/>
      </c>
      <c r="BD15" s="10"/>
      <c r="BE15" s="10" t="str">
        <f t="shared" si="30"/>
        <v/>
      </c>
      <c r="BF15" s="10"/>
      <c r="BG15" s="10" t="b">
        <f t="shared" si="33"/>
        <v>1</v>
      </c>
      <c r="BH15" s="10" t="b">
        <f t="shared" si="31"/>
        <v>1</v>
      </c>
      <c r="BI15" s="10" t="b">
        <f t="shared" si="34"/>
        <v>0</v>
      </c>
      <c r="BJ15" s="10" t="b">
        <f t="shared" si="32"/>
        <v>0</v>
      </c>
    </row>
    <row r="16" spans="1:62" x14ac:dyDescent="0.35">
      <c r="A16" s="51"/>
      <c r="B16" s="28"/>
      <c r="C16" s="28" t="s">
        <v>4</v>
      </c>
      <c r="D16" s="28"/>
      <c r="E16" s="28" t="s">
        <v>4</v>
      </c>
      <c r="F16" s="28"/>
      <c r="G16" s="51" t="s">
        <v>4</v>
      </c>
      <c r="H16" s="28"/>
      <c r="I16" s="28" t="s">
        <v>4</v>
      </c>
      <c r="J16" s="28"/>
      <c r="K16" s="28" t="s">
        <v>4</v>
      </c>
      <c r="L16" s="28" t="s">
        <v>454</v>
      </c>
      <c r="M16" s="28"/>
      <c r="N16" s="28"/>
      <c r="O16" s="28" t="s">
        <v>4</v>
      </c>
      <c r="P16" s="51"/>
      <c r="Q16" s="28" t="s">
        <v>4</v>
      </c>
      <c r="R16" s="28"/>
      <c r="S16" s="28" t="s">
        <v>4</v>
      </c>
      <c r="T16" s="28"/>
      <c r="U16" s="28" t="s">
        <v>4</v>
      </c>
      <c r="V16" s="28"/>
      <c r="W16" s="28" t="s">
        <v>4</v>
      </c>
      <c r="X16" s="28"/>
      <c r="Y16" s="28" t="s">
        <v>4</v>
      </c>
      <c r="Z16" s="10" t="str">
        <f>IF(AND('Section 8'!$L$4=No,OR($BG16=FALSE,$BH16=FALSE)),Tab_NotReq,
IF(AND($A16="",$B16="",$D16="",$F16="",$H16="",$J16="",$P16="",$X16="",$AB16="",$AC16=""),"",
IF(COUNTIF($AB16:$BC16,Incomplete)&gt;=1,Incomplete_or_multiple_errors&amp;": "&amp;INDEX($AB$2:$BC$4,1,MATCH(Incomplete,$AB16:$BC16,0)),Complete)))</f>
        <v/>
      </c>
      <c r="AA16" s="27"/>
      <c r="AB16" s="10" t="str">
        <f t="shared" si="5"/>
        <v/>
      </c>
      <c r="AC16" s="10" t="str">
        <f>IF($AC$1=No,"",
IF(OR(BG16=FALSE,BH16=FALSE),"",
IF(AND(SUMPRODUCT(--(BI16:BI$1003=TRUE))=0,SUMPRODUCT(--(BJ16:BJ$1003=TRUE))=0),"",Incomplete)))</f>
        <v/>
      </c>
      <c r="AD16" s="10" t="str">
        <f t="shared" si="6"/>
        <v/>
      </c>
      <c r="AE16" s="10"/>
      <c r="AF16" s="10" t="str" cm="1">
        <f t="array" ref="AF16">IF(AF$1=No,"",IF(ISBLANK($A16)=TRUE,"",
IF(SUMPRODUCT(--('Section 11'!$C$4:$C$337=$A16))=0,Incomplete,Complete)))</f>
        <v/>
      </c>
      <c r="AG16" s="10" t="str">
        <f t="shared" si="7"/>
        <v/>
      </c>
      <c r="AH16" s="10" t="str">
        <f t="shared" si="8"/>
        <v/>
      </c>
      <c r="AI16" s="10" t="str">
        <f t="shared" si="9"/>
        <v/>
      </c>
      <c r="AJ16" s="10" t="str">
        <f t="shared" si="10"/>
        <v/>
      </c>
      <c r="AK16" s="10" t="str">
        <f t="shared" si="11"/>
        <v/>
      </c>
      <c r="AL16" s="10" t="str">
        <f t="shared" si="12"/>
        <v/>
      </c>
      <c r="AM16" s="10" t="str">
        <f t="shared" si="13"/>
        <v/>
      </c>
      <c r="AN16" s="10" t="str">
        <f t="shared" si="14"/>
        <v/>
      </c>
      <c r="AO16" s="10" t="str">
        <f t="shared" si="15"/>
        <v/>
      </c>
      <c r="AP16" s="10" t="str">
        <f t="shared" si="16"/>
        <v/>
      </c>
      <c r="AQ16" s="10" t="str">
        <f t="shared" si="17"/>
        <v/>
      </c>
      <c r="AR16" s="10" t="str">
        <f t="shared" si="18"/>
        <v/>
      </c>
      <c r="AS16" s="10" t="str">
        <f t="shared" si="19"/>
        <v/>
      </c>
      <c r="AT16" s="10" t="str">
        <f t="shared" si="20"/>
        <v/>
      </c>
      <c r="AU16" s="10" t="str">
        <f t="shared" si="21"/>
        <v/>
      </c>
      <c r="AV16" s="10" t="str">
        <f t="shared" si="22"/>
        <v/>
      </c>
      <c r="AW16" s="10" t="str">
        <f t="shared" si="23"/>
        <v/>
      </c>
      <c r="AX16" s="10" t="str">
        <f t="shared" si="24"/>
        <v/>
      </c>
      <c r="AY16" s="10" t="str">
        <f t="shared" si="25"/>
        <v/>
      </c>
      <c r="AZ16" s="10" t="str">
        <f t="shared" si="26"/>
        <v/>
      </c>
      <c r="BA16" s="10" t="str">
        <f t="shared" si="27"/>
        <v/>
      </c>
      <c r="BB16" s="10" t="str">
        <f t="shared" si="28"/>
        <v/>
      </c>
      <c r="BC16" s="10" t="str">
        <f t="shared" si="29"/>
        <v/>
      </c>
      <c r="BD16" s="10"/>
      <c r="BE16" s="10" t="str">
        <f t="shared" si="30"/>
        <v/>
      </c>
      <c r="BF16" s="10"/>
      <c r="BG16" s="10" t="b">
        <f t="shared" si="33"/>
        <v>1</v>
      </c>
      <c r="BH16" s="10" t="b">
        <f t="shared" si="31"/>
        <v>1</v>
      </c>
      <c r="BI16" s="10" t="b">
        <f t="shared" si="34"/>
        <v>0</v>
      </c>
      <c r="BJ16" s="10" t="b">
        <f t="shared" si="32"/>
        <v>0</v>
      </c>
    </row>
    <row r="17" spans="1:62" x14ac:dyDescent="0.35">
      <c r="A17" s="51"/>
      <c r="B17" s="28"/>
      <c r="C17" s="28" t="s">
        <v>4</v>
      </c>
      <c r="D17" s="28"/>
      <c r="E17" s="28" t="s">
        <v>4</v>
      </c>
      <c r="F17" s="28"/>
      <c r="G17" s="51" t="s">
        <v>4</v>
      </c>
      <c r="H17" s="28"/>
      <c r="I17" s="28" t="s">
        <v>4</v>
      </c>
      <c r="J17" s="28"/>
      <c r="K17" s="28" t="s">
        <v>4</v>
      </c>
      <c r="L17" s="28" t="s">
        <v>454</v>
      </c>
      <c r="M17" s="28"/>
      <c r="N17" s="28"/>
      <c r="O17" s="28" t="s">
        <v>4</v>
      </c>
      <c r="P17" s="51"/>
      <c r="Q17" s="28" t="s">
        <v>4</v>
      </c>
      <c r="R17" s="28"/>
      <c r="S17" s="28" t="s">
        <v>4</v>
      </c>
      <c r="T17" s="28"/>
      <c r="U17" s="28" t="s">
        <v>4</v>
      </c>
      <c r="V17" s="28"/>
      <c r="W17" s="28" t="s">
        <v>4</v>
      </c>
      <c r="X17" s="28"/>
      <c r="Y17" s="28" t="s">
        <v>4</v>
      </c>
      <c r="Z17" s="10" t="str">
        <f>IF(AND('Section 8'!$L$4=No,OR($BG17=FALSE,$BH17=FALSE)),Tab_NotReq,
IF(AND($A17="",$B17="",$D17="",$F17="",$H17="",$J17="",$P17="",$X17="",$AB17="",$AC17=""),"",
IF(COUNTIF($AB17:$BC17,Incomplete)&gt;=1,Incomplete_or_multiple_errors&amp;": "&amp;INDEX($AB$2:$BC$4,1,MATCH(Incomplete,$AB17:$BC17,0)),Complete)))</f>
        <v/>
      </c>
      <c r="AA17" s="27"/>
      <c r="AB17" s="10" t="str">
        <f t="shared" si="5"/>
        <v/>
      </c>
      <c r="AC17" s="10" t="str">
        <f>IF($AC$1=No,"",
IF(OR(BG17=FALSE,BH17=FALSE),"",
IF(AND(SUMPRODUCT(--(BI17:BI$1003=TRUE))=0,SUMPRODUCT(--(BJ17:BJ$1003=TRUE))=0),"",Incomplete)))</f>
        <v/>
      </c>
      <c r="AD17" s="10" t="str">
        <f t="shared" si="6"/>
        <v/>
      </c>
      <c r="AE17" s="10"/>
      <c r="AF17" s="10" t="str" cm="1">
        <f t="array" ref="AF17">IF(AF$1=No,"",IF(ISBLANK($A17)=TRUE,"",
IF(SUMPRODUCT(--('Section 11'!$C$4:$C$337=$A17))=0,Incomplete,Complete)))</f>
        <v/>
      </c>
      <c r="AG17" s="10" t="str">
        <f t="shared" si="7"/>
        <v/>
      </c>
      <c r="AH17" s="10" t="str">
        <f t="shared" si="8"/>
        <v/>
      </c>
      <c r="AI17" s="10" t="str">
        <f t="shared" si="9"/>
        <v/>
      </c>
      <c r="AJ17" s="10" t="str">
        <f t="shared" si="10"/>
        <v/>
      </c>
      <c r="AK17" s="10" t="str">
        <f t="shared" si="11"/>
        <v/>
      </c>
      <c r="AL17" s="10" t="str">
        <f t="shared" si="12"/>
        <v/>
      </c>
      <c r="AM17" s="10" t="str">
        <f t="shared" si="13"/>
        <v/>
      </c>
      <c r="AN17" s="10" t="str">
        <f t="shared" si="14"/>
        <v/>
      </c>
      <c r="AO17" s="10" t="str">
        <f t="shared" si="15"/>
        <v/>
      </c>
      <c r="AP17" s="10" t="str">
        <f t="shared" si="16"/>
        <v/>
      </c>
      <c r="AQ17" s="10" t="str">
        <f t="shared" si="17"/>
        <v/>
      </c>
      <c r="AR17" s="10" t="str">
        <f t="shared" si="18"/>
        <v/>
      </c>
      <c r="AS17" s="10" t="str">
        <f t="shared" si="19"/>
        <v/>
      </c>
      <c r="AT17" s="10" t="str">
        <f t="shared" si="20"/>
        <v/>
      </c>
      <c r="AU17" s="10" t="str">
        <f t="shared" si="21"/>
        <v/>
      </c>
      <c r="AV17" s="10" t="str">
        <f t="shared" si="22"/>
        <v/>
      </c>
      <c r="AW17" s="10" t="str">
        <f t="shared" si="23"/>
        <v/>
      </c>
      <c r="AX17" s="10" t="str">
        <f t="shared" si="24"/>
        <v/>
      </c>
      <c r="AY17" s="10" t="str">
        <f t="shared" si="25"/>
        <v/>
      </c>
      <c r="AZ17" s="10" t="str">
        <f t="shared" si="26"/>
        <v/>
      </c>
      <c r="BA17" s="10" t="str">
        <f t="shared" si="27"/>
        <v/>
      </c>
      <c r="BB17" s="10" t="str">
        <f t="shared" si="28"/>
        <v/>
      </c>
      <c r="BC17" s="10" t="str">
        <f t="shared" si="29"/>
        <v/>
      </c>
      <c r="BD17" s="10"/>
      <c r="BE17" s="10" t="str">
        <f t="shared" si="30"/>
        <v/>
      </c>
      <c r="BF17" s="10"/>
      <c r="BG17" s="10" t="b">
        <f t="shared" si="33"/>
        <v>1</v>
      </c>
      <c r="BH17" s="10" t="b">
        <f t="shared" si="31"/>
        <v>1</v>
      </c>
      <c r="BI17" s="10" t="b">
        <f t="shared" si="34"/>
        <v>0</v>
      </c>
      <c r="BJ17" s="10" t="b">
        <f t="shared" si="32"/>
        <v>0</v>
      </c>
    </row>
    <row r="18" spans="1:62" x14ac:dyDescent="0.35">
      <c r="A18" s="51"/>
      <c r="B18" s="28"/>
      <c r="C18" s="28" t="s">
        <v>4</v>
      </c>
      <c r="D18" s="28"/>
      <c r="E18" s="28" t="s">
        <v>4</v>
      </c>
      <c r="F18" s="28"/>
      <c r="G18" s="51" t="s">
        <v>4</v>
      </c>
      <c r="H18" s="28"/>
      <c r="I18" s="28" t="s">
        <v>4</v>
      </c>
      <c r="J18" s="28"/>
      <c r="K18" s="28" t="s">
        <v>4</v>
      </c>
      <c r="L18" s="28" t="s">
        <v>454</v>
      </c>
      <c r="M18" s="28"/>
      <c r="N18" s="28"/>
      <c r="O18" s="28" t="s">
        <v>4</v>
      </c>
      <c r="P18" s="51"/>
      <c r="Q18" s="28" t="s">
        <v>4</v>
      </c>
      <c r="R18" s="28"/>
      <c r="S18" s="28" t="s">
        <v>4</v>
      </c>
      <c r="T18" s="28"/>
      <c r="U18" s="28" t="s">
        <v>4</v>
      </c>
      <c r="V18" s="28"/>
      <c r="W18" s="28" t="s">
        <v>4</v>
      </c>
      <c r="X18" s="28"/>
      <c r="Y18" s="28" t="s">
        <v>4</v>
      </c>
      <c r="Z18" s="10" t="str">
        <f>IF(AND('Section 8'!$L$4=No,OR($BG18=FALSE,$BH18=FALSE)),Tab_NotReq,
IF(AND($A18="",$B18="",$D18="",$F18="",$H18="",$J18="",$P18="",$X18="",$AB18="",$AC18=""),"",
IF(COUNTIF($AB18:$BC18,Incomplete)&gt;=1,Incomplete_or_multiple_errors&amp;": "&amp;INDEX($AB$2:$BC$4,1,MATCH(Incomplete,$AB18:$BC18,0)),Complete)))</f>
        <v/>
      </c>
      <c r="AA18" s="27"/>
      <c r="AB18" s="10" t="str">
        <f t="shared" si="5"/>
        <v/>
      </c>
      <c r="AC18" s="10" t="str">
        <f>IF($AC$1=No,"",
IF(OR(BG18=FALSE,BH18=FALSE),"",
IF(AND(SUMPRODUCT(--(BI18:BI$1003=TRUE))=0,SUMPRODUCT(--(BJ18:BJ$1003=TRUE))=0),"",Incomplete)))</f>
        <v/>
      </c>
      <c r="AD18" s="10" t="str">
        <f t="shared" si="6"/>
        <v/>
      </c>
      <c r="AE18" s="10"/>
      <c r="AF18" s="10" t="str" cm="1">
        <f t="array" ref="AF18">IF(AF$1=No,"",IF(ISBLANK($A18)=TRUE,"",
IF(SUMPRODUCT(--('Section 11'!$C$4:$C$337=$A18))=0,Incomplete,Complete)))</f>
        <v/>
      </c>
      <c r="AG18" s="10" t="str">
        <f t="shared" si="7"/>
        <v/>
      </c>
      <c r="AH18" s="10" t="str">
        <f t="shared" si="8"/>
        <v/>
      </c>
      <c r="AI18" s="10" t="str">
        <f t="shared" si="9"/>
        <v/>
      </c>
      <c r="AJ18" s="10" t="str">
        <f t="shared" si="10"/>
        <v/>
      </c>
      <c r="AK18" s="10" t="str">
        <f t="shared" si="11"/>
        <v/>
      </c>
      <c r="AL18" s="10" t="str">
        <f t="shared" si="12"/>
        <v/>
      </c>
      <c r="AM18" s="10" t="str">
        <f t="shared" si="13"/>
        <v/>
      </c>
      <c r="AN18" s="10" t="str">
        <f t="shared" si="14"/>
        <v/>
      </c>
      <c r="AO18" s="10" t="str">
        <f t="shared" si="15"/>
        <v/>
      </c>
      <c r="AP18" s="10" t="str">
        <f t="shared" si="16"/>
        <v/>
      </c>
      <c r="AQ18" s="10" t="str">
        <f t="shared" si="17"/>
        <v/>
      </c>
      <c r="AR18" s="10" t="str">
        <f t="shared" si="18"/>
        <v/>
      </c>
      <c r="AS18" s="10" t="str">
        <f t="shared" si="19"/>
        <v/>
      </c>
      <c r="AT18" s="10" t="str">
        <f t="shared" si="20"/>
        <v/>
      </c>
      <c r="AU18" s="10" t="str">
        <f t="shared" si="21"/>
        <v/>
      </c>
      <c r="AV18" s="10" t="str">
        <f t="shared" si="22"/>
        <v/>
      </c>
      <c r="AW18" s="10" t="str">
        <f t="shared" si="23"/>
        <v/>
      </c>
      <c r="AX18" s="10" t="str">
        <f t="shared" si="24"/>
        <v/>
      </c>
      <c r="AY18" s="10" t="str">
        <f t="shared" si="25"/>
        <v/>
      </c>
      <c r="AZ18" s="10" t="str">
        <f t="shared" si="26"/>
        <v/>
      </c>
      <c r="BA18" s="10" t="str">
        <f t="shared" si="27"/>
        <v/>
      </c>
      <c r="BB18" s="10" t="str">
        <f t="shared" si="28"/>
        <v/>
      </c>
      <c r="BC18" s="10" t="str">
        <f t="shared" si="29"/>
        <v/>
      </c>
      <c r="BD18" s="10"/>
      <c r="BE18" s="10" t="str">
        <f t="shared" si="30"/>
        <v/>
      </c>
      <c r="BF18" s="10"/>
      <c r="BG18" s="10" t="b">
        <f t="shared" si="33"/>
        <v>1</v>
      </c>
      <c r="BH18" s="10" t="b">
        <f t="shared" si="31"/>
        <v>1</v>
      </c>
      <c r="BI18" s="10" t="b">
        <f t="shared" si="34"/>
        <v>0</v>
      </c>
      <c r="BJ18" s="10" t="b">
        <f t="shared" si="32"/>
        <v>0</v>
      </c>
    </row>
    <row r="19" spans="1:62" x14ac:dyDescent="0.35">
      <c r="A19" s="51"/>
      <c r="B19" s="28"/>
      <c r="C19" s="28" t="s">
        <v>4</v>
      </c>
      <c r="D19" s="28"/>
      <c r="E19" s="28" t="s">
        <v>4</v>
      </c>
      <c r="F19" s="28"/>
      <c r="G19" s="51" t="s">
        <v>4</v>
      </c>
      <c r="H19" s="28"/>
      <c r="I19" s="28" t="s">
        <v>4</v>
      </c>
      <c r="J19" s="28"/>
      <c r="K19" s="28" t="s">
        <v>4</v>
      </c>
      <c r="L19" s="28" t="s">
        <v>454</v>
      </c>
      <c r="M19" s="28"/>
      <c r="N19" s="28"/>
      <c r="O19" s="28" t="s">
        <v>4</v>
      </c>
      <c r="P19" s="51"/>
      <c r="Q19" s="28" t="s">
        <v>4</v>
      </c>
      <c r="R19" s="28"/>
      <c r="S19" s="28" t="s">
        <v>4</v>
      </c>
      <c r="T19" s="28"/>
      <c r="U19" s="28" t="s">
        <v>4</v>
      </c>
      <c r="V19" s="28"/>
      <c r="W19" s="28" t="s">
        <v>4</v>
      </c>
      <c r="X19" s="28"/>
      <c r="Y19" s="28" t="s">
        <v>4</v>
      </c>
      <c r="Z19" s="10" t="str">
        <f>IF(AND('Section 8'!$L$4=No,OR($BG19=FALSE,$BH19=FALSE)),Tab_NotReq,
IF(AND($A19="",$B19="",$D19="",$F19="",$H19="",$J19="",$P19="",$X19="",$AB19="",$AC19=""),"",
IF(COUNTIF($AB19:$BC19,Incomplete)&gt;=1,Incomplete_or_multiple_errors&amp;": "&amp;INDEX($AB$2:$BC$4,1,MATCH(Incomplete,$AB19:$BC19,0)),Complete)))</f>
        <v/>
      </c>
      <c r="AA19" s="27"/>
      <c r="AB19" s="10" t="str">
        <f t="shared" si="5"/>
        <v/>
      </c>
      <c r="AC19" s="10" t="str">
        <f>IF($AC$1=No,"",
IF(OR(BG19=FALSE,BH19=FALSE),"",
IF(AND(SUMPRODUCT(--(BI19:BI$1003=TRUE))=0,SUMPRODUCT(--(BJ19:BJ$1003=TRUE))=0),"",Incomplete)))</f>
        <v/>
      </c>
      <c r="AD19" s="10" t="str">
        <f t="shared" si="6"/>
        <v/>
      </c>
      <c r="AE19" s="10"/>
      <c r="AF19" s="10" t="str" cm="1">
        <f t="array" ref="AF19">IF(AF$1=No,"",IF(ISBLANK($A19)=TRUE,"",
IF(SUMPRODUCT(--('Section 11'!$C$4:$C$337=$A19))=0,Incomplete,Complete)))</f>
        <v/>
      </c>
      <c r="AG19" s="10" t="str">
        <f t="shared" si="7"/>
        <v/>
      </c>
      <c r="AH19" s="10" t="str">
        <f t="shared" si="8"/>
        <v/>
      </c>
      <c r="AI19" s="10" t="str">
        <f t="shared" si="9"/>
        <v/>
      </c>
      <c r="AJ19" s="10" t="str">
        <f t="shared" si="10"/>
        <v/>
      </c>
      <c r="AK19" s="10" t="str">
        <f t="shared" si="11"/>
        <v/>
      </c>
      <c r="AL19" s="10" t="str">
        <f t="shared" si="12"/>
        <v/>
      </c>
      <c r="AM19" s="10" t="str">
        <f t="shared" si="13"/>
        <v/>
      </c>
      <c r="AN19" s="10" t="str">
        <f t="shared" si="14"/>
        <v/>
      </c>
      <c r="AO19" s="10" t="str">
        <f t="shared" si="15"/>
        <v/>
      </c>
      <c r="AP19" s="10" t="str">
        <f t="shared" si="16"/>
        <v/>
      </c>
      <c r="AQ19" s="10" t="str">
        <f t="shared" si="17"/>
        <v/>
      </c>
      <c r="AR19" s="10" t="str">
        <f t="shared" si="18"/>
        <v/>
      </c>
      <c r="AS19" s="10" t="str">
        <f t="shared" si="19"/>
        <v/>
      </c>
      <c r="AT19" s="10" t="str">
        <f t="shared" si="20"/>
        <v/>
      </c>
      <c r="AU19" s="10" t="str">
        <f t="shared" si="21"/>
        <v/>
      </c>
      <c r="AV19" s="10" t="str">
        <f t="shared" si="22"/>
        <v/>
      </c>
      <c r="AW19" s="10" t="str">
        <f t="shared" si="23"/>
        <v/>
      </c>
      <c r="AX19" s="10" t="str">
        <f t="shared" si="24"/>
        <v/>
      </c>
      <c r="AY19" s="10" t="str">
        <f t="shared" si="25"/>
        <v/>
      </c>
      <c r="AZ19" s="10" t="str">
        <f t="shared" si="26"/>
        <v/>
      </c>
      <c r="BA19" s="10" t="str">
        <f t="shared" si="27"/>
        <v/>
      </c>
      <c r="BB19" s="10" t="str">
        <f t="shared" si="28"/>
        <v/>
      </c>
      <c r="BC19" s="10" t="str">
        <f t="shared" si="29"/>
        <v/>
      </c>
      <c r="BD19" s="10"/>
      <c r="BE19" s="10" t="str">
        <f t="shared" si="30"/>
        <v/>
      </c>
      <c r="BF19" s="10"/>
      <c r="BG19" s="10" t="b">
        <f t="shared" si="33"/>
        <v>1</v>
      </c>
      <c r="BH19" s="10" t="b">
        <f t="shared" si="31"/>
        <v>1</v>
      </c>
      <c r="BI19" s="10" t="b">
        <f t="shared" si="34"/>
        <v>0</v>
      </c>
      <c r="BJ19" s="10" t="b">
        <f t="shared" si="32"/>
        <v>0</v>
      </c>
    </row>
    <row r="20" spans="1:62" x14ac:dyDescent="0.35">
      <c r="A20" s="51"/>
      <c r="B20" s="28"/>
      <c r="C20" s="28" t="s">
        <v>4</v>
      </c>
      <c r="D20" s="28"/>
      <c r="E20" s="28" t="s">
        <v>4</v>
      </c>
      <c r="F20" s="28"/>
      <c r="G20" s="51" t="s">
        <v>4</v>
      </c>
      <c r="H20" s="28"/>
      <c r="I20" s="28" t="s">
        <v>4</v>
      </c>
      <c r="J20" s="51"/>
      <c r="K20" s="28" t="s">
        <v>4</v>
      </c>
      <c r="L20" s="28" t="s">
        <v>454</v>
      </c>
      <c r="M20" s="28"/>
      <c r="N20" s="28"/>
      <c r="O20" s="28" t="s">
        <v>4</v>
      </c>
      <c r="P20" s="51"/>
      <c r="Q20" s="28" t="s">
        <v>4</v>
      </c>
      <c r="R20" s="28"/>
      <c r="S20" s="28" t="s">
        <v>4</v>
      </c>
      <c r="T20" s="28"/>
      <c r="U20" s="28" t="s">
        <v>4</v>
      </c>
      <c r="V20" s="28"/>
      <c r="W20" s="28" t="s">
        <v>4</v>
      </c>
      <c r="X20" s="51"/>
      <c r="Y20" s="28" t="s">
        <v>4</v>
      </c>
      <c r="Z20" s="10" t="str">
        <f>IF(AND('Section 8'!$L$4=No,OR($BG20=FALSE,$BH20=FALSE)),Tab_NotReq,
IF(AND($A20="",$B20="",$D20="",$F20="",$H20="",$J20="",$P20="",$X20="",$AB20="",$AC20=""),"",
IF(COUNTIF($AB20:$BC20,Incomplete)&gt;=1,Incomplete_or_multiple_errors&amp;": "&amp;INDEX($AB$2:$BC$4,1,MATCH(Incomplete,$AB20:$BC20,0)),Complete)))</f>
        <v/>
      </c>
      <c r="AA20" s="27"/>
      <c r="AB20" s="10" t="str">
        <f t="shared" si="5"/>
        <v/>
      </c>
      <c r="AC20" s="10" t="str">
        <f>IF($AC$1=No,"",
IF(OR(BG20=FALSE,BH20=FALSE),"",
IF(AND(SUMPRODUCT(--(BI20:BI$1003=TRUE))=0,SUMPRODUCT(--(BJ20:BJ$1003=TRUE))=0),"",Incomplete)))</f>
        <v/>
      </c>
      <c r="AD20" s="10" t="str">
        <f t="shared" si="6"/>
        <v/>
      </c>
      <c r="AE20" s="10"/>
      <c r="AF20" s="10" t="str" cm="1">
        <f t="array" ref="AF20">IF(AF$1=No,"",IF(ISBLANK($A20)=TRUE,"",
IF(SUMPRODUCT(--('Section 11'!$C$4:$C$337=$A20))=0,Incomplete,Complete)))</f>
        <v/>
      </c>
      <c r="AG20" s="10" t="str">
        <f t="shared" si="7"/>
        <v/>
      </c>
      <c r="AH20" s="10" t="str">
        <f t="shared" si="8"/>
        <v/>
      </c>
      <c r="AI20" s="10" t="str">
        <f t="shared" si="9"/>
        <v/>
      </c>
      <c r="AJ20" s="10" t="str">
        <f t="shared" si="10"/>
        <v/>
      </c>
      <c r="AK20" s="10" t="str">
        <f t="shared" si="11"/>
        <v/>
      </c>
      <c r="AL20" s="10" t="str">
        <f t="shared" si="12"/>
        <v/>
      </c>
      <c r="AM20" s="10" t="str">
        <f t="shared" si="13"/>
        <v/>
      </c>
      <c r="AN20" s="10" t="str">
        <f t="shared" si="14"/>
        <v/>
      </c>
      <c r="AO20" s="10" t="str">
        <f t="shared" si="15"/>
        <v/>
      </c>
      <c r="AP20" s="10" t="str">
        <f t="shared" si="16"/>
        <v/>
      </c>
      <c r="AQ20" s="10" t="str">
        <f t="shared" si="17"/>
        <v/>
      </c>
      <c r="AR20" s="10" t="str">
        <f t="shared" si="18"/>
        <v/>
      </c>
      <c r="AS20" s="10" t="str">
        <f t="shared" si="19"/>
        <v/>
      </c>
      <c r="AT20" s="10" t="str">
        <f t="shared" si="20"/>
        <v/>
      </c>
      <c r="AU20" s="10" t="str">
        <f t="shared" si="21"/>
        <v/>
      </c>
      <c r="AV20" s="10" t="str">
        <f t="shared" si="22"/>
        <v/>
      </c>
      <c r="AW20" s="10" t="str">
        <f t="shared" si="23"/>
        <v/>
      </c>
      <c r="AX20" s="10" t="str">
        <f t="shared" si="24"/>
        <v/>
      </c>
      <c r="AY20" s="10" t="str">
        <f t="shared" si="25"/>
        <v/>
      </c>
      <c r="AZ20" s="10" t="str">
        <f t="shared" si="26"/>
        <v/>
      </c>
      <c r="BA20" s="10" t="str">
        <f t="shared" si="27"/>
        <v/>
      </c>
      <c r="BB20" s="10" t="str">
        <f t="shared" si="28"/>
        <v/>
      </c>
      <c r="BC20" s="10" t="str">
        <f t="shared" si="29"/>
        <v/>
      </c>
      <c r="BD20" s="10"/>
      <c r="BE20" s="10" t="str">
        <f t="shared" si="30"/>
        <v/>
      </c>
      <c r="BF20" s="10"/>
      <c r="BG20" s="10" t="b">
        <f t="shared" si="33"/>
        <v>1</v>
      </c>
      <c r="BH20" s="10" t="b">
        <f t="shared" si="31"/>
        <v>1</v>
      </c>
      <c r="BI20" s="10" t="b">
        <f t="shared" si="34"/>
        <v>0</v>
      </c>
      <c r="BJ20" s="10" t="b">
        <f t="shared" si="32"/>
        <v>0</v>
      </c>
    </row>
    <row r="21" spans="1:62" x14ac:dyDescent="0.35">
      <c r="A21" s="51"/>
      <c r="B21" s="28"/>
      <c r="C21" s="28" t="s">
        <v>4</v>
      </c>
      <c r="D21" s="28"/>
      <c r="E21" s="28" t="s">
        <v>4</v>
      </c>
      <c r="F21" s="28"/>
      <c r="G21" s="51" t="s">
        <v>4</v>
      </c>
      <c r="H21" s="28"/>
      <c r="I21" s="28" t="s">
        <v>4</v>
      </c>
      <c r="J21" s="28"/>
      <c r="K21" s="28" t="s">
        <v>4</v>
      </c>
      <c r="L21" s="28" t="s">
        <v>454</v>
      </c>
      <c r="M21" s="28"/>
      <c r="N21" s="28"/>
      <c r="O21" s="28" t="s">
        <v>4</v>
      </c>
      <c r="P21" s="51"/>
      <c r="Q21" s="28" t="s">
        <v>4</v>
      </c>
      <c r="R21" s="28"/>
      <c r="S21" s="28" t="s">
        <v>4</v>
      </c>
      <c r="T21" s="28"/>
      <c r="U21" s="28" t="s">
        <v>4</v>
      </c>
      <c r="V21" s="28"/>
      <c r="W21" s="28" t="s">
        <v>4</v>
      </c>
      <c r="X21" s="28"/>
      <c r="Y21" s="28" t="s">
        <v>4</v>
      </c>
      <c r="Z21" s="10" t="str">
        <f>IF(AND('Section 8'!$L$4=No,OR($BG21=FALSE,$BH21=FALSE)),Tab_NotReq,
IF(AND($A21="",$B21="",$D21="",$F21="",$H21="",$J21="",$P21="",$X21="",$AB21="",$AC21=""),"",
IF(COUNTIF($AB21:$BC21,Incomplete)&gt;=1,Incomplete_or_multiple_errors&amp;": "&amp;INDEX($AB$2:$BC$4,1,MATCH(Incomplete,$AB21:$BC21,0)),Complete)))</f>
        <v/>
      </c>
      <c r="AA21" s="27"/>
      <c r="AB21" s="10" t="str">
        <f t="shared" si="5"/>
        <v/>
      </c>
      <c r="AC21" s="10" t="str">
        <f>IF($AC$1=No,"",
IF(OR(BG21=FALSE,BH21=FALSE),"",
IF(AND(SUMPRODUCT(--(BI21:BI$1003=TRUE))=0,SUMPRODUCT(--(BJ21:BJ$1003=TRUE))=0),"",Incomplete)))</f>
        <v/>
      </c>
      <c r="AD21" s="10" t="str">
        <f t="shared" si="6"/>
        <v/>
      </c>
      <c r="AE21" s="10"/>
      <c r="AF21" s="10" t="str" cm="1">
        <f t="array" ref="AF21">IF(AF$1=No,"",IF(ISBLANK($A21)=TRUE,"",
IF(SUMPRODUCT(--('Section 11'!$C$4:$C$337=$A21))=0,Incomplete,Complete)))</f>
        <v/>
      </c>
      <c r="AG21" s="10" t="str">
        <f t="shared" si="7"/>
        <v/>
      </c>
      <c r="AH21" s="10" t="str">
        <f t="shared" si="8"/>
        <v/>
      </c>
      <c r="AI21" s="10" t="str">
        <f t="shared" si="9"/>
        <v/>
      </c>
      <c r="AJ21" s="10" t="str">
        <f t="shared" si="10"/>
        <v/>
      </c>
      <c r="AK21" s="10" t="str">
        <f t="shared" si="11"/>
        <v/>
      </c>
      <c r="AL21" s="10" t="str">
        <f t="shared" si="12"/>
        <v/>
      </c>
      <c r="AM21" s="10" t="str">
        <f t="shared" si="13"/>
        <v/>
      </c>
      <c r="AN21" s="10" t="str">
        <f t="shared" si="14"/>
        <v/>
      </c>
      <c r="AO21" s="10" t="str">
        <f t="shared" si="15"/>
        <v/>
      </c>
      <c r="AP21" s="10" t="str">
        <f t="shared" si="16"/>
        <v/>
      </c>
      <c r="AQ21" s="10" t="str">
        <f t="shared" si="17"/>
        <v/>
      </c>
      <c r="AR21" s="10" t="str">
        <f t="shared" si="18"/>
        <v/>
      </c>
      <c r="AS21" s="10" t="str">
        <f t="shared" si="19"/>
        <v/>
      </c>
      <c r="AT21" s="10" t="str">
        <f t="shared" si="20"/>
        <v/>
      </c>
      <c r="AU21" s="10" t="str">
        <f t="shared" si="21"/>
        <v/>
      </c>
      <c r="AV21" s="10" t="str">
        <f t="shared" si="22"/>
        <v/>
      </c>
      <c r="AW21" s="10" t="str">
        <f t="shared" si="23"/>
        <v/>
      </c>
      <c r="AX21" s="10" t="str">
        <f t="shared" si="24"/>
        <v/>
      </c>
      <c r="AY21" s="10" t="str">
        <f t="shared" si="25"/>
        <v/>
      </c>
      <c r="AZ21" s="10" t="str">
        <f t="shared" si="26"/>
        <v/>
      </c>
      <c r="BA21" s="10" t="str">
        <f t="shared" si="27"/>
        <v/>
      </c>
      <c r="BB21" s="10" t="str">
        <f t="shared" si="28"/>
        <v/>
      </c>
      <c r="BC21" s="10" t="str">
        <f t="shared" si="29"/>
        <v/>
      </c>
      <c r="BD21" s="10"/>
      <c r="BE21" s="10" t="str">
        <f t="shared" si="30"/>
        <v/>
      </c>
      <c r="BF21" s="10"/>
      <c r="BG21" s="10" t="b">
        <f t="shared" si="33"/>
        <v>1</v>
      </c>
      <c r="BH21" s="10" t="b">
        <f t="shared" si="31"/>
        <v>1</v>
      </c>
      <c r="BI21" s="10" t="b">
        <f t="shared" si="34"/>
        <v>0</v>
      </c>
      <c r="BJ21" s="10" t="b">
        <f t="shared" si="32"/>
        <v>0</v>
      </c>
    </row>
    <row r="22" spans="1:62" x14ac:dyDescent="0.35">
      <c r="A22" s="51"/>
      <c r="B22" s="28"/>
      <c r="C22" s="28" t="s">
        <v>4</v>
      </c>
      <c r="D22" s="28"/>
      <c r="E22" s="28" t="s">
        <v>4</v>
      </c>
      <c r="F22" s="28"/>
      <c r="G22" s="51" t="s">
        <v>4</v>
      </c>
      <c r="H22" s="28"/>
      <c r="I22" s="28" t="s">
        <v>4</v>
      </c>
      <c r="J22" s="28"/>
      <c r="K22" s="28" t="s">
        <v>4</v>
      </c>
      <c r="L22" s="28" t="s">
        <v>454</v>
      </c>
      <c r="M22" s="28"/>
      <c r="N22" s="28"/>
      <c r="O22" s="28" t="s">
        <v>4</v>
      </c>
      <c r="P22" s="51"/>
      <c r="Q22" s="28" t="s">
        <v>4</v>
      </c>
      <c r="R22" s="28"/>
      <c r="S22" s="28" t="s">
        <v>4</v>
      </c>
      <c r="T22" s="28"/>
      <c r="U22" s="28" t="s">
        <v>4</v>
      </c>
      <c r="V22" s="28"/>
      <c r="W22" s="28" t="s">
        <v>4</v>
      </c>
      <c r="X22" s="28"/>
      <c r="Y22" s="28" t="s">
        <v>4</v>
      </c>
      <c r="Z22" s="10" t="str">
        <f>IF(AND('Section 8'!$L$4=No,OR($BG22=FALSE,$BH22=FALSE)),Tab_NotReq,
IF(AND($A22="",$B22="",$D22="",$F22="",$H22="",$J22="",$P22="",$X22="",$AB22="",$AC22=""),"",
IF(COUNTIF($AB22:$BC22,Incomplete)&gt;=1,Incomplete_or_multiple_errors&amp;": "&amp;INDEX($AB$2:$BC$4,1,MATCH(Incomplete,$AB22:$BC22,0)),Complete)))</f>
        <v/>
      </c>
      <c r="AA22" s="27"/>
      <c r="AB22" s="10" t="str">
        <f t="shared" si="5"/>
        <v/>
      </c>
      <c r="AC22" s="10" t="str">
        <f>IF($AC$1=No,"",
IF(OR(BG22=FALSE,BH22=FALSE),"",
IF(AND(SUMPRODUCT(--(BI22:BI$1003=TRUE))=0,SUMPRODUCT(--(BJ22:BJ$1003=TRUE))=0),"",Incomplete)))</f>
        <v/>
      </c>
      <c r="AD22" s="10" t="str">
        <f t="shared" si="6"/>
        <v/>
      </c>
      <c r="AE22" s="10"/>
      <c r="AF22" s="10" t="str" cm="1">
        <f t="array" ref="AF22">IF(AF$1=No,"",IF(ISBLANK($A22)=TRUE,"",
IF(SUMPRODUCT(--('Section 11'!$C$4:$C$337=$A22))=0,Incomplete,Complete)))</f>
        <v/>
      </c>
      <c r="AG22" s="10" t="str">
        <f t="shared" si="7"/>
        <v/>
      </c>
      <c r="AH22" s="10" t="str">
        <f t="shared" si="8"/>
        <v/>
      </c>
      <c r="AI22" s="10" t="str">
        <f t="shared" si="9"/>
        <v/>
      </c>
      <c r="AJ22" s="10" t="str">
        <f t="shared" si="10"/>
        <v/>
      </c>
      <c r="AK22" s="10" t="str">
        <f t="shared" si="11"/>
        <v/>
      </c>
      <c r="AL22" s="10" t="str">
        <f t="shared" si="12"/>
        <v/>
      </c>
      <c r="AM22" s="10" t="str">
        <f t="shared" si="13"/>
        <v/>
      </c>
      <c r="AN22" s="10" t="str">
        <f t="shared" si="14"/>
        <v/>
      </c>
      <c r="AO22" s="10" t="str">
        <f t="shared" si="15"/>
        <v/>
      </c>
      <c r="AP22" s="10" t="str">
        <f t="shared" si="16"/>
        <v/>
      </c>
      <c r="AQ22" s="10" t="str">
        <f t="shared" si="17"/>
        <v/>
      </c>
      <c r="AR22" s="10" t="str">
        <f t="shared" si="18"/>
        <v/>
      </c>
      <c r="AS22" s="10" t="str">
        <f t="shared" si="19"/>
        <v/>
      </c>
      <c r="AT22" s="10" t="str">
        <f t="shared" si="20"/>
        <v/>
      </c>
      <c r="AU22" s="10" t="str">
        <f t="shared" si="21"/>
        <v/>
      </c>
      <c r="AV22" s="10" t="str">
        <f t="shared" si="22"/>
        <v/>
      </c>
      <c r="AW22" s="10" t="str">
        <f t="shared" si="23"/>
        <v/>
      </c>
      <c r="AX22" s="10" t="str">
        <f t="shared" si="24"/>
        <v/>
      </c>
      <c r="AY22" s="10" t="str">
        <f t="shared" si="25"/>
        <v/>
      </c>
      <c r="AZ22" s="10" t="str">
        <f t="shared" si="26"/>
        <v/>
      </c>
      <c r="BA22" s="10" t="str">
        <f t="shared" si="27"/>
        <v/>
      </c>
      <c r="BB22" s="10" t="str">
        <f t="shared" si="28"/>
        <v/>
      </c>
      <c r="BC22" s="10" t="str">
        <f t="shared" si="29"/>
        <v/>
      </c>
      <c r="BD22" s="10"/>
      <c r="BE22" s="10" t="str">
        <f t="shared" si="30"/>
        <v/>
      </c>
      <c r="BF22" s="10"/>
      <c r="BG22" s="10" t="b">
        <f t="shared" si="33"/>
        <v>1</v>
      </c>
      <c r="BH22" s="10" t="b">
        <f t="shared" si="31"/>
        <v>1</v>
      </c>
      <c r="BI22" s="10" t="b">
        <f t="shared" si="34"/>
        <v>0</v>
      </c>
      <c r="BJ22" s="10" t="b">
        <f t="shared" si="32"/>
        <v>0</v>
      </c>
    </row>
    <row r="23" spans="1:62" x14ac:dyDescent="0.35">
      <c r="A23" s="51"/>
      <c r="B23" s="28"/>
      <c r="C23" s="28" t="s">
        <v>4</v>
      </c>
      <c r="D23" s="28"/>
      <c r="E23" s="28" t="s">
        <v>4</v>
      </c>
      <c r="F23" s="28"/>
      <c r="G23" s="51" t="s">
        <v>4</v>
      </c>
      <c r="H23" s="28"/>
      <c r="I23" s="28" t="s">
        <v>4</v>
      </c>
      <c r="J23" s="28"/>
      <c r="K23" s="28" t="s">
        <v>4</v>
      </c>
      <c r="L23" s="28" t="s">
        <v>454</v>
      </c>
      <c r="M23" s="28"/>
      <c r="N23" s="28"/>
      <c r="O23" s="28" t="s">
        <v>4</v>
      </c>
      <c r="P23" s="51"/>
      <c r="Q23" s="28" t="s">
        <v>4</v>
      </c>
      <c r="R23" s="28"/>
      <c r="S23" s="28" t="s">
        <v>4</v>
      </c>
      <c r="T23" s="28"/>
      <c r="U23" s="28" t="s">
        <v>4</v>
      </c>
      <c r="V23" s="28"/>
      <c r="W23" s="28" t="s">
        <v>4</v>
      </c>
      <c r="X23" s="28"/>
      <c r="Y23" s="28" t="s">
        <v>4</v>
      </c>
      <c r="Z23" s="10" t="str">
        <f>IF(AND('Section 8'!$L$4=No,OR($BG23=FALSE,$BH23=FALSE)),Tab_NotReq,
IF(AND($A23="",$B23="",$D23="",$F23="",$H23="",$J23="",$P23="",$X23="",$AB23="",$AC23=""),"",
IF(COUNTIF($AB23:$BC23,Incomplete)&gt;=1,Incomplete_or_multiple_errors&amp;": "&amp;INDEX($AB$2:$BC$4,1,MATCH(Incomplete,$AB23:$BC23,0)),Complete)))</f>
        <v/>
      </c>
      <c r="AA23" s="27"/>
      <c r="AB23" s="10" t="str">
        <f t="shared" si="5"/>
        <v/>
      </c>
      <c r="AC23" s="10" t="str">
        <f>IF($AC$1=No,"",
IF(OR(BG23=FALSE,BH23=FALSE),"",
IF(AND(SUMPRODUCT(--(BI23:BI$1003=TRUE))=0,SUMPRODUCT(--(BJ23:BJ$1003=TRUE))=0),"",Incomplete)))</f>
        <v/>
      </c>
      <c r="AD23" s="10" t="str">
        <f t="shared" si="6"/>
        <v/>
      </c>
      <c r="AE23" s="10"/>
      <c r="AF23" s="10" t="str" cm="1">
        <f t="array" ref="AF23">IF(AF$1=No,"",IF(ISBLANK($A23)=TRUE,"",
IF(SUMPRODUCT(--('Section 11'!$C$4:$C$337=$A23))=0,Incomplete,Complete)))</f>
        <v/>
      </c>
      <c r="AG23" s="10" t="str">
        <f t="shared" si="7"/>
        <v/>
      </c>
      <c r="AH23" s="10" t="str">
        <f t="shared" si="8"/>
        <v/>
      </c>
      <c r="AI23" s="10" t="str">
        <f t="shared" si="9"/>
        <v/>
      </c>
      <c r="AJ23" s="10" t="str">
        <f t="shared" si="10"/>
        <v/>
      </c>
      <c r="AK23" s="10" t="str">
        <f t="shared" si="11"/>
        <v/>
      </c>
      <c r="AL23" s="10" t="str">
        <f t="shared" si="12"/>
        <v/>
      </c>
      <c r="AM23" s="10" t="str">
        <f t="shared" si="13"/>
        <v/>
      </c>
      <c r="AN23" s="10" t="str">
        <f t="shared" si="14"/>
        <v/>
      </c>
      <c r="AO23" s="10" t="str">
        <f t="shared" si="15"/>
        <v/>
      </c>
      <c r="AP23" s="10" t="str">
        <f t="shared" si="16"/>
        <v/>
      </c>
      <c r="AQ23" s="10" t="str">
        <f t="shared" si="17"/>
        <v/>
      </c>
      <c r="AR23" s="10" t="str">
        <f t="shared" si="18"/>
        <v/>
      </c>
      <c r="AS23" s="10" t="str">
        <f t="shared" si="19"/>
        <v/>
      </c>
      <c r="AT23" s="10" t="str">
        <f t="shared" si="20"/>
        <v/>
      </c>
      <c r="AU23" s="10" t="str">
        <f t="shared" si="21"/>
        <v/>
      </c>
      <c r="AV23" s="10" t="str">
        <f t="shared" si="22"/>
        <v/>
      </c>
      <c r="AW23" s="10" t="str">
        <f t="shared" si="23"/>
        <v/>
      </c>
      <c r="AX23" s="10" t="str">
        <f t="shared" si="24"/>
        <v/>
      </c>
      <c r="AY23" s="10" t="str">
        <f t="shared" si="25"/>
        <v/>
      </c>
      <c r="AZ23" s="10" t="str">
        <f t="shared" si="26"/>
        <v/>
      </c>
      <c r="BA23" s="10" t="str">
        <f t="shared" si="27"/>
        <v/>
      </c>
      <c r="BB23" s="10" t="str">
        <f t="shared" si="28"/>
        <v/>
      </c>
      <c r="BC23" s="10" t="str">
        <f t="shared" si="29"/>
        <v/>
      </c>
      <c r="BD23" s="10"/>
      <c r="BE23" s="10" t="str">
        <f t="shared" si="30"/>
        <v/>
      </c>
      <c r="BF23" s="10"/>
      <c r="BG23" s="10" t="b">
        <f t="shared" si="33"/>
        <v>1</v>
      </c>
      <c r="BH23" s="10" t="b">
        <f t="shared" si="31"/>
        <v>1</v>
      </c>
      <c r="BI23" s="10" t="b">
        <f t="shared" si="34"/>
        <v>0</v>
      </c>
      <c r="BJ23" s="10" t="b">
        <f t="shared" si="32"/>
        <v>0</v>
      </c>
    </row>
    <row r="24" spans="1:62" x14ac:dyDescent="0.35">
      <c r="A24" s="51"/>
      <c r="B24" s="28"/>
      <c r="C24" s="28" t="s">
        <v>4</v>
      </c>
      <c r="D24" s="28"/>
      <c r="E24" s="28" t="s">
        <v>4</v>
      </c>
      <c r="F24" s="28"/>
      <c r="G24" s="51" t="s">
        <v>4</v>
      </c>
      <c r="H24" s="28"/>
      <c r="I24" s="28" t="s">
        <v>4</v>
      </c>
      <c r="J24" s="28"/>
      <c r="K24" s="28" t="s">
        <v>4</v>
      </c>
      <c r="L24" s="28" t="s">
        <v>454</v>
      </c>
      <c r="M24" s="28"/>
      <c r="N24" s="28"/>
      <c r="O24" s="28" t="s">
        <v>4</v>
      </c>
      <c r="P24" s="51"/>
      <c r="Q24" s="28" t="s">
        <v>4</v>
      </c>
      <c r="R24" s="28"/>
      <c r="S24" s="28" t="s">
        <v>4</v>
      </c>
      <c r="T24" s="28"/>
      <c r="U24" s="28" t="s">
        <v>4</v>
      </c>
      <c r="V24" s="28"/>
      <c r="W24" s="28" t="s">
        <v>4</v>
      </c>
      <c r="X24" s="28"/>
      <c r="Y24" s="28" t="s">
        <v>4</v>
      </c>
      <c r="Z24" s="10" t="str">
        <f>IF(AND('Section 8'!$L$4=No,OR($BG24=FALSE,$BH24=FALSE)),Tab_NotReq,
IF(AND($A24="",$B24="",$D24="",$F24="",$H24="",$J24="",$P24="",$X24="",$AB24="",$AC24=""),"",
IF(COUNTIF($AB24:$BC24,Incomplete)&gt;=1,Incomplete_or_multiple_errors&amp;": "&amp;INDEX($AB$2:$BC$4,1,MATCH(Incomplete,$AB24:$BC24,0)),Complete)))</f>
        <v/>
      </c>
      <c r="AA24" s="27"/>
      <c r="AB24" s="10" t="str">
        <f t="shared" si="5"/>
        <v/>
      </c>
      <c r="AC24" s="10" t="str">
        <f>IF($AC$1=No,"",
IF(OR(BG24=FALSE,BH24=FALSE),"",
IF(AND(SUMPRODUCT(--(BI24:BI$1003=TRUE))=0,SUMPRODUCT(--(BJ24:BJ$1003=TRUE))=0),"",Incomplete)))</f>
        <v/>
      </c>
      <c r="AD24" s="10" t="str">
        <f t="shared" si="6"/>
        <v/>
      </c>
      <c r="AE24" s="10"/>
      <c r="AF24" s="10" t="str" cm="1">
        <f t="array" ref="AF24">IF(AF$1=No,"",IF(ISBLANK($A24)=TRUE,"",
IF(SUMPRODUCT(--('Section 11'!$C$4:$C$337=$A24))=0,Incomplete,Complete)))</f>
        <v/>
      </c>
      <c r="AG24" s="10" t="str">
        <f t="shared" si="7"/>
        <v/>
      </c>
      <c r="AH24" s="10" t="str">
        <f t="shared" si="8"/>
        <v/>
      </c>
      <c r="AI24" s="10" t="str">
        <f t="shared" si="9"/>
        <v/>
      </c>
      <c r="AJ24" s="10" t="str">
        <f t="shared" si="10"/>
        <v/>
      </c>
      <c r="AK24" s="10" t="str">
        <f t="shared" si="11"/>
        <v/>
      </c>
      <c r="AL24" s="10" t="str">
        <f t="shared" si="12"/>
        <v/>
      </c>
      <c r="AM24" s="10" t="str">
        <f t="shared" si="13"/>
        <v/>
      </c>
      <c r="AN24" s="10" t="str">
        <f t="shared" si="14"/>
        <v/>
      </c>
      <c r="AO24" s="10" t="str">
        <f t="shared" si="15"/>
        <v/>
      </c>
      <c r="AP24" s="10" t="str">
        <f t="shared" si="16"/>
        <v/>
      </c>
      <c r="AQ24" s="10" t="str">
        <f t="shared" si="17"/>
        <v/>
      </c>
      <c r="AR24" s="10" t="str">
        <f t="shared" si="18"/>
        <v/>
      </c>
      <c r="AS24" s="10" t="str">
        <f t="shared" si="19"/>
        <v/>
      </c>
      <c r="AT24" s="10" t="str">
        <f t="shared" si="20"/>
        <v/>
      </c>
      <c r="AU24" s="10" t="str">
        <f t="shared" si="21"/>
        <v/>
      </c>
      <c r="AV24" s="10" t="str">
        <f t="shared" si="22"/>
        <v/>
      </c>
      <c r="AW24" s="10" t="str">
        <f t="shared" si="23"/>
        <v/>
      </c>
      <c r="AX24" s="10" t="str">
        <f t="shared" si="24"/>
        <v/>
      </c>
      <c r="AY24" s="10" t="str">
        <f t="shared" si="25"/>
        <v/>
      </c>
      <c r="AZ24" s="10" t="str">
        <f t="shared" si="26"/>
        <v/>
      </c>
      <c r="BA24" s="10" t="str">
        <f t="shared" si="27"/>
        <v/>
      </c>
      <c r="BB24" s="10" t="str">
        <f t="shared" si="28"/>
        <v/>
      </c>
      <c r="BC24" s="10" t="str">
        <f t="shared" si="29"/>
        <v/>
      </c>
      <c r="BD24" s="10"/>
      <c r="BE24" s="10" t="str">
        <f t="shared" si="30"/>
        <v/>
      </c>
      <c r="BF24" s="10"/>
      <c r="BG24" s="10" t="b">
        <f t="shared" si="33"/>
        <v>1</v>
      </c>
      <c r="BH24" s="10" t="b">
        <f t="shared" si="31"/>
        <v>1</v>
      </c>
      <c r="BI24" s="10" t="b">
        <f t="shared" si="34"/>
        <v>0</v>
      </c>
      <c r="BJ24" s="10" t="b">
        <f t="shared" si="32"/>
        <v>0</v>
      </c>
    </row>
    <row r="25" spans="1:62" x14ac:dyDescent="0.35">
      <c r="A25" s="51"/>
      <c r="B25" s="28"/>
      <c r="C25" s="28" t="s">
        <v>4</v>
      </c>
      <c r="D25" s="28"/>
      <c r="E25" s="28" t="s">
        <v>4</v>
      </c>
      <c r="F25" s="28"/>
      <c r="G25" s="51" t="s">
        <v>4</v>
      </c>
      <c r="H25" s="28"/>
      <c r="I25" s="28" t="s">
        <v>4</v>
      </c>
      <c r="J25" s="28"/>
      <c r="K25" s="28" t="s">
        <v>4</v>
      </c>
      <c r="L25" s="28" t="s">
        <v>454</v>
      </c>
      <c r="M25" s="28"/>
      <c r="N25" s="28"/>
      <c r="O25" s="28" t="s">
        <v>4</v>
      </c>
      <c r="P25" s="51"/>
      <c r="Q25" s="28" t="s">
        <v>4</v>
      </c>
      <c r="R25" s="28"/>
      <c r="S25" s="28" t="s">
        <v>4</v>
      </c>
      <c r="T25" s="28"/>
      <c r="U25" s="28" t="s">
        <v>4</v>
      </c>
      <c r="V25" s="28"/>
      <c r="W25" s="28" t="s">
        <v>4</v>
      </c>
      <c r="X25" s="28"/>
      <c r="Y25" s="28" t="s">
        <v>4</v>
      </c>
      <c r="Z25" s="10" t="str">
        <f>IF(AND('Section 8'!$L$4=No,OR($BG25=FALSE,$BH25=FALSE)),Tab_NotReq,
IF(AND($A25="",$B25="",$D25="",$F25="",$H25="",$J25="",$P25="",$X25="",$AB25="",$AC25=""),"",
IF(COUNTIF($AB25:$BC25,Incomplete)&gt;=1,Incomplete_or_multiple_errors&amp;": "&amp;INDEX($AB$2:$BC$4,1,MATCH(Incomplete,$AB25:$BC25,0)),Complete)))</f>
        <v/>
      </c>
      <c r="AA25" s="27"/>
      <c r="AB25" s="10" t="str">
        <f t="shared" si="5"/>
        <v/>
      </c>
      <c r="AC25" s="10" t="str">
        <f>IF($AC$1=No,"",
IF(OR(BG25=FALSE,BH25=FALSE),"",
IF(AND(SUMPRODUCT(--(BI25:BI$1003=TRUE))=0,SUMPRODUCT(--(BJ25:BJ$1003=TRUE))=0),"",Incomplete)))</f>
        <v/>
      </c>
      <c r="AD25" s="10" t="str">
        <f t="shared" si="6"/>
        <v/>
      </c>
      <c r="AE25" s="10"/>
      <c r="AF25" s="10" t="str" cm="1">
        <f t="array" ref="AF25">IF(AF$1=No,"",IF(ISBLANK($A25)=TRUE,"",
IF(SUMPRODUCT(--('Section 11'!$C$4:$C$337=$A25))=0,Incomplete,Complete)))</f>
        <v/>
      </c>
      <c r="AG25" s="10" t="str">
        <f t="shared" si="7"/>
        <v/>
      </c>
      <c r="AH25" s="10" t="str">
        <f t="shared" si="8"/>
        <v/>
      </c>
      <c r="AI25" s="10" t="str">
        <f t="shared" si="9"/>
        <v/>
      </c>
      <c r="AJ25" s="10" t="str">
        <f t="shared" si="10"/>
        <v/>
      </c>
      <c r="AK25" s="10" t="str">
        <f t="shared" si="11"/>
        <v/>
      </c>
      <c r="AL25" s="10" t="str">
        <f t="shared" si="12"/>
        <v/>
      </c>
      <c r="AM25" s="10" t="str">
        <f t="shared" si="13"/>
        <v/>
      </c>
      <c r="AN25" s="10" t="str">
        <f t="shared" si="14"/>
        <v/>
      </c>
      <c r="AO25" s="10" t="str">
        <f t="shared" si="15"/>
        <v/>
      </c>
      <c r="AP25" s="10" t="str">
        <f t="shared" si="16"/>
        <v/>
      </c>
      <c r="AQ25" s="10" t="str">
        <f t="shared" si="17"/>
        <v/>
      </c>
      <c r="AR25" s="10" t="str">
        <f t="shared" si="18"/>
        <v/>
      </c>
      <c r="AS25" s="10" t="str">
        <f t="shared" si="19"/>
        <v/>
      </c>
      <c r="AT25" s="10" t="str">
        <f t="shared" si="20"/>
        <v/>
      </c>
      <c r="AU25" s="10" t="str">
        <f t="shared" si="21"/>
        <v/>
      </c>
      <c r="AV25" s="10" t="str">
        <f t="shared" si="22"/>
        <v/>
      </c>
      <c r="AW25" s="10" t="str">
        <f t="shared" si="23"/>
        <v/>
      </c>
      <c r="AX25" s="10" t="str">
        <f t="shared" si="24"/>
        <v/>
      </c>
      <c r="AY25" s="10" t="str">
        <f t="shared" si="25"/>
        <v/>
      </c>
      <c r="AZ25" s="10" t="str">
        <f t="shared" si="26"/>
        <v/>
      </c>
      <c r="BA25" s="10" t="str">
        <f t="shared" si="27"/>
        <v/>
      </c>
      <c r="BB25" s="10" t="str">
        <f t="shared" si="28"/>
        <v/>
      </c>
      <c r="BC25" s="10" t="str">
        <f t="shared" si="29"/>
        <v/>
      </c>
      <c r="BD25" s="10"/>
      <c r="BE25" s="10" t="str">
        <f t="shared" si="30"/>
        <v/>
      </c>
      <c r="BF25" s="10"/>
      <c r="BG25" s="10" t="b">
        <f t="shared" si="33"/>
        <v>1</v>
      </c>
      <c r="BH25" s="10" t="b">
        <f t="shared" si="31"/>
        <v>1</v>
      </c>
      <c r="BI25" s="10" t="b">
        <f t="shared" si="34"/>
        <v>0</v>
      </c>
      <c r="BJ25" s="10" t="b">
        <f t="shared" si="32"/>
        <v>0</v>
      </c>
    </row>
    <row r="26" spans="1:62" x14ac:dyDescent="0.35">
      <c r="A26" s="51"/>
      <c r="B26" s="28"/>
      <c r="C26" s="28" t="s">
        <v>4</v>
      </c>
      <c r="D26" s="28"/>
      <c r="E26" s="28" t="s">
        <v>4</v>
      </c>
      <c r="F26" s="28"/>
      <c r="G26" s="51" t="s">
        <v>4</v>
      </c>
      <c r="H26" s="28"/>
      <c r="I26" s="28" t="s">
        <v>4</v>
      </c>
      <c r="J26" s="28"/>
      <c r="K26" s="28" t="s">
        <v>4</v>
      </c>
      <c r="L26" s="28" t="s">
        <v>454</v>
      </c>
      <c r="M26" s="28"/>
      <c r="N26" s="28"/>
      <c r="O26" s="28" t="s">
        <v>4</v>
      </c>
      <c r="P26" s="51"/>
      <c r="Q26" s="28" t="s">
        <v>4</v>
      </c>
      <c r="R26" s="28"/>
      <c r="S26" s="28" t="s">
        <v>4</v>
      </c>
      <c r="T26" s="28"/>
      <c r="U26" s="28" t="s">
        <v>4</v>
      </c>
      <c r="V26" s="28"/>
      <c r="W26" s="28" t="s">
        <v>4</v>
      </c>
      <c r="X26" s="28"/>
      <c r="Y26" s="28" t="s">
        <v>4</v>
      </c>
      <c r="Z26" s="10" t="str">
        <f>IF(AND('Section 8'!$L$4=No,OR($BG26=FALSE,$BH26=FALSE)),Tab_NotReq,
IF(AND($A26="",$B26="",$D26="",$F26="",$H26="",$J26="",$P26="",$X26="",$AB26="",$AC26=""),"",
IF(COUNTIF($AB26:$BC26,Incomplete)&gt;=1,Incomplete_or_multiple_errors&amp;": "&amp;INDEX($AB$2:$BC$4,1,MATCH(Incomplete,$AB26:$BC26,0)),Complete)))</f>
        <v/>
      </c>
      <c r="AA26" s="27"/>
      <c r="AB26" s="10" t="str">
        <f t="shared" si="5"/>
        <v/>
      </c>
      <c r="AC26" s="10" t="str">
        <f>IF($AC$1=No,"",
IF(OR(BG26=FALSE,BH26=FALSE),"",
IF(AND(SUMPRODUCT(--(BI26:BI$1003=TRUE))=0,SUMPRODUCT(--(BJ26:BJ$1003=TRUE))=0),"",Incomplete)))</f>
        <v/>
      </c>
      <c r="AD26" s="10" t="str">
        <f t="shared" si="6"/>
        <v/>
      </c>
      <c r="AE26" s="10"/>
      <c r="AF26" s="10" t="str" cm="1">
        <f t="array" ref="AF26">IF(AF$1=No,"",IF(ISBLANK($A26)=TRUE,"",
IF(SUMPRODUCT(--('Section 11'!$C$4:$C$337=$A26))=0,Incomplete,Complete)))</f>
        <v/>
      </c>
      <c r="AG26" s="10" t="str">
        <f t="shared" si="7"/>
        <v/>
      </c>
      <c r="AH26" s="10" t="str">
        <f t="shared" si="8"/>
        <v/>
      </c>
      <c r="AI26" s="10" t="str">
        <f t="shared" si="9"/>
        <v/>
      </c>
      <c r="AJ26" s="10" t="str">
        <f t="shared" si="10"/>
        <v/>
      </c>
      <c r="AK26" s="10" t="str">
        <f t="shared" si="11"/>
        <v/>
      </c>
      <c r="AL26" s="10" t="str">
        <f t="shared" si="12"/>
        <v/>
      </c>
      <c r="AM26" s="10" t="str">
        <f t="shared" si="13"/>
        <v/>
      </c>
      <c r="AN26" s="10" t="str">
        <f t="shared" si="14"/>
        <v/>
      </c>
      <c r="AO26" s="10" t="str">
        <f t="shared" si="15"/>
        <v/>
      </c>
      <c r="AP26" s="10" t="str">
        <f t="shared" si="16"/>
        <v/>
      </c>
      <c r="AQ26" s="10" t="str">
        <f t="shared" si="17"/>
        <v/>
      </c>
      <c r="AR26" s="10" t="str">
        <f t="shared" si="18"/>
        <v/>
      </c>
      <c r="AS26" s="10" t="str">
        <f t="shared" si="19"/>
        <v/>
      </c>
      <c r="AT26" s="10" t="str">
        <f t="shared" si="20"/>
        <v/>
      </c>
      <c r="AU26" s="10" t="str">
        <f t="shared" si="21"/>
        <v/>
      </c>
      <c r="AV26" s="10" t="str">
        <f t="shared" si="22"/>
        <v/>
      </c>
      <c r="AW26" s="10" t="str">
        <f t="shared" si="23"/>
        <v/>
      </c>
      <c r="AX26" s="10" t="str">
        <f t="shared" si="24"/>
        <v/>
      </c>
      <c r="AY26" s="10" t="str">
        <f t="shared" si="25"/>
        <v/>
      </c>
      <c r="AZ26" s="10" t="str">
        <f t="shared" si="26"/>
        <v/>
      </c>
      <c r="BA26" s="10" t="str">
        <f t="shared" si="27"/>
        <v/>
      </c>
      <c r="BB26" s="10" t="str">
        <f t="shared" si="28"/>
        <v/>
      </c>
      <c r="BC26" s="10" t="str">
        <f t="shared" si="29"/>
        <v/>
      </c>
      <c r="BD26" s="10"/>
      <c r="BE26" s="10" t="str">
        <f t="shared" si="30"/>
        <v/>
      </c>
      <c r="BF26" s="10"/>
      <c r="BG26" s="10" t="b">
        <f t="shared" si="33"/>
        <v>1</v>
      </c>
      <c r="BH26" s="10" t="b">
        <f t="shared" si="31"/>
        <v>1</v>
      </c>
      <c r="BI26" s="10" t="b">
        <f t="shared" si="34"/>
        <v>0</v>
      </c>
      <c r="BJ26" s="10" t="b">
        <f t="shared" si="32"/>
        <v>0</v>
      </c>
    </row>
    <row r="27" spans="1:62" x14ac:dyDescent="0.35">
      <c r="A27" s="51"/>
      <c r="B27" s="28"/>
      <c r="C27" s="28" t="s">
        <v>4</v>
      </c>
      <c r="D27" s="28"/>
      <c r="E27" s="28" t="s">
        <v>4</v>
      </c>
      <c r="F27" s="28"/>
      <c r="G27" s="51" t="s">
        <v>4</v>
      </c>
      <c r="H27" s="28"/>
      <c r="I27" s="28" t="s">
        <v>4</v>
      </c>
      <c r="J27" s="28"/>
      <c r="K27" s="28" t="s">
        <v>4</v>
      </c>
      <c r="L27" s="28" t="s">
        <v>454</v>
      </c>
      <c r="M27" s="28"/>
      <c r="N27" s="28"/>
      <c r="O27" s="28" t="s">
        <v>4</v>
      </c>
      <c r="P27" s="51"/>
      <c r="Q27" s="28" t="s">
        <v>4</v>
      </c>
      <c r="R27" s="28"/>
      <c r="S27" s="28" t="s">
        <v>4</v>
      </c>
      <c r="T27" s="28"/>
      <c r="U27" s="28" t="s">
        <v>4</v>
      </c>
      <c r="V27" s="28"/>
      <c r="W27" s="28" t="s">
        <v>4</v>
      </c>
      <c r="X27" s="28"/>
      <c r="Y27" s="28" t="s">
        <v>4</v>
      </c>
      <c r="Z27" s="10" t="str">
        <f>IF(AND('Section 8'!$L$4=No,OR($BG27=FALSE,$BH27=FALSE)),Tab_NotReq,
IF(AND($A27="",$B27="",$D27="",$F27="",$H27="",$J27="",$P27="",$X27="",$AB27="",$AC27=""),"",
IF(COUNTIF($AB27:$BC27,Incomplete)&gt;=1,Incomplete_or_multiple_errors&amp;": "&amp;INDEX($AB$2:$BC$4,1,MATCH(Incomplete,$AB27:$BC27,0)),Complete)))</f>
        <v/>
      </c>
      <c r="AA27" s="27"/>
      <c r="AB27" s="10" t="str">
        <f t="shared" si="5"/>
        <v/>
      </c>
      <c r="AC27" s="10" t="str">
        <f>IF($AC$1=No,"",
IF(OR(BG27=FALSE,BH27=FALSE),"",
IF(AND(SUMPRODUCT(--(BI27:BI$1003=TRUE))=0,SUMPRODUCT(--(BJ27:BJ$1003=TRUE))=0),"",Incomplete)))</f>
        <v/>
      </c>
      <c r="AD27" s="10" t="str">
        <f t="shared" si="6"/>
        <v/>
      </c>
      <c r="AE27" s="10"/>
      <c r="AF27" s="10" t="str" cm="1">
        <f t="array" ref="AF27">IF(AF$1=No,"",IF(ISBLANK($A27)=TRUE,"",
IF(SUMPRODUCT(--('Section 11'!$C$4:$C$337=$A27))=0,Incomplete,Complete)))</f>
        <v/>
      </c>
      <c r="AG27" s="10" t="str">
        <f t="shared" si="7"/>
        <v/>
      </c>
      <c r="AH27" s="10" t="str">
        <f t="shared" si="8"/>
        <v/>
      </c>
      <c r="AI27" s="10" t="str">
        <f t="shared" si="9"/>
        <v/>
      </c>
      <c r="AJ27" s="10" t="str">
        <f t="shared" si="10"/>
        <v/>
      </c>
      <c r="AK27" s="10" t="str">
        <f t="shared" si="11"/>
        <v/>
      </c>
      <c r="AL27" s="10" t="str">
        <f t="shared" si="12"/>
        <v/>
      </c>
      <c r="AM27" s="10" t="str">
        <f t="shared" si="13"/>
        <v/>
      </c>
      <c r="AN27" s="10" t="str">
        <f t="shared" si="14"/>
        <v/>
      </c>
      <c r="AO27" s="10" t="str">
        <f t="shared" si="15"/>
        <v/>
      </c>
      <c r="AP27" s="10" t="str">
        <f t="shared" si="16"/>
        <v/>
      </c>
      <c r="AQ27" s="10" t="str">
        <f t="shared" si="17"/>
        <v/>
      </c>
      <c r="AR27" s="10" t="str">
        <f t="shared" si="18"/>
        <v/>
      </c>
      <c r="AS27" s="10" t="str">
        <f t="shared" si="19"/>
        <v/>
      </c>
      <c r="AT27" s="10" t="str">
        <f t="shared" si="20"/>
        <v/>
      </c>
      <c r="AU27" s="10" t="str">
        <f t="shared" si="21"/>
        <v/>
      </c>
      <c r="AV27" s="10" t="str">
        <f t="shared" si="22"/>
        <v/>
      </c>
      <c r="AW27" s="10" t="str">
        <f t="shared" si="23"/>
        <v/>
      </c>
      <c r="AX27" s="10" t="str">
        <f t="shared" si="24"/>
        <v/>
      </c>
      <c r="AY27" s="10" t="str">
        <f t="shared" si="25"/>
        <v/>
      </c>
      <c r="AZ27" s="10" t="str">
        <f t="shared" si="26"/>
        <v/>
      </c>
      <c r="BA27" s="10" t="str">
        <f t="shared" si="27"/>
        <v/>
      </c>
      <c r="BB27" s="10" t="str">
        <f t="shared" si="28"/>
        <v/>
      </c>
      <c r="BC27" s="10" t="str">
        <f t="shared" si="29"/>
        <v/>
      </c>
      <c r="BD27" s="10"/>
      <c r="BE27" s="10" t="str">
        <f t="shared" si="30"/>
        <v/>
      </c>
      <c r="BF27" s="10"/>
      <c r="BG27" s="10" t="b">
        <f t="shared" si="33"/>
        <v>1</v>
      </c>
      <c r="BH27" s="10" t="b">
        <f t="shared" si="31"/>
        <v>1</v>
      </c>
      <c r="BI27" s="10" t="b">
        <f t="shared" si="34"/>
        <v>0</v>
      </c>
      <c r="BJ27" s="10" t="b">
        <f t="shared" si="32"/>
        <v>0</v>
      </c>
    </row>
    <row r="28" spans="1:62" x14ac:dyDescent="0.35">
      <c r="A28" s="51"/>
      <c r="B28" s="28"/>
      <c r="C28" s="28" t="s">
        <v>4</v>
      </c>
      <c r="D28" s="28"/>
      <c r="E28" s="28" t="s">
        <v>4</v>
      </c>
      <c r="F28" s="28"/>
      <c r="G28" s="51" t="s">
        <v>4</v>
      </c>
      <c r="H28" s="28"/>
      <c r="I28" s="28" t="s">
        <v>4</v>
      </c>
      <c r="J28" s="28"/>
      <c r="K28" s="28" t="s">
        <v>4</v>
      </c>
      <c r="L28" s="28" t="s">
        <v>454</v>
      </c>
      <c r="M28" s="28"/>
      <c r="N28" s="28"/>
      <c r="O28" s="28" t="s">
        <v>4</v>
      </c>
      <c r="P28" s="51"/>
      <c r="Q28" s="28" t="s">
        <v>4</v>
      </c>
      <c r="R28" s="28"/>
      <c r="S28" s="28" t="s">
        <v>4</v>
      </c>
      <c r="T28" s="28"/>
      <c r="U28" s="28" t="s">
        <v>4</v>
      </c>
      <c r="V28" s="28"/>
      <c r="W28" s="28" t="s">
        <v>4</v>
      </c>
      <c r="X28" s="28"/>
      <c r="Y28" s="28" t="s">
        <v>4</v>
      </c>
      <c r="Z28" s="10" t="str">
        <f>IF(AND('Section 8'!$L$4=No,OR($BG28=FALSE,$BH28=FALSE)),Tab_NotReq,
IF(AND($A28="",$B28="",$D28="",$F28="",$H28="",$J28="",$P28="",$X28="",$AB28="",$AC28=""),"",
IF(COUNTIF($AB28:$BC28,Incomplete)&gt;=1,Incomplete_or_multiple_errors&amp;": "&amp;INDEX($AB$2:$BC$4,1,MATCH(Incomplete,$AB28:$BC28,0)),Complete)))</f>
        <v/>
      </c>
      <c r="AA28" s="27"/>
      <c r="AB28" s="10" t="str">
        <f t="shared" si="5"/>
        <v/>
      </c>
      <c r="AC28" s="10" t="str">
        <f>IF($AC$1=No,"",
IF(OR(BG28=FALSE,BH28=FALSE),"",
IF(AND(SUMPRODUCT(--(BI28:BI$1003=TRUE))=0,SUMPRODUCT(--(BJ28:BJ$1003=TRUE))=0),"",Incomplete)))</f>
        <v/>
      </c>
      <c r="AD28" s="10" t="str">
        <f t="shared" si="6"/>
        <v/>
      </c>
      <c r="AE28" s="10"/>
      <c r="AF28" s="10" t="str" cm="1">
        <f t="array" ref="AF28">IF(AF$1=No,"",IF(ISBLANK($A28)=TRUE,"",
IF(SUMPRODUCT(--('Section 11'!$C$4:$C$337=$A28))=0,Incomplete,Complete)))</f>
        <v/>
      </c>
      <c r="AG28" s="10" t="str">
        <f t="shared" si="7"/>
        <v/>
      </c>
      <c r="AH28" s="10" t="str">
        <f t="shared" si="8"/>
        <v/>
      </c>
      <c r="AI28" s="10" t="str">
        <f t="shared" si="9"/>
        <v/>
      </c>
      <c r="AJ28" s="10" t="str">
        <f t="shared" si="10"/>
        <v/>
      </c>
      <c r="AK28" s="10" t="str">
        <f t="shared" si="11"/>
        <v/>
      </c>
      <c r="AL28" s="10" t="str">
        <f t="shared" si="12"/>
        <v/>
      </c>
      <c r="AM28" s="10" t="str">
        <f t="shared" si="13"/>
        <v/>
      </c>
      <c r="AN28" s="10" t="str">
        <f t="shared" si="14"/>
        <v/>
      </c>
      <c r="AO28" s="10" t="str">
        <f t="shared" si="15"/>
        <v/>
      </c>
      <c r="AP28" s="10" t="str">
        <f t="shared" si="16"/>
        <v/>
      </c>
      <c r="AQ28" s="10" t="str">
        <f t="shared" si="17"/>
        <v/>
      </c>
      <c r="AR28" s="10" t="str">
        <f t="shared" si="18"/>
        <v/>
      </c>
      <c r="AS28" s="10" t="str">
        <f t="shared" si="19"/>
        <v/>
      </c>
      <c r="AT28" s="10" t="str">
        <f t="shared" si="20"/>
        <v/>
      </c>
      <c r="AU28" s="10" t="str">
        <f t="shared" si="21"/>
        <v/>
      </c>
      <c r="AV28" s="10" t="str">
        <f t="shared" si="22"/>
        <v/>
      </c>
      <c r="AW28" s="10" t="str">
        <f t="shared" si="23"/>
        <v/>
      </c>
      <c r="AX28" s="10" t="str">
        <f t="shared" si="24"/>
        <v/>
      </c>
      <c r="AY28" s="10" t="str">
        <f t="shared" si="25"/>
        <v/>
      </c>
      <c r="AZ28" s="10" t="str">
        <f t="shared" si="26"/>
        <v/>
      </c>
      <c r="BA28" s="10" t="str">
        <f t="shared" si="27"/>
        <v/>
      </c>
      <c r="BB28" s="10" t="str">
        <f t="shared" si="28"/>
        <v/>
      </c>
      <c r="BC28" s="10" t="str">
        <f t="shared" si="29"/>
        <v/>
      </c>
      <c r="BD28" s="10"/>
      <c r="BE28" s="10" t="str">
        <f t="shared" si="30"/>
        <v/>
      </c>
      <c r="BF28" s="10"/>
      <c r="BG28" s="10" t="b">
        <f t="shared" si="33"/>
        <v>1</v>
      </c>
      <c r="BH28" s="10" t="b">
        <f t="shared" si="31"/>
        <v>1</v>
      </c>
      <c r="BI28" s="10" t="b">
        <f t="shared" si="34"/>
        <v>0</v>
      </c>
      <c r="BJ28" s="10" t="b">
        <f t="shared" si="32"/>
        <v>0</v>
      </c>
    </row>
    <row r="29" spans="1:62" x14ac:dyDescent="0.35">
      <c r="A29" s="51"/>
      <c r="B29" s="28"/>
      <c r="C29" s="28" t="s">
        <v>4</v>
      </c>
      <c r="D29" s="28"/>
      <c r="E29" s="28" t="s">
        <v>4</v>
      </c>
      <c r="F29" s="28"/>
      <c r="G29" s="51" t="s">
        <v>4</v>
      </c>
      <c r="H29" s="28"/>
      <c r="I29" s="28" t="s">
        <v>4</v>
      </c>
      <c r="J29" s="28"/>
      <c r="K29" s="28" t="s">
        <v>4</v>
      </c>
      <c r="L29" s="28" t="s">
        <v>454</v>
      </c>
      <c r="M29" s="28"/>
      <c r="N29" s="28"/>
      <c r="O29" s="28" t="s">
        <v>4</v>
      </c>
      <c r="P29" s="51"/>
      <c r="Q29" s="28" t="s">
        <v>4</v>
      </c>
      <c r="R29" s="28"/>
      <c r="S29" s="28" t="s">
        <v>4</v>
      </c>
      <c r="T29" s="28"/>
      <c r="U29" s="28" t="s">
        <v>4</v>
      </c>
      <c r="V29" s="28"/>
      <c r="W29" s="28" t="s">
        <v>4</v>
      </c>
      <c r="X29" s="28"/>
      <c r="Y29" s="28" t="s">
        <v>4</v>
      </c>
      <c r="Z29" s="10" t="str">
        <f>IF(AND('Section 8'!$L$4=No,OR($BG29=FALSE,$BH29=FALSE)),Tab_NotReq,
IF(AND($A29="",$B29="",$D29="",$F29="",$H29="",$J29="",$P29="",$X29="",$AB29="",$AC29=""),"",
IF(COUNTIF($AB29:$BC29,Incomplete)&gt;=1,Incomplete_or_multiple_errors&amp;": "&amp;INDEX($AB$2:$BC$4,1,MATCH(Incomplete,$AB29:$BC29,0)),Complete)))</f>
        <v/>
      </c>
      <c r="AA29" s="27"/>
      <c r="AB29" s="10" t="str">
        <f t="shared" si="5"/>
        <v/>
      </c>
      <c r="AC29" s="10" t="str">
        <f>IF($AC$1=No,"",
IF(OR(BG29=FALSE,BH29=FALSE),"",
IF(AND(SUMPRODUCT(--(BI29:BI$1003=TRUE))=0,SUMPRODUCT(--(BJ29:BJ$1003=TRUE))=0),"",Incomplete)))</f>
        <v/>
      </c>
      <c r="AD29" s="10" t="str">
        <f t="shared" si="6"/>
        <v/>
      </c>
      <c r="AE29" s="10"/>
      <c r="AF29" s="10" t="str" cm="1">
        <f t="array" ref="AF29">IF(AF$1=No,"",IF(ISBLANK($A29)=TRUE,"",
IF(SUMPRODUCT(--('Section 11'!$C$4:$C$337=$A29))=0,Incomplete,Complete)))</f>
        <v/>
      </c>
      <c r="AG29" s="10" t="str">
        <f t="shared" si="7"/>
        <v/>
      </c>
      <c r="AH29" s="10" t="str">
        <f t="shared" si="8"/>
        <v/>
      </c>
      <c r="AI29" s="10" t="str">
        <f t="shared" si="9"/>
        <v/>
      </c>
      <c r="AJ29" s="10" t="str">
        <f t="shared" si="10"/>
        <v/>
      </c>
      <c r="AK29" s="10" t="str">
        <f t="shared" si="11"/>
        <v/>
      </c>
      <c r="AL29" s="10" t="str">
        <f t="shared" si="12"/>
        <v/>
      </c>
      <c r="AM29" s="10" t="str">
        <f t="shared" si="13"/>
        <v/>
      </c>
      <c r="AN29" s="10" t="str">
        <f t="shared" si="14"/>
        <v/>
      </c>
      <c r="AO29" s="10" t="str">
        <f t="shared" si="15"/>
        <v/>
      </c>
      <c r="AP29" s="10" t="str">
        <f t="shared" si="16"/>
        <v/>
      </c>
      <c r="AQ29" s="10" t="str">
        <f t="shared" si="17"/>
        <v/>
      </c>
      <c r="AR29" s="10" t="str">
        <f t="shared" si="18"/>
        <v/>
      </c>
      <c r="AS29" s="10" t="str">
        <f t="shared" si="19"/>
        <v/>
      </c>
      <c r="AT29" s="10" t="str">
        <f t="shared" si="20"/>
        <v/>
      </c>
      <c r="AU29" s="10" t="str">
        <f t="shared" si="21"/>
        <v/>
      </c>
      <c r="AV29" s="10" t="str">
        <f t="shared" si="22"/>
        <v/>
      </c>
      <c r="AW29" s="10" t="str">
        <f t="shared" si="23"/>
        <v/>
      </c>
      <c r="AX29" s="10" t="str">
        <f t="shared" si="24"/>
        <v/>
      </c>
      <c r="AY29" s="10" t="str">
        <f t="shared" si="25"/>
        <v/>
      </c>
      <c r="AZ29" s="10" t="str">
        <f t="shared" si="26"/>
        <v/>
      </c>
      <c r="BA29" s="10" t="str">
        <f t="shared" si="27"/>
        <v/>
      </c>
      <c r="BB29" s="10" t="str">
        <f t="shared" si="28"/>
        <v/>
      </c>
      <c r="BC29" s="10" t="str">
        <f t="shared" si="29"/>
        <v/>
      </c>
      <c r="BD29" s="10"/>
      <c r="BE29" s="10" t="str">
        <f t="shared" si="30"/>
        <v/>
      </c>
      <c r="BF29" s="10"/>
      <c r="BG29" s="10" t="b">
        <f t="shared" si="33"/>
        <v>1</v>
      </c>
      <c r="BH29" s="10" t="b">
        <f t="shared" si="31"/>
        <v>1</v>
      </c>
      <c r="BI29" s="10" t="b">
        <f t="shared" si="34"/>
        <v>0</v>
      </c>
      <c r="BJ29" s="10" t="b">
        <f t="shared" si="32"/>
        <v>0</v>
      </c>
    </row>
    <row r="30" spans="1:62" x14ac:dyDescent="0.35">
      <c r="A30" s="51"/>
      <c r="B30" s="28"/>
      <c r="C30" s="28" t="s">
        <v>4</v>
      </c>
      <c r="D30" s="28"/>
      <c r="E30" s="28" t="s">
        <v>4</v>
      </c>
      <c r="F30" s="28"/>
      <c r="G30" s="51" t="s">
        <v>4</v>
      </c>
      <c r="H30" s="28"/>
      <c r="I30" s="28" t="s">
        <v>4</v>
      </c>
      <c r="J30" s="28"/>
      <c r="K30" s="28" t="s">
        <v>4</v>
      </c>
      <c r="L30" s="28" t="s">
        <v>454</v>
      </c>
      <c r="M30" s="28"/>
      <c r="N30" s="28"/>
      <c r="O30" s="28" t="s">
        <v>4</v>
      </c>
      <c r="P30" s="51"/>
      <c r="Q30" s="28" t="s">
        <v>4</v>
      </c>
      <c r="R30" s="28"/>
      <c r="S30" s="28" t="s">
        <v>4</v>
      </c>
      <c r="T30" s="28"/>
      <c r="U30" s="28" t="s">
        <v>4</v>
      </c>
      <c r="V30" s="28"/>
      <c r="W30" s="28" t="s">
        <v>4</v>
      </c>
      <c r="X30" s="28"/>
      <c r="Y30" s="28" t="s">
        <v>4</v>
      </c>
      <c r="Z30" s="10" t="str">
        <f>IF(AND('Section 8'!$L$4=No,OR($BG30=FALSE,$BH30=FALSE)),Tab_NotReq,
IF(AND($A30="",$B30="",$D30="",$F30="",$H30="",$J30="",$P30="",$X30="",$AB30="",$AC30=""),"",
IF(COUNTIF($AB30:$BC30,Incomplete)&gt;=1,Incomplete_or_multiple_errors&amp;": "&amp;INDEX($AB$2:$BC$4,1,MATCH(Incomplete,$AB30:$BC30,0)),Complete)))</f>
        <v/>
      </c>
      <c r="AA30" s="27"/>
      <c r="AB30" s="10" t="str">
        <f t="shared" si="5"/>
        <v/>
      </c>
      <c r="AC30" s="10" t="str">
        <f>IF($AC$1=No,"",
IF(OR(BG30=FALSE,BH30=FALSE),"",
IF(AND(SUMPRODUCT(--(BI30:BI$1003=TRUE))=0,SUMPRODUCT(--(BJ30:BJ$1003=TRUE))=0),"",Incomplete)))</f>
        <v/>
      </c>
      <c r="AD30" s="10" t="str">
        <f t="shared" si="6"/>
        <v/>
      </c>
      <c r="AE30" s="10"/>
      <c r="AF30" s="10" t="str" cm="1">
        <f t="array" ref="AF30">IF(AF$1=No,"",IF(ISBLANK($A30)=TRUE,"",
IF(SUMPRODUCT(--('Section 11'!$C$4:$C$337=$A30))=0,Incomplete,Complete)))</f>
        <v/>
      </c>
      <c r="AG30" s="10" t="str">
        <f t="shared" si="7"/>
        <v/>
      </c>
      <c r="AH30" s="10" t="str">
        <f t="shared" si="8"/>
        <v/>
      </c>
      <c r="AI30" s="10" t="str">
        <f t="shared" si="9"/>
        <v/>
      </c>
      <c r="AJ30" s="10" t="str">
        <f t="shared" si="10"/>
        <v/>
      </c>
      <c r="AK30" s="10" t="str">
        <f t="shared" si="11"/>
        <v/>
      </c>
      <c r="AL30" s="10" t="str">
        <f t="shared" si="12"/>
        <v/>
      </c>
      <c r="AM30" s="10" t="str">
        <f t="shared" si="13"/>
        <v/>
      </c>
      <c r="AN30" s="10" t="str">
        <f t="shared" si="14"/>
        <v/>
      </c>
      <c r="AO30" s="10" t="str">
        <f t="shared" si="15"/>
        <v/>
      </c>
      <c r="AP30" s="10" t="str">
        <f t="shared" si="16"/>
        <v/>
      </c>
      <c r="AQ30" s="10" t="str">
        <f t="shared" si="17"/>
        <v/>
      </c>
      <c r="AR30" s="10" t="str">
        <f t="shared" si="18"/>
        <v/>
      </c>
      <c r="AS30" s="10" t="str">
        <f t="shared" si="19"/>
        <v/>
      </c>
      <c r="AT30" s="10" t="str">
        <f t="shared" si="20"/>
        <v/>
      </c>
      <c r="AU30" s="10" t="str">
        <f t="shared" si="21"/>
        <v/>
      </c>
      <c r="AV30" s="10" t="str">
        <f t="shared" si="22"/>
        <v/>
      </c>
      <c r="AW30" s="10" t="str">
        <f t="shared" si="23"/>
        <v/>
      </c>
      <c r="AX30" s="10" t="str">
        <f t="shared" si="24"/>
        <v/>
      </c>
      <c r="AY30" s="10" t="str">
        <f t="shared" si="25"/>
        <v/>
      </c>
      <c r="AZ30" s="10" t="str">
        <f t="shared" si="26"/>
        <v/>
      </c>
      <c r="BA30" s="10" t="str">
        <f t="shared" si="27"/>
        <v/>
      </c>
      <c r="BB30" s="10" t="str">
        <f t="shared" si="28"/>
        <v/>
      </c>
      <c r="BC30" s="10" t="str">
        <f t="shared" si="29"/>
        <v/>
      </c>
      <c r="BD30" s="10"/>
      <c r="BE30" s="10" t="str">
        <f t="shared" si="30"/>
        <v/>
      </c>
      <c r="BF30" s="10"/>
      <c r="BG30" s="10" t="b">
        <f t="shared" si="33"/>
        <v>1</v>
      </c>
      <c r="BH30" s="10" t="b">
        <f t="shared" si="31"/>
        <v>1</v>
      </c>
      <c r="BI30" s="10" t="b">
        <f t="shared" si="34"/>
        <v>0</v>
      </c>
      <c r="BJ30" s="10" t="b">
        <f t="shared" si="32"/>
        <v>0</v>
      </c>
    </row>
    <row r="31" spans="1:62" x14ac:dyDescent="0.35">
      <c r="A31" s="51"/>
      <c r="B31" s="28"/>
      <c r="C31" s="28" t="s">
        <v>4</v>
      </c>
      <c r="D31" s="28"/>
      <c r="E31" s="28" t="s">
        <v>4</v>
      </c>
      <c r="F31" s="28"/>
      <c r="G31" s="51" t="s">
        <v>4</v>
      </c>
      <c r="H31" s="28"/>
      <c r="I31" s="28" t="s">
        <v>4</v>
      </c>
      <c r="J31" s="28"/>
      <c r="K31" s="28" t="s">
        <v>4</v>
      </c>
      <c r="L31" s="28" t="s">
        <v>454</v>
      </c>
      <c r="M31" s="28"/>
      <c r="N31" s="28"/>
      <c r="O31" s="28" t="s">
        <v>4</v>
      </c>
      <c r="P31" s="51"/>
      <c r="Q31" s="28" t="s">
        <v>4</v>
      </c>
      <c r="R31" s="28"/>
      <c r="S31" s="28" t="s">
        <v>4</v>
      </c>
      <c r="T31" s="28"/>
      <c r="U31" s="28" t="s">
        <v>4</v>
      </c>
      <c r="V31" s="28"/>
      <c r="W31" s="28" t="s">
        <v>4</v>
      </c>
      <c r="X31" s="28"/>
      <c r="Y31" s="28" t="s">
        <v>4</v>
      </c>
      <c r="Z31" s="10" t="str">
        <f>IF(AND('Section 8'!$L$4=No,OR($BG31=FALSE,$BH31=FALSE)),Tab_NotReq,
IF(AND($A31="",$B31="",$D31="",$F31="",$H31="",$J31="",$P31="",$X31="",$AB31="",$AC31=""),"",
IF(COUNTIF($AB31:$BC31,Incomplete)&gt;=1,Incomplete_or_multiple_errors&amp;": "&amp;INDEX($AB$2:$BC$4,1,MATCH(Incomplete,$AB31:$BC31,0)),Complete)))</f>
        <v/>
      </c>
      <c r="AA31" s="27"/>
      <c r="AB31" s="10" t="str">
        <f t="shared" si="5"/>
        <v/>
      </c>
      <c r="AC31" s="10" t="str">
        <f>IF($AC$1=No,"",
IF(OR(BG31=FALSE,BH31=FALSE),"",
IF(AND(SUMPRODUCT(--(BI31:BI$1003=TRUE))=0,SUMPRODUCT(--(BJ31:BJ$1003=TRUE))=0),"",Incomplete)))</f>
        <v/>
      </c>
      <c r="AD31" s="10" t="str">
        <f t="shared" si="6"/>
        <v/>
      </c>
      <c r="AE31" s="10"/>
      <c r="AF31" s="10" t="str" cm="1">
        <f t="array" ref="AF31">IF(AF$1=No,"",IF(ISBLANK($A31)=TRUE,"",
IF(SUMPRODUCT(--('Section 11'!$C$4:$C$337=$A31))=0,Incomplete,Complete)))</f>
        <v/>
      </c>
      <c r="AG31" s="10" t="str">
        <f t="shared" si="7"/>
        <v/>
      </c>
      <c r="AH31" s="10" t="str">
        <f t="shared" si="8"/>
        <v/>
      </c>
      <c r="AI31" s="10" t="str">
        <f t="shared" si="9"/>
        <v/>
      </c>
      <c r="AJ31" s="10" t="str">
        <f t="shared" si="10"/>
        <v/>
      </c>
      <c r="AK31" s="10" t="str">
        <f t="shared" si="11"/>
        <v/>
      </c>
      <c r="AL31" s="10" t="str">
        <f t="shared" si="12"/>
        <v/>
      </c>
      <c r="AM31" s="10" t="str">
        <f t="shared" si="13"/>
        <v/>
      </c>
      <c r="AN31" s="10" t="str">
        <f t="shared" si="14"/>
        <v/>
      </c>
      <c r="AO31" s="10" t="str">
        <f t="shared" si="15"/>
        <v/>
      </c>
      <c r="AP31" s="10" t="str">
        <f t="shared" si="16"/>
        <v/>
      </c>
      <c r="AQ31" s="10" t="str">
        <f t="shared" si="17"/>
        <v/>
      </c>
      <c r="AR31" s="10" t="str">
        <f t="shared" si="18"/>
        <v/>
      </c>
      <c r="AS31" s="10" t="str">
        <f t="shared" si="19"/>
        <v/>
      </c>
      <c r="AT31" s="10" t="str">
        <f t="shared" si="20"/>
        <v/>
      </c>
      <c r="AU31" s="10" t="str">
        <f t="shared" si="21"/>
        <v/>
      </c>
      <c r="AV31" s="10" t="str">
        <f t="shared" si="22"/>
        <v/>
      </c>
      <c r="AW31" s="10" t="str">
        <f t="shared" si="23"/>
        <v/>
      </c>
      <c r="AX31" s="10" t="str">
        <f t="shared" si="24"/>
        <v/>
      </c>
      <c r="AY31" s="10" t="str">
        <f t="shared" si="25"/>
        <v/>
      </c>
      <c r="AZ31" s="10" t="str">
        <f t="shared" si="26"/>
        <v/>
      </c>
      <c r="BA31" s="10" t="str">
        <f t="shared" si="27"/>
        <v/>
      </c>
      <c r="BB31" s="10" t="str">
        <f t="shared" si="28"/>
        <v/>
      </c>
      <c r="BC31" s="10" t="str">
        <f t="shared" si="29"/>
        <v/>
      </c>
      <c r="BD31" s="10"/>
      <c r="BE31" s="10" t="str">
        <f t="shared" si="30"/>
        <v/>
      </c>
      <c r="BF31" s="10"/>
      <c r="BG31" s="10" t="b">
        <f t="shared" si="33"/>
        <v>1</v>
      </c>
      <c r="BH31" s="10" t="b">
        <f t="shared" si="31"/>
        <v>1</v>
      </c>
      <c r="BI31" s="10" t="b">
        <f t="shared" si="34"/>
        <v>0</v>
      </c>
      <c r="BJ31" s="10" t="b">
        <f t="shared" si="32"/>
        <v>0</v>
      </c>
    </row>
    <row r="32" spans="1:62" x14ac:dyDescent="0.35">
      <c r="A32" s="51"/>
      <c r="B32" s="28"/>
      <c r="C32" s="28" t="s">
        <v>4</v>
      </c>
      <c r="D32" s="28"/>
      <c r="E32" s="28" t="s">
        <v>4</v>
      </c>
      <c r="F32" s="28"/>
      <c r="G32" s="51" t="s">
        <v>4</v>
      </c>
      <c r="H32" s="28"/>
      <c r="I32" s="28" t="s">
        <v>4</v>
      </c>
      <c r="J32" s="28"/>
      <c r="K32" s="28" t="s">
        <v>4</v>
      </c>
      <c r="L32" s="28" t="s">
        <v>454</v>
      </c>
      <c r="M32" s="28"/>
      <c r="N32" s="28"/>
      <c r="O32" s="28" t="s">
        <v>4</v>
      </c>
      <c r="P32" s="51"/>
      <c r="Q32" s="28" t="s">
        <v>4</v>
      </c>
      <c r="R32" s="28"/>
      <c r="S32" s="28" t="s">
        <v>4</v>
      </c>
      <c r="T32" s="28"/>
      <c r="U32" s="28" t="s">
        <v>4</v>
      </c>
      <c r="V32" s="28"/>
      <c r="W32" s="28" t="s">
        <v>4</v>
      </c>
      <c r="X32" s="28"/>
      <c r="Y32" s="28" t="s">
        <v>4</v>
      </c>
      <c r="Z32" s="10" t="str">
        <f>IF(AND('Section 8'!$L$4=No,OR($BG32=FALSE,$BH32=FALSE)),Tab_NotReq,
IF(AND($A32="",$B32="",$D32="",$F32="",$H32="",$J32="",$P32="",$X32="",$AB32="",$AC32=""),"",
IF(COUNTIF($AB32:$BC32,Incomplete)&gt;=1,Incomplete_or_multiple_errors&amp;": "&amp;INDEX($AB$2:$BC$4,1,MATCH(Incomplete,$AB32:$BC32,0)),Complete)))</f>
        <v/>
      </c>
      <c r="AA32" s="27"/>
      <c r="AB32" s="10" t="str">
        <f t="shared" si="5"/>
        <v/>
      </c>
      <c r="AC32" s="10" t="str">
        <f>IF($AC$1=No,"",
IF(OR(BG32=FALSE,BH32=FALSE),"",
IF(AND(SUMPRODUCT(--(BI32:BI$1003=TRUE))=0,SUMPRODUCT(--(BJ32:BJ$1003=TRUE))=0),"",Incomplete)))</f>
        <v/>
      </c>
      <c r="AD32" s="10" t="str">
        <f t="shared" si="6"/>
        <v/>
      </c>
      <c r="AE32" s="10"/>
      <c r="AF32" s="10" t="str" cm="1">
        <f t="array" ref="AF32">IF(AF$1=No,"",IF(ISBLANK($A32)=TRUE,"",
IF(SUMPRODUCT(--('Section 11'!$C$4:$C$337=$A32))=0,Incomplete,Complete)))</f>
        <v/>
      </c>
      <c r="AG32" s="10" t="str">
        <f t="shared" si="7"/>
        <v/>
      </c>
      <c r="AH32" s="10" t="str">
        <f t="shared" si="8"/>
        <v/>
      </c>
      <c r="AI32" s="10" t="str">
        <f t="shared" si="9"/>
        <v/>
      </c>
      <c r="AJ32" s="10" t="str">
        <f t="shared" si="10"/>
        <v/>
      </c>
      <c r="AK32" s="10" t="str">
        <f t="shared" si="11"/>
        <v/>
      </c>
      <c r="AL32" s="10" t="str">
        <f t="shared" si="12"/>
        <v/>
      </c>
      <c r="AM32" s="10" t="str">
        <f t="shared" si="13"/>
        <v/>
      </c>
      <c r="AN32" s="10" t="str">
        <f t="shared" si="14"/>
        <v/>
      </c>
      <c r="AO32" s="10" t="str">
        <f t="shared" si="15"/>
        <v/>
      </c>
      <c r="AP32" s="10" t="str">
        <f t="shared" si="16"/>
        <v/>
      </c>
      <c r="AQ32" s="10" t="str">
        <f t="shared" si="17"/>
        <v/>
      </c>
      <c r="AR32" s="10" t="str">
        <f t="shared" si="18"/>
        <v/>
      </c>
      <c r="AS32" s="10" t="str">
        <f t="shared" si="19"/>
        <v/>
      </c>
      <c r="AT32" s="10" t="str">
        <f t="shared" si="20"/>
        <v/>
      </c>
      <c r="AU32" s="10" t="str">
        <f t="shared" si="21"/>
        <v/>
      </c>
      <c r="AV32" s="10" t="str">
        <f t="shared" si="22"/>
        <v/>
      </c>
      <c r="AW32" s="10" t="str">
        <f t="shared" si="23"/>
        <v/>
      </c>
      <c r="AX32" s="10" t="str">
        <f t="shared" si="24"/>
        <v/>
      </c>
      <c r="AY32" s="10" t="str">
        <f t="shared" si="25"/>
        <v/>
      </c>
      <c r="AZ32" s="10" t="str">
        <f t="shared" si="26"/>
        <v/>
      </c>
      <c r="BA32" s="10" t="str">
        <f t="shared" si="27"/>
        <v/>
      </c>
      <c r="BB32" s="10" t="str">
        <f t="shared" si="28"/>
        <v/>
      </c>
      <c r="BC32" s="10" t="str">
        <f t="shared" si="29"/>
        <v/>
      </c>
      <c r="BD32" s="10"/>
      <c r="BE32" s="10" t="str">
        <f t="shared" si="30"/>
        <v/>
      </c>
      <c r="BF32" s="10"/>
      <c r="BG32" s="10" t="b">
        <f t="shared" si="33"/>
        <v>1</v>
      </c>
      <c r="BH32" s="10" t="b">
        <f t="shared" si="31"/>
        <v>1</v>
      </c>
      <c r="BI32" s="10" t="b">
        <f t="shared" si="34"/>
        <v>0</v>
      </c>
      <c r="BJ32" s="10" t="b">
        <f t="shared" si="32"/>
        <v>0</v>
      </c>
    </row>
    <row r="33" spans="1:62" x14ac:dyDescent="0.35">
      <c r="A33" s="51"/>
      <c r="B33" s="28"/>
      <c r="C33" s="28" t="s">
        <v>4</v>
      </c>
      <c r="D33" s="28"/>
      <c r="E33" s="28" t="s">
        <v>4</v>
      </c>
      <c r="F33" s="28"/>
      <c r="G33" s="51" t="s">
        <v>4</v>
      </c>
      <c r="H33" s="28"/>
      <c r="I33" s="28" t="s">
        <v>4</v>
      </c>
      <c r="J33" s="28"/>
      <c r="K33" s="28" t="s">
        <v>4</v>
      </c>
      <c r="L33" s="28" t="s">
        <v>454</v>
      </c>
      <c r="M33" s="28"/>
      <c r="N33" s="28"/>
      <c r="O33" s="28" t="s">
        <v>4</v>
      </c>
      <c r="P33" s="51"/>
      <c r="Q33" s="28" t="s">
        <v>4</v>
      </c>
      <c r="R33" s="28"/>
      <c r="S33" s="28" t="s">
        <v>4</v>
      </c>
      <c r="T33" s="28"/>
      <c r="U33" s="28" t="s">
        <v>4</v>
      </c>
      <c r="V33" s="28"/>
      <c r="W33" s="28" t="s">
        <v>4</v>
      </c>
      <c r="X33" s="28"/>
      <c r="Y33" s="28" t="s">
        <v>4</v>
      </c>
      <c r="Z33" s="10" t="str">
        <f>IF(AND('Section 8'!$L$4=No,OR($BG33=FALSE,$BH33=FALSE)),Tab_NotReq,
IF(AND($A33="",$B33="",$D33="",$F33="",$H33="",$J33="",$P33="",$X33="",$AB33="",$AC33=""),"",
IF(COUNTIF($AB33:$BC33,Incomplete)&gt;=1,Incomplete_or_multiple_errors&amp;": "&amp;INDEX($AB$2:$BC$4,1,MATCH(Incomplete,$AB33:$BC33,0)),Complete)))</f>
        <v/>
      </c>
      <c r="AA33" s="27"/>
      <c r="AB33" s="10" t="str">
        <f t="shared" si="5"/>
        <v/>
      </c>
      <c r="AC33" s="10" t="str">
        <f>IF($AC$1=No,"",
IF(OR(BG33=FALSE,BH33=FALSE),"",
IF(AND(SUMPRODUCT(--(BI33:BI$1003=TRUE))=0,SUMPRODUCT(--(BJ33:BJ$1003=TRUE))=0),"",Incomplete)))</f>
        <v/>
      </c>
      <c r="AD33" s="10" t="str">
        <f t="shared" si="6"/>
        <v/>
      </c>
      <c r="AE33" s="10"/>
      <c r="AF33" s="10" t="str" cm="1">
        <f t="array" ref="AF33">IF(AF$1=No,"",IF(ISBLANK($A33)=TRUE,"",
IF(SUMPRODUCT(--('Section 11'!$C$4:$C$337=$A33))=0,Incomplete,Complete)))</f>
        <v/>
      </c>
      <c r="AG33" s="10" t="str">
        <f t="shared" si="7"/>
        <v/>
      </c>
      <c r="AH33" s="10" t="str">
        <f t="shared" si="8"/>
        <v/>
      </c>
      <c r="AI33" s="10" t="str">
        <f t="shared" si="9"/>
        <v/>
      </c>
      <c r="AJ33" s="10" t="str">
        <f t="shared" si="10"/>
        <v/>
      </c>
      <c r="AK33" s="10" t="str">
        <f t="shared" si="11"/>
        <v/>
      </c>
      <c r="AL33" s="10" t="str">
        <f t="shared" si="12"/>
        <v/>
      </c>
      <c r="AM33" s="10" t="str">
        <f t="shared" si="13"/>
        <v/>
      </c>
      <c r="AN33" s="10" t="str">
        <f t="shared" si="14"/>
        <v/>
      </c>
      <c r="AO33" s="10" t="str">
        <f t="shared" si="15"/>
        <v/>
      </c>
      <c r="AP33" s="10" t="str">
        <f t="shared" si="16"/>
        <v/>
      </c>
      <c r="AQ33" s="10" t="str">
        <f t="shared" si="17"/>
        <v/>
      </c>
      <c r="AR33" s="10" t="str">
        <f t="shared" si="18"/>
        <v/>
      </c>
      <c r="AS33" s="10" t="str">
        <f t="shared" si="19"/>
        <v/>
      </c>
      <c r="AT33" s="10" t="str">
        <f t="shared" si="20"/>
        <v/>
      </c>
      <c r="AU33" s="10" t="str">
        <f t="shared" si="21"/>
        <v/>
      </c>
      <c r="AV33" s="10" t="str">
        <f t="shared" si="22"/>
        <v/>
      </c>
      <c r="AW33" s="10" t="str">
        <f t="shared" si="23"/>
        <v/>
      </c>
      <c r="AX33" s="10" t="str">
        <f t="shared" si="24"/>
        <v/>
      </c>
      <c r="AY33" s="10" t="str">
        <f t="shared" si="25"/>
        <v/>
      </c>
      <c r="AZ33" s="10" t="str">
        <f t="shared" si="26"/>
        <v/>
      </c>
      <c r="BA33" s="10" t="str">
        <f t="shared" si="27"/>
        <v/>
      </c>
      <c r="BB33" s="10" t="str">
        <f t="shared" si="28"/>
        <v/>
      </c>
      <c r="BC33" s="10" t="str">
        <f t="shared" si="29"/>
        <v/>
      </c>
      <c r="BD33" s="10"/>
      <c r="BE33" s="10" t="str">
        <f t="shared" si="30"/>
        <v/>
      </c>
      <c r="BF33" s="10"/>
      <c r="BG33" s="10" t="b">
        <f t="shared" si="33"/>
        <v>1</v>
      </c>
      <c r="BH33" s="10" t="b">
        <f t="shared" si="31"/>
        <v>1</v>
      </c>
      <c r="BI33" s="10" t="b">
        <f t="shared" si="34"/>
        <v>0</v>
      </c>
      <c r="BJ33" s="10" t="b">
        <f t="shared" si="32"/>
        <v>0</v>
      </c>
    </row>
    <row r="34" spans="1:62" x14ac:dyDescent="0.35">
      <c r="A34" s="51"/>
      <c r="B34" s="28"/>
      <c r="C34" s="28" t="s">
        <v>4</v>
      </c>
      <c r="D34" s="28"/>
      <c r="E34" s="28" t="s">
        <v>4</v>
      </c>
      <c r="F34" s="28"/>
      <c r="G34" s="51" t="s">
        <v>4</v>
      </c>
      <c r="H34" s="28"/>
      <c r="I34" s="28" t="s">
        <v>4</v>
      </c>
      <c r="J34" s="28"/>
      <c r="K34" s="28" t="s">
        <v>4</v>
      </c>
      <c r="L34" s="28" t="s">
        <v>454</v>
      </c>
      <c r="M34" s="28"/>
      <c r="N34" s="28"/>
      <c r="O34" s="28" t="s">
        <v>4</v>
      </c>
      <c r="P34" s="51"/>
      <c r="Q34" s="28" t="s">
        <v>4</v>
      </c>
      <c r="R34" s="28"/>
      <c r="S34" s="28" t="s">
        <v>4</v>
      </c>
      <c r="T34" s="28"/>
      <c r="U34" s="28" t="s">
        <v>4</v>
      </c>
      <c r="V34" s="28"/>
      <c r="W34" s="28" t="s">
        <v>4</v>
      </c>
      <c r="X34" s="28"/>
      <c r="Y34" s="28" t="s">
        <v>4</v>
      </c>
      <c r="Z34" s="10" t="str">
        <f>IF(AND('Section 8'!$L$4=No,OR($BG34=FALSE,$BH34=FALSE)),Tab_NotReq,
IF(AND($A34="",$B34="",$D34="",$F34="",$H34="",$J34="",$P34="",$X34="",$AB34="",$AC34=""),"",
IF(COUNTIF($AB34:$BC34,Incomplete)&gt;=1,Incomplete_or_multiple_errors&amp;": "&amp;INDEX($AB$2:$BC$4,1,MATCH(Incomplete,$AB34:$BC34,0)),Complete)))</f>
        <v/>
      </c>
      <c r="AA34" s="27"/>
      <c r="AB34" s="10" t="str">
        <f t="shared" si="5"/>
        <v/>
      </c>
      <c r="AC34" s="10" t="str">
        <f>IF($AC$1=No,"",
IF(OR(BG34=FALSE,BH34=FALSE),"",
IF(AND(SUMPRODUCT(--(BI34:BI$1003=TRUE))=0,SUMPRODUCT(--(BJ34:BJ$1003=TRUE))=0),"",Incomplete)))</f>
        <v/>
      </c>
      <c r="AD34" s="10" t="str">
        <f t="shared" si="6"/>
        <v/>
      </c>
      <c r="AE34" s="10"/>
      <c r="AF34" s="10" t="str" cm="1">
        <f t="array" ref="AF34">IF(AF$1=No,"",IF(ISBLANK($A34)=TRUE,"",
IF(SUMPRODUCT(--('Section 11'!$C$4:$C$337=$A34))=0,Incomplete,Complete)))</f>
        <v/>
      </c>
      <c r="AG34" s="10" t="str">
        <f t="shared" si="7"/>
        <v/>
      </c>
      <c r="AH34" s="10" t="str">
        <f t="shared" si="8"/>
        <v/>
      </c>
      <c r="AI34" s="10" t="str">
        <f t="shared" si="9"/>
        <v/>
      </c>
      <c r="AJ34" s="10" t="str">
        <f t="shared" si="10"/>
        <v/>
      </c>
      <c r="AK34" s="10" t="str">
        <f t="shared" si="11"/>
        <v/>
      </c>
      <c r="AL34" s="10" t="str">
        <f t="shared" si="12"/>
        <v/>
      </c>
      <c r="AM34" s="10" t="str">
        <f t="shared" si="13"/>
        <v/>
      </c>
      <c r="AN34" s="10" t="str">
        <f t="shared" si="14"/>
        <v/>
      </c>
      <c r="AO34" s="10" t="str">
        <f t="shared" si="15"/>
        <v/>
      </c>
      <c r="AP34" s="10" t="str">
        <f t="shared" si="16"/>
        <v/>
      </c>
      <c r="AQ34" s="10" t="str">
        <f t="shared" si="17"/>
        <v/>
      </c>
      <c r="AR34" s="10" t="str">
        <f t="shared" si="18"/>
        <v/>
      </c>
      <c r="AS34" s="10" t="str">
        <f t="shared" si="19"/>
        <v/>
      </c>
      <c r="AT34" s="10" t="str">
        <f t="shared" si="20"/>
        <v/>
      </c>
      <c r="AU34" s="10" t="str">
        <f t="shared" si="21"/>
        <v/>
      </c>
      <c r="AV34" s="10" t="str">
        <f t="shared" si="22"/>
        <v/>
      </c>
      <c r="AW34" s="10" t="str">
        <f t="shared" si="23"/>
        <v/>
      </c>
      <c r="AX34" s="10" t="str">
        <f t="shared" si="24"/>
        <v/>
      </c>
      <c r="AY34" s="10" t="str">
        <f t="shared" si="25"/>
        <v/>
      </c>
      <c r="AZ34" s="10" t="str">
        <f t="shared" si="26"/>
        <v/>
      </c>
      <c r="BA34" s="10" t="str">
        <f t="shared" si="27"/>
        <v/>
      </c>
      <c r="BB34" s="10" t="str">
        <f t="shared" si="28"/>
        <v/>
      </c>
      <c r="BC34" s="10" t="str">
        <f t="shared" si="29"/>
        <v/>
      </c>
      <c r="BD34" s="10"/>
      <c r="BE34" s="10" t="str">
        <f t="shared" si="30"/>
        <v/>
      </c>
      <c r="BF34" s="10"/>
      <c r="BG34" s="10" t="b">
        <f t="shared" si="33"/>
        <v>1</v>
      </c>
      <c r="BH34" s="10" t="b">
        <f t="shared" si="31"/>
        <v>1</v>
      </c>
      <c r="BI34" s="10" t="b">
        <f t="shared" si="34"/>
        <v>0</v>
      </c>
      <c r="BJ34" s="10" t="b">
        <f t="shared" si="32"/>
        <v>0</v>
      </c>
    </row>
    <row r="35" spans="1:62" x14ac:dyDescent="0.35">
      <c r="A35" s="51"/>
      <c r="B35" s="28"/>
      <c r="C35" s="28" t="s">
        <v>4</v>
      </c>
      <c r="D35" s="28"/>
      <c r="E35" s="28" t="s">
        <v>4</v>
      </c>
      <c r="F35" s="28"/>
      <c r="G35" s="51" t="s">
        <v>4</v>
      </c>
      <c r="H35" s="28"/>
      <c r="I35" s="28" t="s">
        <v>4</v>
      </c>
      <c r="J35" s="28"/>
      <c r="K35" s="28" t="s">
        <v>4</v>
      </c>
      <c r="L35" s="28" t="s">
        <v>454</v>
      </c>
      <c r="M35" s="28"/>
      <c r="N35" s="28"/>
      <c r="O35" s="28" t="s">
        <v>4</v>
      </c>
      <c r="P35" s="51"/>
      <c r="Q35" s="28" t="s">
        <v>4</v>
      </c>
      <c r="R35" s="28"/>
      <c r="S35" s="28" t="s">
        <v>4</v>
      </c>
      <c r="T35" s="28"/>
      <c r="U35" s="28" t="s">
        <v>4</v>
      </c>
      <c r="V35" s="28"/>
      <c r="W35" s="28" t="s">
        <v>4</v>
      </c>
      <c r="X35" s="28"/>
      <c r="Y35" s="28" t="s">
        <v>4</v>
      </c>
      <c r="Z35" s="10" t="str">
        <f>IF(AND('Section 8'!$L$4=No,OR($BG35=FALSE,$BH35=FALSE)),Tab_NotReq,
IF(AND($A35="",$B35="",$D35="",$F35="",$H35="",$J35="",$P35="",$X35="",$AB35="",$AC35=""),"",
IF(COUNTIF($AB35:$BC35,Incomplete)&gt;=1,Incomplete_or_multiple_errors&amp;": "&amp;INDEX($AB$2:$BC$4,1,MATCH(Incomplete,$AB35:$BC35,0)),Complete)))</f>
        <v/>
      </c>
      <c r="AA35" s="27"/>
      <c r="AB35" s="10" t="str">
        <f t="shared" si="5"/>
        <v/>
      </c>
      <c r="AC35" s="10" t="str">
        <f>IF($AC$1=No,"",
IF(OR(BG35=FALSE,BH35=FALSE),"",
IF(AND(SUMPRODUCT(--(BI35:BI$1003=TRUE))=0,SUMPRODUCT(--(BJ35:BJ$1003=TRUE))=0),"",Incomplete)))</f>
        <v/>
      </c>
      <c r="AD35" s="10" t="str">
        <f t="shared" si="6"/>
        <v/>
      </c>
      <c r="AE35" s="10"/>
      <c r="AF35" s="10" t="str" cm="1">
        <f t="array" ref="AF35">IF(AF$1=No,"",IF(ISBLANK($A35)=TRUE,"",
IF(SUMPRODUCT(--('Section 11'!$C$4:$C$337=$A35))=0,Incomplete,Complete)))</f>
        <v/>
      </c>
      <c r="AG35" s="10" t="str">
        <f t="shared" si="7"/>
        <v/>
      </c>
      <c r="AH35" s="10" t="str">
        <f t="shared" si="8"/>
        <v/>
      </c>
      <c r="AI35" s="10" t="str">
        <f t="shared" si="9"/>
        <v/>
      </c>
      <c r="AJ35" s="10" t="str">
        <f t="shared" si="10"/>
        <v/>
      </c>
      <c r="AK35" s="10" t="str">
        <f t="shared" si="11"/>
        <v/>
      </c>
      <c r="AL35" s="10" t="str">
        <f t="shared" si="12"/>
        <v/>
      </c>
      <c r="AM35" s="10" t="str">
        <f t="shared" si="13"/>
        <v/>
      </c>
      <c r="AN35" s="10" t="str">
        <f t="shared" si="14"/>
        <v/>
      </c>
      <c r="AO35" s="10" t="str">
        <f t="shared" si="15"/>
        <v/>
      </c>
      <c r="AP35" s="10" t="str">
        <f t="shared" si="16"/>
        <v/>
      </c>
      <c r="AQ35" s="10" t="str">
        <f t="shared" si="17"/>
        <v/>
      </c>
      <c r="AR35" s="10" t="str">
        <f t="shared" si="18"/>
        <v/>
      </c>
      <c r="AS35" s="10" t="str">
        <f t="shared" si="19"/>
        <v/>
      </c>
      <c r="AT35" s="10" t="str">
        <f t="shared" si="20"/>
        <v/>
      </c>
      <c r="AU35" s="10" t="str">
        <f t="shared" si="21"/>
        <v/>
      </c>
      <c r="AV35" s="10" t="str">
        <f t="shared" si="22"/>
        <v/>
      </c>
      <c r="AW35" s="10" t="str">
        <f t="shared" si="23"/>
        <v/>
      </c>
      <c r="AX35" s="10" t="str">
        <f t="shared" si="24"/>
        <v/>
      </c>
      <c r="AY35" s="10" t="str">
        <f t="shared" si="25"/>
        <v/>
      </c>
      <c r="AZ35" s="10" t="str">
        <f t="shared" si="26"/>
        <v/>
      </c>
      <c r="BA35" s="10" t="str">
        <f t="shared" si="27"/>
        <v/>
      </c>
      <c r="BB35" s="10" t="str">
        <f t="shared" si="28"/>
        <v/>
      </c>
      <c r="BC35" s="10" t="str">
        <f t="shared" si="29"/>
        <v/>
      </c>
      <c r="BD35" s="10"/>
      <c r="BE35" s="10" t="str">
        <f t="shared" si="30"/>
        <v/>
      </c>
      <c r="BF35" s="10"/>
      <c r="BG35" s="10" t="b">
        <f t="shared" si="33"/>
        <v>1</v>
      </c>
      <c r="BH35" s="10" t="b">
        <f t="shared" si="31"/>
        <v>1</v>
      </c>
      <c r="BI35" s="10" t="b">
        <f t="shared" si="34"/>
        <v>0</v>
      </c>
      <c r="BJ35" s="10" t="b">
        <f t="shared" si="32"/>
        <v>0</v>
      </c>
    </row>
    <row r="36" spans="1:62" x14ac:dyDescent="0.35">
      <c r="A36" s="51"/>
      <c r="B36" s="28"/>
      <c r="C36" s="28" t="s">
        <v>4</v>
      </c>
      <c r="D36" s="28"/>
      <c r="E36" s="28" t="s">
        <v>4</v>
      </c>
      <c r="F36" s="28"/>
      <c r="G36" s="51" t="s">
        <v>4</v>
      </c>
      <c r="H36" s="28"/>
      <c r="I36" s="28" t="s">
        <v>4</v>
      </c>
      <c r="J36" s="28"/>
      <c r="K36" s="28" t="s">
        <v>4</v>
      </c>
      <c r="L36" s="28" t="s">
        <v>454</v>
      </c>
      <c r="M36" s="28"/>
      <c r="N36" s="28"/>
      <c r="O36" s="28" t="s">
        <v>4</v>
      </c>
      <c r="P36" s="51"/>
      <c r="Q36" s="28" t="s">
        <v>4</v>
      </c>
      <c r="R36" s="28"/>
      <c r="S36" s="28" t="s">
        <v>4</v>
      </c>
      <c r="T36" s="28"/>
      <c r="U36" s="28" t="s">
        <v>4</v>
      </c>
      <c r="V36" s="28"/>
      <c r="W36" s="28" t="s">
        <v>4</v>
      </c>
      <c r="X36" s="28"/>
      <c r="Y36" s="28" t="s">
        <v>4</v>
      </c>
      <c r="Z36" s="10" t="str">
        <f>IF(AND('Section 8'!$L$4=No,OR($BG36=FALSE,$BH36=FALSE)),Tab_NotReq,
IF(AND($A36="",$B36="",$D36="",$F36="",$H36="",$J36="",$P36="",$X36="",$AB36="",$AC36=""),"",
IF(COUNTIF($AB36:$BC36,Incomplete)&gt;=1,Incomplete_or_multiple_errors&amp;": "&amp;INDEX($AB$2:$BC$4,1,MATCH(Incomplete,$AB36:$BC36,0)),Complete)))</f>
        <v/>
      </c>
      <c r="AA36" s="27"/>
      <c r="AB36" s="10" t="str">
        <f t="shared" si="5"/>
        <v/>
      </c>
      <c r="AC36" s="10" t="str">
        <f>IF($AC$1=No,"",
IF(OR(BG36=FALSE,BH36=FALSE),"",
IF(AND(SUMPRODUCT(--(BI36:BI$1003=TRUE))=0,SUMPRODUCT(--(BJ36:BJ$1003=TRUE))=0),"",Incomplete)))</f>
        <v/>
      </c>
      <c r="AD36" s="10" t="str">
        <f t="shared" si="6"/>
        <v/>
      </c>
      <c r="AE36" s="10"/>
      <c r="AF36" s="10" t="str" cm="1">
        <f t="array" ref="AF36">IF(AF$1=No,"",IF(ISBLANK($A36)=TRUE,"",
IF(SUMPRODUCT(--('Section 11'!$C$4:$C$337=$A36))=0,Incomplete,Complete)))</f>
        <v/>
      </c>
      <c r="AG36" s="10" t="str">
        <f t="shared" si="7"/>
        <v/>
      </c>
      <c r="AH36" s="10" t="str">
        <f t="shared" si="8"/>
        <v/>
      </c>
      <c r="AI36" s="10" t="str">
        <f t="shared" si="9"/>
        <v/>
      </c>
      <c r="AJ36" s="10" t="str">
        <f t="shared" si="10"/>
        <v/>
      </c>
      <c r="AK36" s="10" t="str">
        <f t="shared" si="11"/>
        <v/>
      </c>
      <c r="AL36" s="10" t="str">
        <f t="shared" si="12"/>
        <v/>
      </c>
      <c r="AM36" s="10" t="str">
        <f t="shared" si="13"/>
        <v/>
      </c>
      <c r="AN36" s="10" t="str">
        <f t="shared" si="14"/>
        <v/>
      </c>
      <c r="AO36" s="10" t="str">
        <f t="shared" si="15"/>
        <v/>
      </c>
      <c r="AP36" s="10" t="str">
        <f t="shared" si="16"/>
        <v/>
      </c>
      <c r="AQ36" s="10" t="str">
        <f t="shared" si="17"/>
        <v/>
      </c>
      <c r="AR36" s="10" t="str">
        <f t="shared" si="18"/>
        <v/>
      </c>
      <c r="AS36" s="10" t="str">
        <f t="shared" si="19"/>
        <v/>
      </c>
      <c r="AT36" s="10" t="str">
        <f t="shared" si="20"/>
        <v/>
      </c>
      <c r="AU36" s="10" t="str">
        <f t="shared" si="21"/>
        <v/>
      </c>
      <c r="AV36" s="10" t="str">
        <f t="shared" si="22"/>
        <v/>
      </c>
      <c r="AW36" s="10" t="str">
        <f t="shared" si="23"/>
        <v/>
      </c>
      <c r="AX36" s="10" t="str">
        <f t="shared" si="24"/>
        <v/>
      </c>
      <c r="AY36" s="10" t="str">
        <f t="shared" si="25"/>
        <v/>
      </c>
      <c r="AZ36" s="10" t="str">
        <f t="shared" si="26"/>
        <v/>
      </c>
      <c r="BA36" s="10" t="str">
        <f t="shared" si="27"/>
        <v/>
      </c>
      <c r="BB36" s="10" t="str">
        <f t="shared" si="28"/>
        <v/>
      </c>
      <c r="BC36" s="10" t="str">
        <f t="shared" si="29"/>
        <v/>
      </c>
      <c r="BD36" s="10"/>
      <c r="BE36" s="10" t="str">
        <f t="shared" si="30"/>
        <v/>
      </c>
      <c r="BF36" s="10"/>
      <c r="BG36" s="10" t="b">
        <f t="shared" si="33"/>
        <v>1</v>
      </c>
      <c r="BH36" s="10" t="b">
        <f t="shared" si="31"/>
        <v>1</v>
      </c>
      <c r="BI36" s="10" t="b">
        <f t="shared" si="34"/>
        <v>0</v>
      </c>
      <c r="BJ36" s="10" t="b">
        <f t="shared" si="32"/>
        <v>0</v>
      </c>
    </row>
    <row r="37" spans="1:62" x14ac:dyDescent="0.35">
      <c r="A37" s="51"/>
      <c r="B37" s="28"/>
      <c r="C37" s="28" t="s">
        <v>4</v>
      </c>
      <c r="D37" s="28"/>
      <c r="E37" s="28" t="s">
        <v>4</v>
      </c>
      <c r="F37" s="28"/>
      <c r="G37" s="51" t="s">
        <v>4</v>
      </c>
      <c r="H37" s="28"/>
      <c r="I37" s="28" t="s">
        <v>4</v>
      </c>
      <c r="J37" s="28"/>
      <c r="K37" s="28" t="s">
        <v>4</v>
      </c>
      <c r="L37" s="28" t="s">
        <v>454</v>
      </c>
      <c r="M37" s="28"/>
      <c r="N37" s="28"/>
      <c r="O37" s="28" t="s">
        <v>4</v>
      </c>
      <c r="P37" s="51"/>
      <c r="Q37" s="28" t="s">
        <v>4</v>
      </c>
      <c r="R37" s="28"/>
      <c r="S37" s="28" t="s">
        <v>4</v>
      </c>
      <c r="T37" s="28"/>
      <c r="U37" s="28" t="s">
        <v>4</v>
      </c>
      <c r="V37" s="28"/>
      <c r="W37" s="28" t="s">
        <v>4</v>
      </c>
      <c r="X37" s="28"/>
      <c r="Y37" s="28" t="s">
        <v>4</v>
      </c>
      <c r="Z37" s="10" t="str">
        <f>IF(AND('Section 8'!$L$4=No,OR($BG37=FALSE,$BH37=FALSE)),Tab_NotReq,
IF(AND($A37="",$B37="",$D37="",$F37="",$H37="",$J37="",$P37="",$X37="",$AB37="",$AC37=""),"",
IF(COUNTIF($AB37:$BC37,Incomplete)&gt;=1,Incomplete_or_multiple_errors&amp;": "&amp;INDEX($AB$2:$BC$4,1,MATCH(Incomplete,$AB37:$BC37,0)),Complete)))</f>
        <v/>
      </c>
      <c r="AA37" s="27"/>
      <c r="AB37" s="10" t="str">
        <f t="shared" si="5"/>
        <v/>
      </c>
      <c r="AC37" s="10" t="str">
        <f>IF($AC$1=No,"",
IF(OR(BG37=FALSE,BH37=FALSE),"",
IF(AND(SUMPRODUCT(--(BI37:BI$1003=TRUE))=0,SUMPRODUCT(--(BJ37:BJ$1003=TRUE))=0),"",Incomplete)))</f>
        <v/>
      </c>
      <c r="AD37" s="10" t="str">
        <f t="shared" si="6"/>
        <v/>
      </c>
      <c r="AE37" s="10"/>
      <c r="AF37" s="10" t="str" cm="1">
        <f t="array" ref="AF37">IF(AF$1=No,"",IF(ISBLANK($A37)=TRUE,"",
IF(SUMPRODUCT(--('Section 11'!$C$4:$C$337=$A37))=0,Incomplete,Complete)))</f>
        <v/>
      </c>
      <c r="AG37" s="10" t="str">
        <f t="shared" si="7"/>
        <v/>
      </c>
      <c r="AH37" s="10" t="str">
        <f t="shared" si="8"/>
        <v/>
      </c>
      <c r="AI37" s="10" t="str">
        <f t="shared" si="9"/>
        <v/>
      </c>
      <c r="AJ37" s="10" t="str">
        <f t="shared" si="10"/>
        <v/>
      </c>
      <c r="AK37" s="10" t="str">
        <f t="shared" si="11"/>
        <v/>
      </c>
      <c r="AL37" s="10" t="str">
        <f t="shared" si="12"/>
        <v/>
      </c>
      <c r="AM37" s="10" t="str">
        <f t="shared" si="13"/>
        <v/>
      </c>
      <c r="AN37" s="10" t="str">
        <f t="shared" si="14"/>
        <v/>
      </c>
      <c r="AO37" s="10" t="str">
        <f t="shared" si="15"/>
        <v/>
      </c>
      <c r="AP37" s="10" t="str">
        <f t="shared" si="16"/>
        <v/>
      </c>
      <c r="AQ37" s="10" t="str">
        <f t="shared" si="17"/>
        <v/>
      </c>
      <c r="AR37" s="10" t="str">
        <f t="shared" si="18"/>
        <v/>
      </c>
      <c r="AS37" s="10" t="str">
        <f t="shared" si="19"/>
        <v/>
      </c>
      <c r="AT37" s="10" t="str">
        <f t="shared" si="20"/>
        <v/>
      </c>
      <c r="AU37" s="10" t="str">
        <f t="shared" si="21"/>
        <v/>
      </c>
      <c r="AV37" s="10" t="str">
        <f t="shared" si="22"/>
        <v/>
      </c>
      <c r="AW37" s="10" t="str">
        <f t="shared" si="23"/>
        <v/>
      </c>
      <c r="AX37" s="10" t="str">
        <f t="shared" si="24"/>
        <v/>
      </c>
      <c r="AY37" s="10" t="str">
        <f t="shared" si="25"/>
        <v/>
      </c>
      <c r="AZ37" s="10" t="str">
        <f t="shared" si="26"/>
        <v/>
      </c>
      <c r="BA37" s="10" t="str">
        <f t="shared" si="27"/>
        <v/>
      </c>
      <c r="BB37" s="10" t="str">
        <f t="shared" si="28"/>
        <v/>
      </c>
      <c r="BC37" s="10" t="str">
        <f t="shared" si="29"/>
        <v/>
      </c>
      <c r="BD37" s="10"/>
      <c r="BE37" s="10" t="str">
        <f t="shared" si="30"/>
        <v/>
      </c>
      <c r="BF37" s="10"/>
      <c r="BG37" s="10" t="b">
        <f t="shared" si="33"/>
        <v>1</v>
      </c>
      <c r="BH37" s="10" t="b">
        <f t="shared" si="31"/>
        <v>1</v>
      </c>
      <c r="BI37" s="10" t="b">
        <f t="shared" si="34"/>
        <v>0</v>
      </c>
      <c r="BJ37" s="10" t="b">
        <f t="shared" si="32"/>
        <v>0</v>
      </c>
    </row>
    <row r="38" spans="1:62" x14ac:dyDescent="0.35">
      <c r="A38" s="51"/>
      <c r="B38" s="28"/>
      <c r="C38" s="28" t="s">
        <v>4</v>
      </c>
      <c r="D38" s="28"/>
      <c r="E38" s="28" t="s">
        <v>4</v>
      </c>
      <c r="F38" s="28"/>
      <c r="G38" s="51" t="s">
        <v>4</v>
      </c>
      <c r="H38" s="28"/>
      <c r="I38" s="28" t="s">
        <v>4</v>
      </c>
      <c r="J38" s="28"/>
      <c r="K38" s="28" t="s">
        <v>4</v>
      </c>
      <c r="L38" s="28" t="s">
        <v>454</v>
      </c>
      <c r="M38" s="28"/>
      <c r="N38" s="28"/>
      <c r="O38" s="28" t="s">
        <v>4</v>
      </c>
      <c r="P38" s="51"/>
      <c r="Q38" s="28" t="s">
        <v>4</v>
      </c>
      <c r="R38" s="28"/>
      <c r="S38" s="28" t="s">
        <v>4</v>
      </c>
      <c r="T38" s="28"/>
      <c r="U38" s="28" t="s">
        <v>4</v>
      </c>
      <c r="V38" s="28"/>
      <c r="W38" s="28" t="s">
        <v>4</v>
      </c>
      <c r="X38" s="28"/>
      <c r="Y38" s="28" t="s">
        <v>4</v>
      </c>
      <c r="Z38" s="10" t="str">
        <f>IF(AND('Section 8'!$L$4=No,OR($BG38=FALSE,$BH38=FALSE)),Tab_NotReq,
IF(AND($A38="",$B38="",$D38="",$F38="",$H38="",$J38="",$P38="",$X38="",$AB38="",$AC38=""),"",
IF(COUNTIF($AB38:$BC38,Incomplete)&gt;=1,Incomplete_or_multiple_errors&amp;": "&amp;INDEX($AB$2:$BC$4,1,MATCH(Incomplete,$AB38:$BC38,0)),Complete)))</f>
        <v/>
      </c>
      <c r="AA38" s="27"/>
      <c r="AB38" s="10" t="str">
        <f t="shared" si="5"/>
        <v/>
      </c>
      <c r="AC38" s="10" t="str">
        <f>IF($AC$1=No,"",
IF(OR(BG38=FALSE,BH38=FALSE),"",
IF(AND(SUMPRODUCT(--(BI38:BI$1003=TRUE))=0,SUMPRODUCT(--(BJ38:BJ$1003=TRUE))=0),"",Incomplete)))</f>
        <v/>
      </c>
      <c r="AD38" s="10" t="str">
        <f t="shared" si="6"/>
        <v/>
      </c>
      <c r="AE38" s="10"/>
      <c r="AF38" s="10" t="str" cm="1">
        <f t="array" ref="AF38">IF(AF$1=No,"",IF(ISBLANK($A38)=TRUE,"",
IF(SUMPRODUCT(--('Section 11'!$C$4:$C$337=$A38))=0,Incomplete,Complete)))</f>
        <v/>
      </c>
      <c r="AG38" s="10" t="str">
        <f t="shared" si="7"/>
        <v/>
      </c>
      <c r="AH38" s="10" t="str">
        <f t="shared" si="8"/>
        <v/>
      </c>
      <c r="AI38" s="10" t="str">
        <f t="shared" si="9"/>
        <v/>
      </c>
      <c r="AJ38" s="10" t="str">
        <f t="shared" si="10"/>
        <v/>
      </c>
      <c r="AK38" s="10" t="str">
        <f t="shared" si="11"/>
        <v/>
      </c>
      <c r="AL38" s="10" t="str">
        <f t="shared" si="12"/>
        <v/>
      </c>
      <c r="AM38" s="10" t="str">
        <f t="shared" si="13"/>
        <v/>
      </c>
      <c r="AN38" s="10" t="str">
        <f t="shared" si="14"/>
        <v/>
      </c>
      <c r="AO38" s="10" t="str">
        <f t="shared" si="15"/>
        <v/>
      </c>
      <c r="AP38" s="10" t="str">
        <f t="shared" si="16"/>
        <v/>
      </c>
      <c r="AQ38" s="10" t="str">
        <f t="shared" si="17"/>
        <v/>
      </c>
      <c r="AR38" s="10" t="str">
        <f t="shared" si="18"/>
        <v/>
      </c>
      <c r="AS38" s="10" t="str">
        <f t="shared" si="19"/>
        <v/>
      </c>
      <c r="AT38" s="10" t="str">
        <f t="shared" si="20"/>
        <v/>
      </c>
      <c r="AU38" s="10" t="str">
        <f t="shared" si="21"/>
        <v/>
      </c>
      <c r="AV38" s="10" t="str">
        <f t="shared" si="22"/>
        <v/>
      </c>
      <c r="AW38" s="10" t="str">
        <f t="shared" si="23"/>
        <v/>
      </c>
      <c r="AX38" s="10" t="str">
        <f t="shared" si="24"/>
        <v/>
      </c>
      <c r="AY38" s="10" t="str">
        <f t="shared" si="25"/>
        <v/>
      </c>
      <c r="AZ38" s="10" t="str">
        <f t="shared" si="26"/>
        <v/>
      </c>
      <c r="BA38" s="10" t="str">
        <f t="shared" si="27"/>
        <v/>
      </c>
      <c r="BB38" s="10" t="str">
        <f t="shared" si="28"/>
        <v/>
      </c>
      <c r="BC38" s="10" t="str">
        <f t="shared" si="29"/>
        <v/>
      </c>
      <c r="BD38" s="10"/>
      <c r="BE38" s="10" t="str">
        <f t="shared" si="30"/>
        <v/>
      </c>
      <c r="BF38" s="10"/>
      <c r="BG38" s="10" t="b">
        <f t="shared" si="33"/>
        <v>1</v>
      </c>
      <c r="BH38" s="10" t="b">
        <f t="shared" si="31"/>
        <v>1</v>
      </c>
      <c r="BI38" s="10" t="b">
        <f t="shared" si="34"/>
        <v>0</v>
      </c>
      <c r="BJ38" s="10" t="b">
        <f t="shared" si="32"/>
        <v>0</v>
      </c>
    </row>
    <row r="39" spans="1:62" x14ac:dyDescent="0.35">
      <c r="A39" s="51"/>
      <c r="B39" s="28"/>
      <c r="C39" s="28" t="s">
        <v>4</v>
      </c>
      <c r="D39" s="28"/>
      <c r="E39" s="28" t="s">
        <v>4</v>
      </c>
      <c r="F39" s="28"/>
      <c r="G39" s="51" t="s">
        <v>4</v>
      </c>
      <c r="H39" s="28"/>
      <c r="I39" s="28" t="s">
        <v>4</v>
      </c>
      <c r="J39" s="28"/>
      <c r="K39" s="28" t="s">
        <v>4</v>
      </c>
      <c r="L39" s="28" t="s">
        <v>454</v>
      </c>
      <c r="M39" s="28"/>
      <c r="N39" s="28"/>
      <c r="O39" s="28" t="s">
        <v>4</v>
      </c>
      <c r="P39" s="51"/>
      <c r="Q39" s="28" t="s">
        <v>4</v>
      </c>
      <c r="R39" s="28"/>
      <c r="S39" s="28" t="s">
        <v>4</v>
      </c>
      <c r="T39" s="28"/>
      <c r="U39" s="28" t="s">
        <v>4</v>
      </c>
      <c r="V39" s="28"/>
      <c r="W39" s="28" t="s">
        <v>4</v>
      </c>
      <c r="X39" s="28"/>
      <c r="Y39" s="28" t="s">
        <v>4</v>
      </c>
      <c r="Z39" s="10" t="str">
        <f>IF(AND('Section 8'!$L$4=No,OR($BG39=FALSE,$BH39=FALSE)),Tab_NotReq,
IF(AND($A39="",$B39="",$D39="",$F39="",$H39="",$J39="",$P39="",$X39="",$AB39="",$AC39=""),"",
IF(COUNTIF($AB39:$BC39,Incomplete)&gt;=1,Incomplete_or_multiple_errors&amp;": "&amp;INDEX($AB$2:$BC$4,1,MATCH(Incomplete,$AB39:$BC39,0)),Complete)))</f>
        <v/>
      </c>
      <c r="AA39" s="27"/>
      <c r="AB39" s="10" t="str">
        <f t="shared" si="5"/>
        <v/>
      </c>
      <c r="AC39" s="10" t="str">
        <f>IF($AC$1=No,"",
IF(OR(BG39=FALSE,BH39=FALSE),"",
IF(AND(SUMPRODUCT(--(BI39:BI$1003=TRUE))=0,SUMPRODUCT(--(BJ39:BJ$1003=TRUE))=0),"",Incomplete)))</f>
        <v/>
      </c>
      <c r="AD39" s="10" t="str">
        <f t="shared" si="6"/>
        <v/>
      </c>
      <c r="AE39" s="10"/>
      <c r="AF39" s="10" t="str" cm="1">
        <f t="array" ref="AF39">IF(AF$1=No,"",IF(ISBLANK($A39)=TRUE,"",
IF(SUMPRODUCT(--('Section 11'!$C$4:$C$337=$A39))=0,Incomplete,Complete)))</f>
        <v/>
      </c>
      <c r="AG39" s="10" t="str">
        <f t="shared" si="7"/>
        <v/>
      </c>
      <c r="AH39" s="10" t="str">
        <f t="shared" si="8"/>
        <v/>
      </c>
      <c r="AI39" s="10" t="str">
        <f t="shared" si="9"/>
        <v/>
      </c>
      <c r="AJ39" s="10" t="str">
        <f t="shared" si="10"/>
        <v/>
      </c>
      <c r="AK39" s="10" t="str">
        <f t="shared" si="11"/>
        <v/>
      </c>
      <c r="AL39" s="10" t="str">
        <f t="shared" si="12"/>
        <v/>
      </c>
      <c r="AM39" s="10" t="str">
        <f t="shared" si="13"/>
        <v/>
      </c>
      <c r="AN39" s="10" t="str">
        <f t="shared" si="14"/>
        <v/>
      </c>
      <c r="AO39" s="10" t="str">
        <f t="shared" si="15"/>
        <v/>
      </c>
      <c r="AP39" s="10" t="str">
        <f t="shared" si="16"/>
        <v/>
      </c>
      <c r="AQ39" s="10" t="str">
        <f t="shared" si="17"/>
        <v/>
      </c>
      <c r="AR39" s="10" t="str">
        <f t="shared" si="18"/>
        <v/>
      </c>
      <c r="AS39" s="10" t="str">
        <f t="shared" si="19"/>
        <v/>
      </c>
      <c r="AT39" s="10" t="str">
        <f t="shared" si="20"/>
        <v/>
      </c>
      <c r="AU39" s="10" t="str">
        <f t="shared" si="21"/>
        <v/>
      </c>
      <c r="AV39" s="10" t="str">
        <f t="shared" si="22"/>
        <v/>
      </c>
      <c r="AW39" s="10" t="str">
        <f t="shared" si="23"/>
        <v/>
      </c>
      <c r="AX39" s="10" t="str">
        <f t="shared" si="24"/>
        <v/>
      </c>
      <c r="AY39" s="10" t="str">
        <f t="shared" si="25"/>
        <v/>
      </c>
      <c r="AZ39" s="10" t="str">
        <f t="shared" si="26"/>
        <v/>
      </c>
      <c r="BA39" s="10" t="str">
        <f t="shared" si="27"/>
        <v/>
      </c>
      <c r="BB39" s="10" t="str">
        <f t="shared" si="28"/>
        <v/>
      </c>
      <c r="BC39" s="10" t="str">
        <f t="shared" si="29"/>
        <v/>
      </c>
      <c r="BD39" s="10"/>
      <c r="BE39" s="10" t="str">
        <f t="shared" si="30"/>
        <v/>
      </c>
      <c r="BF39" s="10"/>
      <c r="BG39" s="10" t="b">
        <f t="shared" si="33"/>
        <v>1</v>
      </c>
      <c r="BH39" s="10" t="b">
        <f t="shared" si="31"/>
        <v>1</v>
      </c>
      <c r="BI39" s="10" t="b">
        <f t="shared" si="34"/>
        <v>0</v>
      </c>
      <c r="BJ39" s="10" t="b">
        <f t="shared" si="32"/>
        <v>0</v>
      </c>
    </row>
    <row r="40" spans="1:62" x14ac:dyDescent="0.35">
      <c r="A40" s="51"/>
      <c r="B40" s="28"/>
      <c r="C40" s="28" t="s">
        <v>4</v>
      </c>
      <c r="D40" s="28"/>
      <c r="E40" s="28" t="s">
        <v>4</v>
      </c>
      <c r="F40" s="28"/>
      <c r="G40" s="51" t="s">
        <v>4</v>
      </c>
      <c r="H40" s="28"/>
      <c r="I40" s="28" t="s">
        <v>4</v>
      </c>
      <c r="J40" s="28"/>
      <c r="K40" s="28" t="s">
        <v>4</v>
      </c>
      <c r="L40" s="28" t="s">
        <v>454</v>
      </c>
      <c r="M40" s="28"/>
      <c r="N40" s="28"/>
      <c r="O40" s="28" t="s">
        <v>4</v>
      </c>
      <c r="P40" s="51"/>
      <c r="Q40" s="28" t="s">
        <v>4</v>
      </c>
      <c r="R40" s="28"/>
      <c r="S40" s="28" t="s">
        <v>4</v>
      </c>
      <c r="T40" s="28"/>
      <c r="U40" s="28" t="s">
        <v>4</v>
      </c>
      <c r="V40" s="28"/>
      <c r="W40" s="28" t="s">
        <v>4</v>
      </c>
      <c r="X40" s="28"/>
      <c r="Y40" s="28" t="s">
        <v>4</v>
      </c>
      <c r="Z40" s="10" t="str">
        <f>IF(AND('Section 8'!$L$4=No,OR($BG40=FALSE,$BH40=FALSE)),Tab_NotReq,
IF(AND($A40="",$B40="",$D40="",$F40="",$H40="",$J40="",$P40="",$X40="",$AB40="",$AC40=""),"",
IF(COUNTIF($AB40:$BC40,Incomplete)&gt;=1,Incomplete_or_multiple_errors&amp;": "&amp;INDEX($AB$2:$BC$4,1,MATCH(Incomplete,$AB40:$BC40,0)),Complete)))</f>
        <v/>
      </c>
      <c r="AA40" s="27"/>
      <c r="AB40" s="10" t="str">
        <f t="shared" si="5"/>
        <v/>
      </c>
      <c r="AC40" s="10" t="str">
        <f>IF($AC$1=No,"",
IF(OR(BG40=FALSE,BH40=FALSE),"",
IF(AND(SUMPRODUCT(--(BI40:BI$1003=TRUE))=0,SUMPRODUCT(--(BJ40:BJ$1003=TRUE))=0),"",Incomplete)))</f>
        <v/>
      </c>
      <c r="AD40" s="10" t="str">
        <f t="shared" si="6"/>
        <v/>
      </c>
      <c r="AE40" s="10"/>
      <c r="AF40" s="10" t="str" cm="1">
        <f t="array" ref="AF40">IF(AF$1=No,"",IF(ISBLANK($A40)=TRUE,"",
IF(SUMPRODUCT(--('Section 11'!$C$4:$C$337=$A40))=0,Incomplete,Complete)))</f>
        <v/>
      </c>
      <c r="AG40" s="10" t="str">
        <f t="shared" si="7"/>
        <v/>
      </c>
      <c r="AH40" s="10" t="str">
        <f t="shared" si="8"/>
        <v/>
      </c>
      <c r="AI40" s="10" t="str">
        <f t="shared" si="9"/>
        <v/>
      </c>
      <c r="AJ40" s="10" t="str">
        <f t="shared" si="10"/>
        <v/>
      </c>
      <c r="AK40" s="10" t="str">
        <f t="shared" si="11"/>
        <v/>
      </c>
      <c r="AL40" s="10" t="str">
        <f t="shared" si="12"/>
        <v/>
      </c>
      <c r="AM40" s="10" t="str">
        <f t="shared" si="13"/>
        <v/>
      </c>
      <c r="AN40" s="10" t="str">
        <f t="shared" si="14"/>
        <v/>
      </c>
      <c r="AO40" s="10" t="str">
        <f t="shared" si="15"/>
        <v/>
      </c>
      <c r="AP40" s="10" t="str">
        <f t="shared" si="16"/>
        <v/>
      </c>
      <c r="AQ40" s="10" t="str">
        <f t="shared" si="17"/>
        <v/>
      </c>
      <c r="AR40" s="10" t="str">
        <f t="shared" si="18"/>
        <v/>
      </c>
      <c r="AS40" s="10" t="str">
        <f t="shared" si="19"/>
        <v/>
      </c>
      <c r="AT40" s="10" t="str">
        <f t="shared" si="20"/>
        <v/>
      </c>
      <c r="AU40" s="10" t="str">
        <f t="shared" si="21"/>
        <v/>
      </c>
      <c r="AV40" s="10" t="str">
        <f t="shared" si="22"/>
        <v/>
      </c>
      <c r="AW40" s="10" t="str">
        <f t="shared" si="23"/>
        <v/>
      </c>
      <c r="AX40" s="10" t="str">
        <f t="shared" si="24"/>
        <v/>
      </c>
      <c r="AY40" s="10" t="str">
        <f t="shared" si="25"/>
        <v/>
      </c>
      <c r="AZ40" s="10" t="str">
        <f t="shared" si="26"/>
        <v/>
      </c>
      <c r="BA40" s="10" t="str">
        <f t="shared" si="27"/>
        <v/>
      </c>
      <c r="BB40" s="10" t="str">
        <f t="shared" si="28"/>
        <v/>
      </c>
      <c r="BC40" s="10" t="str">
        <f t="shared" si="29"/>
        <v/>
      </c>
      <c r="BD40" s="10"/>
      <c r="BE40" s="10" t="str">
        <f t="shared" si="30"/>
        <v/>
      </c>
      <c r="BF40" s="10"/>
      <c r="BG40" s="10" t="b">
        <f t="shared" si="33"/>
        <v>1</v>
      </c>
      <c r="BH40" s="10" t="b">
        <f t="shared" si="31"/>
        <v>1</v>
      </c>
      <c r="BI40" s="10" t="b">
        <f t="shared" si="34"/>
        <v>0</v>
      </c>
      <c r="BJ40" s="10" t="b">
        <f t="shared" si="32"/>
        <v>0</v>
      </c>
    </row>
    <row r="41" spans="1:62" x14ac:dyDescent="0.35">
      <c r="A41" s="51"/>
      <c r="B41" s="28"/>
      <c r="C41" s="28" t="s">
        <v>4</v>
      </c>
      <c r="D41" s="28"/>
      <c r="E41" s="28" t="s">
        <v>4</v>
      </c>
      <c r="F41" s="28"/>
      <c r="G41" s="51" t="s">
        <v>4</v>
      </c>
      <c r="H41" s="28"/>
      <c r="I41" s="28" t="s">
        <v>4</v>
      </c>
      <c r="J41" s="28"/>
      <c r="K41" s="28" t="s">
        <v>4</v>
      </c>
      <c r="L41" s="28" t="s">
        <v>454</v>
      </c>
      <c r="M41" s="28"/>
      <c r="N41" s="28"/>
      <c r="O41" s="28" t="s">
        <v>4</v>
      </c>
      <c r="P41" s="51"/>
      <c r="Q41" s="28" t="s">
        <v>4</v>
      </c>
      <c r="R41" s="28"/>
      <c r="S41" s="28" t="s">
        <v>4</v>
      </c>
      <c r="T41" s="28"/>
      <c r="U41" s="28" t="s">
        <v>4</v>
      </c>
      <c r="V41" s="28"/>
      <c r="W41" s="28" t="s">
        <v>4</v>
      </c>
      <c r="X41" s="28"/>
      <c r="Y41" s="28" t="s">
        <v>4</v>
      </c>
      <c r="Z41" s="10" t="str">
        <f>IF(AND('Section 8'!$L$4=No,OR($BG41=FALSE,$BH41=FALSE)),Tab_NotReq,
IF(AND($A41="",$B41="",$D41="",$F41="",$H41="",$J41="",$P41="",$X41="",$AB41="",$AC41=""),"",
IF(COUNTIF($AB41:$BC41,Incomplete)&gt;=1,Incomplete_or_multiple_errors&amp;": "&amp;INDEX($AB$2:$BC$4,1,MATCH(Incomplete,$AB41:$BC41,0)),Complete)))</f>
        <v/>
      </c>
      <c r="AA41" s="27"/>
      <c r="AB41" s="10" t="str">
        <f t="shared" si="5"/>
        <v/>
      </c>
      <c r="AC41" s="10" t="str">
        <f>IF($AC$1=No,"",
IF(OR(BG41=FALSE,BH41=FALSE),"",
IF(AND(SUMPRODUCT(--(BI41:BI$1003=TRUE))=0,SUMPRODUCT(--(BJ41:BJ$1003=TRUE))=0),"",Incomplete)))</f>
        <v/>
      </c>
      <c r="AD41" s="10" t="str">
        <f t="shared" si="6"/>
        <v/>
      </c>
      <c r="AE41" s="10"/>
      <c r="AF41" s="10" t="str" cm="1">
        <f t="array" ref="AF41">IF(AF$1=No,"",IF(ISBLANK($A41)=TRUE,"",
IF(SUMPRODUCT(--('Section 11'!$C$4:$C$337=$A41))=0,Incomplete,Complete)))</f>
        <v/>
      </c>
      <c r="AG41" s="10" t="str">
        <f t="shared" si="7"/>
        <v/>
      </c>
      <c r="AH41" s="10" t="str">
        <f t="shared" si="8"/>
        <v/>
      </c>
      <c r="AI41" s="10" t="str">
        <f t="shared" si="9"/>
        <v/>
      </c>
      <c r="AJ41" s="10" t="str">
        <f t="shared" si="10"/>
        <v/>
      </c>
      <c r="AK41" s="10" t="str">
        <f t="shared" si="11"/>
        <v/>
      </c>
      <c r="AL41" s="10" t="str">
        <f t="shared" si="12"/>
        <v/>
      </c>
      <c r="AM41" s="10" t="str">
        <f t="shared" si="13"/>
        <v/>
      </c>
      <c r="AN41" s="10" t="str">
        <f t="shared" si="14"/>
        <v/>
      </c>
      <c r="AO41" s="10" t="str">
        <f t="shared" si="15"/>
        <v/>
      </c>
      <c r="AP41" s="10" t="str">
        <f t="shared" si="16"/>
        <v/>
      </c>
      <c r="AQ41" s="10" t="str">
        <f t="shared" si="17"/>
        <v/>
      </c>
      <c r="AR41" s="10" t="str">
        <f t="shared" si="18"/>
        <v/>
      </c>
      <c r="AS41" s="10" t="str">
        <f t="shared" si="19"/>
        <v/>
      </c>
      <c r="AT41" s="10" t="str">
        <f t="shared" si="20"/>
        <v/>
      </c>
      <c r="AU41" s="10" t="str">
        <f t="shared" si="21"/>
        <v/>
      </c>
      <c r="AV41" s="10" t="str">
        <f t="shared" si="22"/>
        <v/>
      </c>
      <c r="AW41" s="10" t="str">
        <f t="shared" si="23"/>
        <v/>
      </c>
      <c r="AX41" s="10" t="str">
        <f t="shared" si="24"/>
        <v/>
      </c>
      <c r="AY41" s="10" t="str">
        <f t="shared" si="25"/>
        <v/>
      </c>
      <c r="AZ41" s="10" t="str">
        <f t="shared" si="26"/>
        <v/>
      </c>
      <c r="BA41" s="10" t="str">
        <f t="shared" si="27"/>
        <v/>
      </c>
      <c r="BB41" s="10" t="str">
        <f t="shared" si="28"/>
        <v/>
      </c>
      <c r="BC41" s="10" t="str">
        <f t="shared" si="29"/>
        <v/>
      </c>
      <c r="BD41" s="10"/>
      <c r="BE41" s="10" t="str">
        <f t="shared" si="30"/>
        <v/>
      </c>
      <c r="BF41" s="10"/>
      <c r="BG41" s="10" t="b">
        <f t="shared" si="33"/>
        <v>1</v>
      </c>
      <c r="BH41" s="10" t="b">
        <f t="shared" si="31"/>
        <v>1</v>
      </c>
      <c r="BI41" s="10" t="b">
        <f t="shared" si="34"/>
        <v>0</v>
      </c>
      <c r="BJ41" s="10" t="b">
        <f t="shared" si="32"/>
        <v>0</v>
      </c>
    </row>
    <row r="42" spans="1:62" x14ac:dyDescent="0.35">
      <c r="A42" s="51"/>
      <c r="B42" s="28"/>
      <c r="C42" s="28" t="s">
        <v>4</v>
      </c>
      <c r="D42" s="28"/>
      <c r="E42" s="28" t="s">
        <v>4</v>
      </c>
      <c r="F42" s="28"/>
      <c r="G42" s="51" t="s">
        <v>4</v>
      </c>
      <c r="H42" s="28"/>
      <c r="I42" s="28" t="s">
        <v>4</v>
      </c>
      <c r="J42" s="28"/>
      <c r="K42" s="28" t="s">
        <v>4</v>
      </c>
      <c r="L42" s="28" t="s">
        <v>454</v>
      </c>
      <c r="M42" s="28"/>
      <c r="N42" s="28"/>
      <c r="O42" s="28" t="s">
        <v>4</v>
      </c>
      <c r="P42" s="51"/>
      <c r="Q42" s="28" t="s">
        <v>4</v>
      </c>
      <c r="R42" s="28"/>
      <c r="S42" s="28" t="s">
        <v>4</v>
      </c>
      <c r="T42" s="28"/>
      <c r="U42" s="28" t="s">
        <v>4</v>
      </c>
      <c r="V42" s="28"/>
      <c r="W42" s="28" t="s">
        <v>4</v>
      </c>
      <c r="X42" s="28"/>
      <c r="Y42" s="28" t="s">
        <v>4</v>
      </c>
      <c r="Z42" s="10" t="str">
        <f>IF(AND('Section 8'!$L$4=No,OR($BG42=FALSE,$BH42=FALSE)),Tab_NotReq,
IF(AND($A42="",$B42="",$D42="",$F42="",$H42="",$J42="",$P42="",$X42="",$AB42="",$AC42=""),"",
IF(COUNTIF($AB42:$BC42,Incomplete)&gt;=1,Incomplete_or_multiple_errors&amp;": "&amp;INDEX($AB$2:$BC$4,1,MATCH(Incomplete,$AB42:$BC42,0)),Complete)))</f>
        <v/>
      </c>
      <c r="AA42" s="27"/>
      <c r="AB42" s="10" t="str">
        <f t="shared" si="5"/>
        <v/>
      </c>
      <c r="AC42" s="10" t="str">
        <f>IF($AC$1=No,"",
IF(OR(BG42=FALSE,BH42=FALSE),"",
IF(AND(SUMPRODUCT(--(BI42:BI$1003=TRUE))=0,SUMPRODUCT(--(BJ42:BJ$1003=TRUE))=0),"",Incomplete)))</f>
        <v/>
      </c>
      <c r="AD42" s="10" t="str">
        <f t="shared" si="6"/>
        <v/>
      </c>
      <c r="AE42" s="10"/>
      <c r="AF42" s="10" t="str" cm="1">
        <f t="array" ref="AF42">IF(AF$1=No,"",IF(ISBLANK($A42)=TRUE,"",
IF(SUMPRODUCT(--('Section 11'!$C$4:$C$337=$A42))=0,Incomplete,Complete)))</f>
        <v/>
      </c>
      <c r="AG42" s="10" t="str">
        <f t="shared" si="7"/>
        <v/>
      </c>
      <c r="AH42" s="10" t="str">
        <f t="shared" si="8"/>
        <v/>
      </c>
      <c r="AI42" s="10" t="str">
        <f t="shared" si="9"/>
        <v/>
      </c>
      <c r="AJ42" s="10" t="str">
        <f t="shared" si="10"/>
        <v/>
      </c>
      <c r="AK42" s="10" t="str">
        <f t="shared" si="11"/>
        <v/>
      </c>
      <c r="AL42" s="10" t="str">
        <f t="shared" si="12"/>
        <v/>
      </c>
      <c r="AM42" s="10" t="str">
        <f t="shared" si="13"/>
        <v/>
      </c>
      <c r="AN42" s="10" t="str">
        <f t="shared" si="14"/>
        <v/>
      </c>
      <c r="AO42" s="10" t="str">
        <f t="shared" si="15"/>
        <v/>
      </c>
      <c r="AP42" s="10" t="str">
        <f t="shared" si="16"/>
        <v/>
      </c>
      <c r="AQ42" s="10" t="str">
        <f t="shared" si="17"/>
        <v/>
      </c>
      <c r="AR42" s="10" t="str">
        <f t="shared" si="18"/>
        <v/>
      </c>
      <c r="AS42" s="10" t="str">
        <f t="shared" si="19"/>
        <v/>
      </c>
      <c r="AT42" s="10" t="str">
        <f t="shared" si="20"/>
        <v/>
      </c>
      <c r="AU42" s="10" t="str">
        <f t="shared" si="21"/>
        <v/>
      </c>
      <c r="AV42" s="10" t="str">
        <f t="shared" si="22"/>
        <v/>
      </c>
      <c r="AW42" s="10" t="str">
        <f t="shared" si="23"/>
        <v/>
      </c>
      <c r="AX42" s="10" t="str">
        <f t="shared" si="24"/>
        <v/>
      </c>
      <c r="AY42" s="10" t="str">
        <f t="shared" si="25"/>
        <v/>
      </c>
      <c r="AZ42" s="10" t="str">
        <f t="shared" si="26"/>
        <v/>
      </c>
      <c r="BA42" s="10" t="str">
        <f t="shared" si="27"/>
        <v/>
      </c>
      <c r="BB42" s="10" t="str">
        <f t="shared" si="28"/>
        <v/>
      </c>
      <c r="BC42" s="10" t="str">
        <f t="shared" si="29"/>
        <v/>
      </c>
      <c r="BD42" s="10"/>
      <c r="BE42" s="10" t="str">
        <f t="shared" si="30"/>
        <v/>
      </c>
      <c r="BF42" s="10"/>
      <c r="BG42" s="10" t="b">
        <f t="shared" si="33"/>
        <v>1</v>
      </c>
      <c r="BH42" s="10" t="b">
        <f t="shared" si="31"/>
        <v>1</v>
      </c>
      <c r="BI42" s="10" t="b">
        <f t="shared" si="34"/>
        <v>0</v>
      </c>
      <c r="BJ42" s="10" t="b">
        <f t="shared" si="32"/>
        <v>0</v>
      </c>
    </row>
    <row r="43" spans="1:62" x14ac:dyDescent="0.35">
      <c r="A43" s="51"/>
      <c r="B43" s="28"/>
      <c r="C43" s="28" t="s">
        <v>4</v>
      </c>
      <c r="D43" s="28"/>
      <c r="E43" s="28" t="s">
        <v>4</v>
      </c>
      <c r="F43" s="28"/>
      <c r="G43" s="51" t="s">
        <v>4</v>
      </c>
      <c r="H43" s="28"/>
      <c r="I43" s="28" t="s">
        <v>4</v>
      </c>
      <c r="J43" s="28"/>
      <c r="K43" s="28" t="s">
        <v>4</v>
      </c>
      <c r="L43" s="28" t="s">
        <v>454</v>
      </c>
      <c r="M43" s="28"/>
      <c r="N43" s="28"/>
      <c r="O43" s="28" t="s">
        <v>4</v>
      </c>
      <c r="P43" s="51"/>
      <c r="Q43" s="28" t="s">
        <v>4</v>
      </c>
      <c r="R43" s="28"/>
      <c r="S43" s="28" t="s">
        <v>4</v>
      </c>
      <c r="T43" s="28"/>
      <c r="U43" s="28" t="s">
        <v>4</v>
      </c>
      <c r="V43" s="28"/>
      <c r="W43" s="28" t="s">
        <v>4</v>
      </c>
      <c r="X43" s="28"/>
      <c r="Y43" s="28" t="s">
        <v>4</v>
      </c>
      <c r="Z43" s="10" t="str">
        <f>IF(AND('Section 8'!$L$4=No,OR($BG43=FALSE,$BH43=FALSE)),Tab_NotReq,
IF(AND($A43="",$B43="",$D43="",$F43="",$H43="",$J43="",$P43="",$X43="",$AB43="",$AC43=""),"",
IF(COUNTIF($AB43:$BC43,Incomplete)&gt;=1,Incomplete_or_multiple_errors&amp;": "&amp;INDEX($AB$2:$BC$4,1,MATCH(Incomplete,$AB43:$BC43,0)),Complete)))</f>
        <v/>
      </c>
      <c r="AA43" s="27"/>
      <c r="AB43" s="10" t="str">
        <f t="shared" si="5"/>
        <v/>
      </c>
      <c r="AC43" s="10" t="str">
        <f>IF($AC$1=No,"",
IF(OR(BG43=FALSE,BH43=FALSE),"",
IF(AND(SUMPRODUCT(--(BI43:BI$1003=TRUE))=0,SUMPRODUCT(--(BJ43:BJ$1003=TRUE))=0),"",Incomplete)))</f>
        <v/>
      </c>
      <c r="AD43" s="10" t="str">
        <f t="shared" si="6"/>
        <v/>
      </c>
      <c r="AE43" s="10"/>
      <c r="AF43" s="10" t="str" cm="1">
        <f t="array" ref="AF43">IF(AF$1=No,"",IF(ISBLANK($A43)=TRUE,"",
IF(SUMPRODUCT(--('Section 11'!$C$4:$C$337=$A43))=0,Incomplete,Complete)))</f>
        <v/>
      </c>
      <c r="AG43" s="10" t="str">
        <f t="shared" si="7"/>
        <v/>
      </c>
      <c r="AH43" s="10" t="str">
        <f t="shared" si="8"/>
        <v/>
      </c>
      <c r="AI43" s="10" t="str">
        <f t="shared" si="9"/>
        <v/>
      </c>
      <c r="AJ43" s="10" t="str">
        <f t="shared" si="10"/>
        <v/>
      </c>
      <c r="AK43" s="10" t="str">
        <f t="shared" si="11"/>
        <v/>
      </c>
      <c r="AL43" s="10" t="str">
        <f t="shared" si="12"/>
        <v/>
      </c>
      <c r="AM43" s="10" t="str">
        <f t="shared" si="13"/>
        <v/>
      </c>
      <c r="AN43" s="10" t="str">
        <f t="shared" si="14"/>
        <v/>
      </c>
      <c r="AO43" s="10" t="str">
        <f t="shared" si="15"/>
        <v/>
      </c>
      <c r="AP43" s="10" t="str">
        <f t="shared" si="16"/>
        <v/>
      </c>
      <c r="AQ43" s="10" t="str">
        <f t="shared" si="17"/>
        <v/>
      </c>
      <c r="AR43" s="10" t="str">
        <f t="shared" si="18"/>
        <v/>
      </c>
      <c r="AS43" s="10" t="str">
        <f t="shared" si="19"/>
        <v/>
      </c>
      <c r="AT43" s="10" t="str">
        <f t="shared" si="20"/>
        <v/>
      </c>
      <c r="AU43" s="10" t="str">
        <f t="shared" si="21"/>
        <v/>
      </c>
      <c r="AV43" s="10" t="str">
        <f t="shared" si="22"/>
        <v/>
      </c>
      <c r="AW43" s="10" t="str">
        <f t="shared" si="23"/>
        <v/>
      </c>
      <c r="AX43" s="10" t="str">
        <f t="shared" si="24"/>
        <v/>
      </c>
      <c r="AY43" s="10" t="str">
        <f t="shared" si="25"/>
        <v/>
      </c>
      <c r="AZ43" s="10" t="str">
        <f t="shared" si="26"/>
        <v/>
      </c>
      <c r="BA43" s="10" t="str">
        <f t="shared" si="27"/>
        <v/>
      </c>
      <c r="BB43" s="10" t="str">
        <f t="shared" si="28"/>
        <v/>
      </c>
      <c r="BC43" s="10" t="str">
        <f t="shared" si="29"/>
        <v/>
      </c>
      <c r="BD43" s="10"/>
      <c r="BE43" s="10" t="str">
        <f t="shared" si="30"/>
        <v/>
      </c>
      <c r="BF43" s="10"/>
      <c r="BG43" s="10" t="b">
        <f t="shared" si="33"/>
        <v>1</v>
      </c>
      <c r="BH43" s="10" t="b">
        <f t="shared" si="31"/>
        <v>1</v>
      </c>
      <c r="BI43" s="10" t="b">
        <f t="shared" si="34"/>
        <v>0</v>
      </c>
      <c r="BJ43" s="10" t="b">
        <f t="shared" si="32"/>
        <v>0</v>
      </c>
    </row>
    <row r="44" spans="1:62" x14ac:dyDescent="0.35">
      <c r="A44" s="51"/>
      <c r="B44" s="28"/>
      <c r="C44" s="28" t="s">
        <v>4</v>
      </c>
      <c r="D44" s="28"/>
      <c r="E44" s="28" t="s">
        <v>4</v>
      </c>
      <c r="F44" s="28"/>
      <c r="G44" s="51" t="s">
        <v>4</v>
      </c>
      <c r="H44" s="28"/>
      <c r="I44" s="28" t="s">
        <v>4</v>
      </c>
      <c r="J44" s="28"/>
      <c r="K44" s="28" t="s">
        <v>4</v>
      </c>
      <c r="L44" s="28" t="s">
        <v>454</v>
      </c>
      <c r="M44" s="28"/>
      <c r="N44" s="28"/>
      <c r="O44" s="28" t="s">
        <v>4</v>
      </c>
      <c r="P44" s="51"/>
      <c r="Q44" s="28" t="s">
        <v>4</v>
      </c>
      <c r="R44" s="28"/>
      <c r="S44" s="28" t="s">
        <v>4</v>
      </c>
      <c r="T44" s="28"/>
      <c r="U44" s="28" t="s">
        <v>4</v>
      </c>
      <c r="V44" s="28"/>
      <c r="W44" s="28" t="s">
        <v>4</v>
      </c>
      <c r="X44" s="28"/>
      <c r="Y44" s="28" t="s">
        <v>4</v>
      </c>
      <c r="Z44" s="10" t="str">
        <f>IF(AND('Section 8'!$L$4=No,OR($BG44=FALSE,$BH44=FALSE)),Tab_NotReq,
IF(AND($A44="",$B44="",$D44="",$F44="",$H44="",$J44="",$P44="",$X44="",$AB44="",$AC44=""),"",
IF(COUNTIF($AB44:$BC44,Incomplete)&gt;=1,Incomplete_or_multiple_errors&amp;": "&amp;INDEX($AB$2:$BC$4,1,MATCH(Incomplete,$AB44:$BC44,0)),Complete)))</f>
        <v/>
      </c>
      <c r="AA44" s="27"/>
      <c r="AB44" s="10" t="str">
        <f t="shared" si="5"/>
        <v/>
      </c>
      <c r="AC44" s="10" t="str">
        <f>IF($AC$1=No,"",
IF(OR(BG44=FALSE,BH44=FALSE),"",
IF(AND(SUMPRODUCT(--(BI44:BI$1003=TRUE))=0,SUMPRODUCT(--(BJ44:BJ$1003=TRUE))=0),"",Incomplete)))</f>
        <v/>
      </c>
      <c r="AD44" s="10" t="str">
        <f t="shared" si="6"/>
        <v/>
      </c>
      <c r="AE44" s="10"/>
      <c r="AF44" s="10" t="str" cm="1">
        <f t="array" ref="AF44">IF(AF$1=No,"",IF(ISBLANK($A44)=TRUE,"",
IF(SUMPRODUCT(--('Section 11'!$C$4:$C$337=$A44))=0,Incomplete,Complete)))</f>
        <v/>
      </c>
      <c r="AG44" s="10" t="str">
        <f t="shared" si="7"/>
        <v/>
      </c>
      <c r="AH44" s="10" t="str">
        <f t="shared" si="8"/>
        <v/>
      </c>
      <c r="AI44" s="10" t="str">
        <f t="shared" si="9"/>
        <v/>
      </c>
      <c r="AJ44" s="10" t="str">
        <f t="shared" si="10"/>
        <v/>
      </c>
      <c r="AK44" s="10" t="str">
        <f t="shared" si="11"/>
        <v/>
      </c>
      <c r="AL44" s="10" t="str">
        <f t="shared" si="12"/>
        <v/>
      </c>
      <c r="AM44" s="10" t="str">
        <f t="shared" si="13"/>
        <v/>
      </c>
      <c r="AN44" s="10" t="str">
        <f t="shared" si="14"/>
        <v/>
      </c>
      <c r="AO44" s="10" t="str">
        <f t="shared" si="15"/>
        <v/>
      </c>
      <c r="AP44" s="10" t="str">
        <f t="shared" si="16"/>
        <v/>
      </c>
      <c r="AQ44" s="10" t="str">
        <f t="shared" si="17"/>
        <v/>
      </c>
      <c r="AR44" s="10" t="str">
        <f t="shared" si="18"/>
        <v/>
      </c>
      <c r="AS44" s="10" t="str">
        <f t="shared" si="19"/>
        <v/>
      </c>
      <c r="AT44" s="10" t="str">
        <f t="shared" si="20"/>
        <v/>
      </c>
      <c r="AU44" s="10" t="str">
        <f t="shared" si="21"/>
        <v/>
      </c>
      <c r="AV44" s="10" t="str">
        <f t="shared" si="22"/>
        <v/>
      </c>
      <c r="AW44" s="10" t="str">
        <f t="shared" si="23"/>
        <v/>
      </c>
      <c r="AX44" s="10" t="str">
        <f t="shared" si="24"/>
        <v/>
      </c>
      <c r="AY44" s="10" t="str">
        <f t="shared" si="25"/>
        <v/>
      </c>
      <c r="AZ44" s="10" t="str">
        <f t="shared" si="26"/>
        <v/>
      </c>
      <c r="BA44" s="10" t="str">
        <f t="shared" si="27"/>
        <v/>
      </c>
      <c r="BB44" s="10" t="str">
        <f t="shared" si="28"/>
        <v/>
      </c>
      <c r="BC44" s="10" t="str">
        <f t="shared" si="29"/>
        <v/>
      </c>
      <c r="BD44" s="10"/>
      <c r="BE44" s="10" t="str">
        <f t="shared" si="30"/>
        <v/>
      </c>
      <c r="BF44" s="10"/>
      <c r="BG44" s="10" t="b">
        <f t="shared" si="33"/>
        <v>1</v>
      </c>
      <c r="BH44" s="10" t="b">
        <f t="shared" si="31"/>
        <v>1</v>
      </c>
      <c r="BI44" s="10" t="b">
        <f t="shared" si="34"/>
        <v>0</v>
      </c>
      <c r="BJ44" s="10" t="b">
        <f t="shared" si="32"/>
        <v>0</v>
      </c>
    </row>
    <row r="45" spans="1:62" x14ac:dyDescent="0.35">
      <c r="A45" s="51"/>
      <c r="B45" s="28"/>
      <c r="C45" s="28" t="s">
        <v>4</v>
      </c>
      <c r="D45" s="28"/>
      <c r="E45" s="28" t="s">
        <v>4</v>
      </c>
      <c r="F45" s="28"/>
      <c r="G45" s="51" t="s">
        <v>4</v>
      </c>
      <c r="H45" s="28"/>
      <c r="I45" s="28" t="s">
        <v>4</v>
      </c>
      <c r="J45" s="28"/>
      <c r="K45" s="28" t="s">
        <v>4</v>
      </c>
      <c r="L45" s="28" t="s">
        <v>454</v>
      </c>
      <c r="M45" s="28"/>
      <c r="N45" s="28"/>
      <c r="O45" s="28" t="s">
        <v>4</v>
      </c>
      <c r="P45" s="51"/>
      <c r="Q45" s="28" t="s">
        <v>4</v>
      </c>
      <c r="R45" s="28"/>
      <c r="S45" s="28" t="s">
        <v>4</v>
      </c>
      <c r="T45" s="28"/>
      <c r="U45" s="28" t="s">
        <v>4</v>
      </c>
      <c r="V45" s="28"/>
      <c r="W45" s="28" t="s">
        <v>4</v>
      </c>
      <c r="X45" s="28"/>
      <c r="Y45" s="28" t="s">
        <v>4</v>
      </c>
      <c r="Z45" s="10" t="str">
        <f>IF(AND('Section 8'!$L$4=No,OR($BG45=FALSE,$BH45=FALSE)),Tab_NotReq,
IF(AND($A45="",$B45="",$D45="",$F45="",$H45="",$J45="",$P45="",$X45="",$AB45="",$AC45=""),"",
IF(COUNTIF($AB45:$BC45,Incomplete)&gt;=1,Incomplete_or_multiple_errors&amp;": "&amp;INDEX($AB$2:$BC$4,1,MATCH(Incomplete,$AB45:$BC45,0)),Complete)))</f>
        <v/>
      </c>
      <c r="AA45" s="27"/>
      <c r="AB45" s="10" t="str">
        <f t="shared" si="5"/>
        <v/>
      </c>
      <c r="AC45" s="10" t="str">
        <f>IF($AC$1=No,"",
IF(OR(BG45=FALSE,BH45=FALSE),"",
IF(AND(SUMPRODUCT(--(BI45:BI$1003=TRUE))=0,SUMPRODUCT(--(BJ45:BJ$1003=TRUE))=0),"",Incomplete)))</f>
        <v/>
      </c>
      <c r="AD45" s="10" t="str">
        <f t="shared" si="6"/>
        <v/>
      </c>
      <c r="AE45" s="10"/>
      <c r="AF45" s="10" t="str" cm="1">
        <f t="array" ref="AF45">IF(AF$1=No,"",IF(ISBLANK($A45)=TRUE,"",
IF(SUMPRODUCT(--('Section 11'!$C$4:$C$337=$A45))=0,Incomplete,Complete)))</f>
        <v/>
      </c>
      <c r="AG45" s="10" t="str">
        <f t="shared" si="7"/>
        <v/>
      </c>
      <c r="AH45" s="10" t="str">
        <f t="shared" si="8"/>
        <v/>
      </c>
      <c r="AI45" s="10" t="str">
        <f t="shared" si="9"/>
        <v/>
      </c>
      <c r="AJ45" s="10" t="str">
        <f t="shared" si="10"/>
        <v/>
      </c>
      <c r="AK45" s="10" t="str">
        <f t="shared" si="11"/>
        <v/>
      </c>
      <c r="AL45" s="10" t="str">
        <f t="shared" si="12"/>
        <v/>
      </c>
      <c r="AM45" s="10" t="str">
        <f t="shared" si="13"/>
        <v/>
      </c>
      <c r="AN45" s="10" t="str">
        <f t="shared" si="14"/>
        <v/>
      </c>
      <c r="AO45" s="10" t="str">
        <f t="shared" si="15"/>
        <v/>
      </c>
      <c r="AP45" s="10" t="str">
        <f t="shared" si="16"/>
        <v/>
      </c>
      <c r="AQ45" s="10" t="str">
        <f t="shared" si="17"/>
        <v/>
      </c>
      <c r="AR45" s="10" t="str">
        <f t="shared" si="18"/>
        <v/>
      </c>
      <c r="AS45" s="10" t="str">
        <f t="shared" si="19"/>
        <v/>
      </c>
      <c r="AT45" s="10" t="str">
        <f t="shared" si="20"/>
        <v/>
      </c>
      <c r="AU45" s="10" t="str">
        <f t="shared" si="21"/>
        <v/>
      </c>
      <c r="AV45" s="10" t="str">
        <f t="shared" si="22"/>
        <v/>
      </c>
      <c r="AW45" s="10" t="str">
        <f t="shared" si="23"/>
        <v/>
      </c>
      <c r="AX45" s="10" t="str">
        <f t="shared" si="24"/>
        <v/>
      </c>
      <c r="AY45" s="10" t="str">
        <f t="shared" si="25"/>
        <v/>
      </c>
      <c r="AZ45" s="10" t="str">
        <f t="shared" si="26"/>
        <v/>
      </c>
      <c r="BA45" s="10" t="str">
        <f t="shared" si="27"/>
        <v/>
      </c>
      <c r="BB45" s="10" t="str">
        <f t="shared" si="28"/>
        <v/>
      </c>
      <c r="BC45" s="10" t="str">
        <f t="shared" si="29"/>
        <v/>
      </c>
      <c r="BD45" s="10"/>
      <c r="BE45" s="10" t="str">
        <f t="shared" si="30"/>
        <v/>
      </c>
      <c r="BF45" s="10"/>
      <c r="BG45" s="10" t="b">
        <f t="shared" si="33"/>
        <v>1</v>
      </c>
      <c r="BH45" s="10" t="b">
        <f t="shared" si="31"/>
        <v>1</v>
      </c>
      <c r="BI45" s="10" t="b">
        <f t="shared" si="34"/>
        <v>0</v>
      </c>
      <c r="BJ45" s="10" t="b">
        <f t="shared" si="32"/>
        <v>0</v>
      </c>
    </row>
    <row r="46" spans="1:62" x14ac:dyDescent="0.35">
      <c r="A46" s="51"/>
      <c r="B46" s="28"/>
      <c r="C46" s="28" t="s">
        <v>4</v>
      </c>
      <c r="D46" s="28"/>
      <c r="E46" s="28" t="s">
        <v>4</v>
      </c>
      <c r="F46" s="28"/>
      <c r="G46" s="51" t="s">
        <v>4</v>
      </c>
      <c r="H46" s="28"/>
      <c r="I46" s="28" t="s">
        <v>4</v>
      </c>
      <c r="J46" s="28"/>
      <c r="K46" s="28" t="s">
        <v>4</v>
      </c>
      <c r="L46" s="28" t="s">
        <v>454</v>
      </c>
      <c r="M46" s="28"/>
      <c r="N46" s="28"/>
      <c r="O46" s="28" t="s">
        <v>4</v>
      </c>
      <c r="P46" s="51"/>
      <c r="Q46" s="28" t="s">
        <v>4</v>
      </c>
      <c r="R46" s="28"/>
      <c r="S46" s="28" t="s">
        <v>4</v>
      </c>
      <c r="T46" s="28"/>
      <c r="U46" s="28" t="s">
        <v>4</v>
      </c>
      <c r="V46" s="28"/>
      <c r="W46" s="28" t="s">
        <v>4</v>
      </c>
      <c r="X46" s="28"/>
      <c r="Y46" s="28" t="s">
        <v>4</v>
      </c>
      <c r="Z46" s="10" t="str">
        <f>IF(AND('Section 8'!$L$4=No,OR($BG46=FALSE,$BH46=FALSE)),Tab_NotReq,
IF(AND($A46="",$B46="",$D46="",$F46="",$H46="",$J46="",$P46="",$X46="",$AB46="",$AC46=""),"",
IF(COUNTIF($AB46:$BC46,Incomplete)&gt;=1,Incomplete_or_multiple_errors&amp;": "&amp;INDEX($AB$2:$BC$4,1,MATCH(Incomplete,$AB46:$BC46,0)),Complete)))</f>
        <v/>
      </c>
      <c r="AA46" s="27"/>
      <c r="AB46" s="10" t="str">
        <f t="shared" si="5"/>
        <v/>
      </c>
      <c r="AC46" s="10" t="str">
        <f>IF($AC$1=No,"",
IF(OR(BG46=FALSE,BH46=FALSE),"",
IF(AND(SUMPRODUCT(--(BI46:BI$1003=TRUE))=0,SUMPRODUCT(--(BJ46:BJ$1003=TRUE))=0),"",Incomplete)))</f>
        <v/>
      </c>
      <c r="AD46" s="10" t="str">
        <f t="shared" si="6"/>
        <v/>
      </c>
      <c r="AE46" s="10"/>
      <c r="AF46" s="10" t="str" cm="1">
        <f t="array" ref="AF46">IF(AF$1=No,"",IF(ISBLANK($A46)=TRUE,"",
IF(SUMPRODUCT(--('Section 11'!$C$4:$C$337=$A46))=0,Incomplete,Complete)))</f>
        <v/>
      </c>
      <c r="AG46" s="10" t="str">
        <f t="shared" si="7"/>
        <v/>
      </c>
      <c r="AH46" s="10" t="str">
        <f t="shared" si="8"/>
        <v/>
      </c>
      <c r="AI46" s="10" t="str">
        <f t="shared" si="9"/>
        <v/>
      </c>
      <c r="AJ46" s="10" t="str">
        <f t="shared" si="10"/>
        <v/>
      </c>
      <c r="AK46" s="10" t="str">
        <f t="shared" si="11"/>
        <v/>
      </c>
      <c r="AL46" s="10" t="str">
        <f t="shared" si="12"/>
        <v/>
      </c>
      <c r="AM46" s="10" t="str">
        <f t="shared" si="13"/>
        <v/>
      </c>
      <c r="AN46" s="10" t="str">
        <f t="shared" si="14"/>
        <v/>
      </c>
      <c r="AO46" s="10" t="str">
        <f t="shared" si="15"/>
        <v/>
      </c>
      <c r="AP46" s="10" t="str">
        <f t="shared" si="16"/>
        <v/>
      </c>
      <c r="AQ46" s="10" t="str">
        <f t="shared" si="17"/>
        <v/>
      </c>
      <c r="AR46" s="10" t="str">
        <f t="shared" si="18"/>
        <v/>
      </c>
      <c r="AS46" s="10" t="str">
        <f t="shared" si="19"/>
        <v/>
      </c>
      <c r="AT46" s="10" t="str">
        <f t="shared" si="20"/>
        <v/>
      </c>
      <c r="AU46" s="10" t="str">
        <f t="shared" si="21"/>
        <v/>
      </c>
      <c r="AV46" s="10" t="str">
        <f t="shared" si="22"/>
        <v/>
      </c>
      <c r="AW46" s="10" t="str">
        <f t="shared" si="23"/>
        <v/>
      </c>
      <c r="AX46" s="10" t="str">
        <f t="shared" si="24"/>
        <v/>
      </c>
      <c r="AY46" s="10" t="str">
        <f t="shared" si="25"/>
        <v/>
      </c>
      <c r="AZ46" s="10" t="str">
        <f t="shared" si="26"/>
        <v/>
      </c>
      <c r="BA46" s="10" t="str">
        <f t="shared" si="27"/>
        <v/>
      </c>
      <c r="BB46" s="10" t="str">
        <f t="shared" si="28"/>
        <v/>
      </c>
      <c r="BC46" s="10" t="str">
        <f t="shared" si="29"/>
        <v/>
      </c>
      <c r="BD46" s="10"/>
      <c r="BE46" s="10" t="str">
        <f t="shared" si="30"/>
        <v/>
      </c>
      <c r="BF46" s="10"/>
      <c r="BG46" s="10" t="b">
        <f t="shared" si="33"/>
        <v>1</v>
      </c>
      <c r="BH46" s="10" t="b">
        <f t="shared" si="31"/>
        <v>1</v>
      </c>
      <c r="BI46" s="10" t="b">
        <f t="shared" si="34"/>
        <v>0</v>
      </c>
      <c r="BJ46" s="10" t="b">
        <f t="shared" si="32"/>
        <v>0</v>
      </c>
    </row>
    <row r="47" spans="1:62" x14ac:dyDescent="0.35">
      <c r="A47" s="51"/>
      <c r="B47" s="28"/>
      <c r="C47" s="28" t="s">
        <v>4</v>
      </c>
      <c r="D47" s="28"/>
      <c r="E47" s="28" t="s">
        <v>4</v>
      </c>
      <c r="F47" s="28"/>
      <c r="G47" s="51" t="s">
        <v>4</v>
      </c>
      <c r="H47" s="28"/>
      <c r="I47" s="28" t="s">
        <v>4</v>
      </c>
      <c r="J47" s="28"/>
      <c r="K47" s="28" t="s">
        <v>4</v>
      </c>
      <c r="L47" s="28" t="s">
        <v>454</v>
      </c>
      <c r="M47" s="28"/>
      <c r="N47" s="28"/>
      <c r="O47" s="28" t="s">
        <v>4</v>
      </c>
      <c r="P47" s="51"/>
      <c r="Q47" s="28" t="s">
        <v>4</v>
      </c>
      <c r="R47" s="28"/>
      <c r="S47" s="28" t="s">
        <v>4</v>
      </c>
      <c r="T47" s="28"/>
      <c r="U47" s="28" t="s">
        <v>4</v>
      </c>
      <c r="V47" s="28"/>
      <c r="W47" s="28" t="s">
        <v>4</v>
      </c>
      <c r="X47" s="28"/>
      <c r="Y47" s="28" t="s">
        <v>4</v>
      </c>
      <c r="Z47" s="10" t="str">
        <f>IF(AND('Section 8'!$L$4=No,OR($BG47=FALSE,$BH47=FALSE)),Tab_NotReq,
IF(AND($A47="",$B47="",$D47="",$F47="",$H47="",$J47="",$P47="",$X47="",$AB47="",$AC47=""),"",
IF(COUNTIF($AB47:$BC47,Incomplete)&gt;=1,Incomplete_or_multiple_errors&amp;": "&amp;INDEX($AB$2:$BC$4,1,MATCH(Incomplete,$AB47:$BC47,0)),Complete)))</f>
        <v/>
      </c>
      <c r="AA47" s="27"/>
      <c r="AB47" s="10" t="str">
        <f t="shared" si="5"/>
        <v/>
      </c>
      <c r="AC47" s="10" t="str">
        <f>IF($AC$1=No,"",
IF(OR(BG47=FALSE,BH47=FALSE),"",
IF(AND(SUMPRODUCT(--(BI47:BI$1003=TRUE))=0,SUMPRODUCT(--(BJ47:BJ$1003=TRUE))=0),"",Incomplete)))</f>
        <v/>
      </c>
      <c r="AD47" s="10" t="str">
        <f t="shared" si="6"/>
        <v/>
      </c>
      <c r="AE47" s="10"/>
      <c r="AF47" s="10" t="str" cm="1">
        <f t="array" ref="AF47">IF(AF$1=No,"",IF(ISBLANK($A47)=TRUE,"",
IF(SUMPRODUCT(--('Section 11'!$C$4:$C$337=$A47))=0,Incomplete,Complete)))</f>
        <v/>
      </c>
      <c r="AG47" s="10" t="str">
        <f t="shared" si="7"/>
        <v/>
      </c>
      <c r="AH47" s="10" t="str">
        <f t="shared" si="8"/>
        <v/>
      </c>
      <c r="AI47" s="10" t="str">
        <f t="shared" si="9"/>
        <v/>
      </c>
      <c r="AJ47" s="10" t="str">
        <f t="shared" si="10"/>
        <v/>
      </c>
      <c r="AK47" s="10" t="str">
        <f t="shared" si="11"/>
        <v/>
      </c>
      <c r="AL47" s="10" t="str">
        <f t="shared" si="12"/>
        <v/>
      </c>
      <c r="AM47" s="10" t="str">
        <f t="shared" si="13"/>
        <v/>
      </c>
      <c r="AN47" s="10" t="str">
        <f t="shared" si="14"/>
        <v/>
      </c>
      <c r="AO47" s="10" t="str">
        <f t="shared" si="15"/>
        <v/>
      </c>
      <c r="AP47" s="10" t="str">
        <f t="shared" si="16"/>
        <v/>
      </c>
      <c r="AQ47" s="10" t="str">
        <f t="shared" si="17"/>
        <v/>
      </c>
      <c r="AR47" s="10" t="str">
        <f t="shared" si="18"/>
        <v/>
      </c>
      <c r="AS47" s="10" t="str">
        <f t="shared" si="19"/>
        <v/>
      </c>
      <c r="AT47" s="10" t="str">
        <f t="shared" si="20"/>
        <v/>
      </c>
      <c r="AU47" s="10" t="str">
        <f t="shared" si="21"/>
        <v/>
      </c>
      <c r="AV47" s="10" t="str">
        <f t="shared" si="22"/>
        <v/>
      </c>
      <c r="AW47" s="10" t="str">
        <f t="shared" si="23"/>
        <v/>
      </c>
      <c r="AX47" s="10" t="str">
        <f t="shared" si="24"/>
        <v/>
      </c>
      <c r="AY47" s="10" t="str">
        <f t="shared" si="25"/>
        <v/>
      </c>
      <c r="AZ47" s="10" t="str">
        <f t="shared" si="26"/>
        <v/>
      </c>
      <c r="BA47" s="10" t="str">
        <f t="shared" si="27"/>
        <v/>
      </c>
      <c r="BB47" s="10" t="str">
        <f t="shared" si="28"/>
        <v/>
      </c>
      <c r="BC47" s="10" t="str">
        <f t="shared" si="29"/>
        <v/>
      </c>
      <c r="BD47" s="10"/>
      <c r="BE47" s="10" t="str">
        <f t="shared" si="30"/>
        <v/>
      </c>
      <c r="BF47" s="10"/>
      <c r="BG47" s="10" t="b">
        <f t="shared" si="33"/>
        <v>1</v>
      </c>
      <c r="BH47" s="10" t="b">
        <f t="shared" si="31"/>
        <v>1</v>
      </c>
      <c r="BI47" s="10" t="b">
        <f t="shared" si="34"/>
        <v>0</v>
      </c>
      <c r="BJ47" s="10" t="b">
        <f t="shared" si="32"/>
        <v>0</v>
      </c>
    </row>
    <row r="48" spans="1:62" x14ac:dyDescent="0.35">
      <c r="A48" s="51"/>
      <c r="B48" s="28"/>
      <c r="C48" s="28" t="s">
        <v>4</v>
      </c>
      <c r="D48" s="28"/>
      <c r="E48" s="28" t="s">
        <v>4</v>
      </c>
      <c r="F48" s="28"/>
      <c r="G48" s="51" t="s">
        <v>4</v>
      </c>
      <c r="H48" s="28"/>
      <c r="I48" s="28" t="s">
        <v>4</v>
      </c>
      <c r="J48" s="28"/>
      <c r="K48" s="28" t="s">
        <v>4</v>
      </c>
      <c r="L48" s="28" t="s">
        <v>454</v>
      </c>
      <c r="M48" s="28"/>
      <c r="N48" s="28"/>
      <c r="O48" s="28" t="s">
        <v>4</v>
      </c>
      <c r="P48" s="51"/>
      <c r="Q48" s="28" t="s">
        <v>4</v>
      </c>
      <c r="R48" s="28"/>
      <c r="S48" s="28" t="s">
        <v>4</v>
      </c>
      <c r="T48" s="28"/>
      <c r="U48" s="28" t="s">
        <v>4</v>
      </c>
      <c r="V48" s="28"/>
      <c r="W48" s="28" t="s">
        <v>4</v>
      </c>
      <c r="X48" s="28"/>
      <c r="Y48" s="28" t="s">
        <v>4</v>
      </c>
      <c r="Z48" s="10" t="str">
        <f>IF(AND('Section 8'!$L$4=No,OR($BG48=FALSE,$BH48=FALSE)),Tab_NotReq,
IF(AND($A48="",$B48="",$D48="",$F48="",$H48="",$J48="",$P48="",$X48="",$AB48="",$AC48=""),"",
IF(COUNTIF($AB48:$BC48,Incomplete)&gt;=1,Incomplete_or_multiple_errors&amp;": "&amp;INDEX($AB$2:$BC$4,1,MATCH(Incomplete,$AB48:$BC48,0)),Complete)))</f>
        <v/>
      </c>
      <c r="AA48" s="27"/>
      <c r="AB48" s="10" t="str">
        <f t="shared" si="5"/>
        <v/>
      </c>
      <c r="AC48" s="10" t="str">
        <f>IF($AC$1=No,"",
IF(OR(BG48=FALSE,BH48=FALSE),"",
IF(AND(SUMPRODUCT(--(BI48:BI$1003=TRUE))=0,SUMPRODUCT(--(BJ48:BJ$1003=TRUE))=0),"",Incomplete)))</f>
        <v/>
      </c>
      <c r="AD48" s="10" t="str">
        <f t="shared" si="6"/>
        <v/>
      </c>
      <c r="AE48" s="10"/>
      <c r="AF48" s="10" t="str" cm="1">
        <f t="array" ref="AF48">IF(AF$1=No,"",IF(ISBLANK($A48)=TRUE,"",
IF(SUMPRODUCT(--('Section 11'!$C$4:$C$337=$A48))=0,Incomplete,Complete)))</f>
        <v/>
      </c>
      <c r="AG48" s="10" t="str">
        <f t="shared" si="7"/>
        <v/>
      </c>
      <c r="AH48" s="10" t="str">
        <f t="shared" si="8"/>
        <v/>
      </c>
      <c r="AI48" s="10" t="str">
        <f t="shared" si="9"/>
        <v/>
      </c>
      <c r="AJ48" s="10" t="str">
        <f t="shared" si="10"/>
        <v/>
      </c>
      <c r="AK48" s="10" t="str">
        <f t="shared" si="11"/>
        <v/>
      </c>
      <c r="AL48" s="10" t="str">
        <f t="shared" si="12"/>
        <v/>
      </c>
      <c r="AM48" s="10" t="str">
        <f t="shared" si="13"/>
        <v/>
      </c>
      <c r="AN48" s="10" t="str">
        <f t="shared" si="14"/>
        <v/>
      </c>
      <c r="AO48" s="10" t="str">
        <f t="shared" si="15"/>
        <v/>
      </c>
      <c r="AP48" s="10" t="str">
        <f t="shared" si="16"/>
        <v/>
      </c>
      <c r="AQ48" s="10" t="str">
        <f t="shared" si="17"/>
        <v/>
      </c>
      <c r="AR48" s="10" t="str">
        <f t="shared" si="18"/>
        <v/>
      </c>
      <c r="AS48" s="10" t="str">
        <f t="shared" si="19"/>
        <v/>
      </c>
      <c r="AT48" s="10" t="str">
        <f t="shared" si="20"/>
        <v/>
      </c>
      <c r="AU48" s="10" t="str">
        <f t="shared" si="21"/>
        <v/>
      </c>
      <c r="AV48" s="10" t="str">
        <f t="shared" si="22"/>
        <v/>
      </c>
      <c r="AW48" s="10" t="str">
        <f t="shared" si="23"/>
        <v/>
      </c>
      <c r="AX48" s="10" t="str">
        <f t="shared" si="24"/>
        <v/>
      </c>
      <c r="AY48" s="10" t="str">
        <f t="shared" si="25"/>
        <v/>
      </c>
      <c r="AZ48" s="10" t="str">
        <f t="shared" si="26"/>
        <v/>
      </c>
      <c r="BA48" s="10" t="str">
        <f t="shared" si="27"/>
        <v/>
      </c>
      <c r="BB48" s="10" t="str">
        <f t="shared" si="28"/>
        <v/>
      </c>
      <c r="BC48" s="10" t="str">
        <f t="shared" si="29"/>
        <v/>
      </c>
      <c r="BD48" s="10"/>
      <c r="BE48" s="10" t="str">
        <f t="shared" si="30"/>
        <v/>
      </c>
      <c r="BF48" s="10"/>
      <c r="BG48" s="10" t="b">
        <f t="shared" si="33"/>
        <v>1</v>
      </c>
      <c r="BH48" s="10" t="b">
        <f t="shared" si="31"/>
        <v>1</v>
      </c>
      <c r="BI48" s="10" t="b">
        <f t="shared" si="34"/>
        <v>0</v>
      </c>
      <c r="BJ48" s="10" t="b">
        <f t="shared" si="32"/>
        <v>0</v>
      </c>
    </row>
    <row r="49" spans="1:62" x14ac:dyDescent="0.35">
      <c r="A49" s="51"/>
      <c r="B49" s="28"/>
      <c r="C49" s="28" t="s">
        <v>4</v>
      </c>
      <c r="D49" s="28"/>
      <c r="E49" s="28" t="s">
        <v>4</v>
      </c>
      <c r="F49" s="28"/>
      <c r="G49" s="51" t="s">
        <v>4</v>
      </c>
      <c r="H49" s="28"/>
      <c r="I49" s="28" t="s">
        <v>4</v>
      </c>
      <c r="J49" s="28"/>
      <c r="K49" s="28" t="s">
        <v>4</v>
      </c>
      <c r="L49" s="28" t="s">
        <v>454</v>
      </c>
      <c r="M49" s="28"/>
      <c r="N49" s="28"/>
      <c r="O49" s="28" t="s">
        <v>4</v>
      </c>
      <c r="P49" s="51"/>
      <c r="Q49" s="28" t="s">
        <v>4</v>
      </c>
      <c r="R49" s="28"/>
      <c r="S49" s="28" t="s">
        <v>4</v>
      </c>
      <c r="T49" s="28"/>
      <c r="U49" s="28" t="s">
        <v>4</v>
      </c>
      <c r="V49" s="28"/>
      <c r="W49" s="28" t="s">
        <v>4</v>
      </c>
      <c r="X49" s="28"/>
      <c r="Y49" s="28" t="s">
        <v>4</v>
      </c>
      <c r="Z49" s="10" t="str">
        <f>IF(AND('Section 8'!$L$4=No,OR($BG49=FALSE,$BH49=FALSE)),Tab_NotReq,
IF(AND($A49="",$B49="",$D49="",$F49="",$H49="",$J49="",$P49="",$X49="",$AB49="",$AC49=""),"",
IF(COUNTIF($AB49:$BC49,Incomplete)&gt;=1,Incomplete_or_multiple_errors&amp;": "&amp;INDEX($AB$2:$BC$4,1,MATCH(Incomplete,$AB49:$BC49,0)),Complete)))</f>
        <v/>
      </c>
      <c r="AA49" s="27"/>
      <c r="AB49" s="10" t="str">
        <f t="shared" si="5"/>
        <v/>
      </c>
      <c r="AC49" s="10" t="str">
        <f>IF($AC$1=No,"",
IF(OR(BG49=FALSE,BH49=FALSE),"",
IF(AND(SUMPRODUCT(--(BI49:BI$1003=TRUE))=0,SUMPRODUCT(--(BJ49:BJ$1003=TRUE))=0),"",Incomplete)))</f>
        <v/>
      </c>
      <c r="AD49" s="10" t="str">
        <f t="shared" si="6"/>
        <v/>
      </c>
      <c r="AE49" s="10"/>
      <c r="AF49" s="10" t="str" cm="1">
        <f t="array" ref="AF49">IF(AF$1=No,"",IF(ISBLANK($A49)=TRUE,"",
IF(SUMPRODUCT(--('Section 11'!$C$4:$C$337=$A49))=0,Incomplete,Complete)))</f>
        <v/>
      </c>
      <c r="AG49" s="10" t="str">
        <f t="shared" si="7"/>
        <v/>
      </c>
      <c r="AH49" s="10" t="str">
        <f t="shared" si="8"/>
        <v/>
      </c>
      <c r="AI49" s="10" t="str">
        <f t="shared" si="9"/>
        <v/>
      </c>
      <c r="AJ49" s="10" t="str">
        <f t="shared" si="10"/>
        <v/>
      </c>
      <c r="AK49" s="10" t="str">
        <f t="shared" si="11"/>
        <v/>
      </c>
      <c r="AL49" s="10" t="str">
        <f t="shared" si="12"/>
        <v/>
      </c>
      <c r="AM49" s="10" t="str">
        <f t="shared" si="13"/>
        <v/>
      </c>
      <c r="AN49" s="10" t="str">
        <f t="shared" si="14"/>
        <v/>
      </c>
      <c r="AO49" s="10" t="str">
        <f t="shared" si="15"/>
        <v/>
      </c>
      <c r="AP49" s="10" t="str">
        <f t="shared" si="16"/>
        <v/>
      </c>
      <c r="AQ49" s="10" t="str">
        <f t="shared" si="17"/>
        <v/>
      </c>
      <c r="AR49" s="10" t="str">
        <f t="shared" si="18"/>
        <v/>
      </c>
      <c r="AS49" s="10" t="str">
        <f t="shared" si="19"/>
        <v/>
      </c>
      <c r="AT49" s="10" t="str">
        <f t="shared" si="20"/>
        <v/>
      </c>
      <c r="AU49" s="10" t="str">
        <f t="shared" si="21"/>
        <v/>
      </c>
      <c r="AV49" s="10" t="str">
        <f t="shared" si="22"/>
        <v/>
      </c>
      <c r="AW49" s="10" t="str">
        <f t="shared" si="23"/>
        <v/>
      </c>
      <c r="AX49" s="10" t="str">
        <f t="shared" si="24"/>
        <v/>
      </c>
      <c r="AY49" s="10" t="str">
        <f t="shared" si="25"/>
        <v/>
      </c>
      <c r="AZ49" s="10" t="str">
        <f t="shared" si="26"/>
        <v/>
      </c>
      <c r="BA49" s="10" t="str">
        <f t="shared" si="27"/>
        <v/>
      </c>
      <c r="BB49" s="10" t="str">
        <f t="shared" si="28"/>
        <v/>
      </c>
      <c r="BC49" s="10" t="str">
        <f t="shared" si="29"/>
        <v/>
      </c>
      <c r="BD49" s="10"/>
      <c r="BE49" s="10" t="str">
        <f t="shared" si="30"/>
        <v/>
      </c>
      <c r="BF49" s="10"/>
      <c r="BG49" s="10" t="b">
        <f t="shared" si="33"/>
        <v>1</v>
      </c>
      <c r="BH49" s="10" t="b">
        <f t="shared" si="31"/>
        <v>1</v>
      </c>
      <c r="BI49" s="10" t="b">
        <f t="shared" si="34"/>
        <v>0</v>
      </c>
      <c r="BJ49" s="10" t="b">
        <f t="shared" si="32"/>
        <v>0</v>
      </c>
    </row>
    <row r="50" spans="1:62" x14ac:dyDescent="0.35">
      <c r="A50" s="51"/>
      <c r="B50" s="28"/>
      <c r="C50" s="28" t="s">
        <v>4</v>
      </c>
      <c r="D50" s="28"/>
      <c r="E50" s="28" t="s">
        <v>4</v>
      </c>
      <c r="F50" s="28"/>
      <c r="G50" s="51" t="s">
        <v>4</v>
      </c>
      <c r="H50" s="28"/>
      <c r="I50" s="28" t="s">
        <v>4</v>
      </c>
      <c r="J50" s="28"/>
      <c r="K50" s="28" t="s">
        <v>4</v>
      </c>
      <c r="L50" s="28" t="s">
        <v>454</v>
      </c>
      <c r="M50" s="28"/>
      <c r="N50" s="28"/>
      <c r="O50" s="28" t="s">
        <v>4</v>
      </c>
      <c r="P50" s="51"/>
      <c r="Q50" s="28" t="s">
        <v>4</v>
      </c>
      <c r="R50" s="28"/>
      <c r="S50" s="28" t="s">
        <v>4</v>
      </c>
      <c r="T50" s="28"/>
      <c r="U50" s="28" t="s">
        <v>4</v>
      </c>
      <c r="V50" s="28"/>
      <c r="W50" s="28" t="s">
        <v>4</v>
      </c>
      <c r="X50" s="28"/>
      <c r="Y50" s="28" t="s">
        <v>4</v>
      </c>
      <c r="Z50" s="10" t="str">
        <f>IF(AND('Section 8'!$L$4=No,OR($BG50=FALSE,$BH50=FALSE)),Tab_NotReq,
IF(AND($A50="",$B50="",$D50="",$F50="",$H50="",$J50="",$P50="",$X50="",$AB50="",$AC50=""),"",
IF(COUNTIF($AB50:$BC50,Incomplete)&gt;=1,Incomplete_or_multiple_errors&amp;": "&amp;INDEX($AB$2:$BC$4,1,MATCH(Incomplete,$AB50:$BC50,0)),Complete)))</f>
        <v/>
      </c>
      <c r="AA50" s="27"/>
      <c r="AB50" s="10" t="str">
        <f t="shared" si="5"/>
        <v/>
      </c>
      <c r="AC50" s="10" t="str">
        <f>IF($AC$1=No,"",
IF(OR(BG50=FALSE,BH50=FALSE),"",
IF(AND(SUMPRODUCT(--(BI50:BI$1003=TRUE))=0,SUMPRODUCT(--(BJ50:BJ$1003=TRUE))=0),"",Incomplete)))</f>
        <v/>
      </c>
      <c r="AD50" s="10" t="str">
        <f t="shared" si="6"/>
        <v/>
      </c>
      <c r="AE50" s="10"/>
      <c r="AF50" s="10" t="str" cm="1">
        <f t="array" ref="AF50">IF(AF$1=No,"",IF(ISBLANK($A50)=TRUE,"",
IF(SUMPRODUCT(--('Section 11'!$C$4:$C$337=$A50))=0,Incomplete,Complete)))</f>
        <v/>
      </c>
      <c r="AG50" s="10" t="str">
        <f t="shared" si="7"/>
        <v/>
      </c>
      <c r="AH50" s="10" t="str">
        <f t="shared" si="8"/>
        <v/>
      </c>
      <c r="AI50" s="10" t="str">
        <f t="shared" si="9"/>
        <v/>
      </c>
      <c r="AJ50" s="10" t="str">
        <f t="shared" si="10"/>
        <v/>
      </c>
      <c r="AK50" s="10" t="str">
        <f t="shared" si="11"/>
        <v/>
      </c>
      <c r="AL50" s="10" t="str">
        <f t="shared" si="12"/>
        <v/>
      </c>
      <c r="AM50" s="10" t="str">
        <f t="shared" si="13"/>
        <v/>
      </c>
      <c r="AN50" s="10" t="str">
        <f t="shared" si="14"/>
        <v/>
      </c>
      <c r="AO50" s="10" t="str">
        <f t="shared" si="15"/>
        <v/>
      </c>
      <c r="AP50" s="10" t="str">
        <f t="shared" si="16"/>
        <v/>
      </c>
      <c r="AQ50" s="10" t="str">
        <f t="shared" si="17"/>
        <v/>
      </c>
      <c r="AR50" s="10" t="str">
        <f t="shared" si="18"/>
        <v/>
      </c>
      <c r="AS50" s="10" t="str">
        <f t="shared" si="19"/>
        <v/>
      </c>
      <c r="AT50" s="10" t="str">
        <f t="shared" si="20"/>
        <v/>
      </c>
      <c r="AU50" s="10" t="str">
        <f t="shared" si="21"/>
        <v/>
      </c>
      <c r="AV50" s="10" t="str">
        <f t="shared" si="22"/>
        <v/>
      </c>
      <c r="AW50" s="10" t="str">
        <f t="shared" si="23"/>
        <v/>
      </c>
      <c r="AX50" s="10" t="str">
        <f t="shared" si="24"/>
        <v/>
      </c>
      <c r="AY50" s="10" t="str">
        <f t="shared" si="25"/>
        <v/>
      </c>
      <c r="AZ50" s="10" t="str">
        <f t="shared" si="26"/>
        <v/>
      </c>
      <c r="BA50" s="10" t="str">
        <f t="shared" si="27"/>
        <v/>
      </c>
      <c r="BB50" s="10" t="str">
        <f t="shared" si="28"/>
        <v/>
      </c>
      <c r="BC50" s="10" t="str">
        <f t="shared" si="29"/>
        <v/>
      </c>
      <c r="BD50" s="10"/>
      <c r="BE50" s="10" t="str">
        <f t="shared" si="30"/>
        <v/>
      </c>
      <c r="BF50" s="10"/>
      <c r="BG50" s="10" t="b">
        <f t="shared" si="33"/>
        <v>1</v>
      </c>
      <c r="BH50" s="10" t="b">
        <f t="shared" si="31"/>
        <v>1</v>
      </c>
      <c r="BI50" s="10" t="b">
        <f t="shared" si="34"/>
        <v>0</v>
      </c>
      <c r="BJ50" s="10" t="b">
        <f t="shared" si="32"/>
        <v>0</v>
      </c>
    </row>
    <row r="51" spans="1:62" x14ac:dyDescent="0.35">
      <c r="A51" s="51"/>
      <c r="B51" s="28"/>
      <c r="C51" s="28" t="s">
        <v>4</v>
      </c>
      <c r="D51" s="28"/>
      <c r="E51" s="28" t="s">
        <v>4</v>
      </c>
      <c r="F51" s="28"/>
      <c r="G51" s="51" t="s">
        <v>4</v>
      </c>
      <c r="H51" s="28"/>
      <c r="I51" s="28" t="s">
        <v>4</v>
      </c>
      <c r="J51" s="28"/>
      <c r="K51" s="28" t="s">
        <v>4</v>
      </c>
      <c r="L51" s="28" t="s">
        <v>454</v>
      </c>
      <c r="M51" s="28"/>
      <c r="N51" s="28"/>
      <c r="O51" s="28" t="s">
        <v>4</v>
      </c>
      <c r="P51" s="51"/>
      <c r="Q51" s="28" t="s">
        <v>4</v>
      </c>
      <c r="R51" s="28"/>
      <c r="S51" s="28" t="s">
        <v>4</v>
      </c>
      <c r="T51" s="28"/>
      <c r="U51" s="28" t="s">
        <v>4</v>
      </c>
      <c r="V51" s="28"/>
      <c r="W51" s="28" t="s">
        <v>4</v>
      </c>
      <c r="X51" s="28"/>
      <c r="Y51" s="28" t="s">
        <v>4</v>
      </c>
      <c r="Z51" s="10" t="str">
        <f>IF(AND('Section 8'!$L$4=No,OR($BG51=FALSE,$BH51=FALSE)),Tab_NotReq,
IF(AND($A51="",$B51="",$D51="",$F51="",$H51="",$J51="",$P51="",$X51="",$AB51="",$AC51=""),"",
IF(COUNTIF($AB51:$BC51,Incomplete)&gt;=1,Incomplete_or_multiple_errors&amp;": "&amp;INDEX($AB$2:$BC$4,1,MATCH(Incomplete,$AB51:$BC51,0)),Complete)))</f>
        <v/>
      </c>
      <c r="AA51" s="27"/>
      <c r="AB51" s="10" t="str">
        <f t="shared" si="5"/>
        <v/>
      </c>
      <c r="AC51" s="10" t="str">
        <f>IF($AC$1=No,"",
IF(OR(BG51=FALSE,BH51=FALSE),"",
IF(AND(SUMPRODUCT(--(BI51:BI$1003=TRUE))=0,SUMPRODUCT(--(BJ51:BJ$1003=TRUE))=0),"",Incomplete)))</f>
        <v/>
      </c>
      <c r="AD51" s="10" t="str">
        <f t="shared" si="6"/>
        <v/>
      </c>
      <c r="AE51" s="10"/>
      <c r="AF51" s="10" t="str" cm="1">
        <f t="array" ref="AF51">IF(AF$1=No,"",IF(ISBLANK($A51)=TRUE,"",
IF(SUMPRODUCT(--('Section 11'!$C$4:$C$337=$A51))=0,Incomplete,Complete)))</f>
        <v/>
      </c>
      <c r="AG51" s="10" t="str">
        <f t="shared" si="7"/>
        <v/>
      </c>
      <c r="AH51" s="10" t="str">
        <f t="shared" si="8"/>
        <v/>
      </c>
      <c r="AI51" s="10" t="str">
        <f t="shared" si="9"/>
        <v/>
      </c>
      <c r="AJ51" s="10" t="str">
        <f t="shared" si="10"/>
        <v/>
      </c>
      <c r="AK51" s="10" t="str">
        <f t="shared" si="11"/>
        <v/>
      </c>
      <c r="AL51" s="10" t="str">
        <f t="shared" si="12"/>
        <v/>
      </c>
      <c r="AM51" s="10" t="str">
        <f t="shared" si="13"/>
        <v/>
      </c>
      <c r="AN51" s="10" t="str">
        <f t="shared" si="14"/>
        <v/>
      </c>
      <c r="AO51" s="10" t="str">
        <f t="shared" si="15"/>
        <v/>
      </c>
      <c r="AP51" s="10" t="str">
        <f t="shared" si="16"/>
        <v/>
      </c>
      <c r="AQ51" s="10" t="str">
        <f t="shared" si="17"/>
        <v/>
      </c>
      <c r="AR51" s="10" t="str">
        <f t="shared" si="18"/>
        <v/>
      </c>
      <c r="AS51" s="10" t="str">
        <f t="shared" si="19"/>
        <v/>
      </c>
      <c r="AT51" s="10" t="str">
        <f t="shared" si="20"/>
        <v/>
      </c>
      <c r="AU51" s="10" t="str">
        <f t="shared" si="21"/>
        <v/>
      </c>
      <c r="AV51" s="10" t="str">
        <f t="shared" si="22"/>
        <v/>
      </c>
      <c r="AW51" s="10" t="str">
        <f t="shared" si="23"/>
        <v/>
      </c>
      <c r="AX51" s="10" t="str">
        <f t="shared" si="24"/>
        <v/>
      </c>
      <c r="AY51" s="10" t="str">
        <f t="shared" si="25"/>
        <v/>
      </c>
      <c r="AZ51" s="10" t="str">
        <f t="shared" si="26"/>
        <v/>
      </c>
      <c r="BA51" s="10" t="str">
        <f t="shared" si="27"/>
        <v/>
      </c>
      <c r="BB51" s="10" t="str">
        <f t="shared" si="28"/>
        <v/>
      </c>
      <c r="BC51" s="10" t="str">
        <f t="shared" si="29"/>
        <v/>
      </c>
      <c r="BD51" s="10"/>
      <c r="BE51" s="10" t="str">
        <f t="shared" si="30"/>
        <v/>
      </c>
      <c r="BF51" s="10"/>
      <c r="BG51" s="10" t="b">
        <f t="shared" si="33"/>
        <v>1</v>
      </c>
      <c r="BH51" s="10" t="b">
        <f t="shared" si="31"/>
        <v>1</v>
      </c>
      <c r="BI51" s="10" t="b">
        <f t="shared" si="34"/>
        <v>0</v>
      </c>
      <c r="BJ51" s="10" t="b">
        <f t="shared" si="32"/>
        <v>0</v>
      </c>
    </row>
    <row r="52" spans="1:62" x14ac:dyDescent="0.35">
      <c r="A52" s="51"/>
      <c r="B52" s="28"/>
      <c r="C52" s="28" t="s">
        <v>4</v>
      </c>
      <c r="D52" s="28"/>
      <c r="E52" s="28" t="s">
        <v>4</v>
      </c>
      <c r="F52" s="28"/>
      <c r="G52" s="51" t="s">
        <v>4</v>
      </c>
      <c r="H52" s="28"/>
      <c r="I52" s="28" t="s">
        <v>4</v>
      </c>
      <c r="J52" s="28"/>
      <c r="K52" s="28" t="s">
        <v>4</v>
      </c>
      <c r="L52" s="28" t="s">
        <v>454</v>
      </c>
      <c r="M52" s="28"/>
      <c r="N52" s="28"/>
      <c r="O52" s="28" t="s">
        <v>4</v>
      </c>
      <c r="P52" s="51"/>
      <c r="Q52" s="28" t="s">
        <v>4</v>
      </c>
      <c r="R52" s="28"/>
      <c r="S52" s="28" t="s">
        <v>4</v>
      </c>
      <c r="T52" s="28"/>
      <c r="U52" s="28" t="s">
        <v>4</v>
      </c>
      <c r="V52" s="28"/>
      <c r="W52" s="28" t="s">
        <v>4</v>
      </c>
      <c r="X52" s="28"/>
      <c r="Y52" s="28" t="s">
        <v>4</v>
      </c>
      <c r="Z52" s="10" t="str">
        <f>IF(AND('Section 8'!$L$4=No,OR($BG52=FALSE,$BH52=FALSE)),Tab_NotReq,
IF(AND($A52="",$B52="",$D52="",$F52="",$H52="",$J52="",$P52="",$X52="",$AB52="",$AC52=""),"",
IF(COUNTIF($AB52:$BC52,Incomplete)&gt;=1,Incomplete_or_multiple_errors&amp;": "&amp;INDEX($AB$2:$BC$4,1,MATCH(Incomplete,$AB52:$BC52,0)),Complete)))</f>
        <v/>
      </c>
      <c r="AA52" s="27"/>
      <c r="AB52" s="10" t="str">
        <f t="shared" si="5"/>
        <v/>
      </c>
      <c r="AC52" s="10" t="str">
        <f>IF($AC$1=No,"",
IF(OR(BG52=FALSE,BH52=FALSE),"",
IF(AND(SUMPRODUCT(--(BI52:BI$1003=TRUE))=0,SUMPRODUCT(--(BJ52:BJ$1003=TRUE))=0),"",Incomplete)))</f>
        <v/>
      </c>
      <c r="AD52" s="10" t="str">
        <f t="shared" si="6"/>
        <v/>
      </c>
      <c r="AE52" s="10"/>
      <c r="AF52" s="10" t="str" cm="1">
        <f t="array" ref="AF52">IF(AF$1=No,"",IF(ISBLANK($A52)=TRUE,"",
IF(SUMPRODUCT(--('Section 11'!$C$4:$C$337=$A52))=0,Incomplete,Complete)))</f>
        <v/>
      </c>
      <c r="AG52" s="10" t="str">
        <f t="shared" si="7"/>
        <v/>
      </c>
      <c r="AH52" s="10" t="str">
        <f t="shared" si="8"/>
        <v/>
      </c>
      <c r="AI52" s="10" t="str">
        <f t="shared" si="9"/>
        <v/>
      </c>
      <c r="AJ52" s="10" t="str">
        <f t="shared" si="10"/>
        <v/>
      </c>
      <c r="AK52" s="10" t="str">
        <f t="shared" si="11"/>
        <v/>
      </c>
      <c r="AL52" s="10" t="str">
        <f t="shared" si="12"/>
        <v/>
      </c>
      <c r="AM52" s="10" t="str">
        <f t="shared" si="13"/>
        <v/>
      </c>
      <c r="AN52" s="10" t="str">
        <f t="shared" si="14"/>
        <v/>
      </c>
      <c r="AO52" s="10" t="str">
        <f t="shared" si="15"/>
        <v/>
      </c>
      <c r="AP52" s="10" t="str">
        <f t="shared" si="16"/>
        <v/>
      </c>
      <c r="AQ52" s="10" t="str">
        <f t="shared" si="17"/>
        <v/>
      </c>
      <c r="AR52" s="10" t="str">
        <f t="shared" si="18"/>
        <v/>
      </c>
      <c r="AS52" s="10" t="str">
        <f t="shared" si="19"/>
        <v/>
      </c>
      <c r="AT52" s="10" t="str">
        <f t="shared" si="20"/>
        <v/>
      </c>
      <c r="AU52" s="10" t="str">
        <f t="shared" si="21"/>
        <v/>
      </c>
      <c r="AV52" s="10" t="str">
        <f t="shared" si="22"/>
        <v/>
      </c>
      <c r="AW52" s="10" t="str">
        <f t="shared" si="23"/>
        <v/>
      </c>
      <c r="AX52" s="10" t="str">
        <f t="shared" si="24"/>
        <v/>
      </c>
      <c r="AY52" s="10" t="str">
        <f t="shared" si="25"/>
        <v/>
      </c>
      <c r="AZ52" s="10" t="str">
        <f t="shared" si="26"/>
        <v/>
      </c>
      <c r="BA52" s="10" t="str">
        <f t="shared" si="27"/>
        <v/>
      </c>
      <c r="BB52" s="10" t="str">
        <f t="shared" si="28"/>
        <v/>
      </c>
      <c r="BC52" s="10" t="str">
        <f t="shared" si="29"/>
        <v/>
      </c>
      <c r="BD52" s="10"/>
      <c r="BE52" s="10" t="str">
        <f t="shared" si="30"/>
        <v/>
      </c>
      <c r="BF52" s="10"/>
      <c r="BG52" s="10" t="b">
        <f t="shared" si="33"/>
        <v>1</v>
      </c>
      <c r="BH52" s="10" t="b">
        <f t="shared" si="31"/>
        <v>1</v>
      </c>
      <c r="BI52" s="10" t="b">
        <f t="shared" si="34"/>
        <v>0</v>
      </c>
      <c r="BJ52" s="10" t="b">
        <f t="shared" si="32"/>
        <v>0</v>
      </c>
    </row>
    <row r="53" spans="1:62" x14ac:dyDescent="0.35">
      <c r="A53" s="51"/>
      <c r="B53" s="28"/>
      <c r="C53" s="28" t="s">
        <v>4</v>
      </c>
      <c r="D53" s="28"/>
      <c r="E53" s="28" t="s">
        <v>4</v>
      </c>
      <c r="F53" s="28"/>
      <c r="G53" s="51" t="s">
        <v>4</v>
      </c>
      <c r="H53" s="28"/>
      <c r="I53" s="28" t="s">
        <v>4</v>
      </c>
      <c r="J53" s="28"/>
      <c r="K53" s="28" t="s">
        <v>4</v>
      </c>
      <c r="L53" s="28" t="s">
        <v>454</v>
      </c>
      <c r="M53" s="28"/>
      <c r="N53" s="28"/>
      <c r="O53" s="28" t="s">
        <v>4</v>
      </c>
      <c r="P53" s="51"/>
      <c r="Q53" s="28" t="s">
        <v>4</v>
      </c>
      <c r="R53" s="28"/>
      <c r="S53" s="28" t="s">
        <v>4</v>
      </c>
      <c r="T53" s="28"/>
      <c r="U53" s="28" t="s">
        <v>4</v>
      </c>
      <c r="V53" s="28"/>
      <c r="W53" s="28" t="s">
        <v>4</v>
      </c>
      <c r="X53" s="28"/>
      <c r="Y53" s="28" t="s">
        <v>4</v>
      </c>
      <c r="Z53" s="10" t="str">
        <f>IF(AND('Section 8'!$L$4=No,OR($BG53=FALSE,$BH53=FALSE)),Tab_NotReq,
IF(AND($A53="",$B53="",$D53="",$F53="",$H53="",$J53="",$P53="",$X53="",$AB53="",$AC53=""),"",
IF(COUNTIF($AB53:$BC53,Incomplete)&gt;=1,Incomplete_or_multiple_errors&amp;": "&amp;INDEX($AB$2:$BC$4,1,MATCH(Incomplete,$AB53:$BC53,0)),Complete)))</f>
        <v/>
      </c>
      <c r="AA53" s="27"/>
      <c r="AB53" s="10" t="str">
        <f t="shared" si="5"/>
        <v/>
      </c>
      <c r="AC53" s="10" t="str">
        <f>IF($AC$1=No,"",
IF(OR(BG53=FALSE,BH53=FALSE),"",
IF(AND(SUMPRODUCT(--(BI53:BI$1003=TRUE))=0,SUMPRODUCT(--(BJ53:BJ$1003=TRUE))=0),"",Incomplete)))</f>
        <v/>
      </c>
      <c r="AD53" s="10" t="str">
        <f t="shared" si="6"/>
        <v/>
      </c>
      <c r="AE53" s="10"/>
      <c r="AF53" s="10" t="str" cm="1">
        <f t="array" ref="AF53">IF(AF$1=No,"",IF(ISBLANK($A53)=TRUE,"",
IF(SUMPRODUCT(--('Section 11'!$C$4:$C$337=$A53))=0,Incomplete,Complete)))</f>
        <v/>
      </c>
      <c r="AG53" s="10" t="str">
        <f t="shared" si="7"/>
        <v/>
      </c>
      <c r="AH53" s="10" t="str">
        <f t="shared" si="8"/>
        <v/>
      </c>
      <c r="AI53" s="10" t="str">
        <f t="shared" si="9"/>
        <v/>
      </c>
      <c r="AJ53" s="10" t="str">
        <f t="shared" si="10"/>
        <v/>
      </c>
      <c r="AK53" s="10" t="str">
        <f t="shared" si="11"/>
        <v/>
      </c>
      <c r="AL53" s="10" t="str">
        <f t="shared" si="12"/>
        <v/>
      </c>
      <c r="AM53" s="10" t="str">
        <f t="shared" si="13"/>
        <v/>
      </c>
      <c r="AN53" s="10" t="str">
        <f t="shared" si="14"/>
        <v/>
      </c>
      <c r="AO53" s="10" t="str">
        <f t="shared" si="15"/>
        <v/>
      </c>
      <c r="AP53" s="10" t="str">
        <f t="shared" si="16"/>
        <v/>
      </c>
      <c r="AQ53" s="10" t="str">
        <f t="shared" si="17"/>
        <v/>
      </c>
      <c r="AR53" s="10" t="str">
        <f t="shared" si="18"/>
        <v/>
      </c>
      <c r="AS53" s="10" t="str">
        <f t="shared" si="19"/>
        <v/>
      </c>
      <c r="AT53" s="10" t="str">
        <f t="shared" si="20"/>
        <v/>
      </c>
      <c r="AU53" s="10" t="str">
        <f t="shared" si="21"/>
        <v/>
      </c>
      <c r="AV53" s="10" t="str">
        <f t="shared" si="22"/>
        <v/>
      </c>
      <c r="AW53" s="10" t="str">
        <f t="shared" si="23"/>
        <v/>
      </c>
      <c r="AX53" s="10" t="str">
        <f t="shared" si="24"/>
        <v/>
      </c>
      <c r="AY53" s="10" t="str">
        <f t="shared" si="25"/>
        <v/>
      </c>
      <c r="AZ53" s="10" t="str">
        <f t="shared" si="26"/>
        <v/>
      </c>
      <c r="BA53" s="10" t="str">
        <f t="shared" si="27"/>
        <v/>
      </c>
      <c r="BB53" s="10" t="str">
        <f t="shared" si="28"/>
        <v/>
      </c>
      <c r="BC53" s="10" t="str">
        <f t="shared" si="29"/>
        <v/>
      </c>
      <c r="BD53" s="10"/>
      <c r="BE53" s="10" t="str">
        <f t="shared" si="30"/>
        <v/>
      </c>
      <c r="BF53" s="10"/>
      <c r="BG53" s="10" t="b">
        <f t="shared" si="33"/>
        <v>1</v>
      </c>
      <c r="BH53" s="10" t="b">
        <f t="shared" si="31"/>
        <v>1</v>
      </c>
      <c r="BI53" s="10" t="b">
        <f t="shared" si="34"/>
        <v>0</v>
      </c>
      <c r="BJ53" s="10" t="b">
        <f t="shared" si="32"/>
        <v>0</v>
      </c>
    </row>
    <row r="54" spans="1:62" x14ac:dyDescent="0.35">
      <c r="A54" s="51"/>
      <c r="B54" s="28"/>
      <c r="C54" s="28" t="s">
        <v>4</v>
      </c>
      <c r="D54" s="28"/>
      <c r="E54" s="28" t="s">
        <v>4</v>
      </c>
      <c r="F54" s="28"/>
      <c r="G54" s="51" t="s">
        <v>4</v>
      </c>
      <c r="H54" s="28"/>
      <c r="I54" s="28" t="s">
        <v>4</v>
      </c>
      <c r="J54" s="28"/>
      <c r="K54" s="28" t="s">
        <v>4</v>
      </c>
      <c r="L54" s="28" t="s">
        <v>454</v>
      </c>
      <c r="M54" s="28"/>
      <c r="N54" s="28"/>
      <c r="O54" s="28" t="s">
        <v>4</v>
      </c>
      <c r="P54" s="51"/>
      <c r="Q54" s="28" t="s">
        <v>4</v>
      </c>
      <c r="R54" s="28"/>
      <c r="S54" s="28" t="s">
        <v>4</v>
      </c>
      <c r="T54" s="28"/>
      <c r="U54" s="28" t="s">
        <v>4</v>
      </c>
      <c r="V54" s="28"/>
      <c r="W54" s="28" t="s">
        <v>4</v>
      </c>
      <c r="X54" s="28"/>
      <c r="Y54" s="28" t="s">
        <v>4</v>
      </c>
      <c r="Z54" s="10" t="str">
        <f>IF(AND('Section 8'!$L$4=No,OR($BG54=FALSE,$BH54=FALSE)),Tab_NotReq,
IF(AND($A54="",$B54="",$D54="",$F54="",$H54="",$J54="",$P54="",$X54="",$AB54="",$AC54=""),"",
IF(COUNTIF($AB54:$BC54,Incomplete)&gt;=1,Incomplete_or_multiple_errors&amp;": "&amp;INDEX($AB$2:$BC$4,1,MATCH(Incomplete,$AB54:$BC54,0)),Complete)))</f>
        <v/>
      </c>
      <c r="AA54" s="27"/>
      <c r="AB54" s="10" t="str">
        <f t="shared" si="5"/>
        <v/>
      </c>
      <c r="AC54" s="10" t="str">
        <f>IF($AC$1=No,"",
IF(OR(BG54=FALSE,BH54=FALSE),"",
IF(AND(SUMPRODUCT(--(BI54:BI$1003=TRUE))=0,SUMPRODUCT(--(BJ54:BJ$1003=TRUE))=0),"",Incomplete)))</f>
        <v/>
      </c>
      <c r="AD54" s="10" t="str">
        <f t="shared" si="6"/>
        <v/>
      </c>
      <c r="AE54" s="10"/>
      <c r="AF54" s="10" t="str" cm="1">
        <f t="array" ref="AF54">IF(AF$1=No,"",IF(ISBLANK($A54)=TRUE,"",
IF(SUMPRODUCT(--('Section 11'!$C$4:$C$337=$A54))=0,Incomplete,Complete)))</f>
        <v/>
      </c>
      <c r="AG54" s="10" t="str">
        <f t="shared" si="7"/>
        <v/>
      </c>
      <c r="AH54" s="10" t="str">
        <f t="shared" si="8"/>
        <v/>
      </c>
      <c r="AI54" s="10" t="str">
        <f t="shared" si="9"/>
        <v/>
      </c>
      <c r="AJ54" s="10" t="str">
        <f t="shared" si="10"/>
        <v/>
      </c>
      <c r="AK54" s="10" t="str">
        <f t="shared" si="11"/>
        <v/>
      </c>
      <c r="AL54" s="10" t="str">
        <f t="shared" si="12"/>
        <v/>
      </c>
      <c r="AM54" s="10" t="str">
        <f t="shared" si="13"/>
        <v/>
      </c>
      <c r="AN54" s="10" t="str">
        <f t="shared" si="14"/>
        <v/>
      </c>
      <c r="AO54" s="10" t="str">
        <f t="shared" si="15"/>
        <v/>
      </c>
      <c r="AP54" s="10" t="str">
        <f t="shared" si="16"/>
        <v/>
      </c>
      <c r="AQ54" s="10" t="str">
        <f t="shared" si="17"/>
        <v/>
      </c>
      <c r="AR54" s="10" t="str">
        <f t="shared" si="18"/>
        <v/>
      </c>
      <c r="AS54" s="10" t="str">
        <f t="shared" si="19"/>
        <v/>
      </c>
      <c r="AT54" s="10" t="str">
        <f t="shared" si="20"/>
        <v/>
      </c>
      <c r="AU54" s="10" t="str">
        <f t="shared" si="21"/>
        <v/>
      </c>
      <c r="AV54" s="10" t="str">
        <f t="shared" si="22"/>
        <v/>
      </c>
      <c r="AW54" s="10" t="str">
        <f t="shared" si="23"/>
        <v/>
      </c>
      <c r="AX54" s="10" t="str">
        <f t="shared" si="24"/>
        <v/>
      </c>
      <c r="AY54" s="10" t="str">
        <f t="shared" si="25"/>
        <v/>
      </c>
      <c r="AZ54" s="10" t="str">
        <f t="shared" si="26"/>
        <v/>
      </c>
      <c r="BA54" s="10" t="str">
        <f t="shared" si="27"/>
        <v/>
      </c>
      <c r="BB54" s="10" t="str">
        <f t="shared" si="28"/>
        <v/>
      </c>
      <c r="BC54" s="10" t="str">
        <f t="shared" si="29"/>
        <v/>
      </c>
      <c r="BD54" s="10"/>
      <c r="BE54" s="10" t="str">
        <f t="shared" si="30"/>
        <v/>
      </c>
      <c r="BF54" s="10"/>
      <c r="BG54" s="10" t="b">
        <f t="shared" si="33"/>
        <v>1</v>
      </c>
      <c r="BH54" s="10" t="b">
        <f t="shared" si="31"/>
        <v>1</v>
      </c>
      <c r="BI54" s="10" t="b">
        <f t="shared" si="34"/>
        <v>0</v>
      </c>
      <c r="BJ54" s="10" t="b">
        <f t="shared" si="32"/>
        <v>0</v>
      </c>
    </row>
    <row r="55" spans="1:62" x14ac:dyDescent="0.35">
      <c r="A55" s="51"/>
      <c r="B55" s="28"/>
      <c r="C55" s="28" t="s">
        <v>4</v>
      </c>
      <c r="D55" s="28"/>
      <c r="E55" s="28" t="s">
        <v>4</v>
      </c>
      <c r="F55" s="28"/>
      <c r="G55" s="51" t="s">
        <v>4</v>
      </c>
      <c r="H55" s="28"/>
      <c r="I55" s="28" t="s">
        <v>4</v>
      </c>
      <c r="J55" s="28"/>
      <c r="K55" s="28" t="s">
        <v>4</v>
      </c>
      <c r="L55" s="28" t="s">
        <v>454</v>
      </c>
      <c r="M55" s="28"/>
      <c r="N55" s="28"/>
      <c r="O55" s="28" t="s">
        <v>4</v>
      </c>
      <c r="P55" s="51"/>
      <c r="Q55" s="28" t="s">
        <v>4</v>
      </c>
      <c r="R55" s="28"/>
      <c r="S55" s="28" t="s">
        <v>4</v>
      </c>
      <c r="T55" s="28"/>
      <c r="U55" s="28" t="s">
        <v>4</v>
      </c>
      <c r="V55" s="28"/>
      <c r="W55" s="28" t="s">
        <v>4</v>
      </c>
      <c r="X55" s="28"/>
      <c r="Y55" s="28" t="s">
        <v>4</v>
      </c>
      <c r="Z55" s="10" t="str">
        <f>IF(AND('Section 8'!$L$4=No,OR($BG55=FALSE,$BH55=FALSE)),Tab_NotReq,
IF(AND($A55="",$B55="",$D55="",$F55="",$H55="",$J55="",$P55="",$X55="",$AB55="",$AC55=""),"",
IF(COUNTIF($AB55:$BC55,Incomplete)&gt;=1,Incomplete_or_multiple_errors&amp;": "&amp;INDEX($AB$2:$BC$4,1,MATCH(Incomplete,$AB55:$BC55,0)),Complete)))</f>
        <v/>
      </c>
      <c r="AA55" s="27"/>
      <c r="AB55" s="10" t="str">
        <f t="shared" si="5"/>
        <v/>
      </c>
      <c r="AC55" s="10" t="str">
        <f>IF($AC$1=No,"",
IF(OR(BG55=FALSE,BH55=FALSE),"",
IF(AND(SUMPRODUCT(--(BI55:BI$1003=TRUE))=0,SUMPRODUCT(--(BJ55:BJ$1003=TRUE))=0),"",Incomplete)))</f>
        <v/>
      </c>
      <c r="AD55" s="10" t="str">
        <f t="shared" si="6"/>
        <v/>
      </c>
      <c r="AE55" s="10"/>
      <c r="AF55" s="10" t="str" cm="1">
        <f t="array" ref="AF55">IF(AF$1=No,"",IF(ISBLANK($A55)=TRUE,"",
IF(SUMPRODUCT(--('Section 11'!$C$4:$C$337=$A55))=0,Incomplete,Complete)))</f>
        <v/>
      </c>
      <c r="AG55" s="10" t="str">
        <f t="shared" si="7"/>
        <v/>
      </c>
      <c r="AH55" s="10" t="str">
        <f t="shared" si="8"/>
        <v/>
      </c>
      <c r="AI55" s="10" t="str">
        <f t="shared" si="9"/>
        <v/>
      </c>
      <c r="AJ55" s="10" t="str">
        <f t="shared" si="10"/>
        <v/>
      </c>
      <c r="AK55" s="10" t="str">
        <f t="shared" si="11"/>
        <v/>
      </c>
      <c r="AL55" s="10" t="str">
        <f t="shared" si="12"/>
        <v/>
      </c>
      <c r="AM55" s="10" t="str">
        <f t="shared" si="13"/>
        <v/>
      </c>
      <c r="AN55" s="10" t="str">
        <f t="shared" si="14"/>
        <v/>
      </c>
      <c r="AO55" s="10" t="str">
        <f t="shared" si="15"/>
        <v/>
      </c>
      <c r="AP55" s="10" t="str">
        <f t="shared" si="16"/>
        <v/>
      </c>
      <c r="AQ55" s="10" t="str">
        <f t="shared" si="17"/>
        <v/>
      </c>
      <c r="AR55" s="10" t="str">
        <f t="shared" si="18"/>
        <v/>
      </c>
      <c r="AS55" s="10" t="str">
        <f t="shared" si="19"/>
        <v/>
      </c>
      <c r="AT55" s="10" t="str">
        <f t="shared" si="20"/>
        <v/>
      </c>
      <c r="AU55" s="10" t="str">
        <f t="shared" si="21"/>
        <v/>
      </c>
      <c r="AV55" s="10" t="str">
        <f t="shared" si="22"/>
        <v/>
      </c>
      <c r="AW55" s="10" t="str">
        <f t="shared" si="23"/>
        <v/>
      </c>
      <c r="AX55" s="10" t="str">
        <f t="shared" si="24"/>
        <v/>
      </c>
      <c r="AY55" s="10" t="str">
        <f t="shared" si="25"/>
        <v/>
      </c>
      <c r="AZ55" s="10" t="str">
        <f t="shared" si="26"/>
        <v/>
      </c>
      <c r="BA55" s="10" t="str">
        <f t="shared" si="27"/>
        <v/>
      </c>
      <c r="BB55" s="10" t="str">
        <f t="shared" si="28"/>
        <v/>
      </c>
      <c r="BC55" s="10" t="str">
        <f t="shared" si="29"/>
        <v/>
      </c>
      <c r="BD55" s="10"/>
      <c r="BE55" s="10" t="str">
        <f t="shared" si="30"/>
        <v/>
      </c>
      <c r="BF55" s="10"/>
      <c r="BG55" s="10" t="b">
        <f t="shared" si="33"/>
        <v>1</v>
      </c>
      <c r="BH55" s="10" t="b">
        <f t="shared" si="31"/>
        <v>1</v>
      </c>
      <c r="BI55" s="10" t="b">
        <f t="shared" si="34"/>
        <v>0</v>
      </c>
      <c r="BJ55" s="10" t="b">
        <f t="shared" si="32"/>
        <v>0</v>
      </c>
    </row>
    <row r="56" spans="1:62" x14ac:dyDescent="0.35">
      <c r="A56" s="51"/>
      <c r="B56" s="28"/>
      <c r="C56" s="28" t="s">
        <v>4</v>
      </c>
      <c r="D56" s="28"/>
      <c r="E56" s="28" t="s">
        <v>4</v>
      </c>
      <c r="F56" s="28"/>
      <c r="G56" s="51" t="s">
        <v>4</v>
      </c>
      <c r="H56" s="28"/>
      <c r="I56" s="28" t="s">
        <v>4</v>
      </c>
      <c r="J56" s="28"/>
      <c r="K56" s="28" t="s">
        <v>4</v>
      </c>
      <c r="L56" s="28" t="s">
        <v>454</v>
      </c>
      <c r="M56" s="28"/>
      <c r="N56" s="28"/>
      <c r="O56" s="28" t="s">
        <v>4</v>
      </c>
      <c r="P56" s="51"/>
      <c r="Q56" s="28" t="s">
        <v>4</v>
      </c>
      <c r="R56" s="28"/>
      <c r="S56" s="28" t="s">
        <v>4</v>
      </c>
      <c r="T56" s="28"/>
      <c r="U56" s="28" t="s">
        <v>4</v>
      </c>
      <c r="V56" s="28"/>
      <c r="W56" s="28" t="s">
        <v>4</v>
      </c>
      <c r="X56" s="28"/>
      <c r="Y56" s="28" t="s">
        <v>4</v>
      </c>
      <c r="Z56" s="10" t="str">
        <f>IF(AND('Section 8'!$L$4=No,OR($BG56=FALSE,$BH56=FALSE)),Tab_NotReq,
IF(AND($A56="",$B56="",$D56="",$F56="",$H56="",$J56="",$P56="",$X56="",$AB56="",$AC56=""),"",
IF(COUNTIF($AB56:$BC56,Incomplete)&gt;=1,Incomplete_or_multiple_errors&amp;": "&amp;INDEX($AB$2:$BC$4,1,MATCH(Incomplete,$AB56:$BC56,0)),Complete)))</f>
        <v/>
      </c>
      <c r="AA56" s="27"/>
      <c r="AB56" s="10" t="str">
        <f t="shared" si="5"/>
        <v/>
      </c>
      <c r="AC56" s="10" t="str">
        <f>IF($AC$1=No,"",
IF(OR(BG56=FALSE,BH56=FALSE),"",
IF(AND(SUMPRODUCT(--(BI56:BI$1003=TRUE))=0,SUMPRODUCT(--(BJ56:BJ$1003=TRUE))=0),"",Incomplete)))</f>
        <v/>
      </c>
      <c r="AD56" s="10" t="str">
        <f t="shared" si="6"/>
        <v/>
      </c>
      <c r="AE56" s="10"/>
      <c r="AF56" s="10" t="str" cm="1">
        <f t="array" ref="AF56">IF(AF$1=No,"",IF(ISBLANK($A56)=TRUE,"",
IF(SUMPRODUCT(--('Section 11'!$C$4:$C$337=$A56))=0,Incomplete,Complete)))</f>
        <v/>
      </c>
      <c r="AG56" s="10" t="str">
        <f t="shared" si="7"/>
        <v/>
      </c>
      <c r="AH56" s="10" t="str">
        <f t="shared" si="8"/>
        <v/>
      </c>
      <c r="AI56" s="10" t="str">
        <f t="shared" si="9"/>
        <v/>
      </c>
      <c r="AJ56" s="10" t="str">
        <f t="shared" si="10"/>
        <v/>
      </c>
      <c r="AK56" s="10" t="str">
        <f t="shared" si="11"/>
        <v/>
      </c>
      <c r="AL56" s="10" t="str">
        <f t="shared" si="12"/>
        <v/>
      </c>
      <c r="AM56" s="10" t="str">
        <f t="shared" si="13"/>
        <v/>
      </c>
      <c r="AN56" s="10" t="str">
        <f t="shared" si="14"/>
        <v/>
      </c>
      <c r="AO56" s="10" t="str">
        <f t="shared" si="15"/>
        <v/>
      </c>
      <c r="AP56" s="10" t="str">
        <f t="shared" si="16"/>
        <v/>
      </c>
      <c r="AQ56" s="10" t="str">
        <f t="shared" si="17"/>
        <v/>
      </c>
      <c r="AR56" s="10" t="str">
        <f t="shared" si="18"/>
        <v/>
      </c>
      <c r="AS56" s="10" t="str">
        <f t="shared" si="19"/>
        <v/>
      </c>
      <c r="AT56" s="10" t="str">
        <f t="shared" si="20"/>
        <v/>
      </c>
      <c r="AU56" s="10" t="str">
        <f t="shared" si="21"/>
        <v/>
      </c>
      <c r="AV56" s="10" t="str">
        <f t="shared" si="22"/>
        <v/>
      </c>
      <c r="AW56" s="10" t="str">
        <f t="shared" si="23"/>
        <v/>
      </c>
      <c r="AX56" s="10" t="str">
        <f t="shared" si="24"/>
        <v/>
      </c>
      <c r="AY56" s="10" t="str">
        <f t="shared" si="25"/>
        <v/>
      </c>
      <c r="AZ56" s="10" t="str">
        <f t="shared" si="26"/>
        <v/>
      </c>
      <c r="BA56" s="10" t="str">
        <f t="shared" si="27"/>
        <v/>
      </c>
      <c r="BB56" s="10" t="str">
        <f t="shared" si="28"/>
        <v/>
      </c>
      <c r="BC56" s="10" t="str">
        <f t="shared" si="29"/>
        <v/>
      </c>
      <c r="BD56" s="10"/>
      <c r="BE56" s="10" t="str">
        <f t="shared" si="30"/>
        <v/>
      </c>
      <c r="BF56" s="10"/>
      <c r="BG56" s="10" t="b">
        <f t="shared" si="33"/>
        <v>1</v>
      </c>
      <c r="BH56" s="10" t="b">
        <f t="shared" si="31"/>
        <v>1</v>
      </c>
      <c r="BI56" s="10" t="b">
        <f t="shared" si="34"/>
        <v>0</v>
      </c>
      <c r="BJ56" s="10" t="b">
        <f t="shared" si="32"/>
        <v>0</v>
      </c>
    </row>
    <row r="57" spans="1:62" x14ac:dyDescent="0.35">
      <c r="A57" s="51"/>
      <c r="B57" s="28"/>
      <c r="C57" s="28" t="s">
        <v>4</v>
      </c>
      <c r="D57" s="28"/>
      <c r="E57" s="28" t="s">
        <v>4</v>
      </c>
      <c r="F57" s="28"/>
      <c r="G57" s="51" t="s">
        <v>4</v>
      </c>
      <c r="H57" s="28"/>
      <c r="I57" s="28" t="s">
        <v>4</v>
      </c>
      <c r="J57" s="28"/>
      <c r="K57" s="28" t="s">
        <v>4</v>
      </c>
      <c r="L57" s="28" t="s">
        <v>454</v>
      </c>
      <c r="M57" s="28"/>
      <c r="N57" s="28"/>
      <c r="O57" s="28" t="s">
        <v>4</v>
      </c>
      <c r="P57" s="51"/>
      <c r="Q57" s="28" t="s">
        <v>4</v>
      </c>
      <c r="R57" s="28"/>
      <c r="S57" s="28" t="s">
        <v>4</v>
      </c>
      <c r="T57" s="28"/>
      <c r="U57" s="28" t="s">
        <v>4</v>
      </c>
      <c r="V57" s="28"/>
      <c r="W57" s="28" t="s">
        <v>4</v>
      </c>
      <c r="X57" s="28"/>
      <c r="Y57" s="28" t="s">
        <v>4</v>
      </c>
      <c r="Z57" s="10" t="str">
        <f>IF(AND('Section 8'!$L$4=No,OR($BG57=FALSE,$BH57=FALSE)),Tab_NotReq,
IF(AND($A57="",$B57="",$D57="",$F57="",$H57="",$J57="",$P57="",$X57="",$AB57="",$AC57=""),"",
IF(COUNTIF($AB57:$BC57,Incomplete)&gt;=1,Incomplete_or_multiple_errors&amp;": "&amp;INDEX($AB$2:$BC$4,1,MATCH(Incomplete,$AB57:$BC57,0)),Complete)))</f>
        <v/>
      </c>
      <c r="AA57" s="27"/>
      <c r="AB57" s="10" t="str">
        <f t="shared" si="5"/>
        <v/>
      </c>
      <c r="AC57" s="10" t="str">
        <f>IF($AC$1=No,"",
IF(OR(BG57=FALSE,BH57=FALSE),"",
IF(AND(SUMPRODUCT(--(BI57:BI$1003=TRUE))=0,SUMPRODUCT(--(BJ57:BJ$1003=TRUE))=0),"",Incomplete)))</f>
        <v/>
      </c>
      <c r="AD57" s="10" t="str">
        <f t="shared" si="6"/>
        <v/>
      </c>
      <c r="AE57" s="10"/>
      <c r="AF57" s="10" t="str" cm="1">
        <f t="array" ref="AF57">IF(AF$1=No,"",IF(ISBLANK($A57)=TRUE,"",
IF(SUMPRODUCT(--('Section 11'!$C$4:$C$337=$A57))=0,Incomplete,Complete)))</f>
        <v/>
      </c>
      <c r="AG57" s="10" t="str">
        <f t="shared" si="7"/>
        <v/>
      </c>
      <c r="AH57" s="10" t="str">
        <f t="shared" si="8"/>
        <v/>
      </c>
      <c r="AI57" s="10" t="str">
        <f t="shared" si="9"/>
        <v/>
      </c>
      <c r="AJ57" s="10" t="str">
        <f t="shared" si="10"/>
        <v/>
      </c>
      <c r="AK57" s="10" t="str">
        <f t="shared" si="11"/>
        <v/>
      </c>
      <c r="AL57" s="10" t="str">
        <f t="shared" si="12"/>
        <v/>
      </c>
      <c r="AM57" s="10" t="str">
        <f t="shared" si="13"/>
        <v/>
      </c>
      <c r="AN57" s="10" t="str">
        <f t="shared" si="14"/>
        <v/>
      </c>
      <c r="AO57" s="10" t="str">
        <f t="shared" si="15"/>
        <v/>
      </c>
      <c r="AP57" s="10" t="str">
        <f t="shared" si="16"/>
        <v/>
      </c>
      <c r="AQ57" s="10" t="str">
        <f t="shared" si="17"/>
        <v/>
      </c>
      <c r="AR57" s="10" t="str">
        <f t="shared" si="18"/>
        <v/>
      </c>
      <c r="AS57" s="10" t="str">
        <f t="shared" si="19"/>
        <v/>
      </c>
      <c r="AT57" s="10" t="str">
        <f t="shared" si="20"/>
        <v/>
      </c>
      <c r="AU57" s="10" t="str">
        <f t="shared" si="21"/>
        <v/>
      </c>
      <c r="AV57" s="10" t="str">
        <f t="shared" si="22"/>
        <v/>
      </c>
      <c r="AW57" s="10" t="str">
        <f t="shared" si="23"/>
        <v/>
      </c>
      <c r="AX57" s="10" t="str">
        <f t="shared" si="24"/>
        <v/>
      </c>
      <c r="AY57" s="10" t="str">
        <f t="shared" si="25"/>
        <v/>
      </c>
      <c r="AZ57" s="10" t="str">
        <f t="shared" si="26"/>
        <v/>
      </c>
      <c r="BA57" s="10" t="str">
        <f t="shared" si="27"/>
        <v/>
      </c>
      <c r="BB57" s="10" t="str">
        <f t="shared" si="28"/>
        <v/>
      </c>
      <c r="BC57" s="10" t="str">
        <f t="shared" si="29"/>
        <v/>
      </c>
      <c r="BD57" s="10"/>
      <c r="BE57" s="10" t="str">
        <f t="shared" si="30"/>
        <v/>
      </c>
      <c r="BF57" s="10"/>
      <c r="BG57" s="10" t="b">
        <f t="shared" si="33"/>
        <v>1</v>
      </c>
      <c r="BH57" s="10" t="b">
        <f t="shared" si="31"/>
        <v>1</v>
      </c>
      <c r="BI57" s="10" t="b">
        <f t="shared" si="34"/>
        <v>0</v>
      </c>
      <c r="BJ57" s="10" t="b">
        <f t="shared" si="32"/>
        <v>0</v>
      </c>
    </row>
    <row r="58" spans="1:62" x14ac:dyDescent="0.35">
      <c r="A58" s="51"/>
      <c r="B58" s="28"/>
      <c r="C58" s="28" t="s">
        <v>4</v>
      </c>
      <c r="D58" s="28"/>
      <c r="E58" s="28" t="s">
        <v>4</v>
      </c>
      <c r="F58" s="28"/>
      <c r="G58" s="51" t="s">
        <v>4</v>
      </c>
      <c r="H58" s="28"/>
      <c r="I58" s="28" t="s">
        <v>4</v>
      </c>
      <c r="J58" s="28"/>
      <c r="K58" s="28" t="s">
        <v>4</v>
      </c>
      <c r="L58" s="28" t="s">
        <v>454</v>
      </c>
      <c r="M58" s="28"/>
      <c r="N58" s="28"/>
      <c r="O58" s="28" t="s">
        <v>4</v>
      </c>
      <c r="P58" s="51"/>
      <c r="Q58" s="28" t="s">
        <v>4</v>
      </c>
      <c r="R58" s="28"/>
      <c r="S58" s="28" t="s">
        <v>4</v>
      </c>
      <c r="T58" s="28"/>
      <c r="U58" s="28" t="s">
        <v>4</v>
      </c>
      <c r="V58" s="28"/>
      <c r="W58" s="28" t="s">
        <v>4</v>
      </c>
      <c r="X58" s="28"/>
      <c r="Y58" s="28" t="s">
        <v>4</v>
      </c>
      <c r="Z58" s="10" t="str">
        <f>IF(AND('Section 8'!$L$4=No,OR($BG58=FALSE,$BH58=FALSE)),Tab_NotReq,
IF(AND($A58="",$B58="",$D58="",$F58="",$H58="",$J58="",$P58="",$X58="",$AB58="",$AC58=""),"",
IF(COUNTIF($AB58:$BC58,Incomplete)&gt;=1,Incomplete_or_multiple_errors&amp;": "&amp;INDEX($AB$2:$BC$4,1,MATCH(Incomplete,$AB58:$BC58,0)),Complete)))</f>
        <v/>
      </c>
      <c r="AA58" s="27"/>
      <c r="AB58" s="10" t="str">
        <f t="shared" si="5"/>
        <v/>
      </c>
      <c r="AC58" s="10" t="str">
        <f>IF($AC$1=No,"",
IF(OR(BG58=FALSE,BH58=FALSE),"",
IF(AND(SUMPRODUCT(--(BI58:BI$1003=TRUE))=0,SUMPRODUCT(--(BJ58:BJ$1003=TRUE))=0),"",Incomplete)))</f>
        <v/>
      </c>
      <c r="AD58" s="10" t="str">
        <f t="shared" si="6"/>
        <v/>
      </c>
      <c r="AE58" s="10"/>
      <c r="AF58" s="10" t="str" cm="1">
        <f t="array" ref="AF58">IF(AF$1=No,"",IF(ISBLANK($A58)=TRUE,"",
IF(SUMPRODUCT(--('Section 11'!$C$4:$C$337=$A58))=0,Incomplete,Complete)))</f>
        <v/>
      </c>
      <c r="AG58" s="10" t="str">
        <f t="shared" si="7"/>
        <v/>
      </c>
      <c r="AH58" s="10" t="str">
        <f t="shared" si="8"/>
        <v/>
      </c>
      <c r="AI58" s="10" t="str">
        <f t="shared" si="9"/>
        <v/>
      </c>
      <c r="AJ58" s="10" t="str">
        <f t="shared" si="10"/>
        <v/>
      </c>
      <c r="AK58" s="10" t="str">
        <f t="shared" si="11"/>
        <v/>
      </c>
      <c r="AL58" s="10" t="str">
        <f t="shared" si="12"/>
        <v/>
      </c>
      <c r="AM58" s="10" t="str">
        <f t="shared" si="13"/>
        <v/>
      </c>
      <c r="AN58" s="10" t="str">
        <f t="shared" si="14"/>
        <v/>
      </c>
      <c r="AO58" s="10" t="str">
        <f t="shared" si="15"/>
        <v/>
      </c>
      <c r="AP58" s="10" t="str">
        <f t="shared" si="16"/>
        <v/>
      </c>
      <c r="AQ58" s="10" t="str">
        <f t="shared" si="17"/>
        <v/>
      </c>
      <c r="AR58" s="10" t="str">
        <f t="shared" si="18"/>
        <v/>
      </c>
      <c r="AS58" s="10" t="str">
        <f t="shared" si="19"/>
        <v/>
      </c>
      <c r="AT58" s="10" t="str">
        <f t="shared" si="20"/>
        <v/>
      </c>
      <c r="AU58" s="10" t="str">
        <f t="shared" si="21"/>
        <v/>
      </c>
      <c r="AV58" s="10" t="str">
        <f t="shared" si="22"/>
        <v/>
      </c>
      <c r="AW58" s="10" t="str">
        <f t="shared" si="23"/>
        <v/>
      </c>
      <c r="AX58" s="10" t="str">
        <f t="shared" si="24"/>
        <v/>
      </c>
      <c r="AY58" s="10" t="str">
        <f t="shared" si="25"/>
        <v/>
      </c>
      <c r="AZ58" s="10" t="str">
        <f t="shared" si="26"/>
        <v/>
      </c>
      <c r="BA58" s="10" t="str">
        <f t="shared" si="27"/>
        <v/>
      </c>
      <c r="BB58" s="10" t="str">
        <f t="shared" si="28"/>
        <v/>
      </c>
      <c r="BC58" s="10" t="str">
        <f t="shared" si="29"/>
        <v/>
      </c>
      <c r="BD58" s="10"/>
      <c r="BE58" s="10" t="str">
        <f t="shared" si="30"/>
        <v/>
      </c>
      <c r="BF58" s="10"/>
      <c r="BG58" s="10" t="b">
        <f t="shared" si="33"/>
        <v>1</v>
      </c>
      <c r="BH58" s="10" t="b">
        <f t="shared" si="31"/>
        <v>1</v>
      </c>
      <c r="BI58" s="10" t="b">
        <f t="shared" si="34"/>
        <v>0</v>
      </c>
      <c r="BJ58" s="10" t="b">
        <f t="shared" si="32"/>
        <v>0</v>
      </c>
    </row>
    <row r="59" spans="1:62" x14ac:dyDescent="0.35">
      <c r="A59" s="51"/>
      <c r="B59" s="28"/>
      <c r="C59" s="28" t="s">
        <v>4</v>
      </c>
      <c r="D59" s="28"/>
      <c r="E59" s="28" t="s">
        <v>4</v>
      </c>
      <c r="F59" s="28"/>
      <c r="G59" s="51" t="s">
        <v>4</v>
      </c>
      <c r="H59" s="28"/>
      <c r="I59" s="28" t="s">
        <v>4</v>
      </c>
      <c r="J59" s="28"/>
      <c r="K59" s="28" t="s">
        <v>4</v>
      </c>
      <c r="L59" s="28" t="s">
        <v>454</v>
      </c>
      <c r="M59" s="28"/>
      <c r="N59" s="28"/>
      <c r="O59" s="28" t="s">
        <v>4</v>
      </c>
      <c r="P59" s="51"/>
      <c r="Q59" s="28" t="s">
        <v>4</v>
      </c>
      <c r="R59" s="28"/>
      <c r="S59" s="28" t="s">
        <v>4</v>
      </c>
      <c r="T59" s="28"/>
      <c r="U59" s="28" t="s">
        <v>4</v>
      </c>
      <c r="V59" s="28"/>
      <c r="W59" s="28" t="s">
        <v>4</v>
      </c>
      <c r="X59" s="28"/>
      <c r="Y59" s="28" t="s">
        <v>4</v>
      </c>
      <c r="Z59" s="10" t="str">
        <f>IF(AND('Section 8'!$L$4=No,OR($BG59=FALSE,$BH59=FALSE)),Tab_NotReq,
IF(AND($A59="",$B59="",$D59="",$F59="",$H59="",$J59="",$P59="",$X59="",$AB59="",$AC59=""),"",
IF(COUNTIF($AB59:$BC59,Incomplete)&gt;=1,Incomplete_or_multiple_errors&amp;": "&amp;INDEX($AB$2:$BC$4,1,MATCH(Incomplete,$AB59:$BC59,0)),Complete)))</f>
        <v/>
      </c>
      <c r="AA59" s="27"/>
      <c r="AB59" s="10" t="str">
        <f t="shared" si="5"/>
        <v/>
      </c>
      <c r="AC59" s="10" t="str">
        <f>IF($AC$1=No,"",
IF(OR(BG59=FALSE,BH59=FALSE),"",
IF(AND(SUMPRODUCT(--(BI59:BI$1003=TRUE))=0,SUMPRODUCT(--(BJ59:BJ$1003=TRUE))=0),"",Incomplete)))</f>
        <v/>
      </c>
      <c r="AD59" s="10" t="str">
        <f t="shared" si="6"/>
        <v/>
      </c>
      <c r="AE59" s="10"/>
      <c r="AF59" s="10" t="str" cm="1">
        <f t="array" ref="AF59">IF(AF$1=No,"",IF(ISBLANK($A59)=TRUE,"",
IF(SUMPRODUCT(--('Section 11'!$C$4:$C$337=$A59))=0,Incomplete,Complete)))</f>
        <v/>
      </c>
      <c r="AG59" s="10" t="str">
        <f t="shared" si="7"/>
        <v/>
      </c>
      <c r="AH59" s="10" t="str">
        <f t="shared" si="8"/>
        <v/>
      </c>
      <c r="AI59" s="10" t="str">
        <f t="shared" si="9"/>
        <v/>
      </c>
      <c r="AJ59" s="10" t="str">
        <f t="shared" si="10"/>
        <v/>
      </c>
      <c r="AK59" s="10" t="str">
        <f t="shared" si="11"/>
        <v/>
      </c>
      <c r="AL59" s="10" t="str">
        <f t="shared" si="12"/>
        <v/>
      </c>
      <c r="AM59" s="10" t="str">
        <f t="shared" si="13"/>
        <v/>
      </c>
      <c r="AN59" s="10" t="str">
        <f t="shared" si="14"/>
        <v/>
      </c>
      <c r="AO59" s="10" t="str">
        <f t="shared" si="15"/>
        <v/>
      </c>
      <c r="AP59" s="10" t="str">
        <f t="shared" si="16"/>
        <v/>
      </c>
      <c r="AQ59" s="10" t="str">
        <f t="shared" si="17"/>
        <v/>
      </c>
      <c r="AR59" s="10" t="str">
        <f t="shared" si="18"/>
        <v/>
      </c>
      <c r="AS59" s="10" t="str">
        <f t="shared" si="19"/>
        <v/>
      </c>
      <c r="AT59" s="10" t="str">
        <f t="shared" si="20"/>
        <v/>
      </c>
      <c r="AU59" s="10" t="str">
        <f t="shared" si="21"/>
        <v/>
      </c>
      <c r="AV59" s="10" t="str">
        <f t="shared" si="22"/>
        <v/>
      </c>
      <c r="AW59" s="10" t="str">
        <f t="shared" si="23"/>
        <v/>
      </c>
      <c r="AX59" s="10" t="str">
        <f t="shared" si="24"/>
        <v/>
      </c>
      <c r="AY59" s="10" t="str">
        <f t="shared" si="25"/>
        <v/>
      </c>
      <c r="AZ59" s="10" t="str">
        <f t="shared" si="26"/>
        <v/>
      </c>
      <c r="BA59" s="10" t="str">
        <f t="shared" si="27"/>
        <v/>
      </c>
      <c r="BB59" s="10" t="str">
        <f t="shared" si="28"/>
        <v/>
      </c>
      <c r="BC59" s="10" t="str">
        <f t="shared" si="29"/>
        <v/>
      </c>
      <c r="BD59" s="10"/>
      <c r="BE59" s="10" t="str">
        <f t="shared" si="30"/>
        <v/>
      </c>
      <c r="BF59" s="10"/>
      <c r="BG59" s="10" t="b">
        <f t="shared" si="33"/>
        <v>1</v>
      </c>
      <c r="BH59" s="10" t="b">
        <f t="shared" si="31"/>
        <v>1</v>
      </c>
      <c r="BI59" s="10" t="b">
        <f t="shared" si="34"/>
        <v>0</v>
      </c>
      <c r="BJ59" s="10" t="b">
        <f t="shared" si="32"/>
        <v>0</v>
      </c>
    </row>
    <row r="60" spans="1:62" x14ac:dyDescent="0.35">
      <c r="A60" s="51"/>
      <c r="B60" s="28"/>
      <c r="C60" s="28" t="s">
        <v>4</v>
      </c>
      <c r="D60" s="28"/>
      <c r="E60" s="28" t="s">
        <v>4</v>
      </c>
      <c r="F60" s="28"/>
      <c r="G60" s="51" t="s">
        <v>4</v>
      </c>
      <c r="H60" s="28"/>
      <c r="I60" s="28" t="s">
        <v>4</v>
      </c>
      <c r="J60" s="28"/>
      <c r="K60" s="28" t="s">
        <v>4</v>
      </c>
      <c r="L60" s="28" t="s">
        <v>454</v>
      </c>
      <c r="M60" s="28"/>
      <c r="N60" s="28"/>
      <c r="O60" s="28" t="s">
        <v>4</v>
      </c>
      <c r="P60" s="51"/>
      <c r="Q60" s="28" t="s">
        <v>4</v>
      </c>
      <c r="R60" s="28"/>
      <c r="S60" s="28" t="s">
        <v>4</v>
      </c>
      <c r="T60" s="28"/>
      <c r="U60" s="28" t="s">
        <v>4</v>
      </c>
      <c r="V60" s="28"/>
      <c r="W60" s="28" t="s">
        <v>4</v>
      </c>
      <c r="X60" s="28"/>
      <c r="Y60" s="28" t="s">
        <v>4</v>
      </c>
      <c r="Z60" s="10" t="str">
        <f>IF(AND('Section 8'!$L$4=No,OR($BG60=FALSE,$BH60=FALSE)),Tab_NotReq,
IF(AND($A60="",$B60="",$D60="",$F60="",$H60="",$J60="",$P60="",$X60="",$AB60="",$AC60=""),"",
IF(COUNTIF($AB60:$BC60,Incomplete)&gt;=1,Incomplete_or_multiple_errors&amp;": "&amp;INDEX($AB$2:$BC$4,1,MATCH(Incomplete,$AB60:$BC60,0)),Complete)))</f>
        <v/>
      </c>
      <c r="AA60" s="27"/>
      <c r="AB60" s="10" t="str">
        <f t="shared" si="5"/>
        <v/>
      </c>
      <c r="AC60" s="10" t="str">
        <f>IF($AC$1=No,"",
IF(OR(BG60=FALSE,BH60=FALSE),"",
IF(AND(SUMPRODUCT(--(BI60:BI$1003=TRUE))=0,SUMPRODUCT(--(BJ60:BJ$1003=TRUE))=0),"",Incomplete)))</f>
        <v/>
      </c>
      <c r="AD60" s="10" t="str">
        <f t="shared" si="6"/>
        <v/>
      </c>
      <c r="AE60" s="10"/>
      <c r="AF60" s="10" t="str" cm="1">
        <f t="array" ref="AF60">IF(AF$1=No,"",IF(ISBLANK($A60)=TRUE,"",
IF(SUMPRODUCT(--('Section 11'!$C$4:$C$337=$A60))=0,Incomplete,Complete)))</f>
        <v/>
      </c>
      <c r="AG60" s="10" t="str">
        <f t="shared" si="7"/>
        <v/>
      </c>
      <c r="AH60" s="10" t="str">
        <f t="shared" si="8"/>
        <v/>
      </c>
      <c r="AI60" s="10" t="str">
        <f t="shared" si="9"/>
        <v/>
      </c>
      <c r="AJ60" s="10" t="str">
        <f t="shared" si="10"/>
        <v/>
      </c>
      <c r="AK60" s="10" t="str">
        <f t="shared" si="11"/>
        <v/>
      </c>
      <c r="AL60" s="10" t="str">
        <f t="shared" si="12"/>
        <v/>
      </c>
      <c r="AM60" s="10" t="str">
        <f t="shared" si="13"/>
        <v/>
      </c>
      <c r="AN60" s="10" t="str">
        <f t="shared" si="14"/>
        <v/>
      </c>
      <c r="AO60" s="10" t="str">
        <f t="shared" si="15"/>
        <v/>
      </c>
      <c r="AP60" s="10" t="str">
        <f t="shared" si="16"/>
        <v/>
      </c>
      <c r="AQ60" s="10" t="str">
        <f t="shared" si="17"/>
        <v/>
      </c>
      <c r="AR60" s="10" t="str">
        <f t="shared" si="18"/>
        <v/>
      </c>
      <c r="AS60" s="10" t="str">
        <f t="shared" si="19"/>
        <v/>
      </c>
      <c r="AT60" s="10" t="str">
        <f t="shared" si="20"/>
        <v/>
      </c>
      <c r="AU60" s="10" t="str">
        <f t="shared" si="21"/>
        <v/>
      </c>
      <c r="AV60" s="10" t="str">
        <f t="shared" si="22"/>
        <v/>
      </c>
      <c r="AW60" s="10" t="str">
        <f t="shared" si="23"/>
        <v/>
      </c>
      <c r="AX60" s="10" t="str">
        <f t="shared" si="24"/>
        <v/>
      </c>
      <c r="AY60" s="10" t="str">
        <f t="shared" si="25"/>
        <v/>
      </c>
      <c r="AZ60" s="10" t="str">
        <f t="shared" si="26"/>
        <v/>
      </c>
      <c r="BA60" s="10" t="str">
        <f t="shared" si="27"/>
        <v/>
      </c>
      <c r="BB60" s="10" t="str">
        <f t="shared" si="28"/>
        <v/>
      </c>
      <c r="BC60" s="10" t="str">
        <f t="shared" si="29"/>
        <v/>
      </c>
      <c r="BD60" s="10"/>
      <c r="BE60" s="10" t="str">
        <f t="shared" si="30"/>
        <v/>
      </c>
      <c r="BF60" s="10"/>
      <c r="BG60" s="10" t="b">
        <f t="shared" si="33"/>
        <v>1</v>
      </c>
      <c r="BH60" s="10" t="b">
        <f t="shared" si="31"/>
        <v>1</v>
      </c>
      <c r="BI60" s="10" t="b">
        <f t="shared" si="34"/>
        <v>0</v>
      </c>
      <c r="BJ60" s="10" t="b">
        <f t="shared" si="32"/>
        <v>0</v>
      </c>
    </row>
    <row r="61" spans="1:62" x14ac:dyDescent="0.35">
      <c r="A61" s="51"/>
      <c r="B61" s="28"/>
      <c r="C61" s="28" t="s">
        <v>4</v>
      </c>
      <c r="D61" s="28"/>
      <c r="E61" s="28" t="s">
        <v>4</v>
      </c>
      <c r="F61" s="28"/>
      <c r="G61" s="51" t="s">
        <v>4</v>
      </c>
      <c r="H61" s="28"/>
      <c r="I61" s="28" t="s">
        <v>4</v>
      </c>
      <c r="J61" s="28"/>
      <c r="K61" s="28" t="s">
        <v>4</v>
      </c>
      <c r="L61" s="28" t="s">
        <v>454</v>
      </c>
      <c r="M61" s="28"/>
      <c r="N61" s="28"/>
      <c r="O61" s="28" t="s">
        <v>4</v>
      </c>
      <c r="P61" s="51"/>
      <c r="Q61" s="28" t="s">
        <v>4</v>
      </c>
      <c r="R61" s="28"/>
      <c r="S61" s="28" t="s">
        <v>4</v>
      </c>
      <c r="T61" s="28"/>
      <c r="U61" s="28" t="s">
        <v>4</v>
      </c>
      <c r="V61" s="28"/>
      <c r="W61" s="28" t="s">
        <v>4</v>
      </c>
      <c r="X61" s="28"/>
      <c r="Y61" s="28" t="s">
        <v>4</v>
      </c>
      <c r="Z61" s="10" t="str">
        <f>IF(AND('Section 8'!$L$4=No,OR($BG61=FALSE,$BH61=FALSE)),Tab_NotReq,
IF(AND($A61="",$B61="",$D61="",$F61="",$H61="",$J61="",$P61="",$X61="",$AB61="",$AC61=""),"",
IF(COUNTIF($AB61:$BC61,Incomplete)&gt;=1,Incomplete_or_multiple_errors&amp;": "&amp;INDEX($AB$2:$BC$4,1,MATCH(Incomplete,$AB61:$BC61,0)),Complete)))</f>
        <v/>
      </c>
      <c r="AA61" s="27"/>
      <c r="AB61" s="10" t="str">
        <f t="shared" si="5"/>
        <v/>
      </c>
      <c r="AC61" s="10" t="str">
        <f>IF($AC$1=No,"",
IF(OR(BG61=FALSE,BH61=FALSE),"",
IF(AND(SUMPRODUCT(--(BI61:BI$1003=TRUE))=0,SUMPRODUCT(--(BJ61:BJ$1003=TRUE))=0),"",Incomplete)))</f>
        <v/>
      </c>
      <c r="AD61" s="10" t="str">
        <f t="shared" si="6"/>
        <v/>
      </c>
      <c r="AE61" s="10"/>
      <c r="AF61" s="10" t="str" cm="1">
        <f t="array" ref="AF61">IF(AF$1=No,"",IF(ISBLANK($A61)=TRUE,"",
IF(SUMPRODUCT(--('Section 11'!$C$4:$C$337=$A61))=0,Incomplete,Complete)))</f>
        <v/>
      </c>
      <c r="AG61" s="10" t="str">
        <f t="shared" si="7"/>
        <v/>
      </c>
      <c r="AH61" s="10" t="str">
        <f t="shared" si="8"/>
        <v/>
      </c>
      <c r="AI61" s="10" t="str">
        <f t="shared" si="9"/>
        <v/>
      </c>
      <c r="AJ61" s="10" t="str">
        <f t="shared" si="10"/>
        <v/>
      </c>
      <c r="AK61" s="10" t="str">
        <f t="shared" si="11"/>
        <v/>
      </c>
      <c r="AL61" s="10" t="str">
        <f t="shared" si="12"/>
        <v/>
      </c>
      <c r="AM61" s="10" t="str">
        <f t="shared" si="13"/>
        <v/>
      </c>
      <c r="AN61" s="10" t="str">
        <f t="shared" si="14"/>
        <v/>
      </c>
      <c r="AO61" s="10" t="str">
        <f t="shared" si="15"/>
        <v/>
      </c>
      <c r="AP61" s="10" t="str">
        <f t="shared" si="16"/>
        <v/>
      </c>
      <c r="AQ61" s="10" t="str">
        <f t="shared" si="17"/>
        <v/>
      </c>
      <c r="AR61" s="10" t="str">
        <f t="shared" si="18"/>
        <v/>
      </c>
      <c r="AS61" s="10" t="str">
        <f t="shared" si="19"/>
        <v/>
      </c>
      <c r="AT61" s="10" t="str">
        <f t="shared" si="20"/>
        <v/>
      </c>
      <c r="AU61" s="10" t="str">
        <f t="shared" si="21"/>
        <v/>
      </c>
      <c r="AV61" s="10" t="str">
        <f t="shared" si="22"/>
        <v/>
      </c>
      <c r="AW61" s="10" t="str">
        <f t="shared" si="23"/>
        <v/>
      </c>
      <c r="AX61" s="10" t="str">
        <f t="shared" si="24"/>
        <v/>
      </c>
      <c r="AY61" s="10" t="str">
        <f t="shared" si="25"/>
        <v/>
      </c>
      <c r="AZ61" s="10" t="str">
        <f t="shared" si="26"/>
        <v/>
      </c>
      <c r="BA61" s="10" t="str">
        <f t="shared" si="27"/>
        <v/>
      </c>
      <c r="BB61" s="10" t="str">
        <f t="shared" si="28"/>
        <v/>
      </c>
      <c r="BC61" s="10" t="str">
        <f t="shared" si="29"/>
        <v/>
      </c>
      <c r="BD61" s="10"/>
      <c r="BE61" s="10" t="str">
        <f t="shared" si="30"/>
        <v/>
      </c>
      <c r="BF61" s="10"/>
      <c r="BG61" s="10" t="b">
        <f t="shared" si="33"/>
        <v>1</v>
      </c>
      <c r="BH61" s="10" t="b">
        <f t="shared" si="31"/>
        <v>1</v>
      </c>
      <c r="BI61" s="10" t="b">
        <f t="shared" si="34"/>
        <v>0</v>
      </c>
      <c r="BJ61" s="10" t="b">
        <f t="shared" si="32"/>
        <v>0</v>
      </c>
    </row>
    <row r="62" spans="1:62" x14ac:dyDescent="0.35">
      <c r="A62" s="51"/>
      <c r="B62" s="28"/>
      <c r="C62" s="28" t="s">
        <v>4</v>
      </c>
      <c r="D62" s="28"/>
      <c r="E62" s="28" t="s">
        <v>4</v>
      </c>
      <c r="F62" s="28"/>
      <c r="G62" s="51" t="s">
        <v>4</v>
      </c>
      <c r="H62" s="28"/>
      <c r="I62" s="28" t="s">
        <v>4</v>
      </c>
      <c r="J62" s="28"/>
      <c r="K62" s="28" t="s">
        <v>4</v>
      </c>
      <c r="L62" s="28" t="s">
        <v>454</v>
      </c>
      <c r="M62" s="28"/>
      <c r="N62" s="28"/>
      <c r="O62" s="28" t="s">
        <v>4</v>
      </c>
      <c r="P62" s="51"/>
      <c r="Q62" s="28" t="s">
        <v>4</v>
      </c>
      <c r="R62" s="28"/>
      <c r="S62" s="28" t="s">
        <v>4</v>
      </c>
      <c r="T62" s="28"/>
      <c r="U62" s="28" t="s">
        <v>4</v>
      </c>
      <c r="V62" s="28"/>
      <c r="W62" s="28" t="s">
        <v>4</v>
      </c>
      <c r="X62" s="28"/>
      <c r="Y62" s="28" t="s">
        <v>4</v>
      </c>
      <c r="Z62" s="10" t="str">
        <f>IF(AND('Section 8'!$L$4=No,OR($BG62=FALSE,$BH62=FALSE)),Tab_NotReq,
IF(AND($A62="",$B62="",$D62="",$F62="",$H62="",$J62="",$P62="",$X62="",$AB62="",$AC62=""),"",
IF(COUNTIF($AB62:$BC62,Incomplete)&gt;=1,Incomplete_or_multiple_errors&amp;": "&amp;INDEX($AB$2:$BC$4,1,MATCH(Incomplete,$AB62:$BC62,0)),Complete)))</f>
        <v/>
      </c>
      <c r="AA62" s="27"/>
      <c r="AB62" s="10" t="str">
        <f t="shared" si="5"/>
        <v/>
      </c>
      <c r="AC62" s="10" t="str">
        <f>IF($AC$1=No,"",
IF(OR(BG62=FALSE,BH62=FALSE),"",
IF(AND(SUMPRODUCT(--(BI62:BI$1003=TRUE))=0,SUMPRODUCT(--(BJ62:BJ$1003=TRUE))=0),"",Incomplete)))</f>
        <v/>
      </c>
      <c r="AD62" s="10" t="str">
        <f t="shared" si="6"/>
        <v/>
      </c>
      <c r="AE62" s="10"/>
      <c r="AF62" s="10" t="str" cm="1">
        <f t="array" ref="AF62">IF(AF$1=No,"",IF(ISBLANK($A62)=TRUE,"",
IF(SUMPRODUCT(--('Section 11'!$C$4:$C$337=$A62))=0,Incomplete,Complete)))</f>
        <v/>
      </c>
      <c r="AG62" s="10" t="str">
        <f t="shared" si="7"/>
        <v/>
      </c>
      <c r="AH62" s="10" t="str">
        <f t="shared" si="8"/>
        <v/>
      </c>
      <c r="AI62" s="10" t="str">
        <f t="shared" si="9"/>
        <v/>
      </c>
      <c r="AJ62" s="10" t="str">
        <f t="shared" si="10"/>
        <v/>
      </c>
      <c r="AK62" s="10" t="str">
        <f t="shared" si="11"/>
        <v/>
      </c>
      <c r="AL62" s="10" t="str">
        <f t="shared" si="12"/>
        <v/>
      </c>
      <c r="AM62" s="10" t="str">
        <f t="shared" si="13"/>
        <v/>
      </c>
      <c r="AN62" s="10" t="str">
        <f t="shared" si="14"/>
        <v/>
      </c>
      <c r="AO62" s="10" t="str">
        <f t="shared" si="15"/>
        <v/>
      </c>
      <c r="AP62" s="10" t="str">
        <f t="shared" si="16"/>
        <v/>
      </c>
      <c r="AQ62" s="10" t="str">
        <f t="shared" si="17"/>
        <v/>
      </c>
      <c r="AR62" s="10" t="str">
        <f t="shared" si="18"/>
        <v/>
      </c>
      <c r="AS62" s="10" t="str">
        <f t="shared" si="19"/>
        <v/>
      </c>
      <c r="AT62" s="10" t="str">
        <f t="shared" si="20"/>
        <v/>
      </c>
      <c r="AU62" s="10" t="str">
        <f t="shared" si="21"/>
        <v/>
      </c>
      <c r="AV62" s="10" t="str">
        <f t="shared" si="22"/>
        <v/>
      </c>
      <c r="AW62" s="10" t="str">
        <f t="shared" si="23"/>
        <v/>
      </c>
      <c r="AX62" s="10" t="str">
        <f t="shared" si="24"/>
        <v/>
      </c>
      <c r="AY62" s="10" t="str">
        <f t="shared" si="25"/>
        <v/>
      </c>
      <c r="AZ62" s="10" t="str">
        <f t="shared" si="26"/>
        <v/>
      </c>
      <c r="BA62" s="10" t="str">
        <f t="shared" si="27"/>
        <v/>
      </c>
      <c r="BB62" s="10" t="str">
        <f t="shared" si="28"/>
        <v/>
      </c>
      <c r="BC62" s="10" t="str">
        <f t="shared" si="29"/>
        <v/>
      </c>
      <c r="BD62" s="10"/>
      <c r="BE62" s="10" t="str">
        <f t="shared" si="30"/>
        <v/>
      </c>
      <c r="BF62" s="10"/>
      <c r="BG62" s="10" t="b">
        <f t="shared" si="33"/>
        <v>1</v>
      </c>
      <c r="BH62" s="10" t="b">
        <f t="shared" si="31"/>
        <v>1</v>
      </c>
      <c r="BI62" s="10" t="b">
        <f t="shared" si="34"/>
        <v>0</v>
      </c>
      <c r="BJ62" s="10" t="b">
        <f t="shared" si="32"/>
        <v>0</v>
      </c>
    </row>
    <row r="63" spans="1:62" x14ac:dyDescent="0.35">
      <c r="A63" s="51"/>
      <c r="B63" s="28"/>
      <c r="C63" s="28" t="s">
        <v>4</v>
      </c>
      <c r="D63" s="28"/>
      <c r="E63" s="28" t="s">
        <v>4</v>
      </c>
      <c r="F63" s="28"/>
      <c r="G63" s="51" t="s">
        <v>4</v>
      </c>
      <c r="H63" s="28"/>
      <c r="I63" s="28" t="s">
        <v>4</v>
      </c>
      <c r="J63" s="28"/>
      <c r="K63" s="28" t="s">
        <v>4</v>
      </c>
      <c r="L63" s="28" t="s">
        <v>454</v>
      </c>
      <c r="M63" s="28"/>
      <c r="N63" s="28"/>
      <c r="O63" s="28" t="s">
        <v>4</v>
      </c>
      <c r="P63" s="51"/>
      <c r="Q63" s="28" t="s">
        <v>4</v>
      </c>
      <c r="R63" s="28"/>
      <c r="S63" s="28" t="s">
        <v>4</v>
      </c>
      <c r="T63" s="28"/>
      <c r="U63" s="28" t="s">
        <v>4</v>
      </c>
      <c r="V63" s="28"/>
      <c r="W63" s="28" t="s">
        <v>4</v>
      </c>
      <c r="X63" s="28"/>
      <c r="Y63" s="28" t="s">
        <v>4</v>
      </c>
      <c r="Z63" s="10" t="str">
        <f>IF(AND('Section 8'!$L$4=No,OR($BG63=FALSE,$BH63=FALSE)),Tab_NotReq,
IF(AND($A63="",$B63="",$D63="",$F63="",$H63="",$J63="",$P63="",$X63="",$AB63="",$AC63=""),"",
IF(COUNTIF($AB63:$BC63,Incomplete)&gt;=1,Incomplete_or_multiple_errors&amp;": "&amp;INDEX($AB$2:$BC$4,1,MATCH(Incomplete,$AB63:$BC63,0)),Complete)))</f>
        <v/>
      </c>
      <c r="AA63" s="27"/>
      <c r="AB63" s="10" t="str">
        <f t="shared" si="5"/>
        <v/>
      </c>
      <c r="AC63" s="10" t="str">
        <f>IF($AC$1=No,"",
IF(OR(BG63=FALSE,BH63=FALSE),"",
IF(AND(SUMPRODUCT(--(BI63:BI$1003=TRUE))=0,SUMPRODUCT(--(BJ63:BJ$1003=TRUE))=0),"",Incomplete)))</f>
        <v/>
      </c>
      <c r="AD63" s="10" t="str">
        <f t="shared" si="6"/>
        <v/>
      </c>
      <c r="AE63" s="10"/>
      <c r="AF63" s="10" t="str" cm="1">
        <f t="array" ref="AF63">IF(AF$1=No,"",IF(ISBLANK($A63)=TRUE,"",
IF(SUMPRODUCT(--('Section 11'!$C$4:$C$337=$A63))=0,Incomplete,Complete)))</f>
        <v/>
      </c>
      <c r="AG63" s="10" t="str">
        <f t="shared" si="7"/>
        <v/>
      </c>
      <c r="AH63" s="10" t="str">
        <f t="shared" si="8"/>
        <v/>
      </c>
      <c r="AI63" s="10" t="str">
        <f t="shared" si="9"/>
        <v/>
      </c>
      <c r="AJ63" s="10" t="str">
        <f t="shared" si="10"/>
        <v/>
      </c>
      <c r="AK63" s="10" t="str">
        <f t="shared" si="11"/>
        <v/>
      </c>
      <c r="AL63" s="10" t="str">
        <f t="shared" si="12"/>
        <v/>
      </c>
      <c r="AM63" s="10" t="str">
        <f t="shared" si="13"/>
        <v/>
      </c>
      <c r="AN63" s="10" t="str">
        <f t="shared" si="14"/>
        <v/>
      </c>
      <c r="AO63" s="10" t="str">
        <f t="shared" si="15"/>
        <v/>
      </c>
      <c r="AP63" s="10" t="str">
        <f t="shared" si="16"/>
        <v/>
      </c>
      <c r="AQ63" s="10" t="str">
        <f t="shared" si="17"/>
        <v/>
      </c>
      <c r="AR63" s="10" t="str">
        <f t="shared" si="18"/>
        <v/>
      </c>
      <c r="AS63" s="10" t="str">
        <f t="shared" si="19"/>
        <v/>
      </c>
      <c r="AT63" s="10" t="str">
        <f t="shared" si="20"/>
        <v/>
      </c>
      <c r="AU63" s="10" t="str">
        <f t="shared" si="21"/>
        <v/>
      </c>
      <c r="AV63" s="10" t="str">
        <f t="shared" si="22"/>
        <v/>
      </c>
      <c r="AW63" s="10" t="str">
        <f t="shared" si="23"/>
        <v/>
      </c>
      <c r="AX63" s="10" t="str">
        <f t="shared" si="24"/>
        <v/>
      </c>
      <c r="AY63" s="10" t="str">
        <f t="shared" si="25"/>
        <v/>
      </c>
      <c r="AZ63" s="10" t="str">
        <f t="shared" si="26"/>
        <v/>
      </c>
      <c r="BA63" s="10" t="str">
        <f t="shared" si="27"/>
        <v/>
      </c>
      <c r="BB63" s="10" t="str">
        <f t="shared" si="28"/>
        <v/>
      </c>
      <c r="BC63" s="10" t="str">
        <f t="shared" si="29"/>
        <v/>
      </c>
      <c r="BD63" s="10"/>
      <c r="BE63" s="10" t="str">
        <f t="shared" si="30"/>
        <v/>
      </c>
      <c r="BF63" s="10"/>
      <c r="BG63" s="10" t="b">
        <f t="shared" si="33"/>
        <v>1</v>
      </c>
      <c r="BH63" s="10" t="b">
        <f t="shared" si="31"/>
        <v>1</v>
      </c>
      <c r="BI63" s="10" t="b">
        <f t="shared" si="34"/>
        <v>0</v>
      </c>
      <c r="BJ63" s="10" t="b">
        <f t="shared" si="32"/>
        <v>0</v>
      </c>
    </row>
    <row r="64" spans="1:62" x14ac:dyDescent="0.35">
      <c r="A64" s="51"/>
      <c r="B64" s="28"/>
      <c r="C64" s="28" t="s">
        <v>4</v>
      </c>
      <c r="D64" s="28"/>
      <c r="E64" s="28" t="s">
        <v>4</v>
      </c>
      <c r="F64" s="28"/>
      <c r="G64" s="51" t="s">
        <v>4</v>
      </c>
      <c r="H64" s="28"/>
      <c r="I64" s="28" t="s">
        <v>4</v>
      </c>
      <c r="J64" s="28"/>
      <c r="K64" s="28" t="s">
        <v>4</v>
      </c>
      <c r="L64" s="28" t="s">
        <v>454</v>
      </c>
      <c r="M64" s="28"/>
      <c r="N64" s="28"/>
      <c r="O64" s="28" t="s">
        <v>4</v>
      </c>
      <c r="P64" s="51"/>
      <c r="Q64" s="28" t="s">
        <v>4</v>
      </c>
      <c r="R64" s="28"/>
      <c r="S64" s="28" t="s">
        <v>4</v>
      </c>
      <c r="T64" s="28"/>
      <c r="U64" s="28" t="s">
        <v>4</v>
      </c>
      <c r="V64" s="28"/>
      <c r="W64" s="28" t="s">
        <v>4</v>
      </c>
      <c r="X64" s="28"/>
      <c r="Y64" s="28" t="s">
        <v>4</v>
      </c>
      <c r="Z64" s="10" t="str">
        <f>IF(AND('Section 8'!$L$4=No,OR($BG64=FALSE,$BH64=FALSE)),Tab_NotReq,
IF(AND($A64="",$B64="",$D64="",$F64="",$H64="",$J64="",$P64="",$X64="",$AB64="",$AC64=""),"",
IF(COUNTIF($AB64:$BC64,Incomplete)&gt;=1,Incomplete_or_multiple_errors&amp;": "&amp;INDEX($AB$2:$BC$4,1,MATCH(Incomplete,$AB64:$BC64,0)),Complete)))</f>
        <v/>
      </c>
      <c r="AA64" s="27"/>
      <c r="AB64" s="10" t="str">
        <f t="shared" si="5"/>
        <v/>
      </c>
      <c r="AC64" s="10" t="str">
        <f>IF($AC$1=No,"",
IF(OR(BG64=FALSE,BH64=FALSE),"",
IF(AND(SUMPRODUCT(--(BI64:BI$1003=TRUE))=0,SUMPRODUCT(--(BJ64:BJ$1003=TRUE))=0),"",Incomplete)))</f>
        <v/>
      </c>
      <c r="AD64" s="10" t="str">
        <f t="shared" si="6"/>
        <v/>
      </c>
      <c r="AE64" s="10"/>
      <c r="AF64" s="10" t="str" cm="1">
        <f t="array" ref="AF64">IF(AF$1=No,"",IF(ISBLANK($A64)=TRUE,"",
IF(SUMPRODUCT(--('Section 11'!$C$4:$C$337=$A64))=0,Incomplete,Complete)))</f>
        <v/>
      </c>
      <c r="AG64" s="10" t="str">
        <f t="shared" si="7"/>
        <v/>
      </c>
      <c r="AH64" s="10" t="str">
        <f t="shared" si="8"/>
        <v/>
      </c>
      <c r="AI64" s="10" t="str">
        <f t="shared" si="9"/>
        <v/>
      </c>
      <c r="AJ64" s="10" t="str">
        <f t="shared" si="10"/>
        <v/>
      </c>
      <c r="AK64" s="10" t="str">
        <f t="shared" si="11"/>
        <v/>
      </c>
      <c r="AL64" s="10" t="str">
        <f t="shared" si="12"/>
        <v/>
      </c>
      <c r="AM64" s="10" t="str">
        <f t="shared" si="13"/>
        <v/>
      </c>
      <c r="AN64" s="10" t="str">
        <f t="shared" si="14"/>
        <v/>
      </c>
      <c r="AO64" s="10" t="str">
        <f t="shared" si="15"/>
        <v/>
      </c>
      <c r="AP64" s="10" t="str">
        <f t="shared" si="16"/>
        <v/>
      </c>
      <c r="AQ64" s="10" t="str">
        <f t="shared" si="17"/>
        <v/>
      </c>
      <c r="AR64" s="10" t="str">
        <f t="shared" si="18"/>
        <v/>
      </c>
      <c r="AS64" s="10" t="str">
        <f t="shared" si="19"/>
        <v/>
      </c>
      <c r="AT64" s="10" t="str">
        <f t="shared" si="20"/>
        <v/>
      </c>
      <c r="AU64" s="10" t="str">
        <f t="shared" si="21"/>
        <v/>
      </c>
      <c r="AV64" s="10" t="str">
        <f t="shared" si="22"/>
        <v/>
      </c>
      <c r="AW64" s="10" t="str">
        <f t="shared" si="23"/>
        <v/>
      </c>
      <c r="AX64" s="10" t="str">
        <f t="shared" si="24"/>
        <v/>
      </c>
      <c r="AY64" s="10" t="str">
        <f t="shared" si="25"/>
        <v/>
      </c>
      <c r="AZ64" s="10" t="str">
        <f t="shared" si="26"/>
        <v/>
      </c>
      <c r="BA64" s="10" t="str">
        <f t="shared" si="27"/>
        <v/>
      </c>
      <c r="BB64" s="10" t="str">
        <f t="shared" si="28"/>
        <v/>
      </c>
      <c r="BC64" s="10" t="str">
        <f t="shared" si="29"/>
        <v/>
      </c>
      <c r="BD64" s="10"/>
      <c r="BE64" s="10" t="str">
        <f t="shared" si="30"/>
        <v/>
      </c>
      <c r="BF64" s="10"/>
      <c r="BG64" s="10" t="b">
        <f t="shared" si="33"/>
        <v>1</v>
      </c>
      <c r="BH64" s="10" t="b">
        <f t="shared" si="31"/>
        <v>1</v>
      </c>
      <c r="BI64" s="10" t="b">
        <f t="shared" si="34"/>
        <v>0</v>
      </c>
      <c r="BJ64" s="10" t="b">
        <f t="shared" si="32"/>
        <v>0</v>
      </c>
    </row>
    <row r="65" spans="1:62" x14ac:dyDescent="0.35">
      <c r="A65" s="51"/>
      <c r="B65" s="28"/>
      <c r="C65" s="28" t="s">
        <v>4</v>
      </c>
      <c r="D65" s="28"/>
      <c r="E65" s="28" t="s">
        <v>4</v>
      </c>
      <c r="F65" s="28"/>
      <c r="G65" s="51" t="s">
        <v>4</v>
      </c>
      <c r="H65" s="28"/>
      <c r="I65" s="28" t="s">
        <v>4</v>
      </c>
      <c r="J65" s="28"/>
      <c r="K65" s="28" t="s">
        <v>4</v>
      </c>
      <c r="L65" s="28" t="s">
        <v>454</v>
      </c>
      <c r="M65" s="28"/>
      <c r="N65" s="28"/>
      <c r="O65" s="28" t="s">
        <v>4</v>
      </c>
      <c r="P65" s="51"/>
      <c r="Q65" s="28" t="s">
        <v>4</v>
      </c>
      <c r="R65" s="28"/>
      <c r="S65" s="28" t="s">
        <v>4</v>
      </c>
      <c r="T65" s="28"/>
      <c r="U65" s="28" t="s">
        <v>4</v>
      </c>
      <c r="V65" s="28"/>
      <c r="W65" s="28" t="s">
        <v>4</v>
      </c>
      <c r="X65" s="28"/>
      <c r="Y65" s="28" t="s">
        <v>4</v>
      </c>
      <c r="Z65" s="10" t="str">
        <f>IF(AND('Section 8'!$L$4=No,OR($BG65=FALSE,$BH65=FALSE)),Tab_NotReq,
IF(AND($A65="",$B65="",$D65="",$F65="",$H65="",$J65="",$P65="",$X65="",$AB65="",$AC65=""),"",
IF(COUNTIF($AB65:$BC65,Incomplete)&gt;=1,Incomplete_or_multiple_errors&amp;": "&amp;INDEX($AB$2:$BC$4,1,MATCH(Incomplete,$AB65:$BC65,0)),Complete)))</f>
        <v/>
      </c>
      <c r="AA65" s="27"/>
      <c r="AB65" s="10" t="str">
        <f t="shared" si="5"/>
        <v/>
      </c>
      <c r="AC65" s="10" t="str">
        <f>IF($AC$1=No,"",
IF(OR(BG65=FALSE,BH65=FALSE),"",
IF(AND(SUMPRODUCT(--(BI65:BI$1003=TRUE))=0,SUMPRODUCT(--(BJ65:BJ$1003=TRUE))=0),"",Incomplete)))</f>
        <v/>
      </c>
      <c r="AD65" s="10" t="str">
        <f t="shared" si="6"/>
        <v/>
      </c>
      <c r="AE65" s="10"/>
      <c r="AF65" s="10" t="str" cm="1">
        <f t="array" ref="AF65">IF(AF$1=No,"",IF(ISBLANK($A65)=TRUE,"",
IF(SUMPRODUCT(--('Section 11'!$C$4:$C$337=$A65))=0,Incomplete,Complete)))</f>
        <v/>
      </c>
      <c r="AG65" s="10" t="str">
        <f t="shared" si="7"/>
        <v/>
      </c>
      <c r="AH65" s="10" t="str">
        <f t="shared" si="8"/>
        <v/>
      </c>
      <c r="AI65" s="10" t="str">
        <f t="shared" si="9"/>
        <v/>
      </c>
      <c r="AJ65" s="10" t="str">
        <f t="shared" si="10"/>
        <v/>
      </c>
      <c r="AK65" s="10" t="str">
        <f t="shared" si="11"/>
        <v/>
      </c>
      <c r="AL65" s="10" t="str">
        <f t="shared" si="12"/>
        <v/>
      </c>
      <c r="AM65" s="10" t="str">
        <f t="shared" si="13"/>
        <v/>
      </c>
      <c r="AN65" s="10" t="str">
        <f t="shared" si="14"/>
        <v/>
      </c>
      <c r="AO65" s="10" t="str">
        <f t="shared" si="15"/>
        <v/>
      </c>
      <c r="AP65" s="10" t="str">
        <f t="shared" si="16"/>
        <v/>
      </c>
      <c r="AQ65" s="10" t="str">
        <f t="shared" si="17"/>
        <v/>
      </c>
      <c r="AR65" s="10" t="str">
        <f t="shared" si="18"/>
        <v/>
      </c>
      <c r="AS65" s="10" t="str">
        <f t="shared" si="19"/>
        <v/>
      </c>
      <c r="AT65" s="10" t="str">
        <f t="shared" si="20"/>
        <v/>
      </c>
      <c r="AU65" s="10" t="str">
        <f t="shared" si="21"/>
        <v/>
      </c>
      <c r="AV65" s="10" t="str">
        <f t="shared" si="22"/>
        <v/>
      </c>
      <c r="AW65" s="10" t="str">
        <f t="shared" si="23"/>
        <v/>
      </c>
      <c r="AX65" s="10" t="str">
        <f t="shared" si="24"/>
        <v/>
      </c>
      <c r="AY65" s="10" t="str">
        <f t="shared" si="25"/>
        <v/>
      </c>
      <c r="AZ65" s="10" t="str">
        <f t="shared" si="26"/>
        <v/>
      </c>
      <c r="BA65" s="10" t="str">
        <f t="shared" si="27"/>
        <v/>
      </c>
      <c r="BB65" s="10" t="str">
        <f t="shared" si="28"/>
        <v/>
      </c>
      <c r="BC65" s="10" t="str">
        <f t="shared" si="29"/>
        <v/>
      </c>
      <c r="BD65" s="10"/>
      <c r="BE65" s="10" t="str">
        <f t="shared" si="30"/>
        <v/>
      </c>
      <c r="BF65" s="10"/>
      <c r="BG65" s="10" t="b">
        <f t="shared" si="33"/>
        <v>1</v>
      </c>
      <c r="BH65" s="10" t="b">
        <f t="shared" si="31"/>
        <v>1</v>
      </c>
      <c r="BI65" s="10" t="b">
        <f t="shared" si="34"/>
        <v>0</v>
      </c>
      <c r="BJ65" s="10" t="b">
        <f t="shared" si="32"/>
        <v>0</v>
      </c>
    </row>
    <row r="66" spans="1:62" x14ac:dyDescent="0.35">
      <c r="A66" s="51"/>
      <c r="B66" s="28"/>
      <c r="C66" s="28" t="s">
        <v>4</v>
      </c>
      <c r="D66" s="28"/>
      <c r="E66" s="28" t="s">
        <v>4</v>
      </c>
      <c r="F66" s="28"/>
      <c r="G66" s="51" t="s">
        <v>4</v>
      </c>
      <c r="H66" s="28"/>
      <c r="I66" s="28" t="s">
        <v>4</v>
      </c>
      <c r="J66" s="28"/>
      <c r="K66" s="28" t="s">
        <v>4</v>
      </c>
      <c r="L66" s="28" t="s">
        <v>454</v>
      </c>
      <c r="M66" s="28"/>
      <c r="N66" s="28"/>
      <c r="O66" s="28" t="s">
        <v>4</v>
      </c>
      <c r="P66" s="51"/>
      <c r="Q66" s="28" t="s">
        <v>4</v>
      </c>
      <c r="R66" s="28"/>
      <c r="S66" s="28" t="s">
        <v>4</v>
      </c>
      <c r="T66" s="28"/>
      <c r="U66" s="28" t="s">
        <v>4</v>
      </c>
      <c r="V66" s="28"/>
      <c r="W66" s="28" t="s">
        <v>4</v>
      </c>
      <c r="X66" s="28"/>
      <c r="Y66" s="28" t="s">
        <v>4</v>
      </c>
      <c r="Z66" s="10" t="str">
        <f>IF(AND('Section 8'!$L$4=No,OR($BG66=FALSE,$BH66=FALSE)),Tab_NotReq,
IF(AND($A66="",$B66="",$D66="",$F66="",$H66="",$J66="",$P66="",$X66="",$AB66="",$AC66=""),"",
IF(COUNTIF($AB66:$BC66,Incomplete)&gt;=1,Incomplete_or_multiple_errors&amp;": "&amp;INDEX($AB$2:$BC$4,1,MATCH(Incomplete,$AB66:$BC66,0)),Complete)))</f>
        <v/>
      </c>
      <c r="AA66" s="27"/>
      <c r="AB66" s="10" t="str">
        <f t="shared" si="5"/>
        <v/>
      </c>
      <c r="AC66" s="10" t="str">
        <f>IF($AC$1=No,"",
IF(OR(BG66=FALSE,BH66=FALSE),"",
IF(AND(SUMPRODUCT(--(BI66:BI$1003=TRUE))=0,SUMPRODUCT(--(BJ66:BJ$1003=TRUE))=0),"",Incomplete)))</f>
        <v/>
      </c>
      <c r="AD66" s="10" t="str">
        <f t="shared" si="6"/>
        <v/>
      </c>
      <c r="AE66" s="10"/>
      <c r="AF66" s="10" t="str" cm="1">
        <f t="array" ref="AF66">IF(AF$1=No,"",IF(ISBLANK($A66)=TRUE,"",
IF(SUMPRODUCT(--('Section 11'!$C$4:$C$337=$A66))=0,Incomplete,Complete)))</f>
        <v/>
      </c>
      <c r="AG66" s="10" t="str">
        <f t="shared" si="7"/>
        <v/>
      </c>
      <c r="AH66" s="10" t="str">
        <f t="shared" si="8"/>
        <v/>
      </c>
      <c r="AI66" s="10" t="str">
        <f t="shared" si="9"/>
        <v/>
      </c>
      <c r="AJ66" s="10" t="str">
        <f t="shared" si="10"/>
        <v/>
      </c>
      <c r="AK66" s="10" t="str">
        <f t="shared" si="11"/>
        <v/>
      </c>
      <c r="AL66" s="10" t="str">
        <f t="shared" si="12"/>
        <v/>
      </c>
      <c r="AM66" s="10" t="str">
        <f t="shared" si="13"/>
        <v/>
      </c>
      <c r="AN66" s="10" t="str">
        <f t="shared" si="14"/>
        <v/>
      </c>
      <c r="AO66" s="10" t="str">
        <f t="shared" si="15"/>
        <v/>
      </c>
      <c r="AP66" s="10" t="str">
        <f t="shared" si="16"/>
        <v/>
      </c>
      <c r="AQ66" s="10" t="str">
        <f t="shared" si="17"/>
        <v/>
      </c>
      <c r="AR66" s="10" t="str">
        <f t="shared" si="18"/>
        <v/>
      </c>
      <c r="AS66" s="10" t="str">
        <f t="shared" si="19"/>
        <v/>
      </c>
      <c r="AT66" s="10" t="str">
        <f t="shared" si="20"/>
        <v/>
      </c>
      <c r="AU66" s="10" t="str">
        <f t="shared" si="21"/>
        <v/>
      </c>
      <c r="AV66" s="10" t="str">
        <f t="shared" si="22"/>
        <v/>
      </c>
      <c r="AW66" s="10" t="str">
        <f t="shared" si="23"/>
        <v/>
      </c>
      <c r="AX66" s="10" t="str">
        <f t="shared" si="24"/>
        <v/>
      </c>
      <c r="AY66" s="10" t="str">
        <f t="shared" si="25"/>
        <v/>
      </c>
      <c r="AZ66" s="10" t="str">
        <f t="shared" si="26"/>
        <v/>
      </c>
      <c r="BA66" s="10" t="str">
        <f t="shared" si="27"/>
        <v/>
      </c>
      <c r="BB66" s="10" t="str">
        <f t="shared" si="28"/>
        <v/>
      </c>
      <c r="BC66" s="10" t="str">
        <f t="shared" si="29"/>
        <v/>
      </c>
      <c r="BD66" s="10"/>
      <c r="BE66" s="10" t="str">
        <f t="shared" si="30"/>
        <v/>
      </c>
      <c r="BF66" s="10"/>
      <c r="BG66" s="10" t="b">
        <f t="shared" si="33"/>
        <v>1</v>
      </c>
      <c r="BH66" s="10" t="b">
        <f t="shared" si="31"/>
        <v>1</v>
      </c>
      <c r="BI66" s="10" t="b">
        <f t="shared" si="34"/>
        <v>0</v>
      </c>
      <c r="BJ66" s="10" t="b">
        <f t="shared" si="32"/>
        <v>0</v>
      </c>
    </row>
    <row r="67" spans="1:62" x14ac:dyDescent="0.35">
      <c r="A67" s="51"/>
      <c r="B67" s="28"/>
      <c r="C67" s="28" t="s">
        <v>4</v>
      </c>
      <c r="D67" s="28"/>
      <c r="E67" s="28" t="s">
        <v>4</v>
      </c>
      <c r="F67" s="28"/>
      <c r="G67" s="51" t="s">
        <v>4</v>
      </c>
      <c r="H67" s="28"/>
      <c r="I67" s="28" t="s">
        <v>4</v>
      </c>
      <c r="J67" s="28"/>
      <c r="K67" s="28" t="s">
        <v>4</v>
      </c>
      <c r="L67" s="28" t="s">
        <v>454</v>
      </c>
      <c r="M67" s="28"/>
      <c r="N67" s="28"/>
      <c r="O67" s="28" t="s">
        <v>4</v>
      </c>
      <c r="P67" s="51"/>
      <c r="Q67" s="28" t="s">
        <v>4</v>
      </c>
      <c r="R67" s="28"/>
      <c r="S67" s="28" t="s">
        <v>4</v>
      </c>
      <c r="T67" s="28"/>
      <c r="U67" s="28" t="s">
        <v>4</v>
      </c>
      <c r="V67" s="28"/>
      <c r="W67" s="28" t="s">
        <v>4</v>
      </c>
      <c r="X67" s="28"/>
      <c r="Y67" s="28" t="s">
        <v>4</v>
      </c>
      <c r="Z67" s="10" t="str">
        <f>IF(AND('Section 8'!$L$4=No,OR($BG67=FALSE,$BH67=FALSE)),Tab_NotReq,
IF(AND($A67="",$B67="",$D67="",$F67="",$H67="",$J67="",$P67="",$X67="",$AB67="",$AC67=""),"",
IF(COUNTIF($AB67:$BC67,Incomplete)&gt;=1,Incomplete_or_multiple_errors&amp;": "&amp;INDEX($AB$2:$BC$4,1,MATCH(Incomplete,$AB67:$BC67,0)),Complete)))</f>
        <v/>
      </c>
      <c r="AA67" s="27"/>
      <c r="AB67" s="10" t="str">
        <f t="shared" si="5"/>
        <v/>
      </c>
      <c r="AC67" s="10" t="str">
        <f>IF($AC$1=No,"",
IF(OR(BG67=FALSE,BH67=FALSE),"",
IF(AND(SUMPRODUCT(--(BI67:BI$1003=TRUE))=0,SUMPRODUCT(--(BJ67:BJ$1003=TRUE))=0),"",Incomplete)))</f>
        <v/>
      </c>
      <c r="AD67" s="10" t="str">
        <f t="shared" si="6"/>
        <v/>
      </c>
      <c r="AE67" s="10"/>
      <c r="AF67" s="10" t="str" cm="1">
        <f t="array" ref="AF67">IF(AF$1=No,"",IF(ISBLANK($A67)=TRUE,"",
IF(SUMPRODUCT(--('Section 11'!$C$4:$C$337=$A67))=0,Incomplete,Complete)))</f>
        <v/>
      </c>
      <c r="AG67" s="10" t="str">
        <f t="shared" si="7"/>
        <v/>
      </c>
      <c r="AH67" s="10" t="str">
        <f t="shared" si="8"/>
        <v/>
      </c>
      <c r="AI67" s="10" t="str">
        <f t="shared" si="9"/>
        <v/>
      </c>
      <c r="AJ67" s="10" t="str">
        <f t="shared" si="10"/>
        <v/>
      </c>
      <c r="AK67" s="10" t="str">
        <f t="shared" si="11"/>
        <v/>
      </c>
      <c r="AL67" s="10" t="str">
        <f t="shared" si="12"/>
        <v/>
      </c>
      <c r="AM67" s="10" t="str">
        <f t="shared" si="13"/>
        <v/>
      </c>
      <c r="AN67" s="10" t="str">
        <f t="shared" si="14"/>
        <v/>
      </c>
      <c r="AO67" s="10" t="str">
        <f t="shared" si="15"/>
        <v/>
      </c>
      <c r="AP67" s="10" t="str">
        <f t="shared" si="16"/>
        <v/>
      </c>
      <c r="AQ67" s="10" t="str">
        <f t="shared" si="17"/>
        <v/>
      </c>
      <c r="AR67" s="10" t="str">
        <f t="shared" si="18"/>
        <v/>
      </c>
      <c r="AS67" s="10" t="str">
        <f t="shared" si="19"/>
        <v/>
      </c>
      <c r="AT67" s="10" t="str">
        <f t="shared" si="20"/>
        <v/>
      </c>
      <c r="AU67" s="10" t="str">
        <f t="shared" si="21"/>
        <v/>
      </c>
      <c r="AV67" s="10" t="str">
        <f t="shared" si="22"/>
        <v/>
      </c>
      <c r="AW67" s="10" t="str">
        <f t="shared" si="23"/>
        <v/>
      </c>
      <c r="AX67" s="10" t="str">
        <f t="shared" si="24"/>
        <v/>
      </c>
      <c r="AY67" s="10" t="str">
        <f t="shared" si="25"/>
        <v/>
      </c>
      <c r="AZ67" s="10" t="str">
        <f t="shared" si="26"/>
        <v/>
      </c>
      <c r="BA67" s="10" t="str">
        <f t="shared" si="27"/>
        <v/>
      </c>
      <c r="BB67" s="10" t="str">
        <f t="shared" si="28"/>
        <v/>
      </c>
      <c r="BC67" s="10" t="str">
        <f t="shared" si="29"/>
        <v/>
      </c>
      <c r="BD67" s="10"/>
      <c r="BE67" s="10" t="str">
        <f t="shared" si="30"/>
        <v/>
      </c>
      <c r="BF67" s="10"/>
      <c r="BG67" s="10" t="b">
        <f t="shared" si="33"/>
        <v>1</v>
      </c>
      <c r="BH67" s="10" t="b">
        <f t="shared" si="31"/>
        <v>1</v>
      </c>
      <c r="BI67" s="10" t="b">
        <f t="shared" si="34"/>
        <v>0</v>
      </c>
      <c r="BJ67" s="10" t="b">
        <f t="shared" si="32"/>
        <v>0</v>
      </c>
    </row>
    <row r="68" spans="1:62" x14ac:dyDescent="0.35">
      <c r="A68" s="51"/>
      <c r="B68" s="28"/>
      <c r="C68" s="28" t="s">
        <v>4</v>
      </c>
      <c r="D68" s="28"/>
      <c r="E68" s="28" t="s">
        <v>4</v>
      </c>
      <c r="F68" s="28"/>
      <c r="G68" s="51" t="s">
        <v>4</v>
      </c>
      <c r="H68" s="28"/>
      <c r="I68" s="28" t="s">
        <v>4</v>
      </c>
      <c r="J68" s="28"/>
      <c r="K68" s="28" t="s">
        <v>4</v>
      </c>
      <c r="L68" s="28" t="s">
        <v>454</v>
      </c>
      <c r="M68" s="28"/>
      <c r="N68" s="28"/>
      <c r="O68" s="28" t="s">
        <v>4</v>
      </c>
      <c r="P68" s="51"/>
      <c r="Q68" s="28" t="s">
        <v>4</v>
      </c>
      <c r="R68" s="28"/>
      <c r="S68" s="28" t="s">
        <v>4</v>
      </c>
      <c r="T68" s="28"/>
      <c r="U68" s="28" t="s">
        <v>4</v>
      </c>
      <c r="V68" s="28"/>
      <c r="W68" s="28" t="s">
        <v>4</v>
      </c>
      <c r="X68" s="28"/>
      <c r="Y68" s="28" t="s">
        <v>4</v>
      </c>
      <c r="Z68" s="10" t="str">
        <f>IF(AND('Section 8'!$L$4=No,OR($BG68=FALSE,$BH68=FALSE)),Tab_NotReq,
IF(AND($A68="",$B68="",$D68="",$F68="",$H68="",$J68="",$P68="",$X68="",$AB68="",$AC68=""),"",
IF(COUNTIF($AB68:$BC68,Incomplete)&gt;=1,Incomplete_or_multiple_errors&amp;": "&amp;INDEX($AB$2:$BC$4,1,MATCH(Incomplete,$AB68:$BC68,0)),Complete)))</f>
        <v/>
      </c>
      <c r="AA68" s="27"/>
      <c r="AB68" s="10" t="str">
        <f t="shared" ref="AB68:AB131" si="35">IF(AB$1=No,"",
IF(AND(
$A68="", OR(BG68=FALSE,BH68=FALSE)),
Incomplete,""))</f>
        <v/>
      </c>
      <c r="AC68" s="10" t="str">
        <f>IF($AC$1=No,"",
IF(OR(BG68=FALSE,BH68=FALSE),"",
IF(AND(SUMPRODUCT(--(BI68:BI$1003=TRUE))=0,SUMPRODUCT(--(BJ68:BJ$1003=TRUE))=0),"",Incomplete)))</f>
        <v/>
      </c>
      <c r="AD68" s="10" t="str">
        <f t="shared" ref="AD68:AD131" si="36">IF(AD$1=No,"",IF($A68="", "",
IF(AND(L68=Not_reasonably_accessible, OR(M68&lt;&gt;"",N68&lt;&gt;"",AND(O68&lt;&gt;"",O68&lt;&gt;No))=TRUE)=TRUE, Incomplete, "")))</f>
        <v/>
      </c>
      <c r="AE68" s="10"/>
      <c r="AF68" s="10" t="str" cm="1">
        <f t="array" ref="AF68">IF(AF$1=No,"",IF(ISBLANK($A68)=TRUE,"",
IF(SUMPRODUCT(--('Section 11'!$C$4:$C$337=$A68))=0,Incomplete,Complete)))</f>
        <v/>
      </c>
      <c r="AG68" s="10" t="str">
        <f t="shared" ref="AG68:AG131" si="37">IF($AG$1=No,"",IF($A68="","",IF(B68="",Incomplete,IF(ISERROR(VLOOKUP(B68,APP_Codes,1,FALSE))=TRUE,Incomplete,Complete))))</f>
        <v/>
      </c>
      <c r="AH68" s="10" t="str">
        <f t="shared" ref="AH68:AH131" si="38">IF($AH$1=No,"",IF($A68="","",IF(C68="",Incomplete,IF(ISERROR(VLOOKUP(C68,YesNo_CBI,1,FALSE))=TRUE,Incomplete,Complete))))</f>
        <v/>
      </c>
      <c r="AI68" s="10" t="str">
        <f t="shared" ref="AI68:AI131" si="39">IF($AI$1=No,"",IF($A68="","",IF(D68="",Incomplete,IF(ISERROR(VLOOKUP(D68,SF_Codes,1,FALSE))=TRUE,Incomplete,Complete))))</f>
        <v/>
      </c>
      <c r="AJ68" s="10" t="str">
        <f t="shared" ref="AJ68:AJ131" si="40">IF($AJ$1=No,"",IF($A68="","",IF(E68="",Incomplete,IF(ISERROR(VLOOKUP(E68,YesNo_CBI,1,FALSE))=TRUE,Incomplete,Complete))))</f>
        <v/>
      </c>
      <c r="AK68" s="10" t="str">
        <f t="shared" ref="AK68:AK131" si="41">IF($AK$1=No,"",IF($A68="","",
IF(AND(F68="",OR(G68="",G68=No)),"",
IF(AND(F68="",OR(G68&lt;&gt;"",G68&lt;&gt;No)),Incomplete,
IF(AND(F68&lt;&gt;"",G68="")=TRUE,Incomplete,
IF(ISERROR(VLOOKUP(G68,YesNo_CBI,1,FALSE))=TRUE,
Incomplete,Complete))))))</f>
        <v/>
      </c>
      <c r="AL68" s="10" t="str">
        <f t="shared" ref="AL68:AL131" si="42">IF($AL$1=No,"",IF($A68="","",
IF(AND(H68="",OR(I68="",I68=No)),"",
IF(AND(H68="",OR(I68&lt;&gt;"",I68&lt;&gt;No)),Incomplete,
IF(AND(H68&lt;&gt;"",I68="")=TRUE,Incomplete,
IF(ISERROR(VLOOKUP(I68,YesNo_CBI,1,FALSE))=TRUE,
Incomplete,Complete))))))</f>
        <v/>
      </c>
      <c r="AM68" s="10" t="str">
        <f t="shared" ref="AM68:AM131" si="43">IF(AM$1=No, "", IF($A68="", "", IF($J68="", Incomplete, Complete)))</f>
        <v/>
      </c>
      <c r="AN68" s="10" t="str">
        <f t="shared" ref="AN68:AN131" si="44">IF(AN$1=No,"",IF($A68="","",IF(K68="",Incomplete,IF(ISERROR(VLOOKUP(K68,YesNo_CBI,1,FALSE))=TRUE,Incomplete,Complete))))</f>
        <v/>
      </c>
      <c r="AO68" s="10" t="str">
        <f t="shared" ref="AO68:AO131" si="45">IF($AO$1=No,"",IF($A68="","",IF(L68="",Incomplete,IF(ISERROR(VLOOKUP(L68,NRA,1,FALSE))=TRUE,Incomplete,Complete))))</f>
        <v/>
      </c>
      <c r="AP68" s="10" t="str">
        <f t="shared" ref="AP68:AP131" si="46">IF(AP$1=No,"",IF($A68="","",
IF(AD68=Incomplete, "",
IF(AND(L68=Not_reasonably_accessible,M68=""),"",
IF(AND(L68=Reasonably_accessible,OR(M68="",M68&lt;0,M68&gt;100)),Incomplete,
IF(LEN(M68)-LEN(INT(M68))&gt;5, Incomplete,
Complete))))))</f>
        <v/>
      </c>
      <c r="AQ68" s="10" t="str">
        <f t="shared" ref="AQ68:AQ131" si="47">IF(AQ$1=No,"",IF($A68="","",
IF(AD68=Incomplete,"",
IF(AND(L68=Not_reasonably_accessible,N68=""),"",
IF(AND(L68=Reasonably_accessible,OR(N68="",N68&lt;0,N68&gt;100,N68&lt;M68)),Incomplete,
IF(LEN(N68)-LEN(INT(N68))&gt;5,Incomplete,
Complete))))))</f>
        <v/>
      </c>
      <c r="AR68" s="10" t="str">
        <f t="shared" ref="AR68:AR131" si="48">IF(AR$1=No,"",IF($A68="","",
IF(AD68=Incomplete, "",IF(AND(L68=Not_reasonably_accessible,OR(O68=No,O68="")),"",
IF(AND(L68=Reasonably_accessible,O68=""),Incomplete,
IF(ISERROR(VLOOKUP(O68,YesNo_CBI,1,FALSE))=TRUE,Incomplete,
Complete))))))</f>
        <v/>
      </c>
      <c r="AS68" s="10" t="str">
        <f t="shared" ref="AS68:AS131" si="49">IF(AS$1=No,"",IF($A68="","",IF(P68="",Incomplete,IF(ISERROR(VLOOKUP(P68,Yes_No,1,FALSE))=TRUE,Incomplete,Complete))))</f>
        <v/>
      </c>
      <c r="AT68" s="10" t="str">
        <f t="shared" ref="AT68:AT131" si="50">IF(AT$1=No,"",IF($A68="","",IF(Q68="",Incomplete,IF(ISERROR(VLOOKUP(Q68,YesNo_CBI,1,FALSE))=TRUE,Incomplete,Complete))))</f>
        <v/>
      </c>
      <c r="AU68" s="10" t="str">
        <f t="shared" ref="AU68:AU131" si="51">IF(AU$1=No,"",IF($A68="","",
IF(R68="",Incomplete,
IF(ISERROR(VLOOKUP(R68,Yes_No,1,FALSE))=TRUE,Incomplete,Complete))))</f>
        <v/>
      </c>
      <c r="AV68" s="10" t="str">
        <f t="shared" ref="AV68:AV131" si="52">IF(AV$1=No,"",IF($A68="","",
IF(S68="",Incomplete,
IF(ISERROR(VLOOKUP(S68,YesNo_CBI,1,FALSE))=TRUE,Incomplete,Complete))))</f>
        <v/>
      </c>
      <c r="AW68" s="10" t="str">
        <f t="shared" ref="AW68:AW131" si="53">IF(AW$1=No,"",IF($A68="","",
IF(T68="",Incomplete,
IF(ISERROR(VLOOKUP(T68,Yes_No,1,FALSE))=TRUE,Incomplete,Complete))))</f>
        <v/>
      </c>
      <c r="AX68" s="10" t="str">
        <f t="shared" ref="AX68:AX131" si="54">IF(AX$1=No,"",IF($A68="","",
IF(U68="",Incomplete,
IF(ISERROR(VLOOKUP(U68,YesNo_CBI,1,FALSE))=TRUE,Incomplete,Complete))))</f>
        <v/>
      </c>
      <c r="AY68" s="10" t="str">
        <f t="shared" ref="AY68:AY131" si="55">IF(AY$1=No,"",IF($A68="","",
IF(V68="",Incomplete,
IF(ISERROR(VLOOKUP(V68,Yes_No,1,FALSE))=TRUE,Incomplete,Complete))))</f>
        <v/>
      </c>
      <c r="AZ68" s="10" t="str">
        <f t="shared" ref="AZ68:AZ131" si="56">IF(AZ$1=No,"",IF($A68="","",
IF(W68="",Incomplete,
IF(ISERROR(VLOOKUP(W68,YesNo_CBI,1,FALSE))=TRUE,Incomplete,Complete))))</f>
        <v/>
      </c>
      <c r="BA68" s="10" t="str">
        <f t="shared" ref="BA68:BA131" si="57">IF(BA$1=No,"",IF($A68="","",
IF(AND(X68="",Y68=""),"",
IF(AND(X68="",Y68&lt;&gt;""),Incomplete,
IF(X68&lt;&gt;"",Complete)))))</f>
        <v/>
      </c>
      <c r="BB68" s="10" t="str">
        <f t="shared" ref="BB68:BB131" si="58">IF(BB$1=No,"",IF($A68="","",
IF(AND(X68="",Y68=""),"",
IF(BA68=Incomplete,"",
IF(AND(X68&lt;&gt;"",Y68=""),Incomplete,
IF(ISERROR(VLOOKUP($Y68,YesNo_CBI,1,FALSE))=TRUE,Incomplete,Complete))))))</f>
        <v/>
      </c>
      <c r="BC68" s="10" t="str">
        <f t="shared" ref="BC68:BC131" si="59">IF($BC$1=No,"",IF($A68="","",
IF(AND(X68="",OR(Y68="",Y68=No)),"",
IF(AND(X68="",OR(Y68&lt;&gt;"",Y68&lt;&gt;No)),Incomplete,
IF(AND(X68&lt;&gt;"",Y68="")=TRUE,Incomplete,
IF(ISERROR(VLOOKUP(Y68,YesNo_CBI,1,FALSE))=TRUE,
Incomplete,Complete))))))</f>
        <v/>
      </c>
      <c r="BD68" s="10"/>
      <c r="BE68" s="10" t="str">
        <f t="shared" ref="BE68:BE131" si="60" xml:space="preserve"> CONCATENATE(A68,B68,D68)</f>
        <v/>
      </c>
      <c r="BF68" s="10"/>
      <c r="BG68" s="10" t="b">
        <f t="shared" si="33"/>
        <v>1</v>
      </c>
      <c r="BH68" s="10" t="b">
        <f t="shared" ref="BH68:BH131" si="61">AND(OR($C68="",$C68=No),OR($E68="",$E68=No),OR($G68="",$G68=No),OR($I68="",$I68=No),OR($K68="",$K68=No),OR($L68="",$L68=Reasonably_accessible),OR($O68="",$O68=No),OR($Q68="",$Q68=No),OR($S68="",$S68=No),OR($U68="",$U68=No),OR($W68="",$W68=No),OR($Y68="",$Y68=No))</f>
        <v>1</v>
      </c>
      <c r="BI68" s="10" t="b">
        <f t="shared" si="34"/>
        <v>0</v>
      </c>
      <c r="BJ68" s="10" t="b">
        <f t="shared" ref="BJ68:BJ131" si="62">OR(AND($C69&lt;&gt;"",$C69&lt;&gt;No),AND($E69&lt;&gt;"",$E69&lt;&gt;No),AND($G69&lt;&gt;"",$G69&lt;&gt;No),AND($I69&lt;&gt;"",$I69&lt;&gt;No),AND($K69&lt;&gt;"",$K69&lt;&gt;No),AND($L69&lt;&gt;"",$L69&lt;&gt;Reasonably_accessible),AND($O69&lt;&gt;"",$O69&lt;&gt;No),AND($Q69&lt;&gt;"",$Q69&lt;&gt;No),AND($S69&lt;&gt;"",$S69&lt;&gt;No),AND($U69&lt;&gt;"",$U69&lt;&gt;No),AND($W69&lt;&gt;"",$W69&lt;&gt;No),AND($Y69&lt;&gt;"",$Y69&lt;&gt;No))</f>
        <v>0</v>
      </c>
    </row>
    <row r="69" spans="1:62" x14ac:dyDescent="0.35">
      <c r="A69" s="51"/>
      <c r="B69" s="28"/>
      <c r="C69" s="28" t="s">
        <v>4</v>
      </c>
      <c r="D69" s="28"/>
      <c r="E69" s="28" t="s">
        <v>4</v>
      </c>
      <c r="F69" s="28"/>
      <c r="G69" s="51" t="s">
        <v>4</v>
      </c>
      <c r="H69" s="28"/>
      <c r="I69" s="28" t="s">
        <v>4</v>
      </c>
      <c r="J69" s="28"/>
      <c r="K69" s="28" t="s">
        <v>4</v>
      </c>
      <c r="L69" s="28" t="s">
        <v>454</v>
      </c>
      <c r="M69" s="28"/>
      <c r="N69" s="28"/>
      <c r="O69" s="28" t="s">
        <v>4</v>
      </c>
      <c r="P69" s="51"/>
      <c r="Q69" s="28" t="s">
        <v>4</v>
      </c>
      <c r="R69" s="28"/>
      <c r="S69" s="28" t="s">
        <v>4</v>
      </c>
      <c r="T69" s="28"/>
      <c r="U69" s="28" t="s">
        <v>4</v>
      </c>
      <c r="V69" s="28"/>
      <c r="W69" s="28" t="s">
        <v>4</v>
      </c>
      <c r="X69" s="28"/>
      <c r="Y69" s="28" t="s">
        <v>4</v>
      </c>
      <c r="Z69" s="10" t="str">
        <f>IF(AND('Section 8'!$L$4=No,OR($BG69=FALSE,$BH69=FALSE)),Tab_NotReq,
IF(AND($A69="",$B69="",$D69="",$F69="",$H69="",$J69="",$P69="",$X69="",$AB69="",$AC69=""),"",
IF(COUNTIF($AB69:$BC69,Incomplete)&gt;=1,Incomplete_or_multiple_errors&amp;": "&amp;INDEX($AB$2:$BC$4,1,MATCH(Incomplete,$AB69:$BC69,0)),Complete)))</f>
        <v/>
      </c>
      <c r="AA69" s="27"/>
      <c r="AB69" s="10" t="str">
        <f t="shared" si="35"/>
        <v/>
      </c>
      <c r="AC69" s="10" t="str">
        <f>IF($AC$1=No,"",
IF(OR(BG69=FALSE,BH69=FALSE),"",
IF(AND(SUMPRODUCT(--(BI69:BI$1003=TRUE))=0,SUMPRODUCT(--(BJ69:BJ$1003=TRUE))=0),"",Incomplete)))</f>
        <v/>
      </c>
      <c r="AD69" s="10" t="str">
        <f t="shared" si="36"/>
        <v/>
      </c>
      <c r="AE69" s="10"/>
      <c r="AF69" s="10" t="str" cm="1">
        <f t="array" ref="AF69">IF(AF$1=No,"",IF(ISBLANK($A69)=TRUE,"",
IF(SUMPRODUCT(--('Section 11'!$C$4:$C$337=$A69))=0,Incomplete,Complete)))</f>
        <v/>
      </c>
      <c r="AG69" s="10" t="str">
        <f t="shared" si="37"/>
        <v/>
      </c>
      <c r="AH69" s="10" t="str">
        <f t="shared" si="38"/>
        <v/>
      </c>
      <c r="AI69" s="10" t="str">
        <f t="shared" si="39"/>
        <v/>
      </c>
      <c r="AJ69" s="10" t="str">
        <f t="shared" si="40"/>
        <v/>
      </c>
      <c r="AK69" s="10" t="str">
        <f t="shared" si="41"/>
        <v/>
      </c>
      <c r="AL69" s="10" t="str">
        <f t="shared" si="42"/>
        <v/>
      </c>
      <c r="AM69" s="10" t="str">
        <f t="shared" si="43"/>
        <v/>
      </c>
      <c r="AN69" s="10" t="str">
        <f t="shared" si="44"/>
        <v/>
      </c>
      <c r="AO69" s="10" t="str">
        <f t="shared" si="45"/>
        <v/>
      </c>
      <c r="AP69" s="10" t="str">
        <f t="shared" si="46"/>
        <v/>
      </c>
      <c r="AQ69" s="10" t="str">
        <f t="shared" si="47"/>
        <v/>
      </c>
      <c r="AR69" s="10" t="str">
        <f t="shared" si="48"/>
        <v/>
      </c>
      <c r="AS69" s="10" t="str">
        <f t="shared" si="49"/>
        <v/>
      </c>
      <c r="AT69" s="10" t="str">
        <f t="shared" si="50"/>
        <v/>
      </c>
      <c r="AU69" s="10" t="str">
        <f t="shared" si="51"/>
        <v/>
      </c>
      <c r="AV69" s="10" t="str">
        <f t="shared" si="52"/>
        <v/>
      </c>
      <c r="AW69" s="10" t="str">
        <f t="shared" si="53"/>
        <v/>
      </c>
      <c r="AX69" s="10" t="str">
        <f t="shared" si="54"/>
        <v/>
      </c>
      <c r="AY69" s="10" t="str">
        <f t="shared" si="55"/>
        <v/>
      </c>
      <c r="AZ69" s="10" t="str">
        <f t="shared" si="56"/>
        <v/>
      </c>
      <c r="BA69" s="10" t="str">
        <f t="shared" si="57"/>
        <v/>
      </c>
      <c r="BB69" s="10" t="str">
        <f t="shared" si="58"/>
        <v/>
      </c>
      <c r="BC69" s="10" t="str">
        <f t="shared" si="59"/>
        <v/>
      </c>
      <c r="BD69" s="10"/>
      <c r="BE69" s="10" t="str">
        <f t="shared" si="60"/>
        <v/>
      </c>
      <c r="BF69" s="10"/>
      <c r="BG69" s="10" t="b">
        <f t="shared" ref="BG69:BG132" si="63">AND($A69="",$B69="",$F69="",$D69="",$H69="",$J69="",$M69="",$N69="",$P69="",$R69="",$T69="",$V69="",$X69="")</f>
        <v>1</v>
      </c>
      <c r="BH69" s="10" t="b">
        <f t="shared" si="61"/>
        <v>1</v>
      </c>
      <c r="BI69" s="10" t="b">
        <f t="shared" ref="BI69:BI132" si="64">OR($A70&lt;&gt;"",$B70&lt;&gt;"",$D70&lt;&gt;"",$F70&lt;&gt;"",$H70&lt;&gt;"",$J70&lt;&gt;"",$M70&lt;&gt;"",$N70&lt;&gt;"",$P70&lt;&gt;"",$R70&lt;&gt;"",$T70&lt;&gt;"",$V70&lt;&gt;"",$X70&lt;&gt;"")</f>
        <v>0</v>
      </c>
      <c r="BJ69" s="10" t="b">
        <f t="shared" si="62"/>
        <v>0</v>
      </c>
    </row>
    <row r="70" spans="1:62" x14ac:dyDescent="0.35">
      <c r="A70" s="51"/>
      <c r="B70" s="28"/>
      <c r="C70" s="28" t="s">
        <v>4</v>
      </c>
      <c r="D70" s="28"/>
      <c r="E70" s="28" t="s">
        <v>4</v>
      </c>
      <c r="F70" s="28"/>
      <c r="G70" s="51" t="s">
        <v>4</v>
      </c>
      <c r="H70" s="28"/>
      <c r="I70" s="28" t="s">
        <v>4</v>
      </c>
      <c r="J70" s="28"/>
      <c r="K70" s="28" t="s">
        <v>4</v>
      </c>
      <c r="L70" s="28" t="s">
        <v>454</v>
      </c>
      <c r="M70" s="28"/>
      <c r="N70" s="28"/>
      <c r="O70" s="28" t="s">
        <v>4</v>
      </c>
      <c r="P70" s="51"/>
      <c r="Q70" s="28" t="s">
        <v>4</v>
      </c>
      <c r="R70" s="28"/>
      <c r="S70" s="28" t="s">
        <v>4</v>
      </c>
      <c r="T70" s="28"/>
      <c r="U70" s="28" t="s">
        <v>4</v>
      </c>
      <c r="V70" s="28"/>
      <c r="W70" s="28" t="s">
        <v>4</v>
      </c>
      <c r="X70" s="28"/>
      <c r="Y70" s="28" t="s">
        <v>4</v>
      </c>
      <c r="Z70" s="10" t="str">
        <f>IF(AND('Section 8'!$L$4=No,OR($BG70=FALSE,$BH70=FALSE)),Tab_NotReq,
IF(AND($A70="",$B70="",$D70="",$F70="",$H70="",$J70="",$P70="",$X70="",$AB70="",$AC70=""),"",
IF(COUNTIF($AB70:$BC70,Incomplete)&gt;=1,Incomplete_or_multiple_errors&amp;": "&amp;INDEX($AB$2:$BC$4,1,MATCH(Incomplete,$AB70:$BC70,0)),Complete)))</f>
        <v/>
      </c>
      <c r="AA70" s="27"/>
      <c r="AB70" s="10" t="str">
        <f t="shared" si="35"/>
        <v/>
      </c>
      <c r="AC70" s="10" t="str">
        <f>IF($AC$1=No,"",
IF(OR(BG70=FALSE,BH70=FALSE),"",
IF(AND(SUMPRODUCT(--(BI70:BI$1003=TRUE))=0,SUMPRODUCT(--(BJ70:BJ$1003=TRUE))=0),"",Incomplete)))</f>
        <v/>
      </c>
      <c r="AD70" s="10" t="str">
        <f t="shared" si="36"/>
        <v/>
      </c>
      <c r="AE70" s="10"/>
      <c r="AF70" s="10" t="str" cm="1">
        <f t="array" ref="AF70">IF(AF$1=No,"",IF(ISBLANK($A70)=TRUE,"",
IF(SUMPRODUCT(--('Section 11'!$C$4:$C$337=$A70))=0,Incomplete,Complete)))</f>
        <v/>
      </c>
      <c r="AG70" s="10" t="str">
        <f t="shared" si="37"/>
        <v/>
      </c>
      <c r="AH70" s="10" t="str">
        <f t="shared" si="38"/>
        <v/>
      </c>
      <c r="AI70" s="10" t="str">
        <f t="shared" si="39"/>
        <v/>
      </c>
      <c r="AJ70" s="10" t="str">
        <f t="shared" si="40"/>
        <v/>
      </c>
      <c r="AK70" s="10" t="str">
        <f t="shared" si="41"/>
        <v/>
      </c>
      <c r="AL70" s="10" t="str">
        <f t="shared" si="42"/>
        <v/>
      </c>
      <c r="AM70" s="10" t="str">
        <f t="shared" si="43"/>
        <v/>
      </c>
      <c r="AN70" s="10" t="str">
        <f t="shared" si="44"/>
        <v/>
      </c>
      <c r="AO70" s="10" t="str">
        <f t="shared" si="45"/>
        <v/>
      </c>
      <c r="AP70" s="10" t="str">
        <f t="shared" si="46"/>
        <v/>
      </c>
      <c r="AQ70" s="10" t="str">
        <f t="shared" si="47"/>
        <v/>
      </c>
      <c r="AR70" s="10" t="str">
        <f t="shared" si="48"/>
        <v/>
      </c>
      <c r="AS70" s="10" t="str">
        <f t="shared" si="49"/>
        <v/>
      </c>
      <c r="AT70" s="10" t="str">
        <f t="shared" si="50"/>
        <v/>
      </c>
      <c r="AU70" s="10" t="str">
        <f t="shared" si="51"/>
        <v/>
      </c>
      <c r="AV70" s="10" t="str">
        <f t="shared" si="52"/>
        <v/>
      </c>
      <c r="AW70" s="10" t="str">
        <f t="shared" si="53"/>
        <v/>
      </c>
      <c r="AX70" s="10" t="str">
        <f t="shared" si="54"/>
        <v/>
      </c>
      <c r="AY70" s="10" t="str">
        <f t="shared" si="55"/>
        <v/>
      </c>
      <c r="AZ70" s="10" t="str">
        <f t="shared" si="56"/>
        <v/>
      </c>
      <c r="BA70" s="10" t="str">
        <f t="shared" si="57"/>
        <v/>
      </c>
      <c r="BB70" s="10" t="str">
        <f t="shared" si="58"/>
        <v/>
      </c>
      <c r="BC70" s="10" t="str">
        <f t="shared" si="59"/>
        <v/>
      </c>
      <c r="BD70" s="10"/>
      <c r="BE70" s="10" t="str">
        <f t="shared" si="60"/>
        <v/>
      </c>
      <c r="BF70" s="10"/>
      <c r="BG70" s="10" t="b">
        <f t="shared" si="63"/>
        <v>1</v>
      </c>
      <c r="BH70" s="10" t="b">
        <f t="shared" si="61"/>
        <v>1</v>
      </c>
      <c r="BI70" s="10" t="b">
        <f t="shared" si="64"/>
        <v>0</v>
      </c>
      <c r="BJ70" s="10" t="b">
        <f t="shared" si="62"/>
        <v>0</v>
      </c>
    </row>
    <row r="71" spans="1:62" x14ac:dyDescent="0.35">
      <c r="A71" s="51"/>
      <c r="B71" s="28"/>
      <c r="C71" s="28" t="s">
        <v>4</v>
      </c>
      <c r="D71" s="28"/>
      <c r="E71" s="28" t="s">
        <v>4</v>
      </c>
      <c r="F71" s="28"/>
      <c r="G71" s="51" t="s">
        <v>4</v>
      </c>
      <c r="H71" s="28"/>
      <c r="I71" s="28" t="s">
        <v>4</v>
      </c>
      <c r="J71" s="28"/>
      <c r="K71" s="28" t="s">
        <v>4</v>
      </c>
      <c r="L71" s="28" t="s">
        <v>454</v>
      </c>
      <c r="M71" s="28"/>
      <c r="N71" s="28"/>
      <c r="O71" s="28" t="s">
        <v>4</v>
      </c>
      <c r="P71" s="51"/>
      <c r="Q71" s="28" t="s">
        <v>4</v>
      </c>
      <c r="R71" s="28"/>
      <c r="S71" s="28" t="s">
        <v>4</v>
      </c>
      <c r="T71" s="28"/>
      <c r="U71" s="28" t="s">
        <v>4</v>
      </c>
      <c r="V71" s="28"/>
      <c r="W71" s="28" t="s">
        <v>4</v>
      </c>
      <c r="X71" s="28"/>
      <c r="Y71" s="28" t="s">
        <v>4</v>
      </c>
      <c r="Z71" s="10" t="str">
        <f>IF(AND('Section 8'!$L$4=No,OR($BG71=FALSE,$BH71=FALSE)),Tab_NotReq,
IF(AND($A71="",$B71="",$D71="",$F71="",$H71="",$J71="",$P71="",$X71="",$AB71="",$AC71=""),"",
IF(COUNTIF($AB71:$BC71,Incomplete)&gt;=1,Incomplete_or_multiple_errors&amp;": "&amp;INDEX($AB$2:$BC$4,1,MATCH(Incomplete,$AB71:$BC71,0)),Complete)))</f>
        <v/>
      </c>
      <c r="AA71" s="27"/>
      <c r="AB71" s="10" t="str">
        <f t="shared" si="35"/>
        <v/>
      </c>
      <c r="AC71" s="10" t="str">
        <f>IF($AC$1=No,"",
IF(OR(BG71=FALSE,BH71=FALSE),"",
IF(AND(SUMPRODUCT(--(BI71:BI$1003=TRUE))=0,SUMPRODUCT(--(BJ71:BJ$1003=TRUE))=0),"",Incomplete)))</f>
        <v/>
      </c>
      <c r="AD71" s="10" t="str">
        <f t="shared" si="36"/>
        <v/>
      </c>
      <c r="AE71" s="10"/>
      <c r="AF71" s="10" t="str" cm="1">
        <f t="array" ref="AF71">IF(AF$1=No,"",IF(ISBLANK($A71)=TRUE,"",
IF(SUMPRODUCT(--('Section 11'!$C$4:$C$337=$A71))=0,Incomplete,Complete)))</f>
        <v/>
      </c>
      <c r="AG71" s="10" t="str">
        <f t="shared" si="37"/>
        <v/>
      </c>
      <c r="AH71" s="10" t="str">
        <f t="shared" si="38"/>
        <v/>
      </c>
      <c r="AI71" s="10" t="str">
        <f t="shared" si="39"/>
        <v/>
      </c>
      <c r="AJ71" s="10" t="str">
        <f t="shared" si="40"/>
        <v/>
      </c>
      <c r="AK71" s="10" t="str">
        <f t="shared" si="41"/>
        <v/>
      </c>
      <c r="AL71" s="10" t="str">
        <f t="shared" si="42"/>
        <v/>
      </c>
      <c r="AM71" s="10" t="str">
        <f t="shared" si="43"/>
        <v/>
      </c>
      <c r="AN71" s="10" t="str">
        <f t="shared" si="44"/>
        <v/>
      </c>
      <c r="AO71" s="10" t="str">
        <f t="shared" si="45"/>
        <v/>
      </c>
      <c r="AP71" s="10" t="str">
        <f t="shared" si="46"/>
        <v/>
      </c>
      <c r="AQ71" s="10" t="str">
        <f t="shared" si="47"/>
        <v/>
      </c>
      <c r="AR71" s="10" t="str">
        <f t="shared" si="48"/>
        <v/>
      </c>
      <c r="AS71" s="10" t="str">
        <f t="shared" si="49"/>
        <v/>
      </c>
      <c r="AT71" s="10" t="str">
        <f t="shared" si="50"/>
        <v/>
      </c>
      <c r="AU71" s="10" t="str">
        <f t="shared" si="51"/>
        <v/>
      </c>
      <c r="AV71" s="10" t="str">
        <f t="shared" si="52"/>
        <v/>
      </c>
      <c r="AW71" s="10" t="str">
        <f t="shared" si="53"/>
        <v/>
      </c>
      <c r="AX71" s="10" t="str">
        <f t="shared" si="54"/>
        <v/>
      </c>
      <c r="AY71" s="10" t="str">
        <f t="shared" si="55"/>
        <v/>
      </c>
      <c r="AZ71" s="10" t="str">
        <f t="shared" si="56"/>
        <v/>
      </c>
      <c r="BA71" s="10" t="str">
        <f t="shared" si="57"/>
        <v/>
      </c>
      <c r="BB71" s="10" t="str">
        <f t="shared" si="58"/>
        <v/>
      </c>
      <c r="BC71" s="10" t="str">
        <f t="shared" si="59"/>
        <v/>
      </c>
      <c r="BD71" s="10"/>
      <c r="BE71" s="10" t="str">
        <f t="shared" si="60"/>
        <v/>
      </c>
      <c r="BF71" s="10"/>
      <c r="BG71" s="10" t="b">
        <f t="shared" si="63"/>
        <v>1</v>
      </c>
      <c r="BH71" s="10" t="b">
        <f t="shared" si="61"/>
        <v>1</v>
      </c>
      <c r="BI71" s="10" t="b">
        <f t="shared" si="64"/>
        <v>0</v>
      </c>
      <c r="BJ71" s="10" t="b">
        <f t="shared" si="62"/>
        <v>0</v>
      </c>
    </row>
    <row r="72" spans="1:62" x14ac:dyDescent="0.35">
      <c r="A72" s="51"/>
      <c r="B72" s="28"/>
      <c r="C72" s="28" t="s">
        <v>4</v>
      </c>
      <c r="D72" s="28"/>
      <c r="E72" s="28" t="s">
        <v>4</v>
      </c>
      <c r="F72" s="28"/>
      <c r="G72" s="51" t="s">
        <v>4</v>
      </c>
      <c r="H72" s="28"/>
      <c r="I72" s="28" t="s">
        <v>4</v>
      </c>
      <c r="J72" s="28"/>
      <c r="K72" s="28" t="s">
        <v>4</v>
      </c>
      <c r="L72" s="28" t="s">
        <v>454</v>
      </c>
      <c r="M72" s="28"/>
      <c r="N72" s="28"/>
      <c r="O72" s="28" t="s">
        <v>4</v>
      </c>
      <c r="P72" s="51"/>
      <c r="Q72" s="28" t="s">
        <v>4</v>
      </c>
      <c r="R72" s="28"/>
      <c r="S72" s="28" t="s">
        <v>4</v>
      </c>
      <c r="T72" s="28"/>
      <c r="U72" s="28" t="s">
        <v>4</v>
      </c>
      <c r="V72" s="28"/>
      <c r="W72" s="28" t="s">
        <v>4</v>
      </c>
      <c r="X72" s="28"/>
      <c r="Y72" s="28" t="s">
        <v>4</v>
      </c>
      <c r="Z72" s="10" t="str">
        <f>IF(AND('Section 8'!$L$4=No,OR($BG72=FALSE,$BH72=FALSE)),Tab_NotReq,
IF(AND($A72="",$B72="",$D72="",$F72="",$H72="",$J72="",$P72="",$X72="",$AB72="",$AC72=""),"",
IF(COUNTIF($AB72:$BC72,Incomplete)&gt;=1,Incomplete_or_multiple_errors&amp;": "&amp;INDEX($AB$2:$BC$4,1,MATCH(Incomplete,$AB72:$BC72,0)),Complete)))</f>
        <v/>
      </c>
      <c r="AA72" s="27"/>
      <c r="AB72" s="10" t="str">
        <f t="shared" si="35"/>
        <v/>
      </c>
      <c r="AC72" s="10" t="str">
        <f>IF($AC$1=No,"",
IF(OR(BG72=FALSE,BH72=FALSE),"",
IF(AND(SUMPRODUCT(--(BI72:BI$1003=TRUE))=0,SUMPRODUCT(--(BJ72:BJ$1003=TRUE))=0),"",Incomplete)))</f>
        <v/>
      </c>
      <c r="AD72" s="10" t="str">
        <f t="shared" si="36"/>
        <v/>
      </c>
      <c r="AE72" s="10"/>
      <c r="AF72" s="10" t="str" cm="1">
        <f t="array" ref="AF72">IF(AF$1=No,"",IF(ISBLANK($A72)=TRUE,"",
IF(SUMPRODUCT(--('Section 11'!$C$4:$C$337=$A72))=0,Incomplete,Complete)))</f>
        <v/>
      </c>
      <c r="AG72" s="10" t="str">
        <f t="shared" si="37"/>
        <v/>
      </c>
      <c r="AH72" s="10" t="str">
        <f t="shared" si="38"/>
        <v/>
      </c>
      <c r="AI72" s="10" t="str">
        <f t="shared" si="39"/>
        <v/>
      </c>
      <c r="AJ72" s="10" t="str">
        <f t="shared" si="40"/>
        <v/>
      </c>
      <c r="AK72" s="10" t="str">
        <f t="shared" si="41"/>
        <v/>
      </c>
      <c r="AL72" s="10" t="str">
        <f t="shared" si="42"/>
        <v/>
      </c>
      <c r="AM72" s="10" t="str">
        <f t="shared" si="43"/>
        <v/>
      </c>
      <c r="AN72" s="10" t="str">
        <f t="shared" si="44"/>
        <v/>
      </c>
      <c r="AO72" s="10" t="str">
        <f t="shared" si="45"/>
        <v/>
      </c>
      <c r="AP72" s="10" t="str">
        <f t="shared" si="46"/>
        <v/>
      </c>
      <c r="AQ72" s="10" t="str">
        <f t="shared" si="47"/>
        <v/>
      </c>
      <c r="AR72" s="10" t="str">
        <f t="shared" si="48"/>
        <v/>
      </c>
      <c r="AS72" s="10" t="str">
        <f t="shared" si="49"/>
        <v/>
      </c>
      <c r="AT72" s="10" t="str">
        <f t="shared" si="50"/>
        <v/>
      </c>
      <c r="AU72" s="10" t="str">
        <f t="shared" si="51"/>
        <v/>
      </c>
      <c r="AV72" s="10" t="str">
        <f t="shared" si="52"/>
        <v/>
      </c>
      <c r="AW72" s="10" t="str">
        <f t="shared" si="53"/>
        <v/>
      </c>
      <c r="AX72" s="10" t="str">
        <f t="shared" si="54"/>
        <v/>
      </c>
      <c r="AY72" s="10" t="str">
        <f t="shared" si="55"/>
        <v/>
      </c>
      <c r="AZ72" s="10" t="str">
        <f t="shared" si="56"/>
        <v/>
      </c>
      <c r="BA72" s="10" t="str">
        <f t="shared" si="57"/>
        <v/>
      </c>
      <c r="BB72" s="10" t="str">
        <f t="shared" si="58"/>
        <v/>
      </c>
      <c r="BC72" s="10" t="str">
        <f t="shared" si="59"/>
        <v/>
      </c>
      <c r="BD72" s="10"/>
      <c r="BE72" s="10" t="str">
        <f t="shared" si="60"/>
        <v/>
      </c>
      <c r="BF72" s="10"/>
      <c r="BG72" s="10" t="b">
        <f t="shared" si="63"/>
        <v>1</v>
      </c>
      <c r="BH72" s="10" t="b">
        <f t="shared" si="61"/>
        <v>1</v>
      </c>
      <c r="BI72" s="10" t="b">
        <f t="shared" si="64"/>
        <v>0</v>
      </c>
      <c r="BJ72" s="10" t="b">
        <f t="shared" si="62"/>
        <v>0</v>
      </c>
    </row>
    <row r="73" spans="1:62" x14ac:dyDescent="0.35">
      <c r="A73" s="51"/>
      <c r="B73" s="28"/>
      <c r="C73" s="28" t="s">
        <v>4</v>
      </c>
      <c r="D73" s="28"/>
      <c r="E73" s="28" t="s">
        <v>4</v>
      </c>
      <c r="F73" s="28"/>
      <c r="G73" s="51" t="s">
        <v>4</v>
      </c>
      <c r="H73" s="28"/>
      <c r="I73" s="28" t="s">
        <v>4</v>
      </c>
      <c r="J73" s="28"/>
      <c r="K73" s="28" t="s">
        <v>4</v>
      </c>
      <c r="L73" s="28" t="s">
        <v>454</v>
      </c>
      <c r="M73" s="28"/>
      <c r="N73" s="28"/>
      <c r="O73" s="28" t="s">
        <v>4</v>
      </c>
      <c r="P73" s="51"/>
      <c r="Q73" s="28" t="s">
        <v>4</v>
      </c>
      <c r="R73" s="28"/>
      <c r="S73" s="28" t="s">
        <v>4</v>
      </c>
      <c r="T73" s="28"/>
      <c r="U73" s="28" t="s">
        <v>4</v>
      </c>
      <c r="V73" s="28"/>
      <c r="W73" s="28" t="s">
        <v>4</v>
      </c>
      <c r="X73" s="28"/>
      <c r="Y73" s="28" t="s">
        <v>4</v>
      </c>
      <c r="Z73" s="10" t="str">
        <f>IF(AND('Section 8'!$L$4=No,OR($BG73=FALSE,$BH73=FALSE)),Tab_NotReq,
IF(AND($A73="",$B73="",$D73="",$F73="",$H73="",$J73="",$P73="",$X73="",$AB73="",$AC73=""),"",
IF(COUNTIF($AB73:$BC73,Incomplete)&gt;=1,Incomplete_or_multiple_errors&amp;": "&amp;INDEX($AB$2:$BC$4,1,MATCH(Incomplete,$AB73:$BC73,0)),Complete)))</f>
        <v/>
      </c>
      <c r="AA73" s="27"/>
      <c r="AB73" s="10" t="str">
        <f t="shared" si="35"/>
        <v/>
      </c>
      <c r="AC73" s="10" t="str">
        <f>IF($AC$1=No,"",
IF(OR(BG73=FALSE,BH73=FALSE),"",
IF(AND(SUMPRODUCT(--(BI73:BI$1003=TRUE))=0,SUMPRODUCT(--(BJ73:BJ$1003=TRUE))=0),"",Incomplete)))</f>
        <v/>
      </c>
      <c r="AD73" s="10" t="str">
        <f t="shared" si="36"/>
        <v/>
      </c>
      <c r="AE73" s="10"/>
      <c r="AF73" s="10" t="str" cm="1">
        <f t="array" ref="AF73">IF(AF$1=No,"",IF(ISBLANK($A73)=TRUE,"",
IF(SUMPRODUCT(--('Section 11'!$C$4:$C$337=$A73))=0,Incomplete,Complete)))</f>
        <v/>
      </c>
      <c r="AG73" s="10" t="str">
        <f t="shared" si="37"/>
        <v/>
      </c>
      <c r="AH73" s="10" t="str">
        <f t="shared" si="38"/>
        <v/>
      </c>
      <c r="AI73" s="10" t="str">
        <f t="shared" si="39"/>
        <v/>
      </c>
      <c r="AJ73" s="10" t="str">
        <f t="shared" si="40"/>
        <v/>
      </c>
      <c r="AK73" s="10" t="str">
        <f t="shared" si="41"/>
        <v/>
      </c>
      <c r="AL73" s="10" t="str">
        <f t="shared" si="42"/>
        <v/>
      </c>
      <c r="AM73" s="10" t="str">
        <f t="shared" si="43"/>
        <v/>
      </c>
      <c r="AN73" s="10" t="str">
        <f t="shared" si="44"/>
        <v/>
      </c>
      <c r="AO73" s="10" t="str">
        <f t="shared" si="45"/>
        <v/>
      </c>
      <c r="AP73" s="10" t="str">
        <f t="shared" si="46"/>
        <v/>
      </c>
      <c r="AQ73" s="10" t="str">
        <f t="shared" si="47"/>
        <v/>
      </c>
      <c r="AR73" s="10" t="str">
        <f t="shared" si="48"/>
        <v/>
      </c>
      <c r="AS73" s="10" t="str">
        <f t="shared" si="49"/>
        <v/>
      </c>
      <c r="AT73" s="10" t="str">
        <f t="shared" si="50"/>
        <v/>
      </c>
      <c r="AU73" s="10" t="str">
        <f t="shared" si="51"/>
        <v/>
      </c>
      <c r="AV73" s="10" t="str">
        <f t="shared" si="52"/>
        <v/>
      </c>
      <c r="AW73" s="10" t="str">
        <f t="shared" si="53"/>
        <v/>
      </c>
      <c r="AX73" s="10" t="str">
        <f t="shared" si="54"/>
        <v/>
      </c>
      <c r="AY73" s="10" t="str">
        <f t="shared" si="55"/>
        <v/>
      </c>
      <c r="AZ73" s="10" t="str">
        <f t="shared" si="56"/>
        <v/>
      </c>
      <c r="BA73" s="10" t="str">
        <f t="shared" si="57"/>
        <v/>
      </c>
      <c r="BB73" s="10" t="str">
        <f t="shared" si="58"/>
        <v/>
      </c>
      <c r="BC73" s="10" t="str">
        <f t="shared" si="59"/>
        <v/>
      </c>
      <c r="BD73" s="10"/>
      <c r="BE73" s="10" t="str">
        <f t="shared" si="60"/>
        <v/>
      </c>
      <c r="BF73" s="10"/>
      <c r="BG73" s="10" t="b">
        <f t="shared" si="63"/>
        <v>1</v>
      </c>
      <c r="BH73" s="10" t="b">
        <f t="shared" si="61"/>
        <v>1</v>
      </c>
      <c r="BI73" s="10" t="b">
        <f t="shared" si="64"/>
        <v>0</v>
      </c>
      <c r="BJ73" s="10" t="b">
        <f t="shared" si="62"/>
        <v>0</v>
      </c>
    </row>
    <row r="74" spans="1:62" x14ac:dyDescent="0.35">
      <c r="A74" s="51"/>
      <c r="B74" s="28"/>
      <c r="C74" s="28" t="s">
        <v>4</v>
      </c>
      <c r="D74" s="28"/>
      <c r="E74" s="28" t="s">
        <v>4</v>
      </c>
      <c r="F74" s="28"/>
      <c r="G74" s="51" t="s">
        <v>4</v>
      </c>
      <c r="H74" s="28"/>
      <c r="I74" s="28" t="s">
        <v>4</v>
      </c>
      <c r="J74" s="28"/>
      <c r="K74" s="28" t="s">
        <v>4</v>
      </c>
      <c r="L74" s="28" t="s">
        <v>454</v>
      </c>
      <c r="M74" s="28"/>
      <c r="N74" s="28"/>
      <c r="O74" s="28" t="s">
        <v>4</v>
      </c>
      <c r="P74" s="51"/>
      <c r="Q74" s="28" t="s">
        <v>4</v>
      </c>
      <c r="R74" s="28"/>
      <c r="S74" s="28" t="s">
        <v>4</v>
      </c>
      <c r="T74" s="28"/>
      <c r="U74" s="28" t="s">
        <v>4</v>
      </c>
      <c r="V74" s="28"/>
      <c r="W74" s="28" t="s">
        <v>4</v>
      </c>
      <c r="X74" s="28"/>
      <c r="Y74" s="28" t="s">
        <v>4</v>
      </c>
      <c r="Z74" s="10" t="str">
        <f>IF(AND('Section 8'!$L$4=No,OR($BG74=FALSE,$BH74=FALSE)),Tab_NotReq,
IF(AND($A74="",$B74="",$D74="",$F74="",$H74="",$J74="",$P74="",$X74="",$AB74="",$AC74=""),"",
IF(COUNTIF($AB74:$BC74,Incomplete)&gt;=1,Incomplete_or_multiple_errors&amp;": "&amp;INDEX($AB$2:$BC$4,1,MATCH(Incomplete,$AB74:$BC74,0)),Complete)))</f>
        <v/>
      </c>
      <c r="AA74" s="27"/>
      <c r="AB74" s="10" t="str">
        <f t="shared" si="35"/>
        <v/>
      </c>
      <c r="AC74" s="10" t="str">
        <f>IF($AC$1=No,"",
IF(OR(BG74=FALSE,BH74=FALSE),"",
IF(AND(SUMPRODUCT(--(BI74:BI$1003=TRUE))=0,SUMPRODUCT(--(BJ74:BJ$1003=TRUE))=0),"",Incomplete)))</f>
        <v/>
      </c>
      <c r="AD74" s="10" t="str">
        <f t="shared" si="36"/>
        <v/>
      </c>
      <c r="AE74" s="10"/>
      <c r="AF74" s="10" t="str" cm="1">
        <f t="array" ref="AF74">IF(AF$1=No,"",IF(ISBLANK($A74)=TRUE,"",
IF(SUMPRODUCT(--('Section 11'!$C$4:$C$337=$A74))=0,Incomplete,Complete)))</f>
        <v/>
      </c>
      <c r="AG74" s="10" t="str">
        <f t="shared" si="37"/>
        <v/>
      </c>
      <c r="AH74" s="10" t="str">
        <f t="shared" si="38"/>
        <v/>
      </c>
      <c r="AI74" s="10" t="str">
        <f t="shared" si="39"/>
        <v/>
      </c>
      <c r="AJ74" s="10" t="str">
        <f t="shared" si="40"/>
        <v/>
      </c>
      <c r="AK74" s="10" t="str">
        <f t="shared" si="41"/>
        <v/>
      </c>
      <c r="AL74" s="10" t="str">
        <f t="shared" si="42"/>
        <v/>
      </c>
      <c r="AM74" s="10" t="str">
        <f t="shared" si="43"/>
        <v/>
      </c>
      <c r="AN74" s="10" t="str">
        <f t="shared" si="44"/>
        <v/>
      </c>
      <c r="AO74" s="10" t="str">
        <f t="shared" si="45"/>
        <v/>
      </c>
      <c r="AP74" s="10" t="str">
        <f t="shared" si="46"/>
        <v/>
      </c>
      <c r="AQ74" s="10" t="str">
        <f t="shared" si="47"/>
        <v/>
      </c>
      <c r="AR74" s="10" t="str">
        <f t="shared" si="48"/>
        <v/>
      </c>
      <c r="AS74" s="10" t="str">
        <f t="shared" si="49"/>
        <v/>
      </c>
      <c r="AT74" s="10" t="str">
        <f t="shared" si="50"/>
        <v/>
      </c>
      <c r="AU74" s="10" t="str">
        <f t="shared" si="51"/>
        <v/>
      </c>
      <c r="AV74" s="10" t="str">
        <f t="shared" si="52"/>
        <v/>
      </c>
      <c r="AW74" s="10" t="str">
        <f t="shared" si="53"/>
        <v/>
      </c>
      <c r="AX74" s="10" t="str">
        <f t="shared" si="54"/>
        <v/>
      </c>
      <c r="AY74" s="10" t="str">
        <f t="shared" si="55"/>
        <v/>
      </c>
      <c r="AZ74" s="10" t="str">
        <f t="shared" si="56"/>
        <v/>
      </c>
      <c r="BA74" s="10" t="str">
        <f t="shared" si="57"/>
        <v/>
      </c>
      <c r="BB74" s="10" t="str">
        <f t="shared" si="58"/>
        <v/>
      </c>
      <c r="BC74" s="10" t="str">
        <f t="shared" si="59"/>
        <v/>
      </c>
      <c r="BD74" s="10"/>
      <c r="BE74" s="10" t="str">
        <f t="shared" si="60"/>
        <v/>
      </c>
      <c r="BF74" s="10"/>
      <c r="BG74" s="10" t="b">
        <f t="shared" si="63"/>
        <v>1</v>
      </c>
      <c r="BH74" s="10" t="b">
        <f t="shared" si="61"/>
        <v>1</v>
      </c>
      <c r="BI74" s="10" t="b">
        <f t="shared" si="64"/>
        <v>0</v>
      </c>
      <c r="BJ74" s="10" t="b">
        <f t="shared" si="62"/>
        <v>0</v>
      </c>
    </row>
    <row r="75" spans="1:62" x14ac:dyDescent="0.35">
      <c r="A75" s="51"/>
      <c r="B75" s="28"/>
      <c r="C75" s="28" t="s">
        <v>4</v>
      </c>
      <c r="D75" s="28"/>
      <c r="E75" s="28" t="s">
        <v>4</v>
      </c>
      <c r="F75" s="28"/>
      <c r="G75" s="51" t="s">
        <v>4</v>
      </c>
      <c r="H75" s="28"/>
      <c r="I75" s="28" t="s">
        <v>4</v>
      </c>
      <c r="J75" s="28"/>
      <c r="K75" s="28" t="s">
        <v>4</v>
      </c>
      <c r="L75" s="28" t="s">
        <v>454</v>
      </c>
      <c r="M75" s="28"/>
      <c r="N75" s="28"/>
      <c r="O75" s="28" t="s">
        <v>4</v>
      </c>
      <c r="P75" s="51"/>
      <c r="Q75" s="28" t="s">
        <v>4</v>
      </c>
      <c r="R75" s="28"/>
      <c r="S75" s="28" t="s">
        <v>4</v>
      </c>
      <c r="T75" s="28"/>
      <c r="U75" s="28" t="s">
        <v>4</v>
      </c>
      <c r="V75" s="28"/>
      <c r="W75" s="28" t="s">
        <v>4</v>
      </c>
      <c r="X75" s="28"/>
      <c r="Y75" s="28" t="s">
        <v>4</v>
      </c>
      <c r="Z75" s="10" t="str">
        <f>IF(AND('Section 8'!$L$4=No,OR($BG75=FALSE,$BH75=FALSE)),Tab_NotReq,
IF(AND($A75="",$B75="",$D75="",$F75="",$H75="",$J75="",$P75="",$X75="",$AB75="",$AC75=""),"",
IF(COUNTIF($AB75:$BC75,Incomplete)&gt;=1,Incomplete_or_multiple_errors&amp;": "&amp;INDEX($AB$2:$BC$4,1,MATCH(Incomplete,$AB75:$BC75,0)),Complete)))</f>
        <v/>
      </c>
      <c r="AA75" s="27"/>
      <c r="AB75" s="10" t="str">
        <f t="shared" si="35"/>
        <v/>
      </c>
      <c r="AC75" s="10" t="str">
        <f>IF($AC$1=No,"",
IF(OR(BG75=FALSE,BH75=FALSE),"",
IF(AND(SUMPRODUCT(--(BI75:BI$1003=TRUE))=0,SUMPRODUCT(--(BJ75:BJ$1003=TRUE))=0),"",Incomplete)))</f>
        <v/>
      </c>
      <c r="AD75" s="10" t="str">
        <f t="shared" si="36"/>
        <v/>
      </c>
      <c r="AE75" s="10"/>
      <c r="AF75" s="10" t="str" cm="1">
        <f t="array" ref="AF75">IF(AF$1=No,"",IF(ISBLANK($A75)=TRUE,"",
IF(SUMPRODUCT(--('Section 11'!$C$4:$C$337=$A75))=0,Incomplete,Complete)))</f>
        <v/>
      </c>
      <c r="AG75" s="10" t="str">
        <f t="shared" si="37"/>
        <v/>
      </c>
      <c r="AH75" s="10" t="str">
        <f t="shared" si="38"/>
        <v/>
      </c>
      <c r="AI75" s="10" t="str">
        <f t="shared" si="39"/>
        <v/>
      </c>
      <c r="AJ75" s="10" t="str">
        <f t="shared" si="40"/>
        <v/>
      </c>
      <c r="AK75" s="10" t="str">
        <f t="shared" si="41"/>
        <v/>
      </c>
      <c r="AL75" s="10" t="str">
        <f t="shared" si="42"/>
        <v/>
      </c>
      <c r="AM75" s="10" t="str">
        <f t="shared" si="43"/>
        <v/>
      </c>
      <c r="AN75" s="10" t="str">
        <f t="shared" si="44"/>
        <v/>
      </c>
      <c r="AO75" s="10" t="str">
        <f t="shared" si="45"/>
        <v/>
      </c>
      <c r="AP75" s="10" t="str">
        <f t="shared" si="46"/>
        <v/>
      </c>
      <c r="AQ75" s="10" t="str">
        <f t="shared" si="47"/>
        <v/>
      </c>
      <c r="AR75" s="10" t="str">
        <f t="shared" si="48"/>
        <v/>
      </c>
      <c r="AS75" s="10" t="str">
        <f t="shared" si="49"/>
        <v/>
      </c>
      <c r="AT75" s="10" t="str">
        <f t="shared" si="50"/>
        <v/>
      </c>
      <c r="AU75" s="10" t="str">
        <f t="shared" si="51"/>
        <v/>
      </c>
      <c r="AV75" s="10" t="str">
        <f t="shared" si="52"/>
        <v/>
      </c>
      <c r="AW75" s="10" t="str">
        <f t="shared" si="53"/>
        <v/>
      </c>
      <c r="AX75" s="10" t="str">
        <f t="shared" si="54"/>
        <v/>
      </c>
      <c r="AY75" s="10" t="str">
        <f t="shared" si="55"/>
        <v/>
      </c>
      <c r="AZ75" s="10" t="str">
        <f t="shared" si="56"/>
        <v/>
      </c>
      <c r="BA75" s="10" t="str">
        <f t="shared" si="57"/>
        <v/>
      </c>
      <c r="BB75" s="10" t="str">
        <f t="shared" si="58"/>
        <v/>
      </c>
      <c r="BC75" s="10" t="str">
        <f t="shared" si="59"/>
        <v/>
      </c>
      <c r="BD75" s="10"/>
      <c r="BE75" s="10" t="str">
        <f t="shared" si="60"/>
        <v/>
      </c>
      <c r="BF75" s="10"/>
      <c r="BG75" s="10" t="b">
        <f t="shared" si="63"/>
        <v>1</v>
      </c>
      <c r="BH75" s="10" t="b">
        <f t="shared" si="61"/>
        <v>1</v>
      </c>
      <c r="BI75" s="10" t="b">
        <f t="shared" si="64"/>
        <v>0</v>
      </c>
      <c r="BJ75" s="10" t="b">
        <f t="shared" si="62"/>
        <v>0</v>
      </c>
    </row>
    <row r="76" spans="1:62" x14ac:dyDescent="0.35">
      <c r="A76" s="51"/>
      <c r="B76" s="28"/>
      <c r="C76" s="28" t="s">
        <v>4</v>
      </c>
      <c r="D76" s="28"/>
      <c r="E76" s="28" t="s">
        <v>4</v>
      </c>
      <c r="F76" s="28"/>
      <c r="G76" s="51" t="s">
        <v>4</v>
      </c>
      <c r="H76" s="28"/>
      <c r="I76" s="28" t="s">
        <v>4</v>
      </c>
      <c r="J76" s="28"/>
      <c r="K76" s="28" t="s">
        <v>4</v>
      </c>
      <c r="L76" s="28" t="s">
        <v>454</v>
      </c>
      <c r="M76" s="28"/>
      <c r="N76" s="28"/>
      <c r="O76" s="28" t="s">
        <v>4</v>
      </c>
      <c r="P76" s="51"/>
      <c r="Q76" s="28" t="s">
        <v>4</v>
      </c>
      <c r="R76" s="28"/>
      <c r="S76" s="28" t="s">
        <v>4</v>
      </c>
      <c r="T76" s="28"/>
      <c r="U76" s="28" t="s">
        <v>4</v>
      </c>
      <c r="V76" s="28"/>
      <c r="W76" s="28" t="s">
        <v>4</v>
      </c>
      <c r="X76" s="28"/>
      <c r="Y76" s="28" t="s">
        <v>4</v>
      </c>
      <c r="Z76" s="10" t="str">
        <f>IF(AND('Section 8'!$L$4=No,OR($BG76=FALSE,$BH76=FALSE)),Tab_NotReq,
IF(AND($A76="",$B76="",$D76="",$F76="",$H76="",$J76="",$P76="",$X76="",$AB76="",$AC76=""),"",
IF(COUNTIF($AB76:$BC76,Incomplete)&gt;=1,Incomplete_or_multiple_errors&amp;": "&amp;INDEX($AB$2:$BC$4,1,MATCH(Incomplete,$AB76:$BC76,0)),Complete)))</f>
        <v/>
      </c>
      <c r="AA76" s="27"/>
      <c r="AB76" s="10" t="str">
        <f t="shared" si="35"/>
        <v/>
      </c>
      <c r="AC76" s="10" t="str">
        <f>IF($AC$1=No,"",
IF(OR(BG76=FALSE,BH76=FALSE),"",
IF(AND(SUMPRODUCT(--(BI76:BI$1003=TRUE))=0,SUMPRODUCT(--(BJ76:BJ$1003=TRUE))=0),"",Incomplete)))</f>
        <v/>
      </c>
      <c r="AD76" s="10" t="str">
        <f t="shared" si="36"/>
        <v/>
      </c>
      <c r="AE76" s="10"/>
      <c r="AF76" s="10" t="str" cm="1">
        <f t="array" ref="AF76">IF(AF$1=No,"",IF(ISBLANK($A76)=TRUE,"",
IF(SUMPRODUCT(--('Section 11'!$C$4:$C$337=$A76))=0,Incomplete,Complete)))</f>
        <v/>
      </c>
      <c r="AG76" s="10" t="str">
        <f t="shared" si="37"/>
        <v/>
      </c>
      <c r="AH76" s="10" t="str">
        <f t="shared" si="38"/>
        <v/>
      </c>
      <c r="AI76" s="10" t="str">
        <f t="shared" si="39"/>
        <v/>
      </c>
      <c r="AJ76" s="10" t="str">
        <f t="shared" si="40"/>
        <v/>
      </c>
      <c r="AK76" s="10" t="str">
        <f t="shared" si="41"/>
        <v/>
      </c>
      <c r="AL76" s="10" t="str">
        <f t="shared" si="42"/>
        <v/>
      </c>
      <c r="AM76" s="10" t="str">
        <f t="shared" si="43"/>
        <v/>
      </c>
      <c r="AN76" s="10" t="str">
        <f t="shared" si="44"/>
        <v/>
      </c>
      <c r="AO76" s="10" t="str">
        <f t="shared" si="45"/>
        <v/>
      </c>
      <c r="AP76" s="10" t="str">
        <f t="shared" si="46"/>
        <v/>
      </c>
      <c r="AQ76" s="10" t="str">
        <f t="shared" si="47"/>
        <v/>
      </c>
      <c r="AR76" s="10" t="str">
        <f t="shared" si="48"/>
        <v/>
      </c>
      <c r="AS76" s="10" t="str">
        <f t="shared" si="49"/>
        <v/>
      </c>
      <c r="AT76" s="10" t="str">
        <f t="shared" si="50"/>
        <v/>
      </c>
      <c r="AU76" s="10" t="str">
        <f t="shared" si="51"/>
        <v/>
      </c>
      <c r="AV76" s="10" t="str">
        <f t="shared" si="52"/>
        <v/>
      </c>
      <c r="AW76" s="10" t="str">
        <f t="shared" si="53"/>
        <v/>
      </c>
      <c r="AX76" s="10" t="str">
        <f t="shared" si="54"/>
        <v/>
      </c>
      <c r="AY76" s="10" t="str">
        <f t="shared" si="55"/>
        <v/>
      </c>
      <c r="AZ76" s="10" t="str">
        <f t="shared" si="56"/>
        <v/>
      </c>
      <c r="BA76" s="10" t="str">
        <f t="shared" si="57"/>
        <v/>
      </c>
      <c r="BB76" s="10" t="str">
        <f t="shared" si="58"/>
        <v/>
      </c>
      <c r="BC76" s="10" t="str">
        <f t="shared" si="59"/>
        <v/>
      </c>
      <c r="BD76" s="10"/>
      <c r="BE76" s="10" t="str">
        <f t="shared" si="60"/>
        <v/>
      </c>
      <c r="BF76" s="10"/>
      <c r="BG76" s="10" t="b">
        <f t="shared" si="63"/>
        <v>1</v>
      </c>
      <c r="BH76" s="10" t="b">
        <f t="shared" si="61"/>
        <v>1</v>
      </c>
      <c r="BI76" s="10" t="b">
        <f t="shared" si="64"/>
        <v>0</v>
      </c>
      <c r="BJ76" s="10" t="b">
        <f t="shared" si="62"/>
        <v>0</v>
      </c>
    </row>
    <row r="77" spans="1:62" x14ac:dyDescent="0.35">
      <c r="A77" s="51"/>
      <c r="B77" s="28"/>
      <c r="C77" s="28" t="s">
        <v>4</v>
      </c>
      <c r="D77" s="28"/>
      <c r="E77" s="28" t="s">
        <v>4</v>
      </c>
      <c r="F77" s="28"/>
      <c r="G77" s="51" t="s">
        <v>4</v>
      </c>
      <c r="H77" s="28"/>
      <c r="I77" s="28" t="s">
        <v>4</v>
      </c>
      <c r="J77" s="28"/>
      <c r="K77" s="28" t="s">
        <v>4</v>
      </c>
      <c r="L77" s="28" t="s">
        <v>454</v>
      </c>
      <c r="M77" s="28"/>
      <c r="N77" s="28"/>
      <c r="O77" s="28" t="s">
        <v>4</v>
      </c>
      <c r="P77" s="51"/>
      <c r="Q77" s="28" t="s">
        <v>4</v>
      </c>
      <c r="R77" s="28"/>
      <c r="S77" s="28" t="s">
        <v>4</v>
      </c>
      <c r="T77" s="28"/>
      <c r="U77" s="28" t="s">
        <v>4</v>
      </c>
      <c r="V77" s="28"/>
      <c r="W77" s="28" t="s">
        <v>4</v>
      </c>
      <c r="X77" s="28"/>
      <c r="Y77" s="28" t="s">
        <v>4</v>
      </c>
      <c r="Z77" s="10" t="str">
        <f>IF(AND('Section 8'!$L$4=No,OR($BG77=FALSE,$BH77=FALSE)),Tab_NotReq,
IF(AND($A77="",$B77="",$D77="",$F77="",$H77="",$J77="",$P77="",$X77="",$AB77="",$AC77=""),"",
IF(COUNTIF($AB77:$BC77,Incomplete)&gt;=1,Incomplete_or_multiple_errors&amp;": "&amp;INDEX($AB$2:$BC$4,1,MATCH(Incomplete,$AB77:$BC77,0)),Complete)))</f>
        <v/>
      </c>
      <c r="AA77" s="27"/>
      <c r="AB77" s="10" t="str">
        <f t="shared" si="35"/>
        <v/>
      </c>
      <c r="AC77" s="10" t="str">
        <f>IF($AC$1=No,"",
IF(OR(BG77=FALSE,BH77=FALSE),"",
IF(AND(SUMPRODUCT(--(BI77:BI$1003=TRUE))=0,SUMPRODUCT(--(BJ77:BJ$1003=TRUE))=0),"",Incomplete)))</f>
        <v/>
      </c>
      <c r="AD77" s="10" t="str">
        <f t="shared" si="36"/>
        <v/>
      </c>
      <c r="AE77" s="10"/>
      <c r="AF77" s="10" t="str" cm="1">
        <f t="array" ref="AF77">IF(AF$1=No,"",IF(ISBLANK($A77)=TRUE,"",
IF(SUMPRODUCT(--('Section 11'!$C$4:$C$337=$A77))=0,Incomplete,Complete)))</f>
        <v/>
      </c>
      <c r="AG77" s="10" t="str">
        <f t="shared" si="37"/>
        <v/>
      </c>
      <c r="AH77" s="10" t="str">
        <f t="shared" si="38"/>
        <v/>
      </c>
      <c r="AI77" s="10" t="str">
        <f t="shared" si="39"/>
        <v/>
      </c>
      <c r="AJ77" s="10" t="str">
        <f t="shared" si="40"/>
        <v/>
      </c>
      <c r="AK77" s="10" t="str">
        <f t="shared" si="41"/>
        <v/>
      </c>
      <c r="AL77" s="10" t="str">
        <f t="shared" si="42"/>
        <v/>
      </c>
      <c r="AM77" s="10" t="str">
        <f t="shared" si="43"/>
        <v/>
      </c>
      <c r="AN77" s="10" t="str">
        <f t="shared" si="44"/>
        <v/>
      </c>
      <c r="AO77" s="10" t="str">
        <f t="shared" si="45"/>
        <v/>
      </c>
      <c r="AP77" s="10" t="str">
        <f t="shared" si="46"/>
        <v/>
      </c>
      <c r="AQ77" s="10" t="str">
        <f t="shared" si="47"/>
        <v/>
      </c>
      <c r="AR77" s="10" t="str">
        <f t="shared" si="48"/>
        <v/>
      </c>
      <c r="AS77" s="10" t="str">
        <f t="shared" si="49"/>
        <v/>
      </c>
      <c r="AT77" s="10" t="str">
        <f t="shared" si="50"/>
        <v/>
      </c>
      <c r="AU77" s="10" t="str">
        <f t="shared" si="51"/>
        <v/>
      </c>
      <c r="AV77" s="10" t="str">
        <f t="shared" si="52"/>
        <v/>
      </c>
      <c r="AW77" s="10" t="str">
        <f t="shared" si="53"/>
        <v/>
      </c>
      <c r="AX77" s="10" t="str">
        <f t="shared" si="54"/>
        <v/>
      </c>
      <c r="AY77" s="10" t="str">
        <f t="shared" si="55"/>
        <v/>
      </c>
      <c r="AZ77" s="10" t="str">
        <f t="shared" si="56"/>
        <v/>
      </c>
      <c r="BA77" s="10" t="str">
        <f t="shared" si="57"/>
        <v/>
      </c>
      <c r="BB77" s="10" t="str">
        <f t="shared" si="58"/>
        <v/>
      </c>
      <c r="BC77" s="10" t="str">
        <f t="shared" si="59"/>
        <v/>
      </c>
      <c r="BD77" s="10"/>
      <c r="BE77" s="10" t="str">
        <f t="shared" si="60"/>
        <v/>
      </c>
      <c r="BF77" s="10"/>
      <c r="BG77" s="10" t="b">
        <f t="shared" si="63"/>
        <v>1</v>
      </c>
      <c r="BH77" s="10" t="b">
        <f t="shared" si="61"/>
        <v>1</v>
      </c>
      <c r="BI77" s="10" t="b">
        <f t="shared" si="64"/>
        <v>0</v>
      </c>
      <c r="BJ77" s="10" t="b">
        <f t="shared" si="62"/>
        <v>0</v>
      </c>
    </row>
    <row r="78" spans="1:62" x14ac:dyDescent="0.35">
      <c r="A78" s="51"/>
      <c r="B78" s="28"/>
      <c r="C78" s="28" t="s">
        <v>4</v>
      </c>
      <c r="D78" s="28"/>
      <c r="E78" s="28" t="s">
        <v>4</v>
      </c>
      <c r="F78" s="28"/>
      <c r="G78" s="51" t="s">
        <v>4</v>
      </c>
      <c r="H78" s="28"/>
      <c r="I78" s="28" t="s">
        <v>4</v>
      </c>
      <c r="J78" s="28"/>
      <c r="K78" s="28" t="s">
        <v>4</v>
      </c>
      <c r="L78" s="28" t="s">
        <v>454</v>
      </c>
      <c r="M78" s="28"/>
      <c r="N78" s="28"/>
      <c r="O78" s="28" t="s">
        <v>4</v>
      </c>
      <c r="P78" s="51"/>
      <c r="Q78" s="28" t="s">
        <v>4</v>
      </c>
      <c r="R78" s="28"/>
      <c r="S78" s="28" t="s">
        <v>4</v>
      </c>
      <c r="T78" s="28"/>
      <c r="U78" s="28" t="s">
        <v>4</v>
      </c>
      <c r="V78" s="28"/>
      <c r="W78" s="28" t="s">
        <v>4</v>
      </c>
      <c r="X78" s="28"/>
      <c r="Y78" s="28" t="s">
        <v>4</v>
      </c>
      <c r="Z78" s="10" t="str">
        <f>IF(AND('Section 8'!$L$4=No,OR($BG78=FALSE,$BH78=FALSE)),Tab_NotReq,
IF(AND($A78="",$B78="",$D78="",$F78="",$H78="",$J78="",$P78="",$X78="",$AB78="",$AC78=""),"",
IF(COUNTIF($AB78:$BC78,Incomplete)&gt;=1,Incomplete_or_multiple_errors&amp;": "&amp;INDEX($AB$2:$BC$4,1,MATCH(Incomplete,$AB78:$BC78,0)),Complete)))</f>
        <v/>
      </c>
      <c r="AA78" s="27"/>
      <c r="AB78" s="10" t="str">
        <f t="shared" si="35"/>
        <v/>
      </c>
      <c r="AC78" s="10" t="str">
        <f>IF($AC$1=No,"",
IF(OR(BG78=FALSE,BH78=FALSE),"",
IF(AND(SUMPRODUCT(--(BI78:BI$1003=TRUE))=0,SUMPRODUCT(--(BJ78:BJ$1003=TRUE))=0),"",Incomplete)))</f>
        <v/>
      </c>
      <c r="AD78" s="10" t="str">
        <f t="shared" si="36"/>
        <v/>
      </c>
      <c r="AE78" s="10"/>
      <c r="AF78" s="10" t="str" cm="1">
        <f t="array" ref="AF78">IF(AF$1=No,"",IF(ISBLANK($A78)=TRUE,"",
IF(SUMPRODUCT(--('Section 11'!$C$4:$C$337=$A78))=0,Incomplete,Complete)))</f>
        <v/>
      </c>
      <c r="AG78" s="10" t="str">
        <f t="shared" si="37"/>
        <v/>
      </c>
      <c r="AH78" s="10" t="str">
        <f t="shared" si="38"/>
        <v/>
      </c>
      <c r="AI78" s="10" t="str">
        <f t="shared" si="39"/>
        <v/>
      </c>
      <c r="AJ78" s="10" t="str">
        <f t="shared" si="40"/>
        <v/>
      </c>
      <c r="AK78" s="10" t="str">
        <f t="shared" si="41"/>
        <v/>
      </c>
      <c r="AL78" s="10" t="str">
        <f t="shared" si="42"/>
        <v/>
      </c>
      <c r="AM78" s="10" t="str">
        <f t="shared" si="43"/>
        <v/>
      </c>
      <c r="AN78" s="10" t="str">
        <f t="shared" si="44"/>
        <v/>
      </c>
      <c r="AO78" s="10" t="str">
        <f t="shared" si="45"/>
        <v/>
      </c>
      <c r="AP78" s="10" t="str">
        <f t="shared" si="46"/>
        <v/>
      </c>
      <c r="AQ78" s="10" t="str">
        <f t="shared" si="47"/>
        <v/>
      </c>
      <c r="AR78" s="10" t="str">
        <f t="shared" si="48"/>
        <v/>
      </c>
      <c r="AS78" s="10" t="str">
        <f t="shared" si="49"/>
        <v/>
      </c>
      <c r="AT78" s="10" t="str">
        <f t="shared" si="50"/>
        <v/>
      </c>
      <c r="AU78" s="10" t="str">
        <f t="shared" si="51"/>
        <v/>
      </c>
      <c r="AV78" s="10" t="str">
        <f t="shared" si="52"/>
        <v/>
      </c>
      <c r="AW78" s="10" t="str">
        <f t="shared" si="53"/>
        <v/>
      </c>
      <c r="AX78" s="10" t="str">
        <f t="shared" si="54"/>
        <v/>
      </c>
      <c r="AY78" s="10" t="str">
        <f t="shared" si="55"/>
        <v/>
      </c>
      <c r="AZ78" s="10" t="str">
        <f t="shared" si="56"/>
        <v/>
      </c>
      <c r="BA78" s="10" t="str">
        <f t="shared" si="57"/>
        <v/>
      </c>
      <c r="BB78" s="10" t="str">
        <f t="shared" si="58"/>
        <v/>
      </c>
      <c r="BC78" s="10" t="str">
        <f t="shared" si="59"/>
        <v/>
      </c>
      <c r="BD78" s="10"/>
      <c r="BE78" s="10" t="str">
        <f t="shared" si="60"/>
        <v/>
      </c>
      <c r="BF78" s="10"/>
      <c r="BG78" s="10" t="b">
        <f t="shared" si="63"/>
        <v>1</v>
      </c>
      <c r="BH78" s="10" t="b">
        <f t="shared" si="61"/>
        <v>1</v>
      </c>
      <c r="BI78" s="10" t="b">
        <f t="shared" si="64"/>
        <v>0</v>
      </c>
      <c r="BJ78" s="10" t="b">
        <f t="shared" si="62"/>
        <v>0</v>
      </c>
    </row>
    <row r="79" spans="1:62" x14ac:dyDescent="0.35">
      <c r="A79" s="51"/>
      <c r="B79" s="28"/>
      <c r="C79" s="28" t="s">
        <v>4</v>
      </c>
      <c r="D79" s="28"/>
      <c r="E79" s="28" t="s">
        <v>4</v>
      </c>
      <c r="F79" s="28"/>
      <c r="G79" s="51" t="s">
        <v>4</v>
      </c>
      <c r="H79" s="28"/>
      <c r="I79" s="28" t="s">
        <v>4</v>
      </c>
      <c r="J79" s="28"/>
      <c r="K79" s="28" t="s">
        <v>4</v>
      </c>
      <c r="L79" s="28" t="s">
        <v>454</v>
      </c>
      <c r="M79" s="28"/>
      <c r="N79" s="28"/>
      <c r="O79" s="28" t="s">
        <v>4</v>
      </c>
      <c r="P79" s="51"/>
      <c r="Q79" s="28" t="s">
        <v>4</v>
      </c>
      <c r="R79" s="28"/>
      <c r="S79" s="28" t="s">
        <v>4</v>
      </c>
      <c r="T79" s="28"/>
      <c r="U79" s="28" t="s">
        <v>4</v>
      </c>
      <c r="V79" s="28"/>
      <c r="W79" s="28" t="s">
        <v>4</v>
      </c>
      <c r="X79" s="28"/>
      <c r="Y79" s="28" t="s">
        <v>4</v>
      </c>
      <c r="Z79" s="10" t="str">
        <f>IF(AND('Section 8'!$L$4=No,OR($BG79=FALSE,$BH79=FALSE)),Tab_NotReq,
IF(AND($A79="",$B79="",$D79="",$F79="",$H79="",$J79="",$P79="",$X79="",$AB79="",$AC79=""),"",
IF(COUNTIF($AB79:$BC79,Incomplete)&gt;=1,Incomplete_or_multiple_errors&amp;": "&amp;INDEX($AB$2:$BC$4,1,MATCH(Incomplete,$AB79:$BC79,0)),Complete)))</f>
        <v/>
      </c>
      <c r="AA79" s="27"/>
      <c r="AB79" s="10" t="str">
        <f t="shared" si="35"/>
        <v/>
      </c>
      <c r="AC79" s="10" t="str">
        <f>IF($AC$1=No,"",
IF(OR(BG79=FALSE,BH79=FALSE),"",
IF(AND(SUMPRODUCT(--(BI79:BI$1003=TRUE))=0,SUMPRODUCT(--(BJ79:BJ$1003=TRUE))=0),"",Incomplete)))</f>
        <v/>
      </c>
      <c r="AD79" s="10" t="str">
        <f t="shared" si="36"/>
        <v/>
      </c>
      <c r="AE79" s="10"/>
      <c r="AF79" s="10" t="str" cm="1">
        <f t="array" ref="AF79">IF(AF$1=No,"",IF(ISBLANK($A79)=TRUE,"",
IF(SUMPRODUCT(--('Section 11'!$C$4:$C$337=$A79))=0,Incomplete,Complete)))</f>
        <v/>
      </c>
      <c r="AG79" s="10" t="str">
        <f t="shared" si="37"/>
        <v/>
      </c>
      <c r="AH79" s="10" t="str">
        <f t="shared" si="38"/>
        <v/>
      </c>
      <c r="AI79" s="10" t="str">
        <f t="shared" si="39"/>
        <v/>
      </c>
      <c r="AJ79" s="10" t="str">
        <f t="shared" si="40"/>
        <v/>
      </c>
      <c r="AK79" s="10" t="str">
        <f t="shared" si="41"/>
        <v/>
      </c>
      <c r="AL79" s="10" t="str">
        <f t="shared" si="42"/>
        <v/>
      </c>
      <c r="AM79" s="10" t="str">
        <f t="shared" si="43"/>
        <v/>
      </c>
      <c r="AN79" s="10" t="str">
        <f t="shared" si="44"/>
        <v/>
      </c>
      <c r="AO79" s="10" t="str">
        <f t="shared" si="45"/>
        <v/>
      </c>
      <c r="AP79" s="10" t="str">
        <f t="shared" si="46"/>
        <v/>
      </c>
      <c r="AQ79" s="10" t="str">
        <f t="shared" si="47"/>
        <v/>
      </c>
      <c r="AR79" s="10" t="str">
        <f t="shared" si="48"/>
        <v/>
      </c>
      <c r="AS79" s="10" t="str">
        <f t="shared" si="49"/>
        <v/>
      </c>
      <c r="AT79" s="10" t="str">
        <f t="shared" si="50"/>
        <v/>
      </c>
      <c r="AU79" s="10" t="str">
        <f t="shared" si="51"/>
        <v/>
      </c>
      <c r="AV79" s="10" t="str">
        <f t="shared" si="52"/>
        <v/>
      </c>
      <c r="AW79" s="10" t="str">
        <f t="shared" si="53"/>
        <v/>
      </c>
      <c r="AX79" s="10" t="str">
        <f t="shared" si="54"/>
        <v/>
      </c>
      <c r="AY79" s="10" t="str">
        <f t="shared" si="55"/>
        <v/>
      </c>
      <c r="AZ79" s="10" t="str">
        <f t="shared" si="56"/>
        <v/>
      </c>
      <c r="BA79" s="10" t="str">
        <f t="shared" si="57"/>
        <v/>
      </c>
      <c r="BB79" s="10" t="str">
        <f t="shared" si="58"/>
        <v/>
      </c>
      <c r="BC79" s="10" t="str">
        <f t="shared" si="59"/>
        <v/>
      </c>
      <c r="BD79" s="10"/>
      <c r="BE79" s="10" t="str">
        <f t="shared" si="60"/>
        <v/>
      </c>
      <c r="BF79" s="10"/>
      <c r="BG79" s="10" t="b">
        <f t="shared" si="63"/>
        <v>1</v>
      </c>
      <c r="BH79" s="10" t="b">
        <f t="shared" si="61"/>
        <v>1</v>
      </c>
      <c r="BI79" s="10" t="b">
        <f t="shared" si="64"/>
        <v>0</v>
      </c>
      <c r="BJ79" s="10" t="b">
        <f t="shared" si="62"/>
        <v>0</v>
      </c>
    </row>
    <row r="80" spans="1:62" x14ac:dyDescent="0.35">
      <c r="A80" s="51"/>
      <c r="B80" s="28"/>
      <c r="C80" s="28" t="s">
        <v>4</v>
      </c>
      <c r="D80" s="28"/>
      <c r="E80" s="28" t="s">
        <v>4</v>
      </c>
      <c r="F80" s="28"/>
      <c r="G80" s="51" t="s">
        <v>4</v>
      </c>
      <c r="H80" s="28"/>
      <c r="I80" s="28" t="s">
        <v>4</v>
      </c>
      <c r="J80" s="28"/>
      <c r="K80" s="28" t="s">
        <v>4</v>
      </c>
      <c r="L80" s="28" t="s">
        <v>454</v>
      </c>
      <c r="M80" s="28"/>
      <c r="N80" s="28"/>
      <c r="O80" s="28" t="s">
        <v>4</v>
      </c>
      <c r="P80" s="51"/>
      <c r="Q80" s="28" t="s">
        <v>4</v>
      </c>
      <c r="R80" s="28"/>
      <c r="S80" s="28" t="s">
        <v>4</v>
      </c>
      <c r="T80" s="28"/>
      <c r="U80" s="28" t="s">
        <v>4</v>
      </c>
      <c r="V80" s="28"/>
      <c r="W80" s="28" t="s">
        <v>4</v>
      </c>
      <c r="X80" s="28"/>
      <c r="Y80" s="28" t="s">
        <v>4</v>
      </c>
      <c r="Z80" s="10" t="str">
        <f>IF(AND('Section 8'!$L$4=No,OR($BG80=FALSE,$BH80=FALSE)),Tab_NotReq,
IF(AND($A80="",$B80="",$D80="",$F80="",$H80="",$J80="",$P80="",$X80="",$AB80="",$AC80=""),"",
IF(COUNTIF($AB80:$BC80,Incomplete)&gt;=1,Incomplete_or_multiple_errors&amp;": "&amp;INDEX($AB$2:$BC$4,1,MATCH(Incomplete,$AB80:$BC80,0)),Complete)))</f>
        <v/>
      </c>
      <c r="AA80" s="27"/>
      <c r="AB80" s="10" t="str">
        <f t="shared" si="35"/>
        <v/>
      </c>
      <c r="AC80" s="10" t="str">
        <f>IF($AC$1=No,"",
IF(OR(BG80=FALSE,BH80=FALSE),"",
IF(AND(SUMPRODUCT(--(BI80:BI$1003=TRUE))=0,SUMPRODUCT(--(BJ80:BJ$1003=TRUE))=0),"",Incomplete)))</f>
        <v/>
      </c>
      <c r="AD80" s="10" t="str">
        <f t="shared" si="36"/>
        <v/>
      </c>
      <c r="AE80" s="10"/>
      <c r="AF80" s="10" t="str" cm="1">
        <f t="array" ref="AF80">IF(AF$1=No,"",IF(ISBLANK($A80)=TRUE,"",
IF(SUMPRODUCT(--('Section 11'!$C$4:$C$337=$A80))=0,Incomplete,Complete)))</f>
        <v/>
      </c>
      <c r="AG80" s="10" t="str">
        <f t="shared" si="37"/>
        <v/>
      </c>
      <c r="AH80" s="10" t="str">
        <f t="shared" si="38"/>
        <v/>
      </c>
      <c r="AI80" s="10" t="str">
        <f t="shared" si="39"/>
        <v/>
      </c>
      <c r="AJ80" s="10" t="str">
        <f t="shared" si="40"/>
        <v/>
      </c>
      <c r="AK80" s="10" t="str">
        <f t="shared" si="41"/>
        <v/>
      </c>
      <c r="AL80" s="10" t="str">
        <f t="shared" si="42"/>
        <v/>
      </c>
      <c r="AM80" s="10" t="str">
        <f t="shared" si="43"/>
        <v/>
      </c>
      <c r="AN80" s="10" t="str">
        <f t="shared" si="44"/>
        <v/>
      </c>
      <c r="AO80" s="10" t="str">
        <f t="shared" si="45"/>
        <v/>
      </c>
      <c r="AP80" s="10" t="str">
        <f t="shared" si="46"/>
        <v/>
      </c>
      <c r="AQ80" s="10" t="str">
        <f t="shared" si="47"/>
        <v/>
      </c>
      <c r="AR80" s="10" t="str">
        <f t="shared" si="48"/>
        <v/>
      </c>
      <c r="AS80" s="10" t="str">
        <f t="shared" si="49"/>
        <v/>
      </c>
      <c r="AT80" s="10" t="str">
        <f t="shared" si="50"/>
        <v/>
      </c>
      <c r="AU80" s="10" t="str">
        <f t="shared" si="51"/>
        <v/>
      </c>
      <c r="AV80" s="10" t="str">
        <f t="shared" si="52"/>
        <v/>
      </c>
      <c r="AW80" s="10" t="str">
        <f t="shared" si="53"/>
        <v/>
      </c>
      <c r="AX80" s="10" t="str">
        <f t="shared" si="54"/>
        <v/>
      </c>
      <c r="AY80" s="10" t="str">
        <f t="shared" si="55"/>
        <v/>
      </c>
      <c r="AZ80" s="10" t="str">
        <f t="shared" si="56"/>
        <v/>
      </c>
      <c r="BA80" s="10" t="str">
        <f t="shared" si="57"/>
        <v/>
      </c>
      <c r="BB80" s="10" t="str">
        <f t="shared" si="58"/>
        <v/>
      </c>
      <c r="BC80" s="10" t="str">
        <f t="shared" si="59"/>
        <v/>
      </c>
      <c r="BD80" s="10"/>
      <c r="BE80" s="10" t="str">
        <f t="shared" si="60"/>
        <v/>
      </c>
      <c r="BF80" s="10"/>
      <c r="BG80" s="10" t="b">
        <f t="shared" si="63"/>
        <v>1</v>
      </c>
      <c r="BH80" s="10" t="b">
        <f t="shared" si="61"/>
        <v>1</v>
      </c>
      <c r="BI80" s="10" t="b">
        <f t="shared" si="64"/>
        <v>0</v>
      </c>
      <c r="BJ80" s="10" t="b">
        <f t="shared" si="62"/>
        <v>0</v>
      </c>
    </row>
    <row r="81" spans="1:62" x14ac:dyDescent="0.35">
      <c r="A81" s="51"/>
      <c r="B81" s="28"/>
      <c r="C81" s="28" t="s">
        <v>4</v>
      </c>
      <c r="D81" s="28"/>
      <c r="E81" s="28" t="s">
        <v>4</v>
      </c>
      <c r="F81" s="28"/>
      <c r="G81" s="51" t="s">
        <v>4</v>
      </c>
      <c r="H81" s="28"/>
      <c r="I81" s="28" t="s">
        <v>4</v>
      </c>
      <c r="J81" s="28"/>
      <c r="K81" s="28" t="s">
        <v>4</v>
      </c>
      <c r="L81" s="28" t="s">
        <v>454</v>
      </c>
      <c r="M81" s="28"/>
      <c r="N81" s="28"/>
      <c r="O81" s="28" t="s">
        <v>4</v>
      </c>
      <c r="P81" s="51"/>
      <c r="Q81" s="28" t="s">
        <v>4</v>
      </c>
      <c r="R81" s="28"/>
      <c r="S81" s="28" t="s">
        <v>4</v>
      </c>
      <c r="T81" s="28"/>
      <c r="U81" s="28" t="s">
        <v>4</v>
      </c>
      <c r="V81" s="28"/>
      <c r="W81" s="28" t="s">
        <v>4</v>
      </c>
      <c r="X81" s="28"/>
      <c r="Y81" s="28" t="s">
        <v>4</v>
      </c>
      <c r="Z81" s="10" t="str">
        <f>IF(AND('Section 8'!$L$4=No,OR($BG81=FALSE,$BH81=FALSE)),Tab_NotReq,
IF(AND($A81="",$B81="",$D81="",$F81="",$H81="",$J81="",$P81="",$X81="",$AB81="",$AC81=""),"",
IF(COUNTIF($AB81:$BC81,Incomplete)&gt;=1,Incomplete_or_multiple_errors&amp;": "&amp;INDEX($AB$2:$BC$4,1,MATCH(Incomplete,$AB81:$BC81,0)),Complete)))</f>
        <v/>
      </c>
      <c r="AA81" s="27"/>
      <c r="AB81" s="10" t="str">
        <f t="shared" si="35"/>
        <v/>
      </c>
      <c r="AC81" s="10" t="str">
        <f>IF($AC$1=No,"",
IF(OR(BG81=FALSE,BH81=FALSE),"",
IF(AND(SUMPRODUCT(--(BI81:BI$1003=TRUE))=0,SUMPRODUCT(--(BJ81:BJ$1003=TRUE))=0),"",Incomplete)))</f>
        <v/>
      </c>
      <c r="AD81" s="10" t="str">
        <f t="shared" si="36"/>
        <v/>
      </c>
      <c r="AE81" s="10"/>
      <c r="AF81" s="10" t="str" cm="1">
        <f t="array" ref="AF81">IF(AF$1=No,"",IF(ISBLANK($A81)=TRUE,"",
IF(SUMPRODUCT(--('Section 11'!$C$4:$C$337=$A81))=0,Incomplete,Complete)))</f>
        <v/>
      </c>
      <c r="AG81" s="10" t="str">
        <f t="shared" si="37"/>
        <v/>
      </c>
      <c r="AH81" s="10" t="str">
        <f t="shared" si="38"/>
        <v/>
      </c>
      <c r="AI81" s="10" t="str">
        <f t="shared" si="39"/>
        <v/>
      </c>
      <c r="AJ81" s="10" t="str">
        <f t="shared" si="40"/>
        <v/>
      </c>
      <c r="AK81" s="10" t="str">
        <f t="shared" si="41"/>
        <v/>
      </c>
      <c r="AL81" s="10" t="str">
        <f t="shared" si="42"/>
        <v/>
      </c>
      <c r="AM81" s="10" t="str">
        <f t="shared" si="43"/>
        <v/>
      </c>
      <c r="AN81" s="10" t="str">
        <f t="shared" si="44"/>
        <v/>
      </c>
      <c r="AO81" s="10" t="str">
        <f t="shared" si="45"/>
        <v/>
      </c>
      <c r="AP81" s="10" t="str">
        <f t="shared" si="46"/>
        <v/>
      </c>
      <c r="AQ81" s="10" t="str">
        <f t="shared" si="47"/>
        <v/>
      </c>
      <c r="AR81" s="10" t="str">
        <f t="shared" si="48"/>
        <v/>
      </c>
      <c r="AS81" s="10" t="str">
        <f t="shared" si="49"/>
        <v/>
      </c>
      <c r="AT81" s="10" t="str">
        <f t="shared" si="50"/>
        <v/>
      </c>
      <c r="AU81" s="10" t="str">
        <f t="shared" si="51"/>
        <v/>
      </c>
      <c r="AV81" s="10" t="str">
        <f t="shared" si="52"/>
        <v/>
      </c>
      <c r="AW81" s="10" t="str">
        <f t="shared" si="53"/>
        <v/>
      </c>
      <c r="AX81" s="10" t="str">
        <f t="shared" si="54"/>
        <v/>
      </c>
      <c r="AY81" s="10" t="str">
        <f t="shared" si="55"/>
        <v/>
      </c>
      <c r="AZ81" s="10" t="str">
        <f t="shared" si="56"/>
        <v/>
      </c>
      <c r="BA81" s="10" t="str">
        <f t="shared" si="57"/>
        <v/>
      </c>
      <c r="BB81" s="10" t="str">
        <f t="shared" si="58"/>
        <v/>
      </c>
      <c r="BC81" s="10" t="str">
        <f t="shared" si="59"/>
        <v/>
      </c>
      <c r="BD81" s="10"/>
      <c r="BE81" s="10" t="str">
        <f t="shared" si="60"/>
        <v/>
      </c>
      <c r="BF81" s="10"/>
      <c r="BG81" s="10" t="b">
        <f t="shared" si="63"/>
        <v>1</v>
      </c>
      <c r="BH81" s="10" t="b">
        <f t="shared" si="61"/>
        <v>1</v>
      </c>
      <c r="BI81" s="10" t="b">
        <f t="shared" si="64"/>
        <v>0</v>
      </c>
      <c r="BJ81" s="10" t="b">
        <f t="shared" si="62"/>
        <v>0</v>
      </c>
    </row>
    <row r="82" spans="1:62" x14ac:dyDescent="0.35">
      <c r="A82" s="51"/>
      <c r="B82" s="28"/>
      <c r="C82" s="28" t="s">
        <v>4</v>
      </c>
      <c r="D82" s="28"/>
      <c r="E82" s="28" t="s">
        <v>4</v>
      </c>
      <c r="F82" s="28"/>
      <c r="G82" s="51" t="s">
        <v>4</v>
      </c>
      <c r="H82" s="28"/>
      <c r="I82" s="28" t="s">
        <v>4</v>
      </c>
      <c r="J82" s="28"/>
      <c r="K82" s="28" t="s">
        <v>4</v>
      </c>
      <c r="L82" s="28" t="s">
        <v>454</v>
      </c>
      <c r="M82" s="28"/>
      <c r="N82" s="28"/>
      <c r="O82" s="28" t="s">
        <v>4</v>
      </c>
      <c r="P82" s="51"/>
      <c r="Q82" s="28" t="s">
        <v>4</v>
      </c>
      <c r="R82" s="28"/>
      <c r="S82" s="28" t="s">
        <v>4</v>
      </c>
      <c r="T82" s="28"/>
      <c r="U82" s="28" t="s">
        <v>4</v>
      </c>
      <c r="V82" s="28"/>
      <c r="W82" s="28" t="s">
        <v>4</v>
      </c>
      <c r="X82" s="28"/>
      <c r="Y82" s="28" t="s">
        <v>4</v>
      </c>
      <c r="Z82" s="10" t="str">
        <f>IF(AND('Section 8'!$L$4=No,OR($BG82=FALSE,$BH82=FALSE)),Tab_NotReq,
IF(AND($A82="",$B82="",$D82="",$F82="",$H82="",$J82="",$P82="",$X82="",$AB82="",$AC82=""),"",
IF(COUNTIF($AB82:$BC82,Incomplete)&gt;=1,Incomplete_or_multiple_errors&amp;": "&amp;INDEX($AB$2:$BC$4,1,MATCH(Incomplete,$AB82:$BC82,0)),Complete)))</f>
        <v/>
      </c>
      <c r="AA82" s="27"/>
      <c r="AB82" s="10" t="str">
        <f t="shared" si="35"/>
        <v/>
      </c>
      <c r="AC82" s="10" t="str">
        <f>IF($AC$1=No,"",
IF(OR(BG82=FALSE,BH82=FALSE),"",
IF(AND(SUMPRODUCT(--(BI82:BI$1003=TRUE))=0,SUMPRODUCT(--(BJ82:BJ$1003=TRUE))=0),"",Incomplete)))</f>
        <v/>
      </c>
      <c r="AD82" s="10" t="str">
        <f t="shared" si="36"/>
        <v/>
      </c>
      <c r="AE82" s="10"/>
      <c r="AF82" s="10" t="str" cm="1">
        <f t="array" ref="AF82">IF(AF$1=No,"",IF(ISBLANK($A82)=TRUE,"",
IF(SUMPRODUCT(--('Section 11'!$C$4:$C$337=$A82))=0,Incomplete,Complete)))</f>
        <v/>
      </c>
      <c r="AG82" s="10" t="str">
        <f t="shared" si="37"/>
        <v/>
      </c>
      <c r="AH82" s="10" t="str">
        <f t="shared" si="38"/>
        <v/>
      </c>
      <c r="AI82" s="10" t="str">
        <f t="shared" si="39"/>
        <v/>
      </c>
      <c r="AJ82" s="10" t="str">
        <f t="shared" si="40"/>
        <v/>
      </c>
      <c r="AK82" s="10" t="str">
        <f t="shared" si="41"/>
        <v/>
      </c>
      <c r="AL82" s="10" t="str">
        <f t="shared" si="42"/>
        <v/>
      </c>
      <c r="AM82" s="10" t="str">
        <f t="shared" si="43"/>
        <v/>
      </c>
      <c r="AN82" s="10" t="str">
        <f t="shared" si="44"/>
        <v/>
      </c>
      <c r="AO82" s="10" t="str">
        <f t="shared" si="45"/>
        <v/>
      </c>
      <c r="AP82" s="10" t="str">
        <f t="shared" si="46"/>
        <v/>
      </c>
      <c r="AQ82" s="10" t="str">
        <f t="shared" si="47"/>
        <v/>
      </c>
      <c r="AR82" s="10" t="str">
        <f t="shared" si="48"/>
        <v/>
      </c>
      <c r="AS82" s="10" t="str">
        <f t="shared" si="49"/>
        <v/>
      </c>
      <c r="AT82" s="10" t="str">
        <f t="shared" si="50"/>
        <v/>
      </c>
      <c r="AU82" s="10" t="str">
        <f t="shared" si="51"/>
        <v/>
      </c>
      <c r="AV82" s="10" t="str">
        <f t="shared" si="52"/>
        <v/>
      </c>
      <c r="AW82" s="10" t="str">
        <f t="shared" si="53"/>
        <v/>
      </c>
      <c r="AX82" s="10" t="str">
        <f t="shared" si="54"/>
        <v/>
      </c>
      <c r="AY82" s="10" t="str">
        <f t="shared" si="55"/>
        <v/>
      </c>
      <c r="AZ82" s="10" t="str">
        <f t="shared" si="56"/>
        <v/>
      </c>
      <c r="BA82" s="10" t="str">
        <f t="shared" si="57"/>
        <v/>
      </c>
      <c r="BB82" s="10" t="str">
        <f t="shared" si="58"/>
        <v/>
      </c>
      <c r="BC82" s="10" t="str">
        <f t="shared" si="59"/>
        <v/>
      </c>
      <c r="BD82" s="10"/>
      <c r="BE82" s="10" t="str">
        <f t="shared" si="60"/>
        <v/>
      </c>
      <c r="BF82" s="10"/>
      <c r="BG82" s="10" t="b">
        <f t="shared" si="63"/>
        <v>1</v>
      </c>
      <c r="BH82" s="10" t="b">
        <f t="shared" si="61"/>
        <v>1</v>
      </c>
      <c r="BI82" s="10" t="b">
        <f t="shared" si="64"/>
        <v>0</v>
      </c>
      <c r="BJ82" s="10" t="b">
        <f t="shared" si="62"/>
        <v>0</v>
      </c>
    </row>
    <row r="83" spans="1:62" x14ac:dyDescent="0.35">
      <c r="A83" s="51"/>
      <c r="B83" s="28"/>
      <c r="C83" s="28" t="s">
        <v>4</v>
      </c>
      <c r="D83" s="28"/>
      <c r="E83" s="28" t="s">
        <v>4</v>
      </c>
      <c r="F83" s="28"/>
      <c r="G83" s="51" t="s">
        <v>4</v>
      </c>
      <c r="H83" s="28"/>
      <c r="I83" s="28" t="s">
        <v>4</v>
      </c>
      <c r="J83" s="28"/>
      <c r="K83" s="28" t="s">
        <v>4</v>
      </c>
      <c r="L83" s="28" t="s">
        <v>454</v>
      </c>
      <c r="M83" s="28"/>
      <c r="N83" s="28"/>
      <c r="O83" s="28" t="s">
        <v>4</v>
      </c>
      <c r="P83" s="51"/>
      <c r="Q83" s="28" t="s">
        <v>4</v>
      </c>
      <c r="R83" s="28"/>
      <c r="S83" s="28" t="s">
        <v>4</v>
      </c>
      <c r="T83" s="28"/>
      <c r="U83" s="28" t="s">
        <v>4</v>
      </c>
      <c r="V83" s="28"/>
      <c r="W83" s="28" t="s">
        <v>4</v>
      </c>
      <c r="X83" s="28"/>
      <c r="Y83" s="28" t="s">
        <v>4</v>
      </c>
      <c r="Z83" s="10" t="str">
        <f>IF(AND('Section 8'!$L$4=No,OR($BG83=FALSE,$BH83=FALSE)),Tab_NotReq,
IF(AND($A83="",$B83="",$D83="",$F83="",$H83="",$J83="",$P83="",$X83="",$AB83="",$AC83=""),"",
IF(COUNTIF($AB83:$BC83,Incomplete)&gt;=1,Incomplete_or_multiple_errors&amp;": "&amp;INDEX($AB$2:$BC$4,1,MATCH(Incomplete,$AB83:$BC83,0)),Complete)))</f>
        <v/>
      </c>
      <c r="AA83" s="27"/>
      <c r="AB83" s="10" t="str">
        <f t="shared" si="35"/>
        <v/>
      </c>
      <c r="AC83" s="10" t="str">
        <f>IF($AC$1=No,"",
IF(OR(BG83=FALSE,BH83=FALSE),"",
IF(AND(SUMPRODUCT(--(BI83:BI$1003=TRUE))=0,SUMPRODUCT(--(BJ83:BJ$1003=TRUE))=0),"",Incomplete)))</f>
        <v/>
      </c>
      <c r="AD83" s="10" t="str">
        <f t="shared" si="36"/>
        <v/>
      </c>
      <c r="AE83" s="10"/>
      <c r="AF83" s="10" t="str" cm="1">
        <f t="array" ref="AF83">IF(AF$1=No,"",IF(ISBLANK($A83)=TRUE,"",
IF(SUMPRODUCT(--('Section 11'!$C$4:$C$337=$A83))=0,Incomplete,Complete)))</f>
        <v/>
      </c>
      <c r="AG83" s="10" t="str">
        <f t="shared" si="37"/>
        <v/>
      </c>
      <c r="AH83" s="10" t="str">
        <f t="shared" si="38"/>
        <v/>
      </c>
      <c r="AI83" s="10" t="str">
        <f t="shared" si="39"/>
        <v/>
      </c>
      <c r="AJ83" s="10" t="str">
        <f t="shared" si="40"/>
        <v/>
      </c>
      <c r="AK83" s="10" t="str">
        <f t="shared" si="41"/>
        <v/>
      </c>
      <c r="AL83" s="10" t="str">
        <f t="shared" si="42"/>
        <v/>
      </c>
      <c r="AM83" s="10" t="str">
        <f t="shared" si="43"/>
        <v/>
      </c>
      <c r="AN83" s="10" t="str">
        <f t="shared" si="44"/>
        <v/>
      </c>
      <c r="AO83" s="10" t="str">
        <f t="shared" si="45"/>
        <v/>
      </c>
      <c r="AP83" s="10" t="str">
        <f t="shared" si="46"/>
        <v/>
      </c>
      <c r="AQ83" s="10" t="str">
        <f t="shared" si="47"/>
        <v/>
      </c>
      <c r="AR83" s="10" t="str">
        <f t="shared" si="48"/>
        <v/>
      </c>
      <c r="AS83" s="10" t="str">
        <f t="shared" si="49"/>
        <v/>
      </c>
      <c r="AT83" s="10" t="str">
        <f t="shared" si="50"/>
        <v/>
      </c>
      <c r="AU83" s="10" t="str">
        <f t="shared" si="51"/>
        <v/>
      </c>
      <c r="AV83" s="10" t="str">
        <f t="shared" si="52"/>
        <v/>
      </c>
      <c r="AW83" s="10" t="str">
        <f t="shared" si="53"/>
        <v/>
      </c>
      <c r="AX83" s="10" t="str">
        <f t="shared" si="54"/>
        <v/>
      </c>
      <c r="AY83" s="10" t="str">
        <f t="shared" si="55"/>
        <v/>
      </c>
      <c r="AZ83" s="10" t="str">
        <f t="shared" si="56"/>
        <v/>
      </c>
      <c r="BA83" s="10" t="str">
        <f t="shared" si="57"/>
        <v/>
      </c>
      <c r="BB83" s="10" t="str">
        <f t="shared" si="58"/>
        <v/>
      </c>
      <c r="BC83" s="10" t="str">
        <f t="shared" si="59"/>
        <v/>
      </c>
      <c r="BD83" s="10"/>
      <c r="BE83" s="10" t="str">
        <f t="shared" si="60"/>
        <v/>
      </c>
      <c r="BF83" s="10"/>
      <c r="BG83" s="10" t="b">
        <f t="shared" si="63"/>
        <v>1</v>
      </c>
      <c r="BH83" s="10" t="b">
        <f t="shared" si="61"/>
        <v>1</v>
      </c>
      <c r="BI83" s="10" t="b">
        <f t="shared" si="64"/>
        <v>0</v>
      </c>
      <c r="BJ83" s="10" t="b">
        <f t="shared" si="62"/>
        <v>0</v>
      </c>
    </row>
    <row r="84" spans="1:62" x14ac:dyDescent="0.35">
      <c r="A84" s="51"/>
      <c r="B84" s="28"/>
      <c r="C84" s="28" t="s">
        <v>4</v>
      </c>
      <c r="D84" s="28"/>
      <c r="E84" s="28" t="s">
        <v>4</v>
      </c>
      <c r="F84" s="28"/>
      <c r="G84" s="51" t="s">
        <v>4</v>
      </c>
      <c r="H84" s="28"/>
      <c r="I84" s="28" t="s">
        <v>4</v>
      </c>
      <c r="J84" s="28"/>
      <c r="K84" s="28" t="s">
        <v>4</v>
      </c>
      <c r="L84" s="28" t="s">
        <v>454</v>
      </c>
      <c r="M84" s="28"/>
      <c r="N84" s="28"/>
      <c r="O84" s="28" t="s">
        <v>4</v>
      </c>
      <c r="P84" s="51"/>
      <c r="Q84" s="28" t="s">
        <v>4</v>
      </c>
      <c r="R84" s="28"/>
      <c r="S84" s="28" t="s">
        <v>4</v>
      </c>
      <c r="T84" s="28"/>
      <c r="U84" s="28" t="s">
        <v>4</v>
      </c>
      <c r="V84" s="28"/>
      <c r="W84" s="28" t="s">
        <v>4</v>
      </c>
      <c r="X84" s="28"/>
      <c r="Y84" s="28" t="s">
        <v>4</v>
      </c>
      <c r="Z84" s="10" t="str">
        <f>IF(AND('Section 8'!$L$4=No,OR($BG84=FALSE,$BH84=FALSE)),Tab_NotReq,
IF(AND($A84="",$B84="",$D84="",$F84="",$H84="",$J84="",$P84="",$X84="",$AB84="",$AC84=""),"",
IF(COUNTIF($AB84:$BC84,Incomplete)&gt;=1,Incomplete_or_multiple_errors&amp;": "&amp;INDEX($AB$2:$BC$4,1,MATCH(Incomplete,$AB84:$BC84,0)),Complete)))</f>
        <v/>
      </c>
      <c r="AA84" s="27"/>
      <c r="AB84" s="10" t="str">
        <f t="shared" si="35"/>
        <v/>
      </c>
      <c r="AC84" s="10" t="str">
        <f>IF($AC$1=No,"",
IF(OR(BG84=FALSE,BH84=FALSE),"",
IF(AND(SUMPRODUCT(--(BI84:BI$1003=TRUE))=0,SUMPRODUCT(--(BJ84:BJ$1003=TRUE))=0),"",Incomplete)))</f>
        <v/>
      </c>
      <c r="AD84" s="10" t="str">
        <f t="shared" si="36"/>
        <v/>
      </c>
      <c r="AE84" s="10"/>
      <c r="AF84" s="10" t="str" cm="1">
        <f t="array" ref="AF84">IF(AF$1=No,"",IF(ISBLANK($A84)=TRUE,"",
IF(SUMPRODUCT(--('Section 11'!$C$4:$C$337=$A84))=0,Incomplete,Complete)))</f>
        <v/>
      </c>
      <c r="AG84" s="10" t="str">
        <f t="shared" si="37"/>
        <v/>
      </c>
      <c r="AH84" s="10" t="str">
        <f t="shared" si="38"/>
        <v/>
      </c>
      <c r="AI84" s="10" t="str">
        <f t="shared" si="39"/>
        <v/>
      </c>
      <c r="AJ84" s="10" t="str">
        <f t="shared" si="40"/>
        <v/>
      </c>
      <c r="AK84" s="10" t="str">
        <f t="shared" si="41"/>
        <v/>
      </c>
      <c r="AL84" s="10" t="str">
        <f t="shared" si="42"/>
        <v/>
      </c>
      <c r="AM84" s="10" t="str">
        <f t="shared" si="43"/>
        <v/>
      </c>
      <c r="AN84" s="10" t="str">
        <f t="shared" si="44"/>
        <v/>
      </c>
      <c r="AO84" s="10" t="str">
        <f t="shared" si="45"/>
        <v/>
      </c>
      <c r="AP84" s="10" t="str">
        <f t="shared" si="46"/>
        <v/>
      </c>
      <c r="AQ84" s="10" t="str">
        <f t="shared" si="47"/>
        <v/>
      </c>
      <c r="AR84" s="10" t="str">
        <f t="shared" si="48"/>
        <v/>
      </c>
      <c r="AS84" s="10" t="str">
        <f t="shared" si="49"/>
        <v/>
      </c>
      <c r="AT84" s="10" t="str">
        <f t="shared" si="50"/>
        <v/>
      </c>
      <c r="AU84" s="10" t="str">
        <f t="shared" si="51"/>
        <v/>
      </c>
      <c r="AV84" s="10" t="str">
        <f t="shared" si="52"/>
        <v/>
      </c>
      <c r="AW84" s="10" t="str">
        <f t="shared" si="53"/>
        <v/>
      </c>
      <c r="AX84" s="10" t="str">
        <f t="shared" si="54"/>
        <v/>
      </c>
      <c r="AY84" s="10" t="str">
        <f t="shared" si="55"/>
        <v/>
      </c>
      <c r="AZ84" s="10" t="str">
        <f t="shared" si="56"/>
        <v/>
      </c>
      <c r="BA84" s="10" t="str">
        <f t="shared" si="57"/>
        <v/>
      </c>
      <c r="BB84" s="10" t="str">
        <f t="shared" si="58"/>
        <v/>
      </c>
      <c r="BC84" s="10" t="str">
        <f t="shared" si="59"/>
        <v/>
      </c>
      <c r="BD84" s="10"/>
      <c r="BE84" s="10" t="str">
        <f t="shared" si="60"/>
        <v/>
      </c>
      <c r="BF84" s="10"/>
      <c r="BG84" s="10" t="b">
        <f t="shared" si="63"/>
        <v>1</v>
      </c>
      <c r="BH84" s="10" t="b">
        <f t="shared" si="61"/>
        <v>1</v>
      </c>
      <c r="BI84" s="10" t="b">
        <f t="shared" si="64"/>
        <v>0</v>
      </c>
      <c r="BJ84" s="10" t="b">
        <f t="shared" si="62"/>
        <v>0</v>
      </c>
    </row>
    <row r="85" spans="1:62" x14ac:dyDescent="0.35">
      <c r="A85" s="51"/>
      <c r="B85" s="28"/>
      <c r="C85" s="28" t="s">
        <v>4</v>
      </c>
      <c r="D85" s="28"/>
      <c r="E85" s="28" t="s">
        <v>4</v>
      </c>
      <c r="F85" s="28"/>
      <c r="G85" s="51" t="s">
        <v>4</v>
      </c>
      <c r="H85" s="28"/>
      <c r="I85" s="28" t="s">
        <v>4</v>
      </c>
      <c r="J85" s="28"/>
      <c r="K85" s="28" t="s">
        <v>4</v>
      </c>
      <c r="L85" s="28" t="s">
        <v>454</v>
      </c>
      <c r="M85" s="28"/>
      <c r="N85" s="28"/>
      <c r="O85" s="28" t="s">
        <v>4</v>
      </c>
      <c r="P85" s="51"/>
      <c r="Q85" s="28" t="s">
        <v>4</v>
      </c>
      <c r="R85" s="28"/>
      <c r="S85" s="28" t="s">
        <v>4</v>
      </c>
      <c r="T85" s="28"/>
      <c r="U85" s="28" t="s">
        <v>4</v>
      </c>
      <c r="V85" s="28"/>
      <c r="W85" s="28" t="s">
        <v>4</v>
      </c>
      <c r="X85" s="28"/>
      <c r="Y85" s="28" t="s">
        <v>4</v>
      </c>
      <c r="Z85" s="10" t="str">
        <f>IF(AND('Section 8'!$L$4=No,OR($BG85=FALSE,$BH85=FALSE)),Tab_NotReq,
IF(AND($A85="",$B85="",$D85="",$F85="",$H85="",$J85="",$P85="",$X85="",$AB85="",$AC85=""),"",
IF(COUNTIF($AB85:$BC85,Incomplete)&gt;=1,Incomplete_or_multiple_errors&amp;": "&amp;INDEX($AB$2:$BC$4,1,MATCH(Incomplete,$AB85:$BC85,0)),Complete)))</f>
        <v/>
      </c>
      <c r="AA85" s="27"/>
      <c r="AB85" s="10" t="str">
        <f t="shared" si="35"/>
        <v/>
      </c>
      <c r="AC85" s="10" t="str">
        <f>IF($AC$1=No,"",
IF(OR(BG85=FALSE,BH85=FALSE),"",
IF(AND(SUMPRODUCT(--(BI85:BI$1003=TRUE))=0,SUMPRODUCT(--(BJ85:BJ$1003=TRUE))=0),"",Incomplete)))</f>
        <v/>
      </c>
      <c r="AD85" s="10" t="str">
        <f t="shared" si="36"/>
        <v/>
      </c>
      <c r="AE85" s="10"/>
      <c r="AF85" s="10" t="str" cm="1">
        <f t="array" ref="AF85">IF(AF$1=No,"",IF(ISBLANK($A85)=TRUE,"",
IF(SUMPRODUCT(--('Section 11'!$C$4:$C$337=$A85))=0,Incomplete,Complete)))</f>
        <v/>
      </c>
      <c r="AG85" s="10" t="str">
        <f t="shared" si="37"/>
        <v/>
      </c>
      <c r="AH85" s="10" t="str">
        <f t="shared" si="38"/>
        <v/>
      </c>
      <c r="AI85" s="10" t="str">
        <f t="shared" si="39"/>
        <v/>
      </c>
      <c r="AJ85" s="10" t="str">
        <f t="shared" si="40"/>
        <v/>
      </c>
      <c r="AK85" s="10" t="str">
        <f t="shared" si="41"/>
        <v/>
      </c>
      <c r="AL85" s="10" t="str">
        <f t="shared" si="42"/>
        <v/>
      </c>
      <c r="AM85" s="10" t="str">
        <f t="shared" si="43"/>
        <v/>
      </c>
      <c r="AN85" s="10" t="str">
        <f t="shared" si="44"/>
        <v/>
      </c>
      <c r="AO85" s="10" t="str">
        <f t="shared" si="45"/>
        <v/>
      </c>
      <c r="AP85" s="10" t="str">
        <f t="shared" si="46"/>
        <v/>
      </c>
      <c r="AQ85" s="10" t="str">
        <f t="shared" si="47"/>
        <v/>
      </c>
      <c r="AR85" s="10" t="str">
        <f t="shared" si="48"/>
        <v/>
      </c>
      <c r="AS85" s="10" t="str">
        <f t="shared" si="49"/>
        <v/>
      </c>
      <c r="AT85" s="10" t="str">
        <f t="shared" si="50"/>
        <v/>
      </c>
      <c r="AU85" s="10" t="str">
        <f t="shared" si="51"/>
        <v/>
      </c>
      <c r="AV85" s="10" t="str">
        <f t="shared" si="52"/>
        <v/>
      </c>
      <c r="AW85" s="10" t="str">
        <f t="shared" si="53"/>
        <v/>
      </c>
      <c r="AX85" s="10" t="str">
        <f t="shared" si="54"/>
        <v/>
      </c>
      <c r="AY85" s="10" t="str">
        <f t="shared" si="55"/>
        <v/>
      </c>
      <c r="AZ85" s="10" t="str">
        <f t="shared" si="56"/>
        <v/>
      </c>
      <c r="BA85" s="10" t="str">
        <f t="shared" si="57"/>
        <v/>
      </c>
      <c r="BB85" s="10" t="str">
        <f t="shared" si="58"/>
        <v/>
      </c>
      <c r="BC85" s="10" t="str">
        <f t="shared" si="59"/>
        <v/>
      </c>
      <c r="BD85" s="10"/>
      <c r="BE85" s="10" t="str">
        <f t="shared" si="60"/>
        <v/>
      </c>
      <c r="BF85" s="10"/>
      <c r="BG85" s="10" t="b">
        <f t="shared" si="63"/>
        <v>1</v>
      </c>
      <c r="BH85" s="10" t="b">
        <f t="shared" si="61"/>
        <v>1</v>
      </c>
      <c r="BI85" s="10" t="b">
        <f t="shared" si="64"/>
        <v>0</v>
      </c>
      <c r="BJ85" s="10" t="b">
        <f t="shared" si="62"/>
        <v>0</v>
      </c>
    </row>
    <row r="86" spans="1:62" x14ac:dyDescent="0.35">
      <c r="A86" s="51"/>
      <c r="B86" s="28"/>
      <c r="C86" s="28" t="s">
        <v>4</v>
      </c>
      <c r="D86" s="28"/>
      <c r="E86" s="28" t="s">
        <v>4</v>
      </c>
      <c r="F86" s="28"/>
      <c r="G86" s="51" t="s">
        <v>4</v>
      </c>
      <c r="H86" s="28"/>
      <c r="I86" s="28" t="s">
        <v>4</v>
      </c>
      <c r="J86" s="28"/>
      <c r="K86" s="28" t="s">
        <v>4</v>
      </c>
      <c r="L86" s="28" t="s">
        <v>454</v>
      </c>
      <c r="M86" s="28"/>
      <c r="N86" s="28"/>
      <c r="O86" s="28" t="s">
        <v>4</v>
      </c>
      <c r="P86" s="51"/>
      <c r="Q86" s="28" t="s">
        <v>4</v>
      </c>
      <c r="R86" s="28"/>
      <c r="S86" s="28" t="s">
        <v>4</v>
      </c>
      <c r="T86" s="28"/>
      <c r="U86" s="28" t="s">
        <v>4</v>
      </c>
      <c r="V86" s="28"/>
      <c r="W86" s="28" t="s">
        <v>4</v>
      </c>
      <c r="X86" s="28"/>
      <c r="Y86" s="28" t="s">
        <v>4</v>
      </c>
      <c r="Z86" s="10" t="str">
        <f>IF(AND('Section 8'!$L$4=No,OR($BG86=FALSE,$BH86=FALSE)),Tab_NotReq,
IF(AND($A86="",$B86="",$D86="",$F86="",$H86="",$J86="",$P86="",$X86="",$AB86="",$AC86=""),"",
IF(COUNTIF($AB86:$BC86,Incomplete)&gt;=1,Incomplete_or_multiple_errors&amp;": "&amp;INDEX($AB$2:$BC$4,1,MATCH(Incomplete,$AB86:$BC86,0)),Complete)))</f>
        <v/>
      </c>
      <c r="AA86" s="27"/>
      <c r="AB86" s="10" t="str">
        <f t="shared" si="35"/>
        <v/>
      </c>
      <c r="AC86" s="10" t="str">
        <f>IF($AC$1=No,"",
IF(OR(BG86=FALSE,BH86=FALSE),"",
IF(AND(SUMPRODUCT(--(BI86:BI$1003=TRUE))=0,SUMPRODUCT(--(BJ86:BJ$1003=TRUE))=0),"",Incomplete)))</f>
        <v/>
      </c>
      <c r="AD86" s="10" t="str">
        <f t="shared" si="36"/>
        <v/>
      </c>
      <c r="AE86" s="10"/>
      <c r="AF86" s="10" t="str" cm="1">
        <f t="array" ref="AF86">IF(AF$1=No,"",IF(ISBLANK($A86)=TRUE,"",
IF(SUMPRODUCT(--('Section 11'!$C$4:$C$337=$A86))=0,Incomplete,Complete)))</f>
        <v/>
      </c>
      <c r="AG86" s="10" t="str">
        <f t="shared" si="37"/>
        <v/>
      </c>
      <c r="AH86" s="10" t="str">
        <f t="shared" si="38"/>
        <v/>
      </c>
      <c r="AI86" s="10" t="str">
        <f t="shared" si="39"/>
        <v/>
      </c>
      <c r="AJ86" s="10" t="str">
        <f t="shared" si="40"/>
        <v/>
      </c>
      <c r="AK86" s="10" t="str">
        <f t="shared" si="41"/>
        <v/>
      </c>
      <c r="AL86" s="10" t="str">
        <f t="shared" si="42"/>
        <v/>
      </c>
      <c r="AM86" s="10" t="str">
        <f t="shared" si="43"/>
        <v/>
      </c>
      <c r="AN86" s="10" t="str">
        <f t="shared" si="44"/>
        <v/>
      </c>
      <c r="AO86" s="10" t="str">
        <f t="shared" si="45"/>
        <v/>
      </c>
      <c r="AP86" s="10" t="str">
        <f t="shared" si="46"/>
        <v/>
      </c>
      <c r="AQ86" s="10" t="str">
        <f t="shared" si="47"/>
        <v/>
      </c>
      <c r="AR86" s="10" t="str">
        <f t="shared" si="48"/>
        <v/>
      </c>
      <c r="AS86" s="10" t="str">
        <f t="shared" si="49"/>
        <v/>
      </c>
      <c r="AT86" s="10" t="str">
        <f t="shared" si="50"/>
        <v/>
      </c>
      <c r="AU86" s="10" t="str">
        <f t="shared" si="51"/>
        <v/>
      </c>
      <c r="AV86" s="10" t="str">
        <f t="shared" si="52"/>
        <v/>
      </c>
      <c r="AW86" s="10" t="str">
        <f t="shared" si="53"/>
        <v/>
      </c>
      <c r="AX86" s="10" t="str">
        <f t="shared" si="54"/>
        <v/>
      </c>
      <c r="AY86" s="10" t="str">
        <f t="shared" si="55"/>
        <v/>
      </c>
      <c r="AZ86" s="10" t="str">
        <f t="shared" si="56"/>
        <v/>
      </c>
      <c r="BA86" s="10" t="str">
        <f t="shared" si="57"/>
        <v/>
      </c>
      <c r="BB86" s="10" t="str">
        <f t="shared" si="58"/>
        <v/>
      </c>
      <c r="BC86" s="10" t="str">
        <f t="shared" si="59"/>
        <v/>
      </c>
      <c r="BD86" s="10"/>
      <c r="BE86" s="10" t="str">
        <f t="shared" si="60"/>
        <v/>
      </c>
      <c r="BF86" s="10"/>
      <c r="BG86" s="10" t="b">
        <f t="shared" si="63"/>
        <v>1</v>
      </c>
      <c r="BH86" s="10" t="b">
        <f t="shared" si="61"/>
        <v>1</v>
      </c>
      <c r="BI86" s="10" t="b">
        <f t="shared" si="64"/>
        <v>0</v>
      </c>
      <c r="BJ86" s="10" t="b">
        <f t="shared" si="62"/>
        <v>0</v>
      </c>
    </row>
    <row r="87" spans="1:62" x14ac:dyDescent="0.35">
      <c r="A87" s="51"/>
      <c r="B87" s="28"/>
      <c r="C87" s="28" t="s">
        <v>4</v>
      </c>
      <c r="D87" s="28"/>
      <c r="E87" s="28" t="s">
        <v>4</v>
      </c>
      <c r="F87" s="28"/>
      <c r="G87" s="51" t="s">
        <v>4</v>
      </c>
      <c r="H87" s="28"/>
      <c r="I87" s="28" t="s">
        <v>4</v>
      </c>
      <c r="J87" s="28"/>
      <c r="K87" s="28" t="s">
        <v>4</v>
      </c>
      <c r="L87" s="28" t="s">
        <v>454</v>
      </c>
      <c r="M87" s="28"/>
      <c r="N87" s="28"/>
      <c r="O87" s="28" t="s">
        <v>4</v>
      </c>
      <c r="P87" s="51"/>
      <c r="Q87" s="28" t="s">
        <v>4</v>
      </c>
      <c r="R87" s="28"/>
      <c r="S87" s="28" t="s">
        <v>4</v>
      </c>
      <c r="T87" s="28"/>
      <c r="U87" s="28" t="s">
        <v>4</v>
      </c>
      <c r="V87" s="28"/>
      <c r="W87" s="28" t="s">
        <v>4</v>
      </c>
      <c r="X87" s="28"/>
      <c r="Y87" s="28" t="s">
        <v>4</v>
      </c>
      <c r="Z87" s="10" t="str">
        <f>IF(AND('Section 8'!$L$4=No,OR($BG87=FALSE,$BH87=FALSE)),Tab_NotReq,
IF(AND($A87="",$B87="",$D87="",$F87="",$H87="",$J87="",$P87="",$X87="",$AB87="",$AC87=""),"",
IF(COUNTIF($AB87:$BC87,Incomplete)&gt;=1,Incomplete_or_multiple_errors&amp;": "&amp;INDEX($AB$2:$BC$4,1,MATCH(Incomplete,$AB87:$BC87,0)),Complete)))</f>
        <v/>
      </c>
      <c r="AA87" s="27"/>
      <c r="AB87" s="10" t="str">
        <f t="shared" si="35"/>
        <v/>
      </c>
      <c r="AC87" s="10" t="str">
        <f>IF($AC$1=No,"",
IF(OR(BG87=FALSE,BH87=FALSE),"",
IF(AND(SUMPRODUCT(--(BI87:BI$1003=TRUE))=0,SUMPRODUCT(--(BJ87:BJ$1003=TRUE))=0),"",Incomplete)))</f>
        <v/>
      </c>
      <c r="AD87" s="10" t="str">
        <f t="shared" si="36"/>
        <v/>
      </c>
      <c r="AE87" s="10"/>
      <c r="AF87" s="10" t="str" cm="1">
        <f t="array" ref="AF87">IF(AF$1=No,"",IF(ISBLANK($A87)=TRUE,"",
IF(SUMPRODUCT(--('Section 11'!$C$4:$C$337=$A87))=0,Incomplete,Complete)))</f>
        <v/>
      </c>
      <c r="AG87" s="10" t="str">
        <f t="shared" si="37"/>
        <v/>
      </c>
      <c r="AH87" s="10" t="str">
        <f t="shared" si="38"/>
        <v/>
      </c>
      <c r="AI87" s="10" t="str">
        <f t="shared" si="39"/>
        <v/>
      </c>
      <c r="AJ87" s="10" t="str">
        <f t="shared" si="40"/>
        <v/>
      </c>
      <c r="AK87" s="10" t="str">
        <f t="shared" si="41"/>
        <v/>
      </c>
      <c r="AL87" s="10" t="str">
        <f t="shared" si="42"/>
        <v/>
      </c>
      <c r="AM87" s="10" t="str">
        <f t="shared" si="43"/>
        <v/>
      </c>
      <c r="AN87" s="10" t="str">
        <f t="shared" si="44"/>
        <v/>
      </c>
      <c r="AO87" s="10" t="str">
        <f t="shared" si="45"/>
        <v/>
      </c>
      <c r="AP87" s="10" t="str">
        <f t="shared" si="46"/>
        <v/>
      </c>
      <c r="AQ87" s="10" t="str">
        <f t="shared" si="47"/>
        <v/>
      </c>
      <c r="AR87" s="10" t="str">
        <f t="shared" si="48"/>
        <v/>
      </c>
      <c r="AS87" s="10" t="str">
        <f t="shared" si="49"/>
        <v/>
      </c>
      <c r="AT87" s="10" t="str">
        <f t="shared" si="50"/>
        <v/>
      </c>
      <c r="AU87" s="10" t="str">
        <f t="shared" si="51"/>
        <v/>
      </c>
      <c r="AV87" s="10" t="str">
        <f t="shared" si="52"/>
        <v/>
      </c>
      <c r="AW87" s="10" t="str">
        <f t="shared" si="53"/>
        <v/>
      </c>
      <c r="AX87" s="10" t="str">
        <f t="shared" si="54"/>
        <v/>
      </c>
      <c r="AY87" s="10" t="str">
        <f t="shared" si="55"/>
        <v/>
      </c>
      <c r="AZ87" s="10" t="str">
        <f t="shared" si="56"/>
        <v/>
      </c>
      <c r="BA87" s="10" t="str">
        <f t="shared" si="57"/>
        <v/>
      </c>
      <c r="BB87" s="10" t="str">
        <f t="shared" si="58"/>
        <v/>
      </c>
      <c r="BC87" s="10" t="str">
        <f t="shared" si="59"/>
        <v/>
      </c>
      <c r="BD87" s="10"/>
      <c r="BE87" s="10" t="str">
        <f t="shared" si="60"/>
        <v/>
      </c>
      <c r="BF87" s="10"/>
      <c r="BG87" s="10" t="b">
        <f t="shared" si="63"/>
        <v>1</v>
      </c>
      <c r="BH87" s="10" t="b">
        <f t="shared" si="61"/>
        <v>1</v>
      </c>
      <c r="BI87" s="10" t="b">
        <f t="shared" si="64"/>
        <v>0</v>
      </c>
      <c r="BJ87" s="10" t="b">
        <f t="shared" si="62"/>
        <v>0</v>
      </c>
    </row>
    <row r="88" spans="1:62" x14ac:dyDescent="0.35">
      <c r="A88" s="51"/>
      <c r="B88" s="28"/>
      <c r="C88" s="28" t="s">
        <v>4</v>
      </c>
      <c r="D88" s="28"/>
      <c r="E88" s="28" t="s">
        <v>4</v>
      </c>
      <c r="F88" s="28"/>
      <c r="G88" s="51" t="s">
        <v>4</v>
      </c>
      <c r="H88" s="28"/>
      <c r="I88" s="28" t="s">
        <v>4</v>
      </c>
      <c r="J88" s="28"/>
      <c r="K88" s="28" t="s">
        <v>4</v>
      </c>
      <c r="L88" s="28" t="s">
        <v>454</v>
      </c>
      <c r="M88" s="28"/>
      <c r="N88" s="28"/>
      <c r="O88" s="28" t="s">
        <v>4</v>
      </c>
      <c r="P88" s="51"/>
      <c r="Q88" s="28" t="s">
        <v>4</v>
      </c>
      <c r="R88" s="28"/>
      <c r="S88" s="28" t="s">
        <v>4</v>
      </c>
      <c r="T88" s="28"/>
      <c r="U88" s="28" t="s">
        <v>4</v>
      </c>
      <c r="V88" s="28"/>
      <c r="W88" s="28" t="s">
        <v>4</v>
      </c>
      <c r="X88" s="28"/>
      <c r="Y88" s="28" t="s">
        <v>4</v>
      </c>
      <c r="Z88" s="10" t="str">
        <f>IF(AND('Section 8'!$L$4=No,OR($BG88=FALSE,$BH88=FALSE)),Tab_NotReq,
IF(AND($A88="",$B88="",$D88="",$F88="",$H88="",$J88="",$P88="",$X88="",$AB88="",$AC88=""),"",
IF(COUNTIF($AB88:$BC88,Incomplete)&gt;=1,Incomplete_or_multiple_errors&amp;": "&amp;INDEX($AB$2:$BC$4,1,MATCH(Incomplete,$AB88:$BC88,0)),Complete)))</f>
        <v/>
      </c>
      <c r="AA88" s="27"/>
      <c r="AB88" s="10" t="str">
        <f t="shared" si="35"/>
        <v/>
      </c>
      <c r="AC88" s="10" t="str">
        <f>IF($AC$1=No,"",
IF(OR(BG88=FALSE,BH88=FALSE),"",
IF(AND(SUMPRODUCT(--(BI88:BI$1003=TRUE))=0,SUMPRODUCT(--(BJ88:BJ$1003=TRUE))=0),"",Incomplete)))</f>
        <v/>
      </c>
      <c r="AD88" s="10" t="str">
        <f t="shared" si="36"/>
        <v/>
      </c>
      <c r="AE88" s="10"/>
      <c r="AF88" s="10" t="str" cm="1">
        <f t="array" ref="AF88">IF(AF$1=No,"",IF(ISBLANK($A88)=TRUE,"",
IF(SUMPRODUCT(--('Section 11'!$C$4:$C$337=$A88))=0,Incomplete,Complete)))</f>
        <v/>
      </c>
      <c r="AG88" s="10" t="str">
        <f t="shared" si="37"/>
        <v/>
      </c>
      <c r="AH88" s="10" t="str">
        <f t="shared" si="38"/>
        <v/>
      </c>
      <c r="AI88" s="10" t="str">
        <f t="shared" si="39"/>
        <v/>
      </c>
      <c r="AJ88" s="10" t="str">
        <f t="shared" si="40"/>
        <v/>
      </c>
      <c r="AK88" s="10" t="str">
        <f t="shared" si="41"/>
        <v/>
      </c>
      <c r="AL88" s="10" t="str">
        <f t="shared" si="42"/>
        <v/>
      </c>
      <c r="AM88" s="10" t="str">
        <f t="shared" si="43"/>
        <v/>
      </c>
      <c r="AN88" s="10" t="str">
        <f t="shared" si="44"/>
        <v/>
      </c>
      <c r="AO88" s="10" t="str">
        <f t="shared" si="45"/>
        <v/>
      </c>
      <c r="AP88" s="10" t="str">
        <f t="shared" si="46"/>
        <v/>
      </c>
      <c r="AQ88" s="10" t="str">
        <f t="shared" si="47"/>
        <v/>
      </c>
      <c r="AR88" s="10" t="str">
        <f t="shared" si="48"/>
        <v/>
      </c>
      <c r="AS88" s="10" t="str">
        <f t="shared" si="49"/>
        <v/>
      </c>
      <c r="AT88" s="10" t="str">
        <f t="shared" si="50"/>
        <v/>
      </c>
      <c r="AU88" s="10" t="str">
        <f t="shared" si="51"/>
        <v/>
      </c>
      <c r="AV88" s="10" t="str">
        <f t="shared" si="52"/>
        <v/>
      </c>
      <c r="AW88" s="10" t="str">
        <f t="shared" si="53"/>
        <v/>
      </c>
      <c r="AX88" s="10" t="str">
        <f t="shared" si="54"/>
        <v/>
      </c>
      <c r="AY88" s="10" t="str">
        <f t="shared" si="55"/>
        <v/>
      </c>
      <c r="AZ88" s="10" t="str">
        <f t="shared" si="56"/>
        <v/>
      </c>
      <c r="BA88" s="10" t="str">
        <f t="shared" si="57"/>
        <v/>
      </c>
      <c r="BB88" s="10" t="str">
        <f t="shared" si="58"/>
        <v/>
      </c>
      <c r="BC88" s="10" t="str">
        <f t="shared" si="59"/>
        <v/>
      </c>
      <c r="BD88" s="10"/>
      <c r="BE88" s="10" t="str">
        <f t="shared" si="60"/>
        <v/>
      </c>
      <c r="BF88" s="10"/>
      <c r="BG88" s="10" t="b">
        <f t="shared" si="63"/>
        <v>1</v>
      </c>
      <c r="BH88" s="10" t="b">
        <f t="shared" si="61"/>
        <v>1</v>
      </c>
      <c r="BI88" s="10" t="b">
        <f t="shared" si="64"/>
        <v>0</v>
      </c>
      <c r="BJ88" s="10" t="b">
        <f t="shared" si="62"/>
        <v>0</v>
      </c>
    </row>
    <row r="89" spans="1:62" x14ac:dyDescent="0.35">
      <c r="A89" s="51"/>
      <c r="B89" s="28"/>
      <c r="C89" s="28" t="s">
        <v>4</v>
      </c>
      <c r="D89" s="28"/>
      <c r="E89" s="28" t="s">
        <v>4</v>
      </c>
      <c r="F89" s="28"/>
      <c r="G89" s="51" t="s">
        <v>4</v>
      </c>
      <c r="H89" s="28"/>
      <c r="I89" s="28" t="s">
        <v>4</v>
      </c>
      <c r="J89" s="28"/>
      <c r="K89" s="28" t="s">
        <v>4</v>
      </c>
      <c r="L89" s="28" t="s">
        <v>454</v>
      </c>
      <c r="M89" s="28"/>
      <c r="N89" s="28"/>
      <c r="O89" s="28" t="s">
        <v>4</v>
      </c>
      <c r="P89" s="51"/>
      <c r="Q89" s="28" t="s">
        <v>4</v>
      </c>
      <c r="R89" s="28"/>
      <c r="S89" s="28" t="s">
        <v>4</v>
      </c>
      <c r="T89" s="28"/>
      <c r="U89" s="28" t="s">
        <v>4</v>
      </c>
      <c r="V89" s="28"/>
      <c r="W89" s="28" t="s">
        <v>4</v>
      </c>
      <c r="X89" s="28"/>
      <c r="Y89" s="28" t="s">
        <v>4</v>
      </c>
      <c r="Z89" s="10" t="str">
        <f>IF(AND('Section 8'!$L$4=No,OR($BG89=FALSE,$BH89=FALSE)),Tab_NotReq,
IF(AND($A89="",$B89="",$D89="",$F89="",$H89="",$J89="",$P89="",$X89="",$AB89="",$AC89=""),"",
IF(COUNTIF($AB89:$BC89,Incomplete)&gt;=1,Incomplete_or_multiple_errors&amp;": "&amp;INDEX($AB$2:$BC$4,1,MATCH(Incomplete,$AB89:$BC89,0)),Complete)))</f>
        <v/>
      </c>
      <c r="AA89" s="27"/>
      <c r="AB89" s="10" t="str">
        <f t="shared" si="35"/>
        <v/>
      </c>
      <c r="AC89" s="10" t="str">
        <f>IF($AC$1=No,"",
IF(OR(BG89=FALSE,BH89=FALSE),"",
IF(AND(SUMPRODUCT(--(BI89:BI$1003=TRUE))=0,SUMPRODUCT(--(BJ89:BJ$1003=TRUE))=0),"",Incomplete)))</f>
        <v/>
      </c>
      <c r="AD89" s="10" t="str">
        <f t="shared" si="36"/>
        <v/>
      </c>
      <c r="AE89" s="10"/>
      <c r="AF89" s="10" t="str" cm="1">
        <f t="array" ref="AF89">IF(AF$1=No,"",IF(ISBLANK($A89)=TRUE,"",
IF(SUMPRODUCT(--('Section 11'!$C$4:$C$337=$A89))=0,Incomplete,Complete)))</f>
        <v/>
      </c>
      <c r="AG89" s="10" t="str">
        <f t="shared" si="37"/>
        <v/>
      </c>
      <c r="AH89" s="10" t="str">
        <f t="shared" si="38"/>
        <v/>
      </c>
      <c r="AI89" s="10" t="str">
        <f t="shared" si="39"/>
        <v/>
      </c>
      <c r="AJ89" s="10" t="str">
        <f t="shared" si="40"/>
        <v/>
      </c>
      <c r="AK89" s="10" t="str">
        <f t="shared" si="41"/>
        <v/>
      </c>
      <c r="AL89" s="10" t="str">
        <f t="shared" si="42"/>
        <v/>
      </c>
      <c r="AM89" s="10" t="str">
        <f t="shared" si="43"/>
        <v/>
      </c>
      <c r="AN89" s="10" t="str">
        <f t="shared" si="44"/>
        <v/>
      </c>
      <c r="AO89" s="10" t="str">
        <f t="shared" si="45"/>
        <v/>
      </c>
      <c r="AP89" s="10" t="str">
        <f t="shared" si="46"/>
        <v/>
      </c>
      <c r="AQ89" s="10" t="str">
        <f t="shared" si="47"/>
        <v/>
      </c>
      <c r="AR89" s="10" t="str">
        <f t="shared" si="48"/>
        <v/>
      </c>
      <c r="AS89" s="10" t="str">
        <f t="shared" si="49"/>
        <v/>
      </c>
      <c r="AT89" s="10" t="str">
        <f t="shared" si="50"/>
        <v/>
      </c>
      <c r="AU89" s="10" t="str">
        <f t="shared" si="51"/>
        <v/>
      </c>
      <c r="AV89" s="10" t="str">
        <f t="shared" si="52"/>
        <v/>
      </c>
      <c r="AW89" s="10" t="str">
        <f t="shared" si="53"/>
        <v/>
      </c>
      <c r="AX89" s="10" t="str">
        <f t="shared" si="54"/>
        <v/>
      </c>
      <c r="AY89" s="10" t="str">
        <f t="shared" si="55"/>
        <v/>
      </c>
      <c r="AZ89" s="10" t="str">
        <f t="shared" si="56"/>
        <v/>
      </c>
      <c r="BA89" s="10" t="str">
        <f t="shared" si="57"/>
        <v/>
      </c>
      <c r="BB89" s="10" t="str">
        <f t="shared" si="58"/>
        <v/>
      </c>
      <c r="BC89" s="10" t="str">
        <f t="shared" si="59"/>
        <v/>
      </c>
      <c r="BD89" s="10"/>
      <c r="BE89" s="10" t="str">
        <f t="shared" si="60"/>
        <v/>
      </c>
      <c r="BF89" s="10"/>
      <c r="BG89" s="10" t="b">
        <f t="shared" si="63"/>
        <v>1</v>
      </c>
      <c r="BH89" s="10" t="b">
        <f t="shared" si="61"/>
        <v>1</v>
      </c>
      <c r="BI89" s="10" t="b">
        <f t="shared" si="64"/>
        <v>0</v>
      </c>
      <c r="BJ89" s="10" t="b">
        <f t="shared" si="62"/>
        <v>0</v>
      </c>
    </row>
    <row r="90" spans="1:62" x14ac:dyDescent="0.35">
      <c r="A90" s="51"/>
      <c r="B90" s="28"/>
      <c r="C90" s="28" t="s">
        <v>4</v>
      </c>
      <c r="D90" s="28"/>
      <c r="E90" s="28" t="s">
        <v>4</v>
      </c>
      <c r="F90" s="28"/>
      <c r="G90" s="51" t="s">
        <v>4</v>
      </c>
      <c r="H90" s="28"/>
      <c r="I90" s="28" t="s">
        <v>4</v>
      </c>
      <c r="J90" s="28"/>
      <c r="K90" s="28" t="s">
        <v>4</v>
      </c>
      <c r="L90" s="28" t="s">
        <v>454</v>
      </c>
      <c r="M90" s="28"/>
      <c r="N90" s="28"/>
      <c r="O90" s="28" t="s">
        <v>4</v>
      </c>
      <c r="P90" s="51"/>
      <c r="Q90" s="28" t="s">
        <v>4</v>
      </c>
      <c r="R90" s="28"/>
      <c r="S90" s="28" t="s">
        <v>4</v>
      </c>
      <c r="T90" s="28"/>
      <c r="U90" s="28" t="s">
        <v>4</v>
      </c>
      <c r="V90" s="28"/>
      <c r="W90" s="28" t="s">
        <v>4</v>
      </c>
      <c r="X90" s="28"/>
      <c r="Y90" s="28" t="s">
        <v>4</v>
      </c>
      <c r="Z90" s="10" t="str">
        <f>IF(AND('Section 8'!$L$4=No,OR($BG90=FALSE,$BH90=FALSE)),Tab_NotReq,
IF(AND($A90="",$B90="",$D90="",$F90="",$H90="",$J90="",$P90="",$X90="",$AB90="",$AC90=""),"",
IF(COUNTIF($AB90:$BC90,Incomplete)&gt;=1,Incomplete_or_multiple_errors&amp;": "&amp;INDEX($AB$2:$BC$4,1,MATCH(Incomplete,$AB90:$BC90,0)),Complete)))</f>
        <v/>
      </c>
      <c r="AA90" s="27"/>
      <c r="AB90" s="10" t="str">
        <f t="shared" si="35"/>
        <v/>
      </c>
      <c r="AC90" s="10" t="str">
        <f>IF($AC$1=No,"",
IF(OR(BG90=FALSE,BH90=FALSE),"",
IF(AND(SUMPRODUCT(--(BI90:BI$1003=TRUE))=0,SUMPRODUCT(--(BJ90:BJ$1003=TRUE))=0),"",Incomplete)))</f>
        <v/>
      </c>
      <c r="AD90" s="10" t="str">
        <f t="shared" si="36"/>
        <v/>
      </c>
      <c r="AE90" s="10"/>
      <c r="AF90" s="10" t="str" cm="1">
        <f t="array" ref="AF90">IF(AF$1=No,"",IF(ISBLANK($A90)=TRUE,"",
IF(SUMPRODUCT(--('Section 11'!$C$4:$C$337=$A90))=0,Incomplete,Complete)))</f>
        <v/>
      </c>
      <c r="AG90" s="10" t="str">
        <f t="shared" si="37"/>
        <v/>
      </c>
      <c r="AH90" s="10" t="str">
        <f t="shared" si="38"/>
        <v/>
      </c>
      <c r="AI90" s="10" t="str">
        <f t="shared" si="39"/>
        <v/>
      </c>
      <c r="AJ90" s="10" t="str">
        <f t="shared" si="40"/>
        <v/>
      </c>
      <c r="AK90" s="10" t="str">
        <f t="shared" si="41"/>
        <v/>
      </c>
      <c r="AL90" s="10" t="str">
        <f t="shared" si="42"/>
        <v/>
      </c>
      <c r="AM90" s="10" t="str">
        <f t="shared" si="43"/>
        <v/>
      </c>
      <c r="AN90" s="10" t="str">
        <f t="shared" si="44"/>
        <v/>
      </c>
      <c r="AO90" s="10" t="str">
        <f t="shared" si="45"/>
        <v/>
      </c>
      <c r="AP90" s="10" t="str">
        <f t="shared" si="46"/>
        <v/>
      </c>
      <c r="AQ90" s="10" t="str">
        <f t="shared" si="47"/>
        <v/>
      </c>
      <c r="AR90" s="10" t="str">
        <f t="shared" si="48"/>
        <v/>
      </c>
      <c r="AS90" s="10" t="str">
        <f t="shared" si="49"/>
        <v/>
      </c>
      <c r="AT90" s="10" t="str">
        <f t="shared" si="50"/>
        <v/>
      </c>
      <c r="AU90" s="10" t="str">
        <f t="shared" si="51"/>
        <v/>
      </c>
      <c r="AV90" s="10" t="str">
        <f t="shared" si="52"/>
        <v/>
      </c>
      <c r="AW90" s="10" t="str">
        <f t="shared" si="53"/>
        <v/>
      </c>
      <c r="AX90" s="10" t="str">
        <f t="shared" si="54"/>
        <v/>
      </c>
      <c r="AY90" s="10" t="str">
        <f t="shared" si="55"/>
        <v/>
      </c>
      <c r="AZ90" s="10" t="str">
        <f t="shared" si="56"/>
        <v/>
      </c>
      <c r="BA90" s="10" t="str">
        <f t="shared" si="57"/>
        <v/>
      </c>
      <c r="BB90" s="10" t="str">
        <f t="shared" si="58"/>
        <v/>
      </c>
      <c r="BC90" s="10" t="str">
        <f t="shared" si="59"/>
        <v/>
      </c>
      <c r="BD90" s="10"/>
      <c r="BE90" s="10" t="str">
        <f t="shared" si="60"/>
        <v/>
      </c>
      <c r="BF90" s="10"/>
      <c r="BG90" s="10" t="b">
        <f t="shared" si="63"/>
        <v>1</v>
      </c>
      <c r="BH90" s="10" t="b">
        <f t="shared" si="61"/>
        <v>1</v>
      </c>
      <c r="BI90" s="10" t="b">
        <f t="shared" si="64"/>
        <v>0</v>
      </c>
      <c r="BJ90" s="10" t="b">
        <f t="shared" si="62"/>
        <v>0</v>
      </c>
    </row>
    <row r="91" spans="1:62" x14ac:dyDescent="0.35">
      <c r="A91" s="51"/>
      <c r="B91" s="28"/>
      <c r="C91" s="28" t="s">
        <v>4</v>
      </c>
      <c r="D91" s="28"/>
      <c r="E91" s="28" t="s">
        <v>4</v>
      </c>
      <c r="F91" s="28"/>
      <c r="G91" s="51" t="s">
        <v>4</v>
      </c>
      <c r="H91" s="28"/>
      <c r="I91" s="28" t="s">
        <v>4</v>
      </c>
      <c r="J91" s="28"/>
      <c r="K91" s="28" t="s">
        <v>4</v>
      </c>
      <c r="L91" s="28" t="s">
        <v>454</v>
      </c>
      <c r="M91" s="28"/>
      <c r="N91" s="28"/>
      <c r="O91" s="28" t="s">
        <v>4</v>
      </c>
      <c r="P91" s="51"/>
      <c r="Q91" s="28" t="s">
        <v>4</v>
      </c>
      <c r="R91" s="28"/>
      <c r="S91" s="28" t="s">
        <v>4</v>
      </c>
      <c r="T91" s="28"/>
      <c r="U91" s="28" t="s">
        <v>4</v>
      </c>
      <c r="V91" s="28"/>
      <c r="W91" s="28" t="s">
        <v>4</v>
      </c>
      <c r="X91" s="28"/>
      <c r="Y91" s="28" t="s">
        <v>4</v>
      </c>
      <c r="Z91" s="10" t="str">
        <f>IF(AND('Section 8'!$L$4=No,OR($BG91=FALSE,$BH91=FALSE)),Tab_NotReq,
IF(AND($A91="",$B91="",$D91="",$F91="",$H91="",$J91="",$P91="",$X91="",$AB91="",$AC91=""),"",
IF(COUNTIF($AB91:$BC91,Incomplete)&gt;=1,Incomplete_or_multiple_errors&amp;": "&amp;INDEX($AB$2:$BC$4,1,MATCH(Incomplete,$AB91:$BC91,0)),Complete)))</f>
        <v/>
      </c>
      <c r="AA91" s="27"/>
      <c r="AB91" s="10" t="str">
        <f t="shared" si="35"/>
        <v/>
      </c>
      <c r="AC91" s="10" t="str">
        <f>IF($AC$1=No,"",
IF(OR(BG91=FALSE,BH91=FALSE),"",
IF(AND(SUMPRODUCT(--(BI91:BI$1003=TRUE))=0,SUMPRODUCT(--(BJ91:BJ$1003=TRUE))=0),"",Incomplete)))</f>
        <v/>
      </c>
      <c r="AD91" s="10" t="str">
        <f t="shared" si="36"/>
        <v/>
      </c>
      <c r="AE91" s="10"/>
      <c r="AF91" s="10" t="str" cm="1">
        <f t="array" ref="AF91">IF(AF$1=No,"",IF(ISBLANK($A91)=TRUE,"",
IF(SUMPRODUCT(--('Section 11'!$C$4:$C$337=$A91))=0,Incomplete,Complete)))</f>
        <v/>
      </c>
      <c r="AG91" s="10" t="str">
        <f t="shared" si="37"/>
        <v/>
      </c>
      <c r="AH91" s="10" t="str">
        <f t="shared" si="38"/>
        <v/>
      </c>
      <c r="AI91" s="10" t="str">
        <f t="shared" si="39"/>
        <v/>
      </c>
      <c r="AJ91" s="10" t="str">
        <f t="shared" si="40"/>
        <v/>
      </c>
      <c r="AK91" s="10" t="str">
        <f t="shared" si="41"/>
        <v/>
      </c>
      <c r="AL91" s="10" t="str">
        <f t="shared" si="42"/>
        <v/>
      </c>
      <c r="AM91" s="10" t="str">
        <f t="shared" si="43"/>
        <v/>
      </c>
      <c r="AN91" s="10" t="str">
        <f t="shared" si="44"/>
        <v/>
      </c>
      <c r="AO91" s="10" t="str">
        <f t="shared" si="45"/>
        <v/>
      </c>
      <c r="AP91" s="10" t="str">
        <f t="shared" si="46"/>
        <v/>
      </c>
      <c r="AQ91" s="10" t="str">
        <f t="shared" si="47"/>
        <v/>
      </c>
      <c r="AR91" s="10" t="str">
        <f t="shared" si="48"/>
        <v/>
      </c>
      <c r="AS91" s="10" t="str">
        <f t="shared" si="49"/>
        <v/>
      </c>
      <c r="AT91" s="10" t="str">
        <f t="shared" si="50"/>
        <v/>
      </c>
      <c r="AU91" s="10" t="str">
        <f t="shared" si="51"/>
        <v/>
      </c>
      <c r="AV91" s="10" t="str">
        <f t="shared" si="52"/>
        <v/>
      </c>
      <c r="AW91" s="10" t="str">
        <f t="shared" si="53"/>
        <v/>
      </c>
      <c r="AX91" s="10" t="str">
        <f t="shared" si="54"/>
        <v/>
      </c>
      <c r="AY91" s="10" t="str">
        <f t="shared" si="55"/>
        <v/>
      </c>
      <c r="AZ91" s="10" t="str">
        <f t="shared" si="56"/>
        <v/>
      </c>
      <c r="BA91" s="10" t="str">
        <f t="shared" si="57"/>
        <v/>
      </c>
      <c r="BB91" s="10" t="str">
        <f t="shared" si="58"/>
        <v/>
      </c>
      <c r="BC91" s="10" t="str">
        <f t="shared" si="59"/>
        <v/>
      </c>
      <c r="BD91" s="10"/>
      <c r="BE91" s="10" t="str">
        <f t="shared" si="60"/>
        <v/>
      </c>
      <c r="BF91" s="10"/>
      <c r="BG91" s="10" t="b">
        <f t="shared" si="63"/>
        <v>1</v>
      </c>
      <c r="BH91" s="10" t="b">
        <f t="shared" si="61"/>
        <v>1</v>
      </c>
      <c r="BI91" s="10" t="b">
        <f t="shared" si="64"/>
        <v>0</v>
      </c>
      <c r="BJ91" s="10" t="b">
        <f t="shared" si="62"/>
        <v>0</v>
      </c>
    </row>
    <row r="92" spans="1:62" x14ac:dyDescent="0.35">
      <c r="A92" s="51"/>
      <c r="B92" s="28"/>
      <c r="C92" s="28" t="s">
        <v>4</v>
      </c>
      <c r="D92" s="28"/>
      <c r="E92" s="28" t="s">
        <v>4</v>
      </c>
      <c r="F92" s="28"/>
      <c r="G92" s="51" t="s">
        <v>4</v>
      </c>
      <c r="H92" s="28"/>
      <c r="I92" s="28" t="s">
        <v>4</v>
      </c>
      <c r="J92" s="28"/>
      <c r="K92" s="28" t="s">
        <v>4</v>
      </c>
      <c r="L92" s="28" t="s">
        <v>454</v>
      </c>
      <c r="M92" s="28"/>
      <c r="N92" s="28"/>
      <c r="O92" s="28" t="s">
        <v>4</v>
      </c>
      <c r="P92" s="51"/>
      <c r="Q92" s="28" t="s">
        <v>4</v>
      </c>
      <c r="R92" s="28"/>
      <c r="S92" s="28" t="s">
        <v>4</v>
      </c>
      <c r="T92" s="28"/>
      <c r="U92" s="28" t="s">
        <v>4</v>
      </c>
      <c r="V92" s="28"/>
      <c r="W92" s="28" t="s">
        <v>4</v>
      </c>
      <c r="X92" s="28"/>
      <c r="Y92" s="28" t="s">
        <v>4</v>
      </c>
      <c r="Z92" s="10" t="str">
        <f>IF(AND('Section 8'!$L$4=No,OR($BG92=FALSE,$BH92=FALSE)),Tab_NotReq,
IF(AND($A92="",$B92="",$D92="",$F92="",$H92="",$J92="",$P92="",$X92="",$AB92="",$AC92=""),"",
IF(COUNTIF($AB92:$BC92,Incomplete)&gt;=1,Incomplete_or_multiple_errors&amp;": "&amp;INDEX($AB$2:$BC$4,1,MATCH(Incomplete,$AB92:$BC92,0)),Complete)))</f>
        <v/>
      </c>
      <c r="AA92" s="27"/>
      <c r="AB92" s="10" t="str">
        <f t="shared" si="35"/>
        <v/>
      </c>
      <c r="AC92" s="10" t="str">
        <f>IF($AC$1=No,"",
IF(OR(BG92=FALSE,BH92=FALSE),"",
IF(AND(SUMPRODUCT(--(BI92:BI$1003=TRUE))=0,SUMPRODUCT(--(BJ92:BJ$1003=TRUE))=0),"",Incomplete)))</f>
        <v/>
      </c>
      <c r="AD92" s="10" t="str">
        <f t="shared" si="36"/>
        <v/>
      </c>
      <c r="AE92" s="10"/>
      <c r="AF92" s="10" t="str" cm="1">
        <f t="array" ref="AF92">IF(AF$1=No,"",IF(ISBLANK($A92)=TRUE,"",
IF(SUMPRODUCT(--('Section 11'!$C$4:$C$337=$A92))=0,Incomplete,Complete)))</f>
        <v/>
      </c>
      <c r="AG92" s="10" t="str">
        <f t="shared" si="37"/>
        <v/>
      </c>
      <c r="AH92" s="10" t="str">
        <f t="shared" si="38"/>
        <v/>
      </c>
      <c r="AI92" s="10" t="str">
        <f t="shared" si="39"/>
        <v/>
      </c>
      <c r="AJ92" s="10" t="str">
        <f t="shared" si="40"/>
        <v/>
      </c>
      <c r="AK92" s="10" t="str">
        <f t="shared" si="41"/>
        <v/>
      </c>
      <c r="AL92" s="10" t="str">
        <f t="shared" si="42"/>
        <v/>
      </c>
      <c r="AM92" s="10" t="str">
        <f t="shared" si="43"/>
        <v/>
      </c>
      <c r="AN92" s="10" t="str">
        <f t="shared" si="44"/>
        <v/>
      </c>
      <c r="AO92" s="10" t="str">
        <f t="shared" si="45"/>
        <v/>
      </c>
      <c r="AP92" s="10" t="str">
        <f t="shared" si="46"/>
        <v/>
      </c>
      <c r="AQ92" s="10" t="str">
        <f t="shared" si="47"/>
        <v/>
      </c>
      <c r="AR92" s="10" t="str">
        <f t="shared" si="48"/>
        <v/>
      </c>
      <c r="AS92" s="10" t="str">
        <f t="shared" si="49"/>
        <v/>
      </c>
      <c r="AT92" s="10" t="str">
        <f t="shared" si="50"/>
        <v/>
      </c>
      <c r="AU92" s="10" t="str">
        <f t="shared" si="51"/>
        <v/>
      </c>
      <c r="AV92" s="10" t="str">
        <f t="shared" si="52"/>
        <v/>
      </c>
      <c r="AW92" s="10" t="str">
        <f t="shared" si="53"/>
        <v/>
      </c>
      <c r="AX92" s="10" t="str">
        <f t="shared" si="54"/>
        <v/>
      </c>
      <c r="AY92" s="10" t="str">
        <f t="shared" si="55"/>
        <v/>
      </c>
      <c r="AZ92" s="10" t="str">
        <f t="shared" si="56"/>
        <v/>
      </c>
      <c r="BA92" s="10" t="str">
        <f t="shared" si="57"/>
        <v/>
      </c>
      <c r="BB92" s="10" t="str">
        <f t="shared" si="58"/>
        <v/>
      </c>
      <c r="BC92" s="10" t="str">
        <f t="shared" si="59"/>
        <v/>
      </c>
      <c r="BD92" s="10"/>
      <c r="BE92" s="10" t="str">
        <f t="shared" si="60"/>
        <v/>
      </c>
      <c r="BF92" s="10"/>
      <c r="BG92" s="10" t="b">
        <f t="shared" si="63"/>
        <v>1</v>
      </c>
      <c r="BH92" s="10" t="b">
        <f t="shared" si="61"/>
        <v>1</v>
      </c>
      <c r="BI92" s="10" t="b">
        <f t="shared" si="64"/>
        <v>0</v>
      </c>
      <c r="BJ92" s="10" t="b">
        <f t="shared" si="62"/>
        <v>0</v>
      </c>
    </row>
    <row r="93" spans="1:62" x14ac:dyDescent="0.35">
      <c r="A93" s="51"/>
      <c r="B93" s="28"/>
      <c r="C93" s="28" t="s">
        <v>4</v>
      </c>
      <c r="D93" s="28"/>
      <c r="E93" s="28" t="s">
        <v>4</v>
      </c>
      <c r="F93" s="28"/>
      <c r="G93" s="51" t="s">
        <v>4</v>
      </c>
      <c r="H93" s="28"/>
      <c r="I93" s="28" t="s">
        <v>4</v>
      </c>
      <c r="J93" s="28"/>
      <c r="K93" s="28" t="s">
        <v>4</v>
      </c>
      <c r="L93" s="28" t="s">
        <v>454</v>
      </c>
      <c r="M93" s="28"/>
      <c r="N93" s="28"/>
      <c r="O93" s="28" t="s">
        <v>4</v>
      </c>
      <c r="P93" s="51"/>
      <c r="Q93" s="28" t="s">
        <v>4</v>
      </c>
      <c r="R93" s="28"/>
      <c r="S93" s="28" t="s">
        <v>4</v>
      </c>
      <c r="T93" s="28"/>
      <c r="U93" s="28" t="s">
        <v>4</v>
      </c>
      <c r="V93" s="28"/>
      <c r="W93" s="28" t="s">
        <v>4</v>
      </c>
      <c r="X93" s="28"/>
      <c r="Y93" s="28" t="s">
        <v>4</v>
      </c>
      <c r="Z93" s="10" t="str">
        <f>IF(AND('Section 8'!$L$4=No,OR($BG93=FALSE,$BH93=FALSE)),Tab_NotReq,
IF(AND($A93="",$B93="",$D93="",$F93="",$H93="",$J93="",$P93="",$X93="",$AB93="",$AC93=""),"",
IF(COUNTIF($AB93:$BC93,Incomplete)&gt;=1,Incomplete_or_multiple_errors&amp;": "&amp;INDEX($AB$2:$BC$4,1,MATCH(Incomplete,$AB93:$BC93,0)),Complete)))</f>
        <v/>
      </c>
      <c r="AA93" s="27"/>
      <c r="AB93" s="10" t="str">
        <f t="shared" si="35"/>
        <v/>
      </c>
      <c r="AC93" s="10" t="str">
        <f>IF($AC$1=No,"",
IF(OR(BG93=FALSE,BH93=FALSE),"",
IF(AND(SUMPRODUCT(--(BI93:BI$1003=TRUE))=0,SUMPRODUCT(--(BJ93:BJ$1003=TRUE))=0),"",Incomplete)))</f>
        <v/>
      </c>
      <c r="AD93" s="10" t="str">
        <f t="shared" si="36"/>
        <v/>
      </c>
      <c r="AE93" s="10"/>
      <c r="AF93" s="10" t="str" cm="1">
        <f t="array" ref="AF93">IF(AF$1=No,"",IF(ISBLANK($A93)=TRUE,"",
IF(SUMPRODUCT(--('Section 11'!$C$4:$C$337=$A93))=0,Incomplete,Complete)))</f>
        <v/>
      </c>
      <c r="AG93" s="10" t="str">
        <f t="shared" si="37"/>
        <v/>
      </c>
      <c r="AH93" s="10" t="str">
        <f t="shared" si="38"/>
        <v/>
      </c>
      <c r="AI93" s="10" t="str">
        <f t="shared" si="39"/>
        <v/>
      </c>
      <c r="AJ93" s="10" t="str">
        <f t="shared" si="40"/>
        <v/>
      </c>
      <c r="AK93" s="10" t="str">
        <f t="shared" si="41"/>
        <v/>
      </c>
      <c r="AL93" s="10" t="str">
        <f t="shared" si="42"/>
        <v/>
      </c>
      <c r="AM93" s="10" t="str">
        <f t="shared" si="43"/>
        <v/>
      </c>
      <c r="AN93" s="10" t="str">
        <f t="shared" si="44"/>
        <v/>
      </c>
      <c r="AO93" s="10" t="str">
        <f t="shared" si="45"/>
        <v/>
      </c>
      <c r="AP93" s="10" t="str">
        <f t="shared" si="46"/>
        <v/>
      </c>
      <c r="AQ93" s="10" t="str">
        <f t="shared" si="47"/>
        <v/>
      </c>
      <c r="AR93" s="10" t="str">
        <f t="shared" si="48"/>
        <v/>
      </c>
      <c r="AS93" s="10" t="str">
        <f t="shared" si="49"/>
        <v/>
      </c>
      <c r="AT93" s="10" t="str">
        <f t="shared" si="50"/>
        <v/>
      </c>
      <c r="AU93" s="10" t="str">
        <f t="shared" si="51"/>
        <v/>
      </c>
      <c r="AV93" s="10" t="str">
        <f t="shared" si="52"/>
        <v/>
      </c>
      <c r="AW93" s="10" t="str">
        <f t="shared" si="53"/>
        <v/>
      </c>
      <c r="AX93" s="10" t="str">
        <f t="shared" si="54"/>
        <v/>
      </c>
      <c r="AY93" s="10" t="str">
        <f t="shared" si="55"/>
        <v/>
      </c>
      <c r="AZ93" s="10" t="str">
        <f t="shared" si="56"/>
        <v/>
      </c>
      <c r="BA93" s="10" t="str">
        <f t="shared" si="57"/>
        <v/>
      </c>
      <c r="BB93" s="10" t="str">
        <f t="shared" si="58"/>
        <v/>
      </c>
      <c r="BC93" s="10" t="str">
        <f t="shared" si="59"/>
        <v/>
      </c>
      <c r="BD93" s="10"/>
      <c r="BE93" s="10" t="str">
        <f t="shared" si="60"/>
        <v/>
      </c>
      <c r="BF93" s="10"/>
      <c r="BG93" s="10" t="b">
        <f t="shared" si="63"/>
        <v>1</v>
      </c>
      <c r="BH93" s="10" t="b">
        <f t="shared" si="61"/>
        <v>1</v>
      </c>
      <c r="BI93" s="10" t="b">
        <f t="shared" si="64"/>
        <v>0</v>
      </c>
      <c r="BJ93" s="10" t="b">
        <f t="shared" si="62"/>
        <v>0</v>
      </c>
    </row>
    <row r="94" spans="1:62" x14ac:dyDescent="0.35">
      <c r="A94" s="51"/>
      <c r="B94" s="28"/>
      <c r="C94" s="28" t="s">
        <v>4</v>
      </c>
      <c r="D94" s="28"/>
      <c r="E94" s="28" t="s">
        <v>4</v>
      </c>
      <c r="F94" s="28"/>
      <c r="G94" s="51" t="s">
        <v>4</v>
      </c>
      <c r="H94" s="28"/>
      <c r="I94" s="28" t="s">
        <v>4</v>
      </c>
      <c r="J94" s="28"/>
      <c r="K94" s="28" t="s">
        <v>4</v>
      </c>
      <c r="L94" s="28" t="s">
        <v>454</v>
      </c>
      <c r="M94" s="28"/>
      <c r="N94" s="28"/>
      <c r="O94" s="28" t="s">
        <v>4</v>
      </c>
      <c r="P94" s="51"/>
      <c r="Q94" s="28" t="s">
        <v>4</v>
      </c>
      <c r="R94" s="28"/>
      <c r="S94" s="28" t="s">
        <v>4</v>
      </c>
      <c r="T94" s="28"/>
      <c r="U94" s="28" t="s">
        <v>4</v>
      </c>
      <c r="V94" s="28"/>
      <c r="W94" s="28" t="s">
        <v>4</v>
      </c>
      <c r="X94" s="28"/>
      <c r="Y94" s="28" t="s">
        <v>4</v>
      </c>
      <c r="Z94" s="10" t="str">
        <f>IF(AND('Section 8'!$L$4=No,OR($BG94=FALSE,$BH94=FALSE)),Tab_NotReq,
IF(AND($A94="",$B94="",$D94="",$F94="",$H94="",$J94="",$P94="",$X94="",$AB94="",$AC94=""),"",
IF(COUNTIF($AB94:$BC94,Incomplete)&gt;=1,Incomplete_or_multiple_errors&amp;": "&amp;INDEX($AB$2:$BC$4,1,MATCH(Incomplete,$AB94:$BC94,0)),Complete)))</f>
        <v/>
      </c>
      <c r="AA94" s="27"/>
      <c r="AB94" s="10" t="str">
        <f t="shared" si="35"/>
        <v/>
      </c>
      <c r="AC94" s="10" t="str">
        <f>IF($AC$1=No,"",
IF(OR(BG94=FALSE,BH94=FALSE),"",
IF(AND(SUMPRODUCT(--(BI94:BI$1003=TRUE))=0,SUMPRODUCT(--(BJ94:BJ$1003=TRUE))=0),"",Incomplete)))</f>
        <v/>
      </c>
      <c r="AD94" s="10" t="str">
        <f t="shared" si="36"/>
        <v/>
      </c>
      <c r="AE94" s="10"/>
      <c r="AF94" s="10" t="str" cm="1">
        <f t="array" ref="AF94">IF(AF$1=No,"",IF(ISBLANK($A94)=TRUE,"",
IF(SUMPRODUCT(--('Section 11'!$C$4:$C$337=$A94))=0,Incomplete,Complete)))</f>
        <v/>
      </c>
      <c r="AG94" s="10" t="str">
        <f t="shared" si="37"/>
        <v/>
      </c>
      <c r="AH94" s="10" t="str">
        <f t="shared" si="38"/>
        <v/>
      </c>
      <c r="AI94" s="10" t="str">
        <f t="shared" si="39"/>
        <v/>
      </c>
      <c r="AJ94" s="10" t="str">
        <f t="shared" si="40"/>
        <v/>
      </c>
      <c r="AK94" s="10" t="str">
        <f t="shared" si="41"/>
        <v/>
      </c>
      <c r="AL94" s="10" t="str">
        <f t="shared" si="42"/>
        <v/>
      </c>
      <c r="AM94" s="10" t="str">
        <f t="shared" si="43"/>
        <v/>
      </c>
      <c r="AN94" s="10" t="str">
        <f t="shared" si="44"/>
        <v/>
      </c>
      <c r="AO94" s="10" t="str">
        <f t="shared" si="45"/>
        <v/>
      </c>
      <c r="AP94" s="10" t="str">
        <f t="shared" si="46"/>
        <v/>
      </c>
      <c r="AQ94" s="10" t="str">
        <f t="shared" si="47"/>
        <v/>
      </c>
      <c r="AR94" s="10" t="str">
        <f t="shared" si="48"/>
        <v/>
      </c>
      <c r="AS94" s="10" t="str">
        <f t="shared" si="49"/>
        <v/>
      </c>
      <c r="AT94" s="10" t="str">
        <f t="shared" si="50"/>
        <v/>
      </c>
      <c r="AU94" s="10" t="str">
        <f t="shared" si="51"/>
        <v/>
      </c>
      <c r="AV94" s="10" t="str">
        <f t="shared" si="52"/>
        <v/>
      </c>
      <c r="AW94" s="10" t="str">
        <f t="shared" si="53"/>
        <v/>
      </c>
      <c r="AX94" s="10" t="str">
        <f t="shared" si="54"/>
        <v/>
      </c>
      <c r="AY94" s="10" t="str">
        <f t="shared" si="55"/>
        <v/>
      </c>
      <c r="AZ94" s="10" t="str">
        <f t="shared" si="56"/>
        <v/>
      </c>
      <c r="BA94" s="10" t="str">
        <f t="shared" si="57"/>
        <v/>
      </c>
      <c r="BB94" s="10" t="str">
        <f t="shared" si="58"/>
        <v/>
      </c>
      <c r="BC94" s="10" t="str">
        <f t="shared" si="59"/>
        <v/>
      </c>
      <c r="BD94" s="10"/>
      <c r="BE94" s="10" t="str">
        <f t="shared" si="60"/>
        <v/>
      </c>
      <c r="BF94" s="10"/>
      <c r="BG94" s="10" t="b">
        <f t="shared" si="63"/>
        <v>1</v>
      </c>
      <c r="BH94" s="10" t="b">
        <f t="shared" si="61"/>
        <v>1</v>
      </c>
      <c r="BI94" s="10" t="b">
        <f t="shared" si="64"/>
        <v>0</v>
      </c>
      <c r="BJ94" s="10" t="b">
        <f t="shared" si="62"/>
        <v>0</v>
      </c>
    </row>
    <row r="95" spans="1:62" x14ac:dyDescent="0.35">
      <c r="A95" s="51"/>
      <c r="B95" s="28"/>
      <c r="C95" s="28" t="s">
        <v>4</v>
      </c>
      <c r="D95" s="28"/>
      <c r="E95" s="28" t="s">
        <v>4</v>
      </c>
      <c r="F95" s="28"/>
      <c r="G95" s="51" t="s">
        <v>4</v>
      </c>
      <c r="H95" s="28"/>
      <c r="I95" s="28" t="s">
        <v>4</v>
      </c>
      <c r="J95" s="28"/>
      <c r="K95" s="28" t="s">
        <v>4</v>
      </c>
      <c r="L95" s="28" t="s">
        <v>454</v>
      </c>
      <c r="M95" s="28"/>
      <c r="N95" s="28"/>
      <c r="O95" s="28" t="s">
        <v>4</v>
      </c>
      <c r="P95" s="51"/>
      <c r="Q95" s="28" t="s">
        <v>4</v>
      </c>
      <c r="R95" s="28"/>
      <c r="S95" s="28" t="s">
        <v>4</v>
      </c>
      <c r="T95" s="28"/>
      <c r="U95" s="28" t="s">
        <v>4</v>
      </c>
      <c r="V95" s="28"/>
      <c r="W95" s="28" t="s">
        <v>4</v>
      </c>
      <c r="X95" s="28"/>
      <c r="Y95" s="28" t="s">
        <v>4</v>
      </c>
      <c r="Z95" s="10" t="str">
        <f>IF(AND('Section 8'!$L$4=No,OR($BG95=FALSE,$BH95=FALSE)),Tab_NotReq,
IF(AND($A95="",$B95="",$D95="",$F95="",$H95="",$J95="",$P95="",$X95="",$AB95="",$AC95=""),"",
IF(COUNTIF($AB95:$BC95,Incomplete)&gt;=1,Incomplete_or_multiple_errors&amp;": "&amp;INDEX($AB$2:$BC$4,1,MATCH(Incomplete,$AB95:$BC95,0)),Complete)))</f>
        <v/>
      </c>
      <c r="AA95" s="27"/>
      <c r="AB95" s="10" t="str">
        <f t="shared" si="35"/>
        <v/>
      </c>
      <c r="AC95" s="10" t="str">
        <f>IF($AC$1=No,"",
IF(OR(BG95=FALSE,BH95=FALSE),"",
IF(AND(SUMPRODUCT(--(BI95:BI$1003=TRUE))=0,SUMPRODUCT(--(BJ95:BJ$1003=TRUE))=0),"",Incomplete)))</f>
        <v/>
      </c>
      <c r="AD95" s="10" t="str">
        <f t="shared" si="36"/>
        <v/>
      </c>
      <c r="AE95" s="10"/>
      <c r="AF95" s="10" t="str" cm="1">
        <f t="array" ref="AF95">IF(AF$1=No,"",IF(ISBLANK($A95)=TRUE,"",
IF(SUMPRODUCT(--('Section 11'!$C$4:$C$337=$A95))=0,Incomplete,Complete)))</f>
        <v/>
      </c>
      <c r="AG95" s="10" t="str">
        <f t="shared" si="37"/>
        <v/>
      </c>
      <c r="AH95" s="10" t="str">
        <f t="shared" si="38"/>
        <v/>
      </c>
      <c r="AI95" s="10" t="str">
        <f t="shared" si="39"/>
        <v/>
      </c>
      <c r="AJ95" s="10" t="str">
        <f t="shared" si="40"/>
        <v/>
      </c>
      <c r="AK95" s="10" t="str">
        <f t="shared" si="41"/>
        <v/>
      </c>
      <c r="AL95" s="10" t="str">
        <f t="shared" si="42"/>
        <v/>
      </c>
      <c r="AM95" s="10" t="str">
        <f t="shared" si="43"/>
        <v/>
      </c>
      <c r="AN95" s="10" t="str">
        <f t="shared" si="44"/>
        <v/>
      </c>
      <c r="AO95" s="10" t="str">
        <f t="shared" si="45"/>
        <v/>
      </c>
      <c r="AP95" s="10" t="str">
        <f t="shared" si="46"/>
        <v/>
      </c>
      <c r="AQ95" s="10" t="str">
        <f t="shared" si="47"/>
        <v/>
      </c>
      <c r="AR95" s="10" t="str">
        <f t="shared" si="48"/>
        <v/>
      </c>
      <c r="AS95" s="10" t="str">
        <f t="shared" si="49"/>
        <v/>
      </c>
      <c r="AT95" s="10" t="str">
        <f t="shared" si="50"/>
        <v/>
      </c>
      <c r="AU95" s="10" t="str">
        <f t="shared" si="51"/>
        <v/>
      </c>
      <c r="AV95" s="10" t="str">
        <f t="shared" si="52"/>
        <v/>
      </c>
      <c r="AW95" s="10" t="str">
        <f t="shared" si="53"/>
        <v/>
      </c>
      <c r="AX95" s="10" t="str">
        <f t="shared" si="54"/>
        <v/>
      </c>
      <c r="AY95" s="10" t="str">
        <f t="shared" si="55"/>
        <v/>
      </c>
      <c r="AZ95" s="10" t="str">
        <f t="shared" si="56"/>
        <v/>
      </c>
      <c r="BA95" s="10" t="str">
        <f t="shared" si="57"/>
        <v/>
      </c>
      <c r="BB95" s="10" t="str">
        <f t="shared" si="58"/>
        <v/>
      </c>
      <c r="BC95" s="10" t="str">
        <f t="shared" si="59"/>
        <v/>
      </c>
      <c r="BD95" s="10"/>
      <c r="BE95" s="10" t="str">
        <f t="shared" si="60"/>
        <v/>
      </c>
      <c r="BF95" s="10"/>
      <c r="BG95" s="10" t="b">
        <f t="shared" si="63"/>
        <v>1</v>
      </c>
      <c r="BH95" s="10" t="b">
        <f t="shared" si="61"/>
        <v>1</v>
      </c>
      <c r="BI95" s="10" t="b">
        <f t="shared" si="64"/>
        <v>0</v>
      </c>
      <c r="BJ95" s="10" t="b">
        <f t="shared" si="62"/>
        <v>0</v>
      </c>
    </row>
    <row r="96" spans="1:62" x14ac:dyDescent="0.35">
      <c r="A96" s="51"/>
      <c r="B96" s="28"/>
      <c r="C96" s="28" t="s">
        <v>4</v>
      </c>
      <c r="D96" s="28"/>
      <c r="E96" s="28" t="s">
        <v>4</v>
      </c>
      <c r="F96" s="28"/>
      <c r="G96" s="51" t="s">
        <v>4</v>
      </c>
      <c r="H96" s="28"/>
      <c r="I96" s="28" t="s">
        <v>4</v>
      </c>
      <c r="J96" s="28"/>
      <c r="K96" s="28" t="s">
        <v>4</v>
      </c>
      <c r="L96" s="28" t="s">
        <v>454</v>
      </c>
      <c r="M96" s="28"/>
      <c r="N96" s="28"/>
      <c r="O96" s="28" t="s">
        <v>4</v>
      </c>
      <c r="P96" s="51"/>
      <c r="Q96" s="28" t="s">
        <v>4</v>
      </c>
      <c r="R96" s="28"/>
      <c r="S96" s="28" t="s">
        <v>4</v>
      </c>
      <c r="T96" s="28"/>
      <c r="U96" s="28" t="s">
        <v>4</v>
      </c>
      <c r="V96" s="28"/>
      <c r="W96" s="28" t="s">
        <v>4</v>
      </c>
      <c r="X96" s="28"/>
      <c r="Y96" s="28" t="s">
        <v>4</v>
      </c>
      <c r="Z96" s="10" t="str">
        <f>IF(AND('Section 8'!$L$4=No,OR($BG96=FALSE,$BH96=FALSE)),Tab_NotReq,
IF(AND($A96="",$B96="",$D96="",$F96="",$H96="",$J96="",$P96="",$X96="",$AB96="",$AC96=""),"",
IF(COUNTIF($AB96:$BC96,Incomplete)&gt;=1,Incomplete_or_multiple_errors&amp;": "&amp;INDEX($AB$2:$BC$4,1,MATCH(Incomplete,$AB96:$BC96,0)),Complete)))</f>
        <v/>
      </c>
      <c r="AA96" s="27"/>
      <c r="AB96" s="10" t="str">
        <f t="shared" si="35"/>
        <v/>
      </c>
      <c r="AC96" s="10" t="str">
        <f>IF($AC$1=No,"",
IF(OR(BG96=FALSE,BH96=FALSE),"",
IF(AND(SUMPRODUCT(--(BI96:BI$1003=TRUE))=0,SUMPRODUCT(--(BJ96:BJ$1003=TRUE))=0),"",Incomplete)))</f>
        <v/>
      </c>
      <c r="AD96" s="10" t="str">
        <f t="shared" si="36"/>
        <v/>
      </c>
      <c r="AE96" s="10"/>
      <c r="AF96" s="10" t="str" cm="1">
        <f t="array" ref="AF96">IF(AF$1=No,"",IF(ISBLANK($A96)=TRUE,"",
IF(SUMPRODUCT(--('Section 11'!$C$4:$C$337=$A96))=0,Incomplete,Complete)))</f>
        <v/>
      </c>
      <c r="AG96" s="10" t="str">
        <f t="shared" si="37"/>
        <v/>
      </c>
      <c r="AH96" s="10" t="str">
        <f t="shared" si="38"/>
        <v/>
      </c>
      <c r="AI96" s="10" t="str">
        <f t="shared" si="39"/>
        <v/>
      </c>
      <c r="AJ96" s="10" t="str">
        <f t="shared" si="40"/>
        <v/>
      </c>
      <c r="AK96" s="10" t="str">
        <f t="shared" si="41"/>
        <v/>
      </c>
      <c r="AL96" s="10" t="str">
        <f t="shared" si="42"/>
        <v/>
      </c>
      <c r="AM96" s="10" t="str">
        <f t="shared" si="43"/>
        <v/>
      </c>
      <c r="AN96" s="10" t="str">
        <f t="shared" si="44"/>
        <v/>
      </c>
      <c r="AO96" s="10" t="str">
        <f t="shared" si="45"/>
        <v/>
      </c>
      <c r="AP96" s="10" t="str">
        <f t="shared" si="46"/>
        <v/>
      </c>
      <c r="AQ96" s="10" t="str">
        <f t="shared" si="47"/>
        <v/>
      </c>
      <c r="AR96" s="10" t="str">
        <f t="shared" si="48"/>
        <v/>
      </c>
      <c r="AS96" s="10" t="str">
        <f t="shared" si="49"/>
        <v/>
      </c>
      <c r="AT96" s="10" t="str">
        <f t="shared" si="50"/>
        <v/>
      </c>
      <c r="AU96" s="10" t="str">
        <f t="shared" si="51"/>
        <v/>
      </c>
      <c r="AV96" s="10" t="str">
        <f t="shared" si="52"/>
        <v/>
      </c>
      <c r="AW96" s="10" t="str">
        <f t="shared" si="53"/>
        <v/>
      </c>
      <c r="AX96" s="10" t="str">
        <f t="shared" si="54"/>
        <v/>
      </c>
      <c r="AY96" s="10" t="str">
        <f t="shared" si="55"/>
        <v/>
      </c>
      <c r="AZ96" s="10" t="str">
        <f t="shared" si="56"/>
        <v/>
      </c>
      <c r="BA96" s="10" t="str">
        <f t="shared" si="57"/>
        <v/>
      </c>
      <c r="BB96" s="10" t="str">
        <f t="shared" si="58"/>
        <v/>
      </c>
      <c r="BC96" s="10" t="str">
        <f t="shared" si="59"/>
        <v/>
      </c>
      <c r="BD96" s="10"/>
      <c r="BE96" s="10" t="str">
        <f t="shared" si="60"/>
        <v/>
      </c>
      <c r="BF96" s="10"/>
      <c r="BG96" s="10" t="b">
        <f t="shared" si="63"/>
        <v>1</v>
      </c>
      <c r="BH96" s="10" t="b">
        <f t="shared" si="61"/>
        <v>1</v>
      </c>
      <c r="BI96" s="10" t="b">
        <f t="shared" si="64"/>
        <v>0</v>
      </c>
      <c r="BJ96" s="10" t="b">
        <f t="shared" si="62"/>
        <v>0</v>
      </c>
    </row>
    <row r="97" spans="1:62" x14ac:dyDescent="0.35">
      <c r="A97" s="51"/>
      <c r="B97" s="28"/>
      <c r="C97" s="28" t="s">
        <v>4</v>
      </c>
      <c r="D97" s="28"/>
      <c r="E97" s="28" t="s">
        <v>4</v>
      </c>
      <c r="F97" s="28"/>
      <c r="G97" s="51" t="s">
        <v>4</v>
      </c>
      <c r="H97" s="28"/>
      <c r="I97" s="28" t="s">
        <v>4</v>
      </c>
      <c r="J97" s="28"/>
      <c r="K97" s="28" t="s">
        <v>4</v>
      </c>
      <c r="L97" s="28" t="s">
        <v>454</v>
      </c>
      <c r="M97" s="28"/>
      <c r="N97" s="28"/>
      <c r="O97" s="28" t="s">
        <v>4</v>
      </c>
      <c r="P97" s="51"/>
      <c r="Q97" s="28" t="s">
        <v>4</v>
      </c>
      <c r="R97" s="28"/>
      <c r="S97" s="28" t="s">
        <v>4</v>
      </c>
      <c r="T97" s="28"/>
      <c r="U97" s="28" t="s">
        <v>4</v>
      </c>
      <c r="V97" s="28"/>
      <c r="W97" s="28" t="s">
        <v>4</v>
      </c>
      <c r="X97" s="28"/>
      <c r="Y97" s="28" t="s">
        <v>4</v>
      </c>
      <c r="Z97" s="10" t="str">
        <f>IF(AND('Section 8'!$L$4=No,OR($BG97=FALSE,$BH97=FALSE)),Tab_NotReq,
IF(AND($A97="",$B97="",$D97="",$F97="",$H97="",$J97="",$P97="",$X97="",$AB97="",$AC97=""),"",
IF(COUNTIF($AB97:$BC97,Incomplete)&gt;=1,Incomplete_or_multiple_errors&amp;": "&amp;INDEX($AB$2:$BC$4,1,MATCH(Incomplete,$AB97:$BC97,0)),Complete)))</f>
        <v/>
      </c>
      <c r="AA97" s="27"/>
      <c r="AB97" s="10" t="str">
        <f t="shared" si="35"/>
        <v/>
      </c>
      <c r="AC97" s="10" t="str">
        <f>IF($AC$1=No,"",
IF(OR(BG97=FALSE,BH97=FALSE),"",
IF(AND(SUMPRODUCT(--(BI97:BI$1003=TRUE))=0,SUMPRODUCT(--(BJ97:BJ$1003=TRUE))=0),"",Incomplete)))</f>
        <v/>
      </c>
      <c r="AD97" s="10" t="str">
        <f t="shared" si="36"/>
        <v/>
      </c>
      <c r="AE97" s="10"/>
      <c r="AF97" s="10" t="str" cm="1">
        <f t="array" ref="AF97">IF(AF$1=No,"",IF(ISBLANK($A97)=TRUE,"",
IF(SUMPRODUCT(--('Section 11'!$C$4:$C$337=$A97))=0,Incomplete,Complete)))</f>
        <v/>
      </c>
      <c r="AG97" s="10" t="str">
        <f t="shared" si="37"/>
        <v/>
      </c>
      <c r="AH97" s="10" t="str">
        <f t="shared" si="38"/>
        <v/>
      </c>
      <c r="AI97" s="10" t="str">
        <f t="shared" si="39"/>
        <v/>
      </c>
      <c r="AJ97" s="10" t="str">
        <f t="shared" si="40"/>
        <v/>
      </c>
      <c r="AK97" s="10" t="str">
        <f t="shared" si="41"/>
        <v/>
      </c>
      <c r="AL97" s="10" t="str">
        <f t="shared" si="42"/>
        <v/>
      </c>
      <c r="AM97" s="10" t="str">
        <f t="shared" si="43"/>
        <v/>
      </c>
      <c r="AN97" s="10" t="str">
        <f t="shared" si="44"/>
        <v/>
      </c>
      <c r="AO97" s="10" t="str">
        <f t="shared" si="45"/>
        <v/>
      </c>
      <c r="AP97" s="10" t="str">
        <f t="shared" si="46"/>
        <v/>
      </c>
      <c r="AQ97" s="10" t="str">
        <f t="shared" si="47"/>
        <v/>
      </c>
      <c r="AR97" s="10" t="str">
        <f t="shared" si="48"/>
        <v/>
      </c>
      <c r="AS97" s="10" t="str">
        <f t="shared" si="49"/>
        <v/>
      </c>
      <c r="AT97" s="10" t="str">
        <f t="shared" si="50"/>
        <v/>
      </c>
      <c r="AU97" s="10" t="str">
        <f t="shared" si="51"/>
        <v/>
      </c>
      <c r="AV97" s="10" t="str">
        <f t="shared" si="52"/>
        <v/>
      </c>
      <c r="AW97" s="10" t="str">
        <f t="shared" si="53"/>
        <v/>
      </c>
      <c r="AX97" s="10" t="str">
        <f t="shared" si="54"/>
        <v/>
      </c>
      <c r="AY97" s="10" t="str">
        <f t="shared" si="55"/>
        <v/>
      </c>
      <c r="AZ97" s="10" t="str">
        <f t="shared" si="56"/>
        <v/>
      </c>
      <c r="BA97" s="10" t="str">
        <f t="shared" si="57"/>
        <v/>
      </c>
      <c r="BB97" s="10" t="str">
        <f t="shared" si="58"/>
        <v/>
      </c>
      <c r="BC97" s="10" t="str">
        <f t="shared" si="59"/>
        <v/>
      </c>
      <c r="BD97" s="10"/>
      <c r="BE97" s="10" t="str">
        <f t="shared" si="60"/>
        <v/>
      </c>
      <c r="BF97" s="10"/>
      <c r="BG97" s="10" t="b">
        <f t="shared" si="63"/>
        <v>1</v>
      </c>
      <c r="BH97" s="10" t="b">
        <f t="shared" si="61"/>
        <v>1</v>
      </c>
      <c r="BI97" s="10" t="b">
        <f t="shared" si="64"/>
        <v>0</v>
      </c>
      <c r="BJ97" s="10" t="b">
        <f t="shared" si="62"/>
        <v>0</v>
      </c>
    </row>
    <row r="98" spans="1:62" x14ac:dyDescent="0.35">
      <c r="A98" s="51"/>
      <c r="B98" s="28"/>
      <c r="C98" s="28" t="s">
        <v>4</v>
      </c>
      <c r="D98" s="28"/>
      <c r="E98" s="28" t="s">
        <v>4</v>
      </c>
      <c r="F98" s="28"/>
      <c r="G98" s="51" t="s">
        <v>4</v>
      </c>
      <c r="H98" s="28"/>
      <c r="I98" s="28" t="s">
        <v>4</v>
      </c>
      <c r="J98" s="28"/>
      <c r="K98" s="28" t="s">
        <v>4</v>
      </c>
      <c r="L98" s="28" t="s">
        <v>454</v>
      </c>
      <c r="M98" s="28"/>
      <c r="N98" s="28"/>
      <c r="O98" s="28" t="s">
        <v>4</v>
      </c>
      <c r="P98" s="51"/>
      <c r="Q98" s="28" t="s">
        <v>4</v>
      </c>
      <c r="R98" s="28"/>
      <c r="S98" s="28" t="s">
        <v>4</v>
      </c>
      <c r="T98" s="28"/>
      <c r="U98" s="28" t="s">
        <v>4</v>
      </c>
      <c r="V98" s="28"/>
      <c r="W98" s="28" t="s">
        <v>4</v>
      </c>
      <c r="X98" s="28"/>
      <c r="Y98" s="28" t="s">
        <v>4</v>
      </c>
      <c r="Z98" s="10" t="str">
        <f>IF(AND('Section 8'!$L$4=No,OR($BG98=FALSE,$BH98=FALSE)),Tab_NotReq,
IF(AND($A98="",$B98="",$D98="",$F98="",$H98="",$J98="",$P98="",$X98="",$AB98="",$AC98=""),"",
IF(COUNTIF($AB98:$BC98,Incomplete)&gt;=1,Incomplete_or_multiple_errors&amp;": "&amp;INDEX($AB$2:$BC$4,1,MATCH(Incomplete,$AB98:$BC98,0)),Complete)))</f>
        <v/>
      </c>
      <c r="AA98" s="27"/>
      <c r="AB98" s="10" t="str">
        <f t="shared" si="35"/>
        <v/>
      </c>
      <c r="AC98" s="10" t="str">
        <f>IF($AC$1=No,"",
IF(OR(BG98=FALSE,BH98=FALSE),"",
IF(AND(SUMPRODUCT(--(BI98:BI$1003=TRUE))=0,SUMPRODUCT(--(BJ98:BJ$1003=TRUE))=0),"",Incomplete)))</f>
        <v/>
      </c>
      <c r="AD98" s="10" t="str">
        <f t="shared" si="36"/>
        <v/>
      </c>
      <c r="AE98" s="10"/>
      <c r="AF98" s="10" t="str" cm="1">
        <f t="array" ref="AF98">IF(AF$1=No,"",IF(ISBLANK($A98)=TRUE,"",
IF(SUMPRODUCT(--('Section 11'!$C$4:$C$337=$A98))=0,Incomplete,Complete)))</f>
        <v/>
      </c>
      <c r="AG98" s="10" t="str">
        <f t="shared" si="37"/>
        <v/>
      </c>
      <c r="AH98" s="10" t="str">
        <f t="shared" si="38"/>
        <v/>
      </c>
      <c r="AI98" s="10" t="str">
        <f t="shared" si="39"/>
        <v/>
      </c>
      <c r="AJ98" s="10" t="str">
        <f t="shared" si="40"/>
        <v/>
      </c>
      <c r="AK98" s="10" t="str">
        <f t="shared" si="41"/>
        <v/>
      </c>
      <c r="AL98" s="10" t="str">
        <f t="shared" si="42"/>
        <v/>
      </c>
      <c r="AM98" s="10" t="str">
        <f t="shared" si="43"/>
        <v/>
      </c>
      <c r="AN98" s="10" t="str">
        <f t="shared" si="44"/>
        <v/>
      </c>
      <c r="AO98" s="10" t="str">
        <f t="shared" si="45"/>
        <v/>
      </c>
      <c r="AP98" s="10" t="str">
        <f t="shared" si="46"/>
        <v/>
      </c>
      <c r="AQ98" s="10" t="str">
        <f t="shared" si="47"/>
        <v/>
      </c>
      <c r="AR98" s="10" t="str">
        <f t="shared" si="48"/>
        <v/>
      </c>
      <c r="AS98" s="10" t="str">
        <f t="shared" si="49"/>
        <v/>
      </c>
      <c r="AT98" s="10" t="str">
        <f t="shared" si="50"/>
        <v/>
      </c>
      <c r="AU98" s="10" t="str">
        <f t="shared" si="51"/>
        <v/>
      </c>
      <c r="AV98" s="10" t="str">
        <f t="shared" si="52"/>
        <v/>
      </c>
      <c r="AW98" s="10" t="str">
        <f t="shared" si="53"/>
        <v/>
      </c>
      <c r="AX98" s="10" t="str">
        <f t="shared" si="54"/>
        <v/>
      </c>
      <c r="AY98" s="10" t="str">
        <f t="shared" si="55"/>
        <v/>
      </c>
      <c r="AZ98" s="10" t="str">
        <f t="shared" si="56"/>
        <v/>
      </c>
      <c r="BA98" s="10" t="str">
        <f t="shared" si="57"/>
        <v/>
      </c>
      <c r="BB98" s="10" t="str">
        <f t="shared" si="58"/>
        <v/>
      </c>
      <c r="BC98" s="10" t="str">
        <f t="shared" si="59"/>
        <v/>
      </c>
      <c r="BD98" s="10"/>
      <c r="BE98" s="10" t="str">
        <f t="shared" si="60"/>
        <v/>
      </c>
      <c r="BF98" s="10"/>
      <c r="BG98" s="10" t="b">
        <f t="shared" si="63"/>
        <v>1</v>
      </c>
      <c r="BH98" s="10" t="b">
        <f t="shared" si="61"/>
        <v>1</v>
      </c>
      <c r="BI98" s="10" t="b">
        <f t="shared" si="64"/>
        <v>0</v>
      </c>
      <c r="BJ98" s="10" t="b">
        <f t="shared" si="62"/>
        <v>0</v>
      </c>
    </row>
    <row r="99" spans="1:62" x14ac:dyDescent="0.35">
      <c r="A99" s="51"/>
      <c r="B99" s="28"/>
      <c r="C99" s="28" t="s">
        <v>4</v>
      </c>
      <c r="D99" s="28"/>
      <c r="E99" s="28" t="s">
        <v>4</v>
      </c>
      <c r="F99" s="28"/>
      <c r="G99" s="51" t="s">
        <v>4</v>
      </c>
      <c r="H99" s="28"/>
      <c r="I99" s="28" t="s">
        <v>4</v>
      </c>
      <c r="J99" s="28"/>
      <c r="K99" s="28" t="s">
        <v>4</v>
      </c>
      <c r="L99" s="28" t="s">
        <v>454</v>
      </c>
      <c r="M99" s="28"/>
      <c r="N99" s="28"/>
      <c r="O99" s="28" t="s">
        <v>4</v>
      </c>
      <c r="P99" s="51"/>
      <c r="Q99" s="28" t="s">
        <v>4</v>
      </c>
      <c r="R99" s="28"/>
      <c r="S99" s="28" t="s">
        <v>4</v>
      </c>
      <c r="T99" s="28"/>
      <c r="U99" s="28" t="s">
        <v>4</v>
      </c>
      <c r="V99" s="28"/>
      <c r="W99" s="28" t="s">
        <v>4</v>
      </c>
      <c r="X99" s="28"/>
      <c r="Y99" s="28" t="s">
        <v>4</v>
      </c>
      <c r="Z99" s="10" t="str">
        <f>IF(AND('Section 8'!$L$4=No,OR($BG99=FALSE,$BH99=FALSE)),Tab_NotReq,
IF(AND($A99="",$B99="",$D99="",$F99="",$H99="",$J99="",$P99="",$X99="",$AB99="",$AC99=""),"",
IF(COUNTIF($AB99:$BC99,Incomplete)&gt;=1,Incomplete_or_multiple_errors&amp;": "&amp;INDEX($AB$2:$BC$4,1,MATCH(Incomplete,$AB99:$BC99,0)),Complete)))</f>
        <v/>
      </c>
      <c r="AA99" s="27"/>
      <c r="AB99" s="10" t="str">
        <f t="shared" si="35"/>
        <v/>
      </c>
      <c r="AC99" s="10" t="str">
        <f>IF($AC$1=No,"",
IF(OR(BG99=FALSE,BH99=FALSE),"",
IF(AND(SUMPRODUCT(--(BI99:BI$1003=TRUE))=0,SUMPRODUCT(--(BJ99:BJ$1003=TRUE))=0),"",Incomplete)))</f>
        <v/>
      </c>
      <c r="AD99" s="10" t="str">
        <f t="shared" si="36"/>
        <v/>
      </c>
      <c r="AE99" s="10"/>
      <c r="AF99" s="10" t="str" cm="1">
        <f t="array" ref="AF99">IF(AF$1=No,"",IF(ISBLANK($A99)=TRUE,"",
IF(SUMPRODUCT(--('Section 11'!$C$4:$C$337=$A99))=0,Incomplete,Complete)))</f>
        <v/>
      </c>
      <c r="AG99" s="10" t="str">
        <f t="shared" si="37"/>
        <v/>
      </c>
      <c r="AH99" s="10" t="str">
        <f t="shared" si="38"/>
        <v/>
      </c>
      <c r="AI99" s="10" t="str">
        <f t="shared" si="39"/>
        <v/>
      </c>
      <c r="AJ99" s="10" t="str">
        <f t="shared" si="40"/>
        <v/>
      </c>
      <c r="AK99" s="10" t="str">
        <f t="shared" si="41"/>
        <v/>
      </c>
      <c r="AL99" s="10" t="str">
        <f t="shared" si="42"/>
        <v/>
      </c>
      <c r="AM99" s="10" t="str">
        <f t="shared" si="43"/>
        <v/>
      </c>
      <c r="AN99" s="10" t="str">
        <f t="shared" si="44"/>
        <v/>
      </c>
      <c r="AO99" s="10" t="str">
        <f t="shared" si="45"/>
        <v/>
      </c>
      <c r="AP99" s="10" t="str">
        <f t="shared" si="46"/>
        <v/>
      </c>
      <c r="AQ99" s="10" t="str">
        <f t="shared" si="47"/>
        <v/>
      </c>
      <c r="AR99" s="10" t="str">
        <f t="shared" si="48"/>
        <v/>
      </c>
      <c r="AS99" s="10" t="str">
        <f t="shared" si="49"/>
        <v/>
      </c>
      <c r="AT99" s="10" t="str">
        <f t="shared" si="50"/>
        <v/>
      </c>
      <c r="AU99" s="10" t="str">
        <f t="shared" si="51"/>
        <v/>
      </c>
      <c r="AV99" s="10" t="str">
        <f t="shared" si="52"/>
        <v/>
      </c>
      <c r="AW99" s="10" t="str">
        <f t="shared" si="53"/>
        <v/>
      </c>
      <c r="AX99" s="10" t="str">
        <f t="shared" si="54"/>
        <v/>
      </c>
      <c r="AY99" s="10" t="str">
        <f t="shared" si="55"/>
        <v/>
      </c>
      <c r="AZ99" s="10" t="str">
        <f t="shared" si="56"/>
        <v/>
      </c>
      <c r="BA99" s="10" t="str">
        <f t="shared" si="57"/>
        <v/>
      </c>
      <c r="BB99" s="10" t="str">
        <f t="shared" si="58"/>
        <v/>
      </c>
      <c r="BC99" s="10" t="str">
        <f t="shared" si="59"/>
        <v/>
      </c>
      <c r="BD99" s="10"/>
      <c r="BE99" s="10" t="str">
        <f t="shared" si="60"/>
        <v/>
      </c>
      <c r="BF99" s="10"/>
      <c r="BG99" s="10" t="b">
        <f t="shared" si="63"/>
        <v>1</v>
      </c>
      <c r="BH99" s="10" t="b">
        <f t="shared" si="61"/>
        <v>1</v>
      </c>
      <c r="BI99" s="10" t="b">
        <f t="shared" si="64"/>
        <v>0</v>
      </c>
      <c r="BJ99" s="10" t="b">
        <f t="shared" si="62"/>
        <v>0</v>
      </c>
    </row>
    <row r="100" spans="1:62" x14ac:dyDescent="0.35">
      <c r="A100" s="51"/>
      <c r="B100" s="28"/>
      <c r="C100" s="28" t="s">
        <v>4</v>
      </c>
      <c r="D100" s="28"/>
      <c r="E100" s="28" t="s">
        <v>4</v>
      </c>
      <c r="F100" s="28"/>
      <c r="G100" s="51" t="s">
        <v>4</v>
      </c>
      <c r="H100" s="28"/>
      <c r="I100" s="28" t="s">
        <v>4</v>
      </c>
      <c r="J100" s="28"/>
      <c r="K100" s="28" t="s">
        <v>4</v>
      </c>
      <c r="L100" s="28" t="s">
        <v>454</v>
      </c>
      <c r="M100" s="28"/>
      <c r="N100" s="28"/>
      <c r="O100" s="28" t="s">
        <v>4</v>
      </c>
      <c r="P100" s="51"/>
      <c r="Q100" s="28" t="s">
        <v>4</v>
      </c>
      <c r="R100" s="28"/>
      <c r="S100" s="28" t="s">
        <v>4</v>
      </c>
      <c r="T100" s="28"/>
      <c r="U100" s="28" t="s">
        <v>4</v>
      </c>
      <c r="V100" s="28"/>
      <c r="W100" s="28" t="s">
        <v>4</v>
      </c>
      <c r="X100" s="28"/>
      <c r="Y100" s="28" t="s">
        <v>4</v>
      </c>
      <c r="Z100" s="10" t="str">
        <f>IF(AND('Section 8'!$L$4=No,OR($BG100=FALSE,$BH100=FALSE)),Tab_NotReq,
IF(AND($A100="",$B100="",$D100="",$F100="",$H100="",$J100="",$P100="",$X100="",$AB100="",$AC100=""),"",
IF(COUNTIF($AB100:$BC100,Incomplete)&gt;=1,Incomplete_or_multiple_errors&amp;": "&amp;INDEX($AB$2:$BC$4,1,MATCH(Incomplete,$AB100:$BC100,0)),Complete)))</f>
        <v/>
      </c>
      <c r="AA100" s="27"/>
      <c r="AB100" s="10" t="str">
        <f t="shared" si="35"/>
        <v/>
      </c>
      <c r="AC100" s="10" t="str">
        <f>IF($AC$1=No,"",
IF(OR(BG100=FALSE,BH100=FALSE),"",
IF(AND(SUMPRODUCT(--(BI100:BI$1003=TRUE))=0,SUMPRODUCT(--(BJ100:BJ$1003=TRUE))=0),"",Incomplete)))</f>
        <v/>
      </c>
      <c r="AD100" s="10" t="str">
        <f t="shared" si="36"/>
        <v/>
      </c>
      <c r="AE100" s="10"/>
      <c r="AF100" s="10" t="str" cm="1">
        <f t="array" ref="AF100">IF(AF$1=No,"",IF(ISBLANK($A100)=TRUE,"",
IF(SUMPRODUCT(--('Section 11'!$C$4:$C$337=$A100))=0,Incomplete,Complete)))</f>
        <v/>
      </c>
      <c r="AG100" s="10" t="str">
        <f t="shared" si="37"/>
        <v/>
      </c>
      <c r="AH100" s="10" t="str">
        <f t="shared" si="38"/>
        <v/>
      </c>
      <c r="AI100" s="10" t="str">
        <f t="shared" si="39"/>
        <v/>
      </c>
      <c r="AJ100" s="10" t="str">
        <f t="shared" si="40"/>
        <v/>
      </c>
      <c r="AK100" s="10" t="str">
        <f t="shared" si="41"/>
        <v/>
      </c>
      <c r="AL100" s="10" t="str">
        <f t="shared" si="42"/>
        <v/>
      </c>
      <c r="AM100" s="10" t="str">
        <f t="shared" si="43"/>
        <v/>
      </c>
      <c r="AN100" s="10" t="str">
        <f t="shared" si="44"/>
        <v/>
      </c>
      <c r="AO100" s="10" t="str">
        <f t="shared" si="45"/>
        <v/>
      </c>
      <c r="AP100" s="10" t="str">
        <f t="shared" si="46"/>
        <v/>
      </c>
      <c r="AQ100" s="10" t="str">
        <f t="shared" si="47"/>
        <v/>
      </c>
      <c r="AR100" s="10" t="str">
        <f t="shared" si="48"/>
        <v/>
      </c>
      <c r="AS100" s="10" t="str">
        <f t="shared" si="49"/>
        <v/>
      </c>
      <c r="AT100" s="10" t="str">
        <f t="shared" si="50"/>
        <v/>
      </c>
      <c r="AU100" s="10" t="str">
        <f t="shared" si="51"/>
        <v/>
      </c>
      <c r="AV100" s="10" t="str">
        <f t="shared" si="52"/>
        <v/>
      </c>
      <c r="AW100" s="10" t="str">
        <f t="shared" si="53"/>
        <v/>
      </c>
      <c r="AX100" s="10" t="str">
        <f t="shared" si="54"/>
        <v/>
      </c>
      <c r="AY100" s="10" t="str">
        <f t="shared" si="55"/>
        <v/>
      </c>
      <c r="AZ100" s="10" t="str">
        <f t="shared" si="56"/>
        <v/>
      </c>
      <c r="BA100" s="10" t="str">
        <f t="shared" si="57"/>
        <v/>
      </c>
      <c r="BB100" s="10" t="str">
        <f t="shared" si="58"/>
        <v/>
      </c>
      <c r="BC100" s="10" t="str">
        <f t="shared" si="59"/>
        <v/>
      </c>
      <c r="BD100" s="10"/>
      <c r="BE100" s="10" t="str">
        <f t="shared" si="60"/>
        <v/>
      </c>
      <c r="BF100" s="10"/>
      <c r="BG100" s="10" t="b">
        <f t="shared" si="63"/>
        <v>1</v>
      </c>
      <c r="BH100" s="10" t="b">
        <f t="shared" si="61"/>
        <v>1</v>
      </c>
      <c r="BI100" s="10" t="b">
        <f t="shared" si="64"/>
        <v>0</v>
      </c>
      <c r="BJ100" s="10" t="b">
        <f t="shared" si="62"/>
        <v>0</v>
      </c>
    </row>
    <row r="101" spans="1:62" x14ac:dyDescent="0.35">
      <c r="A101" s="51"/>
      <c r="B101" s="28"/>
      <c r="C101" s="28" t="s">
        <v>4</v>
      </c>
      <c r="D101" s="28"/>
      <c r="E101" s="28" t="s">
        <v>4</v>
      </c>
      <c r="F101" s="28"/>
      <c r="G101" s="51" t="s">
        <v>4</v>
      </c>
      <c r="H101" s="28"/>
      <c r="I101" s="28" t="s">
        <v>4</v>
      </c>
      <c r="J101" s="28"/>
      <c r="K101" s="28" t="s">
        <v>4</v>
      </c>
      <c r="L101" s="28" t="s">
        <v>454</v>
      </c>
      <c r="M101" s="28"/>
      <c r="N101" s="28"/>
      <c r="O101" s="28" t="s">
        <v>4</v>
      </c>
      <c r="P101" s="51"/>
      <c r="Q101" s="28" t="s">
        <v>4</v>
      </c>
      <c r="R101" s="28"/>
      <c r="S101" s="28" t="s">
        <v>4</v>
      </c>
      <c r="T101" s="28"/>
      <c r="U101" s="28" t="s">
        <v>4</v>
      </c>
      <c r="V101" s="28"/>
      <c r="W101" s="28" t="s">
        <v>4</v>
      </c>
      <c r="X101" s="28"/>
      <c r="Y101" s="28" t="s">
        <v>4</v>
      </c>
      <c r="Z101" s="10" t="str">
        <f>IF(AND('Section 8'!$L$4=No,OR($BG101=FALSE,$BH101=FALSE)),Tab_NotReq,
IF(AND($A101="",$B101="",$D101="",$F101="",$H101="",$J101="",$P101="",$X101="",$AB101="",$AC101=""),"",
IF(COUNTIF($AB101:$BC101,Incomplete)&gt;=1,Incomplete_or_multiple_errors&amp;": "&amp;INDEX($AB$2:$BC$4,1,MATCH(Incomplete,$AB101:$BC101,0)),Complete)))</f>
        <v/>
      </c>
      <c r="AA101" s="27"/>
      <c r="AB101" s="10" t="str">
        <f t="shared" si="35"/>
        <v/>
      </c>
      <c r="AC101" s="10" t="str">
        <f>IF($AC$1=No,"",
IF(OR(BG101=FALSE,BH101=FALSE),"",
IF(AND(SUMPRODUCT(--(BI101:BI$1003=TRUE))=0,SUMPRODUCT(--(BJ101:BJ$1003=TRUE))=0),"",Incomplete)))</f>
        <v/>
      </c>
      <c r="AD101" s="10" t="str">
        <f t="shared" si="36"/>
        <v/>
      </c>
      <c r="AE101" s="10"/>
      <c r="AF101" s="10" t="str" cm="1">
        <f t="array" ref="AF101">IF(AF$1=No,"",IF(ISBLANK($A101)=TRUE,"",
IF(SUMPRODUCT(--('Section 11'!$C$4:$C$337=$A101))=0,Incomplete,Complete)))</f>
        <v/>
      </c>
      <c r="AG101" s="10" t="str">
        <f t="shared" si="37"/>
        <v/>
      </c>
      <c r="AH101" s="10" t="str">
        <f t="shared" si="38"/>
        <v/>
      </c>
      <c r="AI101" s="10" t="str">
        <f t="shared" si="39"/>
        <v/>
      </c>
      <c r="AJ101" s="10" t="str">
        <f t="shared" si="40"/>
        <v/>
      </c>
      <c r="AK101" s="10" t="str">
        <f t="shared" si="41"/>
        <v/>
      </c>
      <c r="AL101" s="10" t="str">
        <f t="shared" si="42"/>
        <v/>
      </c>
      <c r="AM101" s="10" t="str">
        <f t="shared" si="43"/>
        <v/>
      </c>
      <c r="AN101" s="10" t="str">
        <f t="shared" si="44"/>
        <v/>
      </c>
      <c r="AO101" s="10" t="str">
        <f t="shared" si="45"/>
        <v/>
      </c>
      <c r="AP101" s="10" t="str">
        <f t="shared" si="46"/>
        <v/>
      </c>
      <c r="AQ101" s="10" t="str">
        <f t="shared" si="47"/>
        <v/>
      </c>
      <c r="AR101" s="10" t="str">
        <f t="shared" si="48"/>
        <v/>
      </c>
      <c r="AS101" s="10" t="str">
        <f t="shared" si="49"/>
        <v/>
      </c>
      <c r="AT101" s="10" t="str">
        <f t="shared" si="50"/>
        <v/>
      </c>
      <c r="AU101" s="10" t="str">
        <f t="shared" si="51"/>
        <v/>
      </c>
      <c r="AV101" s="10" t="str">
        <f t="shared" si="52"/>
        <v/>
      </c>
      <c r="AW101" s="10" t="str">
        <f t="shared" si="53"/>
        <v/>
      </c>
      <c r="AX101" s="10" t="str">
        <f t="shared" si="54"/>
        <v/>
      </c>
      <c r="AY101" s="10" t="str">
        <f t="shared" si="55"/>
        <v/>
      </c>
      <c r="AZ101" s="10" t="str">
        <f t="shared" si="56"/>
        <v/>
      </c>
      <c r="BA101" s="10" t="str">
        <f t="shared" si="57"/>
        <v/>
      </c>
      <c r="BB101" s="10" t="str">
        <f t="shared" si="58"/>
        <v/>
      </c>
      <c r="BC101" s="10" t="str">
        <f t="shared" si="59"/>
        <v/>
      </c>
      <c r="BD101" s="10"/>
      <c r="BE101" s="10" t="str">
        <f t="shared" si="60"/>
        <v/>
      </c>
      <c r="BF101" s="10"/>
      <c r="BG101" s="10" t="b">
        <f t="shared" si="63"/>
        <v>1</v>
      </c>
      <c r="BH101" s="10" t="b">
        <f t="shared" si="61"/>
        <v>1</v>
      </c>
      <c r="BI101" s="10" t="b">
        <f t="shared" si="64"/>
        <v>0</v>
      </c>
      <c r="BJ101" s="10" t="b">
        <f t="shared" si="62"/>
        <v>0</v>
      </c>
    </row>
    <row r="102" spans="1:62" x14ac:dyDescent="0.35">
      <c r="A102" s="51"/>
      <c r="B102" s="28"/>
      <c r="C102" s="28" t="s">
        <v>4</v>
      </c>
      <c r="D102" s="28"/>
      <c r="E102" s="28" t="s">
        <v>4</v>
      </c>
      <c r="F102" s="28"/>
      <c r="G102" s="51" t="s">
        <v>4</v>
      </c>
      <c r="H102" s="28"/>
      <c r="I102" s="28" t="s">
        <v>4</v>
      </c>
      <c r="J102" s="28"/>
      <c r="K102" s="28" t="s">
        <v>4</v>
      </c>
      <c r="L102" s="28" t="s">
        <v>454</v>
      </c>
      <c r="M102" s="28"/>
      <c r="N102" s="28"/>
      <c r="O102" s="28" t="s">
        <v>4</v>
      </c>
      <c r="P102" s="51"/>
      <c r="Q102" s="28" t="s">
        <v>4</v>
      </c>
      <c r="R102" s="28"/>
      <c r="S102" s="28" t="s">
        <v>4</v>
      </c>
      <c r="T102" s="28"/>
      <c r="U102" s="28" t="s">
        <v>4</v>
      </c>
      <c r="V102" s="28"/>
      <c r="W102" s="28" t="s">
        <v>4</v>
      </c>
      <c r="X102" s="28"/>
      <c r="Y102" s="28" t="s">
        <v>4</v>
      </c>
      <c r="Z102" s="10" t="str">
        <f>IF(AND('Section 8'!$L$4=No,OR($BG102=FALSE,$BH102=FALSE)),Tab_NotReq,
IF(AND($A102="",$B102="",$D102="",$F102="",$H102="",$J102="",$P102="",$X102="",$AB102="",$AC102=""),"",
IF(COUNTIF($AB102:$BC102,Incomplete)&gt;=1,Incomplete_or_multiple_errors&amp;": "&amp;INDEX($AB$2:$BC$4,1,MATCH(Incomplete,$AB102:$BC102,0)),Complete)))</f>
        <v/>
      </c>
      <c r="AA102" s="27"/>
      <c r="AB102" s="10" t="str">
        <f t="shared" si="35"/>
        <v/>
      </c>
      <c r="AC102" s="10" t="str">
        <f>IF($AC$1=No,"",
IF(OR(BG102=FALSE,BH102=FALSE),"",
IF(AND(SUMPRODUCT(--(BI102:BI$1003=TRUE))=0,SUMPRODUCT(--(BJ102:BJ$1003=TRUE))=0),"",Incomplete)))</f>
        <v/>
      </c>
      <c r="AD102" s="10" t="str">
        <f t="shared" si="36"/>
        <v/>
      </c>
      <c r="AE102" s="10"/>
      <c r="AF102" s="10" t="str" cm="1">
        <f t="array" ref="AF102">IF(AF$1=No,"",IF(ISBLANK($A102)=TRUE,"",
IF(SUMPRODUCT(--('Section 11'!$C$4:$C$337=$A102))=0,Incomplete,Complete)))</f>
        <v/>
      </c>
      <c r="AG102" s="10" t="str">
        <f t="shared" si="37"/>
        <v/>
      </c>
      <c r="AH102" s="10" t="str">
        <f t="shared" si="38"/>
        <v/>
      </c>
      <c r="AI102" s="10" t="str">
        <f t="shared" si="39"/>
        <v/>
      </c>
      <c r="AJ102" s="10" t="str">
        <f t="shared" si="40"/>
        <v/>
      </c>
      <c r="AK102" s="10" t="str">
        <f t="shared" si="41"/>
        <v/>
      </c>
      <c r="AL102" s="10" t="str">
        <f t="shared" si="42"/>
        <v/>
      </c>
      <c r="AM102" s="10" t="str">
        <f t="shared" si="43"/>
        <v/>
      </c>
      <c r="AN102" s="10" t="str">
        <f t="shared" si="44"/>
        <v/>
      </c>
      <c r="AO102" s="10" t="str">
        <f t="shared" si="45"/>
        <v/>
      </c>
      <c r="AP102" s="10" t="str">
        <f t="shared" si="46"/>
        <v/>
      </c>
      <c r="AQ102" s="10" t="str">
        <f t="shared" si="47"/>
        <v/>
      </c>
      <c r="AR102" s="10" t="str">
        <f t="shared" si="48"/>
        <v/>
      </c>
      <c r="AS102" s="10" t="str">
        <f t="shared" si="49"/>
        <v/>
      </c>
      <c r="AT102" s="10" t="str">
        <f t="shared" si="50"/>
        <v/>
      </c>
      <c r="AU102" s="10" t="str">
        <f t="shared" si="51"/>
        <v/>
      </c>
      <c r="AV102" s="10" t="str">
        <f t="shared" si="52"/>
        <v/>
      </c>
      <c r="AW102" s="10" t="str">
        <f t="shared" si="53"/>
        <v/>
      </c>
      <c r="AX102" s="10" t="str">
        <f t="shared" si="54"/>
        <v/>
      </c>
      <c r="AY102" s="10" t="str">
        <f t="shared" si="55"/>
        <v/>
      </c>
      <c r="AZ102" s="10" t="str">
        <f t="shared" si="56"/>
        <v/>
      </c>
      <c r="BA102" s="10" t="str">
        <f t="shared" si="57"/>
        <v/>
      </c>
      <c r="BB102" s="10" t="str">
        <f t="shared" si="58"/>
        <v/>
      </c>
      <c r="BC102" s="10" t="str">
        <f t="shared" si="59"/>
        <v/>
      </c>
      <c r="BD102" s="10"/>
      <c r="BE102" s="10" t="str">
        <f t="shared" si="60"/>
        <v/>
      </c>
      <c r="BF102" s="10"/>
      <c r="BG102" s="10" t="b">
        <f t="shared" si="63"/>
        <v>1</v>
      </c>
      <c r="BH102" s="10" t="b">
        <f t="shared" si="61"/>
        <v>1</v>
      </c>
      <c r="BI102" s="10" t="b">
        <f t="shared" si="64"/>
        <v>0</v>
      </c>
      <c r="BJ102" s="10" t="b">
        <f t="shared" si="62"/>
        <v>0</v>
      </c>
    </row>
    <row r="103" spans="1:62" x14ac:dyDescent="0.35">
      <c r="A103" s="51"/>
      <c r="B103" s="28"/>
      <c r="C103" s="28" t="s">
        <v>4</v>
      </c>
      <c r="D103" s="28"/>
      <c r="E103" s="28" t="s">
        <v>4</v>
      </c>
      <c r="F103" s="28"/>
      <c r="G103" s="51" t="s">
        <v>4</v>
      </c>
      <c r="H103" s="28"/>
      <c r="I103" s="28" t="s">
        <v>4</v>
      </c>
      <c r="J103" s="28"/>
      <c r="K103" s="28" t="s">
        <v>4</v>
      </c>
      <c r="L103" s="28" t="s">
        <v>454</v>
      </c>
      <c r="M103" s="28"/>
      <c r="N103" s="28"/>
      <c r="O103" s="28" t="s">
        <v>4</v>
      </c>
      <c r="P103" s="51"/>
      <c r="Q103" s="28" t="s">
        <v>4</v>
      </c>
      <c r="R103" s="28"/>
      <c r="S103" s="28" t="s">
        <v>4</v>
      </c>
      <c r="T103" s="28"/>
      <c r="U103" s="28" t="s">
        <v>4</v>
      </c>
      <c r="V103" s="28"/>
      <c r="W103" s="28" t="s">
        <v>4</v>
      </c>
      <c r="X103" s="28"/>
      <c r="Y103" s="28" t="s">
        <v>4</v>
      </c>
      <c r="Z103" s="10" t="str">
        <f>IF(AND('Section 8'!$L$4=No,OR($BG103=FALSE,$BH103=FALSE)),Tab_NotReq,
IF(AND($A103="",$B103="",$D103="",$F103="",$H103="",$J103="",$P103="",$X103="",$AB103="",$AC103=""),"",
IF(COUNTIF($AB103:$BC103,Incomplete)&gt;=1,Incomplete_or_multiple_errors&amp;": "&amp;INDEX($AB$2:$BC$4,1,MATCH(Incomplete,$AB103:$BC103,0)),Complete)))</f>
        <v/>
      </c>
      <c r="AA103" s="27"/>
      <c r="AB103" s="10" t="str">
        <f t="shared" si="35"/>
        <v/>
      </c>
      <c r="AC103" s="10" t="str">
        <f>IF($AC$1=No,"",
IF(OR(BG103=FALSE,BH103=FALSE),"",
IF(AND(SUMPRODUCT(--(BI103:BI$1003=TRUE))=0,SUMPRODUCT(--(BJ103:BJ$1003=TRUE))=0),"",Incomplete)))</f>
        <v/>
      </c>
      <c r="AD103" s="10" t="str">
        <f t="shared" si="36"/>
        <v/>
      </c>
      <c r="AE103" s="10"/>
      <c r="AF103" s="10" t="str" cm="1">
        <f t="array" ref="AF103">IF(AF$1=No,"",IF(ISBLANK($A103)=TRUE,"",
IF(SUMPRODUCT(--('Section 11'!$C$4:$C$337=$A103))=0,Incomplete,Complete)))</f>
        <v/>
      </c>
      <c r="AG103" s="10" t="str">
        <f t="shared" si="37"/>
        <v/>
      </c>
      <c r="AH103" s="10" t="str">
        <f t="shared" si="38"/>
        <v/>
      </c>
      <c r="AI103" s="10" t="str">
        <f t="shared" si="39"/>
        <v/>
      </c>
      <c r="AJ103" s="10" t="str">
        <f t="shared" si="40"/>
        <v/>
      </c>
      <c r="AK103" s="10" t="str">
        <f t="shared" si="41"/>
        <v/>
      </c>
      <c r="AL103" s="10" t="str">
        <f t="shared" si="42"/>
        <v/>
      </c>
      <c r="AM103" s="10" t="str">
        <f t="shared" si="43"/>
        <v/>
      </c>
      <c r="AN103" s="10" t="str">
        <f t="shared" si="44"/>
        <v/>
      </c>
      <c r="AO103" s="10" t="str">
        <f t="shared" si="45"/>
        <v/>
      </c>
      <c r="AP103" s="10" t="str">
        <f t="shared" si="46"/>
        <v/>
      </c>
      <c r="AQ103" s="10" t="str">
        <f t="shared" si="47"/>
        <v/>
      </c>
      <c r="AR103" s="10" t="str">
        <f t="shared" si="48"/>
        <v/>
      </c>
      <c r="AS103" s="10" t="str">
        <f t="shared" si="49"/>
        <v/>
      </c>
      <c r="AT103" s="10" t="str">
        <f t="shared" si="50"/>
        <v/>
      </c>
      <c r="AU103" s="10" t="str">
        <f t="shared" si="51"/>
        <v/>
      </c>
      <c r="AV103" s="10" t="str">
        <f t="shared" si="52"/>
        <v/>
      </c>
      <c r="AW103" s="10" t="str">
        <f t="shared" si="53"/>
        <v/>
      </c>
      <c r="AX103" s="10" t="str">
        <f t="shared" si="54"/>
        <v/>
      </c>
      <c r="AY103" s="10" t="str">
        <f t="shared" si="55"/>
        <v/>
      </c>
      <c r="AZ103" s="10" t="str">
        <f t="shared" si="56"/>
        <v/>
      </c>
      <c r="BA103" s="10" t="str">
        <f t="shared" si="57"/>
        <v/>
      </c>
      <c r="BB103" s="10" t="str">
        <f t="shared" si="58"/>
        <v/>
      </c>
      <c r="BC103" s="10" t="str">
        <f t="shared" si="59"/>
        <v/>
      </c>
      <c r="BD103" s="10"/>
      <c r="BE103" s="10" t="str">
        <f t="shared" si="60"/>
        <v/>
      </c>
      <c r="BF103" s="10"/>
      <c r="BG103" s="10" t="b">
        <f t="shared" si="63"/>
        <v>1</v>
      </c>
      <c r="BH103" s="10" t="b">
        <f t="shared" si="61"/>
        <v>1</v>
      </c>
      <c r="BI103" s="10" t="b">
        <f t="shared" si="64"/>
        <v>0</v>
      </c>
      <c r="BJ103" s="10" t="b">
        <f t="shared" si="62"/>
        <v>0</v>
      </c>
    </row>
    <row r="104" spans="1:62" x14ac:dyDescent="0.35">
      <c r="A104" s="51"/>
      <c r="B104" s="28"/>
      <c r="C104" s="28" t="s">
        <v>4</v>
      </c>
      <c r="D104" s="28"/>
      <c r="E104" s="28" t="s">
        <v>4</v>
      </c>
      <c r="F104" s="28"/>
      <c r="G104" s="51" t="s">
        <v>4</v>
      </c>
      <c r="H104" s="28"/>
      <c r="I104" s="28" t="s">
        <v>4</v>
      </c>
      <c r="J104" s="28"/>
      <c r="K104" s="28" t="s">
        <v>4</v>
      </c>
      <c r="L104" s="28" t="s">
        <v>454</v>
      </c>
      <c r="M104" s="28"/>
      <c r="N104" s="28"/>
      <c r="O104" s="28" t="s">
        <v>4</v>
      </c>
      <c r="P104" s="51"/>
      <c r="Q104" s="28" t="s">
        <v>4</v>
      </c>
      <c r="R104" s="28"/>
      <c r="S104" s="28" t="s">
        <v>4</v>
      </c>
      <c r="T104" s="28"/>
      <c r="U104" s="28" t="s">
        <v>4</v>
      </c>
      <c r="V104" s="28"/>
      <c r="W104" s="28" t="s">
        <v>4</v>
      </c>
      <c r="X104" s="28"/>
      <c r="Y104" s="28" t="s">
        <v>4</v>
      </c>
      <c r="Z104" s="10" t="str">
        <f>IF(AND('Section 8'!$L$4=No,OR($BG104=FALSE,$BH104=FALSE)),Tab_NotReq,
IF(AND($A104="",$B104="",$D104="",$F104="",$H104="",$J104="",$P104="",$X104="",$AB104="",$AC104=""),"",
IF(COUNTIF($AB104:$BC104,Incomplete)&gt;=1,Incomplete_or_multiple_errors&amp;": "&amp;INDEX($AB$2:$BC$4,1,MATCH(Incomplete,$AB104:$BC104,0)),Complete)))</f>
        <v/>
      </c>
      <c r="AA104" s="27"/>
      <c r="AB104" s="10" t="str">
        <f t="shared" si="35"/>
        <v/>
      </c>
      <c r="AC104" s="10" t="str">
        <f>IF($AC$1=No,"",
IF(OR(BG104=FALSE,BH104=FALSE),"",
IF(AND(SUMPRODUCT(--(BI104:BI$1003=TRUE))=0,SUMPRODUCT(--(BJ104:BJ$1003=TRUE))=0),"",Incomplete)))</f>
        <v/>
      </c>
      <c r="AD104" s="10" t="str">
        <f t="shared" si="36"/>
        <v/>
      </c>
      <c r="AE104" s="10"/>
      <c r="AF104" s="10" t="str" cm="1">
        <f t="array" ref="AF104">IF(AF$1=No,"",IF(ISBLANK($A104)=TRUE,"",
IF(SUMPRODUCT(--('Section 11'!$C$4:$C$337=$A104))=0,Incomplete,Complete)))</f>
        <v/>
      </c>
      <c r="AG104" s="10" t="str">
        <f t="shared" si="37"/>
        <v/>
      </c>
      <c r="AH104" s="10" t="str">
        <f t="shared" si="38"/>
        <v/>
      </c>
      <c r="AI104" s="10" t="str">
        <f t="shared" si="39"/>
        <v/>
      </c>
      <c r="AJ104" s="10" t="str">
        <f t="shared" si="40"/>
        <v/>
      </c>
      <c r="AK104" s="10" t="str">
        <f t="shared" si="41"/>
        <v/>
      </c>
      <c r="AL104" s="10" t="str">
        <f t="shared" si="42"/>
        <v/>
      </c>
      <c r="AM104" s="10" t="str">
        <f t="shared" si="43"/>
        <v/>
      </c>
      <c r="AN104" s="10" t="str">
        <f t="shared" si="44"/>
        <v/>
      </c>
      <c r="AO104" s="10" t="str">
        <f t="shared" si="45"/>
        <v/>
      </c>
      <c r="AP104" s="10" t="str">
        <f t="shared" si="46"/>
        <v/>
      </c>
      <c r="AQ104" s="10" t="str">
        <f t="shared" si="47"/>
        <v/>
      </c>
      <c r="AR104" s="10" t="str">
        <f t="shared" si="48"/>
        <v/>
      </c>
      <c r="AS104" s="10" t="str">
        <f t="shared" si="49"/>
        <v/>
      </c>
      <c r="AT104" s="10" t="str">
        <f t="shared" si="50"/>
        <v/>
      </c>
      <c r="AU104" s="10" t="str">
        <f t="shared" si="51"/>
        <v/>
      </c>
      <c r="AV104" s="10" t="str">
        <f t="shared" si="52"/>
        <v/>
      </c>
      <c r="AW104" s="10" t="str">
        <f t="shared" si="53"/>
        <v/>
      </c>
      <c r="AX104" s="10" t="str">
        <f t="shared" si="54"/>
        <v/>
      </c>
      <c r="AY104" s="10" t="str">
        <f t="shared" si="55"/>
        <v/>
      </c>
      <c r="AZ104" s="10" t="str">
        <f t="shared" si="56"/>
        <v/>
      </c>
      <c r="BA104" s="10" t="str">
        <f t="shared" si="57"/>
        <v/>
      </c>
      <c r="BB104" s="10" t="str">
        <f t="shared" si="58"/>
        <v/>
      </c>
      <c r="BC104" s="10" t="str">
        <f t="shared" si="59"/>
        <v/>
      </c>
      <c r="BD104" s="10"/>
      <c r="BE104" s="10" t="str">
        <f t="shared" si="60"/>
        <v/>
      </c>
      <c r="BF104" s="10"/>
      <c r="BG104" s="10" t="b">
        <f t="shared" si="63"/>
        <v>1</v>
      </c>
      <c r="BH104" s="10" t="b">
        <f t="shared" si="61"/>
        <v>1</v>
      </c>
      <c r="BI104" s="10" t="b">
        <f t="shared" si="64"/>
        <v>0</v>
      </c>
      <c r="BJ104" s="10" t="b">
        <f t="shared" si="62"/>
        <v>0</v>
      </c>
    </row>
    <row r="105" spans="1:62" x14ac:dyDescent="0.35">
      <c r="A105" s="51"/>
      <c r="B105" s="28"/>
      <c r="C105" s="28" t="s">
        <v>4</v>
      </c>
      <c r="D105" s="28"/>
      <c r="E105" s="28" t="s">
        <v>4</v>
      </c>
      <c r="F105" s="28"/>
      <c r="G105" s="51" t="s">
        <v>4</v>
      </c>
      <c r="H105" s="28"/>
      <c r="I105" s="28" t="s">
        <v>4</v>
      </c>
      <c r="J105" s="28"/>
      <c r="K105" s="28" t="s">
        <v>4</v>
      </c>
      <c r="L105" s="28" t="s">
        <v>454</v>
      </c>
      <c r="M105" s="28"/>
      <c r="N105" s="28"/>
      <c r="O105" s="28" t="s">
        <v>4</v>
      </c>
      <c r="P105" s="51"/>
      <c r="Q105" s="28" t="s">
        <v>4</v>
      </c>
      <c r="R105" s="28"/>
      <c r="S105" s="28" t="s">
        <v>4</v>
      </c>
      <c r="T105" s="28"/>
      <c r="U105" s="28" t="s">
        <v>4</v>
      </c>
      <c r="V105" s="28"/>
      <c r="W105" s="28" t="s">
        <v>4</v>
      </c>
      <c r="X105" s="28"/>
      <c r="Y105" s="28" t="s">
        <v>4</v>
      </c>
      <c r="Z105" s="10" t="str">
        <f>IF(AND('Section 8'!$L$4=No,OR($BG105=FALSE,$BH105=FALSE)),Tab_NotReq,
IF(AND($A105="",$B105="",$D105="",$F105="",$H105="",$J105="",$P105="",$X105="",$AB105="",$AC105=""),"",
IF(COUNTIF($AB105:$BC105,Incomplete)&gt;=1,Incomplete_or_multiple_errors&amp;": "&amp;INDEX($AB$2:$BC$4,1,MATCH(Incomplete,$AB105:$BC105,0)),Complete)))</f>
        <v/>
      </c>
      <c r="AA105" s="27"/>
      <c r="AB105" s="10" t="str">
        <f t="shared" si="35"/>
        <v/>
      </c>
      <c r="AC105" s="10" t="str">
        <f>IF($AC$1=No,"",
IF(OR(BG105=FALSE,BH105=FALSE),"",
IF(AND(SUMPRODUCT(--(BI105:BI$1003=TRUE))=0,SUMPRODUCT(--(BJ105:BJ$1003=TRUE))=0),"",Incomplete)))</f>
        <v/>
      </c>
      <c r="AD105" s="10" t="str">
        <f t="shared" si="36"/>
        <v/>
      </c>
      <c r="AE105" s="10"/>
      <c r="AF105" s="10" t="str" cm="1">
        <f t="array" ref="AF105">IF(AF$1=No,"",IF(ISBLANK($A105)=TRUE,"",
IF(SUMPRODUCT(--('Section 11'!$C$4:$C$337=$A105))=0,Incomplete,Complete)))</f>
        <v/>
      </c>
      <c r="AG105" s="10" t="str">
        <f t="shared" si="37"/>
        <v/>
      </c>
      <c r="AH105" s="10" t="str">
        <f t="shared" si="38"/>
        <v/>
      </c>
      <c r="AI105" s="10" t="str">
        <f t="shared" si="39"/>
        <v/>
      </c>
      <c r="AJ105" s="10" t="str">
        <f t="shared" si="40"/>
        <v/>
      </c>
      <c r="AK105" s="10" t="str">
        <f t="shared" si="41"/>
        <v/>
      </c>
      <c r="AL105" s="10" t="str">
        <f t="shared" si="42"/>
        <v/>
      </c>
      <c r="AM105" s="10" t="str">
        <f t="shared" si="43"/>
        <v/>
      </c>
      <c r="AN105" s="10" t="str">
        <f t="shared" si="44"/>
        <v/>
      </c>
      <c r="AO105" s="10" t="str">
        <f t="shared" si="45"/>
        <v/>
      </c>
      <c r="AP105" s="10" t="str">
        <f t="shared" si="46"/>
        <v/>
      </c>
      <c r="AQ105" s="10" t="str">
        <f t="shared" si="47"/>
        <v/>
      </c>
      <c r="AR105" s="10" t="str">
        <f t="shared" si="48"/>
        <v/>
      </c>
      <c r="AS105" s="10" t="str">
        <f t="shared" si="49"/>
        <v/>
      </c>
      <c r="AT105" s="10" t="str">
        <f t="shared" si="50"/>
        <v/>
      </c>
      <c r="AU105" s="10" t="str">
        <f t="shared" si="51"/>
        <v/>
      </c>
      <c r="AV105" s="10" t="str">
        <f t="shared" si="52"/>
        <v/>
      </c>
      <c r="AW105" s="10" t="str">
        <f t="shared" si="53"/>
        <v/>
      </c>
      <c r="AX105" s="10" t="str">
        <f t="shared" si="54"/>
        <v/>
      </c>
      <c r="AY105" s="10" t="str">
        <f t="shared" si="55"/>
        <v/>
      </c>
      <c r="AZ105" s="10" t="str">
        <f t="shared" si="56"/>
        <v/>
      </c>
      <c r="BA105" s="10" t="str">
        <f t="shared" si="57"/>
        <v/>
      </c>
      <c r="BB105" s="10" t="str">
        <f t="shared" si="58"/>
        <v/>
      </c>
      <c r="BC105" s="10" t="str">
        <f t="shared" si="59"/>
        <v/>
      </c>
      <c r="BD105" s="10"/>
      <c r="BE105" s="10" t="str">
        <f t="shared" si="60"/>
        <v/>
      </c>
      <c r="BF105" s="10"/>
      <c r="BG105" s="10" t="b">
        <f t="shared" si="63"/>
        <v>1</v>
      </c>
      <c r="BH105" s="10" t="b">
        <f t="shared" si="61"/>
        <v>1</v>
      </c>
      <c r="BI105" s="10" t="b">
        <f t="shared" si="64"/>
        <v>0</v>
      </c>
      <c r="BJ105" s="10" t="b">
        <f t="shared" si="62"/>
        <v>0</v>
      </c>
    </row>
    <row r="106" spans="1:62" x14ac:dyDescent="0.35">
      <c r="A106" s="51"/>
      <c r="B106" s="28"/>
      <c r="C106" s="28" t="s">
        <v>4</v>
      </c>
      <c r="D106" s="28"/>
      <c r="E106" s="28" t="s">
        <v>4</v>
      </c>
      <c r="F106" s="28"/>
      <c r="G106" s="51" t="s">
        <v>4</v>
      </c>
      <c r="H106" s="28"/>
      <c r="I106" s="28" t="s">
        <v>4</v>
      </c>
      <c r="J106" s="28"/>
      <c r="K106" s="28" t="s">
        <v>4</v>
      </c>
      <c r="L106" s="28" t="s">
        <v>454</v>
      </c>
      <c r="M106" s="28"/>
      <c r="N106" s="28"/>
      <c r="O106" s="28" t="s">
        <v>4</v>
      </c>
      <c r="P106" s="51"/>
      <c r="Q106" s="28" t="s">
        <v>4</v>
      </c>
      <c r="R106" s="28"/>
      <c r="S106" s="28" t="s">
        <v>4</v>
      </c>
      <c r="T106" s="28"/>
      <c r="U106" s="28" t="s">
        <v>4</v>
      </c>
      <c r="V106" s="28"/>
      <c r="W106" s="28" t="s">
        <v>4</v>
      </c>
      <c r="X106" s="28"/>
      <c r="Y106" s="28" t="s">
        <v>4</v>
      </c>
      <c r="Z106" s="10" t="str">
        <f>IF(AND('Section 8'!$L$4=No,OR($BG106=FALSE,$BH106=FALSE)),Tab_NotReq,
IF(AND($A106="",$B106="",$D106="",$F106="",$H106="",$J106="",$P106="",$X106="",$AB106="",$AC106=""),"",
IF(COUNTIF($AB106:$BC106,Incomplete)&gt;=1,Incomplete_or_multiple_errors&amp;": "&amp;INDEX($AB$2:$BC$4,1,MATCH(Incomplete,$AB106:$BC106,0)),Complete)))</f>
        <v/>
      </c>
      <c r="AA106" s="27"/>
      <c r="AB106" s="10" t="str">
        <f t="shared" si="35"/>
        <v/>
      </c>
      <c r="AC106" s="10" t="str">
        <f>IF($AC$1=No,"",
IF(OR(BG106=FALSE,BH106=FALSE),"",
IF(AND(SUMPRODUCT(--(BI106:BI$1003=TRUE))=0,SUMPRODUCT(--(BJ106:BJ$1003=TRUE))=0),"",Incomplete)))</f>
        <v/>
      </c>
      <c r="AD106" s="10" t="str">
        <f t="shared" si="36"/>
        <v/>
      </c>
      <c r="AE106" s="10"/>
      <c r="AF106" s="10" t="str" cm="1">
        <f t="array" ref="AF106">IF(AF$1=No,"",IF(ISBLANK($A106)=TRUE,"",
IF(SUMPRODUCT(--('Section 11'!$C$4:$C$337=$A106))=0,Incomplete,Complete)))</f>
        <v/>
      </c>
      <c r="AG106" s="10" t="str">
        <f t="shared" si="37"/>
        <v/>
      </c>
      <c r="AH106" s="10" t="str">
        <f t="shared" si="38"/>
        <v/>
      </c>
      <c r="AI106" s="10" t="str">
        <f t="shared" si="39"/>
        <v/>
      </c>
      <c r="AJ106" s="10" t="str">
        <f t="shared" si="40"/>
        <v/>
      </c>
      <c r="AK106" s="10" t="str">
        <f t="shared" si="41"/>
        <v/>
      </c>
      <c r="AL106" s="10" t="str">
        <f t="shared" si="42"/>
        <v/>
      </c>
      <c r="AM106" s="10" t="str">
        <f t="shared" si="43"/>
        <v/>
      </c>
      <c r="AN106" s="10" t="str">
        <f t="shared" si="44"/>
        <v/>
      </c>
      <c r="AO106" s="10" t="str">
        <f t="shared" si="45"/>
        <v/>
      </c>
      <c r="AP106" s="10" t="str">
        <f t="shared" si="46"/>
        <v/>
      </c>
      <c r="AQ106" s="10" t="str">
        <f t="shared" si="47"/>
        <v/>
      </c>
      <c r="AR106" s="10" t="str">
        <f t="shared" si="48"/>
        <v/>
      </c>
      <c r="AS106" s="10" t="str">
        <f t="shared" si="49"/>
        <v/>
      </c>
      <c r="AT106" s="10" t="str">
        <f t="shared" si="50"/>
        <v/>
      </c>
      <c r="AU106" s="10" t="str">
        <f t="shared" si="51"/>
        <v/>
      </c>
      <c r="AV106" s="10" t="str">
        <f t="shared" si="52"/>
        <v/>
      </c>
      <c r="AW106" s="10" t="str">
        <f t="shared" si="53"/>
        <v/>
      </c>
      <c r="AX106" s="10" t="str">
        <f t="shared" si="54"/>
        <v/>
      </c>
      <c r="AY106" s="10" t="str">
        <f t="shared" si="55"/>
        <v/>
      </c>
      <c r="AZ106" s="10" t="str">
        <f t="shared" si="56"/>
        <v/>
      </c>
      <c r="BA106" s="10" t="str">
        <f t="shared" si="57"/>
        <v/>
      </c>
      <c r="BB106" s="10" t="str">
        <f t="shared" si="58"/>
        <v/>
      </c>
      <c r="BC106" s="10" t="str">
        <f t="shared" si="59"/>
        <v/>
      </c>
      <c r="BD106" s="10"/>
      <c r="BE106" s="10" t="str">
        <f t="shared" si="60"/>
        <v/>
      </c>
      <c r="BF106" s="10"/>
      <c r="BG106" s="10" t="b">
        <f t="shared" si="63"/>
        <v>1</v>
      </c>
      <c r="BH106" s="10" t="b">
        <f t="shared" si="61"/>
        <v>1</v>
      </c>
      <c r="BI106" s="10" t="b">
        <f t="shared" si="64"/>
        <v>0</v>
      </c>
      <c r="BJ106" s="10" t="b">
        <f t="shared" si="62"/>
        <v>0</v>
      </c>
    </row>
    <row r="107" spans="1:62" x14ac:dyDescent="0.35">
      <c r="A107" s="51"/>
      <c r="B107" s="28"/>
      <c r="C107" s="28" t="s">
        <v>4</v>
      </c>
      <c r="D107" s="28"/>
      <c r="E107" s="28" t="s">
        <v>4</v>
      </c>
      <c r="F107" s="28"/>
      <c r="G107" s="51" t="s">
        <v>4</v>
      </c>
      <c r="H107" s="28"/>
      <c r="I107" s="28" t="s">
        <v>4</v>
      </c>
      <c r="J107" s="28"/>
      <c r="K107" s="28" t="s">
        <v>4</v>
      </c>
      <c r="L107" s="28" t="s">
        <v>454</v>
      </c>
      <c r="M107" s="28"/>
      <c r="N107" s="28"/>
      <c r="O107" s="28" t="s">
        <v>4</v>
      </c>
      <c r="P107" s="51"/>
      <c r="Q107" s="28" t="s">
        <v>4</v>
      </c>
      <c r="R107" s="28"/>
      <c r="S107" s="28" t="s">
        <v>4</v>
      </c>
      <c r="T107" s="28"/>
      <c r="U107" s="28" t="s">
        <v>4</v>
      </c>
      <c r="V107" s="28"/>
      <c r="W107" s="28" t="s">
        <v>4</v>
      </c>
      <c r="X107" s="28"/>
      <c r="Y107" s="28" t="s">
        <v>4</v>
      </c>
      <c r="Z107" s="10" t="str">
        <f>IF(AND('Section 8'!$L$4=No,OR($BG107=FALSE,$BH107=FALSE)),Tab_NotReq,
IF(AND($A107="",$B107="",$D107="",$F107="",$H107="",$J107="",$P107="",$X107="",$AB107="",$AC107=""),"",
IF(COUNTIF($AB107:$BC107,Incomplete)&gt;=1,Incomplete_or_multiple_errors&amp;": "&amp;INDEX($AB$2:$BC$4,1,MATCH(Incomplete,$AB107:$BC107,0)),Complete)))</f>
        <v/>
      </c>
      <c r="AA107" s="27"/>
      <c r="AB107" s="10" t="str">
        <f t="shared" si="35"/>
        <v/>
      </c>
      <c r="AC107" s="10" t="str">
        <f>IF($AC$1=No,"",
IF(OR(BG107=FALSE,BH107=FALSE),"",
IF(AND(SUMPRODUCT(--(BI107:BI$1003=TRUE))=0,SUMPRODUCT(--(BJ107:BJ$1003=TRUE))=0),"",Incomplete)))</f>
        <v/>
      </c>
      <c r="AD107" s="10" t="str">
        <f t="shared" si="36"/>
        <v/>
      </c>
      <c r="AE107" s="10"/>
      <c r="AF107" s="10" t="str" cm="1">
        <f t="array" ref="AF107">IF(AF$1=No,"",IF(ISBLANK($A107)=TRUE,"",
IF(SUMPRODUCT(--('Section 11'!$C$4:$C$337=$A107))=0,Incomplete,Complete)))</f>
        <v/>
      </c>
      <c r="AG107" s="10" t="str">
        <f t="shared" si="37"/>
        <v/>
      </c>
      <c r="AH107" s="10" t="str">
        <f t="shared" si="38"/>
        <v/>
      </c>
      <c r="AI107" s="10" t="str">
        <f t="shared" si="39"/>
        <v/>
      </c>
      <c r="AJ107" s="10" t="str">
        <f t="shared" si="40"/>
        <v/>
      </c>
      <c r="AK107" s="10" t="str">
        <f t="shared" si="41"/>
        <v/>
      </c>
      <c r="AL107" s="10" t="str">
        <f t="shared" si="42"/>
        <v/>
      </c>
      <c r="AM107" s="10" t="str">
        <f t="shared" si="43"/>
        <v/>
      </c>
      <c r="AN107" s="10" t="str">
        <f t="shared" si="44"/>
        <v/>
      </c>
      <c r="AO107" s="10" t="str">
        <f t="shared" si="45"/>
        <v/>
      </c>
      <c r="AP107" s="10" t="str">
        <f t="shared" si="46"/>
        <v/>
      </c>
      <c r="AQ107" s="10" t="str">
        <f t="shared" si="47"/>
        <v/>
      </c>
      <c r="AR107" s="10" t="str">
        <f t="shared" si="48"/>
        <v/>
      </c>
      <c r="AS107" s="10" t="str">
        <f t="shared" si="49"/>
        <v/>
      </c>
      <c r="AT107" s="10" t="str">
        <f t="shared" si="50"/>
        <v/>
      </c>
      <c r="AU107" s="10" t="str">
        <f t="shared" si="51"/>
        <v/>
      </c>
      <c r="AV107" s="10" t="str">
        <f t="shared" si="52"/>
        <v/>
      </c>
      <c r="AW107" s="10" t="str">
        <f t="shared" si="53"/>
        <v/>
      </c>
      <c r="AX107" s="10" t="str">
        <f t="shared" si="54"/>
        <v/>
      </c>
      <c r="AY107" s="10" t="str">
        <f t="shared" si="55"/>
        <v/>
      </c>
      <c r="AZ107" s="10" t="str">
        <f t="shared" si="56"/>
        <v/>
      </c>
      <c r="BA107" s="10" t="str">
        <f t="shared" si="57"/>
        <v/>
      </c>
      <c r="BB107" s="10" t="str">
        <f t="shared" si="58"/>
        <v/>
      </c>
      <c r="BC107" s="10" t="str">
        <f t="shared" si="59"/>
        <v/>
      </c>
      <c r="BD107" s="10"/>
      <c r="BE107" s="10" t="str">
        <f t="shared" si="60"/>
        <v/>
      </c>
      <c r="BF107" s="10"/>
      <c r="BG107" s="10" t="b">
        <f t="shared" si="63"/>
        <v>1</v>
      </c>
      <c r="BH107" s="10" t="b">
        <f t="shared" si="61"/>
        <v>1</v>
      </c>
      <c r="BI107" s="10" t="b">
        <f t="shared" si="64"/>
        <v>0</v>
      </c>
      <c r="BJ107" s="10" t="b">
        <f t="shared" si="62"/>
        <v>0</v>
      </c>
    </row>
    <row r="108" spans="1:62" x14ac:dyDescent="0.35">
      <c r="A108" s="51"/>
      <c r="B108" s="28"/>
      <c r="C108" s="28" t="s">
        <v>4</v>
      </c>
      <c r="D108" s="28"/>
      <c r="E108" s="28" t="s">
        <v>4</v>
      </c>
      <c r="F108" s="28"/>
      <c r="G108" s="51" t="s">
        <v>4</v>
      </c>
      <c r="H108" s="28"/>
      <c r="I108" s="28" t="s">
        <v>4</v>
      </c>
      <c r="J108" s="28"/>
      <c r="K108" s="28" t="s">
        <v>4</v>
      </c>
      <c r="L108" s="28" t="s">
        <v>454</v>
      </c>
      <c r="M108" s="28"/>
      <c r="N108" s="28"/>
      <c r="O108" s="28" t="s">
        <v>4</v>
      </c>
      <c r="P108" s="51"/>
      <c r="Q108" s="28" t="s">
        <v>4</v>
      </c>
      <c r="R108" s="28"/>
      <c r="S108" s="28" t="s">
        <v>4</v>
      </c>
      <c r="T108" s="28"/>
      <c r="U108" s="28" t="s">
        <v>4</v>
      </c>
      <c r="V108" s="28"/>
      <c r="W108" s="28" t="s">
        <v>4</v>
      </c>
      <c r="X108" s="28"/>
      <c r="Y108" s="28" t="s">
        <v>4</v>
      </c>
      <c r="Z108" s="10" t="str">
        <f>IF(AND('Section 8'!$L$4=No,OR($BG108=FALSE,$BH108=FALSE)),Tab_NotReq,
IF(AND($A108="",$B108="",$D108="",$F108="",$H108="",$J108="",$P108="",$X108="",$AB108="",$AC108=""),"",
IF(COUNTIF($AB108:$BC108,Incomplete)&gt;=1,Incomplete_or_multiple_errors&amp;": "&amp;INDEX($AB$2:$BC$4,1,MATCH(Incomplete,$AB108:$BC108,0)),Complete)))</f>
        <v/>
      </c>
      <c r="AA108" s="27"/>
      <c r="AB108" s="10" t="str">
        <f t="shared" si="35"/>
        <v/>
      </c>
      <c r="AC108" s="10" t="str">
        <f>IF($AC$1=No,"",
IF(OR(BG108=FALSE,BH108=FALSE),"",
IF(AND(SUMPRODUCT(--(BI108:BI$1003=TRUE))=0,SUMPRODUCT(--(BJ108:BJ$1003=TRUE))=0),"",Incomplete)))</f>
        <v/>
      </c>
      <c r="AD108" s="10" t="str">
        <f t="shared" si="36"/>
        <v/>
      </c>
      <c r="AE108" s="10"/>
      <c r="AF108" s="10" t="str" cm="1">
        <f t="array" ref="AF108">IF(AF$1=No,"",IF(ISBLANK($A108)=TRUE,"",
IF(SUMPRODUCT(--('Section 11'!$C$4:$C$337=$A108))=0,Incomplete,Complete)))</f>
        <v/>
      </c>
      <c r="AG108" s="10" t="str">
        <f t="shared" si="37"/>
        <v/>
      </c>
      <c r="AH108" s="10" t="str">
        <f t="shared" si="38"/>
        <v/>
      </c>
      <c r="AI108" s="10" t="str">
        <f t="shared" si="39"/>
        <v/>
      </c>
      <c r="AJ108" s="10" t="str">
        <f t="shared" si="40"/>
        <v/>
      </c>
      <c r="AK108" s="10" t="str">
        <f t="shared" si="41"/>
        <v/>
      </c>
      <c r="AL108" s="10" t="str">
        <f t="shared" si="42"/>
        <v/>
      </c>
      <c r="AM108" s="10" t="str">
        <f t="shared" si="43"/>
        <v/>
      </c>
      <c r="AN108" s="10" t="str">
        <f t="shared" si="44"/>
        <v/>
      </c>
      <c r="AO108" s="10" t="str">
        <f t="shared" si="45"/>
        <v/>
      </c>
      <c r="AP108" s="10" t="str">
        <f t="shared" si="46"/>
        <v/>
      </c>
      <c r="AQ108" s="10" t="str">
        <f t="shared" si="47"/>
        <v/>
      </c>
      <c r="AR108" s="10" t="str">
        <f t="shared" si="48"/>
        <v/>
      </c>
      <c r="AS108" s="10" t="str">
        <f t="shared" si="49"/>
        <v/>
      </c>
      <c r="AT108" s="10" t="str">
        <f t="shared" si="50"/>
        <v/>
      </c>
      <c r="AU108" s="10" t="str">
        <f t="shared" si="51"/>
        <v/>
      </c>
      <c r="AV108" s="10" t="str">
        <f t="shared" si="52"/>
        <v/>
      </c>
      <c r="AW108" s="10" t="str">
        <f t="shared" si="53"/>
        <v/>
      </c>
      <c r="AX108" s="10" t="str">
        <f t="shared" si="54"/>
        <v/>
      </c>
      <c r="AY108" s="10" t="str">
        <f t="shared" si="55"/>
        <v/>
      </c>
      <c r="AZ108" s="10" t="str">
        <f t="shared" si="56"/>
        <v/>
      </c>
      <c r="BA108" s="10" t="str">
        <f t="shared" si="57"/>
        <v/>
      </c>
      <c r="BB108" s="10" t="str">
        <f t="shared" si="58"/>
        <v/>
      </c>
      <c r="BC108" s="10" t="str">
        <f t="shared" si="59"/>
        <v/>
      </c>
      <c r="BD108" s="10"/>
      <c r="BE108" s="10" t="str">
        <f t="shared" si="60"/>
        <v/>
      </c>
      <c r="BF108" s="10"/>
      <c r="BG108" s="10" t="b">
        <f t="shared" si="63"/>
        <v>1</v>
      </c>
      <c r="BH108" s="10" t="b">
        <f t="shared" si="61"/>
        <v>1</v>
      </c>
      <c r="BI108" s="10" t="b">
        <f t="shared" si="64"/>
        <v>0</v>
      </c>
      <c r="BJ108" s="10" t="b">
        <f t="shared" si="62"/>
        <v>0</v>
      </c>
    </row>
    <row r="109" spans="1:62" x14ac:dyDescent="0.35">
      <c r="A109" s="51"/>
      <c r="B109" s="28"/>
      <c r="C109" s="28" t="s">
        <v>4</v>
      </c>
      <c r="D109" s="28"/>
      <c r="E109" s="28" t="s">
        <v>4</v>
      </c>
      <c r="F109" s="28"/>
      <c r="G109" s="51" t="s">
        <v>4</v>
      </c>
      <c r="H109" s="28"/>
      <c r="I109" s="28" t="s">
        <v>4</v>
      </c>
      <c r="J109" s="28"/>
      <c r="K109" s="28" t="s">
        <v>4</v>
      </c>
      <c r="L109" s="28" t="s">
        <v>454</v>
      </c>
      <c r="M109" s="28"/>
      <c r="N109" s="28"/>
      <c r="O109" s="28" t="s">
        <v>4</v>
      </c>
      <c r="P109" s="51"/>
      <c r="Q109" s="28" t="s">
        <v>4</v>
      </c>
      <c r="R109" s="28"/>
      <c r="S109" s="28" t="s">
        <v>4</v>
      </c>
      <c r="T109" s="28"/>
      <c r="U109" s="28" t="s">
        <v>4</v>
      </c>
      <c r="V109" s="28"/>
      <c r="W109" s="28" t="s">
        <v>4</v>
      </c>
      <c r="X109" s="28"/>
      <c r="Y109" s="28" t="s">
        <v>4</v>
      </c>
      <c r="Z109" s="10" t="str">
        <f>IF(AND('Section 8'!$L$4=No,OR($BG109=FALSE,$BH109=FALSE)),Tab_NotReq,
IF(AND($A109="",$B109="",$D109="",$F109="",$H109="",$J109="",$P109="",$X109="",$AB109="",$AC109=""),"",
IF(COUNTIF($AB109:$BC109,Incomplete)&gt;=1,Incomplete_or_multiple_errors&amp;": "&amp;INDEX($AB$2:$BC$4,1,MATCH(Incomplete,$AB109:$BC109,0)),Complete)))</f>
        <v/>
      </c>
      <c r="AA109" s="27"/>
      <c r="AB109" s="10" t="str">
        <f t="shared" si="35"/>
        <v/>
      </c>
      <c r="AC109" s="10" t="str">
        <f>IF($AC$1=No,"",
IF(OR(BG109=FALSE,BH109=FALSE),"",
IF(AND(SUMPRODUCT(--(BI109:BI$1003=TRUE))=0,SUMPRODUCT(--(BJ109:BJ$1003=TRUE))=0),"",Incomplete)))</f>
        <v/>
      </c>
      <c r="AD109" s="10" t="str">
        <f t="shared" si="36"/>
        <v/>
      </c>
      <c r="AE109" s="10"/>
      <c r="AF109" s="10" t="str" cm="1">
        <f t="array" ref="AF109">IF(AF$1=No,"",IF(ISBLANK($A109)=TRUE,"",
IF(SUMPRODUCT(--('Section 11'!$C$4:$C$337=$A109))=0,Incomplete,Complete)))</f>
        <v/>
      </c>
      <c r="AG109" s="10" t="str">
        <f t="shared" si="37"/>
        <v/>
      </c>
      <c r="AH109" s="10" t="str">
        <f t="shared" si="38"/>
        <v/>
      </c>
      <c r="AI109" s="10" t="str">
        <f t="shared" si="39"/>
        <v/>
      </c>
      <c r="AJ109" s="10" t="str">
        <f t="shared" si="40"/>
        <v/>
      </c>
      <c r="AK109" s="10" t="str">
        <f t="shared" si="41"/>
        <v/>
      </c>
      <c r="AL109" s="10" t="str">
        <f t="shared" si="42"/>
        <v/>
      </c>
      <c r="AM109" s="10" t="str">
        <f t="shared" si="43"/>
        <v/>
      </c>
      <c r="AN109" s="10" t="str">
        <f t="shared" si="44"/>
        <v/>
      </c>
      <c r="AO109" s="10" t="str">
        <f t="shared" si="45"/>
        <v/>
      </c>
      <c r="AP109" s="10" t="str">
        <f t="shared" si="46"/>
        <v/>
      </c>
      <c r="AQ109" s="10" t="str">
        <f t="shared" si="47"/>
        <v/>
      </c>
      <c r="AR109" s="10" t="str">
        <f t="shared" si="48"/>
        <v/>
      </c>
      <c r="AS109" s="10" t="str">
        <f t="shared" si="49"/>
        <v/>
      </c>
      <c r="AT109" s="10" t="str">
        <f t="shared" si="50"/>
        <v/>
      </c>
      <c r="AU109" s="10" t="str">
        <f t="shared" si="51"/>
        <v/>
      </c>
      <c r="AV109" s="10" t="str">
        <f t="shared" si="52"/>
        <v/>
      </c>
      <c r="AW109" s="10" t="str">
        <f t="shared" si="53"/>
        <v/>
      </c>
      <c r="AX109" s="10" t="str">
        <f t="shared" si="54"/>
        <v/>
      </c>
      <c r="AY109" s="10" t="str">
        <f t="shared" si="55"/>
        <v/>
      </c>
      <c r="AZ109" s="10" t="str">
        <f t="shared" si="56"/>
        <v/>
      </c>
      <c r="BA109" s="10" t="str">
        <f t="shared" si="57"/>
        <v/>
      </c>
      <c r="BB109" s="10" t="str">
        <f t="shared" si="58"/>
        <v/>
      </c>
      <c r="BC109" s="10" t="str">
        <f t="shared" si="59"/>
        <v/>
      </c>
      <c r="BD109" s="10"/>
      <c r="BE109" s="10" t="str">
        <f t="shared" si="60"/>
        <v/>
      </c>
      <c r="BF109" s="10"/>
      <c r="BG109" s="10" t="b">
        <f t="shared" si="63"/>
        <v>1</v>
      </c>
      <c r="BH109" s="10" t="b">
        <f t="shared" si="61"/>
        <v>1</v>
      </c>
      <c r="BI109" s="10" t="b">
        <f t="shared" si="64"/>
        <v>0</v>
      </c>
      <c r="BJ109" s="10" t="b">
        <f t="shared" si="62"/>
        <v>0</v>
      </c>
    </row>
    <row r="110" spans="1:62" x14ac:dyDescent="0.35">
      <c r="A110" s="51"/>
      <c r="B110" s="28"/>
      <c r="C110" s="28" t="s">
        <v>4</v>
      </c>
      <c r="D110" s="28"/>
      <c r="E110" s="28" t="s">
        <v>4</v>
      </c>
      <c r="F110" s="28"/>
      <c r="G110" s="51" t="s">
        <v>4</v>
      </c>
      <c r="H110" s="28"/>
      <c r="I110" s="28" t="s">
        <v>4</v>
      </c>
      <c r="J110" s="28"/>
      <c r="K110" s="28" t="s">
        <v>4</v>
      </c>
      <c r="L110" s="28" t="s">
        <v>454</v>
      </c>
      <c r="M110" s="28"/>
      <c r="N110" s="28"/>
      <c r="O110" s="28" t="s">
        <v>4</v>
      </c>
      <c r="P110" s="51"/>
      <c r="Q110" s="28" t="s">
        <v>4</v>
      </c>
      <c r="R110" s="28"/>
      <c r="S110" s="28" t="s">
        <v>4</v>
      </c>
      <c r="T110" s="28"/>
      <c r="U110" s="28" t="s">
        <v>4</v>
      </c>
      <c r="V110" s="28"/>
      <c r="W110" s="28" t="s">
        <v>4</v>
      </c>
      <c r="X110" s="28"/>
      <c r="Y110" s="28" t="s">
        <v>4</v>
      </c>
      <c r="Z110" s="10" t="str">
        <f>IF(AND('Section 8'!$L$4=No,OR($BG110=FALSE,$BH110=FALSE)),Tab_NotReq,
IF(AND($A110="",$B110="",$D110="",$F110="",$H110="",$J110="",$P110="",$X110="",$AB110="",$AC110=""),"",
IF(COUNTIF($AB110:$BC110,Incomplete)&gt;=1,Incomplete_or_multiple_errors&amp;": "&amp;INDEX($AB$2:$BC$4,1,MATCH(Incomplete,$AB110:$BC110,0)),Complete)))</f>
        <v/>
      </c>
      <c r="AA110" s="27"/>
      <c r="AB110" s="10" t="str">
        <f t="shared" si="35"/>
        <v/>
      </c>
      <c r="AC110" s="10" t="str">
        <f>IF($AC$1=No,"",
IF(OR(BG110=FALSE,BH110=FALSE),"",
IF(AND(SUMPRODUCT(--(BI110:BI$1003=TRUE))=0,SUMPRODUCT(--(BJ110:BJ$1003=TRUE))=0),"",Incomplete)))</f>
        <v/>
      </c>
      <c r="AD110" s="10" t="str">
        <f t="shared" si="36"/>
        <v/>
      </c>
      <c r="AE110" s="10"/>
      <c r="AF110" s="10" t="str" cm="1">
        <f t="array" ref="AF110">IF(AF$1=No,"",IF(ISBLANK($A110)=TRUE,"",
IF(SUMPRODUCT(--('Section 11'!$C$4:$C$337=$A110))=0,Incomplete,Complete)))</f>
        <v/>
      </c>
      <c r="AG110" s="10" t="str">
        <f t="shared" si="37"/>
        <v/>
      </c>
      <c r="AH110" s="10" t="str">
        <f t="shared" si="38"/>
        <v/>
      </c>
      <c r="AI110" s="10" t="str">
        <f t="shared" si="39"/>
        <v/>
      </c>
      <c r="AJ110" s="10" t="str">
        <f t="shared" si="40"/>
        <v/>
      </c>
      <c r="AK110" s="10" t="str">
        <f t="shared" si="41"/>
        <v/>
      </c>
      <c r="AL110" s="10" t="str">
        <f t="shared" si="42"/>
        <v/>
      </c>
      <c r="AM110" s="10" t="str">
        <f t="shared" si="43"/>
        <v/>
      </c>
      <c r="AN110" s="10" t="str">
        <f t="shared" si="44"/>
        <v/>
      </c>
      <c r="AO110" s="10" t="str">
        <f t="shared" si="45"/>
        <v/>
      </c>
      <c r="AP110" s="10" t="str">
        <f t="shared" si="46"/>
        <v/>
      </c>
      <c r="AQ110" s="10" t="str">
        <f t="shared" si="47"/>
        <v/>
      </c>
      <c r="AR110" s="10" t="str">
        <f t="shared" si="48"/>
        <v/>
      </c>
      <c r="AS110" s="10" t="str">
        <f t="shared" si="49"/>
        <v/>
      </c>
      <c r="AT110" s="10" t="str">
        <f t="shared" si="50"/>
        <v/>
      </c>
      <c r="AU110" s="10" t="str">
        <f t="shared" si="51"/>
        <v/>
      </c>
      <c r="AV110" s="10" t="str">
        <f t="shared" si="52"/>
        <v/>
      </c>
      <c r="AW110" s="10" t="str">
        <f t="shared" si="53"/>
        <v/>
      </c>
      <c r="AX110" s="10" t="str">
        <f t="shared" si="54"/>
        <v/>
      </c>
      <c r="AY110" s="10" t="str">
        <f t="shared" si="55"/>
        <v/>
      </c>
      <c r="AZ110" s="10" t="str">
        <f t="shared" si="56"/>
        <v/>
      </c>
      <c r="BA110" s="10" t="str">
        <f t="shared" si="57"/>
        <v/>
      </c>
      <c r="BB110" s="10" t="str">
        <f t="shared" si="58"/>
        <v/>
      </c>
      <c r="BC110" s="10" t="str">
        <f t="shared" si="59"/>
        <v/>
      </c>
      <c r="BD110" s="10"/>
      <c r="BE110" s="10" t="str">
        <f t="shared" si="60"/>
        <v/>
      </c>
      <c r="BF110" s="10"/>
      <c r="BG110" s="10" t="b">
        <f t="shared" si="63"/>
        <v>1</v>
      </c>
      <c r="BH110" s="10" t="b">
        <f t="shared" si="61"/>
        <v>1</v>
      </c>
      <c r="BI110" s="10" t="b">
        <f t="shared" si="64"/>
        <v>0</v>
      </c>
      <c r="BJ110" s="10" t="b">
        <f t="shared" si="62"/>
        <v>0</v>
      </c>
    </row>
    <row r="111" spans="1:62" x14ac:dyDescent="0.35">
      <c r="A111" s="51"/>
      <c r="B111" s="28"/>
      <c r="C111" s="28" t="s">
        <v>4</v>
      </c>
      <c r="D111" s="28"/>
      <c r="E111" s="28" t="s">
        <v>4</v>
      </c>
      <c r="F111" s="28"/>
      <c r="G111" s="51" t="s">
        <v>4</v>
      </c>
      <c r="H111" s="28"/>
      <c r="I111" s="28" t="s">
        <v>4</v>
      </c>
      <c r="J111" s="28"/>
      <c r="K111" s="28" t="s">
        <v>4</v>
      </c>
      <c r="L111" s="28" t="s">
        <v>454</v>
      </c>
      <c r="M111" s="28"/>
      <c r="N111" s="28"/>
      <c r="O111" s="28" t="s">
        <v>4</v>
      </c>
      <c r="P111" s="51"/>
      <c r="Q111" s="28" t="s">
        <v>4</v>
      </c>
      <c r="R111" s="28"/>
      <c r="S111" s="28" t="s">
        <v>4</v>
      </c>
      <c r="T111" s="28"/>
      <c r="U111" s="28" t="s">
        <v>4</v>
      </c>
      <c r="V111" s="28"/>
      <c r="W111" s="28" t="s">
        <v>4</v>
      </c>
      <c r="X111" s="28"/>
      <c r="Y111" s="28" t="s">
        <v>4</v>
      </c>
      <c r="Z111" s="10" t="str">
        <f>IF(AND('Section 8'!$L$4=No,OR($BG111=FALSE,$BH111=FALSE)),Tab_NotReq,
IF(AND($A111="",$B111="",$D111="",$F111="",$H111="",$J111="",$P111="",$X111="",$AB111="",$AC111=""),"",
IF(COUNTIF($AB111:$BC111,Incomplete)&gt;=1,Incomplete_or_multiple_errors&amp;": "&amp;INDEX($AB$2:$BC$4,1,MATCH(Incomplete,$AB111:$BC111,0)),Complete)))</f>
        <v/>
      </c>
      <c r="AA111" s="27"/>
      <c r="AB111" s="10" t="str">
        <f t="shared" si="35"/>
        <v/>
      </c>
      <c r="AC111" s="10" t="str">
        <f>IF($AC$1=No,"",
IF(OR(BG111=FALSE,BH111=FALSE),"",
IF(AND(SUMPRODUCT(--(BI111:BI$1003=TRUE))=0,SUMPRODUCT(--(BJ111:BJ$1003=TRUE))=0),"",Incomplete)))</f>
        <v/>
      </c>
      <c r="AD111" s="10" t="str">
        <f t="shared" si="36"/>
        <v/>
      </c>
      <c r="AE111" s="10"/>
      <c r="AF111" s="10" t="str" cm="1">
        <f t="array" ref="AF111">IF(AF$1=No,"",IF(ISBLANK($A111)=TRUE,"",
IF(SUMPRODUCT(--('Section 11'!$C$4:$C$337=$A111))=0,Incomplete,Complete)))</f>
        <v/>
      </c>
      <c r="AG111" s="10" t="str">
        <f t="shared" si="37"/>
        <v/>
      </c>
      <c r="AH111" s="10" t="str">
        <f t="shared" si="38"/>
        <v/>
      </c>
      <c r="AI111" s="10" t="str">
        <f t="shared" si="39"/>
        <v/>
      </c>
      <c r="AJ111" s="10" t="str">
        <f t="shared" si="40"/>
        <v/>
      </c>
      <c r="AK111" s="10" t="str">
        <f t="shared" si="41"/>
        <v/>
      </c>
      <c r="AL111" s="10" t="str">
        <f t="shared" si="42"/>
        <v/>
      </c>
      <c r="AM111" s="10" t="str">
        <f t="shared" si="43"/>
        <v/>
      </c>
      <c r="AN111" s="10" t="str">
        <f t="shared" si="44"/>
        <v/>
      </c>
      <c r="AO111" s="10" t="str">
        <f t="shared" si="45"/>
        <v/>
      </c>
      <c r="AP111" s="10" t="str">
        <f t="shared" si="46"/>
        <v/>
      </c>
      <c r="AQ111" s="10" t="str">
        <f t="shared" si="47"/>
        <v/>
      </c>
      <c r="AR111" s="10" t="str">
        <f t="shared" si="48"/>
        <v/>
      </c>
      <c r="AS111" s="10" t="str">
        <f t="shared" si="49"/>
        <v/>
      </c>
      <c r="AT111" s="10" t="str">
        <f t="shared" si="50"/>
        <v/>
      </c>
      <c r="AU111" s="10" t="str">
        <f t="shared" si="51"/>
        <v/>
      </c>
      <c r="AV111" s="10" t="str">
        <f t="shared" si="52"/>
        <v/>
      </c>
      <c r="AW111" s="10" t="str">
        <f t="shared" si="53"/>
        <v/>
      </c>
      <c r="AX111" s="10" t="str">
        <f t="shared" si="54"/>
        <v/>
      </c>
      <c r="AY111" s="10" t="str">
        <f t="shared" si="55"/>
        <v/>
      </c>
      <c r="AZ111" s="10" t="str">
        <f t="shared" si="56"/>
        <v/>
      </c>
      <c r="BA111" s="10" t="str">
        <f t="shared" si="57"/>
        <v/>
      </c>
      <c r="BB111" s="10" t="str">
        <f t="shared" si="58"/>
        <v/>
      </c>
      <c r="BC111" s="10" t="str">
        <f t="shared" si="59"/>
        <v/>
      </c>
      <c r="BD111" s="10"/>
      <c r="BE111" s="10" t="str">
        <f t="shared" si="60"/>
        <v/>
      </c>
      <c r="BF111" s="25"/>
      <c r="BG111" s="10" t="b">
        <f t="shared" si="63"/>
        <v>1</v>
      </c>
      <c r="BH111" s="10" t="b">
        <f t="shared" si="61"/>
        <v>1</v>
      </c>
      <c r="BI111" s="10" t="b">
        <f t="shared" si="64"/>
        <v>0</v>
      </c>
      <c r="BJ111" s="10" t="b">
        <f t="shared" si="62"/>
        <v>0</v>
      </c>
    </row>
    <row r="112" spans="1:62" x14ac:dyDescent="0.35">
      <c r="A112" s="51"/>
      <c r="B112" s="28"/>
      <c r="C112" s="28" t="s">
        <v>4</v>
      </c>
      <c r="D112" s="28"/>
      <c r="E112" s="28" t="s">
        <v>4</v>
      </c>
      <c r="F112" s="28"/>
      <c r="G112" s="51" t="s">
        <v>4</v>
      </c>
      <c r="H112" s="28"/>
      <c r="I112" s="28" t="s">
        <v>4</v>
      </c>
      <c r="J112" s="28"/>
      <c r="K112" s="28" t="s">
        <v>4</v>
      </c>
      <c r="L112" s="28" t="s">
        <v>454</v>
      </c>
      <c r="M112" s="28"/>
      <c r="N112" s="28"/>
      <c r="O112" s="28" t="s">
        <v>4</v>
      </c>
      <c r="P112" s="51"/>
      <c r="Q112" s="28" t="s">
        <v>4</v>
      </c>
      <c r="R112" s="28"/>
      <c r="S112" s="28" t="s">
        <v>4</v>
      </c>
      <c r="T112" s="28"/>
      <c r="U112" s="28" t="s">
        <v>4</v>
      </c>
      <c r="V112" s="28"/>
      <c r="W112" s="28" t="s">
        <v>4</v>
      </c>
      <c r="X112" s="28"/>
      <c r="Y112" s="28" t="s">
        <v>4</v>
      </c>
      <c r="Z112" s="10" t="str">
        <f>IF(AND('Section 8'!$L$4=No,OR($BG112=FALSE,$BH112=FALSE)),Tab_NotReq,
IF(AND($A112="",$B112="",$D112="",$F112="",$H112="",$J112="",$P112="",$X112="",$AB112="",$AC112=""),"",
IF(COUNTIF($AB112:$BC112,Incomplete)&gt;=1,Incomplete_or_multiple_errors&amp;": "&amp;INDEX($AB$2:$BC$4,1,MATCH(Incomplete,$AB112:$BC112,0)),Complete)))</f>
        <v/>
      </c>
      <c r="AA112" s="27"/>
      <c r="AB112" s="10" t="str">
        <f t="shared" si="35"/>
        <v/>
      </c>
      <c r="AC112" s="10" t="str">
        <f>IF($AC$1=No,"",
IF(OR(BG112=FALSE,BH112=FALSE),"",
IF(AND(SUMPRODUCT(--(BI112:BI$1003=TRUE))=0,SUMPRODUCT(--(BJ112:BJ$1003=TRUE))=0),"",Incomplete)))</f>
        <v/>
      </c>
      <c r="AD112" s="10" t="str">
        <f t="shared" si="36"/>
        <v/>
      </c>
      <c r="AE112" s="10"/>
      <c r="AF112" s="10" t="str" cm="1">
        <f t="array" ref="AF112">IF(AF$1=No,"",IF(ISBLANK($A112)=TRUE,"",
IF(SUMPRODUCT(--('Section 11'!$C$4:$C$337=$A112))=0,Incomplete,Complete)))</f>
        <v/>
      </c>
      <c r="AG112" s="10" t="str">
        <f t="shared" si="37"/>
        <v/>
      </c>
      <c r="AH112" s="10" t="str">
        <f t="shared" si="38"/>
        <v/>
      </c>
      <c r="AI112" s="10" t="str">
        <f t="shared" si="39"/>
        <v/>
      </c>
      <c r="AJ112" s="10" t="str">
        <f t="shared" si="40"/>
        <v/>
      </c>
      <c r="AK112" s="10" t="str">
        <f t="shared" si="41"/>
        <v/>
      </c>
      <c r="AL112" s="10" t="str">
        <f t="shared" si="42"/>
        <v/>
      </c>
      <c r="AM112" s="10" t="str">
        <f t="shared" si="43"/>
        <v/>
      </c>
      <c r="AN112" s="10" t="str">
        <f t="shared" si="44"/>
        <v/>
      </c>
      <c r="AO112" s="10" t="str">
        <f t="shared" si="45"/>
        <v/>
      </c>
      <c r="AP112" s="10" t="str">
        <f t="shared" si="46"/>
        <v/>
      </c>
      <c r="AQ112" s="10" t="str">
        <f t="shared" si="47"/>
        <v/>
      </c>
      <c r="AR112" s="10" t="str">
        <f t="shared" si="48"/>
        <v/>
      </c>
      <c r="AS112" s="10" t="str">
        <f t="shared" si="49"/>
        <v/>
      </c>
      <c r="AT112" s="10" t="str">
        <f t="shared" si="50"/>
        <v/>
      </c>
      <c r="AU112" s="10" t="str">
        <f t="shared" si="51"/>
        <v/>
      </c>
      <c r="AV112" s="10" t="str">
        <f t="shared" si="52"/>
        <v/>
      </c>
      <c r="AW112" s="10" t="str">
        <f t="shared" si="53"/>
        <v/>
      </c>
      <c r="AX112" s="10" t="str">
        <f t="shared" si="54"/>
        <v/>
      </c>
      <c r="AY112" s="10" t="str">
        <f t="shared" si="55"/>
        <v/>
      </c>
      <c r="AZ112" s="10" t="str">
        <f t="shared" si="56"/>
        <v/>
      </c>
      <c r="BA112" s="10" t="str">
        <f t="shared" si="57"/>
        <v/>
      </c>
      <c r="BB112" s="10" t="str">
        <f t="shared" si="58"/>
        <v/>
      </c>
      <c r="BC112" s="10" t="str">
        <f t="shared" si="59"/>
        <v/>
      </c>
      <c r="BD112" s="10"/>
      <c r="BE112" s="10" t="str">
        <f t="shared" si="60"/>
        <v/>
      </c>
      <c r="BG112" s="10" t="b">
        <f t="shared" si="63"/>
        <v>1</v>
      </c>
      <c r="BH112" s="10" t="b">
        <f t="shared" si="61"/>
        <v>1</v>
      </c>
      <c r="BI112" s="10" t="b">
        <f t="shared" si="64"/>
        <v>0</v>
      </c>
      <c r="BJ112" s="10" t="b">
        <f t="shared" si="62"/>
        <v>0</v>
      </c>
    </row>
    <row r="113" spans="1:62" x14ac:dyDescent="0.35">
      <c r="A113" s="51"/>
      <c r="B113" s="28"/>
      <c r="C113" s="28" t="s">
        <v>4</v>
      </c>
      <c r="D113" s="28"/>
      <c r="E113" s="28" t="s">
        <v>4</v>
      </c>
      <c r="F113" s="28"/>
      <c r="G113" s="51" t="s">
        <v>4</v>
      </c>
      <c r="H113" s="28"/>
      <c r="I113" s="28" t="s">
        <v>4</v>
      </c>
      <c r="J113" s="28"/>
      <c r="K113" s="28" t="s">
        <v>4</v>
      </c>
      <c r="L113" s="28" t="s">
        <v>454</v>
      </c>
      <c r="M113" s="28"/>
      <c r="N113" s="28"/>
      <c r="O113" s="28" t="s">
        <v>4</v>
      </c>
      <c r="P113" s="51"/>
      <c r="Q113" s="28" t="s">
        <v>4</v>
      </c>
      <c r="R113" s="28"/>
      <c r="S113" s="28" t="s">
        <v>4</v>
      </c>
      <c r="T113" s="28"/>
      <c r="U113" s="28" t="s">
        <v>4</v>
      </c>
      <c r="V113" s="28"/>
      <c r="W113" s="28" t="s">
        <v>4</v>
      </c>
      <c r="X113" s="28"/>
      <c r="Y113" s="28" t="s">
        <v>4</v>
      </c>
      <c r="Z113" s="10" t="str">
        <f>IF(AND('Section 8'!$L$4=No,OR($BG113=FALSE,$BH113=FALSE)),Tab_NotReq,
IF(AND($A113="",$B113="",$D113="",$F113="",$H113="",$J113="",$P113="",$X113="",$AB113="",$AC113=""),"",
IF(COUNTIF($AB113:$BC113,Incomplete)&gt;=1,Incomplete_or_multiple_errors&amp;": "&amp;INDEX($AB$2:$BC$4,1,MATCH(Incomplete,$AB113:$BC113,0)),Complete)))</f>
        <v/>
      </c>
      <c r="AA113" s="27"/>
      <c r="AB113" s="10" t="str">
        <f t="shared" si="35"/>
        <v/>
      </c>
      <c r="AC113" s="10" t="str">
        <f>IF($AC$1=No,"",
IF(OR(BG113=FALSE,BH113=FALSE),"",
IF(AND(SUMPRODUCT(--(BI113:BI$1003=TRUE))=0,SUMPRODUCT(--(BJ113:BJ$1003=TRUE))=0),"",Incomplete)))</f>
        <v/>
      </c>
      <c r="AD113" s="10" t="str">
        <f t="shared" si="36"/>
        <v/>
      </c>
      <c r="AE113" s="10"/>
      <c r="AF113" s="10" t="str" cm="1">
        <f t="array" ref="AF113">IF(AF$1=No,"",IF(ISBLANK($A113)=TRUE,"",
IF(SUMPRODUCT(--('Section 11'!$C$4:$C$337=$A113))=0,Incomplete,Complete)))</f>
        <v/>
      </c>
      <c r="AG113" s="10" t="str">
        <f t="shared" si="37"/>
        <v/>
      </c>
      <c r="AH113" s="10" t="str">
        <f t="shared" si="38"/>
        <v/>
      </c>
      <c r="AI113" s="10" t="str">
        <f t="shared" si="39"/>
        <v/>
      </c>
      <c r="AJ113" s="10" t="str">
        <f t="shared" si="40"/>
        <v/>
      </c>
      <c r="AK113" s="10" t="str">
        <f t="shared" si="41"/>
        <v/>
      </c>
      <c r="AL113" s="10" t="str">
        <f t="shared" si="42"/>
        <v/>
      </c>
      <c r="AM113" s="10" t="str">
        <f t="shared" si="43"/>
        <v/>
      </c>
      <c r="AN113" s="10" t="str">
        <f t="shared" si="44"/>
        <v/>
      </c>
      <c r="AO113" s="10" t="str">
        <f t="shared" si="45"/>
        <v/>
      </c>
      <c r="AP113" s="10" t="str">
        <f t="shared" si="46"/>
        <v/>
      </c>
      <c r="AQ113" s="10" t="str">
        <f t="shared" si="47"/>
        <v/>
      </c>
      <c r="AR113" s="10" t="str">
        <f t="shared" si="48"/>
        <v/>
      </c>
      <c r="AS113" s="10" t="str">
        <f t="shared" si="49"/>
        <v/>
      </c>
      <c r="AT113" s="10" t="str">
        <f t="shared" si="50"/>
        <v/>
      </c>
      <c r="AU113" s="10" t="str">
        <f t="shared" si="51"/>
        <v/>
      </c>
      <c r="AV113" s="10" t="str">
        <f t="shared" si="52"/>
        <v/>
      </c>
      <c r="AW113" s="10" t="str">
        <f t="shared" si="53"/>
        <v/>
      </c>
      <c r="AX113" s="10" t="str">
        <f t="shared" si="54"/>
        <v/>
      </c>
      <c r="AY113" s="10" t="str">
        <f t="shared" si="55"/>
        <v/>
      </c>
      <c r="AZ113" s="10" t="str">
        <f t="shared" si="56"/>
        <v/>
      </c>
      <c r="BA113" s="10" t="str">
        <f t="shared" si="57"/>
        <v/>
      </c>
      <c r="BB113" s="10" t="str">
        <f t="shared" si="58"/>
        <v/>
      </c>
      <c r="BC113" s="10" t="str">
        <f t="shared" si="59"/>
        <v/>
      </c>
      <c r="BD113" s="10"/>
      <c r="BE113" s="10" t="str">
        <f t="shared" si="60"/>
        <v/>
      </c>
      <c r="BG113" s="10" t="b">
        <f t="shared" si="63"/>
        <v>1</v>
      </c>
      <c r="BH113" s="10" t="b">
        <f t="shared" si="61"/>
        <v>1</v>
      </c>
      <c r="BI113" s="10" t="b">
        <f t="shared" si="64"/>
        <v>0</v>
      </c>
      <c r="BJ113" s="10" t="b">
        <f t="shared" si="62"/>
        <v>0</v>
      </c>
    </row>
    <row r="114" spans="1:62" x14ac:dyDescent="0.35">
      <c r="A114" s="51"/>
      <c r="B114" s="28"/>
      <c r="C114" s="28" t="s">
        <v>4</v>
      </c>
      <c r="D114" s="28"/>
      <c r="E114" s="28" t="s">
        <v>4</v>
      </c>
      <c r="F114" s="28"/>
      <c r="G114" s="51" t="s">
        <v>4</v>
      </c>
      <c r="H114" s="28"/>
      <c r="I114" s="28" t="s">
        <v>4</v>
      </c>
      <c r="J114" s="28"/>
      <c r="K114" s="28" t="s">
        <v>4</v>
      </c>
      <c r="L114" s="28" t="s">
        <v>454</v>
      </c>
      <c r="M114" s="28"/>
      <c r="N114" s="28"/>
      <c r="O114" s="28" t="s">
        <v>4</v>
      </c>
      <c r="P114" s="51"/>
      <c r="Q114" s="28" t="s">
        <v>4</v>
      </c>
      <c r="R114" s="28"/>
      <c r="S114" s="28" t="s">
        <v>4</v>
      </c>
      <c r="T114" s="28"/>
      <c r="U114" s="28" t="s">
        <v>4</v>
      </c>
      <c r="V114" s="28"/>
      <c r="W114" s="28" t="s">
        <v>4</v>
      </c>
      <c r="X114" s="28"/>
      <c r="Y114" s="28" t="s">
        <v>4</v>
      </c>
      <c r="Z114" s="10" t="str">
        <f>IF(AND('Section 8'!$L$4=No,OR($BG114=FALSE,$BH114=FALSE)),Tab_NotReq,
IF(AND($A114="",$B114="",$D114="",$F114="",$H114="",$J114="",$P114="",$X114="",$AB114="",$AC114=""),"",
IF(COUNTIF($AB114:$BC114,Incomplete)&gt;=1,Incomplete_or_multiple_errors&amp;": "&amp;INDEX($AB$2:$BC$4,1,MATCH(Incomplete,$AB114:$BC114,0)),Complete)))</f>
        <v/>
      </c>
      <c r="AA114" s="27"/>
      <c r="AB114" s="10" t="str">
        <f t="shared" si="35"/>
        <v/>
      </c>
      <c r="AC114" s="10" t="str">
        <f>IF($AC$1=No,"",
IF(OR(BG114=FALSE,BH114=FALSE),"",
IF(AND(SUMPRODUCT(--(BI114:BI$1003=TRUE))=0,SUMPRODUCT(--(BJ114:BJ$1003=TRUE))=0),"",Incomplete)))</f>
        <v/>
      </c>
      <c r="AD114" s="10" t="str">
        <f t="shared" si="36"/>
        <v/>
      </c>
      <c r="AE114" s="10"/>
      <c r="AF114" s="10" t="str" cm="1">
        <f t="array" ref="AF114">IF(AF$1=No,"",IF(ISBLANK($A114)=TRUE,"",
IF(SUMPRODUCT(--('Section 11'!$C$4:$C$337=$A114))=0,Incomplete,Complete)))</f>
        <v/>
      </c>
      <c r="AG114" s="10" t="str">
        <f t="shared" si="37"/>
        <v/>
      </c>
      <c r="AH114" s="10" t="str">
        <f t="shared" si="38"/>
        <v/>
      </c>
      <c r="AI114" s="10" t="str">
        <f t="shared" si="39"/>
        <v/>
      </c>
      <c r="AJ114" s="10" t="str">
        <f t="shared" si="40"/>
        <v/>
      </c>
      <c r="AK114" s="10" t="str">
        <f t="shared" si="41"/>
        <v/>
      </c>
      <c r="AL114" s="10" t="str">
        <f t="shared" si="42"/>
        <v/>
      </c>
      <c r="AM114" s="10" t="str">
        <f t="shared" si="43"/>
        <v/>
      </c>
      <c r="AN114" s="10" t="str">
        <f t="shared" si="44"/>
        <v/>
      </c>
      <c r="AO114" s="10" t="str">
        <f t="shared" si="45"/>
        <v/>
      </c>
      <c r="AP114" s="10" t="str">
        <f t="shared" si="46"/>
        <v/>
      </c>
      <c r="AQ114" s="10" t="str">
        <f t="shared" si="47"/>
        <v/>
      </c>
      <c r="AR114" s="10" t="str">
        <f t="shared" si="48"/>
        <v/>
      </c>
      <c r="AS114" s="10" t="str">
        <f t="shared" si="49"/>
        <v/>
      </c>
      <c r="AT114" s="10" t="str">
        <f t="shared" si="50"/>
        <v/>
      </c>
      <c r="AU114" s="10" t="str">
        <f t="shared" si="51"/>
        <v/>
      </c>
      <c r="AV114" s="10" t="str">
        <f t="shared" si="52"/>
        <v/>
      </c>
      <c r="AW114" s="10" t="str">
        <f t="shared" si="53"/>
        <v/>
      </c>
      <c r="AX114" s="10" t="str">
        <f t="shared" si="54"/>
        <v/>
      </c>
      <c r="AY114" s="10" t="str">
        <f t="shared" si="55"/>
        <v/>
      </c>
      <c r="AZ114" s="10" t="str">
        <f t="shared" si="56"/>
        <v/>
      </c>
      <c r="BA114" s="10" t="str">
        <f t="shared" si="57"/>
        <v/>
      </c>
      <c r="BB114" s="10" t="str">
        <f t="shared" si="58"/>
        <v/>
      </c>
      <c r="BC114" s="10" t="str">
        <f t="shared" si="59"/>
        <v/>
      </c>
      <c r="BD114" s="10"/>
      <c r="BE114" s="10" t="str">
        <f t="shared" si="60"/>
        <v/>
      </c>
      <c r="BG114" s="10" t="b">
        <f t="shared" si="63"/>
        <v>1</v>
      </c>
      <c r="BH114" s="10" t="b">
        <f t="shared" si="61"/>
        <v>1</v>
      </c>
      <c r="BI114" s="10" t="b">
        <f t="shared" si="64"/>
        <v>0</v>
      </c>
      <c r="BJ114" s="10" t="b">
        <f t="shared" si="62"/>
        <v>0</v>
      </c>
    </row>
    <row r="115" spans="1:62" x14ac:dyDescent="0.35">
      <c r="A115" s="51"/>
      <c r="B115" s="28"/>
      <c r="C115" s="28" t="s">
        <v>4</v>
      </c>
      <c r="D115" s="28"/>
      <c r="E115" s="28" t="s">
        <v>4</v>
      </c>
      <c r="F115" s="28"/>
      <c r="G115" s="51" t="s">
        <v>4</v>
      </c>
      <c r="H115" s="28"/>
      <c r="I115" s="28" t="s">
        <v>4</v>
      </c>
      <c r="J115" s="28"/>
      <c r="K115" s="28" t="s">
        <v>4</v>
      </c>
      <c r="L115" s="28" t="s">
        <v>454</v>
      </c>
      <c r="M115" s="28"/>
      <c r="N115" s="28"/>
      <c r="O115" s="28" t="s">
        <v>4</v>
      </c>
      <c r="P115" s="51"/>
      <c r="Q115" s="28" t="s">
        <v>4</v>
      </c>
      <c r="R115" s="28"/>
      <c r="S115" s="28" t="s">
        <v>4</v>
      </c>
      <c r="T115" s="28"/>
      <c r="U115" s="28" t="s">
        <v>4</v>
      </c>
      <c r="V115" s="28"/>
      <c r="W115" s="28" t="s">
        <v>4</v>
      </c>
      <c r="X115" s="28"/>
      <c r="Y115" s="28" t="s">
        <v>4</v>
      </c>
      <c r="Z115" s="10" t="str">
        <f>IF(AND('Section 8'!$L$4=No,OR($BG115=FALSE,$BH115=FALSE)),Tab_NotReq,
IF(AND($A115="",$B115="",$D115="",$F115="",$H115="",$J115="",$P115="",$X115="",$AB115="",$AC115=""),"",
IF(COUNTIF($AB115:$BC115,Incomplete)&gt;=1,Incomplete_or_multiple_errors&amp;": "&amp;INDEX($AB$2:$BC$4,1,MATCH(Incomplete,$AB115:$BC115,0)),Complete)))</f>
        <v/>
      </c>
      <c r="AA115" s="27"/>
      <c r="AB115" s="10" t="str">
        <f t="shared" si="35"/>
        <v/>
      </c>
      <c r="AC115" s="10" t="str">
        <f>IF($AC$1=No,"",
IF(OR(BG115=FALSE,BH115=FALSE),"",
IF(AND(SUMPRODUCT(--(BI115:BI$1003=TRUE))=0,SUMPRODUCT(--(BJ115:BJ$1003=TRUE))=0),"",Incomplete)))</f>
        <v/>
      </c>
      <c r="AD115" s="10" t="str">
        <f t="shared" si="36"/>
        <v/>
      </c>
      <c r="AE115" s="10"/>
      <c r="AF115" s="10" t="str" cm="1">
        <f t="array" ref="AF115">IF(AF$1=No,"",IF(ISBLANK($A115)=TRUE,"",
IF(SUMPRODUCT(--('Section 11'!$C$4:$C$337=$A115))=0,Incomplete,Complete)))</f>
        <v/>
      </c>
      <c r="AG115" s="10" t="str">
        <f t="shared" si="37"/>
        <v/>
      </c>
      <c r="AH115" s="10" t="str">
        <f t="shared" si="38"/>
        <v/>
      </c>
      <c r="AI115" s="10" t="str">
        <f t="shared" si="39"/>
        <v/>
      </c>
      <c r="AJ115" s="10" t="str">
        <f t="shared" si="40"/>
        <v/>
      </c>
      <c r="AK115" s="10" t="str">
        <f t="shared" si="41"/>
        <v/>
      </c>
      <c r="AL115" s="10" t="str">
        <f t="shared" si="42"/>
        <v/>
      </c>
      <c r="AM115" s="10" t="str">
        <f t="shared" si="43"/>
        <v/>
      </c>
      <c r="AN115" s="10" t="str">
        <f t="shared" si="44"/>
        <v/>
      </c>
      <c r="AO115" s="10" t="str">
        <f t="shared" si="45"/>
        <v/>
      </c>
      <c r="AP115" s="10" t="str">
        <f t="shared" si="46"/>
        <v/>
      </c>
      <c r="AQ115" s="10" t="str">
        <f t="shared" si="47"/>
        <v/>
      </c>
      <c r="AR115" s="10" t="str">
        <f t="shared" si="48"/>
        <v/>
      </c>
      <c r="AS115" s="10" t="str">
        <f t="shared" si="49"/>
        <v/>
      </c>
      <c r="AT115" s="10" t="str">
        <f t="shared" si="50"/>
        <v/>
      </c>
      <c r="AU115" s="10" t="str">
        <f t="shared" si="51"/>
        <v/>
      </c>
      <c r="AV115" s="10" t="str">
        <f t="shared" si="52"/>
        <v/>
      </c>
      <c r="AW115" s="10" t="str">
        <f t="shared" si="53"/>
        <v/>
      </c>
      <c r="AX115" s="10" t="str">
        <f t="shared" si="54"/>
        <v/>
      </c>
      <c r="AY115" s="10" t="str">
        <f t="shared" si="55"/>
        <v/>
      </c>
      <c r="AZ115" s="10" t="str">
        <f t="shared" si="56"/>
        <v/>
      </c>
      <c r="BA115" s="10" t="str">
        <f t="shared" si="57"/>
        <v/>
      </c>
      <c r="BB115" s="10" t="str">
        <f t="shared" si="58"/>
        <v/>
      </c>
      <c r="BC115" s="10" t="str">
        <f t="shared" si="59"/>
        <v/>
      </c>
      <c r="BD115" s="10"/>
      <c r="BE115" s="10" t="str">
        <f t="shared" si="60"/>
        <v/>
      </c>
      <c r="BG115" s="10" t="b">
        <f t="shared" si="63"/>
        <v>1</v>
      </c>
      <c r="BH115" s="10" t="b">
        <f t="shared" si="61"/>
        <v>1</v>
      </c>
      <c r="BI115" s="10" t="b">
        <f t="shared" si="64"/>
        <v>0</v>
      </c>
      <c r="BJ115" s="10" t="b">
        <f t="shared" si="62"/>
        <v>0</v>
      </c>
    </row>
    <row r="116" spans="1:62" x14ac:dyDescent="0.35">
      <c r="A116" s="51"/>
      <c r="B116" s="28"/>
      <c r="C116" s="28" t="s">
        <v>4</v>
      </c>
      <c r="D116" s="28"/>
      <c r="E116" s="28" t="s">
        <v>4</v>
      </c>
      <c r="F116" s="28"/>
      <c r="G116" s="51" t="s">
        <v>4</v>
      </c>
      <c r="H116" s="28"/>
      <c r="I116" s="28" t="s">
        <v>4</v>
      </c>
      <c r="J116" s="28"/>
      <c r="K116" s="28" t="s">
        <v>4</v>
      </c>
      <c r="L116" s="28" t="s">
        <v>454</v>
      </c>
      <c r="M116" s="28"/>
      <c r="N116" s="28"/>
      <c r="O116" s="28" t="s">
        <v>4</v>
      </c>
      <c r="P116" s="51"/>
      <c r="Q116" s="28" t="s">
        <v>4</v>
      </c>
      <c r="R116" s="28"/>
      <c r="S116" s="28" t="s">
        <v>4</v>
      </c>
      <c r="T116" s="28"/>
      <c r="U116" s="28" t="s">
        <v>4</v>
      </c>
      <c r="V116" s="28"/>
      <c r="W116" s="28" t="s">
        <v>4</v>
      </c>
      <c r="X116" s="28"/>
      <c r="Y116" s="28" t="s">
        <v>4</v>
      </c>
      <c r="Z116" s="10" t="str">
        <f>IF(AND('Section 8'!$L$4=No,OR($BG116=FALSE,$BH116=FALSE)),Tab_NotReq,
IF(AND($A116="",$B116="",$D116="",$F116="",$H116="",$J116="",$P116="",$X116="",$AB116="",$AC116=""),"",
IF(COUNTIF($AB116:$BC116,Incomplete)&gt;=1,Incomplete_or_multiple_errors&amp;": "&amp;INDEX($AB$2:$BC$4,1,MATCH(Incomplete,$AB116:$BC116,0)),Complete)))</f>
        <v/>
      </c>
      <c r="AA116" s="27"/>
      <c r="AB116" s="10" t="str">
        <f t="shared" si="35"/>
        <v/>
      </c>
      <c r="AC116" s="10" t="str">
        <f>IF($AC$1=No,"",
IF(OR(BG116=FALSE,BH116=FALSE),"",
IF(AND(SUMPRODUCT(--(BI116:BI$1003=TRUE))=0,SUMPRODUCT(--(BJ116:BJ$1003=TRUE))=0),"",Incomplete)))</f>
        <v/>
      </c>
      <c r="AD116" s="10" t="str">
        <f t="shared" si="36"/>
        <v/>
      </c>
      <c r="AE116" s="10"/>
      <c r="AF116" s="10" t="str" cm="1">
        <f t="array" ref="AF116">IF(AF$1=No,"",IF(ISBLANK($A116)=TRUE,"",
IF(SUMPRODUCT(--('Section 11'!$C$4:$C$337=$A116))=0,Incomplete,Complete)))</f>
        <v/>
      </c>
      <c r="AG116" s="10" t="str">
        <f t="shared" si="37"/>
        <v/>
      </c>
      <c r="AH116" s="10" t="str">
        <f t="shared" si="38"/>
        <v/>
      </c>
      <c r="AI116" s="10" t="str">
        <f t="shared" si="39"/>
        <v/>
      </c>
      <c r="AJ116" s="10" t="str">
        <f t="shared" si="40"/>
        <v/>
      </c>
      <c r="AK116" s="10" t="str">
        <f t="shared" si="41"/>
        <v/>
      </c>
      <c r="AL116" s="10" t="str">
        <f t="shared" si="42"/>
        <v/>
      </c>
      <c r="AM116" s="10" t="str">
        <f t="shared" si="43"/>
        <v/>
      </c>
      <c r="AN116" s="10" t="str">
        <f t="shared" si="44"/>
        <v/>
      </c>
      <c r="AO116" s="10" t="str">
        <f t="shared" si="45"/>
        <v/>
      </c>
      <c r="AP116" s="10" t="str">
        <f t="shared" si="46"/>
        <v/>
      </c>
      <c r="AQ116" s="10" t="str">
        <f t="shared" si="47"/>
        <v/>
      </c>
      <c r="AR116" s="10" t="str">
        <f t="shared" si="48"/>
        <v/>
      </c>
      <c r="AS116" s="10" t="str">
        <f t="shared" si="49"/>
        <v/>
      </c>
      <c r="AT116" s="10" t="str">
        <f t="shared" si="50"/>
        <v/>
      </c>
      <c r="AU116" s="10" t="str">
        <f t="shared" si="51"/>
        <v/>
      </c>
      <c r="AV116" s="10" t="str">
        <f t="shared" si="52"/>
        <v/>
      </c>
      <c r="AW116" s="10" t="str">
        <f t="shared" si="53"/>
        <v/>
      </c>
      <c r="AX116" s="10" t="str">
        <f t="shared" si="54"/>
        <v/>
      </c>
      <c r="AY116" s="10" t="str">
        <f t="shared" si="55"/>
        <v/>
      </c>
      <c r="AZ116" s="10" t="str">
        <f t="shared" si="56"/>
        <v/>
      </c>
      <c r="BA116" s="10" t="str">
        <f t="shared" si="57"/>
        <v/>
      </c>
      <c r="BB116" s="10" t="str">
        <f t="shared" si="58"/>
        <v/>
      </c>
      <c r="BC116" s="10" t="str">
        <f t="shared" si="59"/>
        <v/>
      </c>
      <c r="BD116" s="10"/>
      <c r="BE116" s="10" t="str">
        <f t="shared" si="60"/>
        <v/>
      </c>
      <c r="BG116" s="10" t="b">
        <f t="shared" si="63"/>
        <v>1</v>
      </c>
      <c r="BH116" s="10" t="b">
        <f t="shared" si="61"/>
        <v>1</v>
      </c>
      <c r="BI116" s="10" t="b">
        <f t="shared" si="64"/>
        <v>0</v>
      </c>
      <c r="BJ116" s="10" t="b">
        <f t="shared" si="62"/>
        <v>0</v>
      </c>
    </row>
    <row r="117" spans="1:62" x14ac:dyDescent="0.35">
      <c r="A117" s="51"/>
      <c r="B117" s="28"/>
      <c r="C117" s="28" t="s">
        <v>4</v>
      </c>
      <c r="D117" s="28"/>
      <c r="E117" s="28" t="s">
        <v>4</v>
      </c>
      <c r="F117" s="28"/>
      <c r="G117" s="51" t="s">
        <v>4</v>
      </c>
      <c r="H117" s="28"/>
      <c r="I117" s="28" t="s">
        <v>4</v>
      </c>
      <c r="J117" s="28"/>
      <c r="K117" s="28" t="s">
        <v>4</v>
      </c>
      <c r="L117" s="28" t="s">
        <v>454</v>
      </c>
      <c r="M117" s="28"/>
      <c r="N117" s="28"/>
      <c r="O117" s="28" t="s">
        <v>4</v>
      </c>
      <c r="P117" s="51"/>
      <c r="Q117" s="28" t="s">
        <v>4</v>
      </c>
      <c r="R117" s="28"/>
      <c r="S117" s="28" t="s">
        <v>4</v>
      </c>
      <c r="T117" s="28"/>
      <c r="U117" s="28" t="s">
        <v>4</v>
      </c>
      <c r="V117" s="28"/>
      <c r="W117" s="28" t="s">
        <v>4</v>
      </c>
      <c r="X117" s="28"/>
      <c r="Y117" s="28" t="s">
        <v>4</v>
      </c>
      <c r="Z117" s="10" t="str">
        <f>IF(AND('Section 8'!$L$4=No,OR($BG117=FALSE,$BH117=FALSE)),Tab_NotReq,
IF(AND($A117="",$B117="",$D117="",$F117="",$H117="",$J117="",$P117="",$X117="",$AB117="",$AC117=""),"",
IF(COUNTIF($AB117:$BC117,Incomplete)&gt;=1,Incomplete_or_multiple_errors&amp;": "&amp;INDEX($AB$2:$BC$4,1,MATCH(Incomplete,$AB117:$BC117,0)),Complete)))</f>
        <v/>
      </c>
      <c r="AA117" s="27"/>
      <c r="AB117" s="10" t="str">
        <f t="shared" si="35"/>
        <v/>
      </c>
      <c r="AC117" s="10" t="str">
        <f>IF($AC$1=No,"",
IF(OR(BG117=FALSE,BH117=FALSE),"",
IF(AND(SUMPRODUCT(--(BI117:BI$1003=TRUE))=0,SUMPRODUCT(--(BJ117:BJ$1003=TRUE))=0),"",Incomplete)))</f>
        <v/>
      </c>
      <c r="AD117" s="10" t="str">
        <f t="shared" si="36"/>
        <v/>
      </c>
      <c r="AE117" s="10"/>
      <c r="AF117" s="10" t="str" cm="1">
        <f t="array" ref="AF117">IF(AF$1=No,"",IF(ISBLANK($A117)=TRUE,"",
IF(SUMPRODUCT(--('Section 11'!$C$4:$C$337=$A117))=0,Incomplete,Complete)))</f>
        <v/>
      </c>
      <c r="AG117" s="10" t="str">
        <f t="shared" si="37"/>
        <v/>
      </c>
      <c r="AH117" s="10" t="str">
        <f t="shared" si="38"/>
        <v/>
      </c>
      <c r="AI117" s="10" t="str">
        <f t="shared" si="39"/>
        <v/>
      </c>
      <c r="AJ117" s="10" t="str">
        <f t="shared" si="40"/>
        <v/>
      </c>
      <c r="AK117" s="10" t="str">
        <f t="shared" si="41"/>
        <v/>
      </c>
      <c r="AL117" s="10" t="str">
        <f t="shared" si="42"/>
        <v/>
      </c>
      <c r="AM117" s="10" t="str">
        <f t="shared" si="43"/>
        <v/>
      </c>
      <c r="AN117" s="10" t="str">
        <f t="shared" si="44"/>
        <v/>
      </c>
      <c r="AO117" s="10" t="str">
        <f t="shared" si="45"/>
        <v/>
      </c>
      <c r="AP117" s="10" t="str">
        <f t="shared" si="46"/>
        <v/>
      </c>
      <c r="AQ117" s="10" t="str">
        <f t="shared" si="47"/>
        <v/>
      </c>
      <c r="AR117" s="10" t="str">
        <f t="shared" si="48"/>
        <v/>
      </c>
      <c r="AS117" s="10" t="str">
        <f t="shared" si="49"/>
        <v/>
      </c>
      <c r="AT117" s="10" t="str">
        <f t="shared" si="50"/>
        <v/>
      </c>
      <c r="AU117" s="10" t="str">
        <f t="shared" si="51"/>
        <v/>
      </c>
      <c r="AV117" s="10" t="str">
        <f t="shared" si="52"/>
        <v/>
      </c>
      <c r="AW117" s="10" t="str">
        <f t="shared" si="53"/>
        <v/>
      </c>
      <c r="AX117" s="10" t="str">
        <f t="shared" si="54"/>
        <v/>
      </c>
      <c r="AY117" s="10" t="str">
        <f t="shared" si="55"/>
        <v/>
      </c>
      <c r="AZ117" s="10" t="str">
        <f t="shared" si="56"/>
        <v/>
      </c>
      <c r="BA117" s="10" t="str">
        <f t="shared" si="57"/>
        <v/>
      </c>
      <c r="BB117" s="10" t="str">
        <f t="shared" si="58"/>
        <v/>
      </c>
      <c r="BC117" s="10" t="str">
        <f t="shared" si="59"/>
        <v/>
      </c>
      <c r="BD117" s="10"/>
      <c r="BE117" s="10" t="str">
        <f t="shared" si="60"/>
        <v/>
      </c>
      <c r="BG117" s="10" t="b">
        <f t="shared" si="63"/>
        <v>1</v>
      </c>
      <c r="BH117" s="10" t="b">
        <f t="shared" si="61"/>
        <v>1</v>
      </c>
      <c r="BI117" s="10" t="b">
        <f t="shared" si="64"/>
        <v>0</v>
      </c>
      <c r="BJ117" s="10" t="b">
        <f t="shared" si="62"/>
        <v>0</v>
      </c>
    </row>
    <row r="118" spans="1:62" x14ac:dyDescent="0.35">
      <c r="A118" s="51"/>
      <c r="B118" s="28"/>
      <c r="C118" s="28" t="s">
        <v>4</v>
      </c>
      <c r="D118" s="28"/>
      <c r="E118" s="28" t="s">
        <v>4</v>
      </c>
      <c r="F118" s="28"/>
      <c r="G118" s="51" t="s">
        <v>4</v>
      </c>
      <c r="H118" s="28"/>
      <c r="I118" s="28" t="s">
        <v>4</v>
      </c>
      <c r="J118" s="28"/>
      <c r="K118" s="28" t="s">
        <v>4</v>
      </c>
      <c r="L118" s="28" t="s">
        <v>454</v>
      </c>
      <c r="M118" s="28"/>
      <c r="N118" s="28"/>
      <c r="O118" s="28" t="s">
        <v>4</v>
      </c>
      <c r="P118" s="51"/>
      <c r="Q118" s="28" t="s">
        <v>4</v>
      </c>
      <c r="R118" s="28"/>
      <c r="S118" s="28" t="s">
        <v>4</v>
      </c>
      <c r="T118" s="28"/>
      <c r="U118" s="28" t="s">
        <v>4</v>
      </c>
      <c r="V118" s="28"/>
      <c r="W118" s="28" t="s">
        <v>4</v>
      </c>
      <c r="X118" s="28"/>
      <c r="Y118" s="28" t="s">
        <v>4</v>
      </c>
      <c r="Z118" s="10" t="str">
        <f>IF(AND('Section 8'!$L$4=No,OR($BG118=FALSE,$BH118=FALSE)),Tab_NotReq,
IF(AND($A118="",$B118="",$D118="",$F118="",$H118="",$J118="",$P118="",$X118="",$AB118="",$AC118=""),"",
IF(COUNTIF($AB118:$BC118,Incomplete)&gt;=1,Incomplete_or_multiple_errors&amp;": "&amp;INDEX($AB$2:$BC$4,1,MATCH(Incomplete,$AB118:$BC118,0)),Complete)))</f>
        <v/>
      </c>
      <c r="AA118" s="27"/>
      <c r="AB118" s="10" t="str">
        <f t="shared" si="35"/>
        <v/>
      </c>
      <c r="AC118" s="10" t="str">
        <f>IF($AC$1=No,"",
IF(OR(BG118=FALSE,BH118=FALSE),"",
IF(AND(SUMPRODUCT(--(BI118:BI$1003=TRUE))=0,SUMPRODUCT(--(BJ118:BJ$1003=TRUE))=0),"",Incomplete)))</f>
        <v/>
      </c>
      <c r="AD118" s="10" t="str">
        <f t="shared" si="36"/>
        <v/>
      </c>
      <c r="AE118" s="10"/>
      <c r="AF118" s="10" t="str" cm="1">
        <f t="array" ref="AF118">IF(AF$1=No,"",IF(ISBLANK($A118)=TRUE,"",
IF(SUMPRODUCT(--('Section 11'!$C$4:$C$337=$A118))=0,Incomplete,Complete)))</f>
        <v/>
      </c>
      <c r="AG118" s="10" t="str">
        <f t="shared" si="37"/>
        <v/>
      </c>
      <c r="AH118" s="10" t="str">
        <f t="shared" si="38"/>
        <v/>
      </c>
      <c r="AI118" s="10" t="str">
        <f t="shared" si="39"/>
        <v/>
      </c>
      <c r="AJ118" s="10" t="str">
        <f t="shared" si="40"/>
        <v/>
      </c>
      <c r="AK118" s="10" t="str">
        <f t="shared" si="41"/>
        <v/>
      </c>
      <c r="AL118" s="10" t="str">
        <f t="shared" si="42"/>
        <v/>
      </c>
      <c r="AM118" s="10" t="str">
        <f t="shared" si="43"/>
        <v/>
      </c>
      <c r="AN118" s="10" t="str">
        <f t="shared" si="44"/>
        <v/>
      </c>
      <c r="AO118" s="10" t="str">
        <f t="shared" si="45"/>
        <v/>
      </c>
      <c r="AP118" s="10" t="str">
        <f t="shared" si="46"/>
        <v/>
      </c>
      <c r="AQ118" s="10" t="str">
        <f t="shared" si="47"/>
        <v/>
      </c>
      <c r="AR118" s="10" t="str">
        <f t="shared" si="48"/>
        <v/>
      </c>
      <c r="AS118" s="10" t="str">
        <f t="shared" si="49"/>
        <v/>
      </c>
      <c r="AT118" s="10" t="str">
        <f t="shared" si="50"/>
        <v/>
      </c>
      <c r="AU118" s="10" t="str">
        <f t="shared" si="51"/>
        <v/>
      </c>
      <c r="AV118" s="10" t="str">
        <f t="shared" si="52"/>
        <v/>
      </c>
      <c r="AW118" s="10" t="str">
        <f t="shared" si="53"/>
        <v/>
      </c>
      <c r="AX118" s="10" t="str">
        <f t="shared" si="54"/>
        <v/>
      </c>
      <c r="AY118" s="10" t="str">
        <f t="shared" si="55"/>
        <v/>
      </c>
      <c r="AZ118" s="10" t="str">
        <f t="shared" si="56"/>
        <v/>
      </c>
      <c r="BA118" s="10" t="str">
        <f t="shared" si="57"/>
        <v/>
      </c>
      <c r="BB118" s="10" t="str">
        <f t="shared" si="58"/>
        <v/>
      </c>
      <c r="BC118" s="10" t="str">
        <f t="shared" si="59"/>
        <v/>
      </c>
      <c r="BD118" s="10"/>
      <c r="BE118" s="10" t="str">
        <f t="shared" si="60"/>
        <v/>
      </c>
      <c r="BG118" s="10" t="b">
        <f t="shared" si="63"/>
        <v>1</v>
      </c>
      <c r="BH118" s="10" t="b">
        <f t="shared" si="61"/>
        <v>1</v>
      </c>
      <c r="BI118" s="10" t="b">
        <f t="shared" si="64"/>
        <v>0</v>
      </c>
      <c r="BJ118" s="10" t="b">
        <f t="shared" si="62"/>
        <v>0</v>
      </c>
    </row>
    <row r="119" spans="1:62" x14ac:dyDescent="0.35">
      <c r="A119" s="51"/>
      <c r="B119" s="28"/>
      <c r="C119" s="28" t="s">
        <v>4</v>
      </c>
      <c r="D119" s="28"/>
      <c r="E119" s="28" t="s">
        <v>4</v>
      </c>
      <c r="F119" s="28"/>
      <c r="G119" s="51" t="s">
        <v>4</v>
      </c>
      <c r="H119" s="28"/>
      <c r="I119" s="28" t="s">
        <v>4</v>
      </c>
      <c r="J119" s="28"/>
      <c r="K119" s="28" t="s">
        <v>4</v>
      </c>
      <c r="L119" s="28" t="s">
        <v>454</v>
      </c>
      <c r="M119" s="28"/>
      <c r="N119" s="28"/>
      <c r="O119" s="28" t="s">
        <v>4</v>
      </c>
      <c r="P119" s="51"/>
      <c r="Q119" s="28" t="s">
        <v>4</v>
      </c>
      <c r="R119" s="28"/>
      <c r="S119" s="28" t="s">
        <v>4</v>
      </c>
      <c r="T119" s="28"/>
      <c r="U119" s="28" t="s">
        <v>4</v>
      </c>
      <c r="V119" s="28"/>
      <c r="W119" s="28" t="s">
        <v>4</v>
      </c>
      <c r="X119" s="28"/>
      <c r="Y119" s="28" t="s">
        <v>4</v>
      </c>
      <c r="Z119" s="10" t="str">
        <f>IF(AND('Section 8'!$L$4=No,OR($BG119=FALSE,$BH119=FALSE)),Tab_NotReq,
IF(AND($A119="",$B119="",$D119="",$F119="",$H119="",$J119="",$P119="",$X119="",$AB119="",$AC119=""),"",
IF(COUNTIF($AB119:$BC119,Incomplete)&gt;=1,Incomplete_or_multiple_errors&amp;": "&amp;INDEX($AB$2:$BC$4,1,MATCH(Incomplete,$AB119:$BC119,0)),Complete)))</f>
        <v/>
      </c>
      <c r="AA119" s="27"/>
      <c r="AB119" s="10" t="str">
        <f t="shared" si="35"/>
        <v/>
      </c>
      <c r="AC119" s="10" t="str">
        <f>IF($AC$1=No,"",
IF(OR(BG119=FALSE,BH119=FALSE),"",
IF(AND(SUMPRODUCT(--(BI119:BI$1003=TRUE))=0,SUMPRODUCT(--(BJ119:BJ$1003=TRUE))=0),"",Incomplete)))</f>
        <v/>
      </c>
      <c r="AD119" s="10" t="str">
        <f t="shared" si="36"/>
        <v/>
      </c>
      <c r="AE119" s="10"/>
      <c r="AF119" s="10" t="str" cm="1">
        <f t="array" ref="AF119">IF(AF$1=No,"",IF(ISBLANK($A119)=TRUE,"",
IF(SUMPRODUCT(--('Section 11'!$C$4:$C$337=$A119))=0,Incomplete,Complete)))</f>
        <v/>
      </c>
      <c r="AG119" s="10" t="str">
        <f t="shared" si="37"/>
        <v/>
      </c>
      <c r="AH119" s="10" t="str">
        <f t="shared" si="38"/>
        <v/>
      </c>
      <c r="AI119" s="10" t="str">
        <f t="shared" si="39"/>
        <v/>
      </c>
      <c r="AJ119" s="10" t="str">
        <f t="shared" si="40"/>
        <v/>
      </c>
      <c r="AK119" s="10" t="str">
        <f t="shared" si="41"/>
        <v/>
      </c>
      <c r="AL119" s="10" t="str">
        <f t="shared" si="42"/>
        <v/>
      </c>
      <c r="AM119" s="10" t="str">
        <f t="shared" si="43"/>
        <v/>
      </c>
      <c r="AN119" s="10" t="str">
        <f t="shared" si="44"/>
        <v/>
      </c>
      <c r="AO119" s="10" t="str">
        <f t="shared" si="45"/>
        <v/>
      </c>
      <c r="AP119" s="10" t="str">
        <f t="shared" si="46"/>
        <v/>
      </c>
      <c r="AQ119" s="10" t="str">
        <f t="shared" si="47"/>
        <v/>
      </c>
      <c r="AR119" s="10" t="str">
        <f t="shared" si="48"/>
        <v/>
      </c>
      <c r="AS119" s="10" t="str">
        <f t="shared" si="49"/>
        <v/>
      </c>
      <c r="AT119" s="10" t="str">
        <f t="shared" si="50"/>
        <v/>
      </c>
      <c r="AU119" s="10" t="str">
        <f t="shared" si="51"/>
        <v/>
      </c>
      <c r="AV119" s="10" t="str">
        <f t="shared" si="52"/>
        <v/>
      </c>
      <c r="AW119" s="10" t="str">
        <f t="shared" si="53"/>
        <v/>
      </c>
      <c r="AX119" s="10" t="str">
        <f t="shared" si="54"/>
        <v/>
      </c>
      <c r="AY119" s="10" t="str">
        <f t="shared" si="55"/>
        <v/>
      </c>
      <c r="AZ119" s="10" t="str">
        <f t="shared" si="56"/>
        <v/>
      </c>
      <c r="BA119" s="10" t="str">
        <f t="shared" si="57"/>
        <v/>
      </c>
      <c r="BB119" s="10" t="str">
        <f t="shared" si="58"/>
        <v/>
      </c>
      <c r="BC119" s="10" t="str">
        <f t="shared" si="59"/>
        <v/>
      </c>
      <c r="BD119" s="10"/>
      <c r="BE119" s="10" t="str">
        <f t="shared" si="60"/>
        <v/>
      </c>
      <c r="BG119" s="10" t="b">
        <f t="shared" si="63"/>
        <v>1</v>
      </c>
      <c r="BH119" s="10" t="b">
        <f t="shared" si="61"/>
        <v>1</v>
      </c>
      <c r="BI119" s="10" t="b">
        <f t="shared" si="64"/>
        <v>0</v>
      </c>
      <c r="BJ119" s="10" t="b">
        <f t="shared" si="62"/>
        <v>0</v>
      </c>
    </row>
    <row r="120" spans="1:62" x14ac:dyDescent="0.35">
      <c r="A120" s="51"/>
      <c r="B120" s="28"/>
      <c r="C120" s="28" t="s">
        <v>4</v>
      </c>
      <c r="D120" s="28"/>
      <c r="E120" s="28" t="s">
        <v>4</v>
      </c>
      <c r="F120" s="28"/>
      <c r="G120" s="51" t="s">
        <v>4</v>
      </c>
      <c r="H120" s="28"/>
      <c r="I120" s="28" t="s">
        <v>4</v>
      </c>
      <c r="J120" s="28"/>
      <c r="K120" s="28" t="s">
        <v>4</v>
      </c>
      <c r="L120" s="28" t="s">
        <v>454</v>
      </c>
      <c r="M120" s="28"/>
      <c r="N120" s="28"/>
      <c r="O120" s="28" t="s">
        <v>4</v>
      </c>
      <c r="P120" s="51"/>
      <c r="Q120" s="28" t="s">
        <v>4</v>
      </c>
      <c r="R120" s="28"/>
      <c r="S120" s="28" t="s">
        <v>4</v>
      </c>
      <c r="T120" s="28"/>
      <c r="U120" s="28" t="s">
        <v>4</v>
      </c>
      <c r="V120" s="28"/>
      <c r="W120" s="28" t="s">
        <v>4</v>
      </c>
      <c r="X120" s="28"/>
      <c r="Y120" s="28" t="s">
        <v>4</v>
      </c>
      <c r="Z120" s="10" t="str">
        <f>IF(AND('Section 8'!$L$4=No,OR($BG120=FALSE,$BH120=FALSE)),Tab_NotReq,
IF(AND($A120="",$B120="",$D120="",$F120="",$H120="",$J120="",$P120="",$X120="",$AB120="",$AC120=""),"",
IF(COUNTIF($AB120:$BC120,Incomplete)&gt;=1,Incomplete_or_multiple_errors&amp;": "&amp;INDEX($AB$2:$BC$4,1,MATCH(Incomplete,$AB120:$BC120,0)),Complete)))</f>
        <v/>
      </c>
      <c r="AA120" s="27"/>
      <c r="AB120" s="10" t="str">
        <f t="shared" si="35"/>
        <v/>
      </c>
      <c r="AC120" s="10" t="str">
        <f>IF($AC$1=No,"",
IF(OR(BG120=FALSE,BH120=FALSE),"",
IF(AND(SUMPRODUCT(--(BI120:BI$1003=TRUE))=0,SUMPRODUCT(--(BJ120:BJ$1003=TRUE))=0),"",Incomplete)))</f>
        <v/>
      </c>
      <c r="AD120" s="10" t="str">
        <f t="shared" si="36"/>
        <v/>
      </c>
      <c r="AE120" s="10"/>
      <c r="AF120" s="10" t="str" cm="1">
        <f t="array" ref="AF120">IF(AF$1=No,"",IF(ISBLANK($A120)=TRUE,"",
IF(SUMPRODUCT(--('Section 11'!$C$4:$C$337=$A120))=0,Incomplete,Complete)))</f>
        <v/>
      </c>
      <c r="AG120" s="10" t="str">
        <f t="shared" si="37"/>
        <v/>
      </c>
      <c r="AH120" s="10" t="str">
        <f t="shared" si="38"/>
        <v/>
      </c>
      <c r="AI120" s="10" t="str">
        <f t="shared" si="39"/>
        <v/>
      </c>
      <c r="AJ120" s="10" t="str">
        <f t="shared" si="40"/>
        <v/>
      </c>
      <c r="AK120" s="10" t="str">
        <f t="shared" si="41"/>
        <v/>
      </c>
      <c r="AL120" s="10" t="str">
        <f t="shared" si="42"/>
        <v/>
      </c>
      <c r="AM120" s="10" t="str">
        <f t="shared" si="43"/>
        <v/>
      </c>
      <c r="AN120" s="10" t="str">
        <f t="shared" si="44"/>
        <v/>
      </c>
      <c r="AO120" s="10" t="str">
        <f t="shared" si="45"/>
        <v/>
      </c>
      <c r="AP120" s="10" t="str">
        <f t="shared" si="46"/>
        <v/>
      </c>
      <c r="AQ120" s="10" t="str">
        <f t="shared" si="47"/>
        <v/>
      </c>
      <c r="AR120" s="10" t="str">
        <f t="shared" si="48"/>
        <v/>
      </c>
      <c r="AS120" s="10" t="str">
        <f t="shared" si="49"/>
        <v/>
      </c>
      <c r="AT120" s="10" t="str">
        <f t="shared" si="50"/>
        <v/>
      </c>
      <c r="AU120" s="10" t="str">
        <f t="shared" si="51"/>
        <v/>
      </c>
      <c r="AV120" s="10" t="str">
        <f t="shared" si="52"/>
        <v/>
      </c>
      <c r="AW120" s="10" t="str">
        <f t="shared" si="53"/>
        <v/>
      </c>
      <c r="AX120" s="10" t="str">
        <f t="shared" si="54"/>
        <v/>
      </c>
      <c r="AY120" s="10" t="str">
        <f t="shared" si="55"/>
        <v/>
      </c>
      <c r="AZ120" s="10" t="str">
        <f t="shared" si="56"/>
        <v/>
      </c>
      <c r="BA120" s="10" t="str">
        <f t="shared" si="57"/>
        <v/>
      </c>
      <c r="BB120" s="10" t="str">
        <f t="shared" si="58"/>
        <v/>
      </c>
      <c r="BC120" s="10" t="str">
        <f t="shared" si="59"/>
        <v/>
      </c>
      <c r="BD120" s="10"/>
      <c r="BE120" s="10" t="str">
        <f t="shared" si="60"/>
        <v/>
      </c>
      <c r="BG120" s="10" t="b">
        <f t="shared" si="63"/>
        <v>1</v>
      </c>
      <c r="BH120" s="10" t="b">
        <f t="shared" si="61"/>
        <v>1</v>
      </c>
      <c r="BI120" s="10" t="b">
        <f t="shared" si="64"/>
        <v>0</v>
      </c>
      <c r="BJ120" s="10" t="b">
        <f t="shared" si="62"/>
        <v>0</v>
      </c>
    </row>
    <row r="121" spans="1:62" x14ac:dyDescent="0.35">
      <c r="A121" s="51"/>
      <c r="B121" s="28"/>
      <c r="C121" s="28" t="s">
        <v>4</v>
      </c>
      <c r="D121" s="28"/>
      <c r="E121" s="28" t="s">
        <v>4</v>
      </c>
      <c r="F121" s="28"/>
      <c r="G121" s="51" t="s">
        <v>4</v>
      </c>
      <c r="H121" s="28"/>
      <c r="I121" s="28" t="s">
        <v>4</v>
      </c>
      <c r="J121" s="28"/>
      <c r="K121" s="28" t="s">
        <v>4</v>
      </c>
      <c r="L121" s="28" t="s">
        <v>454</v>
      </c>
      <c r="M121" s="28"/>
      <c r="N121" s="28"/>
      <c r="O121" s="28" t="s">
        <v>4</v>
      </c>
      <c r="P121" s="51"/>
      <c r="Q121" s="28" t="s">
        <v>4</v>
      </c>
      <c r="R121" s="28"/>
      <c r="S121" s="28" t="s">
        <v>4</v>
      </c>
      <c r="T121" s="28"/>
      <c r="U121" s="28" t="s">
        <v>4</v>
      </c>
      <c r="V121" s="28"/>
      <c r="W121" s="28" t="s">
        <v>4</v>
      </c>
      <c r="X121" s="28"/>
      <c r="Y121" s="28" t="s">
        <v>4</v>
      </c>
      <c r="Z121" s="10" t="str">
        <f>IF(AND('Section 8'!$L$4=No,OR($BG121=FALSE,$BH121=FALSE)),Tab_NotReq,
IF(AND($A121="",$B121="",$D121="",$F121="",$H121="",$J121="",$P121="",$X121="",$AB121="",$AC121=""),"",
IF(COUNTIF($AB121:$BC121,Incomplete)&gt;=1,Incomplete_or_multiple_errors&amp;": "&amp;INDEX($AB$2:$BC$4,1,MATCH(Incomplete,$AB121:$BC121,0)),Complete)))</f>
        <v/>
      </c>
      <c r="AA121" s="27"/>
      <c r="AB121" s="10" t="str">
        <f t="shared" si="35"/>
        <v/>
      </c>
      <c r="AC121" s="10" t="str">
        <f>IF($AC$1=No,"",
IF(OR(BG121=FALSE,BH121=FALSE),"",
IF(AND(SUMPRODUCT(--(BI121:BI$1003=TRUE))=0,SUMPRODUCT(--(BJ121:BJ$1003=TRUE))=0),"",Incomplete)))</f>
        <v/>
      </c>
      <c r="AD121" s="10" t="str">
        <f t="shared" si="36"/>
        <v/>
      </c>
      <c r="AE121" s="10"/>
      <c r="AF121" s="10" t="str" cm="1">
        <f t="array" ref="AF121">IF(AF$1=No,"",IF(ISBLANK($A121)=TRUE,"",
IF(SUMPRODUCT(--('Section 11'!$C$4:$C$337=$A121))=0,Incomplete,Complete)))</f>
        <v/>
      </c>
      <c r="AG121" s="10" t="str">
        <f t="shared" si="37"/>
        <v/>
      </c>
      <c r="AH121" s="10" t="str">
        <f t="shared" si="38"/>
        <v/>
      </c>
      <c r="AI121" s="10" t="str">
        <f t="shared" si="39"/>
        <v/>
      </c>
      <c r="AJ121" s="10" t="str">
        <f t="shared" si="40"/>
        <v/>
      </c>
      <c r="AK121" s="10" t="str">
        <f t="shared" si="41"/>
        <v/>
      </c>
      <c r="AL121" s="10" t="str">
        <f t="shared" si="42"/>
        <v/>
      </c>
      <c r="AM121" s="10" t="str">
        <f t="shared" si="43"/>
        <v/>
      </c>
      <c r="AN121" s="10" t="str">
        <f t="shared" si="44"/>
        <v/>
      </c>
      <c r="AO121" s="10" t="str">
        <f t="shared" si="45"/>
        <v/>
      </c>
      <c r="AP121" s="10" t="str">
        <f t="shared" si="46"/>
        <v/>
      </c>
      <c r="AQ121" s="10" t="str">
        <f t="shared" si="47"/>
        <v/>
      </c>
      <c r="AR121" s="10" t="str">
        <f t="shared" si="48"/>
        <v/>
      </c>
      <c r="AS121" s="10" t="str">
        <f t="shared" si="49"/>
        <v/>
      </c>
      <c r="AT121" s="10" t="str">
        <f t="shared" si="50"/>
        <v/>
      </c>
      <c r="AU121" s="10" t="str">
        <f t="shared" si="51"/>
        <v/>
      </c>
      <c r="AV121" s="10" t="str">
        <f t="shared" si="52"/>
        <v/>
      </c>
      <c r="AW121" s="10" t="str">
        <f t="shared" si="53"/>
        <v/>
      </c>
      <c r="AX121" s="10" t="str">
        <f t="shared" si="54"/>
        <v/>
      </c>
      <c r="AY121" s="10" t="str">
        <f t="shared" si="55"/>
        <v/>
      </c>
      <c r="AZ121" s="10" t="str">
        <f t="shared" si="56"/>
        <v/>
      </c>
      <c r="BA121" s="10" t="str">
        <f t="shared" si="57"/>
        <v/>
      </c>
      <c r="BB121" s="10" t="str">
        <f t="shared" si="58"/>
        <v/>
      </c>
      <c r="BC121" s="10" t="str">
        <f t="shared" si="59"/>
        <v/>
      </c>
      <c r="BD121" s="10"/>
      <c r="BE121" s="10" t="str">
        <f t="shared" si="60"/>
        <v/>
      </c>
      <c r="BG121" s="10" t="b">
        <f t="shared" si="63"/>
        <v>1</v>
      </c>
      <c r="BH121" s="10" t="b">
        <f t="shared" si="61"/>
        <v>1</v>
      </c>
      <c r="BI121" s="10" t="b">
        <f t="shared" si="64"/>
        <v>0</v>
      </c>
      <c r="BJ121" s="10" t="b">
        <f t="shared" si="62"/>
        <v>0</v>
      </c>
    </row>
    <row r="122" spans="1:62" x14ac:dyDescent="0.35">
      <c r="A122" s="51"/>
      <c r="B122" s="28"/>
      <c r="C122" s="28" t="s">
        <v>4</v>
      </c>
      <c r="D122" s="28"/>
      <c r="E122" s="28" t="s">
        <v>4</v>
      </c>
      <c r="F122" s="28"/>
      <c r="G122" s="51" t="s">
        <v>4</v>
      </c>
      <c r="H122" s="28"/>
      <c r="I122" s="28" t="s">
        <v>4</v>
      </c>
      <c r="J122" s="28"/>
      <c r="K122" s="28" t="s">
        <v>4</v>
      </c>
      <c r="L122" s="28" t="s">
        <v>454</v>
      </c>
      <c r="M122" s="28"/>
      <c r="N122" s="28"/>
      <c r="O122" s="28" t="s">
        <v>4</v>
      </c>
      <c r="P122" s="51"/>
      <c r="Q122" s="28" t="s">
        <v>4</v>
      </c>
      <c r="R122" s="28"/>
      <c r="S122" s="28" t="s">
        <v>4</v>
      </c>
      <c r="T122" s="28"/>
      <c r="U122" s="28" t="s">
        <v>4</v>
      </c>
      <c r="V122" s="28"/>
      <c r="W122" s="28" t="s">
        <v>4</v>
      </c>
      <c r="X122" s="28"/>
      <c r="Y122" s="28" t="s">
        <v>4</v>
      </c>
      <c r="Z122" s="10" t="str">
        <f>IF(AND('Section 8'!$L$4=No,OR($BG122=FALSE,$BH122=FALSE)),Tab_NotReq,
IF(AND($A122="",$B122="",$D122="",$F122="",$H122="",$J122="",$P122="",$X122="",$AB122="",$AC122=""),"",
IF(COUNTIF($AB122:$BC122,Incomplete)&gt;=1,Incomplete_or_multiple_errors&amp;": "&amp;INDEX($AB$2:$BC$4,1,MATCH(Incomplete,$AB122:$BC122,0)),Complete)))</f>
        <v/>
      </c>
      <c r="AA122" s="27"/>
      <c r="AB122" s="10" t="str">
        <f t="shared" si="35"/>
        <v/>
      </c>
      <c r="AC122" s="10" t="str">
        <f>IF($AC$1=No,"",
IF(OR(BG122=FALSE,BH122=FALSE),"",
IF(AND(SUMPRODUCT(--(BI122:BI$1003=TRUE))=0,SUMPRODUCT(--(BJ122:BJ$1003=TRUE))=0),"",Incomplete)))</f>
        <v/>
      </c>
      <c r="AD122" s="10" t="str">
        <f t="shared" si="36"/>
        <v/>
      </c>
      <c r="AE122" s="10"/>
      <c r="AF122" s="10" t="str" cm="1">
        <f t="array" ref="AF122">IF(AF$1=No,"",IF(ISBLANK($A122)=TRUE,"",
IF(SUMPRODUCT(--('Section 11'!$C$4:$C$337=$A122))=0,Incomplete,Complete)))</f>
        <v/>
      </c>
      <c r="AG122" s="10" t="str">
        <f t="shared" si="37"/>
        <v/>
      </c>
      <c r="AH122" s="10" t="str">
        <f t="shared" si="38"/>
        <v/>
      </c>
      <c r="AI122" s="10" t="str">
        <f t="shared" si="39"/>
        <v/>
      </c>
      <c r="AJ122" s="10" t="str">
        <f t="shared" si="40"/>
        <v/>
      </c>
      <c r="AK122" s="10" t="str">
        <f t="shared" si="41"/>
        <v/>
      </c>
      <c r="AL122" s="10" t="str">
        <f t="shared" si="42"/>
        <v/>
      </c>
      <c r="AM122" s="10" t="str">
        <f t="shared" si="43"/>
        <v/>
      </c>
      <c r="AN122" s="10" t="str">
        <f t="shared" si="44"/>
        <v/>
      </c>
      <c r="AO122" s="10" t="str">
        <f t="shared" si="45"/>
        <v/>
      </c>
      <c r="AP122" s="10" t="str">
        <f t="shared" si="46"/>
        <v/>
      </c>
      <c r="AQ122" s="10" t="str">
        <f t="shared" si="47"/>
        <v/>
      </c>
      <c r="AR122" s="10" t="str">
        <f t="shared" si="48"/>
        <v/>
      </c>
      <c r="AS122" s="10" t="str">
        <f t="shared" si="49"/>
        <v/>
      </c>
      <c r="AT122" s="10" t="str">
        <f t="shared" si="50"/>
        <v/>
      </c>
      <c r="AU122" s="10" t="str">
        <f t="shared" si="51"/>
        <v/>
      </c>
      <c r="AV122" s="10" t="str">
        <f t="shared" si="52"/>
        <v/>
      </c>
      <c r="AW122" s="10" t="str">
        <f t="shared" si="53"/>
        <v/>
      </c>
      <c r="AX122" s="10" t="str">
        <f t="shared" si="54"/>
        <v/>
      </c>
      <c r="AY122" s="10" t="str">
        <f t="shared" si="55"/>
        <v/>
      </c>
      <c r="AZ122" s="10" t="str">
        <f t="shared" si="56"/>
        <v/>
      </c>
      <c r="BA122" s="10" t="str">
        <f t="shared" si="57"/>
        <v/>
      </c>
      <c r="BB122" s="10" t="str">
        <f t="shared" si="58"/>
        <v/>
      </c>
      <c r="BC122" s="10" t="str">
        <f t="shared" si="59"/>
        <v/>
      </c>
      <c r="BD122" s="10"/>
      <c r="BE122" s="10" t="str">
        <f t="shared" si="60"/>
        <v/>
      </c>
      <c r="BG122" s="10" t="b">
        <f t="shared" si="63"/>
        <v>1</v>
      </c>
      <c r="BH122" s="10" t="b">
        <f t="shared" si="61"/>
        <v>1</v>
      </c>
      <c r="BI122" s="10" t="b">
        <f t="shared" si="64"/>
        <v>0</v>
      </c>
      <c r="BJ122" s="10" t="b">
        <f t="shared" si="62"/>
        <v>0</v>
      </c>
    </row>
    <row r="123" spans="1:62" x14ac:dyDescent="0.35">
      <c r="A123" s="51"/>
      <c r="B123" s="28"/>
      <c r="C123" s="28" t="s">
        <v>4</v>
      </c>
      <c r="D123" s="28"/>
      <c r="E123" s="28" t="s">
        <v>4</v>
      </c>
      <c r="F123" s="28"/>
      <c r="G123" s="51" t="s">
        <v>4</v>
      </c>
      <c r="H123" s="28"/>
      <c r="I123" s="28" t="s">
        <v>4</v>
      </c>
      <c r="J123" s="28"/>
      <c r="K123" s="28" t="s">
        <v>4</v>
      </c>
      <c r="L123" s="28" t="s">
        <v>454</v>
      </c>
      <c r="M123" s="28"/>
      <c r="N123" s="28"/>
      <c r="O123" s="28" t="s">
        <v>4</v>
      </c>
      <c r="P123" s="51"/>
      <c r="Q123" s="28" t="s">
        <v>4</v>
      </c>
      <c r="R123" s="28"/>
      <c r="S123" s="28" t="s">
        <v>4</v>
      </c>
      <c r="T123" s="28"/>
      <c r="U123" s="28" t="s">
        <v>4</v>
      </c>
      <c r="V123" s="28"/>
      <c r="W123" s="28" t="s">
        <v>4</v>
      </c>
      <c r="X123" s="28"/>
      <c r="Y123" s="28" t="s">
        <v>4</v>
      </c>
      <c r="Z123" s="10" t="str">
        <f>IF(AND('Section 8'!$L$4=No,OR($BG123=FALSE,$BH123=FALSE)),Tab_NotReq,
IF(AND($A123="",$B123="",$D123="",$F123="",$H123="",$J123="",$P123="",$X123="",$AB123="",$AC123=""),"",
IF(COUNTIF($AB123:$BC123,Incomplete)&gt;=1,Incomplete_or_multiple_errors&amp;": "&amp;INDEX($AB$2:$BC$4,1,MATCH(Incomplete,$AB123:$BC123,0)),Complete)))</f>
        <v/>
      </c>
      <c r="AA123" s="27"/>
      <c r="AB123" s="10" t="str">
        <f t="shared" si="35"/>
        <v/>
      </c>
      <c r="AC123" s="10" t="str">
        <f>IF($AC$1=No,"",
IF(OR(BG123=FALSE,BH123=FALSE),"",
IF(AND(SUMPRODUCT(--(BI123:BI$1003=TRUE))=0,SUMPRODUCT(--(BJ123:BJ$1003=TRUE))=0),"",Incomplete)))</f>
        <v/>
      </c>
      <c r="AD123" s="10" t="str">
        <f t="shared" si="36"/>
        <v/>
      </c>
      <c r="AE123" s="10"/>
      <c r="AF123" s="10" t="str" cm="1">
        <f t="array" ref="AF123">IF(AF$1=No,"",IF(ISBLANK($A123)=TRUE,"",
IF(SUMPRODUCT(--('Section 11'!$C$4:$C$337=$A123))=0,Incomplete,Complete)))</f>
        <v/>
      </c>
      <c r="AG123" s="10" t="str">
        <f t="shared" si="37"/>
        <v/>
      </c>
      <c r="AH123" s="10" t="str">
        <f t="shared" si="38"/>
        <v/>
      </c>
      <c r="AI123" s="10" t="str">
        <f t="shared" si="39"/>
        <v/>
      </c>
      <c r="AJ123" s="10" t="str">
        <f t="shared" si="40"/>
        <v/>
      </c>
      <c r="AK123" s="10" t="str">
        <f t="shared" si="41"/>
        <v/>
      </c>
      <c r="AL123" s="10" t="str">
        <f t="shared" si="42"/>
        <v/>
      </c>
      <c r="AM123" s="10" t="str">
        <f t="shared" si="43"/>
        <v/>
      </c>
      <c r="AN123" s="10" t="str">
        <f t="shared" si="44"/>
        <v/>
      </c>
      <c r="AO123" s="10" t="str">
        <f t="shared" si="45"/>
        <v/>
      </c>
      <c r="AP123" s="10" t="str">
        <f t="shared" si="46"/>
        <v/>
      </c>
      <c r="AQ123" s="10" t="str">
        <f t="shared" si="47"/>
        <v/>
      </c>
      <c r="AR123" s="10" t="str">
        <f t="shared" si="48"/>
        <v/>
      </c>
      <c r="AS123" s="10" t="str">
        <f t="shared" si="49"/>
        <v/>
      </c>
      <c r="AT123" s="10" t="str">
        <f t="shared" si="50"/>
        <v/>
      </c>
      <c r="AU123" s="10" t="str">
        <f t="shared" si="51"/>
        <v/>
      </c>
      <c r="AV123" s="10" t="str">
        <f t="shared" si="52"/>
        <v/>
      </c>
      <c r="AW123" s="10" t="str">
        <f t="shared" si="53"/>
        <v/>
      </c>
      <c r="AX123" s="10" t="str">
        <f t="shared" si="54"/>
        <v/>
      </c>
      <c r="AY123" s="10" t="str">
        <f t="shared" si="55"/>
        <v/>
      </c>
      <c r="AZ123" s="10" t="str">
        <f t="shared" si="56"/>
        <v/>
      </c>
      <c r="BA123" s="10" t="str">
        <f t="shared" si="57"/>
        <v/>
      </c>
      <c r="BB123" s="10" t="str">
        <f t="shared" si="58"/>
        <v/>
      </c>
      <c r="BC123" s="10" t="str">
        <f t="shared" si="59"/>
        <v/>
      </c>
      <c r="BD123" s="10"/>
      <c r="BE123" s="10" t="str">
        <f t="shared" si="60"/>
        <v/>
      </c>
      <c r="BG123" s="10" t="b">
        <f t="shared" si="63"/>
        <v>1</v>
      </c>
      <c r="BH123" s="10" t="b">
        <f t="shared" si="61"/>
        <v>1</v>
      </c>
      <c r="BI123" s="10" t="b">
        <f t="shared" si="64"/>
        <v>0</v>
      </c>
      <c r="BJ123" s="10" t="b">
        <f t="shared" si="62"/>
        <v>0</v>
      </c>
    </row>
    <row r="124" spans="1:62" x14ac:dyDescent="0.35">
      <c r="A124" s="51"/>
      <c r="B124" s="28"/>
      <c r="C124" s="28" t="s">
        <v>4</v>
      </c>
      <c r="D124" s="28"/>
      <c r="E124" s="28" t="s">
        <v>4</v>
      </c>
      <c r="F124" s="28"/>
      <c r="G124" s="51" t="s">
        <v>4</v>
      </c>
      <c r="H124" s="28"/>
      <c r="I124" s="28" t="s">
        <v>4</v>
      </c>
      <c r="J124" s="28"/>
      <c r="K124" s="28" t="s">
        <v>4</v>
      </c>
      <c r="L124" s="28" t="s">
        <v>454</v>
      </c>
      <c r="M124" s="28"/>
      <c r="N124" s="28"/>
      <c r="O124" s="28" t="s">
        <v>4</v>
      </c>
      <c r="P124" s="51"/>
      <c r="Q124" s="28" t="s">
        <v>4</v>
      </c>
      <c r="R124" s="28"/>
      <c r="S124" s="28" t="s">
        <v>4</v>
      </c>
      <c r="T124" s="28"/>
      <c r="U124" s="28" t="s">
        <v>4</v>
      </c>
      <c r="V124" s="28"/>
      <c r="W124" s="28" t="s">
        <v>4</v>
      </c>
      <c r="X124" s="28"/>
      <c r="Y124" s="28" t="s">
        <v>4</v>
      </c>
      <c r="Z124" s="10" t="str">
        <f>IF(AND('Section 8'!$L$4=No,OR($BG124=FALSE,$BH124=FALSE)),Tab_NotReq,
IF(AND($A124="",$B124="",$D124="",$F124="",$H124="",$J124="",$P124="",$X124="",$AB124="",$AC124=""),"",
IF(COUNTIF($AB124:$BC124,Incomplete)&gt;=1,Incomplete_or_multiple_errors&amp;": "&amp;INDEX($AB$2:$BC$4,1,MATCH(Incomplete,$AB124:$BC124,0)),Complete)))</f>
        <v/>
      </c>
      <c r="AA124" s="27"/>
      <c r="AB124" s="10" t="str">
        <f t="shared" si="35"/>
        <v/>
      </c>
      <c r="AC124" s="10" t="str">
        <f>IF($AC$1=No,"",
IF(OR(BG124=FALSE,BH124=FALSE),"",
IF(AND(SUMPRODUCT(--(BI124:BI$1003=TRUE))=0,SUMPRODUCT(--(BJ124:BJ$1003=TRUE))=0),"",Incomplete)))</f>
        <v/>
      </c>
      <c r="AD124" s="10" t="str">
        <f t="shared" si="36"/>
        <v/>
      </c>
      <c r="AE124" s="10"/>
      <c r="AF124" s="10" t="str" cm="1">
        <f t="array" ref="AF124">IF(AF$1=No,"",IF(ISBLANK($A124)=TRUE,"",
IF(SUMPRODUCT(--('Section 11'!$C$4:$C$337=$A124))=0,Incomplete,Complete)))</f>
        <v/>
      </c>
      <c r="AG124" s="10" t="str">
        <f t="shared" si="37"/>
        <v/>
      </c>
      <c r="AH124" s="10" t="str">
        <f t="shared" si="38"/>
        <v/>
      </c>
      <c r="AI124" s="10" t="str">
        <f t="shared" si="39"/>
        <v/>
      </c>
      <c r="AJ124" s="10" t="str">
        <f t="shared" si="40"/>
        <v/>
      </c>
      <c r="AK124" s="10" t="str">
        <f t="shared" si="41"/>
        <v/>
      </c>
      <c r="AL124" s="10" t="str">
        <f t="shared" si="42"/>
        <v/>
      </c>
      <c r="AM124" s="10" t="str">
        <f t="shared" si="43"/>
        <v/>
      </c>
      <c r="AN124" s="10" t="str">
        <f t="shared" si="44"/>
        <v/>
      </c>
      <c r="AO124" s="10" t="str">
        <f t="shared" si="45"/>
        <v/>
      </c>
      <c r="AP124" s="10" t="str">
        <f t="shared" si="46"/>
        <v/>
      </c>
      <c r="AQ124" s="10" t="str">
        <f t="shared" si="47"/>
        <v/>
      </c>
      <c r="AR124" s="10" t="str">
        <f t="shared" si="48"/>
        <v/>
      </c>
      <c r="AS124" s="10" t="str">
        <f t="shared" si="49"/>
        <v/>
      </c>
      <c r="AT124" s="10" t="str">
        <f t="shared" si="50"/>
        <v/>
      </c>
      <c r="AU124" s="10" t="str">
        <f t="shared" si="51"/>
        <v/>
      </c>
      <c r="AV124" s="10" t="str">
        <f t="shared" si="52"/>
        <v/>
      </c>
      <c r="AW124" s="10" t="str">
        <f t="shared" si="53"/>
        <v/>
      </c>
      <c r="AX124" s="10" t="str">
        <f t="shared" si="54"/>
        <v/>
      </c>
      <c r="AY124" s="10" t="str">
        <f t="shared" si="55"/>
        <v/>
      </c>
      <c r="AZ124" s="10" t="str">
        <f t="shared" si="56"/>
        <v/>
      </c>
      <c r="BA124" s="10" t="str">
        <f t="shared" si="57"/>
        <v/>
      </c>
      <c r="BB124" s="10" t="str">
        <f t="shared" si="58"/>
        <v/>
      </c>
      <c r="BC124" s="10" t="str">
        <f t="shared" si="59"/>
        <v/>
      </c>
      <c r="BD124" s="10"/>
      <c r="BE124" s="10" t="str">
        <f t="shared" si="60"/>
        <v/>
      </c>
      <c r="BG124" s="10" t="b">
        <f t="shared" si="63"/>
        <v>1</v>
      </c>
      <c r="BH124" s="10" t="b">
        <f t="shared" si="61"/>
        <v>1</v>
      </c>
      <c r="BI124" s="10" t="b">
        <f t="shared" si="64"/>
        <v>0</v>
      </c>
      <c r="BJ124" s="10" t="b">
        <f t="shared" si="62"/>
        <v>0</v>
      </c>
    </row>
    <row r="125" spans="1:62" x14ac:dyDescent="0.35">
      <c r="A125" s="51"/>
      <c r="B125" s="28"/>
      <c r="C125" s="28" t="s">
        <v>4</v>
      </c>
      <c r="D125" s="28"/>
      <c r="E125" s="28" t="s">
        <v>4</v>
      </c>
      <c r="F125" s="28"/>
      <c r="G125" s="51" t="s">
        <v>4</v>
      </c>
      <c r="H125" s="28"/>
      <c r="I125" s="28" t="s">
        <v>4</v>
      </c>
      <c r="J125" s="28"/>
      <c r="K125" s="28" t="s">
        <v>4</v>
      </c>
      <c r="L125" s="28" t="s">
        <v>454</v>
      </c>
      <c r="M125" s="28"/>
      <c r="N125" s="28"/>
      <c r="O125" s="28" t="s">
        <v>4</v>
      </c>
      <c r="P125" s="51"/>
      <c r="Q125" s="28" t="s">
        <v>4</v>
      </c>
      <c r="R125" s="28"/>
      <c r="S125" s="28" t="s">
        <v>4</v>
      </c>
      <c r="T125" s="28"/>
      <c r="U125" s="28" t="s">
        <v>4</v>
      </c>
      <c r="V125" s="28"/>
      <c r="W125" s="28" t="s">
        <v>4</v>
      </c>
      <c r="X125" s="28"/>
      <c r="Y125" s="28" t="s">
        <v>4</v>
      </c>
      <c r="Z125" s="10" t="str">
        <f>IF(AND('Section 8'!$L$4=No,OR($BG125=FALSE,$BH125=FALSE)),Tab_NotReq,
IF(AND($A125="",$B125="",$D125="",$F125="",$H125="",$J125="",$P125="",$X125="",$AB125="",$AC125=""),"",
IF(COUNTIF($AB125:$BC125,Incomplete)&gt;=1,Incomplete_or_multiple_errors&amp;": "&amp;INDEX($AB$2:$BC$4,1,MATCH(Incomplete,$AB125:$BC125,0)),Complete)))</f>
        <v/>
      </c>
      <c r="AA125" s="27"/>
      <c r="AB125" s="10" t="str">
        <f t="shared" si="35"/>
        <v/>
      </c>
      <c r="AC125" s="10" t="str">
        <f>IF($AC$1=No,"",
IF(OR(BG125=FALSE,BH125=FALSE),"",
IF(AND(SUMPRODUCT(--(BI125:BI$1003=TRUE))=0,SUMPRODUCT(--(BJ125:BJ$1003=TRUE))=0),"",Incomplete)))</f>
        <v/>
      </c>
      <c r="AD125" s="10" t="str">
        <f t="shared" si="36"/>
        <v/>
      </c>
      <c r="AE125" s="10"/>
      <c r="AF125" s="10" t="str" cm="1">
        <f t="array" ref="AF125">IF(AF$1=No,"",IF(ISBLANK($A125)=TRUE,"",
IF(SUMPRODUCT(--('Section 11'!$C$4:$C$337=$A125))=0,Incomplete,Complete)))</f>
        <v/>
      </c>
      <c r="AG125" s="10" t="str">
        <f t="shared" si="37"/>
        <v/>
      </c>
      <c r="AH125" s="10" t="str">
        <f t="shared" si="38"/>
        <v/>
      </c>
      <c r="AI125" s="10" t="str">
        <f t="shared" si="39"/>
        <v/>
      </c>
      <c r="AJ125" s="10" t="str">
        <f t="shared" si="40"/>
        <v/>
      </c>
      <c r="AK125" s="10" t="str">
        <f t="shared" si="41"/>
        <v/>
      </c>
      <c r="AL125" s="10" t="str">
        <f t="shared" si="42"/>
        <v/>
      </c>
      <c r="AM125" s="10" t="str">
        <f t="shared" si="43"/>
        <v/>
      </c>
      <c r="AN125" s="10" t="str">
        <f t="shared" si="44"/>
        <v/>
      </c>
      <c r="AO125" s="10" t="str">
        <f t="shared" si="45"/>
        <v/>
      </c>
      <c r="AP125" s="10" t="str">
        <f t="shared" si="46"/>
        <v/>
      </c>
      <c r="AQ125" s="10" t="str">
        <f t="shared" si="47"/>
        <v/>
      </c>
      <c r="AR125" s="10" t="str">
        <f t="shared" si="48"/>
        <v/>
      </c>
      <c r="AS125" s="10" t="str">
        <f t="shared" si="49"/>
        <v/>
      </c>
      <c r="AT125" s="10" t="str">
        <f t="shared" si="50"/>
        <v/>
      </c>
      <c r="AU125" s="10" t="str">
        <f t="shared" si="51"/>
        <v/>
      </c>
      <c r="AV125" s="10" t="str">
        <f t="shared" si="52"/>
        <v/>
      </c>
      <c r="AW125" s="10" t="str">
        <f t="shared" si="53"/>
        <v/>
      </c>
      <c r="AX125" s="10" t="str">
        <f t="shared" si="54"/>
        <v/>
      </c>
      <c r="AY125" s="10" t="str">
        <f t="shared" si="55"/>
        <v/>
      </c>
      <c r="AZ125" s="10" t="str">
        <f t="shared" si="56"/>
        <v/>
      </c>
      <c r="BA125" s="10" t="str">
        <f t="shared" si="57"/>
        <v/>
      </c>
      <c r="BB125" s="10" t="str">
        <f t="shared" si="58"/>
        <v/>
      </c>
      <c r="BC125" s="10" t="str">
        <f t="shared" si="59"/>
        <v/>
      </c>
      <c r="BD125" s="10"/>
      <c r="BE125" s="10" t="str">
        <f t="shared" si="60"/>
        <v/>
      </c>
      <c r="BG125" s="10" t="b">
        <f t="shared" si="63"/>
        <v>1</v>
      </c>
      <c r="BH125" s="10" t="b">
        <f t="shared" si="61"/>
        <v>1</v>
      </c>
      <c r="BI125" s="10" t="b">
        <f t="shared" si="64"/>
        <v>0</v>
      </c>
      <c r="BJ125" s="10" t="b">
        <f t="shared" si="62"/>
        <v>0</v>
      </c>
    </row>
    <row r="126" spans="1:62" x14ac:dyDescent="0.35">
      <c r="A126" s="51"/>
      <c r="B126" s="28"/>
      <c r="C126" s="28" t="s">
        <v>4</v>
      </c>
      <c r="D126" s="28"/>
      <c r="E126" s="28" t="s">
        <v>4</v>
      </c>
      <c r="F126" s="28"/>
      <c r="G126" s="51" t="s">
        <v>4</v>
      </c>
      <c r="H126" s="28"/>
      <c r="I126" s="28" t="s">
        <v>4</v>
      </c>
      <c r="J126" s="28"/>
      <c r="K126" s="28" t="s">
        <v>4</v>
      </c>
      <c r="L126" s="28" t="s">
        <v>454</v>
      </c>
      <c r="M126" s="28"/>
      <c r="N126" s="28"/>
      <c r="O126" s="28" t="s">
        <v>4</v>
      </c>
      <c r="P126" s="51"/>
      <c r="Q126" s="28" t="s">
        <v>4</v>
      </c>
      <c r="R126" s="28"/>
      <c r="S126" s="28" t="s">
        <v>4</v>
      </c>
      <c r="T126" s="28"/>
      <c r="U126" s="28" t="s">
        <v>4</v>
      </c>
      <c r="V126" s="28"/>
      <c r="W126" s="28" t="s">
        <v>4</v>
      </c>
      <c r="X126" s="28"/>
      <c r="Y126" s="28" t="s">
        <v>4</v>
      </c>
      <c r="Z126" s="10" t="str">
        <f>IF(AND('Section 8'!$L$4=No,OR($BG126=FALSE,$BH126=FALSE)),Tab_NotReq,
IF(AND($A126="",$B126="",$D126="",$F126="",$H126="",$J126="",$P126="",$X126="",$AB126="",$AC126=""),"",
IF(COUNTIF($AB126:$BC126,Incomplete)&gt;=1,Incomplete_or_multiple_errors&amp;": "&amp;INDEX($AB$2:$BC$4,1,MATCH(Incomplete,$AB126:$BC126,0)),Complete)))</f>
        <v/>
      </c>
      <c r="AA126" s="27"/>
      <c r="AB126" s="10" t="str">
        <f t="shared" si="35"/>
        <v/>
      </c>
      <c r="AC126" s="10" t="str">
        <f>IF($AC$1=No,"",
IF(OR(BG126=FALSE,BH126=FALSE),"",
IF(AND(SUMPRODUCT(--(BI126:BI$1003=TRUE))=0,SUMPRODUCT(--(BJ126:BJ$1003=TRUE))=0),"",Incomplete)))</f>
        <v/>
      </c>
      <c r="AD126" s="10" t="str">
        <f t="shared" si="36"/>
        <v/>
      </c>
      <c r="AE126" s="10"/>
      <c r="AF126" s="10" t="str" cm="1">
        <f t="array" ref="AF126">IF(AF$1=No,"",IF(ISBLANK($A126)=TRUE,"",
IF(SUMPRODUCT(--('Section 11'!$C$4:$C$337=$A126))=0,Incomplete,Complete)))</f>
        <v/>
      </c>
      <c r="AG126" s="10" t="str">
        <f t="shared" si="37"/>
        <v/>
      </c>
      <c r="AH126" s="10" t="str">
        <f t="shared" si="38"/>
        <v/>
      </c>
      <c r="AI126" s="10" t="str">
        <f t="shared" si="39"/>
        <v/>
      </c>
      <c r="AJ126" s="10" t="str">
        <f t="shared" si="40"/>
        <v/>
      </c>
      <c r="AK126" s="10" t="str">
        <f t="shared" si="41"/>
        <v/>
      </c>
      <c r="AL126" s="10" t="str">
        <f t="shared" si="42"/>
        <v/>
      </c>
      <c r="AM126" s="10" t="str">
        <f t="shared" si="43"/>
        <v/>
      </c>
      <c r="AN126" s="10" t="str">
        <f t="shared" si="44"/>
        <v/>
      </c>
      <c r="AO126" s="10" t="str">
        <f t="shared" si="45"/>
        <v/>
      </c>
      <c r="AP126" s="10" t="str">
        <f t="shared" si="46"/>
        <v/>
      </c>
      <c r="AQ126" s="10" t="str">
        <f t="shared" si="47"/>
        <v/>
      </c>
      <c r="AR126" s="10" t="str">
        <f t="shared" si="48"/>
        <v/>
      </c>
      <c r="AS126" s="10" t="str">
        <f t="shared" si="49"/>
        <v/>
      </c>
      <c r="AT126" s="10" t="str">
        <f t="shared" si="50"/>
        <v/>
      </c>
      <c r="AU126" s="10" t="str">
        <f t="shared" si="51"/>
        <v/>
      </c>
      <c r="AV126" s="10" t="str">
        <f t="shared" si="52"/>
        <v/>
      </c>
      <c r="AW126" s="10" t="str">
        <f t="shared" si="53"/>
        <v/>
      </c>
      <c r="AX126" s="10" t="str">
        <f t="shared" si="54"/>
        <v/>
      </c>
      <c r="AY126" s="10" t="str">
        <f t="shared" si="55"/>
        <v/>
      </c>
      <c r="AZ126" s="10" t="str">
        <f t="shared" si="56"/>
        <v/>
      </c>
      <c r="BA126" s="10" t="str">
        <f t="shared" si="57"/>
        <v/>
      </c>
      <c r="BB126" s="10" t="str">
        <f t="shared" si="58"/>
        <v/>
      </c>
      <c r="BC126" s="10" t="str">
        <f t="shared" si="59"/>
        <v/>
      </c>
      <c r="BD126" s="10"/>
      <c r="BE126" s="10" t="str">
        <f t="shared" si="60"/>
        <v/>
      </c>
      <c r="BG126" s="10" t="b">
        <f t="shared" si="63"/>
        <v>1</v>
      </c>
      <c r="BH126" s="10" t="b">
        <f t="shared" si="61"/>
        <v>1</v>
      </c>
      <c r="BI126" s="10" t="b">
        <f t="shared" si="64"/>
        <v>0</v>
      </c>
      <c r="BJ126" s="10" t="b">
        <f t="shared" si="62"/>
        <v>0</v>
      </c>
    </row>
    <row r="127" spans="1:62" x14ac:dyDescent="0.35">
      <c r="A127" s="51"/>
      <c r="B127" s="28"/>
      <c r="C127" s="28" t="s">
        <v>4</v>
      </c>
      <c r="D127" s="28"/>
      <c r="E127" s="28" t="s">
        <v>4</v>
      </c>
      <c r="F127" s="28"/>
      <c r="G127" s="51" t="s">
        <v>4</v>
      </c>
      <c r="H127" s="28"/>
      <c r="I127" s="28" t="s">
        <v>4</v>
      </c>
      <c r="J127" s="28"/>
      <c r="K127" s="28" t="s">
        <v>4</v>
      </c>
      <c r="L127" s="28" t="s">
        <v>454</v>
      </c>
      <c r="M127" s="28"/>
      <c r="N127" s="28"/>
      <c r="O127" s="28" t="s">
        <v>4</v>
      </c>
      <c r="P127" s="51"/>
      <c r="Q127" s="28" t="s">
        <v>4</v>
      </c>
      <c r="R127" s="28"/>
      <c r="S127" s="28" t="s">
        <v>4</v>
      </c>
      <c r="T127" s="28"/>
      <c r="U127" s="28" t="s">
        <v>4</v>
      </c>
      <c r="V127" s="28"/>
      <c r="W127" s="28" t="s">
        <v>4</v>
      </c>
      <c r="X127" s="28"/>
      <c r="Y127" s="28" t="s">
        <v>4</v>
      </c>
      <c r="Z127" s="10" t="str">
        <f>IF(AND('Section 8'!$L$4=No,OR($BG127=FALSE,$BH127=FALSE)),Tab_NotReq,
IF(AND($A127="",$B127="",$D127="",$F127="",$H127="",$J127="",$P127="",$X127="",$AB127="",$AC127=""),"",
IF(COUNTIF($AB127:$BC127,Incomplete)&gt;=1,Incomplete_or_multiple_errors&amp;": "&amp;INDEX($AB$2:$BC$4,1,MATCH(Incomplete,$AB127:$BC127,0)),Complete)))</f>
        <v/>
      </c>
      <c r="AA127" s="27"/>
      <c r="AB127" s="10" t="str">
        <f t="shared" si="35"/>
        <v/>
      </c>
      <c r="AC127" s="10" t="str">
        <f>IF($AC$1=No,"",
IF(OR(BG127=FALSE,BH127=FALSE),"",
IF(AND(SUMPRODUCT(--(BI127:BI$1003=TRUE))=0,SUMPRODUCT(--(BJ127:BJ$1003=TRUE))=0),"",Incomplete)))</f>
        <v/>
      </c>
      <c r="AD127" s="10" t="str">
        <f t="shared" si="36"/>
        <v/>
      </c>
      <c r="AE127" s="10"/>
      <c r="AF127" s="10" t="str" cm="1">
        <f t="array" ref="AF127">IF(AF$1=No,"",IF(ISBLANK($A127)=TRUE,"",
IF(SUMPRODUCT(--('Section 11'!$C$4:$C$337=$A127))=0,Incomplete,Complete)))</f>
        <v/>
      </c>
      <c r="AG127" s="10" t="str">
        <f t="shared" si="37"/>
        <v/>
      </c>
      <c r="AH127" s="10" t="str">
        <f t="shared" si="38"/>
        <v/>
      </c>
      <c r="AI127" s="10" t="str">
        <f t="shared" si="39"/>
        <v/>
      </c>
      <c r="AJ127" s="10" t="str">
        <f t="shared" si="40"/>
        <v/>
      </c>
      <c r="AK127" s="10" t="str">
        <f t="shared" si="41"/>
        <v/>
      </c>
      <c r="AL127" s="10" t="str">
        <f t="shared" si="42"/>
        <v/>
      </c>
      <c r="AM127" s="10" t="str">
        <f t="shared" si="43"/>
        <v/>
      </c>
      <c r="AN127" s="10" t="str">
        <f t="shared" si="44"/>
        <v/>
      </c>
      <c r="AO127" s="10" t="str">
        <f t="shared" si="45"/>
        <v/>
      </c>
      <c r="AP127" s="10" t="str">
        <f t="shared" si="46"/>
        <v/>
      </c>
      <c r="AQ127" s="10" t="str">
        <f t="shared" si="47"/>
        <v/>
      </c>
      <c r="AR127" s="10" t="str">
        <f t="shared" si="48"/>
        <v/>
      </c>
      <c r="AS127" s="10" t="str">
        <f t="shared" si="49"/>
        <v/>
      </c>
      <c r="AT127" s="10" t="str">
        <f t="shared" si="50"/>
        <v/>
      </c>
      <c r="AU127" s="10" t="str">
        <f t="shared" si="51"/>
        <v/>
      </c>
      <c r="AV127" s="10" t="str">
        <f t="shared" si="52"/>
        <v/>
      </c>
      <c r="AW127" s="10" t="str">
        <f t="shared" si="53"/>
        <v/>
      </c>
      <c r="AX127" s="10" t="str">
        <f t="shared" si="54"/>
        <v/>
      </c>
      <c r="AY127" s="10" t="str">
        <f t="shared" si="55"/>
        <v/>
      </c>
      <c r="AZ127" s="10" t="str">
        <f t="shared" si="56"/>
        <v/>
      </c>
      <c r="BA127" s="10" t="str">
        <f t="shared" si="57"/>
        <v/>
      </c>
      <c r="BB127" s="10" t="str">
        <f t="shared" si="58"/>
        <v/>
      </c>
      <c r="BC127" s="10" t="str">
        <f t="shared" si="59"/>
        <v/>
      </c>
      <c r="BD127" s="10"/>
      <c r="BE127" s="10" t="str">
        <f t="shared" si="60"/>
        <v/>
      </c>
      <c r="BG127" s="10" t="b">
        <f t="shared" si="63"/>
        <v>1</v>
      </c>
      <c r="BH127" s="10" t="b">
        <f t="shared" si="61"/>
        <v>1</v>
      </c>
      <c r="BI127" s="10" t="b">
        <f t="shared" si="64"/>
        <v>0</v>
      </c>
      <c r="BJ127" s="10" t="b">
        <f t="shared" si="62"/>
        <v>0</v>
      </c>
    </row>
    <row r="128" spans="1:62" x14ac:dyDescent="0.35">
      <c r="A128" s="51"/>
      <c r="B128" s="28"/>
      <c r="C128" s="28" t="s">
        <v>4</v>
      </c>
      <c r="D128" s="28"/>
      <c r="E128" s="28" t="s">
        <v>4</v>
      </c>
      <c r="F128" s="28"/>
      <c r="G128" s="51" t="s">
        <v>4</v>
      </c>
      <c r="H128" s="28"/>
      <c r="I128" s="28" t="s">
        <v>4</v>
      </c>
      <c r="J128" s="28"/>
      <c r="K128" s="28" t="s">
        <v>4</v>
      </c>
      <c r="L128" s="28" t="s">
        <v>454</v>
      </c>
      <c r="M128" s="28"/>
      <c r="N128" s="28"/>
      <c r="O128" s="28" t="s">
        <v>4</v>
      </c>
      <c r="P128" s="51"/>
      <c r="Q128" s="28" t="s">
        <v>4</v>
      </c>
      <c r="R128" s="28"/>
      <c r="S128" s="28" t="s">
        <v>4</v>
      </c>
      <c r="T128" s="28"/>
      <c r="U128" s="28" t="s">
        <v>4</v>
      </c>
      <c r="V128" s="28"/>
      <c r="W128" s="28" t="s">
        <v>4</v>
      </c>
      <c r="X128" s="28"/>
      <c r="Y128" s="28" t="s">
        <v>4</v>
      </c>
      <c r="Z128" s="10" t="str">
        <f>IF(AND('Section 8'!$L$4=No,OR($BG128=FALSE,$BH128=FALSE)),Tab_NotReq,
IF(AND($A128="",$B128="",$D128="",$F128="",$H128="",$J128="",$P128="",$X128="",$AB128="",$AC128=""),"",
IF(COUNTIF($AB128:$BC128,Incomplete)&gt;=1,Incomplete_or_multiple_errors&amp;": "&amp;INDEX($AB$2:$BC$4,1,MATCH(Incomplete,$AB128:$BC128,0)),Complete)))</f>
        <v/>
      </c>
      <c r="AA128" s="27"/>
      <c r="AB128" s="10" t="str">
        <f t="shared" si="35"/>
        <v/>
      </c>
      <c r="AC128" s="10" t="str">
        <f>IF($AC$1=No,"",
IF(OR(BG128=FALSE,BH128=FALSE),"",
IF(AND(SUMPRODUCT(--(BI128:BI$1003=TRUE))=0,SUMPRODUCT(--(BJ128:BJ$1003=TRUE))=0),"",Incomplete)))</f>
        <v/>
      </c>
      <c r="AD128" s="10" t="str">
        <f t="shared" si="36"/>
        <v/>
      </c>
      <c r="AE128" s="10"/>
      <c r="AF128" s="10" t="str" cm="1">
        <f t="array" ref="AF128">IF(AF$1=No,"",IF(ISBLANK($A128)=TRUE,"",
IF(SUMPRODUCT(--('Section 11'!$C$4:$C$337=$A128))=0,Incomplete,Complete)))</f>
        <v/>
      </c>
      <c r="AG128" s="10" t="str">
        <f t="shared" si="37"/>
        <v/>
      </c>
      <c r="AH128" s="10" t="str">
        <f t="shared" si="38"/>
        <v/>
      </c>
      <c r="AI128" s="10" t="str">
        <f t="shared" si="39"/>
        <v/>
      </c>
      <c r="AJ128" s="10" t="str">
        <f t="shared" si="40"/>
        <v/>
      </c>
      <c r="AK128" s="10" t="str">
        <f t="shared" si="41"/>
        <v/>
      </c>
      <c r="AL128" s="10" t="str">
        <f t="shared" si="42"/>
        <v/>
      </c>
      <c r="AM128" s="10" t="str">
        <f t="shared" si="43"/>
        <v/>
      </c>
      <c r="AN128" s="10" t="str">
        <f t="shared" si="44"/>
        <v/>
      </c>
      <c r="AO128" s="10" t="str">
        <f t="shared" si="45"/>
        <v/>
      </c>
      <c r="AP128" s="10" t="str">
        <f t="shared" si="46"/>
        <v/>
      </c>
      <c r="AQ128" s="10" t="str">
        <f t="shared" si="47"/>
        <v/>
      </c>
      <c r="AR128" s="10" t="str">
        <f t="shared" si="48"/>
        <v/>
      </c>
      <c r="AS128" s="10" t="str">
        <f t="shared" si="49"/>
        <v/>
      </c>
      <c r="AT128" s="10" t="str">
        <f t="shared" si="50"/>
        <v/>
      </c>
      <c r="AU128" s="10" t="str">
        <f t="shared" si="51"/>
        <v/>
      </c>
      <c r="AV128" s="10" t="str">
        <f t="shared" si="52"/>
        <v/>
      </c>
      <c r="AW128" s="10" t="str">
        <f t="shared" si="53"/>
        <v/>
      </c>
      <c r="AX128" s="10" t="str">
        <f t="shared" si="54"/>
        <v/>
      </c>
      <c r="AY128" s="10" t="str">
        <f t="shared" si="55"/>
        <v/>
      </c>
      <c r="AZ128" s="10" t="str">
        <f t="shared" si="56"/>
        <v/>
      </c>
      <c r="BA128" s="10" t="str">
        <f t="shared" si="57"/>
        <v/>
      </c>
      <c r="BB128" s="10" t="str">
        <f t="shared" si="58"/>
        <v/>
      </c>
      <c r="BC128" s="10" t="str">
        <f t="shared" si="59"/>
        <v/>
      </c>
      <c r="BD128" s="10"/>
      <c r="BE128" s="10" t="str">
        <f t="shared" si="60"/>
        <v/>
      </c>
      <c r="BG128" s="10" t="b">
        <f t="shared" si="63"/>
        <v>1</v>
      </c>
      <c r="BH128" s="10" t="b">
        <f t="shared" si="61"/>
        <v>1</v>
      </c>
      <c r="BI128" s="10" t="b">
        <f t="shared" si="64"/>
        <v>0</v>
      </c>
      <c r="BJ128" s="10" t="b">
        <f t="shared" si="62"/>
        <v>0</v>
      </c>
    </row>
    <row r="129" spans="1:62" x14ac:dyDescent="0.35">
      <c r="A129" s="51"/>
      <c r="B129" s="28"/>
      <c r="C129" s="28" t="s">
        <v>4</v>
      </c>
      <c r="D129" s="28"/>
      <c r="E129" s="28" t="s">
        <v>4</v>
      </c>
      <c r="F129" s="28"/>
      <c r="G129" s="51" t="s">
        <v>4</v>
      </c>
      <c r="H129" s="28"/>
      <c r="I129" s="28" t="s">
        <v>4</v>
      </c>
      <c r="J129" s="28"/>
      <c r="K129" s="28" t="s">
        <v>4</v>
      </c>
      <c r="L129" s="28" t="s">
        <v>454</v>
      </c>
      <c r="M129" s="28"/>
      <c r="N129" s="28"/>
      <c r="O129" s="28" t="s">
        <v>4</v>
      </c>
      <c r="P129" s="51"/>
      <c r="Q129" s="28" t="s">
        <v>4</v>
      </c>
      <c r="R129" s="28"/>
      <c r="S129" s="28" t="s">
        <v>4</v>
      </c>
      <c r="T129" s="28"/>
      <c r="U129" s="28" t="s">
        <v>4</v>
      </c>
      <c r="V129" s="28"/>
      <c r="W129" s="28" t="s">
        <v>4</v>
      </c>
      <c r="X129" s="28"/>
      <c r="Y129" s="28" t="s">
        <v>4</v>
      </c>
      <c r="Z129" s="10" t="str">
        <f>IF(AND('Section 8'!$L$4=No,OR($BG129=FALSE,$BH129=FALSE)),Tab_NotReq,
IF(AND($A129="",$B129="",$D129="",$F129="",$H129="",$J129="",$P129="",$X129="",$AB129="",$AC129=""),"",
IF(COUNTIF($AB129:$BC129,Incomplete)&gt;=1,Incomplete_or_multiple_errors&amp;": "&amp;INDEX($AB$2:$BC$4,1,MATCH(Incomplete,$AB129:$BC129,0)),Complete)))</f>
        <v/>
      </c>
      <c r="AA129" s="27"/>
      <c r="AB129" s="10" t="str">
        <f t="shared" si="35"/>
        <v/>
      </c>
      <c r="AC129" s="10" t="str">
        <f>IF($AC$1=No,"",
IF(OR(BG129=FALSE,BH129=FALSE),"",
IF(AND(SUMPRODUCT(--(BI129:BI$1003=TRUE))=0,SUMPRODUCT(--(BJ129:BJ$1003=TRUE))=0),"",Incomplete)))</f>
        <v/>
      </c>
      <c r="AD129" s="10" t="str">
        <f t="shared" si="36"/>
        <v/>
      </c>
      <c r="AE129" s="10"/>
      <c r="AF129" s="10" t="str" cm="1">
        <f t="array" ref="AF129">IF(AF$1=No,"",IF(ISBLANK($A129)=TRUE,"",
IF(SUMPRODUCT(--('Section 11'!$C$4:$C$337=$A129))=0,Incomplete,Complete)))</f>
        <v/>
      </c>
      <c r="AG129" s="10" t="str">
        <f t="shared" si="37"/>
        <v/>
      </c>
      <c r="AH129" s="10" t="str">
        <f t="shared" si="38"/>
        <v/>
      </c>
      <c r="AI129" s="10" t="str">
        <f t="shared" si="39"/>
        <v/>
      </c>
      <c r="AJ129" s="10" t="str">
        <f t="shared" si="40"/>
        <v/>
      </c>
      <c r="AK129" s="10" t="str">
        <f t="shared" si="41"/>
        <v/>
      </c>
      <c r="AL129" s="10" t="str">
        <f t="shared" si="42"/>
        <v/>
      </c>
      <c r="AM129" s="10" t="str">
        <f t="shared" si="43"/>
        <v/>
      </c>
      <c r="AN129" s="10" t="str">
        <f t="shared" si="44"/>
        <v/>
      </c>
      <c r="AO129" s="10" t="str">
        <f t="shared" si="45"/>
        <v/>
      </c>
      <c r="AP129" s="10" t="str">
        <f t="shared" si="46"/>
        <v/>
      </c>
      <c r="AQ129" s="10" t="str">
        <f t="shared" si="47"/>
        <v/>
      </c>
      <c r="AR129" s="10" t="str">
        <f t="shared" si="48"/>
        <v/>
      </c>
      <c r="AS129" s="10" t="str">
        <f t="shared" si="49"/>
        <v/>
      </c>
      <c r="AT129" s="10" t="str">
        <f t="shared" si="50"/>
        <v/>
      </c>
      <c r="AU129" s="10" t="str">
        <f t="shared" si="51"/>
        <v/>
      </c>
      <c r="AV129" s="10" t="str">
        <f t="shared" si="52"/>
        <v/>
      </c>
      <c r="AW129" s="10" t="str">
        <f t="shared" si="53"/>
        <v/>
      </c>
      <c r="AX129" s="10" t="str">
        <f t="shared" si="54"/>
        <v/>
      </c>
      <c r="AY129" s="10" t="str">
        <f t="shared" si="55"/>
        <v/>
      </c>
      <c r="AZ129" s="10" t="str">
        <f t="shared" si="56"/>
        <v/>
      </c>
      <c r="BA129" s="10" t="str">
        <f t="shared" si="57"/>
        <v/>
      </c>
      <c r="BB129" s="10" t="str">
        <f t="shared" si="58"/>
        <v/>
      </c>
      <c r="BC129" s="10" t="str">
        <f t="shared" si="59"/>
        <v/>
      </c>
      <c r="BD129" s="10"/>
      <c r="BE129" s="10" t="str">
        <f t="shared" si="60"/>
        <v/>
      </c>
      <c r="BG129" s="10" t="b">
        <f t="shared" si="63"/>
        <v>1</v>
      </c>
      <c r="BH129" s="10" t="b">
        <f t="shared" si="61"/>
        <v>1</v>
      </c>
      <c r="BI129" s="10" t="b">
        <f t="shared" si="64"/>
        <v>0</v>
      </c>
      <c r="BJ129" s="10" t="b">
        <f t="shared" si="62"/>
        <v>0</v>
      </c>
    </row>
    <row r="130" spans="1:62" x14ac:dyDescent="0.35">
      <c r="A130" s="51"/>
      <c r="B130" s="28"/>
      <c r="C130" s="28" t="s">
        <v>4</v>
      </c>
      <c r="D130" s="28"/>
      <c r="E130" s="28" t="s">
        <v>4</v>
      </c>
      <c r="F130" s="28"/>
      <c r="G130" s="51" t="s">
        <v>4</v>
      </c>
      <c r="H130" s="28"/>
      <c r="I130" s="28" t="s">
        <v>4</v>
      </c>
      <c r="J130" s="28"/>
      <c r="K130" s="28" t="s">
        <v>4</v>
      </c>
      <c r="L130" s="28" t="s">
        <v>454</v>
      </c>
      <c r="M130" s="28"/>
      <c r="N130" s="28"/>
      <c r="O130" s="28" t="s">
        <v>4</v>
      </c>
      <c r="P130" s="51"/>
      <c r="Q130" s="28" t="s">
        <v>4</v>
      </c>
      <c r="R130" s="28"/>
      <c r="S130" s="28" t="s">
        <v>4</v>
      </c>
      <c r="T130" s="28"/>
      <c r="U130" s="28" t="s">
        <v>4</v>
      </c>
      <c r="V130" s="28"/>
      <c r="W130" s="28" t="s">
        <v>4</v>
      </c>
      <c r="X130" s="28"/>
      <c r="Y130" s="28" t="s">
        <v>4</v>
      </c>
      <c r="Z130" s="10" t="str">
        <f>IF(AND('Section 8'!$L$4=No,OR($BG130=FALSE,$BH130=FALSE)),Tab_NotReq,
IF(AND($A130="",$B130="",$D130="",$F130="",$H130="",$J130="",$P130="",$X130="",$AB130="",$AC130=""),"",
IF(COUNTIF($AB130:$BC130,Incomplete)&gt;=1,Incomplete_or_multiple_errors&amp;": "&amp;INDEX($AB$2:$BC$4,1,MATCH(Incomplete,$AB130:$BC130,0)),Complete)))</f>
        <v/>
      </c>
      <c r="AA130" s="27"/>
      <c r="AB130" s="10" t="str">
        <f t="shared" si="35"/>
        <v/>
      </c>
      <c r="AC130" s="10" t="str">
        <f>IF($AC$1=No,"",
IF(OR(BG130=FALSE,BH130=FALSE),"",
IF(AND(SUMPRODUCT(--(BI130:BI$1003=TRUE))=0,SUMPRODUCT(--(BJ130:BJ$1003=TRUE))=0),"",Incomplete)))</f>
        <v/>
      </c>
      <c r="AD130" s="10" t="str">
        <f t="shared" si="36"/>
        <v/>
      </c>
      <c r="AE130" s="10"/>
      <c r="AF130" s="10" t="str" cm="1">
        <f t="array" ref="AF130">IF(AF$1=No,"",IF(ISBLANK($A130)=TRUE,"",
IF(SUMPRODUCT(--('Section 11'!$C$4:$C$337=$A130))=0,Incomplete,Complete)))</f>
        <v/>
      </c>
      <c r="AG130" s="10" t="str">
        <f t="shared" si="37"/>
        <v/>
      </c>
      <c r="AH130" s="10" t="str">
        <f t="shared" si="38"/>
        <v/>
      </c>
      <c r="AI130" s="10" t="str">
        <f t="shared" si="39"/>
        <v/>
      </c>
      <c r="AJ130" s="10" t="str">
        <f t="shared" si="40"/>
        <v/>
      </c>
      <c r="AK130" s="10" t="str">
        <f t="shared" si="41"/>
        <v/>
      </c>
      <c r="AL130" s="10" t="str">
        <f t="shared" si="42"/>
        <v/>
      </c>
      <c r="AM130" s="10" t="str">
        <f t="shared" si="43"/>
        <v/>
      </c>
      <c r="AN130" s="10" t="str">
        <f t="shared" si="44"/>
        <v/>
      </c>
      <c r="AO130" s="10" t="str">
        <f t="shared" si="45"/>
        <v/>
      </c>
      <c r="AP130" s="10" t="str">
        <f t="shared" si="46"/>
        <v/>
      </c>
      <c r="AQ130" s="10" t="str">
        <f t="shared" si="47"/>
        <v/>
      </c>
      <c r="AR130" s="10" t="str">
        <f t="shared" si="48"/>
        <v/>
      </c>
      <c r="AS130" s="10" t="str">
        <f t="shared" si="49"/>
        <v/>
      </c>
      <c r="AT130" s="10" t="str">
        <f t="shared" si="50"/>
        <v/>
      </c>
      <c r="AU130" s="10" t="str">
        <f t="shared" si="51"/>
        <v/>
      </c>
      <c r="AV130" s="10" t="str">
        <f t="shared" si="52"/>
        <v/>
      </c>
      <c r="AW130" s="10" t="str">
        <f t="shared" si="53"/>
        <v/>
      </c>
      <c r="AX130" s="10" t="str">
        <f t="shared" si="54"/>
        <v/>
      </c>
      <c r="AY130" s="10" t="str">
        <f t="shared" si="55"/>
        <v/>
      </c>
      <c r="AZ130" s="10" t="str">
        <f t="shared" si="56"/>
        <v/>
      </c>
      <c r="BA130" s="10" t="str">
        <f t="shared" si="57"/>
        <v/>
      </c>
      <c r="BB130" s="10" t="str">
        <f t="shared" si="58"/>
        <v/>
      </c>
      <c r="BC130" s="10" t="str">
        <f t="shared" si="59"/>
        <v/>
      </c>
      <c r="BD130" s="10"/>
      <c r="BE130" s="10" t="str">
        <f t="shared" si="60"/>
        <v/>
      </c>
      <c r="BG130" s="10" t="b">
        <f t="shared" si="63"/>
        <v>1</v>
      </c>
      <c r="BH130" s="10" t="b">
        <f t="shared" si="61"/>
        <v>1</v>
      </c>
      <c r="BI130" s="10" t="b">
        <f t="shared" si="64"/>
        <v>0</v>
      </c>
      <c r="BJ130" s="10" t="b">
        <f t="shared" si="62"/>
        <v>0</v>
      </c>
    </row>
    <row r="131" spans="1:62" x14ac:dyDescent="0.35">
      <c r="A131" s="51"/>
      <c r="B131" s="28"/>
      <c r="C131" s="28" t="s">
        <v>4</v>
      </c>
      <c r="D131" s="28"/>
      <c r="E131" s="28" t="s">
        <v>4</v>
      </c>
      <c r="F131" s="28"/>
      <c r="G131" s="51" t="s">
        <v>4</v>
      </c>
      <c r="H131" s="28"/>
      <c r="I131" s="28" t="s">
        <v>4</v>
      </c>
      <c r="J131" s="28"/>
      <c r="K131" s="28" t="s">
        <v>4</v>
      </c>
      <c r="L131" s="28" t="s">
        <v>454</v>
      </c>
      <c r="M131" s="28"/>
      <c r="N131" s="28"/>
      <c r="O131" s="28" t="s">
        <v>4</v>
      </c>
      <c r="P131" s="51"/>
      <c r="Q131" s="28" t="s">
        <v>4</v>
      </c>
      <c r="R131" s="28"/>
      <c r="S131" s="28" t="s">
        <v>4</v>
      </c>
      <c r="T131" s="28"/>
      <c r="U131" s="28" t="s">
        <v>4</v>
      </c>
      <c r="V131" s="28"/>
      <c r="W131" s="28" t="s">
        <v>4</v>
      </c>
      <c r="X131" s="28"/>
      <c r="Y131" s="28" t="s">
        <v>4</v>
      </c>
      <c r="Z131" s="10" t="str">
        <f>IF(AND('Section 8'!$L$4=No,OR($BG131=FALSE,$BH131=FALSE)),Tab_NotReq,
IF(AND($A131="",$B131="",$D131="",$F131="",$H131="",$J131="",$P131="",$X131="",$AB131="",$AC131=""),"",
IF(COUNTIF($AB131:$BC131,Incomplete)&gt;=1,Incomplete_or_multiple_errors&amp;": "&amp;INDEX($AB$2:$BC$4,1,MATCH(Incomplete,$AB131:$BC131,0)),Complete)))</f>
        <v/>
      </c>
      <c r="AA131" s="27"/>
      <c r="AB131" s="10" t="str">
        <f t="shared" si="35"/>
        <v/>
      </c>
      <c r="AC131" s="10" t="str">
        <f>IF($AC$1=No,"",
IF(OR(BG131=FALSE,BH131=FALSE),"",
IF(AND(SUMPRODUCT(--(BI131:BI$1003=TRUE))=0,SUMPRODUCT(--(BJ131:BJ$1003=TRUE))=0),"",Incomplete)))</f>
        <v/>
      </c>
      <c r="AD131" s="10" t="str">
        <f t="shared" si="36"/>
        <v/>
      </c>
      <c r="AE131" s="10"/>
      <c r="AF131" s="10" t="str" cm="1">
        <f t="array" ref="AF131">IF(AF$1=No,"",IF(ISBLANK($A131)=TRUE,"",
IF(SUMPRODUCT(--('Section 11'!$C$4:$C$337=$A131))=0,Incomplete,Complete)))</f>
        <v/>
      </c>
      <c r="AG131" s="10" t="str">
        <f t="shared" si="37"/>
        <v/>
      </c>
      <c r="AH131" s="10" t="str">
        <f t="shared" si="38"/>
        <v/>
      </c>
      <c r="AI131" s="10" t="str">
        <f t="shared" si="39"/>
        <v/>
      </c>
      <c r="AJ131" s="10" t="str">
        <f t="shared" si="40"/>
        <v/>
      </c>
      <c r="AK131" s="10" t="str">
        <f t="shared" si="41"/>
        <v/>
      </c>
      <c r="AL131" s="10" t="str">
        <f t="shared" si="42"/>
        <v/>
      </c>
      <c r="AM131" s="10" t="str">
        <f t="shared" si="43"/>
        <v/>
      </c>
      <c r="AN131" s="10" t="str">
        <f t="shared" si="44"/>
        <v/>
      </c>
      <c r="AO131" s="10" t="str">
        <f t="shared" si="45"/>
        <v/>
      </c>
      <c r="AP131" s="10" t="str">
        <f t="shared" si="46"/>
        <v/>
      </c>
      <c r="AQ131" s="10" t="str">
        <f t="shared" si="47"/>
        <v/>
      </c>
      <c r="AR131" s="10" t="str">
        <f t="shared" si="48"/>
        <v/>
      </c>
      <c r="AS131" s="10" t="str">
        <f t="shared" si="49"/>
        <v/>
      </c>
      <c r="AT131" s="10" t="str">
        <f t="shared" si="50"/>
        <v/>
      </c>
      <c r="AU131" s="10" t="str">
        <f t="shared" si="51"/>
        <v/>
      </c>
      <c r="AV131" s="10" t="str">
        <f t="shared" si="52"/>
        <v/>
      </c>
      <c r="AW131" s="10" t="str">
        <f t="shared" si="53"/>
        <v/>
      </c>
      <c r="AX131" s="10" t="str">
        <f t="shared" si="54"/>
        <v/>
      </c>
      <c r="AY131" s="10" t="str">
        <f t="shared" si="55"/>
        <v/>
      </c>
      <c r="AZ131" s="10" t="str">
        <f t="shared" si="56"/>
        <v/>
      </c>
      <c r="BA131" s="10" t="str">
        <f t="shared" si="57"/>
        <v/>
      </c>
      <c r="BB131" s="10" t="str">
        <f t="shared" si="58"/>
        <v/>
      </c>
      <c r="BC131" s="10" t="str">
        <f t="shared" si="59"/>
        <v/>
      </c>
      <c r="BD131" s="10"/>
      <c r="BE131" s="10" t="str">
        <f t="shared" si="60"/>
        <v/>
      </c>
      <c r="BG131" s="10" t="b">
        <f t="shared" si="63"/>
        <v>1</v>
      </c>
      <c r="BH131" s="10" t="b">
        <f t="shared" si="61"/>
        <v>1</v>
      </c>
      <c r="BI131" s="10" t="b">
        <f t="shared" si="64"/>
        <v>0</v>
      </c>
      <c r="BJ131" s="10" t="b">
        <f t="shared" si="62"/>
        <v>0</v>
      </c>
    </row>
    <row r="132" spans="1:62" x14ac:dyDescent="0.35">
      <c r="A132" s="51"/>
      <c r="B132" s="28"/>
      <c r="C132" s="28" t="s">
        <v>4</v>
      </c>
      <c r="D132" s="28"/>
      <c r="E132" s="28" t="s">
        <v>4</v>
      </c>
      <c r="F132" s="28"/>
      <c r="G132" s="51" t="s">
        <v>4</v>
      </c>
      <c r="H132" s="28"/>
      <c r="I132" s="28" t="s">
        <v>4</v>
      </c>
      <c r="J132" s="28"/>
      <c r="K132" s="28" t="s">
        <v>4</v>
      </c>
      <c r="L132" s="28" t="s">
        <v>454</v>
      </c>
      <c r="M132" s="28"/>
      <c r="N132" s="28"/>
      <c r="O132" s="28" t="s">
        <v>4</v>
      </c>
      <c r="P132" s="51"/>
      <c r="Q132" s="28" t="s">
        <v>4</v>
      </c>
      <c r="R132" s="28"/>
      <c r="S132" s="28" t="s">
        <v>4</v>
      </c>
      <c r="T132" s="28"/>
      <c r="U132" s="28" t="s">
        <v>4</v>
      </c>
      <c r="V132" s="28"/>
      <c r="W132" s="28" t="s">
        <v>4</v>
      </c>
      <c r="X132" s="28"/>
      <c r="Y132" s="28" t="s">
        <v>4</v>
      </c>
      <c r="Z132" s="10" t="str">
        <f>IF(AND('Section 8'!$L$4=No,OR($BG132=FALSE,$BH132=FALSE)),Tab_NotReq,
IF(AND($A132="",$B132="",$D132="",$F132="",$H132="",$J132="",$P132="",$X132="",$AB132="",$AC132=""),"",
IF(COUNTIF($AB132:$BC132,Incomplete)&gt;=1,Incomplete_or_multiple_errors&amp;": "&amp;INDEX($AB$2:$BC$4,1,MATCH(Incomplete,$AB132:$BC132,0)),Complete)))</f>
        <v/>
      </c>
      <c r="AA132" s="27"/>
      <c r="AB132" s="10" t="str">
        <f t="shared" ref="AB132:AB195" si="65">IF(AB$1=No,"",
IF(AND(
$A132="", OR(BG132=FALSE,BH132=FALSE)),
Incomplete,""))</f>
        <v/>
      </c>
      <c r="AC132" s="10" t="str">
        <f>IF($AC$1=No,"",
IF(OR(BG132=FALSE,BH132=FALSE),"",
IF(AND(SUMPRODUCT(--(BI132:BI$1003=TRUE))=0,SUMPRODUCT(--(BJ132:BJ$1003=TRUE))=0),"",Incomplete)))</f>
        <v/>
      </c>
      <c r="AD132" s="10" t="str">
        <f t="shared" ref="AD132:AD195" si="66">IF(AD$1=No,"",IF($A132="", "",
IF(AND(L132=Not_reasonably_accessible, OR(M132&lt;&gt;"",N132&lt;&gt;"",AND(O132&lt;&gt;"",O132&lt;&gt;No))=TRUE)=TRUE, Incomplete, "")))</f>
        <v/>
      </c>
      <c r="AE132" s="10"/>
      <c r="AF132" s="10" t="str" cm="1">
        <f t="array" ref="AF132">IF(AF$1=No,"",IF(ISBLANK($A132)=TRUE,"",
IF(SUMPRODUCT(--('Section 11'!$C$4:$C$337=$A132))=0,Incomplete,Complete)))</f>
        <v/>
      </c>
      <c r="AG132" s="10" t="str">
        <f t="shared" ref="AG132:AG195" si="67">IF($AG$1=No,"",IF($A132="","",IF(B132="",Incomplete,IF(ISERROR(VLOOKUP(B132,APP_Codes,1,FALSE))=TRUE,Incomplete,Complete))))</f>
        <v/>
      </c>
      <c r="AH132" s="10" t="str">
        <f t="shared" ref="AH132:AH195" si="68">IF($AH$1=No,"",IF($A132="","",IF(C132="",Incomplete,IF(ISERROR(VLOOKUP(C132,YesNo_CBI,1,FALSE))=TRUE,Incomplete,Complete))))</f>
        <v/>
      </c>
      <c r="AI132" s="10" t="str">
        <f t="shared" ref="AI132:AI195" si="69">IF($AI$1=No,"",IF($A132="","",IF(D132="",Incomplete,IF(ISERROR(VLOOKUP(D132,SF_Codes,1,FALSE))=TRUE,Incomplete,Complete))))</f>
        <v/>
      </c>
      <c r="AJ132" s="10" t="str">
        <f t="shared" ref="AJ132:AJ195" si="70">IF($AJ$1=No,"",IF($A132="","",IF(E132="",Incomplete,IF(ISERROR(VLOOKUP(E132,YesNo_CBI,1,FALSE))=TRUE,Incomplete,Complete))))</f>
        <v/>
      </c>
      <c r="AK132" s="10" t="str">
        <f t="shared" ref="AK132:AK195" si="71">IF($AK$1=No,"",IF($A132="","",
IF(AND(F132="",OR(G132="",G132=No)),"",
IF(AND(F132="",OR(G132&lt;&gt;"",G132&lt;&gt;No)),Incomplete,
IF(AND(F132&lt;&gt;"",G132="")=TRUE,Incomplete,
IF(ISERROR(VLOOKUP(G132,YesNo_CBI,1,FALSE))=TRUE,
Incomplete,Complete))))))</f>
        <v/>
      </c>
      <c r="AL132" s="10" t="str">
        <f t="shared" ref="AL132:AL195" si="72">IF($AL$1=No,"",IF($A132="","",
IF(AND(H132="",OR(I132="",I132=No)),"",
IF(AND(H132="",OR(I132&lt;&gt;"",I132&lt;&gt;No)),Incomplete,
IF(AND(H132&lt;&gt;"",I132="")=TRUE,Incomplete,
IF(ISERROR(VLOOKUP(I132,YesNo_CBI,1,FALSE))=TRUE,
Incomplete,Complete))))))</f>
        <v/>
      </c>
      <c r="AM132" s="10" t="str">
        <f t="shared" ref="AM132:AM195" si="73">IF(AM$1=No, "", IF($A132="", "", IF($J132="", Incomplete, Complete)))</f>
        <v/>
      </c>
      <c r="AN132" s="10" t="str">
        <f t="shared" ref="AN132:AN195" si="74">IF(AN$1=No,"",IF($A132="","",IF(K132="",Incomplete,IF(ISERROR(VLOOKUP(K132,YesNo_CBI,1,FALSE))=TRUE,Incomplete,Complete))))</f>
        <v/>
      </c>
      <c r="AO132" s="10" t="str">
        <f t="shared" ref="AO132:AO195" si="75">IF($AO$1=No,"",IF($A132="","",IF(L132="",Incomplete,IF(ISERROR(VLOOKUP(L132,NRA,1,FALSE))=TRUE,Incomplete,Complete))))</f>
        <v/>
      </c>
      <c r="AP132" s="10" t="str">
        <f t="shared" ref="AP132:AP195" si="76">IF(AP$1=No,"",IF($A132="","",
IF(AD132=Incomplete, "",
IF(AND(L132=Not_reasonably_accessible,M132=""),"",
IF(AND(L132=Reasonably_accessible,OR(M132="",M132&lt;0,M132&gt;100)),Incomplete,
IF(LEN(M132)-LEN(INT(M132))&gt;5, Incomplete,
Complete))))))</f>
        <v/>
      </c>
      <c r="AQ132" s="10" t="str">
        <f t="shared" ref="AQ132:AQ195" si="77">IF(AQ$1=No,"",IF($A132="","",
IF(AD132=Incomplete,"",
IF(AND(L132=Not_reasonably_accessible,N132=""),"",
IF(AND(L132=Reasonably_accessible,OR(N132="",N132&lt;0,N132&gt;100,N132&lt;M132)),Incomplete,
IF(LEN(N132)-LEN(INT(N132))&gt;5,Incomplete,
Complete))))))</f>
        <v/>
      </c>
      <c r="AR132" s="10" t="str">
        <f t="shared" ref="AR132:AR195" si="78">IF(AR$1=No,"",IF($A132="","",
IF(AD132=Incomplete, "",IF(AND(L132=Not_reasonably_accessible,OR(O132=No,O132="")),"",
IF(AND(L132=Reasonably_accessible,O132=""),Incomplete,
IF(ISERROR(VLOOKUP(O132,YesNo_CBI,1,FALSE))=TRUE,Incomplete,
Complete))))))</f>
        <v/>
      </c>
      <c r="AS132" s="10" t="str">
        <f t="shared" ref="AS132:AS195" si="79">IF(AS$1=No,"",IF($A132="","",IF(P132="",Incomplete,IF(ISERROR(VLOOKUP(P132,Yes_No,1,FALSE))=TRUE,Incomplete,Complete))))</f>
        <v/>
      </c>
      <c r="AT132" s="10" t="str">
        <f t="shared" ref="AT132:AT195" si="80">IF(AT$1=No,"",IF($A132="","",IF(Q132="",Incomplete,IF(ISERROR(VLOOKUP(Q132,YesNo_CBI,1,FALSE))=TRUE,Incomplete,Complete))))</f>
        <v/>
      </c>
      <c r="AU132" s="10" t="str">
        <f t="shared" ref="AU132:AU195" si="81">IF(AU$1=No,"",IF($A132="","",
IF(R132="",Incomplete,
IF(ISERROR(VLOOKUP(R132,Yes_No,1,FALSE))=TRUE,Incomplete,Complete))))</f>
        <v/>
      </c>
      <c r="AV132" s="10" t="str">
        <f t="shared" ref="AV132:AV195" si="82">IF(AV$1=No,"",IF($A132="","",
IF(S132="",Incomplete,
IF(ISERROR(VLOOKUP(S132,YesNo_CBI,1,FALSE))=TRUE,Incomplete,Complete))))</f>
        <v/>
      </c>
      <c r="AW132" s="10" t="str">
        <f t="shared" ref="AW132:AW195" si="83">IF(AW$1=No,"",IF($A132="","",
IF(T132="",Incomplete,
IF(ISERROR(VLOOKUP(T132,Yes_No,1,FALSE))=TRUE,Incomplete,Complete))))</f>
        <v/>
      </c>
      <c r="AX132" s="10" t="str">
        <f t="shared" ref="AX132:AX195" si="84">IF(AX$1=No,"",IF($A132="","",
IF(U132="",Incomplete,
IF(ISERROR(VLOOKUP(U132,YesNo_CBI,1,FALSE))=TRUE,Incomplete,Complete))))</f>
        <v/>
      </c>
      <c r="AY132" s="10" t="str">
        <f t="shared" ref="AY132:AY195" si="85">IF(AY$1=No,"",IF($A132="","",
IF(V132="",Incomplete,
IF(ISERROR(VLOOKUP(V132,Yes_No,1,FALSE))=TRUE,Incomplete,Complete))))</f>
        <v/>
      </c>
      <c r="AZ132" s="10" t="str">
        <f t="shared" ref="AZ132:AZ195" si="86">IF(AZ$1=No,"",IF($A132="","",
IF(W132="",Incomplete,
IF(ISERROR(VLOOKUP(W132,YesNo_CBI,1,FALSE))=TRUE,Incomplete,Complete))))</f>
        <v/>
      </c>
      <c r="BA132" s="10" t="str">
        <f t="shared" ref="BA132:BA195" si="87">IF(BA$1=No,"",IF($A132="","",
IF(AND(X132="",Y132=""),"",
IF(AND(X132="",Y132&lt;&gt;""),Incomplete,
IF(X132&lt;&gt;"",Complete)))))</f>
        <v/>
      </c>
      <c r="BB132" s="10" t="str">
        <f t="shared" ref="BB132:BB195" si="88">IF(BB$1=No,"",IF($A132="","",
IF(AND(X132="",Y132=""),"",
IF(BA132=Incomplete,"",
IF(AND(X132&lt;&gt;"",Y132=""),Incomplete,
IF(ISERROR(VLOOKUP($Y132,YesNo_CBI,1,FALSE))=TRUE,Incomplete,Complete))))))</f>
        <v/>
      </c>
      <c r="BC132" s="10" t="str">
        <f t="shared" ref="BC132:BC195" si="89">IF($BC$1=No,"",IF($A132="","",
IF(AND(X132="",OR(Y132="",Y132=No)),"",
IF(AND(X132="",OR(Y132&lt;&gt;"",Y132&lt;&gt;No)),Incomplete,
IF(AND(X132&lt;&gt;"",Y132="")=TRUE,Incomplete,
IF(ISERROR(VLOOKUP(Y132,YesNo_CBI,1,FALSE))=TRUE,
Incomplete,Complete))))))</f>
        <v/>
      </c>
      <c r="BD132" s="10"/>
      <c r="BE132" s="10" t="str">
        <f t="shared" ref="BE132:BE195" si="90" xml:space="preserve"> CONCATENATE(A132,B132,D132)</f>
        <v/>
      </c>
      <c r="BG132" s="10" t="b">
        <f t="shared" si="63"/>
        <v>1</v>
      </c>
      <c r="BH132" s="10" t="b">
        <f t="shared" ref="BH132:BH195" si="91">AND(OR($C132="",$C132=No),OR($E132="",$E132=No),OR($G132="",$G132=No),OR($I132="",$I132=No),OR($K132="",$K132=No),OR($L132="",$L132=Reasonably_accessible),OR($O132="",$O132=No),OR($Q132="",$Q132=No),OR($S132="",$S132=No),OR($U132="",$U132=No),OR($W132="",$W132=No),OR($Y132="",$Y132=No))</f>
        <v>1</v>
      </c>
      <c r="BI132" s="10" t="b">
        <f t="shared" si="64"/>
        <v>0</v>
      </c>
      <c r="BJ132" s="10" t="b">
        <f t="shared" ref="BJ132:BJ195" si="92">OR(AND($C133&lt;&gt;"",$C133&lt;&gt;No),AND($E133&lt;&gt;"",$E133&lt;&gt;No),AND($G133&lt;&gt;"",$G133&lt;&gt;No),AND($I133&lt;&gt;"",$I133&lt;&gt;No),AND($K133&lt;&gt;"",$K133&lt;&gt;No),AND($L133&lt;&gt;"",$L133&lt;&gt;Reasonably_accessible),AND($O133&lt;&gt;"",$O133&lt;&gt;No),AND($Q133&lt;&gt;"",$Q133&lt;&gt;No),AND($S133&lt;&gt;"",$S133&lt;&gt;No),AND($U133&lt;&gt;"",$U133&lt;&gt;No),AND($W133&lt;&gt;"",$W133&lt;&gt;No),AND($Y133&lt;&gt;"",$Y133&lt;&gt;No))</f>
        <v>0</v>
      </c>
    </row>
    <row r="133" spans="1:62" x14ac:dyDescent="0.35">
      <c r="A133" s="51"/>
      <c r="B133" s="28"/>
      <c r="C133" s="28" t="s">
        <v>4</v>
      </c>
      <c r="D133" s="28"/>
      <c r="E133" s="28" t="s">
        <v>4</v>
      </c>
      <c r="F133" s="28"/>
      <c r="G133" s="51" t="s">
        <v>4</v>
      </c>
      <c r="H133" s="28"/>
      <c r="I133" s="28" t="s">
        <v>4</v>
      </c>
      <c r="J133" s="28"/>
      <c r="K133" s="28" t="s">
        <v>4</v>
      </c>
      <c r="L133" s="28" t="s">
        <v>454</v>
      </c>
      <c r="M133" s="28"/>
      <c r="N133" s="28"/>
      <c r="O133" s="28" t="s">
        <v>4</v>
      </c>
      <c r="P133" s="51"/>
      <c r="Q133" s="28" t="s">
        <v>4</v>
      </c>
      <c r="R133" s="28"/>
      <c r="S133" s="28" t="s">
        <v>4</v>
      </c>
      <c r="T133" s="28"/>
      <c r="U133" s="28" t="s">
        <v>4</v>
      </c>
      <c r="V133" s="28"/>
      <c r="W133" s="28" t="s">
        <v>4</v>
      </c>
      <c r="X133" s="28"/>
      <c r="Y133" s="28" t="s">
        <v>4</v>
      </c>
      <c r="Z133" s="10" t="str">
        <f>IF(AND('Section 8'!$L$4=No,OR($BG133=FALSE,$BH133=FALSE)),Tab_NotReq,
IF(AND($A133="",$B133="",$D133="",$F133="",$H133="",$J133="",$P133="",$X133="",$AB133="",$AC133=""),"",
IF(COUNTIF($AB133:$BC133,Incomplete)&gt;=1,Incomplete_or_multiple_errors&amp;": "&amp;INDEX($AB$2:$BC$4,1,MATCH(Incomplete,$AB133:$BC133,0)),Complete)))</f>
        <v/>
      </c>
      <c r="AA133" s="27"/>
      <c r="AB133" s="10" t="str">
        <f t="shared" si="65"/>
        <v/>
      </c>
      <c r="AC133" s="10" t="str">
        <f>IF($AC$1=No,"",
IF(OR(BG133=FALSE,BH133=FALSE),"",
IF(AND(SUMPRODUCT(--(BI133:BI$1003=TRUE))=0,SUMPRODUCT(--(BJ133:BJ$1003=TRUE))=0),"",Incomplete)))</f>
        <v/>
      </c>
      <c r="AD133" s="10" t="str">
        <f t="shared" si="66"/>
        <v/>
      </c>
      <c r="AE133" s="10"/>
      <c r="AF133" s="10" t="str" cm="1">
        <f t="array" ref="AF133">IF(AF$1=No,"",IF(ISBLANK($A133)=TRUE,"",
IF(SUMPRODUCT(--('Section 11'!$C$4:$C$337=$A133))=0,Incomplete,Complete)))</f>
        <v/>
      </c>
      <c r="AG133" s="10" t="str">
        <f t="shared" si="67"/>
        <v/>
      </c>
      <c r="AH133" s="10" t="str">
        <f t="shared" si="68"/>
        <v/>
      </c>
      <c r="AI133" s="10" t="str">
        <f t="shared" si="69"/>
        <v/>
      </c>
      <c r="AJ133" s="10" t="str">
        <f t="shared" si="70"/>
        <v/>
      </c>
      <c r="AK133" s="10" t="str">
        <f t="shared" si="71"/>
        <v/>
      </c>
      <c r="AL133" s="10" t="str">
        <f t="shared" si="72"/>
        <v/>
      </c>
      <c r="AM133" s="10" t="str">
        <f t="shared" si="73"/>
        <v/>
      </c>
      <c r="AN133" s="10" t="str">
        <f t="shared" si="74"/>
        <v/>
      </c>
      <c r="AO133" s="10" t="str">
        <f t="shared" si="75"/>
        <v/>
      </c>
      <c r="AP133" s="10" t="str">
        <f t="shared" si="76"/>
        <v/>
      </c>
      <c r="AQ133" s="10" t="str">
        <f t="shared" si="77"/>
        <v/>
      </c>
      <c r="AR133" s="10" t="str">
        <f t="shared" si="78"/>
        <v/>
      </c>
      <c r="AS133" s="10" t="str">
        <f t="shared" si="79"/>
        <v/>
      </c>
      <c r="AT133" s="10" t="str">
        <f t="shared" si="80"/>
        <v/>
      </c>
      <c r="AU133" s="10" t="str">
        <f t="shared" si="81"/>
        <v/>
      </c>
      <c r="AV133" s="10" t="str">
        <f t="shared" si="82"/>
        <v/>
      </c>
      <c r="AW133" s="10" t="str">
        <f t="shared" si="83"/>
        <v/>
      </c>
      <c r="AX133" s="10" t="str">
        <f t="shared" si="84"/>
        <v/>
      </c>
      <c r="AY133" s="10" t="str">
        <f t="shared" si="85"/>
        <v/>
      </c>
      <c r="AZ133" s="10" t="str">
        <f t="shared" si="86"/>
        <v/>
      </c>
      <c r="BA133" s="10" t="str">
        <f t="shared" si="87"/>
        <v/>
      </c>
      <c r="BB133" s="10" t="str">
        <f t="shared" si="88"/>
        <v/>
      </c>
      <c r="BC133" s="10" t="str">
        <f t="shared" si="89"/>
        <v/>
      </c>
      <c r="BD133" s="10"/>
      <c r="BE133" s="10" t="str">
        <f t="shared" si="90"/>
        <v/>
      </c>
      <c r="BG133" s="10" t="b">
        <f t="shared" ref="BG133:BG196" si="93">AND($A133="",$B133="",$F133="",$D133="",$H133="",$J133="",$M133="",$N133="",$P133="",$R133="",$T133="",$V133="",$X133="")</f>
        <v>1</v>
      </c>
      <c r="BH133" s="10" t="b">
        <f t="shared" si="91"/>
        <v>1</v>
      </c>
      <c r="BI133" s="10" t="b">
        <f t="shared" ref="BI133:BI196" si="94">OR($A134&lt;&gt;"",$B134&lt;&gt;"",$D134&lt;&gt;"",$F134&lt;&gt;"",$H134&lt;&gt;"",$J134&lt;&gt;"",$M134&lt;&gt;"",$N134&lt;&gt;"",$P134&lt;&gt;"",$R134&lt;&gt;"",$T134&lt;&gt;"",$V134&lt;&gt;"",$X134&lt;&gt;"")</f>
        <v>0</v>
      </c>
      <c r="BJ133" s="10" t="b">
        <f t="shared" si="92"/>
        <v>0</v>
      </c>
    </row>
    <row r="134" spans="1:62" x14ac:dyDescent="0.35">
      <c r="A134" s="51"/>
      <c r="B134" s="28"/>
      <c r="C134" s="28" t="s">
        <v>4</v>
      </c>
      <c r="D134" s="28"/>
      <c r="E134" s="28" t="s">
        <v>4</v>
      </c>
      <c r="F134" s="28"/>
      <c r="G134" s="51" t="s">
        <v>4</v>
      </c>
      <c r="H134" s="28"/>
      <c r="I134" s="28" t="s">
        <v>4</v>
      </c>
      <c r="J134" s="28"/>
      <c r="K134" s="28" t="s">
        <v>4</v>
      </c>
      <c r="L134" s="28" t="s">
        <v>454</v>
      </c>
      <c r="M134" s="28"/>
      <c r="N134" s="28"/>
      <c r="O134" s="28" t="s">
        <v>4</v>
      </c>
      <c r="P134" s="51"/>
      <c r="Q134" s="28" t="s">
        <v>4</v>
      </c>
      <c r="R134" s="28"/>
      <c r="S134" s="28" t="s">
        <v>4</v>
      </c>
      <c r="T134" s="28"/>
      <c r="U134" s="28" t="s">
        <v>4</v>
      </c>
      <c r="V134" s="28"/>
      <c r="W134" s="28" t="s">
        <v>4</v>
      </c>
      <c r="X134" s="28"/>
      <c r="Y134" s="28" t="s">
        <v>4</v>
      </c>
      <c r="Z134" s="10" t="str">
        <f>IF(AND('Section 8'!$L$4=No,OR($BG134=FALSE,$BH134=FALSE)),Tab_NotReq,
IF(AND($A134="",$B134="",$D134="",$F134="",$H134="",$J134="",$P134="",$X134="",$AB134="",$AC134=""),"",
IF(COUNTIF($AB134:$BC134,Incomplete)&gt;=1,Incomplete_or_multiple_errors&amp;": "&amp;INDEX($AB$2:$BC$4,1,MATCH(Incomplete,$AB134:$BC134,0)),Complete)))</f>
        <v/>
      </c>
      <c r="AA134" s="27"/>
      <c r="AB134" s="10" t="str">
        <f t="shared" si="65"/>
        <v/>
      </c>
      <c r="AC134" s="10" t="str">
        <f>IF($AC$1=No,"",
IF(OR(BG134=FALSE,BH134=FALSE),"",
IF(AND(SUMPRODUCT(--(BI134:BI$1003=TRUE))=0,SUMPRODUCT(--(BJ134:BJ$1003=TRUE))=0),"",Incomplete)))</f>
        <v/>
      </c>
      <c r="AD134" s="10" t="str">
        <f t="shared" si="66"/>
        <v/>
      </c>
      <c r="AE134" s="10"/>
      <c r="AF134" s="10" t="str" cm="1">
        <f t="array" ref="AF134">IF(AF$1=No,"",IF(ISBLANK($A134)=TRUE,"",
IF(SUMPRODUCT(--('Section 11'!$C$4:$C$337=$A134))=0,Incomplete,Complete)))</f>
        <v/>
      </c>
      <c r="AG134" s="10" t="str">
        <f t="shared" si="67"/>
        <v/>
      </c>
      <c r="AH134" s="10" t="str">
        <f t="shared" si="68"/>
        <v/>
      </c>
      <c r="AI134" s="10" t="str">
        <f t="shared" si="69"/>
        <v/>
      </c>
      <c r="AJ134" s="10" t="str">
        <f t="shared" si="70"/>
        <v/>
      </c>
      <c r="AK134" s="10" t="str">
        <f t="shared" si="71"/>
        <v/>
      </c>
      <c r="AL134" s="10" t="str">
        <f t="shared" si="72"/>
        <v/>
      </c>
      <c r="AM134" s="10" t="str">
        <f t="shared" si="73"/>
        <v/>
      </c>
      <c r="AN134" s="10" t="str">
        <f t="shared" si="74"/>
        <v/>
      </c>
      <c r="AO134" s="10" t="str">
        <f t="shared" si="75"/>
        <v/>
      </c>
      <c r="AP134" s="10" t="str">
        <f t="shared" si="76"/>
        <v/>
      </c>
      <c r="AQ134" s="10" t="str">
        <f t="shared" si="77"/>
        <v/>
      </c>
      <c r="AR134" s="10" t="str">
        <f t="shared" si="78"/>
        <v/>
      </c>
      <c r="AS134" s="10" t="str">
        <f t="shared" si="79"/>
        <v/>
      </c>
      <c r="AT134" s="10" t="str">
        <f t="shared" si="80"/>
        <v/>
      </c>
      <c r="AU134" s="10" t="str">
        <f t="shared" si="81"/>
        <v/>
      </c>
      <c r="AV134" s="10" t="str">
        <f t="shared" si="82"/>
        <v/>
      </c>
      <c r="AW134" s="10" t="str">
        <f t="shared" si="83"/>
        <v/>
      </c>
      <c r="AX134" s="10" t="str">
        <f t="shared" si="84"/>
        <v/>
      </c>
      <c r="AY134" s="10" t="str">
        <f t="shared" si="85"/>
        <v/>
      </c>
      <c r="AZ134" s="10" t="str">
        <f t="shared" si="86"/>
        <v/>
      </c>
      <c r="BA134" s="10" t="str">
        <f t="shared" si="87"/>
        <v/>
      </c>
      <c r="BB134" s="10" t="str">
        <f t="shared" si="88"/>
        <v/>
      </c>
      <c r="BC134" s="10" t="str">
        <f t="shared" si="89"/>
        <v/>
      </c>
      <c r="BD134" s="10"/>
      <c r="BE134" s="10" t="str">
        <f t="shared" si="90"/>
        <v/>
      </c>
      <c r="BG134" s="10" t="b">
        <f t="shared" si="93"/>
        <v>1</v>
      </c>
      <c r="BH134" s="10" t="b">
        <f t="shared" si="91"/>
        <v>1</v>
      </c>
      <c r="BI134" s="10" t="b">
        <f t="shared" si="94"/>
        <v>0</v>
      </c>
      <c r="BJ134" s="10" t="b">
        <f t="shared" si="92"/>
        <v>0</v>
      </c>
    </row>
    <row r="135" spans="1:62" x14ac:dyDescent="0.35">
      <c r="A135" s="51"/>
      <c r="B135" s="28"/>
      <c r="C135" s="28" t="s">
        <v>4</v>
      </c>
      <c r="D135" s="28"/>
      <c r="E135" s="28" t="s">
        <v>4</v>
      </c>
      <c r="F135" s="28"/>
      <c r="G135" s="51" t="s">
        <v>4</v>
      </c>
      <c r="H135" s="28"/>
      <c r="I135" s="28" t="s">
        <v>4</v>
      </c>
      <c r="J135" s="28"/>
      <c r="K135" s="28" t="s">
        <v>4</v>
      </c>
      <c r="L135" s="28" t="s">
        <v>454</v>
      </c>
      <c r="M135" s="28"/>
      <c r="N135" s="28"/>
      <c r="O135" s="28" t="s">
        <v>4</v>
      </c>
      <c r="P135" s="51"/>
      <c r="Q135" s="28" t="s">
        <v>4</v>
      </c>
      <c r="R135" s="28"/>
      <c r="S135" s="28" t="s">
        <v>4</v>
      </c>
      <c r="T135" s="28"/>
      <c r="U135" s="28" t="s">
        <v>4</v>
      </c>
      <c r="V135" s="28"/>
      <c r="W135" s="28" t="s">
        <v>4</v>
      </c>
      <c r="X135" s="28"/>
      <c r="Y135" s="28" t="s">
        <v>4</v>
      </c>
      <c r="Z135" s="10" t="str">
        <f>IF(AND('Section 8'!$L$4=No,OR($BG135=FALSE,$BH135=FALSE)),Tab_NotReq,
IF(AND($A135="",$B135="",$D135="",$F135="",$H135="",$J135="",$P135="",$X135="",$AB135="",$AC135=""),"",
IF(COUNTIF($AB135:$BC135,Incomplete)&gt;=1,Incomplete_or_multiple_errors&amp;": "&amp;INDEX($AB$2:$BC$4,1,MATCH(Incomplete,$AB135:$BC135,0)),Complete)))</f>
        <v/>
      </c>
      <c r="AA135" s="27"/>
      <c r="AB135" s="10" t="str">
        <f t="shared" si="65"/>
        <v/>
      </c>
      <c r="AC135" s="10" t="str">
        <f>IF($AC$1=No,"",
IF(OR(BG135=FALSE,BH135=FALSE),"",
IF(AND(SUMPRODUCT(--(BI135:BI$1003=TRUE))=0,SUMPRODUCT(--(BJ135:BJ$1003=TRUE))=0),"",Incomplete)))</f>
        <v/>
      </c>
      <c r="AD135" s="10" t="str">
        <f t="shared" si="66"/>
        <v/>
      </c>
      <c r="AE135" s="10"/>
      <c r="AF135" s="10" t="str" cm="1">
        <f t="array" ref="AF135">IF(AF$1=No,"",IF(ISBLANK($A135)=TRUE,"",
IF(SUMPRODUCT(--('Section 11'!$C$4:$C$337=$A135))=0,Incomplete,Complete)))</f>
        <v/>
      </c>
      <c r="AG135" s="10" t="str">
        <f t="shared" si="67"/>
        <v/>
      </c>
      <c r="AH135" s="10" t="str">
        <f t="shared" si="68"/>
        <v/>
      </c>
      <c r="AI135" s="10" t="str">
        <f t="shared" si="69"/>
        <v/>
      </c>
      <c r="AJ135" s="10" t="str">
        <f t="shared" si="70"/>
        <v/>
      </c>
      <c r="AK135" s="10" t="str">
        <f t="shared" si="71"/>
        <v/>
      </c>
      <c r="AL135" s="10" t="str">
        <f t="shared" si="72"/>
        <v/>
      </c>
      <c r="AM135" s="10" t="str">
        <f t="shared" si="73"/>
        <v/>
      </c>
      <c r="AN135" s="10" t="str">
        <f t="shared" si="74"/>
        <v/>
      </c>
      <c r="AO135" s="10" t="str">
        <f t="shared" si="75"/>
        <v/>
      </c>
      <c r="AP135" s="10" t="str">
        <f t="shared" si="76"/>
        <v/>
      </c>
      <c r="AQ135" s="10" t="str">
        <f t="shared" si="77"/>
        <v/>
      </c>
      <c r="AR135" s="10" t="str">
        <f t="shared" si="78"/>
        <v/>
      </c>
      <c r="AS135" s="10" t="str">
        <f t="shared" si="79"/>
        <v/>
      </c>
      <c r="AT135" s="10" t="str">
        <f t="shared" si="80"/>
        <v/>
      </c>
      <c r="AU135" s="10" t="str">
        <f t="shared" si="81"/>
        <v/>
      </c>
      <c r="AV135" s="10" t="str">
        <f t="shared" si="82"/>
        <v/>
      </c>
      <c r="AW135" s="10" t="str">
        <f t="shared" si="83"/>
        <v/>
      </c>
      <c r="AX135" s="10" t="str">
        <f t="shared" si="84"/>
        <v/>
      </c>
      <c r="AY135" s="10" t="str">
        <f t="shared" si="85"/>
        <v/>
      </c>
      <c r="AZ135" s="10" t="str">
        <f t="shared" si="86"/>
        <v/>
      </c>
      <c r="BA135" s="10" t="str">
        <f t="shared" si="87"/>
        <v/>
      </c>
      <c r="BB135" s="10" t="str">
        <f t="shared" si="88"/>
        <v/>
      </c>
      <c r="BC135" s="10" t="str">
        <f t="shared" si="89"/>
        <v/>
      </c>
      <c r="BD135" s="10"/>
      <c r="BE135" s="10" t="str">
        <f t="shared" si="90"/>
        <v/>
      </c>
      <c r="BG135" s="10" t="b">
        <f t="shared" si="93"/>
        <v>1</v>
      </c>
      <c r="BH135" s="10" t="b">
        <f t="shared" si="91"/>
        <v>1</v>
      </c>
      <c r="BI135" s="10" t="b">
        <f t="shared" si="94"/>
        <v>0</v>
      </c>
      <c r="BJ135" s="10" t="b">
        <f t="shared" si="92"/>
        <v>0</v>
      </c>
    </row>
    <row r="136" spans="1:62" x14ac:dyDescent="0.35">
      <c r="A136" s="51"/>
      <c r="B136" s="28"/>
      <c r="C136" s="28" t="s">
        <v>4</v>
      </c>
      <c r="D136" s="28"/>
      <c r="E136" s="28" t="s">
        <v>4</v>
      </c>
      <c r="F136" s="28"/>
      <c r="G136" s="51" t="s">
        <v>4</v>
      </c>
      <c r="H136" s="28"/>
      <c r="I136" s="28" t="s">
        <v>4</v>
      </c>
      <c r="J136" s="28"/>
      <c r="K136" s="28" t="s">
        <v>4</v>
      </c>
      <c r="L136" s="28" t="s">
        <v>454</v>
      </c>
      <c r="M136" s="28"/>
      <c r="N136" s="28"/>
      <c r="O136" s="28" t="s">
        <v>4</v>
      </c>
      <c r="P136" s="51"/>
      <c r="Q136" s="28" t="s">
        <v>4</v>
      </c>
      <c r="R136" s="28"/>
      <c r="S136" s="28" t="s">
        <v>4</v>
      </c>
      <c r="T136" s="28"/>
      <c r="U136" s="28" t="s">
        <v>4</v>
      </c>
      <c r="V136" s="28"/>
      <c r="W136" s="28" t="s">
        <v>4</v>
      </c>
      <c r="X136" s="28"/>
      <c r="Y136" s="28" t="s">
        <v>4</v>
      </c>
      <c r="Z136" s="10" t="str">
        <f>IF(AND('Section 8'!$L$4=No,OR($BG136=FALSE,$BH136=FALSE)),Tab_NotReq,
IF(AND($A136="",$B136="",$D136="",$F136="",$H136="",$J136="",$P136="",$X136="",$AB136="",$AC136=""),"",
IF(COUNTIF($AB136:$BC136,Incomplete)&gt;=1,Incomplete_or_multiple_errors&amp;": "&amp;INDEX($AB$2:$BC$4,1,MATCH(Incomplete,$AB136:$BC136,0)),Complete)))</f>
        <v/>
      </c>
      <c r="AA136" s="27"/>
      <c r="AB136" s="10" t="str">
        <f t="shared" si="65"/>
        <v/>
      </c>
      <c r="AC136" s="10" t="str">
        <f>IF($AC$1=No,"",
IF(OR(BG136=FALSE,BH136=FALSE),"",
IF(AND(SUMPRODUCT(--(BI136:BI$1003=TRUE))=0,SUMPRODUCT(--(BJ136:BJ$1003=TRUE))=0),"",Incomplete)))</f>
        <v/>
      </c>
      <c r="AD136" s="10" t="str">
        <f t="shared" si="66"/>
        <v/>
      </c>
      <c r="AE136" s="10"/>
      <c r="AF136" s="10" t="str" cm="1">
        <f t="array" ref="AF136">IF(AF$1=No,"",IF(ISBLANK($A136)=TRUE,"",
IF(SUMPRODUCT(--('Section 11'!$C$4:$C$337=$A136))=0,Incomplete,Complete)))</f>
        <v/>
      </c>
      <c r="AG136" s="10" t="str">
        <f t="shared" si="67"/>
        <v/>
      </c>
      <c r="AH136" s="10" t="str">
        <f t="shared" si="68"/>
        <v/>
      </c>
      <c r="AI136" s="10" t="str">
        <f t="shared" si="69"/>
        <v/>
      </c>
      <c r="AJ136" s="10" t="str">
        <f t="shared" si="70"/>
        <v/>
      </c>
      <c r="AK136" s="10" t="str">
        <f t="shared" si="71"/>
        <v/>
      </c>
      <c r="AL136" s="10" t="str">
        <f t="shared" si="72"/>
        <v/>
      </c>
      <c r="AM136" s="10" t="str">
        <f t="shared" si="73"/>
        <v/>
      </c>
      <c r="AN136" s="10" t="str">
        <f t="shared" si="74"/>
        <v/>
      </c>
      <c r="AO136" s="10" t="str">
        <f t="shared" si="75"/>
        <v/>
      </c>
      <c r="AP136" s="10" t="str">
        <f t="shared" si="76"/>
        <v/>
      </c>
      <c r="AQ136" s="10" t="str">
        <f t="shared" si="77"/>
        <v/>
      </c>
      <c r="AR136" s="10" t="str">
        <f t="shared" si="78"/>
        <v/>
      </c>
      <c r="AS136" s="10" t="str">
        <f t="shared" si="79"/>
        <v/>
      </c>
      <c r="AT136" s="10" t="str">
        <f t="shared" si="80"/>
        <v/>
      </c>
      <c r="AU136" s="10" t="str">
        <f t="shared" si="81"/>
        <v/>
      </c>
      <c r="AV136" s="10" t="str">
        <f t="shared" si="82"/>
        <v/>
      </c>
      <c r="AW136" s="10" t="str">
        <f t="shared" si="83"/>
        <v/>
      </c>
      <c r="AX136" s="10" t="str">
        <f t="shared" si="84"/>
        <v/>
      </c>
      <c r="AY136" s="10" t="str">
        <f t="shared" si="85"/>
        <v/>
      </c>
      <c r="AZ136" s="10" t="str">
        <f t="shared" si="86"/>
        <v/>
      </c>
      <c r="BA136" s="10" t="str">
        <f t="shared" si="87"/>
        <v/>
      </c>
      <c r="BB136" s="10" t="str">
        <f t="shared" si="88"/>
        <v/>
      </c>
      <c r="BC136" s="10" t="str">
        <f t="shared" si="89"/>
        <v/>
      </c>
      <c r="BD136" s="10"/>
      <c r="BE136" s="10" t="str">
        <f t="shared" si="90"/>
        <v/>
      </c>
      <c r="BG136" s="10" t="b">
        <f t="shared" si="93"/>
        <v>1</v>
      </c>
      <c r="BH136" s="10" t="b">
        <f t="shared" si="91"/>
        <v>1</v>
      </c>
      <c r="BI136" s="10" t="b">
        <f t="shared" si="94"/>
        <v>0</v>
      </c>
      <c r="BJ136" s="10" t="b">
        <f t="shared" si="92"/>
        <v>0</v>
      </c>
    </row>
    <row r="137" spans="1:62" x14ac:dyDescent="0.35">
      <c r="A137" s="51"/>
      <c r="B137" s="28"/>
      <c r="C137" s="28" t="s">
        <v>4</v>
      </c>
      <c r="D137" s="28"/>
      <c r="E137" s="28" t="s">
        <v>4</v>
      </c>
      <c r="F137" s="28"/>
      <c r="G137" s="51" t="s">
        <v>4</v>
      </c>
      <c r="H137" s="28"/>
      <c r="I137" s="28" t="s">
        <v>4</v>
      </c>
      <c r="J137" s="28"/>
      <c r="K137" s="28" t="s">
        <v>4</v>
      </c>
      <c r="L137" s="28" t="s">
        <v>454</v>
      </c>
      <c r="M137" s="28"/>
      <c r="N137" s="28"/>
      <c r="O137" s="28" t="s">
        <v>4</v>
      </c>
      <c r="P137" s="51"/>
      <c r="Q137" s="28" t="s">
        <v>4</v>
      </c>
      <c r="R137" s="28"/>
      <c r="S137" s="28" t="s">
        <v>4</v>
      </c>
      <c r="T137" s="28"/>
      <c r="U137" s="28" t="s">
        <v>4</v>
      </c>
      <c r="V137" s="28"/>
      <c r="W137" s="28" t="s">
        <v>4</v>
      </c>
      <c r="X137" s="28"/>
      <c r="Y137" s="28" t="s">
        <v>4</v>
      </c>
      <c r="Z137" s="10" t="str">
        <f>IF(AND('Section 8'!$L$4=No,OR($BG137=FALSE,$BH137=FALSE)),Tab_NotReq,
IF(AND($A137="",$B137="",$D137="",$F137="",$H137="",$J137="",$P137="",$X137="",$AB137="",$AC137=""),"",
IF(COUNTIF($AB137:$BC137,Incomplete)&gt;=1,Incomplete_or_multiple_errors&amp;": "&amp;INDEX($AB$2:$BC$4,1,MATCH(Incomplete,$AB137:$BC137,0)),Complete)))</f>
        <v/>
      </c>
      <c r="AA137" s="27"/>
      <c r="AB137" s="10" t="str">
        <f t="shared" si="65"/>
        <v/>
      </c>
      <c r="AC137" s="10" t="str">
        <f>IF($AC$1=No,"",
IF(OR(BG137=FALSE,BH137=FALSE),"",
IF(AND(SUMPRODUCT(--(BI137:BI$1003=TRUE))=0,SUMPRODUCT(--(BJ137:BJ$1003=TRUE))=0),"",Incomplete)))</f>
        <v/>
      </c>
      <c r="AD137" s="10" t="str">
        <f t="shared" si="66"/>
        <v/>
      </c>
      <c r="AE137" s="10"/>
      <c r="AF137" s="10" t="str" cm="1">
        <f t="array" ref="AF137">IF(AF$1=No,"",IF(ISBLANK($A137)=TRUE,"",
IF(SUMPRODUCT(--('Section 11'!$C$4:$C$337=$A137))=0,Incomplete,Complete)))</f>
        <v/>
      </c>
      <c r="AG137" s="10" t="str">
        <f t="shared" si="67"/>
        <v/>
      </c>
      <c r="AH137" s="10" t="str">
        <f t="shared" si="68"/>
        <v/>
      </c>
      <c r="AI137" s="10" t="str">
        <f t="shared" si="69"/>
        <v/>
      </c>
      <c r="AJ137" s="10" t="str">
        <f t="shared" si="70"/>
        <v/>
      </c>
      <c r="AK137" s="10" t="str">
        <f t="shared" si="71"/>
        <v/>
      </c>
      <c r="AL137" s="10" t="str">
        <f t="shared" si="72"/>
        <v/>
      </c>
      <c r="AM137" s="10" t="str">
        <f t="shared" si="73"/>
        <v/>
      </c>
      <c r="AN137" s="10" t="str">
        <f t="shared" si="74"/>
        <v/>
      </c>
      <c r="AO137" s="10" t="str">
        <f t="shared" si="75"/>
        <v/>
      </c>
      <c r="AP137" s="10" t="str">
        <f t="shared" si="76"/>
        <v/>
      </c>
      <c r="AQ137" s="10" t="str">
        <f t="shared" si="77"/>
        <v/>
      </c>
      <c r="AR137" s="10" t="str">
        <f t="shared" si="78"/>
        <v/>
      </c>
      <c r="AS137" s="10" t="str">
        <f t="shared" si="79"/>
        <v/>
      </c>
      <c r="AT137" s="10" t="str">
        <f t="shared" si="80"/>
        <v/>
      </c>
      <c r="AU137" s="10" t="str">
        <f t="shared" si="81"/>
        <v/>
      </c>
      <c r="AV137" s="10" t="str">
        <f t="shared" si="82"/>
        <v/>
      </c>
      <c r="AW137" s="10" t="str">
        <f t="shared" si="83"/>
        <v/>
      </c>
      <c r="AX137" s="10" t="str">
        <f t="shared" si="84"/>
        <v/>
      </c>
      <c r="AY137" s="10" t="str">
        <f t="shared" si="85"/>
        <v/>
      </c>
      <c r="AZ137" s="10" t="str">
        <f t="shared" si="86"/>
        <v/>
      </c>
      <c r="BA137" s="10" t="str">
        <f t="shared" si="87"/>
        <v/>
      </c>
      <c r="BB137" s="10" t="str">
        <f t="shared" si="88"/>
        <v/>
      </c>
      <c r="BC137" s="10" t="str">
        <f t="shared" si="89"/>
        <v/>
      </c>
      <c r="BD137" s="10"/>
      <c r="BE137" s="10" t="str">
        <f t="shared" si="90"/>
        <v/>
      </c>
      <c r="BG137" s="10" t="b">
        <f t="shared" si="93"/>
        <v>1</v>
      </c>
      <c r="BH137" s="10" t="b">
        <f t="shared" si="91"/>
        <v>1</v>
      </c>
      <c r="BI137" s="10" t="b">
        <f t="shared" si="94"/>
        <v>0</v>
      </c>
      <c r="BJ137" s="10" t="b">
        <f t="shared" si="92"/>
        <v>0</v>
      </c>
    </row>
    <row r="138" spans="1:62" x14ac:dyDescent="0.35">
      <c r="A138" s="51"/>
      <c r="B138" s="28"/>
      <c r="C138" s="28" t="s">
        <v>4</v>
      </c>
      <c r="D138" s="28"/>
      <c r="E138" s="28" t="s">
        <v>4</v>
      </c>
      <c r="F138" s="28"/>
      <c r="G138" s="51" t="s">
        <v>4</v>
      </c>
      <c r="H138" s="28"/>
      <c r="I138" s="28" t="s">
        <v>4</v>
      </c>
      <c r="J138" s="28"/>
      <c r="K138" s="28" t="s">
        <v>4</v>
      </c>
      <c r="L138" s="28" t="s">
        <v>454</v>
      </c>
      <c r="M138" s="28"/>
      <c r="N138" s="28"/>
      <c r="O138" s="28" t="s">
        <v>4</v>
      </c>
      <c r="P138" s="51"/>
      <c r="Q138" s="28" t="s">
        <v>4</v>
      </c>
      <c r="R138" s="28"/>
      <c r="S138" s="28" t="s">
        <v>4</v>
      </c>
      <c r="T138" s="28"/>
      <c r="U138" s="28" t="s">
        <v>4</v>
      </c>
      <c r="V138" s="28"/>
      <c r="W138" s="28" t="s">
        <v>4</v>
      </c>
      <c r="X138" s="28"/>
      <c r="Y138" s="28" t="s">
        <v>4</v>
      </c>
      <c r="Z138" s="10" t="str">
        <f>IF(AND('Section 8'!$L$4=No,OR($BG138=FALSE,$BH138=FALSE)),Tab_NotReq,
IF(AND($A138="",$B138="",$D138="",$F138="",$H138="",$J138="",$P138="",$X138="",$AB138="",$AC138=""),"",
IF(COUNTIF($AB138:$BC138,Incomplete)&gt;=1,Incomplete_or_multiple_errors&amp;": "&amp;INDEX($AB$2:$BC$4,1,MATCH(Incomplete,$AB138:$BC138,0)),Complete)))</f>
        <v/>
      </c>
      <c r="AA138" s="27"/>
      <c r="AB138" s="10" t="str">
        <f t="shared" si="65"/>
        <v/>
      </c>
      <c r="AC138" s="10" t="str">
        <f>IF($AC$1=No,"",
IF(OR(BG138=FALSE,BH138=FALSE),"",
IF(AND(SUMPRODUCT(--(BI138:BI$1003=TRUE))=0,SUMPRODUCT(--(BJ138:BJ$1003=TRUE))=0),"",Incomplete)))</f>
        <v/>
      </c>
      <c r="AD138" s="10" t="str">
        <f t="shared" si="66"/>
        <v/>
      </c>
      <c r="AE138" s="10"/>
      <c r="AF138" s="10" t="str" cm="1">
        <f t="array" ref="AF138">IF(AF$1=No,"",IF(ISBLANK($A138)=TRUE,"",
IF(SUMPRODUCT(--('Section 11'!$C$4:$C$337=$A138))=0,Incomplete,Complete)))</f>
        <v/>
      </c>
      <c r="AG138" s="10" t="str">
        <f t="shared" si="67"/>
        <v/>
      </c>
      <c r="AH138" s="10" t="str">
        <f t="shared" si="68"/>
        <v/>
      </c>
      <c r="AI138" s="10" t="str">
        <f t="shared" si="69"/>
        <v/>
      </c>
      <c r="AJ138" s="10" t="str">
        <f t="shared" si="70"/>
        <v/>
      </c>
      <c r="AK138" s="10" t="str">
        <f t="shared" si="71"/>
        <v/>
      </c>
      <c r="AL138" s="10" t="str">
        <f t="shared" si="72"/>
        <v/>
      </c>
      <c r="AM138" s="10" t="str">
        <f t="shared" si="73"/>
        <v/>
      </c>
      <c r="AN138" s="10" t="str">
        <f t="shared" si="74"/>
        <v/>
      </c>
      <c r="AO138" s="10" t="str">
        <f t="shared" si="75"/>
        <v/>
      </c>
      <c r="AP138" s="10" t="str">
        <f t="shared" si="76"/>
        <v/>
      </c>
      <c r="AQ138" s="10" t="str">
        <f t="shared" si="77"/>
        <v/>
      </c>
      <c r="AR138" s="10" t="str">
        <f t="shared" si="78"/>
        <v/>
      </c>
      <c r="AS138" s="10" t="str">
        <f t="shared" si="79"/>
        <v/>
      </c>
      <c r="AT138" s="10" t="str">
        <f t="shared" si="80"/>
        <v/>
      </c>
      <c r="AU138" s="10" t="str">
        <f t="shared" si="81"/>
        <v/>
      </c>
      <c r="AV138" s="10" t="str">
        <f t="shared" si="82"/>
        <v/>
      </c>
      <c r="AW138" s="10" t="str">
        <f t="shared" si="83"/>
        <v/>
      </c>
      <c r="AX138" s="10" t="str">
        <f t="shared" si="84"/>
        <v/>
      </c>
      <c r="AY138" s="10" t="str">
        <f t="shared" si="85"/>
        <v/>
      </c>
      <c r="AZ138" s="10" t="str">
        <f t="shared" si="86"/>
        <v/>
      </c>
      <c r="BA138" s="10" t="str">
        <f t="shared" si="87"/>
        <v/>
      </c>
      <c r="BB138" s="10" t="str">
        <f t="shared" si="88"/>
        <v/>
      </c>
      <c r="BC138" s="10" t="str">
        <f t="shared" si="89"/>
        <v/>
      </c>
      <c r="BD138" s="10"/>
      <c r="BE138" s="10" t="str">
        <f t="shared" si="90"/>
        <v/>
      </c>
      <c r="BG138" s="10" t="b">
        <f t="shared" si="93"/>
        <v>1</v>
      </c>
      <c r="BH138" s="10" t="b">
        <f t="shared" si="91"/>
        <v>1</v>
      </c>
      <c r="BI138" s="10" t="b">
        <f t="shared" si="94"/>
        <v>0</v>
      </c>
      <c r="BJ138" s="10" t="b">
        <f t="shared" si="92"/>
        <v>0</v>
      </c>
    </row>
    <row r="139" spans="1:62" x14ac:dyDescent="0.35">
      <c r="A139" s="51"/>
      <c r="B139" s="28"/>
      <c r="C139" s="28" t="s">
        <v>4</v>
      </c>
      <c r="D139" s="28"/>
      <c r="E139" s="28" t="s">
        <v>4</v>
      </c>
      <c r="F139" s="28"/>
      <c r="G139" s="51" t="s">
        <v>4</v>
      </c>
      <c r="H139" s="28"/>
      <c r="I139" s="28" t="s">
        <v>4</v>
      </c>
      <c r="J139" s="28"/>
      <c r="K139" s="28" t="s">
        <v>4</v>
      </c>
      <c r="L139" s="28" t="s">
        <v>454</v>
      </c>
      <c r="M139" s="28"/>
      <c r="N139" s="28"/>
      <c r="O139" s="28" t="s">
        <v>4</v>
      </c>
      <c r="P139" s="51"/>
      <c r="Q139" s="28" t="s">
        <v>4</v>
      </c>
      <c r="R139" s="28"/>
      <c r="S139" s="28" t="s">
        <v>4</v>
      </c>
      <c r="T139" s="28"/>
      <c r="U139" s="28" t="s">
        <v>4</v>
      </c>
      <c r="V139" s="28"/>
      <c r="W139" s="28" t="s">
        <v>4</v>
      </c>
      <c r="X139" s="28"/>
      <c r="Y139" s="28" t="s">
        <v>4</v>
      </c>
      <c r="Z139" s="10" t="str">
        <f>IF(AND('Section 8'!$L$4=No,OR($BG139=FALSE,$BH139=FALSE)),Tab_NotReq,
IF(AND($A139="",$B139="",$D139="",$F139="",$H139="",$J139="",$P139="",$X139="",$AB139="",$AC139=""),"",
IF(COUNTIF($AB139:$BC139,Incomplete)&gt;=1,Incomplete_or_multiple_errors&amp;": "&amp;INDEX($AB$2:$BC$4,1,MATCH(Incomplete,$AB139:$BC139,0)),Complete)))</f>
        <v/>
      </c>
      <c r="AA139" s="27"/>
      <c r="AB139" s="10" t="str">
        <f t="shared" si="65"/>
        <v/>
      </c>
      <c r="AC139" s="10" t="str">
        <f>IF($AC$1=No,"",
IF(OR(BG139=FALSE,BH139=FALSE),"",
IF(AND(SUMPRODUCT(--(BI139:BI$1003=TRUE))=0,SUMPRODUCT(--(BJ139:BJ$1003=TRUE))=0),"",Incomplete)))</f>
        <v/>
      </c>
      <c r="AD139" s="10" t="str">
        <f t="shared" si="66"/>
        <v/>
      </c>
      <c r="AE139" s="10"/>
      <c r="AF139" s="10" t="str" cm="1">
        <f t="array" ref="AF139">IF(AF$1=No,"",IF(ISBLANK($A139)=TRUE,"",
IF(SUMPRODUCT(--('Section 11'!$C$4:$C$337=$A139))=0,Incomplete,Complete)))</f>
        <v/>
      </c>
      <c r="AG139" s="10" t="str">
        <f t="shared" si="67"/>
        <v/>
      </c>
      <c r="AH139" s="10" t="str">
        <f t="shared" si="68"/>
        <v/>
      </c>
      <c r="AI139" s="10" t="str">
        <f t="shared" si="69"/>
        <v/>
      </c>
      <c r="AJ139" s="10" t="str">
        <f t="shared" si="70"/>
        <v/>
      </c>
      <c r="AK139" s="10" t="str">
        <f t="shared" si="71"/>
        <v/>
      </c>
      <c r="AL139" s="10" t="str">
        <f t="shared" si="72"/>
        <v/>
      </c>
      <c r="AM139" s="10" t="str">
        <f t="shared" si="73"/>
        <v/>
      </c>
      <c r="AN139" s="10" t="str">
        <f t="shared" si="74"/>
        <v/>
      </c>
      <c r="AO139" s="10" t="str">
        <f t="shared" si="75"/>
        <v/>
      </c>
      <c r="AP139" s="10" t="str">
        <f t="shared" si="76"/>
        <v/>
      </c>
      <c r="AQ139" s="10" t="str">
        <f t="shared" si="77"/>
        <v/>
      </c>
      <c r="AR139" s="10" t="str">
        <f t="shared" si="78"/>
        <v/>
      </c>
      <c r="AS139" s="10" t="str">
        <f t="shared" si="79"/>
        <v/>
      </c>
      <c r="AT139" s="10" t="str">
        <f t="shared" si="80"/>
        <v/>
      </c>
      <c r="AU139" s="10" t="str">
        <f t="shared" si="81"/>
        <v/>
      </c>
      <c r="AV139" s="10" t="str">
        <f t="shared" si="82"/>
        <v/>
      </c>
      <c r="AW139" s="10" t="str">
        <f t="shared" si="83"/>
        <v/>
      </c>
      <c r="AX139" s="10" t="str">
        <f t="shared" si="84"/>
        <v/>
      </c>
      <c r="AY139" s="10" t="str">
        <f t="shared" si="85"/>
        <v/>
      </c>
      <c r="AZ139" s="10" t="str">
        <f t="shared" si="86"/>
        <v/>
      </c>
      <c r="BA139" s="10" t="str">
        <f t="shared" si="87"/>
        <v/>
      </c>
      <c r="BB139" s="10" t="str">
        <f t="shared" si="88"/>
        <v/>
      </c>
      <c r="BC139" s="10" t="str">
        <f t="shared" si="89"/>
        <v/>
      </c>
      <c r="BD139" s="10"/>
      <c r="BE139" s="10" t="str">
        <f t="shared" si="90"/>
        <v/>
      </c>
      <c r="BG139" s="10" t="b">
        <f t="shared" si="93"/>
        <v>1</v>
      </c>
      <c r="BH139" s="10" t="b">
        <f t="shared" si="91"/>
        <v>1</v>
      </c>
      <c r="BI139" s="10" t="b">
        <f t="shared" si="94"/>
        <v>0</v>
      </c>
      <c r="BJ139" s="10" t="b">
        <f t="shared" si="92"/>
        <v>0</v>
      </c>
    </row>
    <row r="140" spans="1:62" x14ac:dyDescent="0.35">
      <c r="A140" s="51"/>
      <c r="B140" s="28"/>
      <c r="C140" s="28" t="s">
        <v>4</v>
      </c>
      <c r="D140" s="28"/>
      <c r="E140" s="28" t="s">
        <v>4</v>
      </c>
      <c r="F140" s="28"/>
      <c r="G140" s="51" t="s">
        <v>4</v>
      </c>
      <c r="H140" s="28"/>
      <c r="I140" s="28" t="s">
        <v>4</v>
      </c>
      <c r="J140" s="28"/>
      <c r="K140" s="28" t="s">
        <v>4</v>
      </c>
      <c r="L140" s="28" t="s">
        <v>454</v>
      </c>
      <c r="M140" s="28"/>
      <c r="N140" s="28"/>
      <c r="O140" s="28" t="s">
        <v>4</v>
      </c>
      <c r="P140" s="51"/>
      <c r="Q140" s="28" t="s">
        <v>4</v>
      </c>
      <c r="R140" s="28"/>
      <c r="S140" s="28" t="s">
        <v>4</v>
      </c>
      <c r="T140" s="28"/>
      <c r="U140" s="28" t="s">
        <v>4</v>
      </c>
      <c r="V140" s="28"/>
      <c r="W140" s="28" t="s">
        <v>4</v>
      </c>
      <c r="X140" s="28"/>
      <c r="Y140" s="28" t="s">
        <v>4</v>
      </c>
      <c r="Z140" s="10" t="str">
        <f>IF(AND('Section 8'!$L$4=No,OR($BG140=FALSE,$BH140=FALSE)),Tab_NotReq,
IF(AND($A140="",$B140="",$D140="",$F140="",$H140="",$J140="",$P140="",$X140="",$AB140="",$AC140=""),"",
IF(COUNTIF($AB140:$BC140,Incomplete)&gt;=1,Incomplete_or_multiple_errors&amp;": "&amp;INDEX($AB$2:$BC$4,1,MATCH(Incomplete,$AB140:$BC140,0)),Complete)))</f>
        <v/>
      </c>
      <c r="AA140" s="27"/>
      <c r="AB140" s="10" t="str">
        <f t="shared" si="65"/>
        <v/>
      </c>
      <c r="AC140" s="10" t="str">
        <f>IF($AC$1=No,"",
IF(OR(BG140=FALSE,BH140=FALSE),"",
IF(AND(SUMPRODUCT(--(BI140:BI$1003=TRUE))=0,SUMPRODUCT(--(BJ140:BJ$1003=TRUE))=0),"",Incomplete)))</f>
        <v/>
      </c>
      <c r="AD140" s="10" t="str">
        <f t="shared" si="66"/>
        <v/>
      </c>
      <c r="AE140" s="10"/>
      <c r="AF140" s="10" t="str" cm="1">
        <f t="array" ref="AF140">IF(AF$1=No,"",IF(ISBLANK($A140)=TRUE,"",
IF(SUMPRODUCT(--('Section 11'!$C$4:$C$337=$A140))=0,Incomplete,Complete)))</f>
        <v/>
      </c>
      <c r="AG140" s="10" t="str">
        <f t="shared" si="67"/>
        <v/>
      </c>
      <c r="AH140" s="10" t="str">
        <f t="shared" si="68"/>
        <v/>
      </c>
      <c r="AI140" s="10" t="str">
        <f t="shared" si="69"/>
        <v/>
      </c>
      <c r="AJ140" s="10" t="str">
        <f t="shared" si="70"/>
        <v/>
      </c>
      <c r="AK140" s="10" t="str">
        <f t="shared" si="71"/>
        <v/>
      </c>
      <c r="AL140" s="10" t="str">
        <f t="shared" si="72"/>
        <v/>
      </c>
      <c r="AM140" s="10" t="str">
        <f t="shared" si="73"/>
        <v/>
      </c>
      <c r="AN140" s="10" t="str">
        <f t="shared" si="74"/>
        <v/>
      </c>
      <c r="AO140" s="10" t="str">
        <f t="shared" si="75"/>
        <v/>
      </c>
      <c r="AP140" s="10" t="str">
        <f t="shared" si="76"/>
        <v/>
      </c>
      <c r="AQ140" s="10" t="str">
        <f t="shared" si="77"/>
        <v/>
      </c>
      <c r="AR140" s="10" t="str">
        <f t="shared" si="78"/>
        <v/>
      </c>
      <c r="AS140" s="10" t="str">
        <f t="shared" si="79"/>
        <v/>
      </c>
      <c r="AT140" s="10" t="str">
        <f t="shared" si="80"/>
        <v/>
      </c>
      <c r="AU140" s="10" t="str">
        <f t="shared" si="81"/>
        <v/>
      </c>
      <c r="AV140" s="10" t="str">
        <f t="shared" si="82"/>
        <v/>
      </c>
      <c r="AW140" s="10" t="str">
        <f t="shared" si="83"/>
        <v/>
      </c>
      <c r="AX140" s="10" t="str">
        <f t="shared" si="84"/>
        <v/>
      </c>
      <c r="AY140" s="10" t="str">
        <f t="shared" si="85"/>
        <v/>
      </c>
      <c r="AZ140" s="10" t="str">
        <f t="shared" si="86"/>
        <v/>
      </c>
      <c r="BA140" s="10" t="str">
        <f t="shared" si="87"/>
        <v/>
      </c>
      <c r="BB140" s="10" t="str">
        <f t="shared" si="88"/>
        <v/>
      </c>
      <c r="BC140" s="10" t="str">
        <f t="shared" si="89"/>
        <v/>
      </c>
      <c r="BD140" s="10"/>
      <c r="BE140" s="10" t="str">
        <f t="shared" si="90"/>
        <v/>
      </c>
      <c r="BG140" s="10" t="b">
        <f t="shared" si="93"/>
        <v>1</v>
      </c>
      <c r="BH140" s="10" t="b">
        <f t="shared" si="91"/>
        <v>1</v>
      </c>
      <c r="BI140" s="10" t="b">
        <f t="shared" si="94"/>
        <v>0</v>
      </c>
      <c r="BJ140" s="10" t="b">
        <f t="shared" si="92"/>
        <v>0</v>
      </c>
    </row>
    <row r="141" spans="1:62" x14ac:dyDescent="0.35">
      <c r="A141" s="51"/>
      <c r="B141" s="28"/>
      <c r="C141" s="28" t="s">
        <v>4</v>
      </c>
      <c r="D141" s="28"/>
      <c r="E141" s="28" t="s">
        <v>4</v>
      </c>
      <c r="F141" s="28"/>
      <c r="G141" s="51" t="s">
        <v>4</v>
      </c>
      <c r="H141" s="28"/>
      <c r="I141" s="28" t="s">
        <v>4</v>
      </c>
      <c r="J141" s="28"/>
      <c r="K141" s="28" t="s">
        <v>4</v>
      </c>
      <c r="L141" s="28" t="s">
        <v>454</v>
      </c>
      <c r="M141" s="28"/>
      <c r="N141" s="28"/>
      <c r="O141" s="28" t="s">
        <v>4</v>
      </c>
      <c r="P141" s="51"/>
      <c r="Q141" s="28" t="s">
        <v>4</v>
      </c>
      <c r="R141" s="28"/>
      <c r="S141" s="28" t="s">
        <v>4</v>
      </c>
      <c r="T141" s="28"/>
      <c r="U141" s="28" t="s">
        <v>4</v>
      </c>
      <c r="V141" s="28"/>
      <c r="W141" s="28" t="s">
        <v>4</v>
      </c>
      <c r="X141" s="28"/>
      <c r="Y141" s="28" t="s">
        <v>4</v>
      </c>
      <c r="Z141" s="10" t="str">
        <f>IF(AND('Section 8'!$L$4=No,OR($BG141=FALSE,$BH141=FALSE)),Tab_NotReq,
IF(AND($A141="",$B141="",$D141="",$F141="",$H141="",$J141="",$P141="",$X141="",$AB141="",$AC141=""),"",
IF(COUNTIF($AB141:$BC141,Incomplete)&gt;=1,Incomplete_or_multiple_errors&amp;": "&amp;INDEX($AB$2:$BC$4,1,MATCH(Incomplete,$AB141:$BC141,0)),Complete)))</f>
        <v/>
      </c>
      <c r="AA141" s="27"/>
      <c r="AB141" s="10" t="str">
        <f t="shared" si="65"/>
        <v/>
      </c>
      <c r="AC141" s="10" t="str">
        <f>IF($AC$1=No,"",
IF(OR(BG141=FALSE,BH141=FALSE),"",
IF(AND(SUMPRODUCT(--(BI141:BI$1003=TRUE))=0,SUMPRODUCT(--(BJ141:BJ$1003=TRUE))=0),"",Incomplete)))</f>
        <v/>
      </c>
      <c r="AD141" s="10" t="str">
        <f t="shared" si="66"/>
        <v/>
      </c>
      <c r="AE141" s="10"/>
      <c r="AF141" s="10" t="str" cm="1">
        <f t="array" ref="AF141">IF(AF$1=No,"",IF(ISBLANK($A141)=TRUE,"",
IF(SUMPRODUCT(--('Section 11'!$C$4:$C$337=$A141))=0,Incomplete,Complete)))</f>
        <v/>
      </c>
      <c r="AG141" s="10" t="str">
        <f t="shared" si="67"/>
        <v/>
      </c>
      <c r="AH141" s="10" t="str">
        <f t="shared" si="68"/>
        <v/>
      </c>
      <c r="AI141" s="10" t="str">
        <f t="shared" si="69"/>
        <v/>
      </c>
      <c r="AJ141" s="10" t="str">
        <f t="shared" si="70"/>
        <v/>
      </c>
      <c r="AK141" s="10" t="str">
        <f t="shared" si="71"/>
        <v/>
      </c>
      <c r="AL141" s="10" t="str">
        <f t="shared" si="72"/>
        <v/>
      </c>
      <c r="AM141" s="10" t="str">
        <f t="shared" si="73"/>
        <v/>
      </c>
      <c r="AN141" s="10" t="str">
        <f t="shared" si="74"/>
        <v/>
      </c>
      <c r="AO141" s="10" t="str">
        <f t="shared" si="75"/>
        <v/>
      </c>
      <c r="AP141" s="10" t="str">
        <f t="shared" si="76"/>
        <v/>
      </c>
      <c r="AQ141" s="10" t="str">
        <f t="shared" si="77"/>
        <v/>
      </c>
      <c r="AR141" s="10" t="str">
        <f t="shared" si="78"/>
        <v/>
      </c>
      <c r="AS141" s="10" t="str">
        <f t="shared" si="79"/>
        <v/>
      </c>
      <c r="AT141" s="10" t="str">
        <f t="shared" si="80"/>
        <v/>
      </c>
      <c r="AU141" s="10" t="str">
        <f t="shared" si="81"/>
        <v/>
      </c>
      <c r="AV141" s="10" t="str">
        <f t="shared" si="82"/>
        <v/>
      </c>
      <c r="AW141" s="10" t="str">
        <f t="shared" si="83"/>
        <v/>
      </c>
      <c r="AX141" s="10" t="str">
        <f t="shared" si="84"/>
        <v/>
      </c>
      <c r="AY141" s="10" t="str">
        <f t="shared" si="85"/>
        <v/>
      </c>
      <c r="AZ141" s="10" t="str">
        <f t="shared" si="86"/>
        <v/>
      </c>
      <c r="BA141" s="10" t="str">
        <f t="shared" si="87"/>
        <v/>
      </c>
      <c r="BB141" s="10" t="str">
        <f t="shared" si="88"/>
        <v/>
      </c>
      <c r="BC141" s="10" t="str">
        <f t="shared" si="89"/>
        <v/>
      </c>
      <c r="BD141" s="10"/>
      <c r="BE141" s="10" t="str">
        <f t="shared" si="90"/>
        <v/>
      </c>
      <c r="BG141" s="10" t="b">
        <f t="shared" si="93"/>
        <v>1</v>
      </c>
      <c r="BH141" s="10" t="b">
        <f t="shared" si="91"/>
        <v>1</v>
      </c>
      <c r="BI141" s="10" t="b">
        <f t="shared" si="94"/>
        <v>0</v>
      </c>
      <c r="BJ141" s="10" t="b">
        <f t="shared" si="92"/>
        <v>0</v>
      </c>
    </row>
    <row r="142" spans="1:62" x14ac:dyDescent="0.35">
      <c r="A142" s="51"/>
      <c r="B142" s="28"/>
      <c r="C142" s="28" t="s">
        <v>4</v>
      </c>
      <c r="D142" s="28"/>
      <c r="E142" s="28" t="s">
        <v>4</v>
      </c>
      <c r="F142" s="28"/>
      <c r="G142" s="51" t="s">
        <v>4</v>
      </c>
      <c r="H142" s="28"/>
      <c r="I142" s="28" t="s">
        <v>4</v>
      </c>
      <c r="J142" s="28"/>
      <c r="K142" s="28" t="s">
        <v>4</v>
      </c>
      <c r="L142" s="28" t="s">
        <v>454</v>
      </c>
      <c r="M142" s="28"/>
      <c r="N142" s="28"/>
      <c r="O142" s="28" t="s">
        <v>4</v>
      </c>
      <c r="P142" s="51"/>
      <c r="Q142" s="28" t="s">
        <v>4</v>
      </c>
      <c r="R142" s="28"/>
      <c r="S142" s="28" t="s">
        <v>4</v>
      </c>
      <c r="T142" s="28"/>
      <c r="U142" s="28" t="s">
        <v>4</v>
      </c>
      <c r="V142" s="28"/>
      <c r="W142" s="28" t="s">
        <v>4</v>
      </c>
      <c r="X142" s="28"/>
      <c r="Y142" s="28" t="s">
        <v>4</v>
      </c>
      <c r="Z142" s="10" t="str">
        <f>IF(AND('Section 8'!$L$4=No,OR($BG142=FALSE,$BH142=FALSE)),Tab_NotReq,
IF(AND($A142="",$B142="",$D142="",$F142="",$H142="",$J142="",$P142="",$X142="",$AB142="",$AC142=""),"",
IF(COUNTIF($AB142:$BC142,Incomplete)&gt;=1,Incomplete_or_multiple_errors&amp;": "&amp;INDEX($AB$2:$BC$4,1,MATCH(Incomplete,$AB142:$BC142,0)),Complete)))</f>
        <v/>
      </c>
      <c r="AA142" s="27"/>
      <c r="AB142" s="10" t="str">
        <f t="shared" si="65"/>
        <v/>
      </c>
      <c r="AC142" s="10" t="str">
        <f>IF($AC$1=No,"",
IF(OR(BG142=FALSE,BH142=FALSE),"",
IF(AND(SUMPRODUCT(--(BI142:BI$1003=TRUE))=0,SUMPRODUCT(--(BJ142:BJ$1003=TRUE))=0),"",Incomplete)))</f>
        <v/>
      </c>
      <c r="AD142" s="10" t="str">
        <f t="shared" si="66"/>
        <v/>
      </c>
      <c r="AE142" s="10"/>
      <c r="AF142" s="10" t="str" cm="1">
        <f t="array" ref="AF142">IF(AF$1=No,"",IF(ISBLANK($A142)=TRUE,"",
IF(SUMPRODUCT(--('Section 11'!$C$4:$C$337=$A142))=0,Incomplete,Complete)))</f>
        <v/>
      </c>
      <c r="AG142" s="10" t="str">
        <f t="shared" si="67"/>
        <v/>
      </c>
      <c r="AH142" s="10" t="str">
        <f t="shared" si="68"/>
        <v/>
      </c>
      <c r="AI142" s="10" t="str">
        <f t="shared" si="69"/>
        <v/>
      </c>
      <c r="AJ142" s="10" t="str">
        <f t="shared" si="70"/>
        <v/>
      </c>
      <c r="AK142" s="10" t="str">
        <f t="shared" si="71"/>
        <v/>
      </c>
      <c r="AL142" s="10" t="str">
        <f t="shared" si="72"/>
        <v/>
      </c>
      <c r="AM142" s="10" t="str">
        <f t="shared" si="73"/>
        <v/>
      </c>
      <c r="AN142" s="10" t="str">
        <f t="shared" si="74"/>
        <v/>
      </c>
      <c r="AO142" s="10" t="str">
        <f t="shared" si="75"/>
        <v/>
      </c>
      <c r="AP142" s="10" t="str">
        <f t="shared" si="76"/>
        <v/>
      </c>
      <c r="AQ142" s="10" t="str">
        <f t="shared" si="77"/>
        <v/>
      </c>
      <c r="AR142" s="10" t="str">
        <f t="shared" si="78"/>
        <v/>
      </c>
      <c r="AS142" s="10" t="str">
        <f t="shared" si="79"/>
        <v/>
      </c>
      <c r="AT142" s="10" t="str">
        <f t="shared" si="80"/>
        <v/>
      </c>
      <c r="AU142" s="10" t="str">
        <f t="shared" si="81"/>
        <v/>
      </c>
      <c r="AV142" s="10" t="str">
        <f t="shared" si="82"/>
        <v/>
      </c>
      <c r="AW142" s="10" t="str">
        <f t="shared" si="83"/>
        <v/>
      </c>
      <c r="AX142" s="10" t="str">
        <f t="shared" si="84"/>
        <v/>
      </c>
      <c r="AY142" s="10" t="str">
        <f t="shared" si="85"/>
        <v/>
      </c>
      <c r="AZ142" s="10" t="str">
        <f t="shared" si="86"/>
        <v/>
      </c>
      <c r="BA142" s="10" t="str">
        <f t="shared" si="87"/>
        <v/>
      </c>
      <c r="BB142" s="10" t="str">
        <f t="shared" si="88"/>
        <v/>
      </c>
      <c r="BC142" s="10" t="str">
        <f t="shared" si="89"/>
        <v/>
      </c>
      <c r="BD142" s="10"/>
      <c r="BE142" s="10" t="str">
        <f t="shared" si="90"/>
        <v/>
      </c>
      <c r="BG142" s="10" t="b">
        <f t="shared" si="93"/>
        <v>1</v>
      </c>
      <c r="BH142" s="10" t="b">
        <f t="shared" si="91"/>
        <v>1</v>
      </c>
      <c r="BI142" s="10" t="b">
        <f t="shared" si="94"/>
        <v>0</v>
      </c>
      <c r="BJ142" s="10" t="b">
        <f t="shared" si="92"/>
        <v>0</v>
      </c>
    </row>
    <row r="143" spans="1:62" x14ac:dyDescent="0.35">
      <c r="A143" s="51"/>
      <c r="B143" s="28"/>
      <c r="C143" s="28" t="s">
        <v>4</v>
      </c>
      <c r="D143" s="28"/>
      <c r="E143" s="28" t="s">
        <v>4</v>
      </c>
      <c r="F143" s="28"/>
      <c r="G143" s="51" t="s">
        <v>4</v>
      </c>
      <c r="H143" s="28"/>
      <c r="I143" s="28" t="s">
        <v>4</v>
      </c>
      <c r="J143" s="28"/>
      <c r="K143" s="28" t="s">
        <v>4</v>
      </c>
      <c r="L143" s="28" t="s">
        <v>454</v>
      </c>
      <c r="M143" s="28"/>
      <c r="N143" s="28"/>
      <c r="O143" s="28" t="s">
        <v>4</v>
      </c>
      <c r="P143" s="51"/>
      <c r="Q143" s="28" t="s">
        <v>4</v>
      </c>
      <c r="R143" s="28"/>
      <c r="S143" s="28" t="s">
        <v>4</v>
      </c>
      <c r="T143" s="28"/>
      <c r="U143" s="28" t="s">
        <v>4</v>
      </c>
      <c r="V143" s="28"/>
      <c r="W143" s="28" t="s">
        <v>4</v>
      </c>
      <c r="X143" s="28"/>
      <c r="Y143" s="28" t="s">
        <v>4</v>
      </c>
      <c r="Z143" s="10" t="str">
        <f>IF(AND('Section 8'!$L$4=No,OR($BG143=FALSE,$BH143=FALSE)),Tab_NotReq,
IF(AND($A143="",$B143="",$D143="",$F143="",$H143="",$J143="",$P143="",$X143="",$AB143="",$AC143=""),"",
IF(COUNTIF($AB143:$BC143,Incomplete)&gt;=1,Incomplete_or_multiple_errors&amp;": "&amp;INDEX($AB$2:$BC$4,1,MATCH(Incomplete,$AB143:$BC143,0)),Complete)))</f>
        <v/>
      </c>
      <c r="AA143" s="27"/>
      <c r="AB143" s="10" t="str">
        <f t="shared" si="65"/>
        <v/>
      </c>
      <c r="AC143" s="10" t="str">
        <f>IF($AC$1=No,"",
IF(OR(BG143=FALSE,BH143=FALSE),"",
IF(AND(SUMPRODUCT(--(BI143:BI$1003=TRUE))=0,SUMPRODUCT(--(BJ143:BJ$1003=TRUE))=0),"",Incomplete)))</f>
        <v/>
      </c>
      <c r="AD143" s="10" t="str">
        <f t="shared" si="66"/>
        <v/>
      </c>
      <c r="AE143" s="10"/>
      <c r="AF143" s="10" t="str" cm="1">
        <f t="array" ref="AF143">IF(AF$1=No,"",IF(ISBLANK($A143)=TRUE,"",
IF(SUMPRODUCT(--('Section 11'!$C$4:$C$337=$A143))=0,Incomplete,Complete)))</f>
        <v/>
      </c>
      <c r="AG143" s="10" t="str">
        <f t="shared" si="67"/>
        <v/>
      </c>
      <c r="AH143" s="10" t="str">
        <f t="shared" si="68"/>
        <v/>
      </c>
      <c r="AI143" s="10" t="str">
        <f t="shared" si="69"/>
        <v/>
      </c>
      <c r="AJ143" s="10" t="str">
        <f t="shared" si="70"/>
        <v/>
      </c>
      <c r="AK143" s="10" t="str">
        <f t="shared" si="71"/>
        <v/>
      </c>
      <c r="AL143" s="10" t="str">
        <f t="shared" si="72"/>
        <v/>
      </c>
      <c r="AM143" s="10" t="str">
        <f t="shared" si="73"/>
        <v/>
      </c>
      <c r="AN143" s="10" t="str">
        <f t="shared" si="74"/>
        <v/>
      </c>
      <c r="AO143" s="10" t="str">
        <f t="shared" si="75"/>
        <v/>
      </c>
      <c r="AP143" s="10" t="str">
        <f t="shared" si="76"/>
        <v/>
      </c>
      <c r="AQ143" s="10" t="str">
        <f t="shared" si="77"/>
        <v/>
      </c>
      <c r="AR143" s="10" t="str">
        <f t="shared" si="78"/>
        <v/>
      </c>
      <c r="AS143" s="10" t="str">
        <f t="shared" si="79"/>
        <v/>
      </c>
      <c r="AT143" s="10" t="str">
        <f t="shared" si="80"/>
        <v/>
      </c>
      <c r="AU143" s="10" t="str">
        <f t="shared" si="81"/>
        <v/>
      </c>
      <c r="AV143" s="10" t="str">
        <f t="shared" si="82"/>
        <v/>
      </c>
      <c r="AW143" s="10" t="str">
        <f t="shared" si="83"/>
        <v/>
      </c>
      <c r="AX143" s="10" t="str">
        <f t="shared" si="84"/>
        <v/>
      </c>
      <c r="AY143" s="10" t="str">
        <f t="shared" si="85"/>
        <v/>
      </c>
      <c r="AZ143" s="10" t="str">
        <f t="shared" si="86"/>
        <v/>
      </c>
      <c r="BA143" s="10" t="str">
        <f t="shared" si="87"/>
        <v/>
      </c>
      <c r="BB143" s="10" t="str">
        <f t="shared" si="88"/>
        <v/>
      </c>
      <c r="BC143" s="10" t="str">
        <f t="shared" si="89"/>
        <v/>
      </c>
      <c r="BD143" s="10"/>
      <c r="BE143" s="10" t="str">
        <f t="shared" si="90"/>
        <v/>
      </c>
      <c r="BG143" s="10" t="b">
        <f t="shared" si="93"/>
        <v>1</v>
      </c>
      <c r="BH143" s="10" t="b">
        <f t="shared" si="91"/>
        <v>1</v>
      </c>
      <c r="BI143" s="10" t="b">
        <f t="shared" si="94"/>
        <v>0</v>
      </c>
      <c r="BJ143" s="10" t="b">
        <f t="shared" si="92"/>
        <v>0</v>
      </c>
    </row>
    <row r="144" spans="1:62" x14ac:dyDescent="0.35">
      <c r="A144" s="51"/>
      <c r="B144" s="28"/>
      <c r="C144" s="28" t="s">
        <v>4</v>
      </c>
      <c r="D144" s="28"/>
      <c r="E144" s="28" t="s">
        <v>4</v>
      </c>
      <c r="F144" s="28"/>
      <c r="G144" s="51" t="s">
        <v>4</v>
      </c>
      <c r="H144" s="28"/>
      <c r="I144" s="28" t="s">
        <v>4</v>
      </c>
      <c r="J144" s="28"/>
      <c r="K144" s="28" t="s">
        <v>4</v>
      </c>
      <c r="L144" s="28" t="s">
        <v>454</v>
      </c>
      <c r="M144" s="28"/>
      <c r="N144" s="28"/>
      <c r="O144" s="28" t="s">
        <v>4</v>
      </c>
      <c r="P144" s="51"/>
      <c r="Q144" s="28" t="s">
        <v>4</v>
      </c>
      <c r="R144" s="28"/>
      <c r="S144" s="28" t="s">
        <v>4</v>
      </c>
      <c r="T144" s="28"/>
      <c r="U144" s="28" t="s">
        <v>4</v>
      </c>
      <c r="V144" s="28"/>
      <c r="W144" s="28" t="s">
        <v>4</v>
      </c>
      <c r="X144" s="28"/>
      <c r="Y144" s="28" t="s">
        <v>4</v>
      </c>
      <c r="Z144" s="10" t="str">
        <f>IF(AND('Section 8'!$L$4=No,OR($BG144=FALSE,$BH144=FALSE)),Tab_NotReq,
IF(AND($A144="",$B144="",$D144="",$F144="",$H144="",$J144="",$P144="",$X144="",$AB144="",$AC144=""),"",
IF(COUNTIF($AB144:$BC144,Incomplete)&gt;=1,Incomplete_or_multiple_errors&amp;": "&amp;INDEX($AB$2:$BC$4,1,MATCH(Incomplete,$AB144:$BC144,0)),Complete)))</f>
        <v/>
      </c>
      <c r="AA144" s="27"/>
      <c r="AB144" s="10" t="str">
        <f t="shared" si="65"/>
        <v/>
      </c>
      <c r="AC144" s="10" t="str">
        <f>IF($AC$1=No,"",
IF(OR(BG144=FALSE,BH144=FALSE),"",
IF(AND(SUMPRODUCT(--(BI144:BI$1003=TRUE))=0,SUMPRODUCT(--(BJ144:BJ$1003=TRUE))=0),"",Incomplete)))</f>
        <v/>
      </c>
      <c r="AD144" s="10" t="str">
        <f t="shared" si="66"/>
        <v/>
      </c>
      <c r="AE144" s="10"/>
      <c r="AF144" s="10" t="str" cm="1">
        <f t="array" ref="AF144">IF(AF$1=No,"",IF(ISBLANK($A144)=TRUE,"",
IF(SUMPRODUCT(--('Section 11'!$C$4:$C$337=$A144))=0,Incomplete,Complete)))</f>
        <v/>
      </c>
      <c r="AG144" s="10" t="str">
        <f t="shared" si="67"/>
        <v/>
      </c>
      <c r="AH144" s="10" t="str">
        <f t="shared" si="68"/>
        <v/>
      </c>
      <c r="AI144" s="10" t="str">
        <f t="shared" si="69"/>
        <v/>
      </c>
      <c r="AJ144" s="10" t="str">
        <f t="shared" si="70"/>
        <v/>
      </c>
      <c r="AK144" s="10" t="str">
        <f t="shared" si="71"/>
        <v/>
      </c>
      <c r="AL144" s="10" t="str">
        <f t="shared" si="72"/>
        <v/>
      </c>
      <c r="AM144" s="10" t="str">
        <f t="shared" si="73"/>
        <v/>
      </c>
      <c r="AN144" s="10" t="str">
        <f t="shared" si="74"/>
        <v/>
      </c>
      <c r="AO144" s="10" t="str">
        <f t="shared" si="75"/>
        <v/>
      </c>
      <c r="AP144" s="10" t="str">
        <f t="shared" si="76"/>
        <v/>
      </c>
      <c r="AQ144" s="10" t="str">
        <f t="shared" si="77"/>
        <v/>
      </c>
      <c r="AR144" s="10" t="str">
        <f t="shared" si="78"/>
        <v/>
      </c>
      <c r="AS144" s="10" t="str">
        <f t="shared" si="79"/>
        <v/>
      </c>
      <c r="AT144" s="10" t="str">
        <f t="shared" si="80"/>
        <v/>
      </c>
      <c r="AU144" s="10" t="str">
        <f t="shared" si="81"/>
        <v/>
      </c>
      <c r="AV144" s="10" t="str">
        <f t="shared" si="82"/>
        <v/>
      </c>
      <c r="AW144" s="10" t="str">
        <f t="shared" si="83"/>
        <v/>
      </c>
      <c r="AX144" s="10" t="str">
        <f t="shared" si="84"/>
        <v/>
      </c>
      <c r="AY144" s="10" t="str">
        <f t="shared" si="85"/>
        <v/>
      </c>
      <c r="AZ144" s="10" t="str">
        <f t="shared" si="86"/>
        <v/>
      </c>
      <c r="BA144" s="10" t="str">
        <f t="shared" si="87"/>
        <v/>
      </c>
      <c r="BB144" s="10" t="str">
        <f t="shared" si="88"/>
        <v/>
      </c>
      <c r="BC144" s="10" t="str">
        <f t="shared" si="89"/>
        <v/>
      </c>
      <c r="BD144" s="10"/>
      <c r="BE144" s="10" t="str">
        <f t="shared" si="90"/>
        <v/>
      </c>
      <c r="BG144" s="10" t="b">
        <f t="shared" si="93"/>
        <v>1</v>
      </c>
      <c r="BH144" s="10" t="b">
        <f t="shared" si="91"/>
        <v>1</v>
      </c>
      <c r="BI144" s="10" t="b">
        <f t="shared" si="94"/>
        <v>0</v>
      </c>
      <c r="BJ144" s="10" t="b">
        <f t="shared" si="92"/>
        <v>0</v>
      </c>
    </row>
    <row r="145" spans="1:62" x14ac:dyDescent="0.35">
      <c r="A145" s="51"/>
      <c r="B145" s="28"/>
      <c r="C145" s="28" t="s">
        <v>4</v>
      </c>
      <c r="D145" s="28"/>
      <c r="E145" s="28" t="s">
        <v>4</v>
      </c>
      <c r="F145" s="28"/>
      <c r="G145" s="51" t="s">
        <v>4</v>
      </c>
      <c r="H145" s="28"/>
      <c r="I145" s="28" t="s">
        <v>4</v>
      </c>
      <c r="J145" s="28"/>
      <c r="K145" s="28" t="s">
        <v>4</v>
      </c>
      <c r="L145" s="28" t="s">
        <v>454</v>
      </c>
      <c r="M145" s="28"/>
      <c r="N145" s="28"/>
      <c r="O145" s="28" t="s">
        <v>4</v>
      </c>
      <c r="P145" s="51"/>
      <c r="Q145" s="28" t="s">
        <v>4</v>
      </c>
      <c r="R145" s="28"/>
      <c r="S145" s="28" t="s">
        <v>4</v>
      </c>
      <c r="T145" s="28"/>
      <c r="U145" s="28" t="s">
        <v>4</v>
      </c>
      <c r="V145" s="28"/>
      <c r="W145" s="28" t="s">
        <v>4</v>
      </c>
      <c r="X145" s="28"/>
      <c r="Y145" s="28" t="s">
        <v>4</v>
      </c>
      <c r="Z145" s="10" t="str">
        <f>IF(AND('Section 8'!$L$4=No,OR($BG145=FALSE,$BH145=FALSE)),Tab_NotReq,
IF(AND($A145="",$B145="",$D145="",$F145="",$H145="",$J145="",$P145="",$X145="",$AB145="",$AC145=""),"",
IF(COUNTIF($AB145:$BC145,Incomplete)&gt;=1,Incomplete_or_multiple_errors&amp;": "&amp;INDEX($AB$2:$BC$4,1,MATCH(Incomplete,$AB145:$BC145,0)),Complete)))</f>
        <v/>
      </c>
      <c r="AA145" s="27"/>
      <c r="AB145" s="10" t="str">
        <f t="shared" si="65"/>
        <v/>
      </c>
      <c r="AC145" s="10" t="str">
        <f>IF($AC$1=No,"",
IF(OR(BG145=FALSE,BH145=FALSE),"",
IF(AND(SUMPRODUCT(--(BI145:BI$1003=TRUE))=0,SUMPRODUCT(--(BJ145:BJ$1003=TRUE))=0),"",Incomplete)))</f>
        <v/>
      </c>
      <c r="AD145" s="10" t="str">
        <f t="shared" si="66"/>
        <v/>
      </c>
      <c r="AE145" s="10"/>
      <c r="AF145" s="10" t="str" cm="1">
        <f t="array" ref="AF145">IF(AF$1=No,"",IF(ISBLANK($A145)=TRUE,"",
IF(SUMPRODUCT(--('Section 11'!$C$4:$C$337=$A145))=0,Incomplete,Complete)))</f>
        <v/>
      </c>
      <c r="AG145" s="10" t="str">
        <f t="shared" si="67"/>
        <v/>
      </c>
      <c r="AH145" s="10" t="str">
        <f t="shared" si="68"/>
        <v/>
      </c>
      <c r="AI145" s="10" t="str">
        <f t="shared" si="69"/>
        <v/>
      </c>
      <c r="AJ145" s="10" t="str">
        <f t="shared" si="70"/>
        <v/>
      </c>
      <c r="AK145" s="10" t="str">
        <f t="shared" si="71"/>
        <v/>
      </c>
      <c r="AL145" s="10" t="str">
        <f t="shared" si="72"/>
        <v/>
      </c>
      <c r="AM145" s="10" t="str">
        <f t="shared" si="73"/>
        <v/>
      </c>
      <c r="AN145" s="10" t="str">
        <f t="shared" si="74"/>
        <v/>
      </c>
      <c r="AO145" s="10" t="str">
        <f t="shared" si="75"/>
        <v/>
      </c>
      <c r="AP145" s="10" t="str">
        <f t="shared" si="76"/>
        <v/>
      </c>
      <c r="AQ145" s="10" t="str">
        <f t="shared" si="77"/>
        <v/>
      </c>
      <c r="AR145" s="10" t="str">
        <f t="shared" si="78"/>
        <v/>
      </c>
      <c r="AS145" s="10" t="str">
        <f t="shared" si="79"/>
        <v/>
      </c>
      <c r="AT145" s="10" t="str">
        <f t="shared" si="80"/>
        <v/>
      </c>
      <c r="AU145" s="10" t="str">
        <f t="shared" si="81"/>
        <v/>
      </c>
      <c r="AV145" s="10" t="str">
        <f t="shared" si="82"/>
        <v/>
      </c>
      <c r="AW145" s="10" t="str">
        <f t="shared" si="83"/>
        <v/>
      </c>
      <c r="AX145" s="10" t="str">
        <f t="shared" si="84"/>
        <v/>
      </c>
      <c r="AY145" s="10" t="str">
        <f t="shared" si="85"/>
        <v/>
      </c>
      <c r="AZ145" s="10" t="str">
        <f t="shared" si="86"/>
        <v/>
      </c>
      <c r="BA145" s="10" t="str">
        <f t="shared" si="87"/>
        <v/>
      </c>
      <c r="BB145" s="10" t="str">
        <f t="shared" si="88"/>
        <v/>
      </c>
      <c r="BC145" s="10" t="str">
        <f t="shared" si="89"/>
        <v/>
      </c>
      <c r="BD145" s="10"/>
      <c r="BE145" s="10" t="str">
        <f t="shared" si="90"/>
        <v/>
      </c>
      <c r="BG145" s="10" t="b">
        <f t="shared" si="93"/>
        <v>1</v>
      </c>
      <c r="BH145" s="10" t="b">
        <f t="shared" si="91"/>
        <v>1</v>
      </c>
      <c r="BI145" s="10" t="b">
        <f t="shared" si="94"/>
        <v>0</v>
      </c>
      <c r="BJ145" s="10" t="b">
        <f t="shared" si="92"/>
        <v>0</v>
      </c>
    </row>
    <row r="146" spans="1:62" x14ac:dyDescent="0.35">
      <c r="A146" s="51"/>
      <c r="B146" s="28"/>
      <c r="C146" s="28" t="s">
        <v>4</v>
      </c>
      <c r="D146" s="28"/>
      <c r="E146" s="28" t="s">
        <v>4</v>
      </c>
      <c r="F146" s="28"/>
      <c r="G146" s="51" t="s">
        <v>4</v>
      </c>
      <c r="H146" s="28"/>
      <c r="I146" s="28" t="s">
        <v>4</v>
      </c>
      <c r="J146" s="28"/>
      <c r="K146" s="28" t="s">
        <v>4</v>
      </c>
      <c r="L146" s="28" t="s">
        <v>454</v>
      </c>
      <c r="M146" s="28"/>
      <c r="N146" s="28"/>
      <c r="O146" s="28" t="s">
        <v>4</v>
      </c>
      <c r="P146" s="51"/>
      <c r="Q146" s="28" t="s">
        <v>4</v>
      </c>
      <c r="R146" s="28"/>
      <c r="S146" s="28" t="s">
        <v>4</v>
      </c>
      <c r="T146" s="28"/>
      <c r="U146" s="28" t="s">
        <v>4</v>
      </c>
      <c r="V146" s="28"/>
      <c r="W146" s="28" t="s">
        <v>4</v>
      </c>
      <c r="X146" s="28"/>
      <c r="Y146" s="28" t="s">
        <v>4</v>
      </c>
      <c r="Z146" s="10" t="str">
        <f>IF(AND('Section 8'!$L$4=No,OR($BG146=FALSE,$BH146=FALSE)),Tab_NotReq,
IF(AND($A146="",$B146="",$D146="",$F146="",$H146="",$J146="",$P146="",$X146="",$AB146="",$AC146=""),"",
IF(COUNTIF($AB146:$BC146,Incomplete)&gt;=1,Incomplete_or_multiple_errors&amp;": "&amp;INDEX($AB$2:$BC$4,1,MATCH(Incomplete,$AB146:$BC146,0)),Complete)))</f>
        <v/>
      </c>
      <c r="AA146" s="27"/>
      <c r="AB146" s="10" t="str">
        <f t="shared" si="65"/>
        <v/>
      </c>
      <c r="AC146" s="10" t="str">
        <f>IF($AC$1=No,"",
IF(OR(BG146=FALSE,BH146=FALSE),"",
IF(AND(SUMPRODUCT(--(BI146:BI$1003=TRUE))=0,SUMPRODUCT(--(BJ146:BJ$1003=TRUE))=0),"",Incomplete)))</f>
        <v/>
      </c>
      <c r="AD146" s="10" t="str">
        <f t="shared" si="66"/>
        <v/>
      </c>
      <c r="AE146" s="10"/>
      <c r="AF146" s="10" t="str" cm="1">
        <f t="array" ref="AF146">IF(AF$1=No,"",IF(ISBLANK($A146)=TRUE,"",
IF(SUMPRODUCT(--('Section 11'!$C$4:$C$337=$A146))=0,Incomplete,Complete)))</f>
        <v/>
      </c>
      <c r="AG146" s="10" t="str">
        <f t="shared" si="67"/>
        <v/>
      </c>
      <c r="AH146" s="10" t="str">
        <f t="shared" si="68"/>
        <v/>
      </c>
      <c r="AI146" s="10" t="str">
        <f t="shared" si="69"/>
        <v/>
      </c>
      <c r="AJ146" s="10" t="str">
        <f t="shared" si="70"/>
        <v/>
      </c>
      <c r="AK146" s="10" t="str">
        <f t="shared" si="71"/>
        <v/>
      </c>
      <c r="AL146" s="10" t="str">
        <f t="shared" si="72"/>
        <v/>
      </c>
      <c r="AM146" s="10" t="str">
        <f t="shared" si="73"/>
        <v/>
      </c>
      <c r="AN146" s="10" t="str">
        <f t="shared" si="74"/>
        <v/>
      </c>
      <c r="AO146" s="10" t="str">
        <f t="shared" si="75"/>
        <v/>
      </c>
      <c r="AP146" s="10" t="str">
        <f t="shared" si="76"/>
        <v/>
      </c>
      <c r="AQ146" s="10" t="str">
        <f t="shared" si="77"/>
        <v/>
      </c>
      <c r="AR146" s="10" t="str">
        <f t="shared" si="78"/>
        <v/>
      </c>
      <c r="AS146" s="10" t="str">
        <f t="shared" si="79"/>
        <v/>
      </c>
      <c r="AT146" s="10" t="str">
        <f t="shared" si="80"/>
        <v/>
      </c>
      <c r="AU146" s="10" t="str">
        <f t="shared" si="81"/>
        <v/>
      </c>
      <c r="AV146" s="10" t="str">
        <f t="shared" si="82"/>
        <v/>
      </c>
      <c r="AW146" s="10" t="str">
        <f t="shared" si="83"/>
        <v/>
      </c>
      <c r="AX146" s="10" t="str">
        <f t="shared" si="84"/>
        <v/>
      </c>
      <c r="AY146" s="10" t="str">
        <f t="shared" si="85"/>
        <v/>
      </c>
      <c r="AZ146" s="10" t="str">
        <f t="shared" si="86"/>
        <v/>
      </c>
      <c r="BA146" s="10" t="str">
        <f t="shared" si="87"/>
        <v/>
      </c>
      <c r="BB146" s="10" t="str">
        <f t="shared" si="88"/>
        <v/>
      </c>
      <c r="BC146" s="10" t="str">
        <f t="shared" si="89"/>
        <v/>
      </c>
      <c r="BD146" s="10"/>
      <c r="BE146" s="10" t="str">
        <f t="shared" si="90"/>
        <v/>
      </c>
      <c r="BG146" s="10" t="b">
        <f t="shared" si="93"/>
        <v>1</v>
      </c>
      <c r="BH146" s="10" t="b">
        <f t="shared" si="91"/>
        <v>1</v>
      </c>
      <c r="BI146" s="10" t="b">
        <f t="shared" si="94"/>
        <v>0</v>
      </c>
      <c r="BJ146" s="10" t="b">
        <f t="shared" si="92"/>
        <v>0</v>
      </c>
    </row>
    <row r="147" spans="1:62" x14ac:dyDescent="0.35">
      <c r="A147" s="51"/>
      <c r="B147" s="28"/>
      <c r="C147" s="28" t="s">
        <v>4</v>
      </c>
      <c r="D147" s="28"/>
      <c r="E147" s="28" t="s">
        <v>4</v>
      </c>
      <c r="F147" s="28"/>
      <c r="G147" s="51" t="s">
        <v>4</v>
      </c>
      <c r="H147" s="28"/>
      <c r="I147" s="28" t="s">
        <v>4</v>
      </c>
      <c r="J147" s="28"/>
      <c r="K147" s="28" t="s">
        <v>4</v>
      </c>
      <c r="L147" s="28" t="s">
        <v>454</v>
      </c>
      <c r="M147" s="28"/>
      <c r="N147" s="28"/>
      <c r="O147" s="28" t="s">
        <v>4</v>
      </c>
      <c r="P147" s="51"/>
      <c r="Q147" s="28" t="s">
        <v>4</v>
      </c>
      <c r="R147" s="28"/>
      <c r="S147" s="28" t="s">
        <v>4</v>
      </c>
      <c r="T147" s="28"/>
      <c r="U147" s="28" t="s">
        <v>4</v>
      </c>
      <c r="V147" s="28"/>
      <c r="W147" s="28" t="s">
        <v>4</v>
      </c>
      <c r="X147" s="28"/>
      <c r="Y147" s="28" t="s">
        <v>4</v>
      </c>
      <c r="Z147" s="10" t="str">
        <f>IF(AND('Section 8'!$L$4=No,OR($BG147=FALSE,$BH147=FALSE)),Tab_NotReq,
IF(AND($A147="",$B147="",$D147="",$F147="",$H147="",$J147="",$P147="",$X147="",$AB147="",$AC147=""),"",
IF(COUNTIF($AB147:$BC147,Incomplete)&gt;=1,Incomplete_or_multiple_errors&amp;": "&amp;INDEX($AB$2:$BC$4,1,MATCH(Incomplete,$AB147:$BC147,0)),Complete)))</f>
        <v/>
      </c>
      <c r="AA147" s="27"/>
      <c r="AB147" s="10" t="str">
        <f t="shared" si="65"/>
        <v/>
      </c>
      <c r="AC147" s="10" t="str">
        <f>IF($AC$1=No,"",
IF(OR(BG147=FALSE,BH147=FALSE),"",
IF(AND(SUMPRODUCT(--(BI147:BI$1003=TRUE))=0,SUMPRODUCT(--(BJ147:BJ$1003=TRUE))=0),"",Incomplete)))</f>
        <v/>
      </c>
      <c r="AD147" s="10" t="str">
        <f t="shared" si="66"/>
        <v/>
      </c>
      <c r="AE147" s="10"/>
      <c r="AF147" s="10" t="str" cm="1">
        <f t="array" ref="AF147">IF(AF$1=No,"",IF(ISBLANK($A147)=TRUE,"",
IF(SUMPRODUCT(--('Section 11'!$C$4:$C$337=$A147))=0,Incomplete,Complete)))</f>
        <v/>
      </c>
      <c r="AG147" s="10" t="str">
        <f t="shared" si="67"/>
        <v/>
      </c>
      <c r="AH147" s="10" t="str">
        <f t="shared" si="68"/>
        <v/>
      </c>
      <c r="AI147" s="10" t="str">
        <f t="shared" si="69"/>
        <v/>
      </c>
      <c r="AJ147" s="10" t="str">
        <f t="shared" si="70"/>
        <v/>
      </c>
      <c r="AK147" s="10" t="str">
        <f t="shared" si="71"/>
        <v/>
      </c>
      <c r="AL147" s="10" t="str">
        <f t="shared" si="72"/>
        <v/>
      </c>
      <c r="AM147" s="10" t="str">
        <f t="shared" si="73"/>
        <v/>
      </c>
      <c r="AN147" s="10" t="str">
        <f t="shared" si="74"/>
        <v/>
      </c>
      <c r="AO147" s="10" t="str">
        <f t="shared" si="75"/>
        <v/>
      </c>
      <c r="AP147" s="10" t="str">
        <f t="shared" si="76"/>
        <v/>
      </c>
      <c r="AQ147" s="10" t="str">
        <f t="shared" si="77"/>
        <v/>
      </c>
      <c r="AR147" s="10" t="str">
        <f t="shared" si="78"/>
        <v/>
      </c>
      <c r="AS147" s="10" t="str">
        <f t="shared" si="79"/>
        <v/>
      </c>
      <c r="AT147" s="10" t="str">
        <f t="shared" si="80"/>
        <v/>
      </c>
      <c r="AU147" s="10" t="str">
        <f t="shared" si="81"/>
        <v/>
      </c>
      <c r="AV147" s="10" t="str">
        <f t="shared" si="82"/>
        <v/>
      </c>
      <c r="AW147" s="10" t="str">
        <f t="shared" si="83"/>
        <v/>
      </c>
      <c r="AX147" s="10" t="str">
        <f t="shared" si="84"/>
        <v/>
      </c>
      <c r="AY147" s="10" t="str">
        <f t="shared" si="85"/>
        <v/>
      </c>
      <c r="AZ147" s="10" t="str">
        <f t="shared" si="86"/>
        <v/>
      </c>
      <c r="BA147" s="10" t="str">
        <f t="shared" si="87"/>
        <v/>
      </c>
      <c r="BB147" s="10" t="str">
        <f t="shared" si="88"/>
        <v/>
      </c>
      <c r="BC147" s="10" t="str">
        <f t="shared" si="89"/>
        <v/>
      </c>
      <c r="BD147" s="10"/>
      <c r="BE147" s="10" t="str">
        <f t="shared" si="90"/>
        <v/>
      </c>
      <c r="BG147" s="10" t="b">
        <f t="shared" si="93"/>
        <v>1</v>
      </c>
      <c r="BH147" s="10" t="b">
        <f t="shared" si="91"/>
        <v>1</v>
      </c>
      <c r="BI147" s="10" t="b">
        <f t="shared" si="94"/>
        <v>0</v>
      </c>
      <c r="BJ147" s="10" t="b">
        <f t="shared" si="92"/>
        <v>0</v>
      </c>
    </row>
    <row r="148" spans="1:62" x14ac:dyDescent="0.35">
      <c r="A148" s="51"/>
      <c r="B148" s="28"/>
      <c r="C148" s="28" t="s">
        <v>4</v>
      </c>
      <c r="D148" s="28"/>
      <c r="E148" s="28" t="s">
        <v>4</v>
      </c>
      <c r="F148" s="28"/>
      <c r="G148" s="51" t="s">
        <v>4</v>
      </c>
      <c r="H148" s="28"/>
      <c r="I148" s="28" t="s">
        <v>4</v>
      </c>
      <c r="J148" s="28"/>
      <c r="K148" s="28" t="s">
        <v>4</v>
      </c>
      <c r="L148" s="28" t="s">
        <v>454</v>
      </c>
      <c r="M148" s="28"/>
      <c r="N148" s="28"/>
      <c r="O148" s="28" t="s">
        <v>4</v>
      </c>
      <c r="P148" s="51"/>
      <c r="Q148" s="28" t="s">
        <v>4</v>
      </c>
      <c r="R148" s="28"/>
      <c r="S148" s="28" t="s">
        <v>4</v>
      </c>
      <c r="T148" s="28"/>
      <c r="U148" s="28" t="s">
        <v>4</v>
      </c>
      <c r="V148" s="28"/>
      <c r="W148" s="28" t="s">
        <v>4</v>
      </c>
      <c r="X148" s="28"/>
      <c r="Y148" s="28" t="s">
        <v>4</v>
      </c>
      <c r="Z148" s="10" t="str">
        <f>IF(AND('Section 8'!$L$4=No,OR($BG148=FALSE,$BH148=FALSE)),Tab_NotReq,
IF(AND($A148="",$B148="",$D148="",$F148="",$H148="",$J148="",$P148="",$X148="",$AB148="",$AC148=""),"",
IF(COUNTIF($AB148:$BC148,Incomplete)&gt;=1,Incomplete_or_multiple_errors&amp;": "&amp;INDEX($AB$2:$BC$4,1,MATCH(Incomplete,$AB148:$BC148,0)),Complete)))</f>
        <v/>
      </c>
      <c r="AA148" s="27"/>
      <c r="AB148" s="10" t="str">
        <f t="shared" si="65"/>
        <v/>
      </c>
      <c r="AC148" s="10" t="str">
        <f>IF($AC$1=No,"",
IF(OR(BG148=FALSE,BH148=FALSE),"",
IF(AND(SUMPRODUCT(--(BI148:BI$1003=TRUE))=0,SUMPRODUCT(--(BJ148:BJ$1003=TRUE))=0),"",Incomplete)))</f>
        <v/>
      </c>
      <c r="AD148" s="10" t="str">
        <f t="shared" si="66"/>
        <v/>
      </c>
      <c r="AE148" s="10"/>
      <c r="AF148" s="10" t="str" cm="1">
        <f t="array" ref="AF148">IF(AF$1=No,"",IF(ISBLANK($A148)=TRUE,"",
IF(SUMPRODUCT(--('Section 11'!$C$4:$C$337=$A148))=0,Incomplete,Complete)))</f>
        <v/>
      </c>
      <c r="AG148" s="10" t="str">
        <f t="shared" si="67"/>
        <v/>
      </c>
      <c r="AH148" s="10" t="str">
        <f t="shared" si="68"/>
        <v/>
      </c>
      <c r="AI148" s="10" t="str">
        <f t="shared" si="69"/>
        <v/>
      </c>
      <c r="AJ148" s="10" t="str">
        <f t="shared" si="70"/>
        <v/>
      </c>
      <c r="AK148" s="10" t="str">
        <f t="shared" si="71"/>
        <v/>
      </c>
      <c r="AL148" s="10" t="str">
        <f t="shared" si="72"/>
        <v/>
      </c>
      <c r="AM148" s="10" t="str">
        <f t="shared" si="73"/>
        <v/>
      </c>
      <c r="AN148" s="10" t="str">
        <f t="shared" si="74"/>
        <v/>
      </c>
      <c r="AO148" s="10" t="str">
        <f t="shared" si="75"/>
        <v/>
      </c>
      <c r="AP148" s="10" t="str">
        <f t="shared" si="76"/>
        <v/>
      </c>
      <c r="AQ148" s="10" t="str">
        <f t="shared" si="77"/>
        <v/>
      </c>
      <c r="AR148" s="10" t="str">
        <f t="shared" si="78"/>
        <v/>
      </c>
      <c r="AS148" s="10" t="str">
        <f t="shared" si="79"/>
        <v/>
      </c>
      <c r="AT148" s="10" t="str">
        <f t="shared" si="80"/>
        <v/>
      </c>
      <c r="AU148" s="10" t="str">
        <f t="shared" si="81"/>
        <v/>
      </c>
      <c r="AV148" s="10" t="str">
        <f t="shared" si="82"/>
        <v/>
      </c>
      <c r="AW148" s="10" t="str">
        <f t="shared" si="83"/>
        <v/>
      </c>
      <c r="AX148" s="10" t="str">
        <f t="shared" si="84"/>
        <v/>
      </c>
      <c r="AY148" s="10" t="str">
        <f t="shared" si="85"/>
        <v/>
      </c>
      <c r="AZ148" s="10" t="str">
        <f t="shared" si="86"/>
        <v/>
      </c>
      <c r="BA148" s="10" t="str">
        <f t="shared" si="87"/>
        <v/>
      </c>
      <c r="BB148" s="10" t="str">
        <f t="shared" si="88"/>
        <v/>
      </c>
      <c r="BC148" s="10" t="str">
        <f t="shared" si="89"/>
        <v/>
      </c>
      <c r="BD148" s="10"/>
      <c r="BE148" s="10" t="str">
        <f t="shared" si="90"/>
        <v/>
      </c>
      <c r="BG148" s="10" t="b">
        <f t="shared" si="93"/>
        <v>1</v>
      </c>
      <c r="BH148" s="10" t="b">
        <f t="shared" si="91"/>
        <v>1</v>
      </c>
      <c r="BI148" s="10" t="b">
        <f t="shared" si="94"/>
        <v>0</v>
      </c>
      <c r="BJ148" s="10" t="b">
        <f t="shared" si="92"/>
        <v>0</v>
      </c>
    </row>
    <row r="149" spans="1:62" x14ac:dyDescent="0.35">
      <c r="A149" s="51"/>
      <c r="B149" s="28"/>
      <c r="C149" s="28" t="s">
        <v>4</v>
      </c>
      <c r="D149" s="28"/>
      <c r="E149" s="28" t="s">
        <v>4</v>
      </c>
      <c r="F149" s="28"/>
      <c r="G149" s="51" t="s">
        <v>4</v>
      </c>
      <c r="H149" s="28"/>
      <c r="I149" s="28" t="s">
        <v>4</v>
      </c>
      <c r="J149" s="28"/>
      <c r="K149" s="28" t="s">
        <v>4</v>
      </c>
      <c r="L149" s="28" t="s">
        <v>454</v>
      </c>
      <c r="M149" s="28"/>
      <c r="N149" s="28"/>
      <c r="O149" s="28" t="s">
        <v>4</v>
      </c>
      <c r="P149" s="51"/>
      <c r="Q149" s="28" t="s">
        <v>4</v>
      </c>
      <c r="R149" s="28"/>
      <c r="S149" s="28" t="s">
        <v>4</v>
      </c>
      <c r="T149" s="28"/>
      <c r="U149" s="28" t="s">
        <v>4</v>
      </c>
      <c r="V149" s="28"/>
      <c r="W149" s="28" t="s">
        <v>4</v>
      </c>
      <c r="X149" s="28"/>
      <c r="Y149" s="28" t="s">
        <v>4</v>
      </c>
      <c r="Z149" s="10" t="str">
        <f>IF(AND('Section 8'!$L$4=No,OR($BG149=FALSE,$BH149=FALSE)),Tab_NotReq,
IF(AND($A149="",$B149="",$D149="",$F149="",$H149="",$J149="",$P149="",$X149="",$AB149="",$AC149=""),"",
IF(COUNTIF($AB149:$BC149,Incomplete)&gt;=1,Incomplete_or_multiple_errors&amp;": "&amp;INDEX($AB$2:$BC$4,1,MATCH(Incomplete,$AB149:$BC149,0)),Complete)))</f>
        <v/>
      </c>
      <c r="AA149" s="27"/>
      <c r="AB149" s="10" t="str">
        <f t="shared" si="65"/>
        <v/>
      </c>
      <c r="AC149" s="10" t="str">
        <f>IF($AC$1=No,"",
IF(OR(BG149=FALSE,BH149=FALSE),"",
IF(AND(SUMPRODUCT(--(BI149:BI$1003=TRUE))=0,SUMPRODUCT(--(BJ149:BJ$1003=TRUE))=0),"",Incomplete)))</f>
        <v/>
      </c>
      <c r="AD149" s="10" t="str">
        <f t="shared" si="66"/>
        <v/>
      </c>
      <c r="AE149" s="10"/>
      <c r="AF149" s="10" t="str" cm="1">
        <f t="array" ref="AF149">IF(AF$1=No,"",IF(ISBLANK($A149)=TRUE,"",
IF(SUMPRODUCT(--('Section 11'!$C$4:$C$337=$A149))=0,Incomplete,Complete)))</f>
        <v/>
      </c>
      <c r="AG149" s="10" t="str">
        <f t="shared" si="67"/>
        <v/>
      </c>
      <c r="AH149" s="10" t="str">
        <f t="shared" si="68"/>
        <v/>
      </c>
      <c r="AI149" s="10" t="str">
        <f t="shared" si="69"/>
        <v/>
      </c>
      <c r="AJ149" s="10" t="str">
        <f t="shared" si="70"/>
        <v/>
      </c>
      <c r="AK149" s="10" t="str">
        <f t="shared" si="71"/>
        <v/>
      </c>
      <c r="AL149" s="10" t="str">
        <f t="shared" si="72"/>
        <v/>
      </c>
      <c r="AM149" s="10" t="str">
        <f t="shared" si="73"/>
        <v/>
      </c>
      <c r="AN149" s="10" t="str">
        <f t="shared" si="74"/>
        <v/>
      </c>
      <c r="AO149" s="10" t="str">
        <f t="shared" si="75"/>
        <v/>
      </c>
      <c r="AP149" s="10" t="str">
        <f t="shared" si="76"/>
        <v/>
      </c>
      <c r="AQ149" s="10" t="str">
        <f t="shared" si="77"/>
        <v/>
      </c>
      <c r="AR149" s="10" t="str">
        <f t="shared" si="78"/>
        <v/>
      </c>
      <c r="AS149" s="10" t="str">
        <f t="shared" si="79"/>
        <v/>
      </c>
      <c r="AT149" s="10" t="str">
        <f t="shared" si="80"/>
        <v/>
      </c>
      <c r="AU149" s="10" t="str">
        <f t="shared" si="81"/>
        <v/>
      </c>
      <c r="AV149" s="10" t="str">
        <f t="shared" si="82"/>
        <v/>
      </c>
      <c r="AW149" s="10" t="str">
        <f t="shared" si="83"/>
        <v/>
      </c>
      <c r="AX149" s="10" t="str">
        <f t="shared" si="84"/>
        <v/>
      </c>
      <c r="AY149" s="10" t="str">
        <f t="shared" si="85"/>
        <v/>
      </c>
      <c r="AZ149" s="10" t="str">
        <f t="shared" si="86"/>
        <v/>
      </c>
      <c r="BA149" s="10" t="str">
        <f t="shared" si="87"/>
        <v/>
      </c>
      <c r="BB149" s="10" t="str">
        <f t="shared" si="88"/>
        <v/>
      </c>
      <c r="BC149" s="10" t="str">
        <f t="shared" si="89"/>
        <v/>
      </c>
      <c r="BD149" s="10"/>
      <c r="BE149" s="10" t="str">
        <f t="shared" si="90"/>
        <v/>
      </c>
      <c r="BG149" s="10" t="b">
        <f t="shared" si="93"/>
        <v>1</v>
      </c>
      <c r="BH149" s="10" t="b">
        <f t="shared" si="91"/>
        <v>1</v>
      </c>
      <c r="BI149" s="10" t="b">
        <f t="shared" si="94"/>
        <v>0</v>
      </c>
      <c r="BJ149" s="10" t="b">
        <f t="shared" si="92"/>
        <v>0</v>
      </c>
    </row>
    <row r="150" spans="1:62" x14ac:dyDescent="0.35">
      <c r="A150" s="51"/>
      <c r="B150" s="28"/>
      <c r="C150" s="28" t="s">
        <v>4</v>
      </c>
      <c r="D150" s="28"/>
      <c r="E150" s="28" t="s">
        <v>4</v>
      </c>
      <c r="F150" s="28"/>
      <c r="G150" s="51" t="s">
        <v>4</v>
      </c>
      <c r="H150" s="28"/>
      <c r="I150" s="28" t="s">
        <v>4</v>
      </c>
      <c r="J150" s="28"/>
      <c r="K150" s="28" t="s">
        <v>4</v>
      </c>
      <c r="L150" s="28" t="s">
        <v>454</v>
      </c>
      <c r="M150" s="28"/>
      <c r="N150" s="28"/>
      <c r="O150" s="28" t="s">
        <v>4</v>
      </c>
      <c r="P150" s="51"/>
      <c r="Q150" s="28" t="s">
        <v>4</v>
      </c>
      <c r="R150" s="28"/>
      <c r="S150" s="28" t="s">
        <v>4</v>
      </c>
      <c r="T150" s="28"/>
      <c r="U150" s="28" t="s">
        <v>4</v>
      </c>
      <c r="V150" s="28"/>
      <c r="W150" s="28" t="s">
        <v>4</v>
      </c>
      <c r="X150" s="28"/>
      <c r="Y150" s="28" t="s">
        <v>4</v>
      </c>
      <c r="Z150" s="10" t="str">
        <f>IF(AND('Section 8'!$L$4=No,OR($BG150=FALSE,$BH150=FALSE)),Tab_NotReq,
IF(AND($A150="",$B150="",$D150="",$F150="",$H150="",$J150="",$P150="",$X150="",$AB150="",$AC150=""),"",
IF(COUNTIF($AB150:$BC150,Incomplete)&gt;=1,Incomplete_or_multiple_errors&amp;": "&amp;INDEX($AB$2:$BC$4,1,MATCH(Incomplete,$AB150:$BC150,0)),Complete)))</f>
        <v/>
      </c>
      <c r="AA150" s="27"/>
      <c r="AB150" s="10" t="str">
        <f t="shared" si="65"/>
        <v/>
      </c>
      <c r="AC150" s="10" t="str">
        <f>IF($AC$1=No,"",
IF(OR(BG150=FALSE,BH150=FALSE),"",
IF(AND(SUMPRODUCT(--(BI150:BI$1003=TRUE))=0,SUMPRODUCT(--(BJ150:BJ$1003=TRUE))=0),"",Incomplete)))</f>
        <v/>
      </c>
      <c r="AD150" s="10" t="str">
        <f t="shared" si="66"/>
        <v/>
      </c>
      <c r="AE150" s="10"/>
      <c r="AF150" s="10" t="str" cm="1">
        <f t="array" ref="AF150">IF(AF$1=No,"",IF(ISBLANK($A150)=TRUE,"",
IF(SUMPRODUCT(--('Section 11'!$C$4:$C$337=$A150))=0,Incomplete,Complete)))</f>
        <v/>
      </c>
      <c r="AG150" s="10" t="str">
        <f t="shared" si="67"/>
        <v/>
      </c>
      <c r="AH150" s="10" t="str">
        <f t="shared" si="68"/>
        <v/>
      </c>
      <c r="AI150" s="10" t="str">
        <f t="shared" si="69"/>
        <v/>
      </c>
      <c r="AJ150" s="10" t="str">
        <f t="shared" si="70"/>
        <v/>
      </c>
      <c r="AK150" s="10" t="str">
        <f t="shared" si="71"/>
        <v/>
      </c>
      <c r="AL150" s="10" t="str">
        <f t="shared" si="72"/>
        <v/>
      </c>
      <c r="AM150" s="10" t="str">
        <f t="shared" si="73"/>
        <v/>
      </c>
      <c r="AN150" s="10" t="str">
        <f t="shared" si="74"/>
        <v/>
      </c>
      <c r="AO150" s="10" t="str">
        <f t="shared" si="75"/>
        <v/>
      </c>
      <c r="AP150" s="10" t="str">
        <f t="shared" si="76"/>
        <v/>
      </c>
      <c r="AQ150" s="10" t="str">
        <f t="shared" si="77"/>
        <v/>
      </c>
      <c r="AR150" s="10" t="str">
        <f t="shared" si="78"/>
        <v/>
      </c>
      <c r="AS150" s="10" t="str">
        <f t="shared" si="79"/>
        <v/>
      </c>
      <c r="AT150" s="10" t="str">
        <f t="shared" si="80"/>
        <v/>
      </c>
      <c r="AU150" s="10" t="str">
        <f t="shared" si="81"/>
        <v/>
      </c>
      <c r="AV150" s="10" t="str">
        <f t="shared" si="82"/>
        <v/>
      </c>
      <c r="AW150" s="10" t="str">
        <f t="shared" si="83"/>
        <v/>
      </c>
      <c r="AX150" s="10" t="str">
        <f t="shared" si="84"/>
        <v/>
      </c>
      <c r="AY150" s="10" t="str">
        <f t="shared" si="85"/>
        <v/>
      </c>
      <c r="AZ150" s="10" t="str">
        <f t="shared" si="86"/>
        <v/>
      </c>
      <c r="BA150" s="10" t="str">
        <f t="shared" si="87"/>
        <v/>
      </c>
      <c r="BB150" s="10" t="str">
        <f t="shared" si="88"/>
        <v/>
      </c>
      <c r="BC150" s="10" t="str">
        <f t="shared" si="89"/>
        <v/>
      </c>
      <c r="BD150" s="10"/>
      <c r="BE150" s="10" t="str">
        <f t="shared" si="90"/>
        <v/>
      </c>
      <c r="BG150" s="10" t="b">
        <f t="shared" si="93"/>
        <v>1</v>
      </c>
      <c r="BH150" s="10" t="b">
        <f t="shared" si="91"/>
        <v>1</v>
      </c>
      <c r="BI150" s="10" t="b">
        <f t="shared" si="94"/>
        <v>0</v>
      </c>
      <c r="BJ150" s="10" t="b">
        <f t="shared" si="92"/>
        <v>0</v>
      </c>
    </row>
    <row r="151" spans="1:62" x14ac:dyDescent="0.35">
      <c r="A151" s="51"/>
      <c r="B151" s="28"/>
      <c r="C151" s="28" t="s">
        <v>4</v>
      </c>
      <c r="D151" s="28"/>
      <c r="E151" s="28" t="s">
        <v>4</v>
      </c>
      <c r="F151" s="28"/>
      <c r="G151" s="51" t="s">
        <v>4</v>
      </c>
      <c r="H151" s="28"/>
      <c r="I151" s="28" t="s">
        <v>4</v>
      </c>
      <c r="J151" s="28"/>
      <c r="K151" s="28" t="s">
        <v>4</v>
      </c>
      <c r="L151" s="28" t="s">
        <v>454</v>
      </c>
      <c r="M151" s="28"/>
      <c r="N151" s="28"/>
      <c r="O151" s="28" t="s">
        <v>4</v>
      </c>
      <c r="P151" s="51"/>
      <c r="Q151" s="28" t="s">
        <v>4</v>
      </c>
      <c r="R151" s="28"/>
      <c r="S151" s="28" t="s">
        <v>4</v>
      </c>
      <c r="T151" s="28"/>
      <c r="U151" s="28" t="s">
        <v>4</v>
      </c>
      <c r="V151" s="28"/>
      <c r="W151" s="28" t="s">
        <v>4</v>
      </c>
      <c r="X151" s="28"/>
      <c r="Y151" s="28" t="s">
        <v>4</v>
      </c>
      <c r="Z151" s="10" t="str">
        <f>IF(AND('Section 8'!$L$4=No,OR($BG151=FALSE,$BH151=FALSE)),Tab_NotReq,
IF(AND($A151="",$B151="",$D151="",$F151="",$H151="",$J151="",$P151="",$X151="",$AB151="",$AC151=""),"",
IF(COUNTIF($AB151:$BC151,Incomplete)&gt;=1,Incomplete_or_multiple_errors&amp;": "&amp;INDEX($AB$2:$BC$4,1,MATCH(Incomplete,$AB151:$BC151,0)),Complete)))</f>
        <v/>
      </c>
      <c r="AA151" s="27"/>
      <c r="AB151" s="10" t="str">
        <f t="shared" si="65"/>
        <v/>
      </c>
      <c r="AC151" s="10" t="str">
        <f>IF($AC$1=No,"",
IF(OR(BG151=FALSE,BH151=FALSE),"",
IF(AND(SUMPRODUCT(--(BI151:BI$1003=TRUE))=0,SUMPRODUCT(--(BJ151:BJ$1003=TRUE))=0),"",Incomplete)))</f>
        <v/>
      </c>
      <c r="AD151" s="10" t="str">
        <f t="shared" si="66"/>
        <v/>
      </c>
      <c r="AE151" s="10"/>
      <c r="AF151" s="10" t="str" cm="1">
        <f t="array" ref="AF151">IF(AF$1=No,"",IF(ISBLANK($A151)=TRUE,"",
IF(SUMPRODUCT(--('Section 11'!$C$4:$C$337=$A151))=0,Incomplete,Complete)))</f>
        <v/>
      </c>
      <c r="AG151" s="10" t="str">
        <f t="shared" si="67"/>
        <v/>
      </c>
      <c r="AH151" s="10" t="str">
        <f t="shared" si="68"/>
        <v/>
      </c>
      <c r="AI151" s="10" t="str">
        <f t="shared" si="69"/>
        <v/>
      </c>
      <c r="AJ151" s="10" t="str">
        <f t="shared" si="70"/>
        <v/>
      </c>
      <c r="AK151" s="10" t="str">
        <f t="shared" si="71"/>
        <v/>
      </c>
      <c r="AL151" s="10" t="str">
        <f t="shared" si="72"/>
        <v/>
      </c>
      <c r="AM151" s="10" t="str">
        <f t="shared" si="73"/>
        <v/>
      </c>
      <c r="AN151" s="10" t="str">
        <f t="shared" si="74"/>
        <v/>
      </c>
      <c r="AO151" s="10" t="str">
        <f t="shared" si="75"/>
        <v/>
      </c>
      <c r="AP151" s="10" t="str">
        <f t="shared" si="76"/>
        <v/>
      </c>
      <c r="AQ151" s="10" t="str">
        <f t="shared" si="77"/>
        <v/>
      </c>
      <c r="AR151" s="10" t="str">
        <f t="shared" si="78"/>
        <v/>
      </c>
      <c r="AS151" s="10" t="str">
        <f t="shared" si="79"/>
        <v/>
      </c>
      <c r="AT151" s="10" t="str">
        <f t="shared" si="80"/>
        <v/>
      </c>
      <c r="AU151" s="10" t="str">
        <f t="shared" si="81"/>
        <v/>
      </c>
      <c r="AV151" s="10" t="str">
        <f t="shared" si="82"/>
        <v/>
      </c>
      <c r="AW151" s="10" t="str">
        <f t="shared" si="83"/>
        <v/>
      </c>
      <c r="AX151" s="10" t="str">
        <f t="shared" si="84"/>
        <v/>
      </c>
      <c r="AY151" s="10" t="str">
        <f t="shared" si="85"/>
        <v/>
      </c>
      <c r="AZ151" s="10" t="str">
        <f t="shared" si="86"/>
        <v/>
      </c>
      <c r="BA151" s="10" t="str">
        <f t="shared" si="87"/>
        <v/>
      </c>
      <c r="BB151" s="10" t="str">
        <f t="shared" si="88"/>
        <v/>
      </c>
      <c r="BC151" s="10" t="str">
        <f t="shared" si="89"/>
        <v/>
      </c>
      <c r="BD151" s="10"/>
      <c r="BE151" s="10" t="str">
        <f t="shared" si="90"/>
        <v/>
      </c>
      <c r="BG151" s="10" t="b">
        <f t="shared" si="93"/>
        <v>1</v>
      </c>
      <c r="BH151" s="10" t="b">
        <f t="shared" si="91"/>
        <v>1</v>
      </c>
      <c r="BI151" s="10" t="b">
        <f t="shared" si="94"/>
        <v>0</v>
      </c>
      <c r="BJ151" s="10" t="b">
        <f t="shared" si="92"/>
        <v>0</v>
      </c>
    </row>
    <row r="152" spans="1:62" x14ac:dyDescent="0.35">
      <c r="A152" s="51"/>
      <c r="B152" s="28"/>
      <c r="C152" s="28" t="s">
        <v>4</v>
      </c>
      <c r="D152" s="28"/>
      <c r="E152" s="28" t="s">
        <v>4</v>
      </c>
      <c r="F152" s="28"/>
      <c r="G152" s="51" t="s">
        <v>4</v>
      </c>
      <c r="H152" s="28"/>
      <c r="I152" s="28" t="s">
        <v>4</v>
      </c>
      <c r="J152" s="28"/>
      <c r="K152" s="28" t="s">
        <v>4</v>
      </c>
      <c r="L152" s="28" t="s">
        <v>454</v>
      </c>
      <c r="M152" s="28"/>
      <c r="N152" s="28"/>
      <c r="O152" s="28" t="s">
        <v>4</v>
      </c>
      <c r="P152" s="51"/>
      <c r="Q152" s="28" t="s">
        <v>4</v>
      </c>
      <c r="R152" s="28"/>
      <c r="S152" s="28" t="s">
        <v>4</v>
      </c>
      <c r="T152" s="28"/>
      <c r="U152" s="28" t="s">
        <v>4</v>
      </c>
      <c r="V152" s="28"/>
      <c r="W152" s="28" t="s">
        <v>4</v>
      </c>
      <c r="X152" s="28"/>
      <c r="Y152" s="28" t="s">
        <v>4</v>
      </c>
      <c r="Z152" s="10" t="str">
        <f>IF(AND('Section 8'!$L$4=No,OR($BG152=FALSE,$BH152=FALSE)),Tab_NotReq,
IF(AND($A152="",$B152="",$D152="",$F152="",$H152="",$J152="",$P152="",$X152="",$AB152="",$AC152=""),"",
IF(COUNTIF($AB152:$BC152,Incomplete)&gt;=1,Incomplete_or_multiple_errors&amp;": "&amp;INDEX($AB$2:$BC$4,1,MATCH(Incomplete,$AB152:$BC152,0)),Complete)))</f>
        <v/>
      </c>
      <c r="AA152" s="27"/>
      <c r="AB152" s="10" t="str">
        <f t="shared" si="65"/>
        <v/>
      </c>
      <c r="AC152" s="10" t="str">
        <f>IF($AC$1=No,"",
IF(OR(BG152=FALSE,BH152=FALSE),"",
IF(AND(SUMPRODUCT(--(BI152:BI$1003=TRUE))=0,SUMPRODUCT(--(BJ152:BJ$1003=TRUE))=0),"",Incomplete)))</f>
        <v/>
      </c>
      <c r="AD152" s="10" t="str">
        <f t="shared" si="66"/>
        <v/>
      </c>
      <c r="AE152" s="10"/>
      <c r="AF152" s="10" t="str" cm="1">
        <f t="array" ref="AF152">IF(AF$1=No,"",IF(ISBLANK($A152)=TRUE,"",
IF(SUMPRODUCT(--('Section 11'!$C$4:$C$337=$A152))=0,Incomplete,Complete)))</f>
        <v/>
      </c>
      <c r="AG152" s="10" t="str">
        <f t="shared" si="67"/>
        <v/>
      </c>
      <c r="AH152" s="10" t="str">
        <f t="shared" si="68"/>
        <v/>
      </c>
      <c r="AI152" s="10" t="str">
        <f t="shared" si="69"/>
        <v/>
      </c>
      <c r="AJ152" s="10" t="str">
        <f t="shared" si="70"/>
        <v/>
      </c>
      <c r="AK152" s="10" t="str">
        <f t="shared" si="71"/>
        <v/>
      </c>
      <c r="AL152" s="10" t="str">
        <f t="shared" si="72"/>
        <v/>
      </c>
      <c r="AM152" s="10" t="str">
        <f t="shared" si="73"/>
        <v/>
      </c>
      <c r="AN152" s="10" t="str">
        <f t="shared" si="74"/>
        <v/>
      </c>
      <c r="AO152" s="10" t="str">
        <f t="shared" si="75"/>
        <v/>
      </c>
      <c r="AP152" s="10" t="str">
        <f t="shared" si="76"/>
        <v/>
      </c>
      <c r="AQ152" s="10" t="str">
        <f t="shared" si="77"/>
        <v/>
      </c>
      <c r="AR152" s="10" t="str">
        <f t="shared" si="78"/>
        <v/>
      </c>
      <c r="AS152" s="10" t="str">
        <f t="shared" si="79"/>
        <v/>
      </c>
      <c r="AT152" s="10" t="str">
        <f t="shared" si="80"/>
        <v/>
      </c>
      <c r="AU152" s="10" t="str">
        <f t="shared" si="81"/>
        <v/>
      </c>
      <c r="AV152" s="10" t="str">
        <f t="shared" si="82"/>
        <v/>
      </c>
      <c r="AW152" s="10" t="str">
        <f t="shared" si="83"/>
        <v/>
      </c>
      <c r="AX152" s="10" t="str">
        <f t="shared" si="84"/>
        <v/>
      </c>
      <c r="AY152" s="10" t="str">
        <f t="shared" si="85"/>
        <v/>
      </c>
      <c r="AZ152" s="10" t="str">
        <f t="shared" si="86"/>
        <v/>
      </c>
      <c r="BA152" s="10" t="str">
        <f t="shared" si="87"/>
        <v/>
      </c>
      <c r="BB152" s="10" t="str">
        <f t="shared" si="88"/>
        <v/>
      </c>
      <c r="BC152" s="10" t="str">
        <f t="shared" si="89"/>
        <v/>
      </c>
      <c r="BD152" s="10"/>
      <c r="BE152" s="10" t="str">
        <f t="shared" si="90"/>
        <v/>
      </c>
      <c r="BG152" s="10" t="b">
        <f t="shared" si="93"/>
        <v>1</v>
      </c>
      <c r="BH152" s="10" t="b">
        <f t="shared" si="91"/>
        <v>1</v>
      </c>
      <c r="BI152" s="10" t="b">
        <f t="shared" si="94"/>
        <v>0</v>
      </c>
      <c r="BJ152" s="10" t="b">
        <f t="shared" si="92"/>
        <v>0</v>
      </c>
    </row>
    <row r="153" spans="1:62" x14ac:dyDescent="0.35">
      <c r="A153" s="51"/>
      <c r="B153" s="28"/>
      <c r="C153" s="28" t="s">
        <v>4</v>
      </c>
      <c r="D153" s="28"/>
      <c r="E153" s="28" t="s">
        <v>4</v>
      </c>
      <c r="F153" s="28"/>
      <c r="G153" s="51" t="s">
        <v>4</v>
      </c>
      <c r="H153" s="28"/>
      <c r="I153" s="28" t="s">
        <v>4</v>
      </c>
      <c r="J153" s="28"/>
      <c r="K153" s="28" t="s">
        <v>4</v>
      </c>
      <c r="L153" s="28" t="s">
        <v>454</v>
      </c>
      <c r="M153" s="28"/>
      <c r="N153" s="28"/>
      <c r="O153" s="28" t="s">
        <v>4</v>
      </c>
      <c r="P153" s="51"/>
      <c r="Q153" s="28" t="s">
        <v>4</v>
      </c>
      <c r="R153" s="28"/>
      <c r="S153" s="28" t="s">
        <v>4</v>
      </c>
      <c r="T153" s="28"/>
      <c r="U153" s="28" t="s">
        <v>4</v>
      </c>
      <c r="V153" s="28"/>
      <c r="W153" s="28" t="s">
        <v>4</v>
      </c>
      <c r="X153" s="28"/>
      <c r="Y153" s="28" t="s">
        <v>4</v>
      </c>
      <c r="Z153" s="10" t="str">
        <f>IF(AND('Section 8'!$L$4=No,OR($BG153=FALSE,$BH153=FALSE)),Tab_NotReq,
IF(AND($A153="",$B153="",$D153="",$F153="",$H153="",$J153="",$P153="",$X153="",$AB153="",$AC153=""),"",
IF(COUNTIF($AB153:$BC153,Incomplete)&gt;=1,Incomplete_or_multiple_errors&amp;": "&amp;INDEX($AB$2:$BC$4,1,MATCH(Incomplete,$AB153:$BC153,0)),Complete)))</f>
        <v/>
      </c>
      <c r="AA153" s="27"/>
      <c r="AB153" s="10" t="str">
        <f t="shared" si="65"/>
        <v/>
      </c>
      <c r="AC153" s="10" t="str">
        <f>IF($AC$1=No,"",
IF(OR(BG153=FALSE,BH153=FALSE),"",
IF(AND(SUMPRODUCT(--(BI153:BI$1003=TRUE))=0,SUMPRODUCT(--(BJ153:BJ$1003=TRUE))=0),"",Incomplete)))</f>
        <v/>
      </c>
      <c r="AD153" s="10" t="str">
        <f t="shared" si="66"/>
        <v/>
      </c>
      <c r="AE153" s="10"/>
      <c r="AF153" s="10" t="str" cm="1">
        <f t="array" ref="AF153">IF(AF$1=No,"",IF(ISBLANK($A153)=TRUE,"",
IF(SUMPRODUCT(--('Section 11'!$C$4:$C$337=$A153))=0,Incomplete,Complete)))</f>
        <v/>
      </c>
      <c r="AG153" s="10" t="str">
        <f t="shared" si="67"/>
        <v/>
      </c>
      <c r="AH153" s="10" t="str">
        <f t="shared" si="68"/>
        <v/>
      </c>
      <c r="AI153" s="10" t="str">
        <f t="shared" si="69"/>
        <v/>
      </c>
      <c r="AJ153" s="10" t="str">
        <f t="shared" si="70"/>
        <v/>
      </c>
      <c r="AK153" s="10" t="str">
        <f t="shared" si="71"/>
        <v/>
      </c>
      <c r="AL153" s="10" t="str">
        <f t="shared" si="72"/>
        <v/>
      </c>
      <c r="AM153" s="10" t="str">
        <f t="shared" si="73"/>
        <v/>
      </c>
      <c r="AN153" s="10" t="str">
        <f t="shared" si="74"/>
        <v/>
      </c>
      <c r="AO153" s="10" t="str">
        <f t="shared" si="75"/>
        <v/>
      </c>
      <c r="AP153" s="10" t="str">
        <f t="shared" si="76"/>
        <v/>
      </c>
      <c r="AQ153" s="10" t="str">
        <f t="shared" si="77"/>
        <v/>
      </c>
      <c r="AR153" s="10" t="str">
        <f t="shared" si="78"/>
        <v/>
      </c>
      <c r="AS153" s="10" t="str">
        <f t="shared" si="79"/>
        <v/>
      </c>
      <c r="AT153" s="10" t="str">
        <f t="shared" si="80"/>
        <v/>
      </c>
      <c r="AU153" s="10" t="str">
        <f t="shared" si="81"/>
        <v/>
      </c>
      <c r="AV153" s="10" t="str">
        <f t="shared" si="82"/>
        <v/>
      </c>
      <c r="AW153" s="10" t="str">
        <f t="shared" si="83"/>
        <v/>
      </c>
      <c r="AX153" s="10" t="str">
        <f t="shared" si="84"/>
        <v/>
      </c>
      <c r="AY153" s="10" t="str">
        <f t="shared" si="85"/>
        <v/>
      </c>
      <c r="AZ153" s="10" t="str">
        <f t="shared" si="86"/>
        <v/>
      </c>
      <c r="BA153" s="10" t="str">
        <f t="shared" si="87"/>
        <v/>
      </c>
      <c r="BB153" s="10" t="str">
        <f t="shared" si="88"/>
        <v/>
      </c>
      <c r="BC153" s="10" t="str">
        <f t="shared" si="89"/>
        <v/>
      </c>
      <c r="BD153" s="10"/>
      <c r="BE153" s="10" t="str">
        <f t="shared" si="90"/>
        <v/>
      </c>
      <c r="BG153" s="10" t="b">
        <f t="shared" si="93"/>
        <v>1</v>
      </c>
      <c r="BH153" s="10" t="b">
        <f t="shared" si="91"/>
        <v>1</v>
      </c>
      <c r="BI153" s="10" t="b">
        <f t="shared" si="94"/>
        <v>0</v>
      </c>
      <c r="BJ153" s="10" t="b">
        <f t="shared" si="92"/>
        <v>0</v>
      </c>
    </row>
    <row r="154" spans="1:62" x14ac:dyDescent="0.35">
      <c r="A154" s="51"/>
      <c r="B154" s="28"/>
      <c r="C154" s="28" t="s">
        <v>4</v>
      </c>
      <c r="D154" s="28"/>
      <c r="E154" s="28" t="s">
        <v>4</v>
      </c>
      <c r="F154" s="28"/>
      <c r="G154" s="51" t="s">
        <v>4</v>
      </c>
      <c r="H154" s="28"/>
      <c r="I154" s="28" t="s">
        <v>4</v>
      </c>
      <c r="J154" s="28"/>
      <c r="K154" s="28" t="s">
        <v>4</v>
      </c>
      <c r="L154" s="28" t="s">
        <v>454</v>
      </c>
      <c r="M154" s="28"/>
      <c r="N154" s="28"/>
      <c r="O154" s="28" t="s">
        <v>4</v>
      </c>
      <c r="P154" s="51"/>
      <c r="Q154" s="28" t="s">
        <v>4</v>
      </c>
      <c r="R154" s="28"/>
      <c r="S154" s="28" t="s">
        <v>4</v>
      </c>
      <c r="T154" s="28"/>
      <c r="U154" s="28" t="s">
        <v>4</v>
      </c>
      <c r="V154" s="28"/>
      <c r="W154" s="28" t="s">
        <v>4</v>
      </c>
      <c r="X154" s="28"/>
      <c r="Y154" s="28" t="s">
        <v>4</v>
      </c>
      <c r="Z154" s="10" t="str">
        <f>IF(AND('Section 8'!$L$4=No,OR($BG154=FALSE,$BH154=FALSE)),Tab_NotReq,
IF(AND($A154="",$B154="",$D154="",$F154="",$H154="",$J154="",$P154="",$X154="",$AB154="",$AC154=""),"",
IF(COUNTIF($AB154:$BC154,Incomplete)&gt;=1,Incomplete_or_multiple_errors&amp;": "&amp;INDEX($AB$2:$BC$4,1,MATCH(Incomplete,$AB154:$BC154,0)),Complete)))</f>
        <v/>
      </c>
      <c r="AA154" s="27"/>
      <c r="AB154" s="10" t="str">
        <f t="shared" si="65"/>
        <v/>
      </c>
      <c r="AC154" s="10" t="str">
        <f>IF($AC$1=No,"",
IF(OR(BG154=FALSE,BH154=FALSE),"",
IF(AND(SUMPRODUCT(--(BI154:BI$1003=TRUE))=0,SUMPRODUCT(--(BJ154:BJ$1003=TRUE))=0),"",Incomplete)))</f>
        <v/>
      </c>
      <c r="AD154" s="10" t="str">
        <f t="shared" si="66"/>
        <v/>
      </c>
      <c r="AE154" s="10"/>
      <c r="AF154" s="10" t="str" cm="1">
        <f t="array" ref="AF154">IF(AF$1=No,"",IF(ISBLANK($A154)=TRUE,"",
IF(SUMPRODUCT(--('Section 11'!$C$4:$C$337=$A154))=0,Incomplete,Complete)))</f>
        <v/>
      </c>
      <c r="AG154" s="10" t="str">
        <f t="shared" si="67"/>
        <v/>
      </c>
      <c r="AH154" s="10" t="str">
        <f t="shared" si="68"/>
        <v/>
      </c>
      <c r="AI154" s="10" t="str">
        <f t="shared" si="69"/>
        <v/>
      </c>
      <c r="AJ154" s="10" t="str">
        <f t="shared" si="70"/>
        <v/>
      </c>
      <c r="AK154" s="10" t="str">
        <f t="shared" si="71"/>
        <v/>
      </c>
      <c r="AL154" s="10" t="str">
        <f t="shared" si="72"/>
        <v/>
      </c>
      <c r="AM154" s="10" t="str">
        <f t="shared" si="73"/>
        <v/>
      </c>
      <c r="AN154" s="10" t="str">
        <f t="shared" si="74"/>
        <v/>
      </c>
      <c r="AO154" s="10" t="str">
        <f t="shared" si="75"/>
        <v/>
      </c>
      <c r="AP154" s="10" t="str">
        <f t="shared" si="76"/>
        <v/>
      </c>
      <c r="AQ154" s="10" t="str">
        <f t="shared" si="77"/>
        <v/>
      </c>
      <c r="AR154" s="10" t="str">
        <f t="shared" si="78"/>
        <v/>
      </c>
      <c r="AS154" s="10" t="str">
        <f t="shared" si="79"/>
        <v/>
      </c>
      <c r="AT154" s="10" t="str">
        <f t="shared" si="80"/>
        <v/>
      </c>
      <c r="AU154" s="10" t="str">
        <f t="shared" si="81"/>
        <v/>
      </c>
      <c r="AV154" s="10" t="str">
        <f t="shared" si="82"/>
        <v/>
      </c>
      <c r="AW154" s="10" t="str">
        <f t="shared" si="83"/>
        <v/>
      </c>
      <c r="AX154" s="10" t="str">
        <f t="shared" si="84"/>
        <v/>
      </c>
      <c r="AY154" s="10" t="str">
        <f t="shared" si="85"/>
        <v/>
      </c>
      <c r="AZ154" s="10" t="str">
        <f t="shared" si="86"/>
        <v/>
      </c>
      <c r="BA154" s="10" t="str">
        <f t="shared" si="87"/>
        <v/>
      </c>
      <c r="BB154" s="10" t="str">
        <f t="shared" si="88"/>
        <v/>
      </c>
      <c r="BC154" s="10" t="str">
        <f t="shared" si="89"/>
        <v/>
      </c>
      <c r="BD154" s="10"/>
      <c r="BE154" s="10" t="str">
        <f t="shared" si="90"/>
        <v/>
      </c>
      <c r="BG154" s="10" t="b">
        <f t="shared" si="93"/>
        <v>1</v>
      </c>
      <c r="BH154" s="10" t="b">
        <f t="shared" si="91"/>
        <v>1</v>
      </c>
      <c r="BI154" s="10" t="b">
        <f t="shared" si="94"/>
        <v>0</v>
      </c>
      <c r="BJ154" s="10" t="b">
        <f t="shared" si="92"/>
        <v>0</v>
      </c>
    </row>
    <row r="155" spans="1:62" x14ac:dyDescent="0.35">
      <c r="A155" s="51"/>
      <c r="B155" s="28"/>
      <c r="C155" s="28" t="s">
        <v>4</v>
      </c>
      <c r="D155" s="28"/>
      <c r="E155" s="28" t="s">
        <v>4</v>
      </c>
      <c r="F155" s="28"/>
      <c r="G155" s="51" t="s">
        <v>4</v>
      </c>
      <c r="H155" s="28"/>
      <c r="I155" s="28" t="s">
        <v>4</v>
      </c>
      <c r="J155" s="28"/>
      <c r="K155" s="28" t="s">
        <v>4</v>
      </c>
      <c r="L155" s="28" t="s">
        <v>454</v>
      </c>
      <c r="M155" s="28"/>
      <c r="N155" s="28"/>
      <c r="O155" s="28" t="s">
        <v>4</v>
      </c>
      <c r="P155" s="51"/>
      <c r="Q155" s="28" t="s">
        <v>4</v>
      </c>
      <c r="R155" s="28"/>
      <c r="S155" s="28" t="s">
        <v>4</v>
      </c>
      <c r="T155" s="28"/>
      <c r="U155" s="28" t="s">
        <v>4</v>
      </c>
      <c r="V155" s="28"/>
      <c r="W155" s="28" t="s">
        <v>4</v>
      </c>
      <c r="X155" s="28"/>
      <c r="Y155" s="28" t="s">
        <v>4</v>
      </c>
      <c r="Z155" s="10" t="str">
        <f>IF(AND('Section 8'!$L$4=No,OR($BG155=FALSE,$BH155=FALSE)),Tab_NotReq,
IF(AND($A155="",$B155="",$D155="",$F155="",$H155="",$J155="",$P155="",$X155="",$AB155="",$AC155=""),"",
IF(COUNTIF($AB155:$BC155,Incomplete)&gt;=1,Incomplete_or_multiple_errors&amp;": "&amp;INDEX($AB$2:$BC$4,1,MATCH(Incomplete,$AB155:$BC155,0)),Complete)))</f>
        <v/>
      </c>
      <c r="AA155" s="27"/>
      <c r="AB155" s="10" t="str">
        <f t="shared" si="65"/>
        <v/>
      </c>
      <c r="AC155" s="10" t="str">
        <f>IF($AC$1=No,"",
IF(OR(BG155=FALSE,BH155=FALSE),"",
IF(AND(SUMPRODUCT(--(BI155:BI$1003=TRUE))=0,SUMPRODUCT(--(BJ155:BJ$1003=TRUE))=0),"",Incomplete)))</f>
        <v/>
      </c>
      <c r="AD155" s="10" t="str">
        <f t="shared" si="66"/>
        <v/>
      </c>
      <c r="AE155" s="10"/>
      <c r="AF155" s="10" t="str" cm="1">
        <f t="array" ref="AF155">IF(AF$1=No,"",IF(ISBLANK($A155)=TRUE,"",
IF(SUMPRODUCT(--('Section 11'!$C$4:$C$337=$A155))=0,Incomplete,Complete)))</f>
        <v/>
      </c>
      <c r="AG155" s="10" t="str">
        <f t="shared" si="67"/>
        <v/>
      </c>
      <c r="AH155" s="10" t="str">
        <f t="shared" si="68"/>
        <v/>
      </c>
      <c r="AI155" s="10" t="str">
        <f t="shared" si="69"/>
        <v/>
      </c>
      <c r="AJ155" s="10" t="str">
        <f t="shared" si="70"/>
        <v/>
      </c>
      <c r="AK155" s="10" t="str">
        <f t="shared" si="71"/>
        <v/>
      </c>
      <c r="AL155" s="10" t="str">
        <f t="shared" si="72"/>
        <v/>
      </c>
      <c r="AM155" s="10" t="str">
        <f t="shared" si="73"/>
        <v/>
      </c>
      <c r="AN155" s="10" t="str">
        <f t="shared" si="74"/>
        <v/>
      </c>
      <c r="AO155" s="10" t="str">
        <f t="shared" si="75"/>
        <v/>
      </c>
      <c r="AP155" s="10" t="str">
        <f t="shared" si="76"/>
        <v/>
      </c>
      <c r="AQ155" s="10" t="str">
        <f t="shared" si="77"/>
        <v/>
      </c>
      <c r="AR155" s="10" t="str">
        <f t="shared" si="78"/>
        <v/>
      </c>
      <c r="AS155" s="10" t="str">
        <f t="shared" si="79"/>
        <v/>
      </c>
      <c r="AT155" s="10" t="str">
        <f t="shared" si="80"/>
        <v/>
      </c>
      <c r="AU155" s="10" t="str">
        <f t="shared" si="81"/>
        <v/>
      </c>
      <c r="AV155" s="10" t="str">
        <f t="shared" si="82"/>
        <v/>
      </c>
      <c r="AW155" s="10" t="str">
        <f t="shared" si="83"/>
        <v/>
      </c>
      <c r="AX155" s="10" t="str">
        <f t="shared" si="84"/>
        <v/>
      </c>
      <c r="AY155" s="10" t="str">
        <f t="shared" si="85"/>
        <v/>
      </c>
      <c r="AZ155" s="10" t="str">
        <f t="shared" si="86"/>
        <v/>
      </c>
      <c r="BA155" s="10" t="str">
        <f t="shared" si="87"/>
        <v/>
      </c>
      <c r="BB155" s="10" t="str">
        <f t="shared" si="88"/>
        <v/>
      </c>
      <c r="BC155" s="10" t="str">
        <f t="shared" si="89"/>
        <v/>
      </c>
      <c r="BD155" s="10"/>
      <c r="BE155" s="10" t="str">
        <f t="shared" si="90"/>
        <v/>
      </c>
      <c r="BG155" s="10" t="b">
        <f t="shared" si="93"/>
        <v>1</v>
      </c>
      <c r="BH155" s="10" t="b">
        <f t="shared" si="91"/>
        <v>1</v>
      </c>
      <c r="BI155" s="10" t="b">
        <f t="shared" si="94"/>
        <v>0</v>
      </c>
      <c r="BJ155" s="10" t="b">
        <f t="shared" si="92"/>
        <v>0</v>
      </c>
    </row>
    <row r="156" spans="1:62" x14ac:dyDescent="0.35">
      <c r="A156" s="51"/>
      <c r="B156" s="28"/>
      <c r="C156" s="28" t="s">
        <v>4</v>
      </c>
      <c r="D156" s="28"/>
      <c r="E156" s="28" t="s">
        <v>4</v>
      </c>
      <c r="F156" s="28"/>
      <c r="G156" s="51" t="s">
        <v>4</v>
      </c>
      <c r="H156" s="28"/>
      <c r="I156" s="28" t="s">
        <v>4</v>
      </c>
      <c r="J156" s="28"/>
      <c r="K156" s="28" t="s">
        <v>4</v>
      </c>
      <c r="L156" s="28" t="s">
        <v>454</v>
      </c>
      <c r="M156" s="28"/>
      <c r="N156" s="28"/>
      <c r="O156" s="28" t="s">
        <v>4</v>
      </c>
      <c r="P156" s="51"/>
      <c r="Q156" s="28" t="s">
        <v>4</v>
      </c>
      <c r="R156" s="28"/>
      <c r="S156" s="28" t="s">
        <v>4</v>
      </c>
      <c r="T156" s="28"/>
      <c r="U156" s="28" t="s">
        <v>4</v>
      </c>
      <c r="V156" s="28"/>
      <c r="W156" s="28" t="s">
        <v>4</v>
      </c>
      <c r="X156" s="28"/>
      <c r="Y156" s="28" t="s">
        <v>4</v>
      </c>
      <c r="Z156" s="10" t="str">
        <f>IF(AND('Section 8'!$L$4=No,OR($BG156=FALSE,$BH156=FALSE)),Tab_NotReq,
IF(AND($A156="",$B156="",$D156="",$F156="",$H156="",$J156="",$P156="",$X156="",$AB156="",$AC156=""),"",
IF(COUNTIF($AB156:$BC156,Incomplete)&gt;=1,Incomplete_or_multiple_errors&amp;": "&amp;INDEX($AB$2:$BC$4,1,MATCH(Incomplete,$AB156:$BC156,0)),Complete)))</f>
        <v/>
      </c>
      <c r="AA156" s="27"/>
      <c r="AB156" s="10" t="str">
        <f t="shared" si="65"/>
        <v/>
      </c>
      <c r="AC156" s="10" t="str">
        <f>IF($AC$1=No,"",
IF(OR(BG156=FALSE,BH156=FALSE),"",
IF(AND(SUMPRODUCT(--(BI156:BI$1003=TRUE))=0,SUMPRODUCT(--(BJ156:BJ$1003=TRUE))=0),"",Incomplete)))</f>
        <v/>
      </c>
      <c r="AD156" s="10" t="str">
        <f t="shared" si="66"/>
        <v/>
      </c>
      <c r="AE156" s="10"/>
      <c r="AF156" s="10" t="str" cm="1">
        <f t="array" ref="AF156">IF(AF$1=No,"",IF(ISBLANK($A156)=TRUE,"",
IF(SUMPRODUCT(--('Section 11'!$C$4:$C$337=$A156))=0,Incomplete,Complete)))</f>
        <v/>
      </c>
      <c r="AG156" s="10" t="str">
        <f t="shared" si="67"/>
        <v/>
      </c>
      <c r="AH156" s="10" t="str">
        <f t="shared" si="68"/>
        <v/>
      </c>
      <c r="AI156" s="10" t="str">
        <f t="shared" si="69"/>
        <v/>
      </c>
      <c r="AJ156" s="10" t="str">
        <f t="shared" si="70"/>
        <v/>
      </c>
      <c r="AK156" s="10" t="str">
        <f t="shared" si="71"/>
        <v/>
      </c>
      <c r="AL156" s="10" t="str">
        <f t="shared" si="72"/>
        <v/>
      </c>
      <c r="AM156" s="10" t="str">
        <f t="shared" si="73"/>
        <v/>
      </c>
      <c r="AN156" s="10" t="str">
        <f t="shared" si="74"/>
        <v/>
      </c>
      <c r="AO156" s="10" t="str">
        <f t="shared" si="75"/>
        <v/>
      </c>
      <c r="AP156" s="10" t="str">
        <f t="shared" si="76"/>
        <v/>
      </c>
      <c r="AQ156" s="10" t="str">
        <f t="shared" si="77"/>
        <v/>
      </c>
      <c r="AR156" s="10" t="str">
        <f t="shared" si="78"/>
        <v/>
      </c>
      <c r="AS156" s="10" t="str">
        <f t="shared" si="79"/>
        <v/>
      </c>
      <c r="AT156" s="10" t="str">
        <f t="shared" si="80"/>
        <v/>
      </c>
      <c r="AU156" s="10" t="str">
        <f t="shared" si="81"/>
        <v/>
      </c>
      <c r="AV156" s="10" t="str">
        <f t="shared" si="82"/>
        <v/>
      </c>
      <c r="AW156" s="10" t="str">
        <f t="shared" si="83"/>
        <v/>
      </c>
      <c r="AX156" s="10" t="str">
        <f t="shared" si="84"/>
        <v/>
      </c>
      <c r="AY156" s="10" t="str">
        <f t="shared" si="85"/>
        <v/>
      </c>
      <c r="AZ156" s="10" t="str">
        <f t="shared" si="86"/>
        <v/>
      </c>
      <c r="BA156" s="10" t="str">
        <f t="shared" si="87"/>
        <v/>
      </c>
      <c r="BB156" s="10" t="str">
        <f t="shared" si="88"/>
        <v/>
      </c>
      <c r="BC156" s="10" t="str">
        <f t="shared" si="89"/>
        <v/>
      </c>
      <c r="BD156" s="10"/>
      <c r="BE156" s="10" t="str">
        <f t="shared" si="90"/>
        <v/>
      </c>
      <c r="BG156" s="10" t="b">
        <f t="shared" si="93"/>
        <v>1</v>
      </c>
      <c r="BH156" s="10" t="b">
        <f t="shared" si="91"/>
        <v>1</v>
      </c>
      <c r="BI156" s="10" t="b">
        <f t="shared" si="94"/>
        <v>0</v>
      </c>
      <c r="BJ156" s="10" t="b">
        <f t="shared" si="92"/>
        <v>0</v>
      </c>
    </row>
    <row r="157" spans="1:62" x14ac:dyDescent="0.35">
      <c r="A157" s="51"/>
      <c r="B157" s="28"/>
      <c r="C157" s="28" t="s">
        <v>4</v>
      </c>
      <c r="D157" s="28"/>
      <c r="E157" s="28" t="s">
        <v>4</v>
      </c>
      <c r="F157" s="28"/>
      <c r="G157" s="51" t="s">
        <v>4</v>
      </c>
      <c r="H157" s="28"/>
      <c r="I157" s="28" t="s">
        <v>4</v>
      </c>
      <c r="J157" s="28"/>
      <c r="K157" s="28" t="s">
        <v>4</v>
      </c>
      <c r="L157" s="28" t="s">
        <v>454</v>
      </c>
      <c r="M157" s="28"/>
      <c r="N157" s="28"/>
      <c r="O157" s="28" t="s">
        <v>4</v>
      </c>
      <c r="P157" s="51"/>
      <c r="Q157" s="28" t="s">
        <v>4</v>
      </c>
      <c r="R157" s="28"/>
      <c r="S157" s="28" t="s">
        <v>4</v>
      </c>
      <c r="T157" s="28"/>
      <c r="U157" s="28" t="s">
        <v>4</v>
      </c>
      <c r="V157" s="28"/>
      <c r="W157" s="28" t="s">
        <v>4</v>
      </c>
      <c r="X157" s="28"/>
      <c r="Y157" s="28" t="s">
        <v>4</v>
      </c>
      <c r="Z157" s="10" t="str">
        <f>IF(AND('Section 8'!$L$4=No,OR($BG157=FALSE,$BH157=FALSE)),Tab_NotReq,
IF(AND($A157="",$B157="",$D157="",$F157="",$H157="",$J157="",$P157="",$X157="",$AB157="",$AC157=""),"",
IF(COUNTIF($AB157:$BC157,Incomplete)&gt;=1,Incomplete_or_multiple_errors&amp;": "&amp;INDEX($AB$2:$BC$4,1,MATCH(Incomplete,$AB157:$BC157,0)),Complete)))</f>
        <v/>
      </c>
      <c r="AA157" s="27"/>
      <c r="AB157" s="10" t="str">
        <f t="shared" si="65"/>
        <v/>
      </c>
      <c r="AC157" s="10" t="str">
        <f>IF($AC$1=No,"",
IF(OR(BG157=FALSE,BH157=FALSE),"",
IF(AND(SUMPRODUCT(--(BI157:BI$1003=TRUE))=0,SUMPRODUCT(--(BJ157:BJ$1003=TRUE))=0),"",Incomplete)))</f>
        <v/>
      </c>
      <c r="AD157" s="10" t="str">
        <f t="shared" si="66"/>
        <v/>
      </c>
      <c r="AE157" s="10"/>
      <c r="AF157" s="10" t="str" cm="1">
        <f t="array" ref="AF157">IF(AF$1=No,"",IF(ISBLANK($A157)=TRUE,"",
IF(SUMPRODUCT(--('Section 11'!$C$4:$C$337=$A157))=0,Incomplete,Complete)))</f>
        <v/>
      </c>
      <c r="AG157" s="10" t="str">
        <f t="shared" si="67"/>
        <v/>
      </c>
      <c r="AH157" s="10" t="str">
        <f t="shared" si="68"/>
        <v/>
      </c>
      <c r="AI157" s="10" t="str">
        <f t="shared" si="69"/>
        <v/>
      </c>
      <c r="AJ157" s="10" t="str">
        <f t="shared" si="70"/>
        <v/>
      </c>
      <c r="AK157" s="10" t="str">
        <f t="shared" si="71"/>
        <v/>
      </c>
      <c r="AL157" s="10" t="str">
        <f t="shared" si="72"/>
        <v/>
      </c>
      <c r="AM157" s="10" t="str">
        <f t="shared" si="73"/>
        <v/>
      </c>
      <c r="AN157" s="10" t="str">
        <f t="shared" si="74"/>
        <v/>
      </c>
      <c r="AO157" s="10" t="str">
        <f t="shared" si="75"/>
        <v/>
      </c>
      <c r="AP157" s="10" t="str">
        <f t="shared" si="76"/>
        <v/>
      </c>
      <c r="AQ157" s="10" t="str">
        <f t="shared" si="77"/>
        <v/>
      </c>
      <c r="AR157" s="10" t="str">
        <f t="shared" si="78"/>
        <v/>
      </c>
      <c r="AS157" s="10" t="str">
        <f t="shared" si="79"/>
        <v/>
      </c>
      <c r="AT157" s="10" t="str">
        <f t="shared" si="80"/>
        <v/>
      </c>
      <c r="AU157" s="10" t="str">
        <f t="shared" si="81"/>
        <v/>
      </c>
      <c r="AV157" s="10" t="str">
        <f t="shared" si="82"/>
        <v/>
      </c>
      <c r="AW157" s="10" t="str">
        <f t="shared" si="83"/>
        <v/>
      </c>
      <c r="AX157" s="10" t="str">
        <f t="shared" si="84"/>
        <v/>
      </c>
      <c r="AY157" s="10" t="str">
        <f t="shared" si="85"/>
        <v/>
      </c>
      <c r="AZ157" s="10" t="str">
        <f t="shared" si="86"/>
        <v/>
      </c>
      <c r="BA157" s="10" t="str">
        <f t="shared" si="87"/>
        <v/>
      </c>
      <c r="BB157" s="10" t="str">
        <f t="shared" si="88"/>
        <v/>
      </c>
      <c r="BC157" s="10" t="str">
        <f t="shared" si="89"/>
        <v/>
      </c>
      <c r="BD157" s="10"/>
      <c r="BE157" s="10" t="str">
        <f t="shared" si="90"/>
        <v/>
      </c>
      <c r="BG157" s="10" t="b">
        <f t="shared" si="93"/>
        <v>1</v>
      </c>
      <c r="BH157" s="10" t="b">
        <f t="shared" si="91"/>
        <v>1</v>
      </c>
      <c r="BI157" s="10" t="b">
        <f t="shared" si="94"/>
        <v>0</v>
      </c>
      <c r="BJ157" s="10" t="b">
        <f t="shared" si="92"/>
        <v>0</v>
      </c>
    </row>
    <row r="158" spans="1:62" x14ac:dyDescent="0.35">
      <c r="A158" s="51"/>
      <c r="B158" s="28"/>
      <c r="C158" s="28" t="s">
        <v>4</v>
      </c>
      <c r="D158" s="28"/>
      <c r="E158" s="28" t="s">
        <v>4</v>
      </c>
      <c r="F158" s="28"/>
      <c r="G158" s="51" t="s">
        <v>4</v>
      </c>
      <c r="H158" s="28"/>
      <c r="I158" s="28" t="s">
        <v>4</v>
      </c>
      <c r="J158" s="28"/>
      <c r="K158" s="28" t="s">
        <v>4</v>
      </c>
      <c r="L158" s="28" t="s">
        <v>454</v>
      </c>
      <c r="M158" s="28"/>
      <c r="N158" s="28"/>
      <c r="O158" s="28" t="s">
        <v>4</v>
      </c>
      <c r="P158" s="51"/>
      <c r="Q158" s="28" t="s">
        <v>4</v>
      </c>
      <c r="R158" s="28"/>
      <c r="S158" s="28" t="s">
        <v>4</v>
      </c>
      <c r="T158" s="28"/>
      <c r="U158" s="28" t="s">
        <v>4</v>
      </c>
      <c r="V158" s="28"/>
      <c r="W158" s="28" t="s">
        <v>4</v>
      </c>
      <c r="X158" s="28"/>
      <c r="Y158" s="28" t="s">
        <v>4</v>
      </c>
      <c r="Z158" s="10" t="str">
        <f>IF(AND('Section 8'!$L$4=No,OR($BG158=FALSE,$BH158=FALSE)),Tab_NotReq,
IF(AND($A158="",$B158="",$D158="",$F158="",$H158="",$J158="",$P158="",$X158="",$AB158="",$AC158=""),"",
IF(COUNTIF($AB158:$BC158,Incomplete)&gt;=1,Incomplete_or_multiple_errors&amp;": "&amp;INDEX($AB$2:$BC$4,1,MATCH(Incomplete,$AB158:$BC158,0)),Complete)))</f>
        <v/>
      </c>
      <c r="AA158" s="27"/>
      <c r="AB158" s="10" t="str">
        <f t="shared" si="65"/>
        <v/>
      </c>
      <c r="AC158" s="10" t="str">
        <f>IF($AC$1=No,"",
IF(OR(BG158=FALSE,BH158=FALSE),"",
IF(AND(SUMPRODUCT(--(BI158:BI$1003=TRUE))=0,SUMPRODUCT(--(BJ158:BJ$1003=TRUE))=0),"",Incomplete)))</f>
        <v/>
      </c>
      <c r="AD158" s="10" t="str">
        <f t="shared" si="66"/>
        <v/>
      </c>
      <c r="AE158" s="10"/>
      <c r="AF158" s="10" t="str" cm="1">
        <f t="array" ref="AF158">IF(AF$1=No,"",IF(ISBLANK($A158)=TRUE,"",
IF(SUMPRODUCT(--('Section 11'!$C$4:$C$337=$A158))=0,Incomplete,Complete)))</f>
        <v/>
      </c>
      <c r="AG158" s="10" t="str">
        <f t="shared" si="67"/>
        <v/>
      </c>
      <c r="AH158" s="10" t="str">
        <f t="shared" si="68"/>
        <v/>
      </c>
      <c r="AI158" s="10" t="str">
        <f t="shared" si="69"/>
        <v/>
      </c>
      <c r="AJ158" s="10" t="str">
        <f t="shared" si="70"/>
        <v/>
      </c>
      <c r="AK158" s="10" t="str">
        <f t="shared" si="71"/>
        <v/>
      </c>
      <c r="AL158" s="10" t="str">
        <f t="shared" si="72"/>
        <v/>
      </c>
      <c r="AM158" s="10" t="str">
        <f t="shared" si="73"/>
        <v/>
      </c>
      <c r="AN158" s="10" t="str">
        <f t="shared" si="74"/>
        <v/>
      </c>
      <c r="AO158" s="10" t="str">
        <f t="shared" si="75"/>
        <v/>
      </c>
      <c r="AP158" s="10" t="str">
        <f t="shared" si="76"/>
        <v/>
      </c>
      <c r="AQ158" s="10" t="str">
        <f t="shared" si="77"/>
        <v/>
      </c>
      <c r="AR158" s="10" t="str">
        <f t="shared" si="78"/>
        <v/>
      </c>
      <c r="AS158" s="10" t="str">
        <f t="shared" si="79"/>
        <v/>
      </c>
      <c r="AT158" s="10" t="str">
        <f t="shared" si="80"/>
        <v/>
      </c>
      <c r="AU158" s="10" t="str">
        <f t="shared" si="81"/>
        <v/>
      </c>
      <c r="AV158" s="10" t="str">
        <f t="shared" si="82"/>
        <v/>
      </c>
      <c r="AW158" s="10" t="str">
        <f t="shared" si="83"/>
        <v/>
      </c>
      <c r="AX158" s="10" t="str">
        <f t="shared" si="84"/>
        <v/>
      </c>
      <c r="AY158" s="10" t="str">
        <f t="shared" si="85"/>
        <v/>
      </c>
      <c r="AZ158" s="10" t="str">
        <f t="shared" si="86"/>
        <v/>
      </c>
      <c r="BA158" s="10" t="str">
        <f t="shared" si="87"/>
        <v/>
      </c>
      <c r="BB158" s="10" t="str">
        <f t="shared" si="88"/>
        <v/>
      </c>
      <c r="BC158" s="10" t="str">
        <f t="shared" si="89"/>
        <v/>
      </c>
      <c r="BD158" s="10"/>
      <c r="BE158" s="10" t="str">
        <f t="shared" si="90"/>
        <v/>
      </c>
      <c r="BG158" s="10" t="b">
        <f t="shared" si="93"/>
        <v>1</v>
      </c>
      <c r="BH158" s="10" t="b">
        <f t="shared" si="91"/>
        <v>1</v>
      </c>
      <c r="BI158" s="10" t="b">
        <f t="shared" si="94"/>
        <v>0</v>
      </c>
      <c r="BJ158" s="10" t="b">
        <f t="shared" si="92"/>
        <v>0</v>
      </c>
    </row>
    <row r="159" spans="1:62" x14ac:dyDescent="0.35">
      <c r="A159" s="51"/>
      <c r="B159" s="28"/>
      <c r="C159" s="28" t="s">
        <v>4</v>
      </c>
      <c r="D159" s="28"/>
      <c r="E159" s="28" t="s">
        <v>4</v>
      </c>
      <c r="F159" s="28"/>
      <c r="G159" s="51" t="s">
        <v>4</v>
      </c>
      <c r="H159" s="28"/>
      <c r="I159" s="28" t="s">
        <v>4</v>
      </c>
      <c r="J159" s="28"/>
      <c r="K159" s="28" t="s">
        <v>4</v>
      </c>
      <c r="L159" s="28" t="s">
        <v>454</v>
      </c>
      <c r="M159" s="28"/>
      <c r="N159" s="28"/>
      <c r="O159" s="28" t="s">
        <v>4</v>
      </c>
      <c r="P159" s="51"/>
      <c r="Q159" s="28" t="s">
        <v>4</v>
      </c>
      <c r="R159" s="28"/>
      <c r="S159" s="28" t="s">
        <v>4</v>
      </c>
      <c r="T159" s="28"/>
      <c r="U159" s="28" t="s">
        <v>4</v>
      </c>
      <c r="V159" s="28"/>
      <c r="W159" s="28" t="s">
        <v>4</v>
      </c>
      <c r="X159" s="28"/>
      <c r="Y159" s="28" t="s">
        <v>4</v>
      </c>
      <c r="Z159" s="10" t="str">
        <f>IF(AND('Section 8'!$L$4=No,OR($BG159=FALSE,$BH159=FALSE)),Tab_NotReq,
IF(AND($A159="",$B159="",$D159="",$F159="",$H159="",$J159="",$P159="",$X159="",$AB159="",$AC159=""),"",
IF(COUNTIF($AB159:$BC159,Incomplete)&gt;=1,Incomplete_or_multiple_errors&amp;": "&amp;INDEX($AB$2:$BC$4,1,MATCH(Incomplete,$AB159:$BC159,0)),Complete)))</f>
        <v/>
      </c>
      <c r="AA159" s="27"/>
      <c r="AB159" s="10" t="str">
        <f t="shared" si="65"/>
        <v/>
      </c>
      <c r="AC159" s="10" t="str">
        <f>IF($AC$1=No,"",
IF(OR(BG159=FALSE,BH159=FALSE),"",
IF(AND(SUMPRODUCT(--(BI159:BI$1003=TRUE))=0,SUMPRODUCT(--(BJ159:BJ$1003=TRUE))=0),"",Incomplete)))</f>
        <v/>
      </c>
      <c r="AD159" s="10" t="str">
        <f t="shared" si="66"/>
        <v/>
      </c>
      <c r="AE159" s="10"/>
      <c r="AF159" s="10" t="str" cm="1">
        <f t="array" ref="AF159">IF(AF$1=No,"",IF(ISBLANK($A159)=TRUE,"",
IF(SUMPRODUCT(--('Section 11'!$C$4:$C$337=$A159))=0,Incomplete,Complete)))</f>
        <v/>
      </c>
      <c r="AG159" s="10" t="str">
        <f t="shared" si="67"/>
        <v/>
      </c>
      <c r="AH159" s="10" t="str">
        <f t="shared" si="68"/>
        <v/>
      </c>
      <c r="AI159" s="10" t="str">
        <f t="shared" si="69"/>
        <v/>
      </c>
      <c r="AJ159" s="10" t="str">
        <f t="shared" si="70"/>
        <v/>
      </c>
      <c r="AK159" s="10" t="str">
        <f t="shared" si="71"/>
        <v/>
      </c>
      <c r="AL159" s="10" t="str">
        <f t="shared" si="72"/>
        <v/>
      </c>
      <c r="AM159" s="10" t="str">
        <f t="shared" si="73"/>
        <v/>
      </c>
      <c r="AN159" s="10" t="str">
        <f t="shared" si="74"/>
        <v/>
      </c>
      <c r="AO159" s="10" t="str">
        <f t="shared" si="75"/>
        <v/>
      </c>
      <c r="AP159" s="10" t="str">
        <f t="shared" si="76"/>
        <v/>
      </c>
      <c r="AQ159" s="10" t="str">
        <f t="shared" si="77"/>
        <v/>
      </c>
      <c r="AR159" s="10" t="str">
        <f t="shared" si="78"/>
        <v/>
      </c>
      <c r="AS159" s="10" t="str">
        <f t="shared" si="79"/>
        <v/>
      </c>
      <c r="AT159" s="10" t="str">
        <f t="shared" si="80"/>
        <v/>
      </c>
      <c r="AU159" s="10" t="str">
        <f t="shared" si="81"/>
        <v/>
      </c>
      <c r="AV159" s="10" t="str">
        <f t="shared" si="82"/>
        <v/>
      </c>
      <c r="AW159" s="10" t="str">
        <f t="shared" si="83"/>
        <v/>
      </c>
      <c r="AX159" s="10" t="str">
        <f t="shared" si="84"/>
        <v/>
      </c>
      <c r="AY159" s="10" t="str">
        <f t="shared" si="85"/>
        <v/>
      </c>
      <c r="AZ159" s="10" t="str">
        <f t="shared" si="86"/>
        <v/>
      </c>
      <c r="BA159" s="10" t="str">
        <f t="shared" si="87"/>
        <v/>
      </c>
      <c r="BB159" s="10" t="str">
        <f t="shared" si="88"/>
        <v/>
      </c>
      <c r="BC159" s="10" t="str">
        <f t="shared" si="89"/>
        <v/>
      </c>
      <c r="BD159" s="10"/>
      <c r="BE159" s="10" t="str">
        <f t="shared" si="90"/>
        <v/>
      </c>
      <c r="BG159" s="10" t="b">
        <f t="shared" si="93"/>
        <v>1</v>
      </c>
      <c r="BH159" s="10" t="b">
        <f t="shared" si="91"/>
        <v>1</v>
      </c>
      <c r="BI159" s="10" t="b">
        <f t="shared" si="94"/>
        <v>0</v>
      </c>
      <c r="BJ159" s="10" t="b">
        <f t="shared" si="92"/>
        <v>0</v>
      </c>
    </row>
    <row r="160" spans="1:62" x14ac:dyDescent="0.35">
      <c r="A160" s="51"/>
      <c r="B160" s="28"/>
      <c r="C160" s="28" t="s">
        <v>4</v>
      </c>
      <c r="D160" s="28"/>
      <c r="E160" s="28" t="s">
        <v>4</v>
      </c>
      <c r="F160" s="28"/>
      <c r="G160" s="51" t="s">
        <v>4</v>
      </c>
      <c r="H160" s="28"/>
      <c r="I160" s="28" t="s">
        <v>4</v>
      </c>
      <c r="J160" s="28"/>
      <c r="K160" s="28" t="s">
        <v>4</v>
      </c>
      <c r="L160" s="28" t="s">
        <v>454</v>
      </c>
      <c r="M160" s="28"/>
      <c r="N160" s="28"/>
      <c r="O160" s="28" t="s">
        <v>4</v>
      </c>
      <c r="P160" s="51"/>
      <c r="Q160" s="28" t="s">
        <v>4</v>
      </c>
      <c r="R160" s="28"/>
      <c r="S160" s="28" t="s">
        <v>4</v>
      </c>
      <c r="T160" s="28"/>
      <c r="U160" s="28" t="s">
        <v>4</v>
      </c>
      <c r="V160" s="28"/>
      <c r="W160" s="28" t="s">
        <v>4</v>
      </c>
      <c r="X160" s="28"/>
      <c r="Y160" s="28" t="s">
        <v>4</v>
      </c>
      <c r="Z160" s="10" t="str">
        <f>IF(AND('Section 8'!$L$4=No,OR($BG160=FALSE,$BH160=FALSE)),Tab_NotReq,
IF(AND($A160="",$B160="",$D160="",$F160="",$H160="",$J160="",$P160="",$X160="",$AB160="",$AC160=""),"",
IF(COUNTIF($AB160:$BC160,Incomplete)&gt;=1,Incomplete_or_multiple_errors&amp;": "&amp;INDEX($AB$2:$BC$4,1,MATCH(Incomplete,$AB160:$BC160,0)),Complete)))</f>
        <v/>
      </c>
      <c r="AA160" s="27"/>
      <c r="AB160" s="10" t="str">
        <f t="shared" si="65"/>
        <v/>
      </c>
      <c r="AC160" s="10" t="str">
        <f>IF($AC$1=No,"",
IF(OR(BG160=FALSE,BH160=FALSE),"",
IF(AND(SUMPRODUCT(--(BI160:BI$1003=TRUE))=0,SUMPRODUCT(--(BJ160:BJ$1003=TRUE))=0),"",Incomplete)))</f>
        <v/>
      </c>
      <c r="AD160" s="10" t="str">
        <f t="shared" si="66"/>
        <v/>
      </c>
      <c r="AE160" s="10"/>
      <c r="AF160" s="10" t="str" cm="1">
        <f t="array" ref="AF160">IF(AF$1=No,"",IF(ISBLANK($A160)=TRUE,"",
IF(SUMPRODUCT(--('Section 11'!$C$4:$C$337=$A160))=0,Incomplete,Complete)))</f>
        <v/>
      </c>
      <c r="AG160" s="10" t="str">
        <f t="shared" si="67"/>
        <v/>
      </c>
      <c r="AH160" s="10" t="str">
        <f t="shared" si="68"/>
        <v/>
      </c>
      <c r="AI160" s="10" t="str">
        <f t="shared" si="69"/>
        <v/>
      </c>
      <c r="AJ160" s="10" t="str">
        <f t="shared" si="70"/>
        <v/>
      </c>
      <c r="AK160" s="10" t="str">
        <f t="shared" si="71"/>
        <v/>
      </c>
      <c r="AL160" s="10" t="str">
        <f t="shared" si="72"/>
        <v/>
      </c>
      <c r="AM160" s="10" t="str">
        <f t="shared" si="73"/>
        <v/>
      </c>
      <c r="AN160" s="10" t="str">
        <f t="shared" si="74"/>
        <v/>
      </c>
      <c r="AO160" s="10" t="str">
        <f t="shared" si="75"/>
        <v/>
      </c>
      <c r="AP160" s="10" t="str">
        <f t="shared" si="76"/>
        <v/>
      </c>
      <c r="AQ160" s="10" t="str">
        <f t="shared" si="77"/>
        <v/>
      </c>
      <c r="AR160" s="10" t="str">
        <f t="shared" si="78"/>
        <v/>
      </c>
      <c r="AS160" s="10" t="str">
        <f t="shared" si="79"/>
        <v/>
      </c>
      <c r="AT160" s="10" t="str">
        <f t="shared" si="80"/>
        <v/>
      </c>
      <c r="AU160" s="10" t="str">
        <f t="shared" si="81"/>
        <v/>
      </c>
      <c r="AV160" s="10" t="str">
        <f t="shared" si="82"/>
        <v/>
      </c>
      <c r="AW160" s="10" t="str">
        <f t="shared" si="83"/>
        <v/>
      </c>
      <c r="AX160" s="10" t="str">
        <f t="shared" si="84"/>
        <v/>
      </c>
      <c r="AY160" s="10" t="str">
        <f t="shared" si="85"/>
        <v/>
      </c>
      <c r="AZ160" s="10" t="str">
        <f t="shared" si="86"/>
        <v/>
      </c>
      <c r="BA160" s="10" t="str">
        <f t="shared" si="87"/>
        <v/>
      </c>
      <c r="BB160" s="10" t="str">
        <f t="shared" si="88"/>
        <v/>
      </c>
      <c r="BC160" s="10" t="str">
        <f t="shared" si="89"/>
        <v/>
      </c>
      <c r="BD160" s="10"/>
      <c r="BE160" s="10" t="str">
        <f t="shared" si="90"/>
        <v/>
      </c>
      <c r="BG160" s="10" t="b">
        <f t="shared" si="93"/>
        <v>1</v>
      </c>
      <c r="BH160" s="10" t="b">
        <f t="shared" si="91"/>
        <v>1</v>
      </c>
      <c r="BI160" s="10" t="b">
        <f t="shared" si="94"/>
        <v>0</v>
      </c>
      <c r="BJ160" s="10" t="b">
        <f t="shared" si="92"/>
        <v>0</v>
      </c>
    </row>
    <row r="161" spans="1:62" x14ac:dyDescent="0.35">
      <c r="A161" s="51"/>
      <c r="B161" s="28"/>
      <c r="C161" s="28" t="s">
        <v>4</v>
      </c>
      <c r="D161" s="28"/>
      <c r="E161" s="28" t="s">
        <v>4</v>
      </c>
      <c r="F161" s="28"/>
      <c r="G161" s="51" t="s">
        <v>4</v>
      </c>
      <c r="H161" s="28"/>
      <c r="I161" s="28" t="s">
        <v>4</v>
      </c>
      <c r="J161" s="28"/>
      <c r="K161" s="28" t="s">
        <v>4</v>
      </c>
      <c r="L161" s="28" t="s">
        <v>454</v>
      </c>
      <c r="M161" s="28"/>
      <c r="N161" s="28"/>
      <c r="O161" s="28" t="s">
        <v>4</v>
      </c>
      <c r="P161" s="51"/>
      <c r="Q161" s="28" t="s">
        <v>4</v>
      </c>
      <c r="R161" s="28"/>
      <c r="S161" s="28" t="s">
        <v>4</v>
      </c>
      <c r="T161" s="28"/>
      <c r="U161" s="28" t="s">
        <v>4</v>
      </c>
      <c r="V161" s="28"/>
      <c r="W161" s="28" t="s">
        <v>4</v>
      </c>
      <c r="X161" s="28"/>
      <c r="Y161" s="28" t="s">
        <v>4</v>
      </c>
      <c r="Z161" s="10" t="str">
        <f>IF(AND('Section 8'!$L$4=No,OR($BG161=FALSE,$BH161=FALSE)),Tab_NotReq,
IF(AND($A161="",$B161="",$D161="",$F161="",$H161="",$J161="",$P161="",$X161="",$AB161="",$AC161=""),"",
IF(COUNTIF($AB161:$BC161,Incomplete)&gt;=1,Incomplete_or_multiple_errors&amp;": "&amp;INDEX($AB$2:$BC$4,1,MATCH(Incomplete,$AB161:$BC161,0)),Complete)))</f>
        <v/>
      </c>
      <c r="AA161" s="27"/>
      <c r="AB161" s="10" t="str">
        <f t="shared" si="65"/>
        <v/>
      </c>
      <c r="AC161" s="10" t="str">
        <f>IF($AC$1=No,"",
IF(OR(BG161=FALSE,BH161=FALSE),"",
IF(AND(SUMPRODUCT(--(BI161:BI$1003=TRUE))=0,SUMPRODUCT(--(BJ161:BJ$1003=TRUE))=0),"",Incomplete)))</f>
        <v/>
      </c>
      <c r="AD161" s="10" t="str">
        <f t="shared" si="66"/>
        <v/>
      </c>
      <c r="AE161" s="10"/>
      <c r="AF161" s="10" t="str" cm="1">
        <f t="array" ref="AF161">IF(AF$1=No,"",IF(ISBLANK($A161)=TRUE,"",
IF(SUMPRODUCT(--('Section 11'!$C$4:$C$337=$A161))=0,Incomplete,Complete)))</f>
        <v/>
      </c>
      <c r="AG161" s="10" t="str">
        <f t="shared" si="67"/>
        <v/>
      </c>
      <c r="AH161" s="10" t="str">
        <f t="shared" si="68"/>
        <v/>
      </c>
      <c r="AI161" s="10" t="str">
        <f t="shared" si="69"/>
        <v/>
      </c>
      <c r="AJ161" s="10" t="str">
        <f t="shared" si="70"/>
        <v/>
      </c>
      <c r="AK161" s="10" t="str">
        <f t="shared" si="71"/>
        <v/>
      </c>
      <c r="AL161" s="10" t="str">
        <f t="shared" si="72"/>
        <v/>
      </c>
      <c r="AM161" s="10" t="str">
        <f t="shared" si="73"/>
        <v/>
      </c>
      <c r="AN161" s="10" t="str">
        <f t="shared" si="74"/>
        <v/>
      </c>
      <c r="AO161" s="10" t="str">
        <f t="shared" si="75"/>
        <v/>
      </c>
      <c r="AP161" s="10" t="str">
        <f t="shared" si="76"/>
        <v/>
      </c>
      <c r="AQ161" s="10" t="str">
        <f t="shared" si="77"/>
        <v/>
      </c>
      <c r="AR161" s="10" t="str">
        <f t="shared" si="78"/>
        <v/>
      </c>
      <c r="AS161" s="10" t="str">
        <f t="shared" si="79"/>
        <v/>
      </c>
      <c r="AT161" s="10" t="str">
        <f t="shared" si="80"/>
        <v/>
      </c>
      <c r="AU161" s="10" t="str">
        <f t="shared" si="81"/>
        <v/>
      </c>
      <c r="AV161" s="10" t="str">
        <f t="shared" si="82"/>
        <v/>
      </c>
      <c r="AW161" s="10" t="str">
        <f t="shared" si="83"/>
        <v/>
      </c>
      <c r="AX161" s="10" t="str">
        <f t="shared" si="84"/>
        <v/>
      </c>
      <c r="AY161" s="10" t="str">
        <f t="shared" si="85"/>
        <v/>
      </c>
      <c r="AZ161" s="10" t="str">
        <f t="shared" si="86"/>
        <v/>
      </c>
      <c r="BA161" s="10" t="str">
        <f t="shared" si="87"/>
        <v/>
      </c>
      <c r="BB161" s="10" t="str">
        <f t="shared" si="88"/>
        <v/>
      </c>
      <c r="BC161" s="10" t="str">
        <f t="shared" si="89"/>
        <v/>
      </c>
      <c r="BD161" s="10"/>
      <c r="BE161" s="10" t="str">
        <f t="shared" si="90"/>
        <v/>
      </c>
      <c r="BG161" s="10" t="b">
        <f t="shared" si="93"/>
        <v>1</v>
      </c>
      <c r="BH161" s="10" t="b">
        <f t="shared" si="91"/>
        <v>1</v>
      </c>
      <c r="BI161" s="10" t="b">
        <f t="shared" si="94"/>
        <v>0</v>
      </c>
      <c r="BJ161" s="10" t="b">
        <f t="shared" si="92"/>
        <v>0</v>
      </c>
    </row>
    <row r="162" spans="1:62" x14ac:dyDescent="0.35">
      <c r="A162" s="51"/>
      <c r="B162" s="28"/>
      <c r="C162" s="28" t="s">
        <v>4</v>
      </c>
      <c r="D162" s="28"/>
      <c r="E162" s="28" t="s">
        <v>4</v>
      </c>
      <c r="F162" s="28"/>
      <c r="G162" s="51" t="s">
        <v>4</v>
      </c>
      <c r="H162" s="28"/>
      <c r="I162" s="28" t="s">
        <v>4</v>
      </c>
      <c r="J162" s="28"/>
      <c r="K162" s="28" t="s">
        <v>4</v>
      </c>
      <c r="L162" s="28" t="s">
        <v>454</v>
      </c>
      <c r="M162" s="28"/>
      <c r="N162" s="28"/>
      <c r="O162" s="28" t="s">
        <v>4</v>
      </c>
      <c r="P162" s="51"/>
      <c r="Q162" s="28" t="s">
        <v>4</v>
      </c>
      <c r="R162" s="28"/>
      <c r="S162" s="28" t="s">
        <v>4</v>
      </c>
      <c r="T162" s="28"/>
      <c r="U162" s="28" t="s">
        <v>4</v>
      </c>
      <c r="V162" s="28"/>
      <c r="W162" s="28" t="s">
        <v>4</v>
      </c>
      <c r="X162" s="28"/>
      <c r="Y162" s="28" t="s">
        <v>4</v>
      </c>
      <c r="Z162" s="10" t="str">
        <f>IF(AND('Section 8'!$L$4=No,OR($BG162=FALSE,$BH162=FALSE)),Tab_NotReq,
IF(AND($A162="",$B162="",$D162="",$F162="",$H162="",$J162="",$P162="",$X162="",$AB162="",$AC162=""),"",
IF(COUNTIF($AB162:$BC162,Incomplete)&gt;=1,Incomplete_or_multiple_errors&amp;": "&amp;INDEX($AB$2:$BC$4,1,MATCH(Incomplete,$AB162:$BC162,0)),Complete)))</f>
        <v/>
      </c>
      <c r="AA162" s="27"/>
      <c r="AB162" s="10" t="str">
        <f t="shared" si="65"/>
        <v/>
      </c>
      <c r="AC162" s="10" t="str">
        <f>IF($AC$1=No,"",
IF(OR(BG162=FALSE,BH162=FALSE),"",
IF(AND(SUMPRODUCT(--(BI162:BI$1003=TRUE))=0,SUMPRODUCT(--(BJ162:BJ$1003=TRUE))=0),"",Incomplete)))</f>
        <v/>
      </c>
      <c r="AD162" s="10" t="str">
        <f t="shared" si="66"/>
        <v/>
      </c>
      <c r="AE162" s="10"/>
      <c r="AF162" s="10" t="str" cm="1">
        <f t="array" ref="AF162">IF(AF$1=No,"",IF(ISBLANK($A162)=TRUE,"",
IF(SUMPRODUCT(--('Section 11'!$C$4:$C$337=$A162))=0,Incomplete,Complete)))</f>
        <v/>
      </c>
      <c r="AG162" s="10" t="str">
        <f t="shared" si="67"/>
        <v/>
      </c>
      <c r="AH162" s="10" t="str">
        <f t="shared" si="68"/>
        <v/>
      </c>
      <c r="AI162" s="10" t="str">
        <f t="shared" si="69"/>
        <v/>
      </c>
      <c r="AJ162" s="10" t="str">
        <f t="shared" si="70"/>
        <v/>
      </c>
      <c r="AK162" s="10" t="str">
        <f t="shared" si="71"/>
        <v/>
      </c>
      <c r="AL162" s="10" t="str">
        <f t="shared" si="72"/>
        <v/>
      </c>
      <c r="AM162" s="10" t="str">
        <f t="shared" si="73"/>
        <v/>
      </c>
      <c r="AN162" s="10" t="str">
        <f t="shared" si="74"/>
        <v/>
      </c>
      <c r="AO162" s="10" t="str">
        <f t="shared" si="75"/>
        <v/>
      </c>
      <c r="AP162" s="10" t="str">
        <f t="shared" si="76"/>
        <v/>
      </c>
      <c r="AQ162" s="10" t="str">
        <f t="shared" si="77"/>
        <v/>
      </c>
      <c r="AR162" s="10" t="str">
        <f t="shared" si="78"/>
        <v/>
      </c>
      <c r="AS162" s="10" t="str">
        <f t="shared" si="79"/>
        <v/>
      </c>
      <c r="AT162" s="10" t="str">
        <f t="shared" si="80"/>
        <v/>
      </c>
      <c r="AU162" s="10" t="str">
        <f t="shared" si="81"/>
        <v/>
      </c>
      <c r="AV162" s="10" t="str">
        <f t="shared" si="82"/>
        <v/>
      </c>
      <c r="AW162" s="10" t="str">
        <f t="shared" si="83"/>
        <v/>
      </c>
      <c r="AX162" s="10" t="str">
        <f t="shared" si="84"/>
        <v/>
      </c>
      <c r="AY162" s="10" t="str">
        <f t="shared" si="85"/>
        <v/>
      </c>
      <c r="AZ162" s="10" t="str">
        <f t="shared" si="86"/>
        <v/>
      </c>
      <c r="BA162" s="10" t="str">
        <f t="shared" si="87"/>
        <v/>
      </c>
      <c r="BB162" s="10" t="str">
        <f t="shared" si="88"/>
        <v/>
      </c>
      <c r="BC162" s="10" t="str">
        <f t="shared" si="89"/>
        <v/>
      </c>
      <c r="BD162" s="10"/>
      <c r="BE162" s="10" t="str">
        <f t="shared" si="90"/>
        <v/>
      </c>
      <c r="BG162" s="10" t="b">
        <f t="shared" si="93"/>
        <v>1</v>
      </c>
      <c r="BH162" s="10" t="b">
        <f t="shared" si="91"/>
        <v>1</v>
      </c>
      <c r="BI162" s="10" t="b">
        <f t="shared" si="94"/>
        <v>0</v>
      </c>
      <c r="BJ162" s="10" t="b">
        <f t="shared" si="92"/>
        <v>0</v>
      </c>
    </row>
    <row r="163" spans="1:62" x14ac:dyDescent="0.35">
      <c r="A163" s="51"/>
      <c r="B163" s="28"/>
      <c r="C163" s="28" t="s">
        <v>4</v>
      </c>
      <c r="D163" s="28"/>
      <c r="E163" s="28" t="s">
        <v>4</v>
      </c>
      <c r="F163" s="28"/>
      <c r="G163" s="51" t="s">
        <v>4</v>
      </c>
      <c r="H163" s="28"/>
      <c r="I163" s="28" t="s">
        <v>4</v>
      </c>
      <c r="J163" s="28"/>
      <c r="K163" s="28" t="s">
        <v>4</v>
      </c>
      <c r="L163" s="28" t="s">
        <v>454</v>
      </c>
      <c r="M163" s="28"/>
      <c r="N163" s="28"/>
      <c r="O163" s="28" t="s">
        <v>4</v>
      </c>
      <c r="P163" s="51"/>
      <c r="Q163" s="28" t="s">
        <v>4</v>
      </c>
      <c r="R163" s="28"/>
      <c r="S163" s="28" t="s">
        <v>4</v>
      </c>
      <c r="T163" s="28"/>
      <c r="U163" s="28" t="s">
        <v>4</v>
      </c>
      <c r="V163" s="28"/>
      <c r="W163" s="28" t="s">
        <v>4</v>
      </c>
      <c r="X163" s="28"/>
      <c r="Y163" s="28" t="s">
        <v>4</v>
      </c>
      <c r="Z163" s="10" t="str">
        <f>IF(AND('Section 8'!$L$4=No,OR($BG163=FALSE,$BH163=FALSE)),Tab_NotReq,
IF(AND($A163="",$B163="",$D163="",$F163="",$H163="",$J163="",$P163="",$X163="",$AB163="",$AC163=""),"",
IF(COUNTIF($AB163:$BC163,Incomplete)&gt;=1,Incomplete_or_multiple_errors&amp;": "&amp;INDEX($AB$2:$BC$4,1,MATCH(Incomplete,$AB163:$BC163,0)),Complete)))</f>
        <v/>
      </c>
      <c r="AA163" s="27"/>
      <c r="AB163" s="10" t="str">
        <f t="shared" si="65"/>
        <v/>
      </c>
      <c r="AC163" s="10" t="str">
        <f>IF($AC$1=No,"",
IF(OR(BG163=FALSE,BH163=FALSE),"",
IF(AND(SUMPRODUCT(--(BI163:BI$1003=TRUE))=0,SUMPRODUCT(--(BJ163:BJ$1003=TRUE))=0),"",Incomplete)))</f>
        <v/>
      </c>
      <c r="AD163" s="10" t="str">
        <f t="shared" si="66"/>
        <v/>
      </c>
      <c r="AE163" s="10"/>
      <c r="AF163" s="10" t="str" cm="1">
        <f t="array" ref="AF163">IF(AF$1=No,"",IF(ISBLANK($A163)=TRUE,"",
IF(SUMPRODUCT(--('Section 11'!$C$4:$C$337=$A163))=0,Incomplete,Complete)))</f>
        <v/>
      </c>
      <c r="AG163" s="10" t="str">
        <f t="shared" si="67"/>
        <v/>
      </c>
      <c r="AH163" s="10" t="str">
        <f t="shared" si="68"/>
        <v/>
      </c>
      <c r="AI163" s="10" t="str">
        <f t="shared" si="69"/>
        <v/>
      </c>
      <c r="AJ163" s="10" t="str">
        <f t="shared" si="70"/>
        <v/>
      </c>
      <c r="AK163" s="10" t="str">
        <f t="shared" si="71"/>
        <v/>
      </c>
      <c r="AL163" s="10" t="str">
        <f t="shared" si="72"/>
        <v/>
      </c>
      <c r="AM163" s="10" t="str">
        <f t="shared" si="73"/>
        <v/>
      </c>
      <c r="AN163" s="10" t="str">
        <f t="shared" si="74"/>
        <v/>
      </c>
      <c r="AO163" s="10" t="str">
        <f t="shared" si="75"/>
        <v/>
      </c>
      <c r="AP163" s="10" t="str">
        <f t="shared" si="76"/>
        <v/>
      </c>
      <c r="AQ163" s="10" t="str">
        <f t="shared" si="77"/>
        <v/>
      </c>
      <c r="AR163" s="10" t="str">
        <f t="shared" si="78"/>
        <v/>
      </c>
      <c r="AS163" s="10" t="str">
        <f t="shared" si="79"/>
        <v/>
      </c>
      <c r="AT163" s="10" t="str">
        <f t="shared" si="80"/>
        <v/>
      </c>
      <c r="AU163" s="10" t="str">
        <f t="shared" si="81"/>
        <v/>
      </c>
      <c r="AV163" s="10" t="str">
        <f t="shared" si="82"/>
        <v/>
      </c>
      <c r="AW163" s="10" t="str">
        <f t="shared" si="83"/>
        <v/>
      </c>
      <c r="AX163" s="10" t="str">
        <f t="shared" si="84"/>
        <v/>
      </c>
      <c r="AY163" s="10" t="str">
        <f t="shared" si="85"/>
        <v/>
      </c>
      <c r="AZ163" s="10" t="str">
        <f t="shared" si="86"/>
        <v/>
      </c>
      <c r="BA163" s="10" t="str">
        <f t="shared" si="87"/>
        <v/>
      </c>
      <c r="BB163" s="10" t="str">
        <f t="shared" si="88"/>
        <v/>
      </c>
      <c r="BC163" s="10" t="str">
        <f t="shared" si="89"/>
        <v/>
      </c>
      <c r="BD163" s="10"/>
      <c r="BE163" s="10" t="str">
        <f t="shared" si="90"/>
        <v/>
      </c>
      <c r="BG163" s="10" t="b">
        <f t="shared" si="93"/>
        <v>1</v>
      </c>
      <c r="BH163" s="10" t="b">
        <f t="shared" si="91"/>
        <v>1</v>
      </c>
      <c r="BI163" s="10" t="b">
        <f t="shared" si="94"/>
        <v>0</v>
      </c>
      <c r="BJ163" s="10" t="b">
        <f t="shared" si="92"/>
        <v>0</v>
      </c>
    </row>
    <row r="164" spans="1:62" x14ac:dyDescent="0.35">
      <c r="A164" s="51"/>
      <c r="B164" s="28"/>
      <c r="C164" s="28" t="s">
        <v>4</v>
      </c>
      <c r="D164" s="28"/>
      <c r="E164" s="28" t="s">
        <v>4</v>
      </c>
      <c r="F164" s="28"/>
      <c r="G164" s="51" t="s">
        <v>4</v>
      </c>
      <c r="H164" s="28"/>
      <c r="I164" s="28" t="s">
        <v>4</v>
      </c>
      <c r="J164" s="28"/>
      <c r="K164" s="28" t="s">
        <v>4</v>
      </c>
      <c r="L164" s="28" t="s">
        <v>454</v>
      </c>
      <c r="M164" s="28"/>
      <c r="N164" s="28"/>
      <c r="O164" s="28" t="s">
        <v>4</v>
      </c>
      <c r="P164" s="51"/>
      <c r="Q164" s="28" t="s">
        <v>4</v>
      </c>
      <c r="R164" s="28"/>
      <c r="S164" s="28" t="s">
        <v>4</v>
      </c>
      <c r="T164" s="28"/>
      <c r="U164" s="28" t="s">
        <v>4</v>
      </c>
      <c r="V164" s="28"/>
      <c r="W164" s="28" t="s">
        <v>4</v>
      </c>
      <c r="X164" s="28"/>
      <c r="Y164" s="28" t="s">
        <v>4</v>
      </c>
      <c r="Z164" s="10" t="str">
        <f>IF(AND('Section 8'!$L$4=No,OR($BG164=FALSE,$BH164=FALSE)),Tab_NotReq,
IF(AND($A164="",$B164="",$D164="",$F164="",$H164="",$J164="",$P164="",$X164="",$AB164="",$AC164=""),"",
IF(COUNTIF($AB164:$BC164,Incomplete)&gt;=1,Incomplete_or_multiple_errors&amp;": "&amp;INDEX($AB$2:$BC$4,1,MATCH(Incomplete,$AB164:$BC164,0)),Complete)))</f>
        <v/>
      </c>
      <c r="AA164" s="27"/>
      <c r="AB164" s="10" t="str">
        <f t="shared" si="65"/>
        <v/>
      </c>
      <c r="AC164" s="10" t="str">
        <f>IF($AC$1=No,"",
IF(OR(BG164=FALSE,BH164=FALSE),"",
IF(AND(SUMPRODUCT(--(BI164:BI$1003=TRUE))=0,SUMPRODUCT(--(BJ164:BJ$1003=TRUE))=0),"",Incomplete)))</f>
        <v/>
      </c>
      <c r="AD164" s="10" t="str">
        <f t="shared" si="66"/>
        <v/>
      </c>
      <c r="AE164" s="10"/>
      <c r="AF164" s="10" t="str" cm="1">
        <f t="array" ref="AF164">IF(AF$1=No,"",IF(ISBLANK($A164)=TRUE,"",
IF(SUMPRODUCT(--('Section 11'!$C$4:$C$337=$A164))=0,Incomplete,Complete)))</f>
        <v/>
      </c>
      <c r="AG164" s="10" t="str">
        <f t="shared" si="67"/>
        <v/>
      </c>
      <c r="AH164" s="10" t="str">
        <f t="shared" si="68"/>
        <v/>
      </c>
      <c r="AI164" s="10" t="str">
        <f t="shared" si="69"/>
        <v/>
      </c>
      <c r="AJ164" s="10" t="str">
        <f t="shared" si="70"/>
        <v/>
      </c>
      <c r="AK164" s="10" t="str">
        <f t="shared" si="71"/>
        <v/>
      </c>
      <c r="AL164" s="10" t="str">
        <f t="shared" si="72"/>
        <v/>
      </c>
      <c r="AM164" s="10" t="str">
        <f t="shared" si="73"/>
        <v/>
      </c>
      <c r="AN164" s="10" t="str">
        <f t="shared" si="74"/>
        <v/>
      </c>
      <c r="AO164" s="10" t="str">
        <f t="shared" si="75"/>
        <v/>
      </c>
      <c r="AP164" s="10" t="str">
        <f t="shared" si="76"/>
        <v/>
      </c>
      <c r="AQ164" s="10" t="str">
        <f t="shared" si="77"/>
        <v/>
      </c>
      <c r="AR164" s="10" t="str">
        <f t="shared" si="78"/>
        <v/>
      </c>
      <c r="AS164" s="10" t="str">
        <f t="shared" si="79"/>
        <v/>
      </c>
      <c r="AT164" s="10" t="str">
        <f t="shared" si="80"/>
        <v/>
      </c>
      <c r="AU164" s="10" t="str">
        <f t="shared" si="81"/>
        <v/>
      </c>
      <c r="AV164" s="10" t="str">
        <f t="shared" si="82"/>
        <v/>
      </c>
      <c r="AW164" s="10" t="str">
        <f t="shared" si="83"/>
        <v/>
      </c>
      <c r="AX164" s="10" t="str">
        <f t="shared" si="84"/>
        <v/>
      </c>
      <c r="AY164" s="10" t="str">
        <f t="shared" si="85"/>
        <v/>
      </c>
      <c r="AZ164" s="10" t="str">
        <f t="shared" si="86"/>
        <v/>
      </c>
      <c r="BA164" s="10" t="str">
        <f t="shared" si="87"/>
        <v/>
      </c>
      <c r="BB164" s="10" t="str">
        <f t="shared" si="88"/>
        <v/>
      </c>
      <c r="BC164" s="10" t="str">
        <f t="shared" si="89"/>
        <v/>
      </c>
      <c r="BD164" s="10"/>
      <c r="BE164" s="10" t="str">
        <f t="shared" si="90"/>
        <v/>
      </c>
      <c r="BG164" s="10" t="b">
        <f t="shared" si="93"/>
        <v>1</v>
      </c>
      <c r="BH164" s="10" t="b">
        <f t="shared" si="91"/>
        <v>1</v>
      </c>
      <c r="BI164" s="10" t="b">
        <f t="shared" si="94"/>
        <v>0</v>
      </c>
      <c r="BJ164" s="10" t="b">
        <f t="shared" si="92"/>
        <v>0</v>
      </c>
    </row>
    <row r="165" spans="1:62" x14ac:dyDescent="0.35">
      <c r="A165" s="51"/>
      <c r="B165" s="28"/>
      <c r="C165" s="28" t="s">
        <v>4</v>
      </c>
      <c r="D165" s="28"/>
      <c r="E165" s="28" t="s">
        <v>4</v>
      </c>
      <c r="F165" s="28"/>
      <c r="G165" s="51" t="s">
        <v>4</v>
      </c>
      <c r="H165" s="28"/>
      <c r="I165" s="28" t="s">
        <v>4</v>
      </c>
      <c r="J165" s="28"/>
      <c r="K165" s="28" t="s">
        <v>4</v>
      </c>
      <c r="L165" s="28" t="s">
        <v>454</v>
      </c>
      <c r="M165" s="28"/>
      <c r="N165" s="28"/>
      <c r="O165" s="28" t="s">
        <v>4</v>
      </c>
      <c r="P165" s="51"/>
      <c r="Q165" s="28" t="s">
        <v>4</v>
      </c>
      <c r="R165" s="28"/>
      <c r="S165" s="28" t="s">
        <v>4</v>
      </c>
      <c r="T165" s="28"/>
      <c r="U165" s="28" t="s">
        <v>4</v>
      </c>
      <c r="V165" s="28"/>
      <c r="W165" s="28" t="s">
        <v>4</v>
      </c>
      <c r="X165" s="28"/>
      <c r="Y165" s="28" t="s">
        <v>4</v>
      </c>
      <c r="Z165" s="10" t="str">
        <f>IF(AND('Section 8'!$L$4=No,OR($BG165=FALSE,$BH165=FALSE)),Tab_NotReq,
IF(AND($A165="",$B165="",$D165="",$F165="",$H165="",$J165="",$P165="",$X165="",$AB165="",$AC165=""),"",
IF(COUNTIF($AB165:$BC165,Incomplete)&gt;=1,Incomplete_or_multiple_errors&amp;": "&amp;INDEX($AB$2:$BC$4,1,MATCH(Incomplete,$AB165:$BC165,0)),Complete)))</f>
        <v/>
      </c>
      <c r="AA165" s="27"/>
      <c r="AB165" s="10" t="str">
        <f t="shared" si="65"/>
        <v/>
      </c>
      <c r="AC165" s="10" t="str">
        <f>IF($AC$1=No,"",
IF(OR(BG165=FALSE,BH165=FALSE),"",
IF(AND(SUMPRODUCT(--(BI165:BI$1003=TRUE))=0,SUMPRODUCT(--(BJ165:BJ$1003=TRUE))=0),"",Incomplete)))</f>
        <v/>
      </c>
      <c r="AD165" s="10" t="str">
        <f t="shared" si="66"/>
        <v/>
      </c>
      <c r="AE165" s="10"/>
      <c r="AF165" s="10" t="str" cm="1">
        <f t="array" ref="AF165">IF(AF$1=No,"",IF(ISBLANK($A165)=TRUE,"",
IF(SUMPRODUCT(--('Section 11'!$C$4:$C$337=$A165))=0,Incomplete,Complete)))</f>
        <v/>
      </c>
      <c r="AG165" s="10" t="str">
        <f t="shared" si="67"/>
        <v/>
      </c>
      <c r="AH165" s="10" t="str">
        <f t="shared" si="68"/>
        <v/>
      </c>
      <c r="AI165" s="10" t="str">
        <f t="shared" si="69"/>
        <v/>
      </c>
      <c r="AJ165" s="10" t="str">
        <f t="shared" si="70"/>
        <v/>
      </c>
      <c r="AK165" s="10" t="str">
        <f t="shared" si="71"/>
        <v/>
      </c>
      <c r="AL165" s="10" t="str">
        <f t="shared" si="72"/>
        <v/>
      </c>
      <c r="AM165" s="10" t="str">
        <f t="shared" si="73"/>
        <v/>
      </c>
      <c r="AN165" s="10" t="str">
        <f t="shared" si="74"/>
        <v/>
      </c>
      <c r="AO165" s="10" t="str">
        <f t="shared" si="75"/>
        <v/>
      </c>
      <c r="AP165" s="10" t="str">
        <f t="shared" si="76"/>
        <v/>
      </c>
      <c r="AQ165" s="10" t="str">
        <f t="shared" si="77"/>
        <v/>
      </c>
      <c r="AR165" s="10" t="str">
        <f t="shared" si="78"/>
        <v/>
      </c>
      <c r="AS165" s="10" t="str">
        <f t="shared" si="79"/>
        <v/>
      </c>
      <c r="AT165" s="10" t="str">
        <f t="shared" si="80"/>
        <v/>
      </c>
      <c r="AU165" s="10" t="str">
        <f t="shared" si="81"/>
        <v/>
      </c>
      <c r="AV165" s="10" t="str">
        <f t="shared" si="82"/>
        <v/>
      </c>
      <c r="AW165" s="10" t="str">
        <f t="shared" si="83"/>
        <v/>
      </c>
      <c r="AX165" s="10" t="str">
        <f t="shared" si="84"/>
        <v/>
      </c>
      <c r="AY165" s="10" t="str">
        <f t="shared" si="85"/>
        <v/>
      </c>
      <c r="AZ165" s="10" t="str">
        <f t="shared" si="86"/>
        <v/>
      </c>
      <c r="BA165" s="10" t="str">
        <f t="shared" si="87"/>
        <v/>
      </c>
      <c r="BB165" s="10" t="str">
        <f t="shared" si="88"/>
        <v/>
      </c>
      <c r="BC165" s="10" t="str">
        <f t="shared" si="89"/>
        <v/>
      </c>
      <c r="BD165" s="10"/>
      <c r="BE165" s="10" t="str">
        <f t="shared" si="90"/>
        <v/>
      </c>
      <c r="BG165" s="10" t="b">
        <f t="shared" si="93"/>
        <v>1</v>
      </c>
      <c r="BH165" s="10" t="b">
        <f t="shared" si="91"/>
        <v>1</v>
      </c>
      <c r="BI165" s="10" t="b">
        <f t="shared" si="94"/>
        <v>0</v>
      </c>
      <c r="BJ165" s="10" t="b">
        <f t="shared" si="92"/>
        <v>0</v>
      </c>
    </row>
    <row r="166" spans="1:62" x14ac:dyDescent="0.35">
      <c r="A166" s="51"/>
      <c r="B166" s="28"/>
      <c r="C166" s="28" t="s">
        <v>4</v>
      </c>
      <c r="D166" s="28"/>
      <c r="E166" s="28" t="s">
        <v>4</v>
      </c>
      <c r="F166" s="28"/>
      <c r="G166" s="51" t="s">
        <v>4</v>
      </c>
      <c r="H166" s="28"/>
      <c r="I166" s="28" t="s">
        <v>4</v>
      </c>
      <c r="J166" s="28"/>
      <c r="K166" s="28" t="s">
        <v>4</v>
      </c>
      <c r="L166" s="28" t="s">
        <v>454</v>
      </c>
      <c r="M166" s="28"/>
      <c r="N166" s="28"/>
      <c r="O166" s="28" t="s">
        <v>4</v>
      </c>
      <c r="P166" s="51"/>
      <c r="Q166" s="28" t="s">
        <v>4</v>
      </c>
      <c r="R166" s="28"/>
      <c r="S166" s="28" t="s">
        <v>4</v>
      </c>
      <c r="T166" s="28"/>
      <c r="U166" s="28" t="s">
        <v>4</v>
      </c>
      <c r="V166" s="28"/>
      <c r="W166" s="28" t="s">
        <v>4</v>
      </c>
      <c r="X166" s="28"/>
      <c r="Y166" s="28" t="s">
        <v>4</v>
      </c>
      <c r="Z166" s="10" t="str">
        <f>IF(AND('Section 8'!$L$4=No,OR($BG166=FALSE,$BH166=FALSE)),Tab_NotReq,
IF(AND($A166="",$B166="",$D166="",$F166="",$H166="",$J166="",$P166="",$X166="",$AB166="",$AC166=""),"",
IF(COUNTIF($AB166:$BC166,Incomplete)&gt;=1,Incomplete_or_multiple_errors&amp;": "&amp;INDEX($AB$2:$BC$4,1,MATCH(Incomplete,$AB166:$BC166,0)),Complete)))</f>
        <v/>
      </c>
      <c r="AA166" s="27"/>
      <c r="AB166" s="10" t="str">
        <f t="shared" si="65"/>
        <v/>
      </c>
      <c r="AC166" s="10" t="str">
        <f>IF($AC$1=No,"",
IF(OR(BG166=FALSE,BH166=FALSE),"",
IF(AND(SUMPRODUCT(--(BI166:BI$1003=TRUE))=0,SUMPRODUCT(--(BJ166:BJ$1003=TRUE))=0),"",Incomplete)))</f>
        <v/>
      </c>
      <c r="AD166" s="10" t="str">
        <f t="shared" si="66"/>
        <v/>
      </c>
      <c r="AE166" s="10"/>
      <c r="AF166" s="10" t="str" cm="1">
        <f t="array" ref="AF166">IF(AF$1=No,"",IF(ISBLANK($A166)=TRUE,"",
IF(SUMPRODUCT(--('Section 11'!$C$4:$C$337=$A166))=0,Incomplete,Complete)))</f>
        <v/>
      </c>
      <c r="AG166" s="10" t="str">
        <f t="shared" si="67"/>
        <v/>
      </c>
      <c r="AH166" s="10" t="str">
        <f t="shared" si="68"/>
        <v/>
      </c>
      <c r="AI166" s="10" t="str">
        <f t="shared" si="69"/>
        <v/>
      </c>
      <c r="AJ166" s="10" t="str">
        <f t="shared" si="70"/>
        <v/>
      </c>
      <c r="AK166" s="10" t="str">
        <f t="shared" si="71"/>
        <v/>
      </c>
      <c r="AL166" s="10" t="str">
        <f t="shared" si="72"/>
        <v/>
      </c>
      <c r="AM166" s="10" t="str">
        <f t="shared" si="73"/>
        <v/>
      </c>
      <c r="AN166" s="10" t="str">
        <f t="shared" si="74"/>
        <v/>
      </c>
      <c r="AO166" s="10" t="str">
        <f t="shared" si="75"/>
        <v/>
      </c>
      <c r="AP166" s="10" t="str">
        <f t="shared" si="76"/>
        <v/>
      </c>
      <c r="AQ166" s="10" t="str">
        <f t="shared" si="77"/>
        <v/>
      </c>
      <c r="AR166" s="10" t="str">
        <f t="shared" si="78"/>
        <v/>
      </c>
      <c r="AS166" s="10" t="str">
        <f t="shared" si="79"/>
        <v/>
      </c>
      <c r="AT166" s="10" t="str">
        <f t="shared" si="80"/>
        <v/>
      </c>
      <c r="AU166" s="10" t="str">
        <f t="shared" si="81"/>
        <v/>
      </c>
      <c r="AV166" s="10" t="str">
        <f t="shared" si="82"/>
        <v/>
      </c>
      <c r="AW166" s="10" t="str">
        <f t="shared" si="83"/>
        <v/>
      </c>
      <c r="AX166" s="10" t="str">
        <f t="shared" si="84"/>
        <v/>
      </c>
      <c r="AY166" s="10" t="str">
        <f t="shared" si="85"/>
        <v/>
      </c>
      <c r="AZ166" s="10" t="str">
        <f t="shared" si="86"/>
        <v/>
      </c>
      <c r="BA166" s="10" t="str">
        <f t="shared" si="87"/>
        <v/>
      </c>
      <c r="BB166" s="10" t="str">
        <f t="shared" si="88"/>
        <v/>
      </c>
      <c r="BC166" s="10" t="str">
        <f t="shared" si="89"/>
        <v/>
      </c>
      <c r="BD166" s="10"/>
      <c r="BE166" s="10" t="str">
        <f t="shared" si="90"/>
        <v/>
      </c>
      <c r="BG166" s="10" t="b">
        <f t="shared" si="93"/>
        <v>1</v>
      </c>
      <c r="BH166" s="10" t="b">
        <f t="shared" si="91"/>
        <v>1</v>
      </c>
      <c r="BI166" s="10" t="b">
        <f t="shared" si="94"/>
        <v>0</v>
      </c>
      <c r="BJ166" s="10" t="b">
        <f t="shared" si="92"/>
        <v>0</v>
      </c>
    </row>
    <row r="167" spans="1:62" x14ac:dyDescent="0.35">
      <c r="A167" s="51"/>
      <c r="B167" s="28"/>
      <c r="C167" s="28" t="s">
        <v>4</v>
      </c>
      <c r="D167" s="28"/>
      <c r="E167" s="28" t="s">
        <v>4</v>
      </c>
      <c r="F167" s="28"/>
      <c r="G167" s="51" t="s">
        <v>4</v>
      </c>
      <c r="H167" s="28"/>
      <c r="I167" s="28" t="s">
        <v>4</v>
      </c>
      <c r="J167" s="28"/>
      <c r="K167" s="28" t="s">
        <v>4</v>
      </c>
      <c r="L167" s="28" t="s">
        <v>454</v>
      </c>
      <c r="M167" s="28"/>
      <c r="N167" s="28"/>
      <c r="O167" s="28" t="s">
        <v>4</v>
      </c>
      <c r="P167" s="51"/>
      <c r="Q167" s="28" t="s">
        <v>4</v>
      </c>
      <c r="R167" s="28"/>
      <c r="S167" s="28" t="s">
        <v>4</v>
      </c>
      <c r="T167" s="28"/>
      <c r="U167" s="28" t="s">
        <v>4</v>
      </c>
      <c r="V167" s="28"/>
      <c r="W167" s="28" t="s">
        <v>4</v>
      </c>
      <c r="X167" s="28"/>
      <c r="Y167" s="28" t="s">
        <v>4</v>
      </c>
      <c r="Z167" s="10" t="str">
        <f>IF(AND('Section 8'!$L$4=No,OR($BG167=FALSE,$BH167=FALSE)),Tab_NotReq,
IF(AND($A167="",$B167="",$D167="",$F167="",$H167="",$J167="",$P167="",$X167="",$AB167="",$AC167=""),"",
IF(COUNTIF($AB167:$BC167,Incomplete)&gt;=1,Incomplete_or_multiple_errors&amp;": "&amp;INDEX($AB$2:$BC$4,1,MATCH(Incomplete,$AB167:$BC167,0)),Complete)))</f>
        <v/>
      </c>
      <c r="AA167" s="27"/>
      <c r="AB167" s="10" t="str">
        <f t="shared" si="65"/>
        <v/>
      </c>
      <c r="AC167" s="10" t="str">
        <f>IF($AC$1=No,"",
IF(OR(BG167=FALSE,BH167=FALSE),"",
IF(AND(SUMPRODUCT(--(BI167:BI$1003=TRUE))=0,SUMPRODUCT(--(BJ167:BJ$1003=TRUE))=0),"",Incomplete)))</f>
        <v/>
      </c>
      <c r="AD167" s="10" t="str">
        <f t="shared" si="66"/>
        <v/>
      </c>
      <c r="AE167" s="10"/>
      <c r="AF167" s="10" t="str" cm="1">
        <f t="array" ref="AF167">IF(AF$1=No,"",IF(ISBLANK($A167)=TRUE,"",
IF(SUMPRODUCT(--('Section 11'!$C$4:$C$337=$A167))=0,Incomplete,Complete)))</f>
        <v/>
      </c>
      <c r="AG167" s="10" t="str">
        <f t="shared" si="67"/>
        <v/>
      </c>
      <c r="AH167" s="10" t="str">
        <f t="shared" si="68"/>
        <v/>
      </c>
      <c r="AI167" s="10" t="str">
        <f t="shared" si="69"/>
        <v/>
      </c>
      <c r="AJ167" s="10" t="str">
        <f t="shared" si="70"/>
        <v/>
      </c>
      <c r="AK167" s="10" t="str">
        <f t="shared" si="71"/>
        <v/>
      </c>
      <c r="AL167" s="10" t="str">
        <f t="shared" si="72"/>
        <v/>
      </c>
      <c r="AM167" s="10" t="str">
        <f t="shared" si="73"/>
        <v/>
      </c>
      <c r="AN167" s="10" t="str">
        <f t="shared" si="74"/>
        <v/>
      </c>
      <c r="AO167" s="10" t="str">
        <f t="shared" si="75"/>
        <v/>
      </c>
      <c r="AP167" s="10" t="str">
        <f t="shared" si="76"/>
        <v/>
      </c>
      <c r="AQ167" s="10" t="str">
        <f t="shared" si="77"/>
        <v/>
      </c>
      <c r="AR167" s="10" t="str">
        <f t="shared" si="78"/>
        <v/>
      </c>
      <c r="AS167" s="10" t="str">
        <f t="shared" si="79"/>
        <v/>
      </c>
      <c r="AT167" s="10" t="str">
        <f t="shared" si="80"/>
        <v/>
      </c>
      <c r="AU167" s="10" t="str">
        <f t="shared" si="81"/>
        <v/>
      </c>
      <c r="AV167" s="10" t="str">
        <f t="shared" si="82"/>
        <v/>
      </c>
      <c r="AW167" s="10" t="str">
        <f t="shared" si="83"/>
        <v/>
      </c>
      <c r="AX167" s="10" t="str">
        <f t="shared" si="84"/>
        <v/>
      </c>
      <c r="AY167" s="10" t="str">
        <f t="shared" si="85"/>
        <v/>
      </c>
      <c r="AZ167" s="10" t="str">
        <f t="shared" si="86"/>
        <v/>
      </c>
      <c r="BA167" s="10" t="str">
        <f t="shared" si="87"/>
        <v/>
      </c>
      <c r="BB167" s="10" t="str">
        <f t="shared" si="88"/>
        <v/>
      </c>
      <c r="BC167" s="10" t="str">
        <f t="shared" si="89"/>
        <v/>
      </c>
      <c r="BD167" s="10"/>
      <c r="BE167" s="10" t="str">
        <f t="shared" si="90"/>
        <v/>
      </c>
      <c r="BG167" s="10" t="b">
        <f t="shared" si="93"/>
        <v>1</v>
      </c>
      <c r="BH167" s="10" t="b">
        <f t="shared" si="91"/>
        <v>1</v>
      </c>
      <c r="BI167" s="10" t="b">
        <f t="shared" si="94"/>
        <v>0</v>
      </c>
      <c r="BJ167" s="10" t="b">
        <f t="shared" si="92"/>
        <v>0</v>
      </c>
    </row>
    <row r="168" spans="1:62" x14ac:dyDescent="0.35">
      <c r="A168" s="51"/>
      <c r="B168" s="28"/>
      <c r="C168" s="28" t="s">
        <v>4</v>
      </c>
      <c r="D168" s="28"/>
      <c r="E168" s="28" t="s">
        <v>4</v>
      </c>
      <c r="F168" s="28"/>
      <c r="G168" s="51" t="s">
        <v>4</v>
      </c>
      <c r="H168" s="28"/>
      <c r="I168" s="28" t="s">
        <v>4</v>
      </c>
      <c r="J168" s="28"/>
      <c r="K168" s="28" t="s">
        <v>4</v>
      </c>
      <c r="L168" s="28" t="s">
        <v>454</v>
      </c>
      <c r="M168" s="28"/>
      <c r="N168" s="28"/>
      <c r="O168" s="28" t="s">
        <v>4</v>
      </c>
      <c r="P168" s="51"/>
      <c r="Q168" s="28" t="s">
        <v>4</v>
      </c>
      <c r="R168" s="28"/>
      <c r="S168" s="28" t="s">
        <v>4</v>
      </c>
      <c r="T168" s="28"/>
      <c r="U168" s="28" t="s">
        <v>4</v>
      </c>
      <c r="V168" s="28"/>
      <c r="W168" s="28" t="s">
        <v>4</v>
      </c>
      <c r="X168" s="28"/>
      <c r="Y168" s="28" t="s">
        <v>4</v>
      </c>
      <c r="Z168" s="10" t="str">
        <f>IF(AND('Section 8'!$L$4=No,OR($BG168=FALSE,$BH168=FALSE)),Tab_NotReq,
IF(AND($A168="",$B168="",$D168="",$F168="",$H168="",$J168="",$P168="",$X168="",$AB168="",$AC168=""),"",
IF(COUNTIF($AB168:$BC168,Incomplete)&gt;=1,Incomplete_or_multiple_errors&amp;": "&amp;INDEX($AB$2:$BC$4,1,MATCH(Incomplete,$AB168:$BC168,0)),Complete)))</f>
        <v/>
      </c>
      <c r="AA168" s="27"/>
      <c r="AB168" s="10" t="str">
        <f t="shared" si="65"/>
        <v/>
      </c>
      <c r="AC168" s="10" t="str">
        <f>IF($AC$1=No,"",
IF(OR(BG168=FALSE,BH168=FALSE),"",
IF(AND(SUMPRODUCT(--(BI168:BI$1003=TRUE))=0,SUMPRODUCT(--(BJ168:BJ$1003=TRUE))=0),"",Incomplete)))</f>
        <v/>
      </c>
      <c r="AD168" s="10" t="str">
        <f t="shared" si="66"/>
        <v/>
      </c>
      <c r="AE168" s="10"/>
      <c r="AF168" s="10" t="str" cm="1">
        <f t="array" ref="AF168">IF(AF$1=No,"",IF(ISBLANK($A168)=TRUE,"",
IF(SUMPRODUCT(--('Section 11'!$C$4:$C$337=$A168))=0,Incomplete,Complete)))</f>
        <v/>
      </c>
      <c r="AG168" s="10" t="str">
        <f t="shared" si="67"/>
        <v/>
      </c>
      <c r="AH168" s="10" t="str">
        <f t="shared" si="68"/>
        <v/>
      </c>
      <c r="AI168" s="10" t="str">
        <f t="shared" si="69"/>
        <v/>
      </c>
      <c r="AJ168" s="10" t="str">
        <f t="shared" si="70"/>
        <v/>
      </c>
      <c r="AK168" s="10" t="str">
        <f t="shared" si="71"/>
        <v/>
      </c>
      <c r="AL168" s="10" t="str">
        <f t="shared" si="72"/>
        <v/>
      </c>
      <c r="AM168" s="10" t="str">
        <f t="shared" si="73"/>
        <v/>
      </c>
      <c r="AN168" s="10" t="str">
        <f t="shared" si="74"/>
        <v/>
      </c>
      <c r="AO168" s="10" t="str">
        <f t="shared" si="75"/>
        <v/>
      </c>
      <c r="AP168" s="10" t="str">
        <f t="shared" si="76"/>
        <v/>
      </c>
      <c r="AQ168" s="10" t="str">
        <f t="shared" si="77"/>
        <v/>
      </c>
      <c r="AR168" s="10" t="str">
        <f t="shared" si="78"/>
        <v/>
      </c>
      <c r="AS168" s="10" t="str">
        <f t="shared" si="79"/>
        <v/>
      </c>
      <c r="AT168" s="10" t="str">
        <f t="shared" si="80"/>
        <v/>
      </c>
      <c r="AU168" s="10" t="str">
        <f t="shared" si="81"/>
        <v/>
      </c>
      <c r="AV168" s="10" t="str">
        <f t="shared" si="82"/>
        <v/>
      </c>
      <c r="AW168" s="10" t="str">
        <f t="shared" si="83"/>
        <v/>
      </c>
      <c r="AX168" s="10" t="str">
        <f t="shared" si="84"/>
        <v/>
      </c>
      <c r="AY168" s="10" t="str">
        <f t="shared" si="85"/>
        <v/>
      </c>
      <c r="AZ168" s="10" t="str">
        <f t="shared" si="86"/>
        <v/>
      </c>
      <c r="BA168" s="10" t="str">
        <f t="shared" si="87"/>
        <v/>
      </c>
      <c r="BB168" s="10" t="str">
        <f t="shared" si="88"/>
        <v/>
      </c>
      <c r="BC168" s="10" t="str">
        <f t="shared" si="89"/>
        <v/>
      </c>
      <c r="BD168" s="10"/>
      <c r="BE168" s="10" t="str">
        <f t="shared" si="90"/>
        <v/>
      </c>
      <c r="BG168" s="10" t="b">
        <f t="shared" si="93"/>
        <v>1</v>
      </c>
      <c r="BH168" s="10" t="b">
        <f t="shared" si="91"/>
        <v>1</v>
      </c>
      <c r="BI168" s="10" t="b">
        <f t="shared" si="94"/>
        <v>0</v>
      </c>
      <c r="BJ168" s="10" t="b">
        <f t="shared" si="92"/>
        <v>0</v>
      </c>
    </row>
    <row r="169" spans="1:62" x14ac:dyDescent="0.35">
      <c r="A169" s="51"/>
      <c r="B169" s="28"/>
      <c r="C169" s="28" t="s">
        <v>4</v>
      </c>
      <c r="D169" s="28"/>
      <c r="E169" s="28" t="s">
        <v>4</v>
      </c>
      <c r="F169" s="28"/>
      <c r="G169" s="51" t="s">
        <v>4</v>
      </c>
      <c r="H169" s="28"/>
      <c r="I169" s="28" t="s">
        <v>4</v>
      </c>
      <c r="J169" s="28"/>
      <c r="K169" s="28" t="s">
        <v>4</v>
      </c>
      <c r="L169" s="28" t="s">
        <v>454</v>
      </c>
      <c r="M169" s="28"/>
      <c r="N169" s="28"/>
      <c r="O169" s="28" t="s">
        <v>4</v>
      </c>
      <c r="P169" s="51"/>
      <c r="Q169" s="28" t="s">
        <v>4</v>
      </c>
      <c r="R169" s="28"/>
      <c r="S169" s="28" t="s">
        <v>4</v>
      </c>
      <c r="T169" s="28"/>
      <c r="U169" s="28" t="s">
        <v>4</v>
      </c>
      <c r="V169" s="28"/>
      <c r="W169" s="28" t="s">
        <v>4</v>
      </c>
      <c r="X169" s="28"/>
      <c r="Y169" s="28" t="s">
        <v>4</v>
      </c>
      <c r="Z169" s="10" t="str">
        <f>IF(AND('Section 8'!$L$4=No,OR($BG169=FALSE,$BH169=FALSE)),Tab_NotReq,
IF(AND($A169="",$B169="",$D169="",$F169="",$H169="",$J169="",$P169="",$X169="",$AB169="",$AC169=""),"",
IF(COUNTIF($AB169:$BC169,Incomplete)&gt;=1,Incomplete_or_multiple_errors&amp;": "&amp;INDEX($AB$2:$BC$4,1,MATCH(Incomplete,$AB169:$BC169,0)),Complete)))</f>
        <v/>
      </c>
      <c r="AA169" s="27"/>
      <c r="AB169" s="10" t="str">
        <f t="shared" si="65"/>
        <v/>
      </c>
      <c r="AC169" s="10" t="str">
        <f>IF($AC$1=No,"",
IF(OR(BG169=FALSE,BH169=FALSE),"",
IF(AND(SUMPRODUCT(--(BI169:BI$1003=TRUE))=0,SUMPRODUCT(--(BJ169:BJ$1003=TRUE))=0),"",Incomplete)))</f>
        <v/>
      </c>
      <c r="AD169" s="10" t="str">
        <f t="shared" si="66"/>
        <v/>
      </c>
      <c r="AE169" s="10"/>
      <c r="AF169" s="10" t="str" cm="1">
        <f t="array" ref="AF169">IF(AF$1=No,"",IF(ISBLANK($A169)=TRUE,"",
IF(SUMPRODUCT(--('Section 11'!$C$4:$C$337=$A169))=0,Incomplete,Complete)))</f>
        <v/>
      </c>
      <c r="AG169" s="10" t="str">
        <f t="shared" si="67"/>
        <v/>
      </c>
      <c r="AH169" s="10" t="str">
        <f t="shared" si="68"/>
        <v/>
      </c>
      <c r="AI169" s="10" t="str">
        <f t="shared" si="69"/>
        <v/>
      </c>
      <c r="AJ169" s="10" t="str">
        <f t="shared" si="70"/>
        <v/>
      </c>
      <c r="AK169" s="10" t="str">
        <f t="shared" si="71"/>
        <v/>
      </c>
      <c r="AL169" s="10" t="str">
        <f t="shared" si="72"/>
        <v/>
      </c>
      <c r="AM169" s="10" t="str">
        <f t="shared" si="73"/>
        <v/>
      </c>
      <c r="AN169" s="10" t="str">
        <f t="shared" si="74"/>
        <v/>
      </c>
      <c r="AO169" s="10" t="str">
        <f t="shared" si="75"/>
        <v/>
      </c>
      <c r="AP169" s="10" t="str">
        <f t="shared" si="76"/>
        <v/>
      </c>
      <c r="AQ169" s="10" t="str">
        <f t="shared" si="77"/>
        <v/>
      </c>
      <c r="AR169" s="10" t="str">
        <f t="shared" si="78"/>
        <v/>
      </c>
      <c r="AS169" s="10" t="str">
        <f t="shared" si="79"/>
        <v/>
      </c>
      <c r="AT169" s="10" t="str">
        <f t="shared" si="80"/>
        <v/>
      </c>
      <c r="AU169" s="10" t="str">
        <f t="shared" si="81"/>
        <v/>
      </c>
      <c r="AV169" s="10" t="str">
        <f t="shared" si="82"/>
        <v/>
      </c>
      <c r="AW169" s="10" t="str">
        <f t="shared" si="83"/>
        <v/>
      </c>
      <c r="AX169" s="10" t="str">
        <f t="shared" si="84"/>
        <v/>
      </c>
      <c r="AY169" s="10" t="str">
        <f t="shared" si="85"/>
        <v/>
      </c>
      <c r="AZ169" s="10" t="str">
        <f t="shared" si="86"/>
        <v/>
      </c>
      <c r="BA169" s="10" t="str">
        <f t="shared" si="87"/>
        <v/>
      </c>
      <c r="BB169" s="10" t="str">
        <f t="shared" si="88"/>
        <v/>
      </c>
      <c r="BC169" s="10" t="str">
        <f t="shared" si="89"/>
        <v/>
      </c>
      <c r="BD169" s="10"/>
      <c r="BE169" s="10" t="str">
        <f t="shared" si="90"/>
        <v/>
      </c>
      <c r="BG169" s="10" t="b">
        <f t="shared" si="93"/>
        <v>1</v>
      </c>
      <c r="BH169" s="10" t="b">
        <f t="shared" si="91"/>
        <v>1</v>
      </c>
      <c r="BI169" s="10" t="b">
        <f t="shared" si="94"/>
        <v>0</v>
      </c>
      <c r="BJ169" s="10" t="b">
        <f t="shared" si="92"/>
        <v>0</v>
      </c>
    </row>
    <row r="170" spans="1:62" x14ac:dyDescent="0.35">
      <c r="A170" s="51"/>
      <c r="B170" s="28"/>
      <c r="C170" s="28" t="s">
        <v>4</v>
      </c>
      <c r="D170" s="28"/>
      <c r="E170" s="28" t="s">
        <v>4</v>
      </c>
      <c r="F170" s="28"/>
      <c r="G170" s="51" t="s">
        <v>4</v>
      </c>
      <c r="H170" s="28"/>
      <c r="I170" s="28" t="s">
        <v>4</v>
      </c>
      <c r="J170" s="28"/>
      <c r="K170" s="28" t="s">
        <v>4</v>
      </c>
      <c r="L170" s="28" t="s">
        <v>454</v>
      </c>
      <c r="M170" s="28"/>
      <c r="N170" s="28"/>
      <c r="O170" s="28" t="s">
        <v>4</v>
      </c>
      <c r="P170" s="51"/>
      <c r="Q170" s="28" t="s">
        <v>4</v>
      </c>
      <c r="R170" s="28"/>
      <c r="S170" s="28" t="s">
        <v>4</v>
      </c>
      <c r="T170" s="28"/>
      <c r="U170" s="28" t="s">
        <v>4</v>
      </c>
      <c r="V170" s="28"/>
      <c r="W170" s="28" t="s">
        <v>4</v>
      </c>
      <c r="X170" s="28"/>
      <c r="Y170" s="28" t="s">
        <v>4</v>
      </c>
      <c r="Z170" s="10" t="str">
        <f>IF(AND('Section 8'!$L$4=No,OR($BG170=FALSE,$BH170=FALSE)),Tab_NotReq,
IF(AND($A170="",$B170="",$D170="",$F170="",$H170="",$J170="",$P170="",$X170="",$AB170="",$AC170=""),"",
IF(COUNTIF($AB170:$BC170,Incomplete)&gt;=1,Incomplete_or_multiple_errors&amp;": "&amp;INDEX($AB$2:$BC$4,1,MATCH(Incomplete,$AB170:$BC170,0)),Complete)))</f>
        <v/>
      </c>
      <c r="AA170" s="27"/>
      <c r="AB170" s="10" t="str">
        <f t="shared" si="65"/>
        <v/>
      </c>
      <c r="AC170" s="10" t="str">
        <f>IF($AC$1=No,"",
IF(OR(BG170=FALSE,BH170=FALSE),"",
IF(AND(SUMPRODUCT(--(BI170:BI$1003=TRUE))=0,SUMPRODUCT(--(BJ170:BJ$1003=TRUE))=0),"",Incomplete)))</f>
        <v/>
      </c>
      <c r="AD170" s="10" t="str">
        <f t="shared" si="66"/>
        <v/>
      </c>
      <c r="AE170" s="10"/>
      <c r="AF170" s="10" t="str" cm="1">
        <f t="array" ref="AF170">IF(AF$1=No,"",IF(ISBLANK($A170)=TRUE,"",
IF(SUMPRODUCT(--('Section 11'!$C$4:$C$337=$A170))=0,Incomplete,Complete)))</f>
        <v/>
      </c>
      <c r="AG170" s="10" t="str">
        <f t="shared" si="67"/>
        <v/>
      </c>
      <c r="AH170" s="10" t="str">
        <f t="shared" si="68"/>
        <v/>
      </c>
      <c r="AI170" s="10" t="str">
        <f t="shared" si="69"/>
        <v/>
      </c>
      <c r="AJ170" s="10" t="str">
        <f t="shared" si="70"/>
        <v/>
      </c>
      <c r="AK170" s="10" t="str">
        <f t="shared" si="71"/>
        <v/>
      </c>
      <c r="AL170" s="10" t="str">
        <f t="shared" si="72"/>
        <v/>
      </c>
      <c r="AM170" s="10" t="str">
        <f t="shared" si="73"/>
        <v/>
      </c>
      <c r="AN170" s="10" t="str">
        <f t="shared" si="74"/>
        <v/>
      </c>
      <c r="AO170" s="10" t="str">
        <f t="shared" si="75"/>
        <v/>
      </c>
      <c r="AP170" s="10" t="str">
        <f t="shared" si="76"/>
        <v/>
      </c>
      <c r="AQ170" s="10" t="str">
        <f t="shared" si="77"/>
        <v/>
      </c>
      <c r="AR170" s="10" t="str">
        <f t="shared" si="78"/>
        <v/>
      </c>
      <c r="AS170" s="10" t="str">
        <f t="shared" si="79"/>
        <v/>
      </c>
      <c r="AT170" s="10" t="str">
        <f t="shared" si="80"/>
        <v/>
      </c>
      <c r="AU170" s="10" t="str">
        <f t="shared" si="81"/>
        <v/>
      </c>
      <c r="AV170" s="10" t="str">
        <f t="shared" si="82"/>
        <v/>
      </c>
      <c r="AW170" s="10" t="str">
        <f t="shared" si="83"/>
        <v/>
      </c>
      <c r="AX170" s="10" t="str">
        <f t="shared" si="84"/>
        <v/>
      </c>
      <c r="AY170" s="10" t="str">
        <f t="shared" si="85"/>
        <v/>
      </c>
      <c r="AZ170" s="10" t="str">
        <f t="shared" si="86"/>
        <v/>
      </c>
      <c r="BA170" s="10" t="str">
        <f t="shared" si="87"/>
        <v/>
      </c>
      <c r="BB170" s="10" t="str">
        <f t="shared" si="88"/>
        <v/>
      </c>
      <c r="BC170" s="10" t="str">
        <f t="shared" si="89"/>
        <v/>
      </c>
      <c r="BD170" s="10"/>
      <c r="BE170" s="10" t="str">
        <f t="shared" si="90"/>
        <v/>
      </c>
      <c r="BG170" s="10" t="b">
        <f t="shared" si="93"/>
        <v>1</v>
      </c>
      <c r="BH170" s="10" t="b">
        <f t="shared" si="91"/>
        <v>1</v>
      </c>
      <c r="BI170" s="10" t="b">
        <f t="shared" si="94"/>
        <v>0</v>
      </c>
      <c r="BJ170" s="10" t="b">
        <f t="shared" si="92"/>
        <v>0</v>
      </c>
    </row>
    <row r="171" spans="1:62" x14ac:dyDescent="0.35">
      <c r="A171" s="51"/>
      <c r="B171" s="28"/>
      <c r="C171" s="28" t="s">
        <v>4</v>
      </c>
      <c r="D171" s="28"/>
      <c r="E171" s="28" t="s">
        <v>4</v>
      </c>
      <c r="F171" s="28"/>
      <c r="G171" s="51" t="s">
        <v>4</v>
      </c>
      <c r="H171" s="28"/>
      <c r="I171" s="28" t="s">
        <v>4</v>
      </c>
      <c r="J171" s="28"/>
      <c r="K171" s="28" t="s">
        <v>4</v>
      </c>
      <c r="L171" s="28" t="s">
        <v>454</v>
      </c>
      <c r="M171" s="28"/>
      <c r="N171" s="28"/>
      <c r="O171" s="28" t="s">
        <v>4</v>
      </c>
      <c r="P171" s="51"/>
      <c r="Q171" s="28" t="s">
        <v>4</v>
      </c>
      <c r="R171" s="28"/>
      <c r="S171" s="28" t="s">
        <v>4</v>
      </c>
      <c r="T171" s="28"/>
      <c r="U171" s="28" t="s">
        <v>4</v>
      </c>
      <c r="V171" s="28"/>
      <c r="W171" s="28" t="s">
        <v>4</v>
      </c>
      <c r="X171" s="28"/>
      <c r="Y171" s="28" t="s">
        <v>4</v>
      </c>
      <c r="Z171" s="10" t="str">
        <f>IF(AND('Section 8'!$L$4=No,OR($BG171=FALSE,$BH171=FALSE)),Tab_NotReq,
IF(AND($A171="",$B171="",$D171="",$F171="",$H171="",$J171="",$P171="",$X171="",$AB171="",$AC171=""),"",
IF(COUNTIF($AB171:$BC171,Incomplete)&gt;=1,Incomplete_or_multiple_errors&amp;": "&amp;INDEX($AB$2:$BC$4,1,MATCH(Incomplete,$AB171:$BC171,0)),Complete)))</f>
        <v/>
      </c>
      <c r="AA171" s="27"/>
      <c r="AB171" s="10" t="str">
        <f t="shared" si="65"/>
        <v/>
      </c>
      <c r="AC171" s="10" t="str">
        <f>IF($AC$1=No,"",
IF(OR(BG171=FALSE,BH171=FALSE),"",
IF(AND(SUMPRODUCT(--(BI171:BI$1003=TRUE))=0,SUMPRODUCT(--(BJ171:BJ$1003=TRUE))=0),"",Incomplete)))</f>
        <v/>
      </c>
      <c r="AD171" s="10" t="str">
        <f t="shared" si="66"/>
        <v/>
      </c>
      <c r="AE171" s="10"/>
      <c r="AF171" s="10" t="str" cm="1">
        <f t="array" ref="AF171">IF(AF$1=No,"",IF(ISBLANK($A171)=TRUE,"",
IF(SUMPRODUCT(--('Section 11'!$C$4:$C$337=$A171))=0,Incomplete,Complete)))</f>
        <v/>
      </c>
      <c r="AG171" s="10" t="str">
        <f t="shared" si="67"/>
        <v/>
      </c>
      <c r="AH171" s="10" t="str">
        <f t="shared" si="68"/>
        <v/>
      </c>
      <c r="AI171" s="10" t="str">
        <f t="shared" si="69"/>
        <v/>
      </c>
      <c r="AJ171" s="10" t="str">
        <f t="shared" si="70"/>
        <v/>
      </c>
      <c r="AK171" s="10" t="str">
        <f t="shared" si="71"/>
        <v/>
      </c>
      <c r="AL171" s="10" t="str">
        <f t="shared" si="72"/>
        <v/>
      </c>
      <c r="AM171" s="10" t="str">
        <f t="shared" si="73"/>
        <v/>
      </c>
      <c r="AN171" s="10" t="str">
        <f t="shared" si="74"/>
        <v/>
      </c>
      <c r="AO171" s="10" t="str">
        <f t="shared" si="75"/>
        <v/>
      </c>
      <c r="AP171" s="10" t="str">
        <f t="shared" si="76"/>
        <v/>
      </c>
      <c r="AQ171" s="10" t="str">
        <f t="shared" si="77"/>
        <v/>
      </c>
      <c r="AR171" s="10" t="str">
        <f t="shared" si="78"/>
        <v/>
      </c>
      <c r="AS171" s="10" t="str">
        <f t="shared" si="79"/>
        <v/>
      </c>
      <c r="AT171" s="10" t="str">
        <f t="shared" si="80"/>
        <v/>
      </c>
      <c r="AU171" s="10" t="str">
        <f t="shared" si="81"/>
        <v/>
      </c>
      <c r="AV171" s="10" t="str">
        <f t="shared" si="82"/>
        <v/>
      </c>
      <c r="AW171" s="10" t="str">
        <f t="shared" si="83"/>
        <v/>
      </c>
      <c r="AX171" s="10" t="str">
        <f t="shared" si="84"/>
        <v/>
      </c>
      <c r="AY171" s="10" t="str">
        <f t="shared" si="85"/>
        <v/>
      </c>
      <c r="AZ171" s="10" t="str">
        <f t="shared" si="86"/>
        <v/>
      </c>
      <c r="BA171" s="10" t="str">
        <f t="shared" si="87"/>
        <v/>
      </c>
      <c r="BB171" s="10" t="str">
        <f t="shared" si="88"/>
        <v/>
      </c>
      <c r="BC171" s="10" t="str">
        <f t="shared" si="89"/>
        <v/>
      </c>
      <c r="BD171" s="10"/>
      <c r="BE171" s="10" t="str">
        <f t="shared" si="90"/>
        <v/>
      </c>
      <c r="BG171" s="10" t="b">
        <f t="shared" si="93"/>
        <v>1</v>
      </c>
      <c r="BH171" s="10" t="b">
        <f t="shared" si="91"/>
        <v>1</v>
      </c>
      <c r="BI171" s="10" t="b">
        <f t="shared" si="94"/>
        <v>0</v>
      </c>
      <c r="BJ171" s="10" t="b">
        <f t="shared" si="92"/>
        <v>0</v>
      </c>
    </row>
    <row r="172" spans="1:62" x14ac:dyDescent="0.35">
      <c r="A172" s="51"/>
      <c r="B172" s="28"/>
      <c r="C172" s="28" t="s">
        <v>4</v>
      </c>
      <c r="D172" s="28"/>
      <c r="E172" s="28" t="s">
        <v>4</v>
      </c>
      <c r="F172" s="28"/>
      <c r="G172" s="51" t="s">
        <v>4</v>
      </c>
      <c r="H172" s="28"/>
      <c r="I172" s="28" t="s">
        <v>4</v>
      </c>
      <c r="J172" s="28"/>
      <c r="K172" s="28" t="s">
        <v>4</v>
      </c>
      <c r="L172" s="28" t="s">
        <v>454</v>
      </c>
      <c r="M172" s="28"/>
      <c r="N172" s="28"/>
      <c r="O172" s="28" t="s">
        <v>4</v>
      </c>
      <c r="P172" s="51"/>
      <c r="Q172" s="28" t="s">
        <v>4</v>
      </c>
      <c r="R172" s="28"/>
      <c r="S172" s="28" t="s">
        <v>4</v>
      </c>
      <c r="T172" s="28"/>
      <c r="U172" s="28" t="s">
        <v>4</v>
      </c>
      <c r="V172" s="28"/>
      <c r="W172" s="28" t="s">
        <v>4</v>
      </c>
      <c r="X172" s="28"/>
      <c r="Y172" s="28" t="s">
        <v>4</v>
      </c>
      <c r="Z172" s="10" t="str">
        <f>IF(AND('Section 8'!$L$4=No,OR($BG172=FALSE,$BH172=FALSE)),Tab_NotReq,
IF(AND($A172="",$B172="",$D172="",$F172="",$H172="",$J172="",$P172="",$X172="",$AB172="",$AC172=""),"",
IF(COUNTIF($AB172:$BC172,Incomplete)&gt;=1,Incomplete_or_multiple_errors&amp;": "&amp;INDEX($AB$2:$BC$4,1,MATCH(Incomplete,$AB172:$BC172,0)),Complete)))</f>
        <v/>
      </c>
      <c r="AA172" s="27"/>
      <c r="AB172" s="10" t="str">
        <f t="shared" si="65"/>
        <v/>
      </c>
      <c r="AC172" s="10" t="str">
        <f>IF($AC$1=No,"",
IF(OR(BG172=FALSE,BH172=FALSE),"",
IF(AND(SUMPRODUCT(--(BI172:BI$1003=TRUE))=0,SUMPRODUCT(--(BJ172:BJ$1003=TRUE))=0),"",Incomplete)))</f>
        <v/>
      </c>
      <c r="AD172" s="10" t="str">
        <f t="shared" si="66"/>
        <v/>
      </c>
      <c r="AE172" s="10"/>
      <c r="AF172" s="10" t="str" cm="1">
        <f t="array" ref="AF172">IF(AF$1=No,"",IF(ISBLANK($A172)=TRUE,"",
IF(SUMPRODUCT(--('Section 11'!$C$4:$C$337=$A172))=0,Incomplete,Complete)))</f>
        <v/>
      </c>
      <c r="AG172" s="10" t="str">
        <f t="shared" si="67"/>
        <v/>
      </c>
      <c r="AH172" s="10" t="str">
        <f t="shared" si="68"/>
        <v/>
      </c>
      <c r="AI172" s="10" t="str">
        <f t="shared" si="69"/>
        <v/>
      </c>
      <c r="AJ172" s="10" t="str">
        <f t="shared" si="70"/>
        <v/>
      </c>
      <c r="AK172" s="10" t="str">
        <f t="shared" si="71"/>
        <v/>
      </c>
      <c r="AL172" s="10" t="str">
        <f t="shared" si="72"/>
        <v/>
      </c>
      <c r="AM172" s="10" t="str">
        <f t="shared" si="73"/>
        <v/>
      </c>
      <c r="AN172" s="10" t="str">
        <f t="shared" si="74"/>
        <v/>
      </c>
      <c r="AO172" s="10" t="str">
        <f t="shared" si="75"/>
        <v/>
      </c>
      <c r="AP172" s="10" t="str">
        <f t="shared" si="76"/>
        <v/>
      </c>
      <c r="AQ172" s="10" t="str">
        <f t="shared" si="77"/>
        <v/>
      </c>
      <c r="AR172" s="10" t="str">
        <f t="shared" si="78"/>
        <v/>
      </c>
      <c r="AS172" s="10" t="str">
        <f t="shared" si="79"/>
        <v/>
      </c>
      <c r="AT172" s="10" t="str">
        <f t="shared" si="80"/>
        <v/>
      </c>
      <c r="AU172" s="10" t="str">
        <f t="shared" si="81"/>
        <v/>
      </c>
      <c r="AV172" s="10" t="str">
        <f t="shared" si="82"/>
        <v/>
      </c>
      <c r="AW172" s="10" t="str">
        <f t="shared" si="83"/>
        <v/>
      </c>
      <c r="AX172" s="10" t="str">
        <f t="shared" si="84"/>
        <v/>
      </c>
      <c r="AY172" s="10" t="str">
        <f t="shared" si="85"/>
        <v/>
      </c>
      <c r="AZ172" s="10" t="str">
        <f t="shared" si="86"/>
        <v/>
      </c>
      <c r="BA172" s="10" t="str">
        <f t="shared" si="87"/>
        <v/>
      </c>
      <c r="BB172" s="10" t="str">
        <f t="shared" si="88"/>
        <v/>
      </c>
      <c r="BC172" s="10" t="str">
        <f t="shared" si="89"/>
        <v/>
      </c>
      <c r="BD172" s="10"/>
      <c r="BE172" s="10" t="str">
        <f t="shared" si="90"/>
        <v/>
      </c>
      <c r="BG172" s="10" t="b">
        <f t="shared" si="93"/>
        <v>1</v>
      </c>
      <c r="BH172" s="10" t="b">
        <f t="shared" si="91"/>
        <v>1</v>
      </c>
      <c r="BI172" s="10" t="b">
        <f t="shared" si="94"/>
        <v>0</v>
      </c>
      <c r="BJ172" s="10" t="b">
        <f t="shared" si="92"/>
        <v>0</v>
      </c>
    </row>
    <row r="173" spans="1:62" x14ac:dyDescent="0.35">
      <c r="A173" s="51"/>
      <c r="B173" s="28"/>
      <c r="C173" s="28" t="s">
        <v>4</v>
      </c>
      <c r="D173" s="28"/>
      <c r="E173" s="28" t="s">
        <v>4</v>
      </c>
      <c r="F173" s="28"/>
      <c r="G173" s="51" t="s">
        <v>4</v>
      </c>
      <c r="H173" s="28"/>
      <c r="I173" s="28" t="s">
        <v>4</v>
      </c>
      <c r="J173" s="28"/>
      <c r="K173" s="28" t="s">
        <v>4</v>
      </c>
      <c r="L173" s="28" t="s">
        <v>454</v>
      </c>
      <c r="M173" s="28"/>
      <c r="N173" s="28"/>
      <c r="O173" s="28" t="s">
        <v>4</v>
      </c>
      <c r="P173" s="51"/>
      <c r="Q173" s="28" t="s">
        <v>4</v>
      </c>
      <c r="R173" s="28"/>
      <c r="S173" s="28" t="s">
        <v>4</v>
      </c>
      <c r="T173" s="28"/>
      <c r="U173" s="28" t="s">
        <v>4</v>
      </c>
      <c r="V173" s="28"/>
      <c r="W173" s="28" t="s">
        <v>4</v>
      </c>
      <c r="X173" s="28"/>
      <c r="Y173" s="28" t="s">
        <v>4</v>
      </c>
      <c r="Z173" s="10" t="str">
        <f>IF(AND('Section 8'!$L$4=No,OR($BG173=FALSE,$BH173=FALSE)),Tab_NotReq,
IF(AND($A173="",$B173="",$D173="",$F173="",$H173="",$J173="",$P173="",$X173="",$AB173="",$AC173=""),"",
IF(COUNTIF($AB173:$BC173,Incomplete)&gt;=1,Incomplete_or_multiple_errors&amp;": "&amp;INDEX($AB$2:$BC$4,1,MATCH(Incomplete,$AB173:$BC173,0)),Complete)))</f>
        <v/>
      </c>
      <c r="AA173" s="27"/>
      <c r="AB173" s="10" t="str">
        <f t="shared" si="65"/>
        <v/>
      </c>
      <c r="AC173" s="10" t="str">
        <f>IF($AC$1=No,"",
IF(OR(BG173=FALSE,BH173=FALSE),"",
IF(AND(SUMPRODUCT(--(BI173:BI$1003=TRUE))=0,SUMPRODUCT(--(BJ173:BJ$1003=TRUE))=0),"",Incomplete)))</f>
        <v/>
      </c>
      <c r="AD173" s="10" t="str">
        <f t="shared" si="66"/>
        <v/>
      </c>
      <c r="AE173" s="10"/>
      <c r="AF173" s="10" t="str" cm="1">
        <f t="array" ref="AF173">IF(AF$1=No,"",IF(ISBLANK($A173)=TRUE,"",
IF(SUMPRODUCT(--('Section 11'!$C$4:$C$337=$A173))=0,Incomplete,Complete)))</f>
        <v/>
      </c>
      <c r="AG173" s="10" t="str">
        <f t="shared" si="67"/>
        <v/>
      </c>
      <c r="AH173" s="10" t="str">
        <f t="shared" si="68"/>
        <v/>
      </c>
      <c r="AI173" s="10" t="str">
        <f t="shared" si="69"/>
        <v/>
      </c>
      <c r="AJ173" s="10" t="str">
        <f t="shared" si="70"/>
        <v/>
      </c>
      <c r="AK173" s="10" t="str">
        <f t="shared" si="71"/>
        <v/>
      </c>
      <c r="AL173" s="10" t="str">
        <f t="shared" si="72"/>
        <v/>
      </c>
      <c r="AM173" s="10" t="str">
        <f t="shared" si="73"/>
        <v/>
      </c>
      <c r="AN173" s="10" t="str">
        <f t="shared" si="74"/>
        <v/>
      </c>
      <c r="AO173" s="10" t="str">
        <f t="shared" si="75"/>
        <v/>
      </c>
      <c r="AP173" s="10" t="str">
        <f t="shared" si="76"/>
        <v/>
      </c>
      <c r="AQ173" s="10" t="str">
        <f t="shared" si="77"/>
        <v/>
      </c>
      <c r="AR173" s="10" t="str">
        <f t="shared" si="78"/>
        <v/>
      </c>
      <c r="AS173" s="10" t="str">
        <f t="shared" si="79"/>
        <v/>
      </c>
      <c r="AT173" s="10" t="str">
        <f t="shared" si="80"/>
        <v/>
      </c>
      <c r="AU173" s="10" t="str">
        <f t="shared" si="81"/>
        <v/>
      </c>
      <c r="AV173" s="10" t="str">
        <f t="shared" si="82"/>
        <v/>
      </c>
      <c r="AW173" s="10" t="str">
        <f t="shared" si="83"/>
        <v/>
      </c>
      <c r="AX173" s="10" t="str">
        <f t="shared" si="84"/>
        <v/>
      </c>
      <c r="AY173" s="10" t="str">
        <f t="shared" si="85"/>
        <v/>
      </c>
      <c r="AZ173" s="10" t="str">
        <f t="shared" si="86"/>
        <v/>
      </c>
      <c r="BA173" s="10" t="str">
        <f t="shared" si="87"/>
        <v/>
      </c>
      <c r="BB173" s="10" t="str">
        <f t="shared" si="88"/>
        <v/>
      </c>
      <c r="BC173" s="10" t="str">
        <f t="shared" si="89"/>
        <v/>
      </c>
      <c r="BD173" s="10"/>
      <c r="BE173" s="10" t="str">
        <f t="shared" si="90"/>
        <v/>
      </c>
      <c r="BG173" s="10" t="b">
        <f t="shared" si="93"/>
        <v>1</v>
      </c>
      <c r="BH173" s="10" t="b">
        <f t="shared" si="91"/>
        <v>1</v>
      </c>
      <c r="BI173" s="10" t="b">
        <f t="shared" si="94"/>
        <v>0</v>
      </c>
      <c r="BJ173" s="10" t="b">
        <f t="shared" si="92"/>
        <v>0</v>
      </c>
    </row>
    <row r="174" spans="1:62" x14ac:dyDescent="0.35">
      <c r="A174" s="51"/>
      <c r="B174" s="28"/>
      <c r="C174" s="28" t="s">
        <v>4</v>
      </c>
      <c r="D174" s="28"/>
      <c r="E174" s="28" t="s">
        <v>4</v>
      </c>
      <c r="F174" s="28"/>
      <c r="G174" s="51" t="s">
        <v>4</v>
      </c>
      <c r="H174" s="28"/>
      <c r="I174" s="28" t="s">
        <v>4</v>
      </c>
      <c r="J174" s="28"/>
      <c r="K174" s="28" t="s">
        <v>4</v>
      </c>
      <c r="L174" s="28" t="s">
        <v>454</v>
      </c>
      <c r="M174" s="28"/>
      <c r="N174" s="28"/>
      <c r="O174" s="28" t="s">
        <v>4</v>
      </c>
      <c r="P174" s="51"/>
      <c r="Q174" s="28" t="s">
        <v>4</v>
      </c>
      <c r="R174" s="28"/>
      <c r="S174" s="28" t="s">
        <v>4</v>
      </c>
      <c r="T174" s="28"/>
      <c r="U174" s="28" t="s">
        <v>4</v>
      </c>
      <c r="V174" s="28"/>
      <c r="W174" s="28" t="s">
        <v>4</v>
      </c>
      <c r="X174" s="28"/>
      <c r="Y174" s="28" t="s">
        <v>4</v>
      </c>
      <c r="Z174" s="10" t="str">
        <f>IF(AND('Section 8'!$L$4=No,OR($BG174=FALSE,$BH174=FALSE)),Tab_NotReq,
IF(AND($A174="",$B174="",$D174="",$F174="",$H174="",$J174="",$P174="",$X174="",$AB174="",$AC174=""),"",
IF(COUNTIF($AB174:$BC174,Incomplete)&gt;=1,Incomplete_or_multiple_errors&amp;": "&amp;INDEX($AB$2:$BC$4,1,MATCH(Incomplete,$AB174:$BC174,0)),Complete)))</f>
        <v/>
      </c>
      <c r="AA174" s="27"/>
      <c r="AB174" s="10" t="str">
        <f t="shared" si="65"/>
        <v/>
      </c>
      <c r="AC174" s="10" t="str">
        <f>IF($AC$1=No,"",
IF(OR(BG174=FALSE,BH174=FALSE),"",
IF(AND(SUMPRODUCT(--(BI174:BI$1003=TRUE))=0,SUMPRODUCT(--(BJ174:BJ$1003=TRUE))=0),"",Incomplete)))</f>
        <v/>
      </c>
      <c r="AD174" s="10" t="str">
        <f t="shared" si="66"/>
        <v/>
      </c>
      <c r="AE174" s="10"/>
      <c r="AF174" s="10" t="str" cm="1">
        <f t="array" ref="AF174">IF(AF$1=No,"",IF(ISBLANK($A174)=TRUE,"",
IF(SUMPRODUCT(--('Section 11'!$C$4:$C$337=$A174))=0,Incomplete,Complete)))</f>
        <v/>
      </c>
      <c r="AG174" s="10" t="str">
        <f t="shared" si="67"/>
        <v/>
      </c>
      <c r="AH174" s="10" t="str">
        <f t="shared" si="68"/>
        <v/>
      </c>
      <c r="AI174" s="10" t="str">
        <f t="shared" si="69"/>
        <v/>
      </c>
      <c r="AJ174" s="10" t="str">
        <f t="shared" si="70"/>
        <v/>
      </c>
      <c r="AK174" s="10" t="str">
        <f t="shared" si="71"/>
        <v/>
      </c>
      <c r="AL174" s="10" t="str">
        <f t="shared" si="72"/>
        <v/>
      </c>
      <c r="AM174" s="10" t="str">
        <f t="shared" si="73"/>
        <v/>
      </c>
      <c r="AN174" s="10" t="str">
        <f t="shared" si="74"/>
        <v/>
      </c>
      <c r="AO174" s="10" t="str">
        <f t="shared" si="75"/>
        <v/>
      </c>
      <c r="AP174" s="10" t="str">
        <f t="shared" si="76"/>
        <v/>
      </c>
      <c r="AQ174" s="10" t="str">
        <f t="shared" si="77"/>
        <v/>
      </c>
      <c r="AR174" s="10" t="str">
        <f t="shared" si="78"/>
        <v/>
      </c>
      <c r="AS174" s="10" t="str">
        <f t="shared" si="79"/>
        <v/>
      </c>
      <c r="AT174" s="10" t="str">
        <f t="shared" si="80"/>
        <v/>
      </c>
      <c r="AU174" s="10" t="str">
        <f t="shared" si="81"/>
        <v/>
      </c>
      <c r="AV174" s="10" t="str">
        <f t="shared" si="82"/>
        <v/>
      </c>
      <c r="AW174" s="10" t="str">
        <f t="shared" si="83"/>
        <v/>
      </c>
      <c r="AX174" s="10" t="str">
        <f t="shared" si="84"/>
        <v/>
      </c>
      <c r="AY174" s="10" t="str">
        <f t="shared" si="85"/>
        <v/>
      </c>
      <c r="AZ174" s="10" t="str">
        <f t="shared" si="86"/>
        <v/>
      </c>
      <c r="BA174" s="10" t="str">
        <f t="shared" si="87"/>
        <v/>
      </c>
      <c r="BB174" s="10" t="str">
        <f t="shared" si="88"/>
        <v/>
      </c>
      <c r="BC174" s="10" t="str">
        <f t="shared" si="89"/>
        <v/>
      </c>
      <c r="BD174" s="10"/>
      <c r="BE174" s="10" t="str">
        <f t="shared" si="90"/>
        <v/>
      </c>
      <c r="BG174" s="10" t="b">
        <f t="shared" si="93"/>
        <v>1</v>
      </c>
      <c r="BH174" s="10" t="b">
        <f t="shared" si="91"/>
        <v>1</v>
      </c>
      <c r="BI174" s="10" t="b">
        <f t="shared" si="94"/>
        <v>0</v>
      </c>
      <c r="BJ174" s="10" t="b">
        <f t="shared" si="92"/>
        <v>0</v>
      </c>
    </row>
    <row r="175" spans="1:62" x14ac:dyDescent="0.35">
      <c r="A175" s="51"/>
      <c r="B175" s="28"/>
      <c r="C175" s="28" t="s">
        <v>4</v>
      </c>
      <c r="D175" s="28"/>
      <c r="E175" s="28" t="s">
        <v>4</v>
      </c>
      <c r="F175" s="28"/>
      <c r="G175" s="51" t="s">
        <v>4</v>
      </c>
      <c r="H175" s="28"/>
      <c r="I175" s="28" t="s">
        <v>4</v>
      </c>
      <c r="J175" s="28"/>
      <c r="K175" s="28" t="s">
        <v>4</v>
      </c>
      <c r="L175" s="28" t="s">
        <v>454</v>
      </c>
      <c r="M175" s="28"/>
      <c r="N175" s="28"/>
      <c r="O175" s="28" t="s">
        <v>4</v>
      </c>
      <c r="P175" s="51"/>
      <c r="Q175" s="28" t="s">
        <v>4</v>
      </c>
      <c r="R175" s="28"/>
      <c r="S175" s="28" t="s">
        <v>4</v>
      </c>
      <c r="T175" s="28"/>
      <c r="U175" s="28" t="s">
        <v>4</v>
      </c>
      <c r="V175" s="28"/>
      <c r="W175" s="28" t="s">
        <v>4</v>
      </c>
      <c r="X175" s="28"/>
      <c r="Y175" s="28" t="s">
        <v>4</v>
      </c>
      <c r="Z175" s="10" t="str">
        <f>IF(AND('Section 8'!$L$4=No,OR($BG175=FALSE,$BH175=FALSE)),Tab_NotReq,
IF(AND($A175="",$B175="",$D175="",$F175="",$H175="",$J175="",$P175="",$X175="",$AB175="",$AC175=""),"",
IF(COUNTIF($AB175:$BC175,Incomplete)&gt;=1,Incomplete_or_multiple_errors&amp;": "&amp;INDEX($AB$2:$BC$4,1,MATCH(Incomplete,$AB175:$BC175,0)),Complete)))</f>
        <v/>
      </c>
      <c r="AA175" s="27"/>
      <c r="AB175" s="10" t="str">
        <f t="shared" si="65"/>
        <v/>
      </c>
      <c r="AC175" s="10" t="str">
        <f>IF($AC$1=No,"",
IF(OR(BG175=FALSE,BH175=FALSE),"",
IF(AND(SUMPRODUCT(--(BI175:BI$1003=TRUE))=0,SUMPRODUCT(--(BJ175:BJ$1003=TRUE))=0),"",Incomplete)))</f>
        <v/>
      </c>
      <c r="AD175" s="10" t="str">
        <f t="shared" si="66"/>
        <v/>
      </c>
      <c r="AE175" s="10"/>
      <c r="AF175" s="10" t="str" cm="1">
        <f t="array" ref="AF175">IF(AF$1=No,"",IF(ISBLANK($A175)=TRUE,"",
IF(SUMPRODUCT(--('Section 11'!$C$4:$C$337=$A175))=0,Incomplete,Complete)))</f>
        <v/>
      </c>
      <c r="AG175" s="10" t="str">
        <f t="shared" si="67"/>
        <v/>
      </c>
      <c r="AH175" s="10" t="str">
        <f t="shared" si="68"/>
        <v/>
      </c>
      <c r="AI175" s="10" t="str">
        <f t="shared" si="69"/>
        <v/>
      </c>
      <c r="AJ175" s="10" t="str">
        <f t="shared" si="70"/>
        <v/>
      </c>
      <c r="AK175" s="10" t="str">
        <f t="shared" si="71"/>
        <v/>
      </c>
      <c r="AL175" s="10" t="str">
        <f t="shared" si="72"/>
        <v/>
      </c>
      <c r="AM175" s="10" t="str">
        <f t="shared" si="73"/>
        <v/>
      </c>
      <c r="AN175" s="10" t="str">
        <f t="shared" si="74"/>
        <v/>
      </c>
      <c r="AO175" s="10" t="str">
        <f t="shared" si="75"/>
        <v/>
      </c>
      <c r="AP175" s="10" t="str">
        <f t="shared" si="76"/>
        <v/>
      </c>
      <c r="AQ175" s="10" t="str">
        <f t="shared" si="77"/>
        <v/>
      </c>
      <c r="AR175" s="10" t="str">
        <f t="shared" si="78"/>
        <v/>
      </c>
      <c r="AS175" s="10" t="str">
        <f t="shared" si="79"/>
        <v/>
      </c>
      <c r="AT175" s="10" t="str">
        <f t="shared" si="80"/>
        <v/>
      </c>
      <c r="AU175" s="10" t="str">
        <f t="shared" si="81"/>
        <v/>
      </c>
      <c r="AV175" s="10" t="str">
        <f t="shared" si="82"/>
        <v/>
      </c>
      <c r="AW175" s="10" t="str">
        <f t="shared" si="83"/>
        <v/>
      </c>
      <c r="AX175" s="10" t="str">
        <f t="shared" si="84"/>
        <v/>
      </c>
      <c r="AY175" s="10" t="str">
        <f t="shared" si="85"/>
        <v/>
      </c>
      <c r="AZ175" s="10" t="str">
        <f t="shared" si="86"/>
        <v/>
      </c>
      <c r="BA175" s="10" t="str">
        <f t="shared" si="87"/>
        <v/>
      </c>
      <c r="BB175" s="10" t="str">
        <f t="shared" si="88"/>
        <v/>
      </c>
      <c r="BC175" s="10" t="str">
        <f t="shared" si="89"/>
        <v/>
      </c>
      <c r="BD175" s="10"/>
      <c r="BE175" s="10" t="str">
        <f t="shared" si="90"/>
        <v/>
      </c>
      <c r="BG175" s="10" t="b">
        <f t="shared" si="93"/>
        <v>1</v>
      </c>
      <c r="BH175" s="10" t="b">
        <f t="shared" si="91"/>
        <v>1</v>
      </c>
      <c r="BI175" s="10" t="b">
        <f t="shared" si="94"/>
        <v>0</v>
      </c>
      <c r="BJ175" s="10" t="b">
        <f t="shared" si="92"/>
        <v>0</v>
      </c>
    </row>
    <row r="176" spans="1:62" x14ac:dyDescent="0.35">
      <c r="A176" s="51"/>
      <c r="B176" s="28"/>
      <c r="C176" s="28" t="s">
        <v>4</v>
      </c>
      <c r="D176" s="28"/>
      <c r="E176" s="28" t="s">
        <v>4</v>
      </c>
      <c r="F176" s="28"/>
      <c r="G176" s="51" t="s">
        <v>4</v>
      </c>
      <c r="H176" s="28"/>
      <c r="I176" s="28" t="s">
        <v>4</v>
      </c>
      <c r="J176" s="28"/>
      <c r="K176" s="28" t="s">
        <v>4</v>
      </c>
      <c r="L176" s="28" t="s">
        <v>454</v>
      </c>
      <c r="M176" s="28"/>
      <c r="N176" s="28"/>
      <c r="O176" s="28" t="s">
        <v>4</v>
      </c>
      <c r="P176" s="51"/>
      <c r="Q176" s="28" t="s">
        <v>4</v>
      </c>
      <c r="R176" s="28"/>
      <c r="S176" s="28" t="s">
        <v>4</v>
      </c>
      <c r="T176" s="28"/>
      <c r="U176" s="28" t="s">
        <v>4</v>
      </c>
      <c r="V176" s="28"/>
      <c r="W176" s="28" t="s">
        <v>4</v>
      </c>
      <c r="X176" s="28"/>
      <c r="Y176" s="28" t="s">
        <v>4</v>
      </c>
      <c r="Z176" s="10" t="str">
        <f>IF(AND('Section 8'!$L$4=No,OR($BG176=FALSE,$BH176=FALSE)),Tab_NotReq,
IF(AND($A176="",$B176="",$D176="",$F176="",$H176="",$J176="",$P176="",$X176="",$AB176="",$AC176=""),"",
IF(COUNTIF($AB176:$BC176,Incomplete)&gt;=1,Incomplete_or_multiple_errors&amp;": "&amp;INDEX($AB$2:$BC$4,1,MATCH(Incomplete,$AB176:$BC176,0)),Complete)))</f>
        <v/>
      </c>
      <c r="AA176" s="27"/>
      <c r="AB176" s="10" t="str">
        <f t="shared" si="65"/>
        <v/>
      </c>
      <c r="AC176" s="10" t="str">
        <f>IF($AC$1=No,"",
IF(OR(BG176=FALSE,BH176=FALSE),"",
IF(AND(SUMPRODUCT(--(BI176:BI$1003=TRUE))=0,SUMPRODUCT(--(BJ176:BJ$1003=TRUE))=0),"",Incomplete)))</f>
        <v/>
      </c>
      <c r="AD176" s="10" t="str">
        <f t="shared" si="66"/>
        <v/>
      </c>
      <c r="AE176" s="10"/>
      <c r="AF176" s="10" t="str" cm="1">
        <f t="array" ref="AF176">IF(AF$1=No,"",IF(ISBLANK($A176)=TRUE,"",
IF(SUMPRODUCT(--('Section 11'!$C$4:$C$337=$A176))=0,Incomplete,Complete)))</f>
        <v/>
      </c>
      <c r="AG176" s="10" t="str">
        <f t="shared" si="67"/>
        <v/>
      </c>
      <c r="AH176" s="10" t="str">
        <f t="shared" si="68"/>
        <v/>
      </c>
      <c r="AI176" s="10" t="str">
        <f t="shared" si="69"/>
        <v/>
      </c>
      <c r="AJ176" s="10" t="str">
        <f t="shared" si="70"/>
        <v/>
      </c>
      <c r="AK176" s="10" t="str">
        <f t="shared" si="71"/>
        <v/>
      </c>
      <c r="AL176" s="10" t="str">
        <f t="shared" si="72"/>
        <v/>
      </c>
      <c r="AM176" s="10" t="str">
        <f t="shared" si="73"/>
        <v/>
      </c>
      <c r="AN176" s="10" t="str">
        <f t="shared" si="74"/>
        <v/>
      </c>
      <c r="AO176" s="10" t="str">
        <f t="shared" si="75"/>
        <v/>
      </c>
      <c r="AP176" s="10" t="str">
        <f t="shared" si="76"/>
        <v/>
      </c>
      <c r="AQ176" s="10" t="str">
        <f t="shared" si="77"/>
        <v/>
      </c>
      <c r="AR176" s="10" t="str">
        <f t="shared" si="78"/>
        <v/>
      </c>
      <c r="AS176" s="10" t="str">
        <f t="shared" si="79"/>
        <v/>
      </c>
      <c r="AT176" s="10" t="str">
        <f t="shared" si="80"/>
        <v/>
      </c>
      <c r="AU176" s="10" t="str">
        <f t="shared" si="81"/>
        <v/>
      </c>
      <c r="AV176" s="10" t="str">
        <f t="shared" si="82"/>
        <v/>
      </c>
      <c r="AW176" s="10" t="str">
        <f t="shared" si="83"/>
        <v/>
      </c>
      <c r="AX176" s="10" t="str">
        <f t="shared" si="84"/>
        <v/>
      </c>
      <c r="AY176" s="10" t="str">
        <f t="shared" si="85"/>
        <v/>
      </c>
      <c r="AZ176" s="10" t="str">
        <f t="shared" si="86"/>
        <v/>
      </c>
      <c r="BA176" s="10" t="str">
        <f t="shared" si="87"/>
        <v/>
      </c>
      <c r="BB176" s="10" t="str">
        <f t="shared" si="88"/>
        <v/>
      </c>
      <c r="BC176" s="10" t="str">
        <f t="shared" si="89"/>
        <v/>
      </c>
      <c r="BD176" s="10"/>
      <c r="BE176" s="10" t="str">
        <f t="shared" si="90"/>
        <v/>
      </c>
      <c r="BG176" s="10" t="b">
        <f t="shared" si="93"/>
        <v>1</v>
      </c>
      <c r="BH176" s="10" t="b">
        <f t="shared" si="91"/>
        <v>1</v>
      </c>
      <c r="BI176" s="10" t="b">
        <f t="shared" si="94"/>
        <v>0</v>
      </c>
      <c r="BJ176" s="10" t="b">
        <f t="shared" si="92"/>
        <v>0</v>
      </c>
    </row>
    <row r="177" spans="1:62" x14ac:dyDescent="0.35">
      <c r="A177" s="51"/>
      <c r="B177" s="28"/>
      <c r="C177" s="28" t="s">
        <v>4</v>
      </c>
      <c r="D177" s="28"/>
      <c r="E177" s="28" t="s">
        <v>4</v>
      </c>
      <c r="F177" s="28"/>
      <c r="G177" s="51" t="s">
        <v>4</v>
      </c>
      <c r="H177" s="28"/>
      <c r="I177" s="28" t="s">
        <v>4</v>
      </c>
      <c r="J177" s="28"/>
      <c r="K177" s="28" t="s">
        <v>4</v>
      </c>
      <c r="L177" s="28" t="s">
        <v>454</v>
      </c>
      <c r="M177" s="28"/>
      <c r="N177" s="28"/>
      <c r="O177" s="28" t="s">
        <v>4</v>
      </c>
      <c r="P177" s="51"/>
      <c r="Q177" s="28" t="s">
        <v>4</v>
      </c>
      <c r="R177" s="28"/>
      <c r="S177" s="28" t="s">
        <v>4</v>
      </c>
      <c r="T177" s="28"/>
      <c r="U177" s="28" t="s">
        <v>4</v>
      </c>
      <c r="V177" s="28"/>
      <c r="W177" s="28" t="s">
        <v>4</v>
      </c>
      <c r="X177" s="28"/>
      <c r="Y177" s="28" t="s">
        <v>4</v>
      </c>
      <c r="Z177" s="10" t="str">
        <f>IF(AND('Section 8'!$L$4=No,OR($BG177=FALSE,$BH177=FALSE)),Tab_NotReq,
IF(AND($A177="",$B177="",$D177="",$F177="",$H177="",$J177="",$P177="",$X177="",$AB177="",$AC177=""),"",
IF(COUNTIF($AB177:$BC177,Incomplete)&gt;=1,Incomplete_or_multiple_errors&amp;": "&amp;INDEX($AB$2:$BC$4,1,MATCH(Incomplete,$AB177:$BC177,0)),Complete)))</f>
        <v/>
      </c>
      <c r="AA177" s="27"/>
      <c r="AB177" s="10" t="str">
        <f t="shared" si="65"/>
        <v/>
      </c>
      <c r="AC177" s="10" t="str">
        <f>IF($AC$1=No,"",
IF(OR(BG177=FALSE,BH177=FALSE),"",
IF(AND(SUMPRODUCT(--(BI177:BI$1003=TRUE))=0,SUMPRODUCT(--(BJ177:BJ$1003=TRUE))=0),"",Incomplete)))</f>
        <v/>
      </c>
      <c r="AD177" s="10" t="str">
        <f t="shared" si="66"/>
        <v/>
      </c>
      <c r="AE177" s="10"/>
      <c r="AF177" s="10" t="str" cm="1">
        <f t="array" ref="AF177">IF(AF$1=No,"",IF(ISBLANK($A177)=TRUE,"",
IF(SUMPRODUCT(--('Section 11'!$C$4:$C$337=$A177))=0,Incomplete,Complete)))</f>
        <v/>
      </c>
      <c r="AG177" s="10" t="str">
        <f t="shared" si="67"/>
        <v/>
      </c>
      <c r="AH177" s="10" t="str">
        <f t="shared" si="68"/>
        <v/>
      </c>
      <c r="AI177" s="10" t="str">
        <f t="shared" si="69"/>
        <v/>
      </c>
      <c r="AJ177" s="10" t="str">
        <f t="shared" si="70"/>
        <v/>
      </c>
      <c r="AK177" s="10" t="str">
        <f t="shared" si="71"/>
        <v/>
      </c>
      <c r="AL177" s="10" t="str">
        <f t="shared" si="72"/>
        <v/>
      </c>
      <c r="AM177" s="10" t="str">
        <f t="shared" si="73"/>
        <v/>
      </c>
      <c r="AN177" s="10" t="str">
        <f t="shared" si="74"/>
        <v/>
      </c>
      <c r="AO177" s="10" t="str">
        <f t="shared" si="75"/>
        <v/>
      </c>
      <c r="AP177" s="10" t="str">
        <f t="shared" si="76"/>
        <v/>
      </c>
      <c r="AQ177" s="10" t="str">
        <f t="shared" si="77"/>
        <v/>
      </c>
      <c r="AR177" s="10" t="str">
        <f t="shared" si="78"/>
        <v/>
      </c>
      <c r="AS177" s="10" t="str">
        <f t="shared" si="79"/>
        <v/>
      </c>
      <c r="AT177" s="10" t="str">
        <f t="shared" si="80"/>
        <v/>
      </c>
      <c r="AU177" s="10" t="str">
        <f t="shared" si="81"/>
        <v/>
      </c>
      <c r="AV177" s="10" t="str">
        <f t="shared" si="82"/>
        <v/>
      </c>
      <c r="AW177" s="10" t="str">
        <f t="shared" si="83"/>
        <v/>
      </c>
      <c r="AX177" s="10" t="str">
        <f t="shared" si="84"/>
        <v/>
      </c>
      <c r="AY177" s="10" t="str">
        <f t="shared" si="85"/>
        <v/>
      </c>
      <c r="AZ177" s="10" t="str">
        <f t="shared" si="86"/>
        <v/>
      </c>
      <c r="BA177" s="10" t="str">
        <f t="shared" si="87"/>
        <v/>
      </c>
      <c r="BB177" s="10" t="str">
        <f t="shared" si="88"/>
        <v/>
      </c>
      <c r="BC177" s="10" t="str">
        <f t="shared" si="89"/>
        <v/>
      </c>
      <c r="BD177" s="10"/>
      <c r="BE177" s="10" t="str">
        <f t="shared" si="90"/>
        <v/>
      </c>
      <c r="BG177" s="10" t="b">
        <f t="shared" si="93"/>
        <v>1</v>
      </c>
      <c r="BH177" s="10" t="b">
        <f t="shared" si="91"/>
        <v>1</v>
      </c>
      <c r="BI177" s="10" t="b">
        <f t="shared" si="94"/>
        <v>0</v>
      </c>
      <c r="BJ177" s="10" t="b">
        <f t="shared" si="92"/>
        <v>0</v>
      </c>
    </row>
    <row r="178" spans="1:62" x14ac:dyDescent="0.35">
      <c r="A178" s="51"/>
      <c r="B178" s="28"/>
      <c r="C178" s="28" t="s">
        <v>4</v>
      </c>
      <c r="D178" s="28"/>
      <c r="E178" s="28" t="s">
        <v>4</v>
      </c>
      <c r="F178" s="28"/>
      <c r="G178" s="51" t="s">
        <v>4</v>
      </c>
      <c r="H178" s="28"/>
      <c r="I178" s="28" t="s">
        <v>4</v>
      </c>
      <c r="J178" s="28"/>
      <c r="K178" s="28" t="s">
        <v>4</v>
      </c>
      <c r="L178" s="28" t="s">
        <v>454</v>
      </c>
      <c r="M178" s="28"/>
      <c r="N178" s="28"/>
      <c r="O178" s="28" t="s">
        <v>4</v>
      </c>
      <c r="P178" s="51"/>
      <c r="Q178" s="28" t="s">
        <v>4</v>
      </c>
      <c r="R178" s="28"/>
      <c r="S178" s="28" t="s">
        <v>4</v>
      </c>
      <c r="T178" s="28"/>
      <c r="U178" s="28" t="s">
        <v>4</v>
      </c>
      <c r="V178" s="28"/>
      <c r="W178" s="28" t="s">
        <v>4</v>
      </c>
      <c r="X178" s="28"/>
      <c r="Y178" s="28" t="s">
        <v>4</v>
      </c>
      <c r="Z178" s="10" t="str">
        <f>IF(AND('Section 8'!$L$4=No,OR($BG178=FALSE,$BH178=FALSE)),Tab_NotReq,
IF(AND($A178="",$B178="",$D178="",$F178="",$H178="",$J178="",$P178="",$X178="",$AB178="",$AC178=""),"",
IF(COUNTIF($AB178:$BC178,Incomplete)&gt;=1,Incomplete_or_multiple_errors&amp;": "&amp;INDEX($AB$2:$BC$4,1,MATCH(Incomplete,$AB178:$BC178,0)),Complete)))</f>
        <v/>
      </c>
      <c r="AA178" s="27"/>
      <c r="AB178" s="10" t="str">
        <f t="shared" si="65"/>
        <v/>
      </c>
      <c r="AC178" s="10" t="str">
        <f>IF($AC$1=No,"",
IF(OR(BG178=FALSE,BH178=FALSE),"",
IF(AND(SUMPRODUCT(--(BI178:BI$1003=TRUE))=0,SUMPRODUCT(--(BJ178:BJ$1003=TRUE))=0),"",Incomplete)))</f>
        <v/>
      </c>
      <c r="AD178" s="10" t="str">
        <f t="shared" si="66"/>
        <v/>
      </c>
      <c r="AE178" s="10"/>
      <c r="AF178" s="10" t="str" cm="1">
        <f t="array" ref="AF178">IF(AF$1=No,"",IF(ISBLANK($A178)=TRUE,"",
IF(SUMPRODUCT(--('Section 11'!$C$4:$C$337=$A178))=0,Incomplete,Complete)))</f>
        <v/>
      </c>
      <c r="AG178" s="10" t="str">
        <f t="shared" si="67"/>
        <v/>
      </c>
      <c r="AH178" s="10" t="str">
        <f t="shared" si="68"/>
        <v/>
      </c>
      <c r="AI178" s="10" t="str">
        <f t="shared" si="69"/>
        <v/>
      </c>
      <c r="AJ178" s="10" t="str">
        <f t="shared" si="70"/>
        <v/>
      </c>
      <c r="AK178" s="10" t="str">
        <f t="shared" si="71"/>
        <v/>
      </c>
      <c r="AL178" s="10" t="str">
        <f t="shared" si="72"/>
        <v/>
      </c>
      <c r="AM178" s="10" t="str">
        <f t="shared" si="73"/>
        <v/>
      </c>
      <c r="AN178" s="10" t="str">
        <f t="shared" si="74"/>
        <v/>
      </c>
      <c r="AO178" s="10" t="str">
        <f t="shared" si="75"/>
        <v/>
      </c>
      <c r="AP178" s="10" t="str">
        <f t="shared" si="76"/>
        <v/>
      </c>
      <c r="AQ178" s="10" t="str">
        <f t="shared" si="77"/>
        <v/>
      </c>
      <c r="AR178" s="10" t="str">
        <f t="shared" si="78"/>
        <v/>
      </c>
      <c r="AS178" s="10" t="str">
        <f t="shared" si="79"/>
        <v/>
      </c>
      <c r="AT178" s="10" t="str">
        <f t="shared" si="80"/>
        <v/>
      </c>
      <c r="AU178" s="10" t="str">
        <f t="shared" si="81"/>
        <v/>
      </c>
      <c r="AV178" s="10" t="str">
        <f t="shared" si="82"/>
        <v/>
      </c>
      <c r="AW178" s="10" t="str">
        <f t="shared" si="83"/>
        <v/>
      </c>
      <c r="AX178" s="10" t="str">
        <f t="shared" si="84"/>
        <v/>
      </c>
      <c r="AY178" s="10" t="str">
        <f t="shared" si="85"/>
        <v/>
      </c>
      <c r="AZ178" s="10" t="str">
        <f t="shared" si="86"/>
        <v/>
      </c>
      <c r="BA178" s="10" t="str">
        <f t="shared" si="87"/>
        <v/>
      </c>
      <c r="BB178" s="10" t="str">
        <f t="shared" si="88"/>
        <v/>
      </c>
      <c r="BC178" s="10" t="str">
        <f t="shared" si="89"/>
        <v/>
      </c>
      <c r="BD178" s="10"/>
      <c r="BE178" s="10" t="str">
        <f t="shared" si="90"/>
        <v/>
      </c>
      <c r="BG178" s="10" t="b">
        <f t="shared" si="93"/>
        <v>1</v>
      </c>
      <c r="BH178" s="10" t="b">
        <f t="shared" si="91"/>
        <v>1</v>
      </c>
      <c r="BI178" s="10" t="b">
        <f t="shared" si="94"/>
        <v>0</v>
      </c>
      <c r="BJ178" s="10" t="b">
        <f t="shared" si="92"/>
        <v>0</v>
      </c>
    </row>
    <row r="179" spans="1:62" x14ac:dyDescent="0.35">
      <c r="A179" s="51"/>
      <c r="B179" s="28"/>
      <c r="C179" s="28" t="s">
        <v>4</v>
      </c>
      <c r="D179" s="28"/>
      <c r="E179" s="28" t="s">
        <v>4</v>
      </c>
      <c r="F179" s="28"/>
      <c r="G179" s="51" t="s">
        <v>4</v>
      </c>
      <c r="H179" s="28"/>
      <c r="I179" s="28" t="s">
        <v>4</v>
      </c>
      <c r="J179" s="28"/>
      <c r="K179" s="28" t="s">
        <v>4</v>
      </c>
      <c r="L179" s="28" t="s">
        <v>454</v>
      </c>
      <c r="M179" s="28"/>
      <c r="N179" s="28"/>
      <c r="O179" s="28" t="s">
        <v>4</v>
      </c>
      <c r="P179" s="51"/>
      <c r="Q179" s="28" t="s">
        <v>4</v>
      </c>
      <c r="R179" s="28"/>
      <c r="S179" s="28" t="s">
        <v>4</v>
      </c>
      <c r="T179" s="28"/>
      <c r="U179" s="28" t="s">
        <v>4</v>
      </c>
      <c r="V179" s="28"/>
      <c r="W179" s="28" t="s">
        <v>4</v>
      </c>
      <c r="X179" s="28"/>
      <c r="Y179" s="28" t="s">
        <v>4</v>
      </c>
      <c r="Z179" s="10" t="str">
        <f>IF(AND('Section 8'!$L$4=No,OR($BG179=FALSE,$BH179=FALSE)),Tab_NotReq,
IF(AND($A179="",$B179="",$D179="",$F179="",$H179="",$J179="",$P179="",$X179="",$AB179="",$AC179=""),"",
IF(COUNTIF($AB179:$BC179,Incomplete)&gt;=1,Incomplete_or_multiple_errors&amp;": "&amp;INDEX($AB$2:$BC$4,1,MATCH(Incomplete,$AB179:$BC179,0)),Complete)))</f>
        <v/>
      </c>
      <c r="AA179" s="27"/>
      <c r="AB179" s="10" t="str">
        <f t="shared" si="65"/>
        <v/>
      </c>
      <c r="AC179" s="10" t="str">
        <f>IF($AC$1=No,"",
IF(OR(BG179=FALSE,BH179=FALSE),"",
IF(AND(SUMPRODUCT(--(BI179:BI$1003=TRUE))=0,SUMPRODUCT(--(BJ179:BJ$1003=TRUE))=0),"",Incomplete)))</f>
        <v/>
      </c>
      <c r="AD179" s="10" t="str">
        <f t="shared" si="66"/>
        <v/>
      </c>
      <c r="AE179" s="10"/>
      <c r="AF179" s="10" t="str" cm="1">
        <f t="array" ref="AF179">IF(AF$1=No,"",IF(ISBLANK($A179)=TRUE,"",
IF(SUMPRODUCT(--('Section 11'!$C$4:$C$337=$A179))=0,Incomplete,Complete)))</f>
        <v/>
      </c>
      <c r="AG179" s="10" t="str">
        <f t="shared" si="67"/>
        <v/>
      </c>
      <c r="AH179" s="10" t="str">
        <f t="shared" si="68"/>
        <v/>
      </c>
      <c r="AI179" s="10" t="str">
        <f t="shared" si="69"/>
        <v/>
      </c>
      <c r="AJ179" s="10" t="str">
        <f t="shared" si="70"/>
        <v/>
      </c>
      <c r="AK179" s="10" t="str">
        <f t="shared" si="71"/>
        <v/>
      </c>
      <c r="AL179" s="10" t="str">
        <f t="shared" si="72"/>
        <v/>
      </c>
      <c r="AM179" s="10" t="str">
        <f t="shared" si="73"/>
        <v/>
      </c>
      <c r="AN179" s="10" t="str">
        <f t="shared" si="74"/>
        <v/>
      </c>
      <c r="AO179" s="10" t="str">
        <f t="shared" si="75"/>
        <v/>
      </c>
      <c r="AP179" s="10" t="str">
        <f t="shared" si="76"/>
        <v/>
      </c>
      <c r="AQ179" s="10" t="str">
        <f t="shared" si="77"/>
        <v/>
      </c>
      <c r="AR179" s="10" t="str">
        <f t="shared" si="78"/>
        <v/>
      </c>
      <c r="AS179" s="10" t="str">
        <f t="shared" si="79"/>
        <v/>
      </c>
      <c r="AT179" s="10" t="str">
        <f t="shared" si="80"/>
        <v/>
      </c>
      <c r="AU179" s="10" t="str">
        <f t="shared" si="81"/>
        <v/>
      </c>
      <c r="AV179" s="10" t="str">
        <f t="shared" si="82"/>
        <v/>
      </c>
      <c r="AW179" s="10" t="str">
        <f t="shared" si="83"/>
        <v/>
      </c>
      <c r="AX179" s="10" t="str">
        <f t="shared" si="84"/>
        <v/>
      </c>
      <c r="AY179" s="10" t="str">
        <f t="shared" si="85"/>
        <v/>
      </c>
      <c r="AZ179" s="10" t="str">
        <f t="shared" si="86"/>
        <v/>
      </c>
      <c r="BA179" s="10" t="str">
        <f t="shared" si="87"/>
        <v/>
      </c>
      <c r="BB179" s="10" t="str">
        <f t="shared" si="88"/>
        <v/>
      </c>
      <c r="BC179" s="10" t="str">
        <f t="shared" si="89"/>
        <v/>
      </c>
      <c r="BD179" s="10"/>
      <c r="BE179" s="10" t="str">
        <f t="shared" si="90"/>
        <v/>
      </c>
      <c r="BG179" s="10" t="b">
        <f t="shared" si="93"/>
        <v>1</v>
      </c>
      <c r="BH179" s="10" t="b">
        <f t="shared" si="91"/>
        <v>1</v>
      </c>
      <c r="BI179" s="10" t="b">
        <f t="shared" si="94"/>
        <v>0</v>
      </c>
      <c r="BJ179" s="10" t="b">
        <f t="shared" si="92"/>
        <v>0</v>
      </c>
    </row>
    <row r="180" spans="1:62" x14ac:dyDescent="0.35">
      <c r="A180" s="51"/>
      <c r="B180" s="28"/>
      <c r="C180" s="28" t="s">
        <v>4</v>
      </c>
      <c r="D180" s="28"/>
      <c r="E180" s="28" t="s">
        <v>4</v>
      </c>
      <c r="F180" s="28"/>
      <c r="G180" s="51" t="s">
        <v>4</v>
      </c>
      <c r="H180" s="28"/>
      <c r="I180" s="28" t="s">
        <v>4</v>
      </c>
      <c r="J180" s="28"/>
      <c r="K180" s="28" t="s">
        <v>4</v>
      </c>
      <c r="L180" s="28" t="s">
        <v>454</v>
      </c>
      <c r="M180" s="28"/>
      <c r="N180" s="28"/>
      <c r="O180" s="28" t="s">
        <v>4</v>
      </c>
      <c r="P180" s="51"/>
      <c r="Q180" s="28" t="s">
        <v>4</v>
      </c>
      <c r="R180" s="28"/>
      <c r="S180" s="28" t="s">
        <v>4</v>
      </c>
      <c r="T180" s="28"/>
      <c r="U180" s="28" t="s">
        <v>4</v>
      </c>
      <c r="V180" s="28"/>
      <c r="W180" s="28" t="s">
        <v>4</v>
      </c>
      <c r="X180" s="28"/>
      <c r="Y180" s="28" t="s">
        <v>4</v>
      </c>
      <c r="Z180" s="10" t="str">
        <f>IF(AND('Section 8'!$L$4=No,OR($BG180=FALSE,$BH180=FALSE)),Tab_NotReq,
IF(AND($A180="",$B180="",$D180="",$F180="",$H180="",$J180="",$P180="",$X180="",$AB180="",$AC180=""),"",
IF(COUNTIF($AB180:$BC180,Incomplete)&gt;=1,Incomplete_or_multiple_errors&amp;": "&amp;INDEX($AB$2:$BC$4,1,MATCH(Incomplete,$AB180:$BC180,0)),Complete)))</f>
        <v/>
      </c>
      <c r="AA180" s="27"/>
      <c r="AB180" s="10" t="str">
        <f t="shared" si="65"/>
        <v/>
      </c>
      <c r="AC180" s="10" t="str">
        <f>IF($AC$1=No,"",
IF(OR(BG180=FALSE,BH180=FALSE),"",
IF(AND(SUMPRODUCT(--(BI180:BI$1003=TRUE))=0,SUMPRODUCT(--(BJ180:BJ$1003=TRUE))=0),"",Incomplete)))</f>
        <v/>
      </c>
      <c r="AD180" s="10" t="str">
        <f t="shared" si="66"/>
        <v/>
      </c>
      <c r="AE180" s="10"/>
      <c r="AF180" s="10" t="str" cm="1">
        <f t="array" ref="AF180">IF(AF$1=No,"",IF(ISBLANK($A180)=TRUE,"",
IF(SUMPRODUCT(--('Section 11'!$C$4:$C$337=$A180))=0,Incomplete,Complete)))</f>
        <v/>
      </c>
      <c r="AG180" s="10" t="str">
        <f t="shared" si="67"/>
        <v/>
      </c>
      <c r="AH180" s="10" t="str">
        <f t="shared" si="68"/>
        <v/>
      </c>
      <c r="AI180" s="10" t="str">
        <f t="shared" si="69"/>
        <v/>
      </c>
      <c r="AJ180" s="10" t="str">
        <f t="shared" si="70"/>
        <v/>
      </c>
      <c r="AK180" s="10" t="str">
        <f t="shared" si="71"/>
        <v/>
      </c>
      <c r="AL180" s="10" t="str">
        <f t="shared" si="72"/>
        <v/>
      </c>
      <c r="AM180" s="10" t="str">
        <f t="shared" si="73"/>
        <v/>
      </c>
      <c r="AN180" s="10" t="str">
        <f t="shared" si="74"/>
        <v/>
      </c>
      <c r="AO180" s="10" t="str">
        <f t="shared" si="75"/>
        <v/>
      </c>
      <c r="AP180" s="10" t="str">
        <f t="shared" si="76"/>
        <v/>
      </c>
      <c r="AQ180" s="10" t="str">
        <f t="shared" si="77"/>
        <v/>
      </c>
      <c r="AR180" s="10" t="str">
        <f t="shared" si="78"/>
        <v/>
      </c>
      <c r="AS180" s="10" t="str">
        <f t="shared" si="79"/>
        <v/>
      </c>
      <c r="AT180" s="10" t="str">
        <f t="shared" si="80"/>
        <v/>
      </c>
      <c r="AU180" s="10" t="str">
        <f t="shared" si="81"/>
        <v/>
      </c>
      <c r="AV180" s="10" t="str">
        <f t="shared" si="82"/>
        <v/>
      </c>
      <c r="AW180" s="10" t="str">
        <f t="shared" si="83"/>
        <v/>
      </c>
      <c r="AX180" s="10" t="str">
        <f t="shared" si="84"/>
        <v/>
      </c>
      <c r="AY180" s="10" t="str">
        <f t="shared" si="85"/>
        <v/>
      </c>
      <c r="AZ180" s="10" t="str">
        <f t="shared" si="86"/>
        <v/>
      </c>
      <c r="BA180" s="10" t="str">
        <f t="shared" si="87"/>
        <v/>
      </c>
      <c r="BB180" s="10" t="str">
        <f t="shared" si="88"/>
        <v/>
      </c>
      <c r="BC180" s="10" t="str">
        <f t="shared" si="89"/>
        <v/>
      </c>
      <c r="BD180" s="10"/>
      <c r="BE180" s="10" t="str">
        <f t="shared" si="90"/>
        <v/>
      </c>
      <c r="BG180" s="10" t="b">
        <f t="shared" si="93"/>
        <v>1</v>
      </c>
      <c r="BH180" s="10" t="b">
        <f t="shared" si="91"/>
        <v>1</v>
      </c>
      <c r="BI180" s="10" t="b">
        <f t="shared" si="94"/>
        <v>0</v>
      </c>
      <c r="BJ180" s="10" t="b">
        <f t="shared" si="92"/>
        <v>0</v>
      </c>
    </row>
    <row r="181" spans="1:62" x14ac:dyDescent="0.35">
      <c r="A181" s="51"/>
      <c r="B181" s="28"/>
      <c r="C181" s="28" t="s">
        <v>4</v>
      </c>
      <c r="D181" s="28"/>
      <c r="E181" s="28" t="s">
        <v>4</v>
      </c>
      <c r="F181" s="28"/>
      <c r="G181" s="51" t="s">
        <v>4</v>
      </c>
      <c r="H181" s="28"/>
      <c r="I181" s="28" t="s">
        <v>4</v>
      </c>
      <c r="J181" s="28"/>
      <c r="K181" s="28" t="s">
        <v>4</v>
      </c>
      <c r="L181" s="28" t="s">
        <v>454</v>
      </c>
      <c r="M181" s="28"/>
      <c r="N181" s="28"/>
      <c r="O181" s="28" t="s">
        <v>4</v>
      </c>
      <c r="P181" s="51"/>
      <c r="Q181" s="28" t="s">
        <v>4</v>
      </c>
      <c r="R181" s="28"/>
      <c r="S181" s="28" t="s">
        <v>4</v>
      </c>
      <c r="T181" s="28"/>
      <c r="U181" s="28" t="s">
        <v>4</v>
      </c>
      <c r="V181" s="28"/>
      <c r="W181" s="28" t="s">
        <v>4</v>
      </c>
      <c r="X181" s="28"/>
      <c r="Y181" s="28" t="s">
        <v>4</v>
      </c>
      <c r="Z181" s="10" t="str">
        <f>IF(AND('Section 8'!$L$4=No,OR($BG181=FALSE,$BH181=FALSE)),Tab_NotReq,
IF(AND($A181="",$B181="",$D181="",$F181="",$H181="",$J181="",$P181="",$X181="",$AB181="",$AC181=""),"",
IF(COUNTIF($AB181:$BC181,Incomplete)&gt;=1,Incomplete_or_multiple_errors&amp;": "&amp;INDEX($AB$2:$BC$4,1,MATCH(Incomplete,$AB181:$BC181,0)),Complete)))</f>
        <v/>
      </c>
      <c r="AA181" s="27"/>
      <c r="AB181" s="10" t="str">
        <f t="shared" si="65"/>
        <v/>
      </c>
      <c r="AC181" s="10" t="str">
        <f>IF($AC$1=No,"",
IF(OR(BG181=FALSE,BH181=FALSE),"",
IF(AND(SUMPRODUCT(--(BI181:BI$1003=TRUE))=0,SUMPRODUCT(--(BJ181:BJ$1003=TRUE))=0),"",Incomplete)))</f>
        <v/>
      </c>
      <c r="AD181" s="10" t="str">
        <f t="shared" si="66"/>
        <v/>
      </c>
      <c r="AE181" s="10"/>
      <c r="AF181" s="10" t="str" cm="1">
        <f t="array" ref="AF181">IF(AF$1=No,"",IF(ISBLANK($A181)=TRUE,"",
IF(SUMPRODUCT(--('Section 11'!$C$4:$C$337=$A181))=0,Incomplete,Complete)))</f>
        <v/>
      </c>
      <c r="AG181" s="10" t="str">
        <f t="shared" si="67"/>
        <v/>
      </c>
      <c r="AH181" s="10" t="str">
        <f t="shared" si="68"/>
        <v/>
      </c>
      <c r="AI181" s="10" t="str">
        <f t="shared" si="69"/>
        <v/>
      </c>
      <c r="AJ181" s="10" t="str">
        <f t="shared" si="70"/>
        <v/>
      </c>
      <c r="AK181" s="10" t="str">
        <f t="shared" si="71"/>
        <v/>
      </c>
      <c r="AL181" s="10" t="str">
        <f t="shared" si="72"/>
        <v/>
      </c>
      <c r="AM181" s="10" t="str">
        <f t="shared" si="73"/>
        <v/>
      </c>
      <c r="AN181" s="10" t="str">
        <f t="shared" si="74"/>
        <v/>
      </c>
      <c r="AO181" s="10" t="str">
        <f t="shared" si="75"/>
        <v/>
      </c>
      <c r="AP181" s="10" t="str">
        <f t="shared" si="76"/>
        <v/>
      </c>
      <c r="AQ181" s="10" t="str">
        <f t="shared" si="77"/>
        <v/>
      </c>
      <c r="AR181" s="10" t="str">
        <f t="shared" si="78"/>
        <v/>
      </c>
      <c r="AS181" s="10" t="str">
        <f t="shared" si="79"/>
        <v/>
      </c>
      <c r="AT181" s="10" t="str">
        <f t="shared" si="80"/>
        <v/>
      </c>
      <c r="AU181" s="10" t="str">
        <f t="shared" si="81"/>
        <v/>
      </c>
      <c r="AV181" s="10" t="str">
        <f t="shared" si="82"/>
        <v/>
      </c>
      <c r="AW181" s="10" t="str">
        <f t="shared" si="83"/>
        <v/>
      </c>
      <c r="AX181" s="10" t="str">
        <f t="shared" si="84"/>
        <v/>
      </c>
      <c r="AY181" s="10" t="str">
        <f t="shared" si="85"/>
        <v/>
      </c>
      <c r="AZ181" s="10" t="str">
        <f t="shared" si="86"/>
        <v/>
      </c>
      <c r="BA181" s="10" t="str">
        <f t="shared" si="87"/>
        <v/>
      </c>
      <c r="BB181" s="10" t="str">
        <f t="shared" si="88"/>
        <v/>
      </c>
      <c r="BC181" s="10" t="str">
        <f t="shared" si="89"/>
        <v/>
      </c>
      <c r="BD181" s="10"/>
      <c r="BE181" s="10" t="str">
        <f t="shared" si="90"/>
        <v/>
      </c>
      <c r="BG181" s="10" t="b">
        <f t="shared" si="93"/>
        <v>1</v>
      </c>
      <c r="BH181" s="10" t="b">
        <f t="shared" si="91"/>
        <v>1</v>
      </c>
      <c r="BI181" s="10" t="b">
        <f t="shared" si="94"/>
        <v>0</v>
      </c>
      <c r="BJ181" s="10" t="b">
        <f t="shared" si="92"/>
        <v>0</v>
      </c>
    </row>
    <row r="182" spans="1:62" x14ac:dyDescent="0.35">
      <c r="A182" s="51"/>
      <c r="B182" s="28"/>
      <c r="C182" s="28" t="s">
        <v>4</v>
      </c>
      <c r="D182" s="28"/>
      <c r="E182" s="28" t="s">
        <v>4</v>
      </c>
      <c r="F182" s="28"/>
      <c r="G182" s="51" t="s">
        <v>4</v>
      </c>
      <c r="H182" s="28"/>
      <c r="I182" s="28" t="s">
        <v>4</v>
      </c>
      <c r="J182" s="28"/>
      <c r="K182" s="28" t="s">
        <v>4</v>
      </c>
      <c r="L182" s="28" t="s">
        <v>454</v>
      </c>
      <c r="M182" s="28"/>
      <c r="N182" s="28"/>
      <c r="O182" s="28" t="s">
        <v>4</v>
      </c>
      <c r="P182" s="51"/>
      <c r="Q182" s="28" t="s">
        <v>4</v>
      </c>
      <c r="R182" s="28"/>
      <c r="S182" s="28" t="s">
        <v>4</v>
      </c>
      <c r="T182" s="28"/>
      <c r="U182" s="28" t="s">
        <v>4</v>
      </c>
      <c r="V182" s="28"/>
      <c r="W182" s="28" t="s">
        <v>4</v>
      </c>
      <c r="X182" s="28"/>
      <c r="Y182" s="28" t="s">
        <v>4</v>
      </c>
      <c r="Z182" s="10" t="str">
        <f>IF(AND('Section 8'!$L$4=No,OR($BG182=FALSE,$BH182=FALSE)),Tab_NotReq,
IF(AND($A182="",$B182="",$D182="",$F182="",$H182="",$J182="",$P182="",$X182="",$AB182="",$AC182=""),"",
IF(COUNTIF($AB182:$BC182,Incomplete)&gt;=1,Incomplete_or_multiple_errors&amp;": "&amp;INDEX($AB$2:$BC$4,1,MATCH(Incomplete,$AB182:$BC182,0)),Complete)))</f>
        <v/>
      </c>
      <c r="AA182" s="27"/>
      <c r="AB182" s="10" t="str">
        <f t="shared" si="65"/>
        <v/>
      </c>
      <c r="AC182" s="10" t="str">
        <f>IF($AC$1=No,"",
IF(OR(BG182=FALSE,BH182=FALSE),"",
IF(AND(SUMPRODUCT(--(BI182:BI$1003=TRUE))=0,SUMPRODUCT(--(BJ182:BJ$1003=TRUE))=0),"",Incomplete)))</f>
        <v/>
      </c>
      <c r="AD182" s="10" t="str">
        <f t="shared" si="66"/>
        <v/>
      </c>
      <c r="AE182" s="10"/>
      <c r="AF182" s="10" t="str" cm="1">
        <f t="array" ref="AF182">IF(AF$1=No,"",IF(ISBLANK($A182)=TRUE,"",
IF(SUMPRODUCT(--('Section 11'!$C$4:$C$337=$A182))=0,Incomplete,Complete)))</f>
        <v/>
      </c>
      <c r="AG182" s="10" t="str">
        <f t="shared" si="67"/>
        <v/>
      </c>
      <c r="AH182" s="10" t="str">
        <f t="shared" si="68"/>
        <v/>
      </c>
      <c r="AI182" s="10" t="str">
        <f t="shared" si="69"/>
        <v/>
      </c>
      <c r="AJ182" s="10" t="str">
        <f t="shared" si="70"/>
        <v/>
      </c>
      <c r="AK182" s="10" t="str">
        <f t="shared" si="71"/>
        <v/>
      </c>
      <c r="AL182" s="10" t="str">
        <f t="shared" si="72"/>
        <v/>
      </c>
      <c r="AM182" s="10" t="str">
        <f t="shared" si="73"/>
        <v/>
      </c>
      <c r="AN182" s="10" t="str">
        <f t="shared" si="74"/>
        <v/>
      </c>
      <c r="AO182" s="10" t="str">
        <f t="shared" si="75"/>
        <v/>
      </c>
      <c r="AP182" s="10" t="str">
        <f t="shared" si="76"/>
        <v/>
      </c>
      <c r="AQ182" s="10" t="str">
        <f t="shared" si="77"/>
        <v/>
      </c>
      <c r="AR182" s="10" t="str">
        <f t="shared" si="78"/>
        <v/>
      </c>
      <c r="AS182" s="10" t="str">
        <f t="shared" si="79"/>
        <v/>
      </c>
      <c r="AT182" s="10" t="str">
        <f t="shared" si="80"/>
        <v/>
      </c>
      <c r="AU182" s="10" t="str">
        <f t="shared" si="81"/>
        <v/>
      </c>
      <c r="AV182" s="10" t="str">
        <f t="shared" si="82"/>
        <v/>
      </c>
      <c r="AW182" s="10" t="str">
        <f t="shared" si="83"/>
        <v/>
      </c>
      <c r="AX182" s="10" t="str">
        <f t="shared" si="84"/>
        <v/>
      </c>
      <c r="AY182" s="10" t="str">
        <f t="shared" si="85"/>
        <v/>
      </c>
      <c r="AZ182" s="10" t="str">
        <f t="shared" si="86"/>
        <v/>
      </c>
      <c r="BA182" s="10" t="str">
        <f t="shared" si="87"/>
        <v/>
      </c>
      <c r="BB182" s="10" t="str">
        <f t="shared" si="88"/>
        <v/>
      </c>
      <c r="BC182" s="10" t="str">
        <f t="shared" si="89"/>
        <v/>
      </c>
      <c r="BD182" s="10"/>
      <c r="BE182" s="10" t="str">
        <f t="shared" si="90"/>
        <v/>
      </c>
      <c r="BG182" s="10" t="b">
        <f t="shared" si="93"/>
        <v>1</v>
      </c>
      <c r="BH182" s="10" t="b">
        <f t="shared" si="91"/>
        <v>1</v>
      </c>
      <c r="BI182" s="10" t="b">
        <f t="shared" si="94"/>
        <v>0</v>
      </c>
      <c r="BJ182" s="10" t="b">
        <f t="shared" si="92"/>
        <v>0</v>
      </c>
    </row>
    <row r="183" spans="1:62" x14ac:dyDescent="0.35">
      <c r="A183" s="51"/>
      <c r="B183" s="28"/>
      <c r="C183" s="28" t="s">
        <v>4</v>
      </c>
      <c r="D183" s="28"/>
      <c r="E183" s="28" t="s">
        <v>4</v>
      </c>
      <c r="F183" s="28"/>
      <c r="G183" s="51" t="s">
        <v>4</v>
      </c>
      <c r="H183" s="28"/>
      <c r="I183" s="28" t="s">
        <v>4</v>
      </c>
      <c r="J183" s="28"/>
      <c r="K183" s="28" t="s">
        <v>4</v>
      </c>
      <c r="L183" s="28" t="s">
        <v>454</v>
      </c>
      <c r="M183" s="28"/>
      <c r="N183" s="28"/>
      <c r="O183" s="28" t="s">
        <v>4</v>
      </c>
      <c r="P183" s="51"/>
      <c r="Q183" s="28" t="s">
        <v>4</v>
      </c>
      <c r="R183" s="28"/>
      <c r="S183" s="28" t="s">
        <v>4</v>
      </c>
      <c r="T183" s="28"/>
      <c r="U183" s="28" t="s">
        <v>4</v>
      </c>
      <c r="V183" s="28"/>
      <c r="W183" s="28" t="s">
        <v>4</v>
      </c>
      <c r="X183" s="28"/>
      <c r="Y183" s="28" t="s">
        <v>4</v>
      </c>
      <c r="Z183" s="10" t="str">
        <f>IF(AND('Section 8'!$L$4=No,OR($BG183=FALSE,$BH183=FALSE)),Tab_NotReq,
IF(AND($A183="",$B183="",$D183="",$F183="",$H183="",$J183="",$P183="",$X183="",$AB183="",$AC183=""),"",
IF(COUNTIF($AB183:$BC183,Incomplete)&gt;=1,Incomplete_or_multiple_errors&amp;": "&amp;INDEX($AB$2:$BC$4,1,MATCH(Incomplete,$AB183:$BC183,0)),Complete)))</f>
        <v/>
      </c>
      <c r="AA183" s="27"/>
      <c r="AB183" s="10" t="str">
        <f t="shared" si="65"/>
        <v/>
      </c>
      <c r="AC183" s="10" t="str">
        <f>IF($AC$1=No,"",
IF(OR(BG183=FALSE,BH183=FALSE),"",
IF(AND(SUMPRODUCT(--(BI183:BI$1003=TRUE))=0,SUMPRODUCT(--(BJ183:BJ$1003=TRUE))=0),"",Incomplete)))</f>
        <v/>
      </c>
      <c r="AD183" s="10" t="str">
        <f t="shared" si="66"/>
        <v/>
      </c>
      <c r="AE183" s="10"/>
      <c r="AF183" s="10" t="str" cm="1">
        <f t="array" ref="AF183">IF(AF$1=No,"",IF(ISBLANK($A183)=TRUE,"",
IF(SUMPRODUCT(--('Section 11'!$C$4:$C$337=$A183))=0,Incomplete,Complete)))</f>
        <v/>
      </c>
      <c r="AG183" s="10" t="str">
        <f t="shared" si="67"/>
        <v/>
      </c>
      <c r="AH183" s="10" t="str">
        <f t="shared" si="68"/>
        <v/>
      </c>
      <c r="AI183" s="10" t="str">
        <f t="shared" si="69"/>
        <v/>
      </c>
      <c r="AJ183" s="10" t="str">
        <f t="shared" si="70"/>
        <v/>
      </c>
      <c r="AK183" s="10" t="str">
        <f t="shared" si="71"/>
        <v/>
      </c>
      <c r="AL183" s="10" t="str">
        <f t="shared" si="72"/>
        <v/>
      </c>
      <c r="AM183" s="10" t="str">
        <f t="shared" si="73"/>
        <v/>
      </c>
      <c r="AN183" s="10" t="str">
        <f t="shared" si="74"/>
        <v/>
      </c>
      <c r="AO183" s="10" t="str">
        <f t="shared" si="75"/>
        <v/>
      </c>
      <c r="AP183" s="10" t="str">
        <f t="shared" si="76"/>
        <v/>
      </c>
      <c r="AQ183" s="10" t="str">
        <f t="shared" si="77"/>
        <v/>
      </c>
      <c r="AR183" s="10" t="str">
        <f t="shared" si="78"/>
        <v/>
      </c>
      <c r="AS183" s="10" t="str">
        <f t="shared" si="79"/>
        <v/>
      </c>
      <c r="AT183" s="10" t="str">
        <f t="shared" si="80"/>
        <v/>
      </c>
      <c r="AU183" s="10" t="str">
        <f t="shared" si="81"/>
        <v/>
      </c>
      <c r="AV183" s="10" t="str">
        <f t="shared" si="82"/>
        <v/>
      </c>
      <c r="AW183" s="10" t="str">
        <f t="shared" si="83"/>
        <v/>
      </c>
      <c r="AX183" s="10" t="str">
        <f t="shared" si="84"/>
        <v/>
      </c>
      <c r="AY183" s="10" t="str">
        <f t="shared" si="85"/>
        <v/>
      </c>
      <c r="AZ183" s="10" t="str">
        <f t="shared" si="86"/>
        <v/>
      </c>
      <c r="BA183" s="10" t="str">
        <f t="shared" si="87"/>
        <v/>
      </c>
      <c r="BB183" s="10" t="str">
        <f t="shared" si="88"/>
        <v/>
      </c>
      <c r="BC183" s="10" t="str">
        <f t="shared" si="89"/>
        <v/>
      </c>
      <c r="BD183" s="10"/>
      <c r="BE183" s="10" t="str">
        <f t="shared" si="90"/>
        <v/>
      </c>
      <c r="BG183" s="10" t="b">
        <f t="shared" si="93"/>
        <v>1</v>
      </c>
      <c r="BH183" s="10" t="b">
        <f t="shared" si="91"/>
        <v>1</v>
      </c>
      <c r="BI183" s="10" t="b">
        <f t="shared" si="94"/>
        <v>0</v>
      </c>
      <c r="BJ183" s="10" t="b">
        <f t="shared" si="92"/>
        <v>0</v>
      </c>
    </row>
    <row r="184" spans="1:62" x14ac:dyDescent="0.35">
      <c r="A184" s="51"/>
      <c r="B184" s="28"/>
      <c r="C184" s="28" t="s">
        <v>4</v>
      </c>
      <c r="D184" s="28"/>
      <c r="E184" s="28" t="s">
        <v>4</v>
      </c>
      <c r="F184" s="28"/>
      <c r="G184" s="51" t="s">
        <v>4</v>
      </c>
      <c r="H184" s="28"/>
      <c r="I184" s="28" t="s">
        <v>4</v>
      </c>
      <c r="J184" s="28"/>
      <c r="K184" s="28" t="s">
        <v>4</v>
      </c>
      <c r="L184" s="28" t="s">
        <v>454</v>
      </c>
      <c r="M184" s="28"/>
      <c r="N184" s="28"/>
      <c r="O184" s="28" t="s">
        <v>4</v>
      </c>
      <c r="P184" s="51"/>
      <c r="Q184" s="28" t="s">
        <v>4</v>
      </c>
      <c r="R184" s="28"/>
      <c r="S184" s="28" t="s">
        <v>4</v>
      </c>
      <c r="T184" s="28"/>
      <c r="U184" s="28" t="s">
        <v>4</v>
      </c>
      <c r="V184" s="28"/>
      <c r="W184" s="28" t="s">
        <v>4</v>
      </c>
      <c r="X184" s="28"/>
      <c r="Y184" s="28" t="s">
        <v>4</v>
      </c>
      <c r="Z184" s="10" t="str">
        <f>IF(AND('Section 8'!$L$4=No,OR($BG184=FALSE,$BH184=FALSE)),Tab_NotReq,
IF(AND($A184="",$B184="",$D184="",$F184="",$H184="",$J184="",$P184="",$X184="",$AB184="",$AC184=""),"",
IF(COUNTIF($AB184:$BC184,Incomplete)&gt;=1,Incomplete_or_multiple_errors&amp;": "&amp;INDEX($AB$2:$BC$4,1,MATCH(Incomplete,$AB184:$BC184,0)),Complete)))</f>
        <v/>
      </c>
      <c r="AA184" s="27"/>
      <c r="AB184" s="10" t="str">
        <f t="shared" si="65"/>
        <v/>
      </c>
      <c r="AC184" s="10" t="str">
        <f>IF($AC$1=No,"",
IF(OR(BG184=FALSE,BH184=FALSE),"",
IF(AND(SUMPRODUCT(--(BI184:BI$1003=TRUE))=0,SUMPRODUCT(--(BJ184:BJ$1003=TRUE))=0),"",Incomplete)))</f>
        <v/>
      </c>
      <c r="AD184" s="10" t="str">
        <f t="shared" si="66"/>
        <v/>
      </c>
      <c r="AE184" s="10"/>
      <c r="AF184" s="10" t="str" cm="1">
        <f t="array" ref="AF184">IF(AF$1=No,"",IF(ISBLANK($A184)=TRUE,"",
IF(SUMPRODUCT(--('Section 11'!$C$4:$C$337=$A184))=0,Incomplete,Complete)))</f>
        <v/>
      </c>
      <c r="AG184" s="10" t="str">
        <f t="shared" si="67"/>
        <v/>
      </c>
      <c r="AH184" s="10" t="str">
        <f t="shared" si="68"/>
        <v/>
      </c>
      <c r="AI184" s="10" t="str">
        <f t="shared" si="69"/>
        <v/>
      </c>
      <c r="AJ184" s="10" t="str">
        <f t="shared" si="70"/>
        <v/>
      </c>
      <c r="AK184" s="10" t="str">
        <f t="shared" si="71"/>
        <v/>
      </c>
      <c r="AL184" s="10" t="str">
        <f t="shared" si="72"/>
        <v/>
      </c>
      <c r="AM184" s="10" t="str">
        <f t="shared" si="73"/>
        <v/>
      </c>
      <c r="AN184" s="10" t="str">
        <f t="shared" si="74"/>
        <v/>
      </c>
      <c r="AO184" s="10" t="str">
        <f t="shared" si="75"/>
        <v/>
      </c>
      <c r="AP184" s="10" t="str">
        <f t="shared" si="76"/>
        <v/>
      </c>
      <c r="AQ184" s="10" t="str">
        <f t="shared" si="77"/>
        <v/>
      </c>
      <c r="AR184" s="10" t="str">
        <f t="shared" si="78"/>
        <v/>
      </c>
      <c r="AS184" s="10" t="str">
        <f t="shared" si="79"/>
        <v/>
      </c>
      <c r="AT184" s="10" t="str">
        <f t="shared" si="80"/>
        <v/>
      </c>
      <c r="AU184" s="10" t="str">
        <f t="shared" si="81"/>
        <v/>
      </c>
      <c r="AV184" s="10" t="str">
        <f t="shared" si="82"/>
        <v/>
      </c>
      <c r="AW184" s="10" t="str">
        <f t="shared" si="83"/>
        <v/>
      </c>
      <c r="AX184" s="10" t="str">
        <f t="shared" si="84"/>
        <v/>
      </c>
      <c r="AY184" s="10" t="str">
        <f t="shared" si="85"/>
        <v/>
      </c>
      <c r="AZ184" s="10" t="str">
        <f t="shared" si="86"/>
        <v/>
      </c>
      <c r="BA184" s="10" t="str">
        <f t="shared" si="87"/>
        <v/>
      </c>
      <c r="BB184" s="10" t="str">
        <f t="shared" si="88"/>
        <v/>
      </c>
      <c r="BC184" s="10" t="str">
        <f t="shared" si="89"/>
        <v/>
      </c>
      <c r="BD184" s="10"/>
      <c r="BE184" s="10" t="str">
        <f t="shared" si="90"/>
        <v/>
      </c>
      <c r="BG184" s="10" t="b">
        <f t="shared" si="93"/>
        <v>1</v>
      </c>
      <c r="BH184" s="10" t="b">
        <f t="shared" si="91"/>
        <v>1</v>
      </c>
      <c r="BI184" s="10" t="b">
        <f t="shared" si="94"/>
        <v>0</v>
      </c>
      <c r="BJ184" s="10" t="b">
        <f t="shared" si="92"/>
        <v>0</v>
      </c>
    </row>
    <row r="185" spans="1:62" x14ac:dyDescent="0.35">
      <c r="A185" s="51"/>
      <c r="B185" s="28"/>
      <c r="C185" s="28" t="s">
        <v>4</v>
      </c>
      <c r="D185" s="28"/>
      <c r="E185" s="28" t="s">
        <v>4</v>
      </c>
      <c r="F185" s="28"/>
      <c r="G185" s="51" t="s">
        <v>4</v>
      </c>
      <c r="H185" s="28"/>
      <c r="I185" s="28" t="s">
        <v>4</v>
      </c>
      <c r="J185" s="28"/>
      <c r="K185" s="28" t="s">
        <v>4</v>
      </c>
      <c r="L185" s="28" t="s">
        <v>454</v>
      </c>
      <c r="M185" s="28"/>
      <c r="N185" s="28"/>
      <c r="O185" s="28" t="s">
        <v>4</v>
      </c>
      <c r="P185" s="51"/>
      <c r="Q185" s="28" t="s">
        <v>4</v>
      </c>
      <c r="R185" s="28"/>
      <c r="S185" s="28" t="s">
        <v>4</v>
      </c>
      <c r="T185" s="28"/>
      <c r="U185" s="28" t="s">
        <v>4</v>
      </c>
      <c r="V185" s="28"/>
      <c r="W185" s="28" t="s">
        <v>4</v>
      </c>
      <c r="X185" s="28"/>
      <c r="Y185" s="28" t="s">
        <v>4</v>
      </c>
      <c r="Z185" s="10" t="str">
        <f>IF(AND('Section 8'!$L$4=No,OR($BG185=FALSE,$BH185=FALSE)),Tab_NotReq,
IF(AND($A185="",$B185="",$D185="",$F185="",$H185="",$J185="",$P185="",$X185="",$AB185="",$AC185=""),"",
IF(COUNTIF($AB185:$BC185,Incomplete)&gt;=1,Incomplete_or_multiple_errors&amp;": "&amp;INDEX($AB$2:$BC$4,1,MATCH(Incomplete,$AB185:$BC185,0)),Complete)))</f>
        <v/>
      </c>
      <c r="AA185" s="27"/>
      <c r="AB185" s="10" t="str">
        <f t="shared" si="65"/>
        <v/>
      </c>
      <c r="AC185" s="10" t="str">
        <f>IF($AC$1=No,"",
IF(OR(BG185=FALSE,BH185=FALSE),"",
IF(AND(SUMPRODUCT(--(BI185:BI$1003=TRUE))=0,SUMPRODUCT(--(BJ185:BJ$1003=TRUE))=0),"",Incomplete)))</f>
        <v/>
      </c>
      <c r="AD185" s="10" t="str">
        <f t="shared" si="66"/>
        <v/>
      </c>
      <c r="AE185" s="10"/>
      <c r="AF185" s="10" t="str" cm="1">
        <f t="array" ref="AF185">IF(AF$1=No,"",IF(ISBLANK($A185)=TRUE,"",
IF(SUMPRODUCT(--('Section 11'!$C$4:$C$337=$A185))=0,Incomplete,Complete)))</f>
        <v/>
      </c>
      <c r="AG185" s="10" t="str">
        <f t="shared" si="67"/>
        <v/>
      </c>
      <c r="AH185" s="10" t="str">
        <f t="shared" si="68"/>
        <v/>
      </c>
      <c r="AI185" s="10" t="str">
        <f t="shared" si="69"/>
        <v/>
      </c>
      <c r="AJ185" s="10" t="str">
        <f t="shared" si="70"/>
        <v/>
      </c>
      <c r="AK185" s="10" t="str">
        <f t="shared" si="71"/>
        <v/>
      </c>
      <c r="AL185" s="10" t="str">
        <f t="shared" si="72"/>
        <v/>
      </c>
      <c r="AM185" s="10" t="str">
        <f t="shared" si="73"/>
        <v/>
      </c>
      <c r="AN185" s="10" t="str">
        <f t="shared" si="74"/>
        <v/>
      </c>
      <c r="AO185" s="10" t="str">
        <f t="shared" si="75"/>
        <v/>
      </c>
      <c r="AP185" s="10" t="str">
        <f t="shared" si="76"/>
        <v/>
      </c>
      <c r="AQ185" s="10" t="str">
        <f t="shared" si="77"/>
        <v/>
      </c>
      <c r="AR185" s="10" t="str">
        <f t="shared" si="78"/>
        <v/>
      </c>
      <c r="AS185" s="10" t="str">
        <f t="shared" si="79"/>
        <v/>
      </c>
      <c r="AT185" s="10" t="str">
        <f t="shared" si="80"/>
        <v/>
      </c>
      <c r="AU185" s="10" t="str">
        <f t="shared" si="81"/>
        <v/>
      </c>
      <c r="AV185" s="10" t="str">
        <f t="shared" si="82"/>
        <v/>
      </c>
      <c r="AW185" s="10" t="str">
        <f t="shared" si="83"/>
        <v/>
      </c>
      <c r="AX185" s="10" t="str">
        <f t="shared" si="84"/>
        <v/>
      </c>
      <c r="AY185" s="10" t="str">
        <f t="shared" si="85"/>
        <v/>
      </c>
      <c r="AZ185" s="10" t="str">
        <f t="shared" si="86"/>
        <v/>
      </c>
      <c r="BA185" s="10" t="str">
        <f t="shared" si="87"/>
        <v/>
      </c>
      <c r="BB185" s="10" t="str">
        <f t="shared" si="88"/>
        <v/>
      </c>
      <c r="BC185" s="10" t="str">
        <f t="shared" si="89"/>
        <v/>
      </c>
      <c r="BD185" s="10"/>
      <c r="BE185" s="10" t="str">
        <f t="shared" si="90"/>
        <v/>
      </c>
      <c r="BG185" s="10" t="b">
        <f t="shared" si="93"/>
        <v>1</v>
      </c>
      <c r="BH185" s="10" t="b">
        <f t="shared" si="91"/>
        <v>1</v>
      </c>
      <c r="BI185" s="10" t="b">
        <f t="shared" si="94"/>
        <v>0</v>
      </c>
      <c r="BJ185" s="10" t="b">
        <f t="shared" si="92"/>
        <v>0</v>
      </c>
    </row>
    <row r="186" spans="1:62" x14ac:dyDescent="0.35">
      <c r="A186" s="51"/>
      <c r="B186" s="28"/>
      <c r="C186" s="28" t="s">
        <v>4</v>
      </c>
      <c r="D186" s="28"/>
      <c r="E186" s="28" t="s">
        <v>4</v>
      </c>
      <c r="F186" s="28"/>
      <c r="G186" s="51" t="s">
        <v>4</v>
      </c>
      <c r="H186" s="28"/>
      <c r="I186" s="28" t="s">
        <v>4</v>
      </c>
      <c r="J186" s="28"/>
      <c r="K186" s="28" t="s">
        <v>4</v>
      </c>
      <c r="L186" s="28" t="s">
        <v>454</v>
      </c>
      <c r="M186" s="28"/>
      <c r="N186" s="28"/>
      <c r="O186" s="28" t="s">
        <v>4</v>
      </c>
      <c r="P186" s="51"/>
      <c r="Q186" s="28" t="s">
        <v>4</v>
      </c>
      <c r="R186" s="28"/>
      <c r="S186" s="28" t="s">
        <v>4</v>
      </c>
      <c r="T186" s="28"/>
      <c r="U186" s="28" t="s">
        <v>4</v>
      </c>
      <c r="V186" s="28"/>
      <c r="W186" s="28" t="s">
        <v>4</v>
      </c>
      <c r="X186" s="28"/>
      <c r="Y186" s="28" t="s">
        <v>4</v>
      </c>
      <c r="Z186" s="10" t="str">
        <f>IF(AND('Section 8'!$L$4=No,OR($BG186=FALSE,$BH186=FALSE)),Tab_NotReq,
IF(AND($A186="",$B186="",$D186="",$F186="",$H186="",$J186="",$P186="",$X186="",$AB186="",$AC186=""),"",
IF(COUNTIF($AB186:$BC186,Incomplete)&gt;=1,Incomplete_or_multiple_errors&amp;": "&amp;INDEX($AB$2:$BC$4,1,MATCH(Incomplete,$AB186:$BC186,0)),Complete)))</f>
        <v/>
      </c>
      <c r="AA186" s="27"/>
      <c r="AB186" s="10" t="str">
        <f t="shared" si="65"/>
        <v/>
      </c>
      <c r="AC186" s="10" t="str">
        <f>IF($AC$1=No,"",
IF(OR(BG186=FALSE,BH186=FALSE),"",
IF(AND(SUMPRODUCT(--(BI186:BI$1003=TRUE))=0,SUMPRODUCT(--(BJ186:BJ$1003=TRUE))=0),"",Incomplete)))</f>
        <v/>
      </c>
      <c r="AD186" s="10" t="str">
        <f t="shared" si="66"/>
        <v/>
      </c>
      <c r="AE186" s="10"/>
      <c r="AF186" s="10" t="str" cm="1">
        <f t="array" ref="AF186">IF(AF$1=No,"",IF(ISBLANK($A186)=TRUE,"",
IF(SUMPRODUCT(--('Section 11'!$C$4:$C$337=$A186))=0,Incomplete,Complete)))</f>
        <v/>
      </c>
      <c r="AG186" s="10" t="str">
        <f t="shared" si="67"/>
        <v/>
      </c>
      <c r="AH186" s="10" t="str">
        <f t="shared" si="68"/>
        <v/>
      </c>
      <c r="AI186" s="10" t="str">
        <f t="shared" si="69"/>
        <v/>
      </c>
      <c r="AJ186" s="10" t="str">
        <f t="shared" si="70"/>
        <v/>
      </c>
      <c r="AK186" s="10" t="str">
        <f t="shared" si="71"/>
        <v/>
      </c>
      <c r="AL186" s="10" t="str">
        <f t="shared" si="72"/>
        <v/>
      </c>
      <c r="AM186" s="10" t="str">
        <f t="shared" si="73"/>
        <v/>
      </c>
      <c r="AN186" s="10" t="str">
        <f t="shared" si="74"/>
        <v/>
      </c>
      <c r="AO186" s="10" t="str">
        <f t="shared" si="75"/>
        <v/>
      </c>
      <c r="AP186" s="10" t="str">
        <f t="shared" si="76"/>
        <v/>
      </c>
      <c r="AQ186" s="10" t="str">
        <f t="shared" si="77"/>
        <v/>
      </c>
      <c r="AR186" s="10" t="str">
        <f t="shared" si="78"/>
        <v/>
      </c>
      <c r="AS186" s="10" t="str">
        <f t="shared" si="79"/>
        <v/>
      </c>
      <c r="AT186" s="10" t="str">
        <f t="shared" si="80"/>
        <v/>
      </c>
      <c r="AU186" s="10" t="str">
        <f t="shared" si="81"/>
        <v/>
      </c>
      <c r="AV186" s="10" t="str">
        <f t="shared" si="82"/>
        <v/>
      </c>
      <c r="AW186" s="10" t="str">
        <f t="shared" si="83"/>
        <v/>
      </c>
      <c r="AX186" s="10" t="str">
        <f t="shared" si="84"/>
        <v/>
      </c>
      <c r="AY186" s="10" t="str">
        <f t="shared" si="85"/>
        <v/>
      </c>
      <c r="AZ186" s="10" t="str">
        <f t="shared" si="86"/>
        <v/>
      </c>
      <c r="BA186" s="10" t="str">
        <f t="shared" si="87"/>
        <v/>
      </c>
      <c r="BB186" s="10" t="str">
        <f t="shared" si="88"/>
        <v/>
      </c>
      <c r="BC186" s="10" t="str">
        <f t="shared" si="89"/>
        <v/>
      </c>
      <c r="BD186" s="10"/>
      <c r="BE186" s="10" t="str">
        <f t="shared" si="90"/>
        <v/>
      </c>
      <c r="BG186" s="10" t="b">
        <f t="shared" si="93"/>
        <v>1</v>
      </c>
      <c r="BH186" s="10" t="b">
        <f t="shared" si="91"/>
        <v>1</v>
      </c>
      <c r="BI186" s="10" t="b">
        <f t="shared" si="94"/>
        <v>0</v>
      </c>
      <c r="BJ186" s="10" t="b">
        <f t="shared" si="92"/>
        <v>0</v>
      </c>
    </row>
    <row r="187" spans="1:62" x14ac:dyDescent="0.35">
      <c r="A187" s="51"/>
      <c r="B187" s="28"/>
      <c r="C187" s="28" t="s">
        <v>4</v>
      </c>
      <c r="D187" s="28"/>
      <c r="E187" s="28" t="s">
        <v>4</v>
      </c>
      <c r="F187" s="28"/>
      <c r="G187" s="51" t="s">
        <v>4</v>
      </c>
      <c r="H187" s="28"/>
      <c r="I187" s="28" t="s">
        <v>4</v>
      </c>
      <c r="J187" s="28"/>
      <c r="K187" s="28" t="s">
        <v>4</v>
      </c>
      <c r="L187" s="28" t="s">
        <v>454</v>
      </c>
      <c r="M187" s="28"/>
      <c r="N187" s="28"/>
      <c r="O187" s="28" t="s">
        <v>4</v>
      </c>
      <c r="P187" s="51"/>
      <c r="Q187" s="28" t="s">
        <v>4</v>
      </c>
      <c r="R187" s="28"/>
      <c r="S187" s="28" t="s">
        <v>4</v>
      </c>
      <c r="T187" s="28"/>
      <c r="U187" s="28" t="s">
        <v>4</v>
      </c>
      <c r="V187" s="28"/>
      <c r="W187" s="28" t="s">
        <v>4</v>
      </c>
      <c r="X187" s="28"/>
      <c r="Y187" s="28" t="s">
        <v>4</v>
      </c>
      <c r="Z187" s="10" t="str">
        <f>IF(AND('Section 8'!$L$4=No,OR($BG187=FALSE,$BH187=FALSE)),Tab_NotReq,
IF(AND($A187="",$B187="",$D187="",$F187="",$H187="",$J187="",$P187="",$X187="",$AB187="",$AC187=""),"",
IF(COUNTIF($AB187:$BC187,Incomplete)&gt;=1,Incomplete_or_multiple_errors&amp;": "&amp;INDEX($AB$2:$BC$4,1,MATCH(Incomplete,$AB187:$BC187,0)),Complete)))</f>
        <v/>
      </c>
      <c r="AA187" s="27"/>
      <c r="AB187" s="10" t="str">
        <f t="shared" si="65"/>
        <v/>
      </c>
      <c r="AC187" s="10" t="str">
        <f>IF($AC$1=No,"",
IF(OR(BG187=FALSE,BH187=FALSE),"",
IF(AND(SUMPRODUCT(--(BI187:BI$1003=TRUE))=0,SUMPRODUCT(--(BJ187:BJ$1003=TRUE))=0),"",Incomplete)))</f>
        <v/>
      </c>
      <c r="AD187" s="10" t="str">
        <f t="shared" si="66"/>
        <v/>
      </c>
      <c r="AE187" s="10"/>
      <c r="AF187" s="10" t="str" cm="1">
        <f t="array" ref="AF187">IF(AF$1=No,"",IF(ISBLANK($A187)=TRUE,"",
IF(SUMPRODUCT(--('Section 11'!$C$4:$C$337=$A187))=0,Incomplete,Complete)))</f>
        <v/>
      </c>
      <c r="AG187" s="10" t="str">
        <f t="shared" si="67"/>
        <v/>
      </c>
      <c r="AH187" s="10" t="str">
        <f t="shared" si="68"/>
        <v/>
      </c>
      <c r="AI187" s="10" t="str">
        <f t="shared" si="69"/>
        <v/>
      </c>
      <c r="AJ187" s="10" t="str">
        <f t="shared" si="70"/>
        <v/>
      </c>
      <c r="AK187" s="10" t="str">
        <f t="shared" si="71"/>
        <v/>
      </c>
      <c r="AL187" s="10" t="str">
        <f t="shared" si="72"/>
        <v/>
      </c>
      <c r="AM187" s="10" t="str">
        <f t="shared" si="73"/>
        <v/>
      </c>
      <c r="AN187" s="10" t="str">
        <f t="shared" si="74"/>
        <v/>
      </c>
      <c r="AO187" s="10" t="str">
        <f t="shared" si="75"/>
        <v/>
      </c>
      <c r="AP187" s="10" t="str">
        <f t="shared" si="76"/>
        <v/>
      </c>
      <c r="AQ187" s="10" t="str">
        <f t="shared" si="77"/>
        <v/>
      </c>
      <c r="AR187" s="10" t="str">
        <f t="shared" si="78"/>
        <v/>
      </c>
      <c r="AS187" s="10" t="str">
        <f t="shared" si="79"/>
        <v/>
      </c>
      <c r="AT187" s="10" t="str">
        <f t="shared" si="80"/>
        <v/>
      </c>
      <c r="AU187" s="10" t="str">
        <f t="shared" si="81"/>
        <v/>
      </c>
      <c r="AV187" s="10" t="str">
        <f t="shared" si="82"/>
        <v/>
      </c>
      <c r="AW187" s="10" t="str">
        <f t="shared" si="83"/>
        <v/>
      </c>
      <c r="AX187" s="10" t="str">
        <f t="shared" si="84"/>
        <v/>
      </c>
      <c r="AY187" s="10" t="str">
        <f t="shared" si="85"/>
        <v/>
      </c>
      <c r="AZ187" s="10" t="str">
        <f t="shared" si="86"/>
        <v/>
      </c>
      <c r="BA187" s="10" t="str">
        <f t="shared" si="87"/>
        <v/>
      </c>
      <c r="BB187" s="10" t="str">
        <f t="shared" si="88"/>
        <v/>
      </c>
      <c r="BC187" s="10" t="str">
        <f t="shared" si="89"/>
        <v/>
      </c>
      <c r="BD187" s="10"/>
      <c r="BE187" s="10" t="str">
        <f t="shared" si="90"/>
        <v/>
      </c>
      <c r="BG187" s="10" t="b">
        <f t="shared" si="93"/>
        <v>1</v>
      </c>
      <c r="BH187" s="10" t="b">
        <f t="shared" si="91"/>
        <v>1</v>
      </c>
      <c r="BI187" s="10" t="b">
        <f t="shared" si="94"/>
        <v>0</v>
      </c>
      <c r="BJ187" s="10" t="b">
        <f t="shared" si="92"/>
        <v>0</v>
      </c>
    </row>
    <row r="188" spans="1:62" x14ac:dyDescent="0.35">
      <c r="A188" s="51"/>
      <c r="B188" s="28"/>
      <c r="C188" s="28" t="s">
        <v>4</v>
      </c>
      <c r="D188" s="28"/>
      <c r="E188" s="28" t="s">
        <v>4</v>
      </c>
      <c r="F188" s="28"/>
      <c r="G188" s="51" t="s">
        <v>4</v>
      </c>
      <c r="H188" s="28"/>
      <c r="I188" s="28" t="s">
        <v>4</v>
      </c>
      <c r="J188" s="28"/>
      <c r="K188" s="28" t="s">
        <v>4</v>
      </c>
      <c r="L188" s="28" t="s">
        <v>454</v>
      </c>
      <c r="M188" s="28"/>
      <c r="N188" s="28"/>
      <c r="O188" s="28" t="s">
        <v>4</v>
      </c>
      <c r="P188" s="51"/>
      <c r="Q188" s="28" t="s">
        <v>4</v>
      </c>
      <c r="R188" s="28"/>
      <c r="S188" s="28" t="s">
        <v>4</v>
      </c>
      <c r="T188" s="28"/>
      <c r="U188" s="28" t="s">
        <v>4</v>
      </c>
      <c r="V188" s="28"/>
      <c r="W188" s="28" t="s">
        <v>4</v>
      </c>
      <c r="X188" s="28"/>
      <c r="Y188" s="28" t="s">
        <v>4</v>
      </c>
      <c r="Z188" s="10" t="str">
        <f>IF(AND('Section 8'!$L$4=No,OR($BG188=FALSE,$BH188=FALSE)),Tab_NotReq,
IF(AND($A188="",$B188="",$D188="",$F188="",$H188="",$J188="",$P188="",$X188="",$AB188="",$AC188=""),"",
IF(COUNTIF($AB188:$BC188,Incomplete)&gt;=1,Incomplete_or_multiple_errors&amp;": "&amp;INDEX($AB$2:$BC$4,1,MATCH(Incomplete,$AB188:$BC188,0)),Complete)))</f>
        <v/>
      </c>
      <c r="AA188" s="27"/>
      <c r="AB188" s="10" t="str">
        <f t="shared" si="65"/>
        <v/>
      </c>
      <c r="AC188" s="10" t="str">
        <f>IF($AC$1=No,"",
IF(OR(BG188=FALSE,BH188=FALSE),"",
IF(AND(SUMPRODUCT(--(BI188:BI$1003=TRUE))=0,SUMPRODUCT(--(BJ188:BJ$1003=TRUE))=0),"",Incomplete)))</f>
        <v/>
      </c>
      <c r="AD188" s="10" t="str">
        <f t="shared" si="66"/>
        <v/>
      </c>
      <c r="AE188" s="10"/>
      <c r="AF188" s="10" t="str" cm="1">
        <f t="array" ref="AF188">IF(AF$1=No,"",IF(ISBLANK($A188)=TRUE,"",
IF(SUMPRODUCT(--('Section 11'!$C$4:$C$337=$A188))=0,Incomplete,Complete)))</f>
        <v/>
      </c>
      <c r="AG188" s="10" t="str">
        <f t="shared" si="67"/>
        <v/>
      </c>
      <c r="AH188" s="10" t="str">
        <f t="shared" si="68"/>
        <v/>
      </c>
      <c r="AI188" s="10" t="str">
        <f t="shared" si="69"/>
        <v/>
      </c>
      <c r="AJ188" s="10" t="str">
        <f t="shared" si="70"/>
        <v/>
      </c>
      <c r="AK188" s="10" t="str">
        <f t="shared" si="71"/>
        <v/>
      </c>
      <c r="AL188" s="10" t="str">
        <f t="shared" si="72"/>
        <v/>
      </c>
      <c r="AM188" s="10" t="str">
        <f t="shared" si="73"/>
        <v/>
      </c>
      <c r="AN188" s="10" t="str">
        <f t="shared" si="74"/>
        <v/>
      </c>
      <c r="AO188" s="10" t="str">
        <f t="shared" si="75"/>
        <v/>
      </c>
      <c r="AP188" s="10" t="str">
        <f t="shared" si="76"/>
        <v/>
      </c>
      <c r="AQ188" s="10" t="str">
        <f t="shared" si="77"/>
        <v/>
      </c>
      <c r="AR188" s="10" t="str">
        <f t="shared" si="78"/>
        <v/>
      </c>
      <c r="AS188" s="10" t="str">
        <f t="shared" si="79"/>
        <v/>
      </c>
      <c r="AT188" s="10" t="str">
        <f t="shared" si="80"/>
        <v/>
      </c>
      <c r="AU188" s="10" t="str">
        <f t="shared" si="81"/>
        <v/>
      </c>
      <c r="AV188" s="10" t="str">
        <f t="shared" si="82"/>
        <v/>
      </c>
      <c r="AW188" s="10" t="str">
        <f t="shared" si="83"/>
        <v/>
      </c>
      <c r="AX188" s="10" t="str">
        <f t="shared" si="84"/>
        <v/>
      </c>
      <c r="AY188" s="10" t="str">
        <f t="shared" si="85"/>
        <v/>
      </c>
      <c r="AZ188" s="10" t="str">
        <f t="shared" si="86"/>
        <v/>
      </c>
      <c r="BA188" s="10" t="str">
        <f t="shared" si="87"/>
        <v/>
      </c>
      <c r="BB188" s="10" t="str">
        <f t="shared" si="88"/>
        <v/>
      </c>
      <c r="BC188" s="10" t="str">
        <f t="shared" si="89"/>
        <v/>
      </c>
      <c r="BD188" s="10"/>
      <c r="BE188" s="10" t="str">
        <f t="shared" si="90"/>
        <v/>
      </c>
      <c r="BG188" s="10" t="b">
        <f t="shared" si="93"/>
        <v>1</v>
      </c>
      <c r="BH188" s="10" t="b">
        <f t="shared" si="91"/>
        <v>1</v>
      </c>
      <c r="BI188" s="10" t="b">
        <f t="shared" si="94"/>
        <v>0</v>
      </c>
      <c r="BJ188" s="10" t="b">
        <f t="shared" si="92"/>
        <v>0</v>
      </c>
    </row>
    <row r="189" spans="1:62" x14ac:dyDescent="0.35">
      <c r="A189" s="51"/>
      <c r="B189" s="28"/>
      <c r="C189" s="28" t="s">
        <v>4</v>
      </c>
      <c r="D189" s="28"/>
      <c r="E189" s="28" t="s">
        <v>4</v>
      </c>
      <c r="F189" s="28"/>
      <c r="G189" s="51" t="s">
        <v>4</v>
      </c>
      <c r="H189" s="28"/>
      <c r="I189" s="28" t="s">
        <v>4</v>
      </c>
      <c r="J189" s="28"/>
      <c r="K189" s="28" t="s">
        <v>4</v>
      </c>
      <c r="L189" s="28" t="s">
        <v>454</v>
      </c>
      <c r="M189" s="28"/>
      <c r="N189" s="28"/>
      <c r="O189" s="28" t="s">
        <v>4</v>
      </c>
      <c r="P189" s="51"/>
      <c r="Q189" s="28" t="s">
        <v>4</v>
      </c>
      <c r="R189" s="28"/>
      <c r="S189" s="28" t="s">
        <v>4</v>
      </c>
      <c r="T189" s="28"/>
      <c r="U189" s="28" t="s">
        <v>4</v>
      </c>
      <c r="V189" s="28"/>
      <c r="W189" s="28" t="s">
        <v>4</v>
      </c>
      <c r="X189" s="28"/>
      <c r="Y189" s="28" t="s">
        <v>4</v>
      </c>
      <c r="Z189" s="10" t="str">
        <f>IF(AND('Section 8'!$L$4=No,OR($BG189=FALSE,$BH189=FALSE)),Tab_NotReq,
IF(AND($A189="",$B189="",$D189="",$F189="",$H189="",$J189="",$P189="",$X189="",$AB189="",$AC189=""),"",
IF(COUNTIF($AB189:$BC189,Incomplete)&gt;=1,Incomplete_or_multiple_errors&amp;": "&amp;INDEX($AB$2:$BC$4,1,MATCH(Incomplete,$AB189:$BC189,0)),Complete)))</f>
        <v/>
      </c>
      <c r="AA189" s="27"/>
      <c r="AB189" s="10" t="str">
        <f t="shared" si="65"/>
        <v/>
      </c>
      <c r="AC189" s="10" t="str">
        <f>IF($AC$1=No,"",
IF(OR(BG189=FALSE,BH189=FALSE),"",
IF(AND(SUMPRODUCT(--(BI189:BI$1003=TRUE))=0,SUMPRODUCT(--(BJ189:BJ$1003=TRUE))=0),"",Incomplete)))</f>
        <v/>
      </c>
      <c r="AD189" s="10" t="str">
        <f t="shared" si="66"/>
        <v/>
      </c>
      <c r="AE189" s="10"/>
      <c r="AF189" s="10" t="str" cm="1">
        <f t="array" ref="AF189">IF(AF$1=No,"",IF(ISBLANK($A189)=TRUE,"",
IF(SUMPRODUCT(--('Section 11'!$C$4:$C$337=$A189))=0,Incomplete,Complete)))</f>
        <v/>
      </c>
      <c r="AG189" s="10" t="str">
        <f t="shared" si="67"/>
        <v/>
      </c>
      <c r="AH189" s="10" t="str">
        <f t="shared" si="68"/>
        <v/>
      </c>
      <c r="AI189" s="10" t="str">
        <f t="shared" si="69"/>
        <v/>
      </c>
      <c r="AJ189" s="10" t="str">
        <f t="shared" si="70"/>
        <v/>
      </c>
      <c r="AK189" s="10" t="str">
        <f t="shared" si="71"/>
        <v/>
      </c>
      <c r="AL189" s="10" t="str">
        <f t="shared" si="72"/>
        <v/>
      </c>
      <c r="AM189" s="10" t="str">
        <f t="shared" si="73"/>
        <v/>
      </c>
      <c r="AN189" s="10" t="str">
        <f t="shared" si="74"/>
        <v/>
      </c>
      <c r="AO189" s="10" t="str">
        <f t="shared" si="75"/>
        <v/>
      </c>
      <c r="AP189" s="10" t="str">
        <f t="shared" si="76"/>
        <v/>
      </c>
      <c r="AQ189" s="10" t="str">
        <f t="shared" si="77"/>
        <v/>
      </c>
      <c r="AR189" s="10" t="str">
        <f t="shared" si="78"/>
        <v/>
      </c>
      <c r="AS189" s="10" t="str">
        <f t="shared" si="79"/>
        <v/>
      </c>
      <c r="AT189" s="10" t="str">
        <f t="shared" si="80"/>
        <v/>
      </c>
      <c r="AU189" s="10" t="str">
        <f t="shared" si="81"/>
        <v/>
      </c>
      <c r="AV189" s="10" t="str">
        <f t="shared" si="82"/>
        <v/>
      </c>
      <c r="AW189" s="10" t="str">
        <f t="shared" si="83"/>
        <v/>
      </c>
      <c r="AX189" s="10" t="str">
        <f t="shared" si="84"/>
        <v/>
      </c>
      <c r="AY189" s="10" t="str">
        <f t="shared" si="85"/>
        <v/>
      </c>
      <c r="AZ189" s="10" t="str">
        <f t="shared" si="86"/>
        <v/>
      </c>
      <c r="BA189" s="10" t="str">
        <f t="shared" si="87"/>
        <v/>
      </c>
      <c r="BB189" s="10" t="str">
        <f t="shared" si="88"/>
        <v/>
      </c>
      <c r="BC189" s="10" t="str">
        <f t="shared" si="89"/>
        <v/>
      </c>
      <c r="BD189" s="10"/>
      <c r="BE189" s="10" t="str">
        <f t="shared" si="90"/>
        <v/>
      </c>
      <c r="BG189" s="10" t="b">
        <f t="shared" si="93"/>
        <v>1</v>
      </c>
      <c r="BH189" s="10" t="b">
        <f t="shared" si="91"/>
        <v>1</v>
      </c>
      <c r="BI189" s="10" t="b">
        <f t="shared" si="94"/>
        <v>0</v>
      </c>
      <c r="BJ189" s="10" t="b">
        <f t="shared" si="92"/>
        <v>0</v>
      </c>
    </row>
    <row r="190" spans="1:62" x14ac:dyDescent="0.35">
      <c r="A190" s="51"/>
      <c r="B190" s="28"/>
      <c r="C190" s="28" t="s">
        <v>4</v>
      </c>
      <c r="D190" s="28"/>
      <c r="E190" s="28" t="s">
        <v>4</v>
      </c>
      <c r="F190" s="28"/>
      <c r="G190" s="51" t="s">
        <v>4</v>
      </c>
      <c r="H190" s="28"/>
      <c r="I190" s="28" t="s">
        <v>4</v>
      </c>
      <c r="J190" s="28"/>
      <c r="K190" s="28" t="s">
        <v>4</v>
      </c>
      <c r="L190" s="28" t="s">
        <v>454</v>
      </c>
      <c r="M190" s="28"/>
      <c r="N190" s="28"/>
      <c r="O190" s="28" t="s">
        <v>4</v>
      </c>
      <c r="P190" s="51"/>
      <c r="Q190" s="28" t="s">
        <v>4</v>
      </c>
      <c r="R190" s="28"/>
      <c r="S190" s="28" t="s">
        <v>4</v>
      </c>
      <c r="T190" s="28"/>
      <c r="U190" s="28" t="s">
        <v>4</v>
      </c>
      <c r="V190" s="28"/>
      <c r="W190" s="28" t="s">
        <v>4</v>
      </c>
      <c r="X190" s="28"/>
      <c r="Y190" s="28" t="s">
        <v>4</v>
      </c>
      <c r="Z190" s="10" t="str">
        <f>IF(AND('Section 8'!$L$4=No,OR($BG190=FALSE,$BH190=FALSE)),Tab_NotReq,
IF(AND($A190="",$B190="",$D190="",$F190="",$H190="",$J190="",$P190="",$X190="",$AB190="",$AC190=""),"",
IF(COUNTIF($AB190:$BC190,Incomplete)&gt;=1,Incomplete_or_multiple_errors&amp;": "&amp;INDEX($AB$2:$BC$4,1,MATCH(Incomplete,$AB190:$BC190,0)),Complete)))</f>
        <v/>
      </c>
      <c r="AA190" s="27"/>
      <c r="AB190" s="10" t="str">
        <f t="shared" si="65"/>
        <v/>
      </c>
      <c r="AC190" s="10" t="str">
        <f>IF($AC$1=No,"",
IF(OR(BG190=FALSE,BH190=FALSE),"",
IF(AND(SUMPRODUCT(--(BI190:BI$1003=TRUE))=0,SUMPRODUCT(--(BJ190:BJ$1003=TRUE))=0),"",Incomplete)))</f>
        <v/>
      </c>
      <c r="AD190" s="10" t="str">
        <f t="shared" si="66"/>
        <v/>
      </c>
      <c r="AE190" s="10"/>
      <c r="AF190" s="10" t="str" cm="1">
        <f t="array" ref="AF190">IF(AF$1=No,"",IF(ISBLANK($A190)=TRUE,"",
IF(SUMPRODUCT(--('Section 11'!$C$4:$C$337=$A190))=0,Incomplete,Complete)))</f>
        <v/>
      </c>
      <c r="AG190" s="10" t="str">
        <f t="shared" si="67"/>
        <v/>
      </c>
      <c r="AH190" s="10" t="str">
        <f t="shared" si="68"/>
        <v/>
      </c>
      <c r="AI190" s="10" t="str">
        <f t="shared" si="69"/>
        <v/>
      </c>
      <c r="AJ190" s="10" t="str">
        <f t="shared" si="70"/>
        <v/>
      </c>
      <c r="AK190" s="10" t="str">
        <f t="shared" si="71"/>
        <v/>
      </c>
      <c r="AL190" s="10" t="str">
        <f t="shared" si="72"/>
        <v/>
      </c>
      <c r="AM190" s="10" t="str">
        <f t="shared" si="73"/>
        <v/>
      </c>
      <c r="AN190" s="10" t="str">
        <f t="shared" si="74"/>
        <v/>
      </c>
      <c r="AO190" s="10" t="str">
        <f t="shared" si="75"/>
        <v/>
      </c>
      <c r="AP190" s="10" t="str">
        <f t="shared" si="76"/>
        <v/>
      </c>
      <c r="AQ190" s="10" t="str">
        <f t="shared" si="77"/>
        <v/>
      </c>
      <c r="AR190" s="10" t="str">
        <f t="shared" si="78"/>
        <v/>
      </c>
      <c r="AS190" s="10" t="str">
        <f t="shared" si="79"/>
        <v/>
      </c>
      <c r="AT190" s="10" t="str">
        <f t="shared" si="80"/>
        <v/>
      </c>
      <c r="AU190" s="10" t="str">
        <f t="shared" si="81"/>
        <v/>
      </c>
      <c r="AV190" s="10" t="str">
        <f t="shared" si="82"/>
        <v/>
      </c>
      <c r="AW190" s="10" t="str">
        <f t="shared" si="83"/>
        <v/>
      </c>
      <c r="AX190" s="10" t="str">
        <f t="shared" si="84"/>
        <v/>
      </c>
      <c r="AY190" s="10" t="str">
        <f t="shared" si="85"/>
        <v/>
      </c>
      <c r="AZ190" s="10" t="str">
        <f t="shared" si="86"/>
        <v/>
      </c>
      <c r="BA190" s="10" t="str">
        <f t="shared" si="87"/>
        <v/>
      </c>
      <c r="BB190" s="10" t="str">
        <f t="shared" si="88"/>
        <v/>
      </c>
      <c r="BC190" s="10" t="str">
        <f t="shared" si="89"/>
        <v/>
      </c>
      <c r="BD190" s="10"/>
      <c r="BE190" s="10" t="str">
        <f t="shared" si="90"/>
        <v/>
      </c>
      <c r="BG190" s="10" t="b">
        <f t="shared" si="93"/>
        <v>1</v>
      </c>
      <c r="BH190" s="10" t="b">
        <f t="shared" si="91"/>
        <v>1</v>
      </c>
      <c r="BI190" s="10" t="b">
        <f t="shared" si="94"/>
        <v>0</v>
      </c>
      <c r="BJ190" s="10" t="b">
        <f t="shared" si="92"/>
        <v>0</v>
      </c>
    </row>
    <row r="191" spans="1:62" x14ac:dyDescent="0.35">
      <c r="A191" s="51"/>
      <c r="B191" s="28"/>
      <c r="C191" s="28" t="s">
        <v>4</v>
      </c>
      <c r="D191" s="28"/>
      <c r="E191" s="28" t="s">
        <v>4</v>
      </c>
      <c r="F191" s="28"/>
      <c r="G191" s="51" t="s">
        <v>4</v>
      </c>
      <c r="H191" s="28"/>
      <c r="I191" s="28" t="s">
        <v>4</v>
      </c>
      <c r="J191" s="28"/>
      <c r="K191" s="28" t="s">
        <v>4</v>
      </c>
      <c r="L191" s="28" t="s">
        <v>454</v>
      </c>
      <c r="M191" s="28"/>
      <c r="N191" s="28"/>
      <c r="O191" s="28" t="s">
        <v>4</v>
      </c>
      <c r="P191" s="51"/>
      <c r="Q191" s="28" t="s">
        <v>4</v>
      </c>
      <c r="R191" s="28"/>
      <c r="S191" s="28" t="s">
        <v>4</v>
      </c>
      <c r="T191" s="28"/>
      <c r="U191" s="28" t="s">
        <v>4</v>
      </c>
      <c r="V191" s="28"/>
      <c r="W191" s="28" t="s">
        <v>4</v>
      </c>
      <c r="X191" s="28"/>
      <c r="Y191" s="28" t="s">
        <v>4</v>
      </c>
      <c r="Z191" s="10" t="str">
        <f>IF(AND('Section 8'!$L$4=No,OR($BG191=FALSE,$BH191=FALSE)),Tab_NotReq,
IF(AND($A191="",$B191="",$D191="",$F191="",$H191="",$J191="",$P191="",$X191="",$AB191="",$AC191=""),"",
IF(COUNTIF($AB191:$BC191,Incomplete)&gt;=1,Incomplete_or_multiple_errors&amp;": "&amp;INDEX($AB$2:$BC$4,1,MATCH(Incomplete,$AB191:$BC191,0)),Complete)))</f>
        <v/>
      </c>
      <c r="AA191" s="27"/>
      <c r="AB191" s="10" t="str">
        <f t="shared" si="65"/>
        <v/>
      </c>
      <c r="AC191" s="10" t="str">
        <f>IF($AC$1=No,"",
IF(OR(BG191=FALSE,BH191=FALSE),"",
IF(AND(SUMPRODUCT(--(BI191:BI$1003=TRUE))=0,SUMPRODUCT(--(BJ191:BJ$1003=TRUE))=0),"",Incomplete)))</f>
        <v/>
      </c>
      <c r="AD191" s="10" t="str">
        <f t="shared" si="66"/>
        <v/>
      </c>
      <c r="AE191" s="10"/>
      <c r="AF191" s="10" t="str" cm="1">
        <f t="array" ref="AF191">IF(AF$1=No,"",IF(ISBLANK($A191)=TRUE,"",
IF(SUMPRODUCT(--('Section 11'!$C$4:$C$337=$A191))=0,Incomplete,Complete)))</f>
        <v/>
      </c>
      <c r="AG191" s="10" t="str">
        <f t="shared" si="67"/>
        <v/>
      </c>
      <c r="AH191" s="10" t="str">
        <f t="shared" si="68"/>
        <v/>
      </c>
      <c r="AI191" s="10" t="str">
        <f t="shared" si="69"/>
        <v/>
      </c>
      <c r="AJ191" s="10" t="str">
        <f t="shared" si="70"/>
        <v/>
      </c>
      <c r="AK191" s="10" t="str">
        <f t="shared" si="71"/>
        <v/>
      </c>
      <c r="AL191" s="10" t="str">
        <f t="shared" si="72"/>
        <v/>
      </c>
      <c r="AM191" s="10" t="str">
        <f t="shared" si="73"/>
        <v/>
      </c>
      <c r="AN191" s="10" t="str">
        <f t="shared" si="74"/>
        <v/>
      </c>
      <c r="AO191" s="10" t="str">
        <f t="shared" si="75"/>
        <v/>
      </c>
      <c r="AP191" s="10" t="str">
        <f t="shared" si="76"/>
        <v/>
      </c>
      <c r="AQ191" s="10" t="str">
        <f t="shared" si="77"/>
        <v/>
      </c>
      <c r="AR191" s="10" t="str">
        <f t="shared" si="78"/>
        <v/>
      </c>
      <c r="AS191" s="10" t="str">
        <f t="shared" si="79"/>
        <v/>
      </c>
      <c r="AT191" s="10" t="str">
        <f t="shared" si="80"/>
        <v/>
      </c>
      <c r="AU191" s="10" t="str">
        <f t="shared" si="81"/>
        <v/>
      </c>
      <c r="AV191" s="10" t="str">
        <f t="shared" si="82"/>
        <v/>
      </c>
      <c r="AW191" s="10" t="str">
        <f t="shared" si="83"/>
        <v/>
      </c>
      <c r="AX191" s="10" t="str">
        <f t="shared" si="84"/>
        <v/>
      </c>
      <c r="AY191" s="10" t="str">
        <f t="shared" si="85"/>
        <v/>
      </c>
      <c r="AZ191" s="10" t="str">
        <f t="shared" si="86"/>
        <v/>
      </c>
      <c r="BA191" s="10" t="str">
        <f t="shared" si="87"/>
        <v/>
      </c>
      <c r="BB191" s="10" t="str">
        <f t="shared" si="88"/>
        <v/>
      </c>
      <c r="BC191" s="10" t="str">
        <f t="shared" si="89"/>
        <v/>
      </c>
      <c r="BD191" s="10"/>
      <c r="BE191" s="10" t="str">
        <f t="shared" si="90"/>
        <v/>
      </c>
      <c r="BG191" s="10" t="b">
        <f t="shared" si="93"/>
        <v>1</v>
      </c>
      <c r="BH191" s="10" t="b">
        <f t="shared" si="91"/>
        <v>1</v>
      </c>
      <c r="BI191" s="10" t="b">
        <f t="shared" si="94"/>
        <v>0</v>
      </c>
      <c r="BJ191" s="10" t="b">
        <f t="shared" si="92"/>
        <v>0</v>
      </c>
    </row>
    <row r="192" spans="1:62" x14ac:dyDescent="0.35">
      <c r="A192" s="51"/>
      <c r="B192" s="28"/>
      <c r="C192" s="28" t="s">
        <v>4</v>
      </c>
      <c r="D192" s="28"/>
      <c r="E192" s="28" t="s">
        <v>4</v>
      </c>
      <c r="F192" s="28"/>
      <c r="G192" s="51" t="s">
        <v>4</v>
      </c>
      <c r="H192" s="28"/>
      <c r="I192" s="28" t="s">
        <v>4</v>
      </c>
      <c r="J192" s="28"/>
      <c r="K192" s="28" t="s">
        <v>4</v>
      </c>
      <c r="L192" s="28" t="s">
        <v>454</v>
      </c>
      <c r="M192" s="28"/>
      <c r="N192" s="28"/>
      <c r="O192" s="28" t="s">
        <v>4</v>
      </c>
      <c r="P192" s="51"/>
      <c r="Q192" s="28" t="s">
        <v>4</v>
      </c>
      <c r="R192" s="28"/>
      <c r="S192" s="28" t="s">
        <v>4</v>
      </c>
      <c r="T192" s="28"/>
      <c r="U192" s="28" t="s">
        <v>4</v>
      </c>
      <c r="V192" s="28"/>
      <c r="W192" s="28" t="s">
        <v>4</v>
      </c>
      <c r="X192" s="28"/>
      <c r="Y192" s="28" t="s">
        <v>4</v>
      </c>
      <c r="Z192" s="10" t="str">
        <f>IF(AND('Section 8'!$L$4=No,OR($BG192=FALSE,$BH192=FALSE)),Tab_NotReq,
IF(AND($A192="",$B192="",$D192="",$F192="",$H192="",$J192="",$P192="",$X192="",$AB192="",$AC192=""),"",
IF(COUNTIF($AB192:$BC192,Incomplete)&gt;=1,Incomplete_or_multiple_errors&amp;": "&amp;INDEX($AB$2:$BC$4,1,MATCH(Incomplete,$AB192:$BC192,0)),Complete)))</f>
        <v/>
      </c>
      <c r="AA192" s="27"/>
      <c r="AB192" s="10" t="str">
        <f t="shared" si="65"/>
        <v/>
      </c>
      <c r="AC192" s="10" t="str">
        <f>IF($AC$1=No,"",
IF(OR(BG192=FALSE,BH192=FALSE),"",
IF(AND(SUMPRODUCT(--(BI192:BI$1003=TRUE))=0,SUMPRODUCT(--(BJ192:BJ$1003=TRUE))=0),"",Incomplete)))</f>
        <v/>
      </c>
      <c r="AD192" s="10" t="str">
        <f t="shared" si="66"/>
        <v/>
      </c>
      <c r="AE192" s="10"/>
      <c r="AF192" s="10" t="str" cm="1">
        <f t="array" ref="AF192">IF(AF$1=No,"",IF(ISBLANK($A192)=TRUE,"",
IF(SUMPRODUCT(--('Section 11'!$C$4:$C$337=$A192))=0,Incomplete,Complete)))</f>
        <v/>
      </c>
      <c r="AG192" s="10" t="str">
        <f t="shared" si="67"/>
        <v/>
      </c>
      <c r="AH192" s="10" t="str">
        <f t="shared" si="68"/>
        <v/>
      </c>
      <c r="AI192" s="10" t="str">
        <f t="shared" si="69"/>
        <v/>
      </c>
      <c r="AJ192" s="10" t="str">
        <f t="shared" si="70"/>
        <v/>
      </c>
      <c r="AK192" s="10" t="str">
        <f t="shared" si="71"/>
        <v/>
      </c>
      <c r="AL192" s="10" t="str">
        <f t="shared" si="72"/>
        <v/>
      </c>
      <c r="AM192" s="10" t="str">
        <f t="shared" si="73"/>
        <v/>
      </c>
      <c r="AN192" s="10" t="str">
        <f t="shared" si="74"/>
        <v/>
      </c>
      <c r="AO192" s="10" t="str">
        <f t="shared" si="75"/>
        <v/>
      </c>
      <c r="AP192" s="10" t="str">
        <f t="shared" si="76"/>
        <v/>
      </c>
      <c r="AQ192" s="10" t="str">
        <f t="shared" si="77"/>
        <v/>
      </c>
      <c r="AR192" s="10" t="str">
        <f t="shared" si="78"/>
        <v/>
      </c>
      <c r="AS192" s="10" t="str">
        <f t="shared" si="79"/>
        <v/>
      </c>
      <c r="AT192" s="10" t="str">
        <f t="shared" si="80"/>
        <v/>
      </c>
      <c r="AU192" s="10" t="str">
        <f t="shared" si="81"/>
        <v/>
      </c>
      <c r="AV192" s="10" t="str">
        <f t="shared" si="82"/>
        <v/>
      </c>
      <c r="AW192" s="10" t="str">
        <f t="shared" si="83"/>
        <v/>
      </c>
      <c r="AX192" s="10" t="str">
        <f t="shared" si="84"/>
        <v/>
      </c>
      <c r="AY192" s="10" t="str">
        <f t="shared" si="85"/>
        <v/>
      </c>
      <c r="AZ192" s="10" t="str">
        <f t="shared" si="86"/>
        <v/>
      </c>
      <c r="BA192" s="10" t="str">
        <f t="shared" si="87"/>
        <v/>
      </c>
      <c r="BB192" s="10" t="str">
        <f t="shared" si="88"/>
        <v/>
      </c>
      <c r="BC192" s="10" t="str">
        <f t="shared" si="89"/>
        <v/>
      </c>
      <c r="BD192" s="10"/>
      <c r="BE192" s="10" t="str">
        <f t="shared" si="90"/>
        <v/>
      </c>
      <c r="BG192" s="10" t="b">
        <f t="shared" si="93"/>
        <v>1</v>
      </c>
      <c r="BH192" s="10" t="b">
        <f t="shared" si="91"/>
        <v>1</v>
      </c>
      <c r="BI192" s="10" t="b">
        <f t="shared" si="94"/>
        <v>0</v>
      </c>
      <c r="BJ192" s="10" t="b">
        <f t="shared" si="92"/>
        <v>0</v>
      </c>
    </row>
    <row r="193" spans="1:62" x14ac:dyDescent="0.35">
      <c r="A193" s="51"/>
      <c r="B193" s="28"/>
      <c r="C193" s="28" t="s">
        <v>4</v>
      </c>
      <c r="D193" s="28"/>
      <c r="E193" s="28" t="s">
        <v>4</v>
      </c>
      <c r="F193" s="28"/>
      <c r="G193" s="51" t="s">
        <v>4</v>
      </c>
      <c r="H193" s="28"/>
      <c r="I193" s="28" t="s">
        <v>4</v>
      </c>
      <c r="J193" s="28"/>
      <c r="K193" s="28" t="s">
        <v>4</v>
      </c>
      <c r="L193" s="28" t="s">
        <v>454</v>
      </c>
      <c r="M193" s="28"/>
      <c r="N193" s="28"/>
      <c r="O193" s="28" t="s">
        <v>4</v>
      </c>
      <c r="P193" s="51"/>
      <c r="Q193" s="28" t="s">
        <v>4</v>
      </c>
      <c r="R193" s="28"/>
      <c r="S193" s="28" t="s">
        <v>4</v>
      </c>
      <c r="T193" s="28"/>
      <c r="U193" s="28" t="s">
        <v>4</v>
      </c>
      <c r="V193" s="28"/>
      <c r="W193" s="28" t="s">
        <v>4</v>
      </c>
      <c r="X193" s="28"/>
      <c r="Y193" s="28" t="s">
        <v>4</v>
      </c>
      <c r="Z193" s="10" t="str">
        <f>IF(AND('Section 8'!$L$4=No,OR($BG193=FALSE,$BH193=FALSE)),Tab_NotReq,
IF(AND($A193="",$B193="",$D193="",$F193="",$H193="",$J193="",$P193="",$X193="",$AB193="",$AC193=""),"",
IF(COUNTIF($AB193:$BC193,Incomplete)&gt;=1,Incomplete_or_multiple_errors&amp;": "&amp;INDEX($AB$2:$BC$4,1,MATCH(Incomplete,$AB193:$BC193,0)),Complete)))</f>
        <v/>
      </c>
      <c r="AA193" s="27"/>
      <c r="AB193" s="10" t="str">
        <f t="shared" si="65"/>
        <v/>
      </c>
      <c r="AC193" s="10" t="str">
        <f>IF($AC$1=No,"",
IF(OR(BG193=FALSE,BH193=FALSE),"",
IF(AND(SUMPRODUCT(--(BI193:BI$1003=TRUE))=0,SUMPRODUCT(--(BJ193:BJ$1003=TRUE))=0),"",Incomplete)))</f>
        <v/>
      </c>
      <c r="AD193" s="10" t="str">
        <f t="shared" si="66"/>
        <v/>
      </c>
      <c r="AE193" s="10"/>
      <c r="AF193" s="10" t="str" cm="1">
        <f t="array" ref="AF193">IF(AF$1=No,"",IF(ISBLANK($A193)=TRUE,"",
IF(SUMPRODUCT(--('Section 11'!$C$4:$C$337=$A193))=0,Incomplete,Complete)))</f>
        <v/>
      </c>
      <c r="AG193" s="10" t="str">
        <f t="shared" si="67"/>
        <v/>
      </c>
      <c r="AH193" s="10" t="str">
        <f t="shared" si="68"/>
        <v/>
      </c>
      <c r="AI193" s="10" t="str">
        <f t="shared" si="69"/>
        <v/>
      </c>
      <c r="AJ193" s="10" t="str">
        <f t="shared" si="70"/>
        <v/>
      </c>
      <c r="AK193" s="10" t="str">
        <f t="shared" si="71"/>
        <v/>
      </c>
      <c r="AL193" s="10" t="str">
        <f t="shared" si="72"/>
        <v/>
      </c>
      <c r="AM193" s="10" t="str">
        <f t="shared" si="73"/>
        <v/>
      </c>
      <c r="AN193" s="10" t="str">
        <f t="shared" si="74"/>
        <v/>
      </c>
      <c r="AO193" s="10" t="str">
        <f t="shared" si="75"/>
        <v/>
      </c>
      <c r="AP193" s="10" t="str">
        <f t="shared" si="76"/>
        <v/>
      </c>
      <c r="AQ193" s="10" t="str">
        <f t="shared" si="77"/>
        <v/>
      </c>
      <c r="AR193" s="10" t="str">
        <f t="shared" si="78"/>
        <v/>
      </c>
      <c r="AS193" s="10" t="str">
        <f t="shared" si="79"/>
        <v/>
      </c>
      <c r="AT193" s="10" t="str">
        <f t="shared" si="80"/>
        <v/>
      </c>
      <c r="AU193" s="10" t="str">
        <f t="shared" si="81"/>
        <v/>
      </c>
      <c r="AV193" s="10" t="str">
        <f t="shared" si="82"/>
        <v/>
      </c>
      <c r="AW193" s="10" t="str">
        <f t="shared" si="83"/>
        <v/>
      </c>
      <c r="AX193" s="10" t="str">
        <f t="shared" si="84"/>
        <v/>
      </c>
      <c r="AY193" s="10" t="str">
        <f t="shared" si="85"/>
        <v/>
      </c>
      <c r="AZ193" s="10" t="str">
        <f t="shared" si="86"/>
        <v/>
      </c>
      <c r="BA193" s="10" t="str">
        <f t="shared" si="87"/>
        <v/>
      </c>
      <c r="BB193" s="10" t="str">
        <f t="shared" si="88"/>
        <v/>
      </c>
      <c r="BC193" s="10" t="str">
        <f t="shared" si="89"/>
        <v/>
      </c>
      <c r="BD193" s="10"/>
      <c r="BE193" s="10" t="str">
        <f t="shared" si="90"/>
        <v/>
      </c>
      <c r="BG193" s="10" t="b">
        <f t="shared" si="93"/>
        <v>1</v>
      </c>
      <c r="BH193" s="10" t="b">
        <f t="shared" si="91"/>
        <v>1</v>
      </c>
      <c r="BI193" s="10" t="b">
        <f t="shared" si="94"/>
        <v>0</v>
      </c>
      <c r="BJ193" s="10" t="b">
        <f t="shared" si="92"/>
        <v>0</v>
      </c>
    </row>
    <row r="194" spans="1:62" x14ac:dyDescent="0.35">
      <c r="A194" s="51"/>
      <c r="B194" s="28"/>
      <c r="C194" s="28" t="s">
        <v>4</v>
      </c>
      <c r="D194" s="28"/>
      <c r="E194" s="28" t="s">
        <v>4</v>
      </c>
      <c r="F194" s="28"/>
      <c r="G194" s="51" t="s">
        <v>4</v>
      </c>
      <c r="H194" s="28"/>
      <c r="I194" s="28" t="s">
        <v>4</v>
      </c>
      <c r="J194" s="28"/>
      <c r="K194" s="28" t="s">
        <v>4</v>
      </c>
      <c r="L194" s="28" t="s">
        <v>454</v>
      </c>
      <c r="M194" s="28"/>
      <c r="N194" s="28"/>
      <c r="O194" s="28" t="s">
        <v>4</v>
      </c>
      <c r="P194" s="51"/>
      <c r="Q194" s="28" t="s">
        <v>4</v>
      </c>
      <c r="R194" s="28"/>
      <c r="S194" s="28" t="s">
        <v>4</v>
      </c>
      <c r="T194" s="28"/>
      <c r="U194" s="28" t="s">
        <v>4</v>
      </c>
      <c r="V194" s="28"/>
      <c r="W194" s="28" t="s">
        <v>4</v>
      </c>
      <c r="X194" s="28"/>
      <c r="Y194" s="28" t="s">
        <v>4</v>
      </c>
      <c r="Z194" s="10" t="str">
        <f>IF(AND('Section 8'!$L$4=No,OR($BG194=FALSE,$BH194=FALSE)),Tab_NotReq,
IF(AND($A194="",$B194="",$D194="",$F194="",$H194="",$J194="",$P194="",$X194="",$AB194="",$AC194=""),"",
IF(COUNTIF($AB194:$BC194,Incomplete)&gt;=1,Incomplete_or_multiple_errors&amp;": "&amp;INDEX($AB$2:$BC$4,1,MATCH(Incomplete,$AB194:$BC194,0)),Complete)))</f>
        <v/>
      </c>
      <c r="AA194" s="27"/>
      <c r="AB194" s="10" t="str">
        <f t="shared" si="65"/>
        <v/>
      </c>
      <c r="AC194" s="10" t="str">
        <f>IF($AC$1=No,"",
IF(OR(BG194=FALSE,BH194=FALSE),"",
IF(AND(SUMPRODUCT(--(BI194:BI$1003=TRUE))=0,SUMPRODUCT(--(BJ194:BJ$1003=TRUE))=0),"",Incomplete)))</f>
        <v/>
      </c>
      <c r="AD194" s="10" t="str">
        <f t="shared" si="66"/>
        <v/>
      </c>
      <c r="AE194" s="10"/>
      <c r="AF194" s="10" t="str" cm="1">
        <f t="array" ref="AF194">IF(AF$1=No,"",IF(ISBLANK($A194)=TRUE,"",
IF(SUMPRODUCT(--('Section 11'!$C$4:$C$337=$A194))=0,Incomplete,Complete)))</f>
        <v/>
      </c>
      <c r="AG194" s="10" t="str">
        <f t="shared" si="67"/>
        <v/>
      </c>
      <c r="AH194" s="10" t="str">
        <f t="shared" si="68"/>
        <v/>
      </c>
      <c r="AI194" s="10" t="str">
        <f t="shared" si="69"/>
        <v/>
      </c>
      <c r="AJ194" s="10" t="str">
        <f t="shared" si="70"/>
        <v/>
      </c>
      <c r="AK194" s="10" t="str">
        <f t="shared" si="71"/>
        <v/>
      </c>
      <c r="AL194" s="10" t="str">
        <f t="shared" si="72"/>
        <v/>
      </c>
      <c r="AM194" s="10" t="str">
        <f t="shared" si="73"/>
        <v/>
      </c>
      <c r="AN194" s="10" t="str">
        <f t="shared" si="74"/>
        <v/>
      </c>
      <c r="AO194" s="10" t="str">
        <f t="shared" si="75"/>
        <v/>
      </c>
      <c r="AP194" s="10" t="str">
        <f t="shared" si="76"/>
        <v/>
      </c>
      <c r="AQ194" s="10" t="str">
        <f t="shared" si="77"/>
        <v/>
      </c>
      <c r="AR194" s="10" t="str">
        <f t="shared" si="78"/>
        <v/>
      </c>
      <c r="AS194" s="10" t="str">
        <f t="shared" si="79"/>
        <v/>
      </c>
      <c r="AT194" s="10" t="str">
        <f t="shared" si="80"/>
        <v/>
      </c>
      <c r="AU194" s="10" t="str">
        <f t="shared" si="81"/>
        <v/>
      </c>
      <c r="AV194" s="10" t="str">
        <f t="shared" si="82"/>
        <v/>
      </c>
      <c r="AW194" s="10" t="str">
        <f t="shared" si="83"/>
        <v/>
      </c>
      <c r="AX194" s="10" t="str">
        <f t="shared" si="84"/>
        <v/>
      </c>
      <c r="AY194" s="10" t="str">
        <f t="shared" si="85"/>
        <v/>
      </c>
      <c r="AZ194" s="10" t="str">
        <f t="shared" si="86"/>
        <v/>
      </c>
      <c r="BA194" s="10" t="str">
        <f t="shared" si="87"/>
        <v/>
      </c>
      <c r="BB194" s="10" t="str">
        <f t="shared" si="88"/>
        <v/>
      </c>
      <c r="BC194" s="10" t="str">
        <f t="shared" si="89"/>
        <v/>
      </c>
      <c r="BD194" s="10"/>
      <c r="BE194" s="10" t="str">
        <f t="shared" si="90"/>
        <v/>
      </c>
      <c r="BG194" s="10" t="b">
        <f t="shared" si="93"/>
        <v>1</v>
      </c>
      <c r="BH194" s="10" t="b">
        <f t="shared" si="91"/>
        <v>1</v>
      </c>
      <c r="BI194" s="10" t="b">
        <f t="shared" si="94"/>
        <v>0</v>
      </c>
      <c r="BJ194" s="10" t="b">
        <f t="shared" si="92"/>
        <v>0</v>
      </c>
    </row>
    <row r="195" spans="1:62" x14ac:dyDescent="0.35">
      <c r="A195" s="51"/>
      <c r="B195" s="28"/>
      <c r="C195" s="28" t="s">
        <v>4</v>
      </c>
      <c r="D195" s="28"/>
      <c r="E195" s="28" t="s">
        <v>4</v>
      </c>
      <c r="F195" s="28"/>
      <c r="G195" s="51" t="s">
        <v>4</v>
      </c>
      <c r="H195" s="28"/>
      <c r="I195" s="28" t="s">
        <v>4</v>
      </c>
      <c r="J195" s="28"/>
      <c r="K195" s="28" t="s">
        <v>4</v>
      </c>
      <c r="L195" s="28" t="s">
        <v>454</v>
      </c>
      <c r="M195" s="28"/>
      <c r="N195" s="28"/>
      <c r="O195" s="28" t="s">
        <v>4</v>
      </c>
      <c r="P195" s="51"/>
      <c r="Q195" s="28" t="s">
        <v>4</v>
      </c>
      <c r="R195" s="28"/>
      <c r="S195" s="28" t="s">
        <v>4</v>
      </c>
      <c r="T195" s="28"/>
      <c r="U195" s="28" t="s">
        <v>4</v>
      </c>
      <c r="V195" s="28"/>
      <c r="W195" s="28" t="s">
        <v>4</v>
      </c>
      <c r="X195" s="28"/>
      <c r="Y195" s="28" t="s">
        <v>4</v>
      </c>
      <c r="Z195" s="10" t="str">
        <f>IF(AND('Section 8'!$L$4=No,OR($BG195=FALSE,$BH195=FALSE)),Tab_NotReq,
IF(AND($A195="",$B195="",$D195="",$F195="",$H195="",$J195="",$P195="",$X195="",$AB195="",$AC195=""),"",
IF(COUNTIF($AB195:$BC195,Incomplete)&gt;=1,Incomplete_or_multiple_errors&amp;": "&amp;INDEX($AB$2:$BC$4,1,MATCH(Incomplete,$AB195:$BC195,0)),Complete)))</f>
        <v/>
      </c>
      <c r="AA195" s="27"/>
      <c r="AB195" s="10" t="str">
        <f t="shared" si="65"/>
        <v/>
      </c>
      <c r="AC195" s="10" t="str">
        <f>IF($AC$1=No,"",
IF(OR(BG195=FALSE,BH195=FALSE),"",
IF(AND(SUMPRODUCT(--(BI195:BI$1003=TRUE))=0,SUMPRODUCT(--(BJ195:BJ$1003=TRUE))=0),"",Incomplete)))</f>
        <v/>
      </c>
      <c r="AD195" s="10" t="str">
        <f t="shared" si="66"/>
        <v/>
      </c>
      <c r="AE195" s="10"/>
      <c r="AF195" s="10" t="str" cm="1">
        <f t="array" ref="AF195">IF(AF$1=No,"",IF(ISBLANK($A195)=TRUE,"",
IF(SUMPRODUCT(--('Section 11'!$C$4:$C$337=$A195))=0,Incomplete,Complete)))</f>
        <v/>
      </c>
      <c r="AG195" s="10" t="str">
        <f t="shared" si="67"/>
        <v/>
      </c>
      <c r="AH195" s="10" t="str">
        <f t="shared" si="68"/>
        <v/>
      </c>
      <c r="AI195" s="10" t="str">
        <f t="shared" si="69"/>
        <v/>
      </c>
      <c r="AJ195" s="10" t="str">
        <f t="shared" si="70"/>
        <v/>
      </c>
      <c r="AK195" s="10" t="str">
        <f t="shared" si="71"/>
        <v/>
      </c>
      <c r="AL195" s="10" t="str">
        <f t="shared" si="72"/>
        <v/>
      </c>
      <c r="AM195" s="10" t="str">
        <f t="shared" si="73"/>
        <v/>
      </c>
      <c r="AN195" s="10" t="str">
        <f t="shared" si="74"/>
        <v/>
      </c>
      <c r="AO195" s="10" t="str">
        <f t="shared" si="75"/>
        <v/>
      </c>
      <c r="AP195" s="10" t="str">
        <f t="shared" si="76"/>
        <v/>
      </c>
      <c r="AQ195" s="10" t="str">
        <f t="shared" si="77"/>
        <v/>
      </c>
      <c r="AR195" s="10" t="str">
        <f t="shared" si="78"/>
        <v/>
      </c>
      <c r="AS195" s="10" t="str">
        <f t="shared" si="79"/>
        <v/>
      </c>
      <c r="AT195" s="10" t="str">
        <f t="shared" si="80"/>
        <v/>
      </c>
      <c r="AU195" s="10" t="str">
        <f t="shared" si="81"/>
        <v/>
      </c>
      <c r="AV195" s="10" t="str">
        <f t="shared" si="82"/>
        <v/>
      </c>
      <c r="AW195" s="10" t="str">
        <f t="shared" si="83"/>
        <v/>
      </c>
      <c r="AX195" s="10" t="str">
        <f t="shared" si="84"/>
        <v/>
      </c>
      <c r="AY195" s="10" t="str">
        <f t="shared" si="85"/>
        <v/>
      </c>
      <c r="AZ195" s="10" t="str">
        <f t="shared" si="86"/>
        <v/>
      </c>
      <c r="BA195" s="10" t="str">
        <f t="shared" si="87"/>
        <v/>
      </c>
      <c r="BB195" s="10" t="str">
        <f t="shared" si="88"/>
        <v/>
      </c>
      <c r="BC195" s="10" t="str">
        <f t="shared" si="89"/>
        <v/>
      </c>
      <c r="BD195" s="10"/>
      <c r="BE195" s="10" t="str">
        <f t="shared" si="90"/>
        <v/>
      </c>
      <c r="BG195" s="10" t="b">
        <f t="shared" si="93"/>
        <v>1</v>
      </c>
      <c r="BH195" s="10" t="b">
        <f t="shared" si="91"/>
        <v>1</v>
      </c>
      <c r="BI195" s="10" t="b">
        <f t="shared" si="94"/>
        <v>0</v>
      </c>
      <c r="BJ195" s="10" t="b">
        <f t="shared" si="92"/>
        <v>0</v>
      </c>
    </row>
    <row r="196" spans="1:62" x14ac:dyDescent="0.35">
      <c r="A196" s="51"/>
      <c r="B196" s="28"/>
      <c r="C196" s="28" t="s">
        <v>4</v>
      </c>
      <c r="D196" s="28"/>
      <c r="E196" s="28" t="s">
        <v>4</v>
      </c>
      <c r="F196" s="28"/>
      <c r="G196" s="51" t="s">
        <v>4</v>
      </c>
      <c r="H196" s="28"/>
      <c r="I196" s="28" t="s">
        <v>4</v>
      </c>
      <c r="J196" s="28"/>
      <c r="K196" s="28" t="s">
        <v>4</v>
      </c>
      <c r="L196" s="28" t="s">
        <v>454</v>
      </c>
      <c r="M196" s="28"/>
      <c r="N196" s="28"/>
      <c r="O196" s="28" t="s">
        <v>4</v>
      </c>
      <c r="P196" s="51"/>
      <c r="Q196" s="28" t="s">
        <v>4</v>
      </c>
      <c r="R196" s="28"/>
      <c r="S196" s="28" t="s">
        <v>4</v>
      </c>
      <c r="T196" s="28"/>
      <c r="U196" s="28" t="s">
        <v>4</v>
      </c>
      <c r="V196" s="28"/>
      <c r="W196" s="28" t="s">
        <v>4</v>
      </c>
      <c r="X196" s="28"/>
      <c r="Y196" s="28" t="s">
        <v>4</v>
      </c>
      <c r="Z196" s="10" t="str">
        <f>IF(AND('Section 8'!$L$4=No,OR($BG196=FALSE,$BH196=FALSE)),Tab_NotReq,
IF(AND($A196="",$B196="",$D196="",$F196="",$H196="",$J196="",$P196="",$X196="",$AB196="",$AC196=""),"",
IF(COUNTIF($AB196:$BC196,Incomplete)&gt;=1,Incomplete_or_multiple_errors&amp;": "&amp;INDEX($AB$2:$BC$4,1,MATCH(Incomplete,$AB196:$BC196,0)),Complete)))</f>
        <v/>
      </c>
      <c r="AA196" s="27"/>
      <c r="AB196" s="10" t="str">
        <f t="shared" ref="AB196:AB259" si="95">IF(AB$1=No,"",
IF(AND(
$A196="", OR(BG196=FALSE,BH196=FALSE)),
Incomplete,""))</f>
        <v/>
      </c>
      <c r="AC196" s="10" t="str">
        <f>IF($AC$1=No,"",
IF(OR(BG196=FALSE,BH196=FALSE),"",
IF(AND(SUMPRODUCT(--(BI196:BI$1003=TRUE))=0,SUMPRODUCT(--(BJ196:BJ$1003=TRUE))=0),"",Incomplete)))</f>
        <v/>
      </c>
      <c r="AD196" s="10" t="str">
        <f t="shared" ref="AD196:AD259" si="96">IF(AD$1=No,"",IF($A196="", "",
IF(AND(L196=Not_reasonably_accessible, OR(M196&lt;&gt;"",N196&lt;&gt;"",AND(O196&lt;&gt;"",O196&lt;&gt;No))=TRUE)=TRUE, Incomplete, "")))</f>
        <v/>
      </c>
      <c r="AE196" s="10"/>
      <c r="AF196" s="10" t="str" cm="1">
        <f t="array" ref="AF196">IF(AF$1=No,"",IF(ISBLANK($A196)=TRUE,"",
IF(SUMPRODUCT(--('Section 11'!$C$4:$C$337=$A196))=0,Incomplete,Complete)))</f>
        <v/>
      </c>
      <c r="AG196" s="10" t="str">
        <f t="shared" ref="AG196:AG259" si="97">IF($AG$1=No,"",IF($A196="","",IF(B196="",Incomplete,IF(ISERROR(VLOOKUP(B196,APP_Codes,1,FALSE))=TRUE,Incomplete,Complete))))</f>
        <v/>
      </c>
      <c r="AH196" s="10" t="str">
        <f t="shared" ref="AH196:AH259" si="98">IF($AH$1=No,"",IF($A196="","",IF(C196="",Incomplete,IF(ISERROR(VLOOKUP(C196,YesNo_CBI,1,FALSE))=TRUE,Incomplete,Complete))))</f>
        <v/>
      </c>
      <c r="AI196" s="10" t="str">
        <f t="shared" ref="AI196:AI259" si="99">IF($AI$1=No,"",IF($A196="","",IF(D196="",Incomplete,IF(ISERROR(VLOOKUP(D196,SF_Codes,1,FALSE))=TRUE,Incomplete,Complete))))</f>
        <v/>
      </c>
      <c r="AJ196" s="10" t="str">
        <f t="shared" ref="AJ196:AJ259" si="100">IF($AJ$1=No,"",IF($A196="","",IF(E196="",Incomplete,IF(ISERROR(VLOOKUP(E196,YesNo_CBI,1,FALSE))=TRUE,Incomplete,Complete))))</f>
        <v/>
      </c>
      <c r="AK196" s="10" t="str">
        <f t="shared" ref="AK196:AK259" si="101">IF($AK$1=No,"",IF($A196="","",
IF(AND(F196="",OR(G196="",G196=No)),"",
IF(AND(F196="",OR(G196&lt;&gt;"",G196&lt;&gt;No)),Incomplete,
IF(AND(F196&lt;&gt;"",G196="")=TRUE,Incomplete,
IF(ISERROR(VLOOKUP(G196,YesNo_CBI,1,FALSE))=TRUE,
Incomplete,Complete))))))</f>
        <v/>
      </c>
      <c r="AL196" s="10" t="str">
        <f t="shared" ref="AL196:AL259" si="102">IF($AL$1=No,"",IF($A196="","",
IF(AND(H196="",OR(I196="",I196=No)),"",
IF(AND(H196="",OR(I196&lt;&gt;"",I196&lt;&gt;No)),Incomplete,
IF(AND(H196&lt;&gt;"",I196="")=TRUE,Incomplete,
IF(ISERROR(VLOOKUP(I196,YesNo_CBI,1,FALSE))=TRUE,
Incomplete,Complete))))))</f>
        <v/>
      </c>
      <c r="AM196" s="10" t="str">
        <f t="shared" ref="AM196:AM259" si="103">IF(AM$1=No, "", IF($A196="", "", IF($J196="", Incomplete, Complete)))</f>
        <v/>
      </c>
      <c r="AN196" s="10" t="str">
        <f t="shared" ref="AN196:AN259" si="104">IF(AN$1=No,"",IF($A196="","",IF(K196="",Incomplete,IF(ISERROR(VLOOKUP(K196,YesNo_CBI,1,FALSE))=TRUE,Incomplete,Complete))))</f>
        <v/>
      </c>
      <c r="AO196" s="10" t="str">
        <f t="shared" ref="AO196:AO259" si="105">IF($AO$1=No,"",IF($A196="","",IF(L196="",Incomplete,IF(ISERROR(VLOOKUP(L196,NRA,1,FALSE))=TRUE,Incomplete,Complete))))</f>
        <v/>
      </c>
      <c r="AP196" s="10" t="str">
        <f t="shared" ref="AP196:AP259" si="106">IF(AP$1=No,"",IF($A196="","",
IF(AD196=Incomplete, "",
IF(AND(L196=Not_reasonably_accessible,M196=""),"",
IF(AND(L196=Reasonably_accessible,OR(M196="",M196&lt;0,M196&gt;100)),Incomplete,
IF(LEN(M196)-LEN(INT(M196))&gt;5, Incomplete,
Complete))))))</f>
        <v/>
      </c>
      <c r="AQ196" s="10" t="str">
        <f t="shared" ref="AQ196:AQ259" si="107">IF(AQ$1=No,"",IF($A196="","",
IF(AD196=Incomplete,"",
IF(AND(L196=Not_reasonably_accessible,N196=""),"",
IF(AND(L196=Reasonably_accessible,OR(N196="",N196&lt;0,N196&gt;100,N196&lt;M196)),Incomplete,
IF(LEN(N196)-LEN(INT(N196))&gt;5,Incomplete,
Complete))))))</f>
        <v/>
      </c>
      <c r="AR196" s="10" t="str">
        <f t="shared" ref="AR196:AR259" si="108">IF(AR$1=No,"",IF($A196="","",
IF(AD196=Incomplete, "",IF(AND(L196=Not_reasonably_accessible,OR(O196=No,O196="")),"",
IF(AND(L196=Reasonably_accessible,O196=""),Incomplete,
IF(ISERROR(VLOOKUP(O196,YesNo_CBI,1,FALSE))=TRUE,Incomplete,
Complete))))))</f>
        <v/>
      </c>
      <c r="AS196" s="10" t="str">
        <f t="shared" ref="AS196:AS259" si="109">IF(AS$1=No,"",IF($A196="","",IF(P196="",Incomplete,IF(ISERROR(VLOOKUP(P196,Yes_No,1,FALSE))=TRUE,Incomplete,Complete))))</f>
        <v/>
      </c>
      <c r="AT196" s="10" t="str">
        <f t="shared" ref="AT196:AT259" si="110">IF(AT$1=No,"",IF($A196="","",IF(Q196="",Incomplete,IF(ISERROR(VLOOKUP(Q196,YesNo_CBI,1,FALSE))=TRUE,Incomplete,Complete))))</f>
        <v/>
      </c>
      <c r="AU196" s="10" t="str">
        <f t="shared" ref="AU196:AU259" si="111">IF(AU$1=No,"",IF($A196="","",
IF(R196="",Incomplete,
IF(ISERROR(VLOOKUP(R196,Yes_No,1,FALSE))=TRUE,Incomplete,Complete))))</f>
        <v/>
      </c>
      <c r="AV196" s="10" t="str">
        <f t="shared" ref="AV196:AV259" si="112">IF(AV$1=No,"",IF($A196="","",
IF(S196="",Incomplete,
IF(ISERROR(VLOOKUP(S196,YesNo_CBI,1,FALSE))=TRUE,Incomplete,Complete))))</f>
        <v/>
      </c>
      <c r="AW196" s="10" t="str">
        <f t="shared" ref="AW196:AW259" si="113">IF(AW$1=No,"",IF($A196="","",
IF(T196="",Incomplete,
IF(ISERROR(VLOOKUP(T196,Yes_No,1,FALSE))=TRUE,Incomplete,Complete))))</f>
        <v/>
      </c>
      <c r="AX196" s="10" t="str">
        <f t="shared" ref="AX196:AX259" si="114">IF(AX$1=No,"",IF($A196="","",
IF(U196="",Incomplete,
IF(ISERROR(VLOOKUP(U196,YesNo_CBI,1,FALSE))=TRUE,Incomplete,Complete))))</f>
        <v/>
      </c>
      <c r="AY196" s="10" t="str">
        <f t="shared" ref="AY196:AY259" si="115">IF(AY$1=No,"",IF($A196="","",
IF(V196="",Incomplete,
IF(ISERROR(VLOOKUP(V196,Yes_No,1,FALSE))=TRUE,Incomplete,Complete))))</f>
        <v/>
      </c>
      <c r="AZ196" s="10" t="str">
        <f t="shared" ref="AZ196:AZ259" si="116">IF(AZ$1=No,"",IF($A196="","",
IF(W196="",Incomplete,
IF(ISERROR(VLOOKUP(W196,YesNo_CBI,1,FALSE))=TRUE,Incomplete,Complete))))</f>
        <v/>
      </c>
      <c r="BA196" s="10" t="str">
        <f t="shared" ref="BA196:BA259" si="117">IF(BA$1=No,"",IF($A196="","",
IF(AND(X196="",Y196=""),"",
IF(AND(X196="",Y196&lt;&gt;""),Incomplete,
IF(X196&lt;&gt;"",Complete)))))</f>
        <v/>
      </c>
      <c r="BB196" s="10" t="str">
        <f t="shared" ref="BB196:BB259" si="118">IF(BB$1=No,"",IF($A196="","",
IF(AND(X196="",Y196=""),"",
IF(BA196=Incomplete,"",
IF(AND(X196&lt;&gt;"",Y196=""),Incomplete,
IF(ISERROR(VLOOKUP($Y196,YesNo_CBI,1,FALSE))=TRUE,Incomplete,Complete))))))</f>
        <v/>
      </c>
      <c r="BC196" s="10" t="str">
        <f t="shared" ref="BC196:BC259" si="119">IF($BC$1=No,"",IF($A196="","",
IF(AND(X196="",OR(Y196="",Y196=No)),"",
IF(AND(X196="",OR(Y196&lt;&gt;"",Y196&lt;&gt;No)),Incomplete,
IF(AND(X196&lt;&gt;"",Y196="")=TRUE,Incomplete,
IF(ISERROR(VLOOKUP(Y196,YesNo_CBI,1,FALSE))=TRUE,
Incomplete,Complete))))))</f>
        <v/>
      </c>
      <c r="BD196" s="10"/>
      <c r="BE196" s="10" t="str">
        <f t="shared" ref="BE196:BE259" si="120" xml:space="preserve"> CONCATENATE(A196,B196,D196)</f>
        <v/>
      </c>
      <c r="BG196" s="10" t="b">
        <f t="shared" si="93"/>
        <v>1</v>
      </c>
      <c r="BH196" s="10" t="b">
        <f t="shared" ref="BH196:BH259" si="121">AND(OR($C196="",$C196=No),OR($E196="",$E196=No),OR($G196="",$G196=No),OR($I196="",$I196=No),OR($K196="",$K196=No),OR($L196="",$L196=Reasonably_accessible),OR($O196="",$O196=No),OR($Q196="",$Q196=No),OR($S196="",$S196=No),OR($U196="",$U196=No),OR($W196="",$W196=No),OR($Y196="",$Y196=No))</f>
        <v>1</v>
      </c>
      <c r="BI196" s="10" t="b">
        <f t="shared" si="94"/>
        <v>0</v>
      </c>
      <c r="BJ196" s="10" t="b">
        <f t="shared" ref="BJ196:BJ259" si="122">OR(AND($C197&lt;&gt;"",$C197&lt;&gt;No),AND($E197&lt;&gt;"",$E197&lt;&gt;No),AND($G197&lt;&gt;"",$G197&lt;&gt;No),AND($I197&lt;&gt;"",$I197&lt;&gt;No),AND($K197&lt;&gt;"",$K197&lt;&gt;No),AND($L197&lt;&gt;"",$L197&lt;&gt;Reasonably_accessible),AND($O197&lt;&gt;"",$O197&lt;&gt;No),AND($Q197&lt;&gt;"",$Q197&lt;&gt;No),AND($S197&lt;&gt;"",$S197&lt;&gt;No),AND($U197&lt;&gt;"",$U197&lt;&gt;No),AND($W197&lt;&gt;"",$W197&lt;&gt;No),AND($Y197&lt;&gt;"",$Y197&lt;&gt;No))</f>
        <v>0</v>
      </c>
    </row>
    <row r="197" spans="1:62" x14ac:dyDescent="0.35">
      <c r="A197" s="51"/>
      <c r="B197" s="28"/>
      <c r="C197" s="28" t="s">
        <v>4</v>
      </c>
      <c r="D197" s="28"/>
      <c r="E197" s="28" t="s">
        <v>4</v>
      </c>
      <c r="F197" s="28"/>
      <c r="G197" s="51" t="s">
        <v>4</v>
      </c>
      <c r="H197" s="28"/>
      <c r="I197" s="28" t="s">
        <v>4</v>
      </c>
      <c r="J197" s="28"/>
      <c r="K197" s="28" t="s">
        <v>4</v>
      </c>
      <c r="L197" s="28" t="s">
        <v>454</v>
      </c>
      <c r="M197" s="28"/>
      <c r="N197" s="28"/>
      <c r="O197" s="28" t="s">
        <v>4</v>
      </c>
      <c r="P197" s="51"/>
      <c r="Q197" s="28" t="s">
        <v>4</v>
      </c>
      <c r="R197" s="28"/>
      <c r="S197" s="28" t="s">
        <v>4</v>
      </c>
      <c r="T197" s="28"/>
      <c r="U197" s="28" t="s">
        <v>4</v>
      </c>
      <c r="V197" s="28"/>
      <c r="W197" s="28" t="s">
        <v>4</v>
      </c>
      <c r="X197" s="28"/>
      <c r="Y197" s="28" t="s">
        <v>4</v>
      </c>
      <c r="Z197" s="10" t="str">
        <f>IF(AND('Section 8'!$L$4=No,OR($BG197=FALSE,$BH197=FALSE)),Tab_NotReq,
IF(AND($A197="",$B197="",$D197="",$F197="",$H197="",$J197="",$P197="",$X197="",$AB197="",$AC197=""),"",
IF(COUNTIF($AB197:$BC197,Incomplete)&gt;=1,Incomplete_or_multiple_errors&amp;": "&amp;INDEX($AB$2:$BC$4,1,MATCH(Incomplete,$AB197:$BC197,0)),Complete)))</f>
        <v/>
      </c>
      <c r="AA197" s="27"/>
      <c r="AB197" s="10" t="str">
        <f t="shared" si="95"/>
        <v/>
      </c>
      <c r="AC197" s="10" t="str">
        <f>IF($AC$1=No,"",
IF(OR(BG197=FALSE,BH197=FALSE),"",
IF(AND(SUMPRODUCT(--(BI197:BI$1003=TRUE))=0,SUMPRODUCT(--(BJ197:BJ$1003=TRUE))=0),"",Incomplete)))</f>
        <v/>
      </c>
      <c r="AD197" s="10" t="str">
        <f t="shared" si="96"/>
        <v/>
      </c>
      <c r="AE197" s="10"/>
      <c r="AF197" s="10" t="str" cm="1">
        <f t="array" ref="AF197">IF(AF$1=No,"",IF(ISBLANK($A197)=TRUE,"",
IF(SUMPRODUCT(--('Section 11'!$C$4:$C$337=$A197))=0,Incomplete,Complete)))</f>
        <v/>
      </c>
      <c r="AG197" s="10" t="str">
        <f t="shared" si="97"/>
        <v/>
      </c>
      <c r="AH197" s="10" t="str">
        <f t="shared" si="98"/>
        <v/>
      </c>
      <c r="AI197" s="10" t="str">
        <f t="shared" si="99"/>
        <v/>
      </c>
      <c r="AJ197" s="10" t="str">
        <f t="shared" si="100"/>
        <v/>
      </c>
      <c r="AK197" s="10" t="str">
        <f t="shared" si="101"/>
        <v/>
      </c>
      <c r="AL197" s="10" t="str">
        <f t="shared" si="102"/>
        <v/>
      </c>
      <c r="AM197" s="10" t="str">
        <f t="shared" si="103"/>
        <v/>
      </c>
      <c r="AN197" s="10" t="str">
        <f t="shared" si="104"/>
        <v/>
      </c>
      <c r="AO197" s="10" t="str">
        <f t="shared" si="105"/>
        <v/>
      </c>
      <c r="AP197" s="10" t="str">
        <f t="shared" si="106"/>
        <v/>
      </c>
      <c r="AQ197" s="10" t="str">
        <f t="shared" si="107"/>
        <v/>
      </c>
      <c r="AR197" s="10" t="str">
        <f t="shared" si="108"/>
        <v/>
      </c>
      <c r="AS197" s="10" t="str">
        <f t="shared" si="109"/>
        <v/>
      </c>
      <c r="AT197" s="10" t="str">
        <f t="shared" si="110"/>
        <v/>
      </c>
      <c r="AU197" s="10" t="str">
        <f t="shared" si="111"/>
        <v/>
      </c>
      <c r="AV197" s="10" t="str">
        <f t="shared" si="112"/>
        <v/>
      </c>
      <c r="AW197" s="10" t="str">
        <f t="shared" si="113"/>
        <v/>
      </c>
      <c r="AX197" s="10" t="str">
        <f t="shared" si="114"/>
        <v/>
      </c>
      <c r="AY197" s="10" t="str">
        <f t="shared" si="115"/>
        <v/>
      </c>
      <c r="AZ197" s="10" t="str">
        <f t="shared" si="116"/>
        <v/>
      </c>
      <c r="BA197" s="10" t="str">
        <f t="shared" si="117"/>
        <v/>
      </c>
      <c r="BB197" s="10" t="str">
        <f t="shared" si="118"/>
        <v/>
      </c>
      <c r="BC197" s="10" t="str">
        <f t="shared" si="119"/>
        <v/>
      </c>
      <c r="BD197" s="10"/>
      <c r="BE197" s="10" t="str">
        <f t="shared" si="120"/>
        <v/>
      </c>
      <c r="BG197" s="10" t="b">
        <f t="shared" ref="BG197:BG260" si="123">AND($A197="",$B197="",$F197="",$D197="",$H197="",$J197="",$M197="",$N197="",$P197="",$R197="",$T197="",$V197="",$X197="")</f>
        <v>1</v>
      </c>
      <c r="BH197" s="10" t="b">
        <f t="shared" si="121"/>
        <v>1</v>
      </c>
      <c r="BI197" s="10" t="b">
        <f t="shared" ref="BI197:BI260" si="124">OR($A198&lt;&gt;"",$B198&lt;&gt;"",$D198&lt;&gt;"",$F198&lt;&gt;"",$H198&lt;&gt;"",$J198&lt;&gt;"",$M198&lt;&gt;"",$N198&lt;&gt;"",$P198&lt;&gt;"",$R198&lt;&gt;"",$T198&lt;&gt;"",$V198&lt;&gt;"",$X198&lt;&gt;"")</f>
        <v>0</v>
      </c>
      <c r="BJ197" s="10" t="b">
        <f t="shared" si="122"/>
        <v>0</v>
      </c>
    </row>
    <row r="198" spans="1:62" x14ac:dyDescent="0.35">
      <c r="A198" s="51"/>
      <c r="B198" s="28"/>
      <c r="C198" s="28" t="s">
        <v>4</v>
      </c>
      <c r="D198" s="28"/>
      <c r="E198" s="28" t="s">
        <v>4</v>
      </c>
      <c r="F198" s="28"/>
      <c r="G198" s="51" t="s">
        <v>4</v>
      </c>
      <c r="H198" s="28"/>
      <c r="I198" s="28" t="s">
        <v>4</v>
      </c>
      <c r="J198" s="28"/>
      <c r="K198" s="28" t="s">
        <v>4</v>
      </c>
      <c r="L198" s="28" t="s">
        <v>454</v>
      </c>
      <c r="M198" s="28"/>
      <c r="N198" s="28"/>
      <c r="O198" s="28" t="s">
        <v>4</v>
      </c>
      <c r="P198" s="51"/>
      <c r="Q198" s="28" t="s">
        <v>4</v>
      </c>
      <c r="R198" s="28"/>
      <c r="S198" s="28" t="s">
        <v>4</v>
      </c>
      <c r="T198" s="28"/>
      <c r="U198" s="28" t="s">
        <v>4</v>
      </c>
      <c r="V198" s="28"/>
      <c r="W198" s="28" t="s">
        <v>4</v>
      </c>
      <c r="X198" s="28"/>
      <c r="Y198" s="28" t="s">
        <v>4</v>
      </c>
      <c r="Z198" s="10" t="str">
        <f>IF(AND('Section 8'!$L$4=No,OR($BG198=FALSE,$BH198=FALSE)),Tab_NotReq,
IF(AND($A198="",$B198="",$D198="",$F198="",$H198="",$J198="",$P198="",$X198="",$AB198="",$AC198=""),"",
IF(COUNTIF($AB198:$BC198,Incomplete)&gt;=1,Incomplete_or_multiple_errors&amp;": "&amp;INDEX($AB$2:$BC$4,1,MATCH(Incomplete,$AB198:$BC198,0)),Complete)))</f>
        <v/>
      </c>
      <c r="AA198" s="27"/>
      <c r="AB198" s="10" t="str">
        <f t="shared" si="95"/>
        <v/>
      </c>
      <c r="AC198" s="10" t="str">
        <f>IF($AC$1=No,"",
IF(OR(BG198=FALSE,BH198=FALSE),"",
IF(AND(SUMPRODUCT(--(BI198:BI$1003=TRUE))=0,SUMPRODUCT(--(BJ198:BJ$1003=TRUE))=0),"",Incomplete)))</f>
        <v/>
      </c>
      <c r="AD198" s="10" t="str">
        <f t="shared" si="96"/>
        <v/>
      </c>
      <c r="AE198" s="10"/>
      <c r="AF198" s="10" t="str" cm="1">
        <f t="array" ref="AF198">IF(AF$1=No,"",IF(ISBLANK($A198)=TRUE,"",
IF(SUMPRODUCT(--('Section 11'!$C$4:$C$337=$A198))=0,Incomplete,Complete)))</f>
        <v/>
      </c>
      <c r="AG198" s="10" t="str">
        <f t="shared" si="97"/>
        <v/>
      </c>
      <c r="AH198" s="10" t="str">
        <f t="shared" si="98"/>
        <v/>
      </c>
      <c r="AI198" s="10" t="str">
        <f t="shared" si="99"/>
        <v/>
      </c>
      <c r="AJ198" s="10" t="str">
        <f t="shared" si="100"/>
        <v/>
      </c>
      <c r="AK198" s="10" t="str">
        <f t="shared" si="101"/>
        <v/>
      </c>
      <c r="AL198" s="10" t="str">
        <f t="shared" si="102"/>
        <v/>
      </c>
      <c r="AM198" s="10" t="str">
        <f t="shared" si="103"/>
        <v/>
      </c>
      <c r="AN198" s="10" t="str">
        <f t="shared" si="104"/>
        <v/>
      </c>
      <c r="AO198" s="10" t="str">
        <f t="shared" si="105"/>
        <v/>
      </c>
      <c r="AP198" s="10" t="str">
        <f t="shared" si="106"/>
        <v/>
      </c>
      <c r="AQ198" s="10" t="str">
        <f t="shared" si="107"/>
        <v/>
      </c>
      <c r="AR198" s="10" t="str">
        <f t="shared" si="108"/>
        <v/>
      </c>
      <c r="AS198" s="10" t="str">
        <f t="shared" si="109"/>
        <v/>
      </c>
      <c r="AT198" s="10" t="str">
        <f t="shared" si="110"/>
        <v/>
      </c>
      <c r="AU198" s="10" t="str">
        <f t="shared" si="111"/>
        <v/>
      </c>
      <c r="AV198" s="10" t="str">
        <f t="shared" si="112"/>
        <v/>
      </c>
      <c r="AW198" s="10" t="str">
        <f t="shared" si="113"/>
        <v/>
      </c>
      <c r="AX198" s="10" t="str">
        <f t="shared" si="114"/>
        <v/>
      </c>
      <c r="AY198" s="10" t="str">
        <f t="shared" si="115"/>
        <v/>
      </c>
      <c r="AZ198" s="10" t="str">
        <f t="shared" si="116"/>
        <v/>
      </c>
      <c r="BA198" s="10" t="str">
        <f t="shared" si="117"/>
        <v/>
      </c>
      <c r="BB198" s="10" t="str">
        <f t="shared" si="118"/>
        <v/>
      </c>
      <c r="BC198" s="10" t="str">
        <f t="shared" si="119"/>
        <v/>
      </c>
      <c r="BD198" s="10"/>
      <c r="BE198" s="10" t="str">
        <f t="shared" si="120"/>
        <v/>
      </c>
      <c r="BG198" s="10" t="b">
        <f t="shared" si="123"/>
        <v>1</v>
      </c>
      <c r="BH198" s="10" t="b">
        <f t="shared" si="121"/>
        <v>1</v>
      </c>
      <c r="BI198" s="10" t="b">
        <f t="shared" si="124"/>
        <v>0</v>
      </c>
      <c r="BJ198" s="10" t="b">
        <f t="shared" si="122"/>
        <v>0</v>
      </c>
    </row>
    <row r="199" spans="1:62" x14ac:dyDescent="0.35">
      <c r="A199" s="51"/>
      <c r="B199" s="28"/>
      <c r="C199" s="28" t="s">
        <v>4</v>
      </c>
      <c r="D199" s="28"/>
      <c r="E199" s="28" t="s">
        <v>4</v>
      </c>
      <c r="F199" s="28"/>
      <c r="G199" s="51" t="s">
        <v>4</v>
      </c>
      <c r="H199" s="28"/>
      <c r="I199" s="28" t="s">
        <v>4</v>
      </c>
      <c r="J199" s="28"/>
      <c r="K199" s="28" t="s">
        <v>4</v>
      </c>
      <c r="L199" s="28" t="s">
        <v>454</v>
      </c>
      <c r="M199" s="28"/>
      <c r="N199" s="28"/>
      <c r="O199" s="28" t="s">
        <v>4</v>
      </c>
      <c r="P199" s="51"/>
      <c r="Q199" s="28" t="s">
        <v>4</v>
      </c>
      <c r="R199" s="28"/>
      <c r="S199" s="28" t="s">
        <v>4</v>
      </c>
      <c r="T199" s="28"/>
      <c r="U199" s="28" t="s">
        <v>4</v>
      </c>
      <c r="V199" s="28"/>
      <c r="W199" s="28" t="s">
        <v>4</v>
      </c>
      <c r="X199" s="28"/>
      <c r="Y199" s="28" t="s">
        <v>4</v>
      </c>
      <c r="Z199" s="10" t="str">
        <f>IF(AND('Section 8'!$L$4=No,OR($BG199=FALSE,$BH199=FALSE)),Tab_NotReq,
IF(AND($A199="",$B199="",$D199="",$F199="",$H199="",$J199="",$P199="",$X199="",$AB199="",$AC199=""),"",
IF(COUNTIF($AB199:$BC199,Incomplete)&gt;=1,Incomplete_or_multiple_errors&amp;": "&amp;INDEX($AB$2:$BC$4,1,MATCH(Incomplete,$AB199:$BC199,0)),Complete)))</f>
        <v/>
      </c>
      <c r="AA199" s="27"/>
      <c r="AB199" s="10" t="str">
        <f t="shared" si="95"/>
        <v/>
      </c>
      <c r="AC199" s="10" t="str">
        <f>IF($AC$1=No,"",
IF(OR(BG199=FALSE,BH199=FALSE),"",
IF(AND(SUMPRODUCT(--(BI199:BI$1003=TRUE))=0,SUMPRODUCT(--(BJ199:BJ$1003=TRUE))=0),"",Incomplete)))</f>
        <v/>
      </c>
      <c r="AD199" s="10" t="str">
        <f t="shared" si="96"/>
        <v/>
      </c>
      <c r="AE199" s="10"/>
      <c r="AF199" s="10" t="str" cm="1">
        <f t="array" ref="AF199">IF(AF$1=No,"",IF(ISBLANK($A199)=TRUE,"",
IF(SUMPRODUCT(--('Section 11'!$C$4:$C$337=$A199))=0,Incomplete,Complete)))</f>
        <v/>
      </c>
      <c r="AG199" s="10" t="str">
        <f t="shared" si="97"/>
        <v/>
      </c>
      <c r="AH199" s="10" t="str">
        <f t="shared" si="98"/>
        <v/>
      </c>
      <c r="AI199" s="10" t="str">
        <f t="shared" si="99"/>
        <v/>
      </c>
      <c r="AJ199" s="10" t="str">
        <f t="shared" si="100"/>
        <v/>
      </c>
      <c r="AK199" s="10" t="str">
        <f t="shared" si="101"/>
        <v/>
      </c>
      <c r="AL199" s="10" t="str">
        <f t="shared" si="102"/>
        <v/>
      </c>
      <c r="AM199" s="10" t="str">
        <f t="shared" si="103"/>
        <v/>
      </c>
      <c r="AN199" s="10" t="str">
        <f t="shared" si="104"/>
        <v/>
      </c>
      <c r="AO199" s="10" t="str">
        <f t="shared" si="105"/>
        <v/>
      </c>
      <c r="AP199" s="10" t="str">
        <f t="shared" si="106"/>
        <v/>
      </c>
      <c r="AQ199" s="10" t="str">
        <f t="shared" si="107"/>
        <v/>
      </c>
      <c r="AR199" s="10" t="str">
        <f t="shared" si="108"/>
        <v/>
      </c>
      <c r="AS199" s="10" t="str">
        <f t="shared" si="109"/>
        <v/>
      </c>
      <c r="AT199" s="10" t="str">
        <f t="shared" si="110"/>
        <v/>
      </c>
      <c r="AU199" s="10" t="str">
        <f t="shared" si="111"/>
        <v/>
      </c>
      <c r="AV199" s="10" t="str">
        <f t="shared" si="112"/>
        <v/>
      </c>
      <c r="AW199" s="10" t="str">
        <f t="shared" si="113"/>
        <v/>
      </c>
      <c r="AX199" s="10" t="str">
        <f t="shared" si="114"/>
        <v/>
      </c>
      <c r="AY199" s="10" t="str">
        <f t="shared" si="115"/>
        <v/>
      </c>
      <c r="AZ199" s="10" t="str">
        <f t="shared" si="116"/>
        <v/>
      </c>
      <c r="BA199" s="10" t="str">
        <f t="shared" si="117"/>
        <v/>
      </c>
      <c r="BB199" s="10" t="str">
        <f t="shared" si="118"/>
        <v/>
      </c>
      <c r="BC199" s="10" t="str">
        <f t="shared" si="119"/>
        <v/>
      </c>
      <c r="BD199" s="10"/>
      <c r="BE199" s="10" t="str">
        <f t="shared" si="120"/>
        <v/>
      </c>
      <c r="BG199" s="10" t="b">
        <f t="shared" si="123"/>
        <v>1</v>
      </c>
      <c r="BH199" s="10" t="b">
        <f t="shared" si="121"/>
        <v>1</v>
      </c>
      <c r="BI199" s="10" t="b">
        <f t="shared" si="124"/>
        <v>0</v>
      </c>
      <c r="BJ199" s="10" t="b">
        <f t="shared" si="122"/>
        <v>0</v>
      </c>
    </row>
    <row r="200" spans="1:62" x14ac:dyDescent="0.35">
      <c r="A200" s="51"/>
      <c r="B200" s="28"/>
      <c r="C200" s="28" t="s">
        <v>4</v>
      </c>
      <c r="D200" s="28"/>
      <c r="E200" s="28" t="s">
        <v>4</v>
      </c>
      <c r="F200" s="28"/>
      <c r="G200" s="51" t="s">
        <v>4</v>
      </c>
      <c r="H200" s="28"/>
      <c r="I200" s="28" t="s">
        <v>4</v>
      </c>
      <c r="J200" s="28"/>
      <c r="K200" s="28" t="s">
        <v>4</v>
      </c>
      <c r="L200" s="28" t="s">
        <v>454</v>
      </c>
      <c r="M200" s="28"/>
      <c r="N200" s="28"/>
      <c r="O200" s="28" t="s">
        <v>4</v>
      </c>
      <c r="P200" s="51"/>
      <c r="Q200" s="28" t="s">
        <v>4</v>
      </c>
      <c r="R200" s="28"/>
      <c r="S200" s="28" t="s">
        <v>4</v>
      </c>
      <c r="T200" s="28"/>
      <c r="U200" s="28" t="s">
        <v>4</v>
      </c>
      <c r="V200" s="28"/>
      <c r="W200" s="28" t="s">
        <v>4</v>
      </c>
      <c r="X200" s="28"/>
      <c r="Y200" s="28" t="s">
        <v>4</v>
      </c>
      <c r="Z200" s="10" t="str">
        <f>IF(AND('Section 8'!$L$4=No,OR($BG200=FALSE,$BH200=FALSE)),Tab_NotReq,
IF(AND($A200="",$B200="",$D200="",$F200="",$H200="",$J200="",$P200="",$X200="",$AB200="",$AC200=""),"",
IF(COUNTIF($AB200:$BC200,Incomplete)&gt;=1,Incomplete_or_multiple_errors&amp;": "&amp;INDEX($AB$2:$BC$4,1,MATCH(Incomplete,$AB200:$BC200,0)),Complete)))</f>
        <v/>
      </c>
      <c r="AA200" s="27"/>
      <c r="AB200" s="10" t="str">
        <f t="shared" si="95"/>
        <v/>
      </c>
      <c r="AC200" s="10" t="str">
        <f>IF($AC$1=No,"",
IF(OR(BG200=FALSE,BH200=FALSE),"",
IF(AND(SUMPRODUCT(--(BI200:BI$1003=TRUE))=0,SUMPRODUCT(--(BJ200:BJ$1003=TRUE))=0),"",Incomplete)))</f>
        <v/>
      </c>
      <c r="AD200" s="10" t="str">
        <f t="shared" si="96"/>
        <v/>
      </c>
      <c r="AE200" s="10"/>
      <c r="AF200" s="10" t="str" cm="1">
        <f t="array" ref="AF200">IF(AF$1=No,"",IF(ISBLANK($A200)=TRUE,"",
IF(SUMPRODUCT(--('Section 11'!$C$4:$C$337=$A200))=0,Incomplete,Complete)))</f>
        <v/>
      </c>
      <c r="AG200" s="10" t="str">
        <f t="shared" si="97"/>
        <v/>
      </c>
      <c r="AH200" s="10" t="str">
        <f t="shared" si="98"/>
        <v/>
      </c>
      <c r="AI200" s="10" t="str">
        <f t="shared" si="99"/>
        <v/>
      </c>
      <c r="AJ200" s="10" t="str">
        <f t="shared" si="100"/>
        <v/>
      </c>
      <c r="AK200" s="10" t="str">
        <f t="shared" si="101"/>
        <v/>
      </c>
      <c r="AL200" s="10" t="str">
        <f t="shared" si="102"/>
        <v/>
      </c>
      <c r="AM200" s="10" t="str">
        <f t="shared" si="103"/>
        <v/>
      </c>
      <c r="AN200" s="10" t="str">
        <f t="shared" si="104"/>
        <v/>
      </c>
      <c r="AO200" s="10" t="str">
        <f t="shared" si="105"/>
        <v/>
      </c>
      <c r="AP200" s="10" t="str">
        <f t="shared" si="106"/>
        <v/>
      </c>
      <c r="AQ200" s="10" t="str">
        <f t="shared" si="107"/>
        <v/>
      </c>
      <c r="AR200" s="10" t="str">
        <f t="shared" si="108"/>
        <v/>
      </c>
      <c r="AS200" s="10" t="str">
        <f t="shared" si="109"/>
        <v/>
      </c>
      <c r="AT200" s="10" t="str">
        <f t="shared" si="110"/>
        <v/>
      </c>
      <c r="AU200" s="10" t="str">
        <f t="shared" si="111"/>
        <v/>
      </c>
      <c r="AV200" s="10" t="str">
        <f t="shared" si="112"/>
        <v/>
      </c>
      <c r="AW200" s="10" t="str">
        <f t="shared" si="113"/>
        <v/>
      </c>
      <c r="AX200" s="10" t="str">
        <f t="shared" si="114"/>
        <v/>
      </c>
      <c r="AY200" s="10" t="str">
        <f t="shared" si="115"/>
        <v/>
      </c>
      <c r="AZ200" s="10" t="str">
        <f t="shared" si="116"/>
        <v/>
      </c>
      <c r="BA200" s="10" t="str">
        <f t="shared" si="117"/>
        <v/>
      </c>
      <c r="BB200" s="10" t="str">
        <f t="shared" si="118"/>
        <v/>
      </c>
      <c r="BC200" s="10" t="str">
        <f t="shared" si="119"/>
        <v/>
      </c>
      <c r="BD200" s="10"/>
      <c r="BE200" s="10" t="str">
        <f t="shared" si="120"/>
        <v/>
      </c>
      <c r="BG200" s="10" t="b">
        <f t="shared" si="123"/>
        <v>1</v>
      </c>
      <c r="BH200" s="10" t="b">
        <f t="shared" si="121"/>
        <v>1</v>
      </c>
      <c r="BI200" s="10" t="b">
        <f t="shared" si="124"/>
        <v>0</v>
      </c>
      <c r="BJ200" s="10" t="b">
        <f t="shared" si="122"/>
        <v>0</v>
      </c>
    </row>
    <row r="201" spans="1:62" x14ac:dyDescent="0.35">
      <c r="A201" s="51"/>
      <c r="B201" s="28"/>
      <c r="C201" s="28" t="s">
        <v>4</v>
      </c>
      <c r="D201" s="28"/>
      <c r="E201" s="28" t="s">
        <v>4</v>
      </c>
      <c r="F201" s="28"/>
      <c r="G201" s="51" t="s">
        <v>4</v>
      </c>
      <c r="H201" s="28"/>
      <c r="I201" s="28" t="s">
        <v>4</v>
      </c>
      <c r="J201" s="28"/>
      <c r="K201" s="28" t="s">
        <v>4</v>
      </c>
      <c r="L201" s="28" t="s">
        <v>454</v>
      </c>
      <c r="M201" s="28"/>
      <c r="N201" s="28"/>
      <c r="O201" s="28" t="s">
        <v>4</v>
      </c>
      <c r="P201" s="51"/>
      <c r="Q201" s="28" t="s">
        <v>4</v>
      </c>
      <c r="R201" s="28"/>
      <c r="S201" s="28" t="s">
        <v>4</v>
      </c>
      <c r="T201" s="28"/>
      <c r="U201" s="28" t="s">
        <v>4</v>
      </c>
      <c r="V201" s="28"/>
      <c r="W201" s="28" t="s">
        <v>4</v>
      </c>
      <c r="X201" s="28"/>
      <c r="Y201" s="28" t="s">
        <v>4</v>
      </c>
      <c r="Z201" s="10" t="str">
        <f>IF(AND('Section 8'!$L$4=No,OR($BG201=FALSE,$BH201=FALSE)),Tab_NotReq,
IF(AND($A201="",$B201="",$D201="",$F201="",$H201="",$J201="",$P201="",$X201="",$AB201="",$AC201=""),"",
IF(COUNTIF($AB201:$BC201,Incomplete)&gt;=1,Incomplete_or_multiple_errors&amp;": "&amp;INDEX($AB$2:$BC$4,1,MATCH(Incomplete,$AB201:$BC201,0)),Complete)))</f>
        <v/>
      </c>
      <c r="AA201" s="27"/>
      <c r="AB201" s="10" t="str">
        <f t="shared" si="95"/>
        <v/>
      </c>
      <c r="AC201" s="10" t="str">
        <f>IF($AC$1=No,"",
IF(OR(BG201=FALSE,BH201=FALSE),"",
IF(AND(SUMPRODUCT(--(BI201:BI$1003=TRUE))=0,SUMPRODUCT(--(BJ201:BJ$1003=TRUE))=0),"",Incomplete)))</f>
        <v/>
      </c>
      <c r="AD201" s="10" t="str">
        <f t="shared" si="96"/>
        <v/>
      </c>
      <c r="AE201" s="10"/>
      <c r="AF201" s="10" t="str" cm="1">
        <f t="array" ref="AF201">IF(AF$1=No,"",IF(ISBLANK($A201)=TRUE,"",
IF(SUMPRODUCT(--('Section 11'!$C$4:$C$337=$A201))=0,Incomplete,Complete)))</f>
        <v/>
      </c>
      <c r="AG201" s="10" t="str">
        <f t="shared" si="97"/>
        <v/>
      </c>
      <c r="AH201" s="10" t="str">
        <f t="shared" si="98"/>
        <v/>
      </c>
      <c r="AI201" s="10" t="str">
        <f t="shared" si="99"/>
        <v/>
      </c>
      <c r="AJ201" s="10" t="str">
        <f t="shared" si="100"/>
        <v/>
      </c>
      <c r="AK201" s="10" t="str">
        <f t="shared" si="101"/>
        <v/>
      </c>
      <c r="AL201" s="10" t="str">
        <f t="shared" si="102"/>
        <v/>
      </c>
      <c r="AM201" s="10" t="str">
        <f t="shared" si="103"/>
        <v/>
      </c>
      <c r="AN201" s="10" t="str">
        <f t="shared" si="104"/>
        <v/>
      </c>
      <c r="AO201" s="10" t="str">
        <f t="shared" si="105"/>
        <v/>
      </c>
      <c r="AP201" s="10" t="str">
        <f t="shared" si="106"/>
        <v/>
      </c>
      <c r="AQ201" s="10" t="str">
        <f t="shared" si="107"/>
        <v/>
      </c>
      <c r="AR201" s="10" t="str">
        <f t="shared" si="108"/>
        <v/>
      </c>
      <c r="AS201" s="10" t="str">
        <f t="shared" si="109"/>
        <v/>
      </c>
      <c r="AT201" s="10" t="str">
        <f t="shared" si="110"/>
        <v/>
      </c>
      <c r="AU201" s="10" t="str">
        <f t="shared" si="111"/>
        <v/>
      </c>
      <c r="AV201" s="10" t="str">
        <f t="shared" si="112"/>
        <v/>
      </c>
      <c r="AW201" s="10" t="str">
        <f t="shared" si="113"/>
        <v/>
      </c>
      <c r="AX201" s="10" t="str">
        <f t="shared" si="114"/>
        <v/>
      </c>
      <c r="AY201" s="10" t="str">
        <f t="shared" si="115"/>
        <v/>
      </c>
      <c r="AZ201" s="10" t="str">
        <f t="shared" si="116"/>
        <v/>
      </c>
      <c r="BA201" s="10" t="str">
        <f t="shared" si="117"/>
        <v/>
      </c>
      <c r="BB201" s="10" t="str">
        <f t="shared" si="118"/>
        <v/>
      </c>
      <c r="BC201" s="10" t="str">
        <f t="shared" si="119"/>
        <v/>
      </c>
      <c r="BD201" s="10"/>
      <c r="BE201" s="10" t="str">
        <f t="shared" si="120"/>
        <v/>
      </c>
      <c r="BG201" s="10" t="b">
        <f t="shared" si="123"/>
        <v>1</v>
      </c>
      <c r="BH201" s="10" t="b">
        <f t="shared" si="121"/>
        <v>1</v>
      </c>
      <c r="BI201" s="10" t="b">
        <f t="shared" si="124"/>
        <v>0</v>
      </c>
      <c r="BJ201" s="10" t="b">
        <f t="shared" si="122"/>
        <v>0</v>
      </c>
    </row>
    <row r="202" spans="1:62" x14ac:dyDescent="0.35">
      <c r="A202" s="51"/>
      <c r="B202" s="28"/>
      <c r="C202" s="28" t="s">
        <v>4</v>
      </c>
      <c r="D202" s="28"/>
      <c r="E202" s="28" t="s">
        <v>4</v>
      </c>
      <c r="F202" s="28"/>
      <c r="G202" s="51" t="s">
        <v>4</v>
      </c>
      <c r="H202" s="28"/>
      <c r="I202" s="28" t="s">
        <v>4</v>
      </c>
      <c r="J202" s="28"/>
      <c r="K202" s="28" t="s">
        <v>4</v>
      </c>
      <c r="L202" s="28" t="s">
        <v>454</v>
      </c>
      <c r="M202" s="28"/>
      <c r="N202" s="28"/>
      <c r="O202" s="28" t="s">
        <v>4</v>
      </c>
      <c r="P202" s="51"/>
      <c r="Q202" s="28" t="s">
        <v>4</v>
      </c>
      <c r="R202" s="28"/>
      <c r="S202" s="28" t="s">
        <v>4</v>
      </c>
      <c r="T202" s="28"/>
      <c r="U202" s="28" t="s">
        <v>4</v>
      </c>
      <c r="V202" s="28"/>
      <c r="W202" s="28" t="s">
        <v>4</v>
      </c>
      <c r="X202" s="28"/>
      <c r="Y202" s="28" t="s">
        <v>4</v>
      </c>
      <c r="Z202" s="10" t="str">
        <f>IF(AND('Section 8'!$L$4=No,OR($BG202=FALSE,$BH202=FALSE)),Tab_NotReq,
IF(AND($A202="",$B202="",$D202="",$F202="",$H202="",$J202="",$P202="",$X202="",$AB202="",$AC202=""),"",
IF(COUNTIF($AB202:$BC202,Incomplete)&gt;=1,Incomplete_or_multiple_errors&amp;": "&amp;INDEX($AB$2:$BC$4,1,MATCH(Incomplete,$AB202:$BC202,0)),Complete)))</f>
        <v/>
      </c>
      <c r="AA202" s="27"/>
      <c r="AB202" s="10" t="str">
        <f t="shared" si="95"/>
        <v/>
      </c>
      <c r="AC202" s="10" t="str">
        <f>IF($AC$1=No,"",
IF(OR(BG202=FALSE,BH202=FALSE),"",
IF(AND(SUMPRODUCT(--(BI202:BI$1003=TRUE))=0,SUMPRODUCT(--(BJ202:BJ$1003=TRUE))=0),"",Incomplete)))</f>
        <v/>
      </c>
      <c r="AD202" s="10" t="str">
        <f t="shared" si="96"/>
        <v/>
      </c>
      <c r="AE202" s="10"/>
      <c r="AF202" s="10" t="str" cm="1">
        <f t="array" ref="AF202">IF(AF$1=No,"",IF(ISBLANK($A202)=TRUE,"",
IF(SUMPRODUCT(--('Section 11'!$C$4:$C$337=$A202))=0,Incomplete,Complete)))</f>
        <v/>
      </c>
      <c r="AG202" s="10" t="str">
        <f t="shared" si="97"/>
        <v/>
      </c>
      <c r="AH202" s="10" t="str">
        <f t="shared" si="98"/>
        <v/>
      </c>
      <c r="AI202" s="10" t="str">
        <f t="shared" si="99"/>
        <v/>
      </c>
      <c r="AJ202" s="10" t="str">
        <f t="shared" si="100"/>
        <v/>
      </c>
      <c r="AK202" s="10" t="str">
        <f t="shared" si="101"/>
        <v/>
      </c>
      <c r="AL202" s="10" t="str">
        <f t="shared" si="102"/>
        <v/>
      </c>
      <c r="AM202" s="10" t="str">
        <f t="shared" si="103"/>
        <v/>
      </c>
      <c r="AN202" s="10" t="str">
        <f t="shared" si="104"/>
        <v/>
      </c>
      <c r="AO202" s="10" t="str">
        <f t="shared" si="105"/>
        <v/>
      </c>
      <c r="AP202" s="10" t="str">
        <f t="shared" si="106"/>
        <v/>
      </c>
      <c r="AQ202" s="10" t="str">
        <f t="shared" si="107"/>
        <v/>
      </c>
      <c r="AR202" s="10" t="str">
        <f t="shared" si="108"/>
        <v/>
      </c>
      <c r="AS202" s="10" t="str">
        <f t="shared" si="109"/>
        <v/>
      </c>
      <c r="AT202" s="10" t="str">
        <f t="shared" si="110"/>
        <v/>
      </c>
      <c r="AU202" s="10" t="str">
        <f t="shared" si="111"/>
        <v/>
      </c>
      <c r="AV202" s="10" t="str">
        <f t="shared" si="112"/>
        <v/>
      </c>
      <c r="AW202" s="10" t="str">
        <f t="shared" si="113"/>
        <v/>
      </c>
      <c r="AX202" s="10" t="str">
        <f t="shared" si="114"/>
        <v/>
      </c>
      <c r="AY202" s="10" t="str">
        <f t="shared" si="115"/>
        <v/>
      </c>
      <c r="AZ202" s="10" t="str">
        <f t="shared" si="116"/>
        <v/>
      </c>
      <c r="BA202" s="10" t="str">
        <f t="shared" si="117"/>
        <v/>
      </c>
      <c r="BB202" s="10" t="str">
        <f t="shared" si="118"/>
        <v/>
      </c>
      <c r="BC202" s="10" t="str">
        <f t="shared" si="119"/>
        <v/>
      </c>
      <c r="BD202" s="10"/>
      <c r="BE202" s="10" t="str">
        <f t="shared" si="120"/>
        <v/>
      </c>
      <c r="BG202" s="10" t="b">
        <f t="shared" si="123"/>
        <v>1</v>
      </c>
      <c r="BH202" s="10" t="b">
        <f t="shared" si="121"/>
        <v>1</v>
      </c>
      <c r="BI202" s="10" t="b">
        <f t="shared" si="124"/>
        <v>0</v>
      </c>
      <c r="BJ202" s="10" t="b">
        <f t="shared" si="122"/>
        <v>0</v>
      </c>
    </row>
    <row r="203" spans="1:62" x14ac:dyDescent="0.35">
      <c r="A203" s="51"/>
      <c r="B203" s="28"/>
      <c r="C203" s="28" t="s">
        <v>4</v>
      </c>
      <c r="D203" s="28"/>
      <c r="E203" s="28" t="s">
        <v>4</v>
      </c>
      <c r="F203" s="28"/>
      <c r="G203" s="51" t="s">
        <v>4</v>
      </c>
      <c r="H203" s="28"/>
      <c r="I203" s="28" t="s">
        <v>4</v>
      </c>
      <c r="J203" s="28"/>
      <c r="K203" s="28" t="s">
        <v>4</v>
      </c>
      <c r="L203" s="28" t="s">
        <v>454</v>
      </c>
      <c r="M203" s="28"/>
      <c r="N203" s="28"/>
      <c r="O203" s="28" t="s">
        <v>4</v>
      </c>
      <c r="P203" s="51"/>
      <c r="Q203" s="28" t="s">
        <v>4</v>
      </c>
      <c r="R203" s="28"/>
      <c r="S203" s="28" t="s">
        <v>4</v>
      </c>
      <c r="T203" s="28"/>
      <c r="U203" s="28" t="s">
        <v>4</v>
      </c>
      <c r="V203" s="28"/>
      <c r="W203" s="28" t="s">
        <v>4</v>
      </c>
      <c r="X203" s="28"/>
      <c r="Y203" s="28" t="s">
        <v>4</v>
      </c>
      <c r="Z203" s="10" t="str">
        <f>IF(AND('Section 8'!$L$4=No,OR($BG203=FALSE,$BH203=FALSE)),Tab_NotReq,
IF(AND($A203="",$B203="",$D203="",$F203="",$H203="",$J203="",$P203="",$X203="",$AB203="",$AC203=""),"",
IF(COUNTIF($AB203:$BC203,Incomplete)&gt;=1,Incomplete_or_multiple_errors&amp;": "&amp;INDEX($AB$2:$BC$4,1,MATCH(Incomplete,$AB203:$BC203,0)),Complete)))</f>
        <v/>
      </c>
      <c r="AA203" s="27"/>
      <c r="AB203" s="10" t="str">
        <f t="shared" si="95"/>
        <v/>
      </c>
      <c r="AC203" s="10" t="str">
        <f>IF($AC$1=No,"",
IF(OR(BG203=FALSE,BH203=FALSE),"",
IF(AND(SUMPRODUCT(--(BI203:BI$1003=TRUE))=0,SUMPRODUCT(--(BJ203:BJ$1003=TRUE))=0),"",Incomplete)))</f>
        <v/>
      </c>
      <c r="AD203" s="10" t="str">
        <f t="shared" si="96"/>
        <v/>
      </c>
      <c r="AE203" s="10"/>
      <c r="AF203" s="10" t="str" cm="1">
        <f t="array" ref="AF203">IF(AF$1=No,"",IF(ISBLANK($A203)=TRUE,"",
IF(SUMPRODUCT(--('Section 11'!$C$4:$C$337=$A203))=0,Incomplete,Complete)))</f>
        <v/>
      </c>
      <c r="AG203" s="10" t="str">
        <f t="shared" si="97"/>
        <v/>
      </c>
      <c r="AH203" s="10" t="str">
        <f t="shared" si="98"/>
        <v/>
      </c>
      <c r="AI203" s="10" t="str">
        <f t="shared" si="99"/>
        <v/>
      </c>
      <c r="AJ203" s="10" t="str">
        <f t="shared" si="100"/>
        <v/>
      </c>
      <c r="AK203" s="10" t="str">
        <f t="shared" si="101"/>
        <v/>
      </c>
      <c r="AL203" s="10" t="str">
        <f t="shared" si="102"/>
        <v/>
      </c>
      <c r="AM203" s="10" t="str">
        <f t="shared" si="103"/>
        <v/>
      </c>
      <c r="AN203" s="10" t="str">
        <f t="shared" si="104"/>
        <v/>
      </c>
      <c r="AO203" s="10" t="str">
        <f t="shared" si="105"/>
        <v/>
      </c>
      <c r="AP203" s="10" t="str">
        <f t="shared" si="106"/>
        <v/>
      </c>
      <c r="AQ203" s="10" t="str">
        <f t="shared" si="107"/>
        <v/>
      </c>
      <c r="AR203" s="10" t="str">
        <f t="shared" si="108"/>
        <v/>
      </c>
      <c r="AS203" s="10" t="str">
        <f t="shared" si="109"/>
        <v/>
      </c>
      <c r="AT203" s="10" t="str">
        <f t="shared" si="110"/>
        <v/>
      </c>
      <c r="AU203" s="10" t="str">
        <f t="shared" si="111"/>
        <v/>
      </c>
      <c r="AV203" s="10" t="str">
        <f t="shared" si="112"/>
        <v/>
      </c>
      <c r="AW203" s="10" t="str">
        <f t="shared" si="113"/>
        <v/>
      </c>
      <c r="AX203" s="10" t="str">
        <f t="shared" si="114"/>
        <v/>
      </c>
      <c r="AY203" s="10" t="str">
        <f t="shared" si="115"/>
        <v/>
      </c>
      <c r="AZ203" s="10" t="str">
        <f t="shared" si="116"/>
        <v/>
      </c>
      <c r="BA203" s="10" t="str">
        <f t="shared" si="117"/>
        <v/>
      </c>
      <c r="BB203" s="10" t="str">
        <f t="shared" si="118"/>
        <v/>
      </c>
      <c r="BC203" s="10" t="str">
        <f t="shared" si="119"/>
        <v/>
      </c>
      <c r="BD203" s="10"/>
      <c r="BE203" s="10" t="str">
        <f t="shared" si="120"/>
        <v/>
      </c>
      <c r="BG203" s="10" t="b">
        <f t="shared" si="123"/>
        <v>1</v>
      </c>
      <c r="BH203" s="10" t="b">
        <f t="shared" si="121"/>
        <v>1</v>
      </c>
      <c r="BI203" s="10" t="b">
        <f t="shared" si="124"/>
        <v>0</v>
      </c>
      <c r="BJ203" s="10" t="b">
        <f t="shared" si="122"/>
        <v>0</v>
      </c>
    </row>
    <row r="204" spans="1:62" x14ac:dyDescent="0.35">
      <c r="A204" s="51"/>
      <c r="B204" s="28"/>
      <c r="C204" s="28" t="s">
        <v>4</v>
      </c>
      <c r="D204" s="28"/>
      <c r="E204" s="28" t="s">
        <v>4</v>
      </c>
      <c r="F204" s="28"/>
      <c r="G204" s="51" t="s">
        <v>4</v>
      </c>
      <c r="H204" s="28"/>
      <c r="I204" s="28" t="s">
        <v>4</v>
      </c>
      <c r="J204" s="28"/>
      <c r="K204" s="28" t="s">
        <v>4</v>
      </c>
      <c r="L204" s="28" t="s">
        <v>454</v>
      </c>
      <c r="M204" s="28"/>
      <c r="N204" s="28"/>
      <c r="O204" s="28" t="s">
        <v>4</v>
      </c>
      <c r="P204" s="51"/>
      <c r="Q204" s="28" t="s">
        <v>4</v>
      </c>
      <c r="R204" s="28"/>
      <c r="S204" s="28" t="s">
        <v>4</v>
      </c>
      <c r="T204" s="28"/>
      <c r="U204" s="28" t="s">
        <v>4</v>
      </c>
      <c r="V204" s="28"/>
      <c r="W204" s="28" t="s">
        <v>4</v>
      </c>
      <c r="X204" s="28"/>
      <c r="Y204" s="28" t="s">
        <v>4</v>
      </c>
      <c r="Z204" s="10" t="str">
        <f>IF(AND('Section 8'!$L$4=No,OR($BG204=FALSE,$BH204=FALSE)),Tab_NotReq,
IF(AND($A204="",$B204="",$D204="",$F204="",$H204="",$J204="",$P204="",$X204="",$AB204="",$AC204=""),"",
IF(COUNTIF($AB204:$BC204,Incomplete)&gt;=1,Incomplete_or_multiple_errors&amp;": "&amp;INDEX($AB$2:$BC$4,1,MATCH(Incomplete,$AB204:$BC204,0)),Complete)))</f>
        <v/>
      </c>
      <c r="AA204" s="27"/>
      <c r="AB204" s="10" t="str">
        <f t="shared" si="95"/>
        <v/>
      </c>
      <c r="AC204" s="10" t="str">
        <f>IF($AC$1=No,"",
IF(OR(BG204=FALSE,BH204=FALSE),"",
IF(AND(SUMPRODUCT(--(BI204:BI$1003=TRUE))=0,SUMPRODUCT(--(BJ204:BJ$1003=TRUE))=0),"",Incomplete)))</f>
        <v/>
      </c>
      <c r="AD204" s="10" t="str">
        <f t="shared" si="96"/>
        <v/>
      </c>
      <c r="AE204" s="10"/>
      <c r="AF204" s="10" t="str" cm="1">
        <f t="array" ref="AF204">IF(AF$1=No,"",IF(ISBLANK($A204)=TRUE,"",
IF(SUMPRODUCT(--('Section 11'!$C$4:$C$337=$A204))=0,Incomplete,Complete)))</f>
        <v/>
      </c>
      <c r="AG204" s="10" t="str">
        <f t="shared" si="97"/>
        <v/>
      </c>
      <c r="AH204" s="10" t="str">
        <f t="shared" si="98"/>
        <v/>
      </c>
      <c r="AI204" s="10" t="str">
        <f t="shared" si="99"/>
        <v/>
      </c>
      <c r="AJ204" s="10" t="str">
        <f t="shared" si="100"/>
        <v/>
      </c>
      <c r="AK204" s="10" t="str">
        <f t="shared" si="101"/>
        <v/>
      </c>
      <c r="AL204" s="10" t="str">
        <f t="shared" si="102"/>
        <v/>
      </c>
      <c r="AM204" s="10" t="str">
        <f t="shared" si="103"/>
        <v/>
      </c>
      <c r="AN204" s="10" t="str">
        <f t="shared" si="104"/>
        <v/>
      </c>
      <c r="AO204" s="10" t="str">
        <f t="shared" si="105"/>
        <v/>
      </c>
      <c r="AP204" s="10" t="str">
        <f t="shared" si="106"/>
        <v/>
      </c>
      <c r="AQ204" s="10" t="str">
        <f t="shared" si="107"/>
        <v/>
      </c>
      <c r="AR204" s="10" t="str">
        <f t="shared" si="108"/>
        <v/>
      </c>
      <c r="AS204" s="10" t="str">
        <f t="shared" si="109"/>
        <v/>
      </c>
      <c r="AT204" s="10" t="str">
        <f t="shared" si="110"/>
        <v/>
      </c>
      <c r="AU204" s="10" t="str">
        <f t="shared" si="111"/>
        <v/>
      </c>
      <c r="AV204" s="10" t="str">
        <f t="shared" si="112"/>
        <v/>
      </c>
      <c r="AW204" s="10" t="str">
        <f t="shared" si="113"/>
        <v/>
      </c>
      <c r="AX204" s="10" t="str">
        <f t="shared" si="114"/>
        <v/>
      </c>
      <c r="AY204" s="10" t="str">
        <f t="shared" si="115"/>
        <v/>
      </c>
      <c r="AZ204" s="10" t="str">
        <f t="shared" si="116"/>
        <v/>
      </c>
      <c r="BA204" s="10" t="str">
        <f t="shared" si="117"/>
        <v/>
      </c>
      <c r="BB204" s="10" t="str">
        <f t="shared" si="118"/>
        <v/>
      </c>
      <c r="BC204" s="10" t="str">
        <f t="shared" si="119"/>
        <v/>
      </c>
      <c r="BD204" s="10"/>
      <c r="BE204" s="10" t="str">
        <f t="shared" si="120"/>
        <v/>
      </c>
      <c r="BG204" s="10" t="b">
        <f t="shared" si="123"/>
        <v>1</v>
      </c>
      <c r="BH204" s="10" t="b">
        <f t="shared" si="121"/>
        <v>1</v>
      </c>
      <c r="BI204" s="10" t="b">
        <f t="shared" si="124"/>
        <v>0</v>
      </c>
      <c r="BJ204" s="10" t="b">
        <f t="shared" si="122"/>
        <v>0</v>
      </c>
    </row>
    <row r="205" spans="1:62" x14ac:dyDescent="0.35">
      <c r="A205" s="51"/>
      <c r="B205" s="28"/>
      <c r="C205" s="28" t="s">
        <v>4</v>
      </c>
      <c r="D205" s="28"/>
      <c r="E205" s="28" t="s">
        <v>4</v>
      </c>
      <c r="F205" s="28"/>
      <c r="G205" s="51" t="s">
        <v>4</v>
      </c>
      <c r="H205" s="28"/>
      <c r="I205" s="28" t="s">
        <v>4</v>
      </c>
      <c r="J205" s="28"/>
      <c r="K205" s="28" t="s">
        <v>4</v>
      </c>
      <c r="L205" s="28" t="s">
        <v>454</v>
      </c>
      <c r="M205" s="28"/>
      <c r="N205" s="28"/>
      <c r="O205" s="28" t="s">
        <v>4</v>
      </c>
      <c r="P205" s="51"/>
      <c r="Q205" s="28" t="s">
        <v>4</v>
      </c>
      <c r="R205" s="28"/>
      <c r="S205" s="28" t="s">
        <v>4</v>
      </c>
      <c r="T205" s="28"/>
      <c r="U205" s="28" t="s">
        <v>4</v>
      </c>
      <c r="V205" s="28"/>
      <c r="W205" s="28" t="s">
        <v>4</v>
      </c>
      <c r="X205" s="28"/>
      <c r="Y205" s="28" t="s">
        <v>4</v>
      </c>
      <c r="Z205" s="10" t="str">
        <f>IF(AND('Section 8'!$L$4=No,OR($BG205=FALSE,$BH205=FALSE)),Tab_NotReq,
IF(AND($A205="",$B205="",$D205="",$F205="",$H205="",$J205="",$P205="",$X205="",$AB205="",$AC205=""),"",
IF(COUNTIF($AB205:$BC205,Incomplete)&gt;=1,Incomplete_or_multiple_errors&amp;": "&amp;INDEX($AB$2:$BC$4,1,MATCH(Incomplete,$AB205:$BC205,0)),Complete)))</f>
        <v/>
      </c>
      <c r="AA205" s="27"/>
      <c r="AB205" s="10" t="str">
        <f t="shared" si="95"/>
        <v/>
      </c>
      <c r="AC205" s="10" t="str">
        <f>IF($AC$1=No,"",
IF(OR(BG205=FALSE,BH205=FALSE),"",
IF(AND(SUMPRODUCT(--(BI205:BI$1003=TRUE))=0,SUMPRODUCT(--(BJ205:BJ$1003=TRUE))=0),"",Incomplete)))</f>
        <v/>
      </c>
      <c r="AD205" s="10" t="str">
        <f t="shared" si="96"/>
        <v/>
      </c>
      <c r="AE205" s="10"/>
      <c r="AF205" s="10" t="str" cm="1">
        <f t="array" ref="AF205">IF(AF$1=No,"",IF(ISBLANK($A205)=TRUE,"",
IF(SUMPRODUCT(--('Section 11'!$C$4:$C$337=$A205))=0,Incomplete,Complete)))</f>
        <v/>
      </c>
      <c r="AG205" s="10" t="str">
        <f t="shared" si="97"/>
        <v/>
      </c>
      <c r="AH205" s="10" t="str">
        <f t="shared" si="98"/>
        <v/>
      </c>
      <c r="AI205" s="10" t="str">
        <f t="shared" si="99"/>
        <v/>
      </c>
      <c r="AJ205" s="10" t="str">
        <f t="shared" si="100"/>
        <v/>
      </c>
      <c r="AK205" s="10" t="str">
        <f t="shared" si="101"/>
        <v/>
      </c>
      <c r="AL205" s="10" t="str">
        <f t="shared" si="102"/>
        <v/>
      </c>
      <c r="AM205" s="10" t="str">
        <f t="shared" si="103"/>
        <v/>
      </c>
      <c r="AN205" s="10" t="str">
        <f t="shared" si="104"/>
        <v/>
      </c>
      <c r="AO205" s="10" t="str">
        <f t="shared" si="105"/>
        <v/>
      </c>
      <c r="AP205" s="10" t="str">
        <f t="shared" si="106"/>
        <v/>
      </c>
      <c r="AQ205" s="10" t="str">
        <f t="shared" si="107"/>
        <v/>
      </c>
      <c r="AR205" s="10" t="str">
        <f t="shared" si="108"/>
        <v/>
      </c>
      <c r="AS205" s="10" t="str">
        <f t="shared" si="109"/>
        <v/>
      </c>
      <c r="AT205" s="10" t="str">
        <f t="shared" si="110"/>
        <v/>
      </c>
      <c r="AU205" s="10" t="str">
        <f t="shared" si="111"/>
        <v/>
      </c>
      <c r="AV205" s="10" t="str">
        <f t="shared" si="112"/>
        <v/>
      </c>
      <c r="AW205" s="10" t="str">
        <f t="shared" si="113"/>
        <v/>
      </c>
      <c r="AX205" s="10" t="str">
        <f t="shared" si="114"/>
        <v/>
      </c>
      <c r="AY205" s="10" t="str">
        <f t="shared" si="115"/>
        <v/>
      </c>
      <c r="AZ205" s="10" t="str">
        <f t="shared" si="116"/>
        <v/>
      </c>
      <c r="BA205" s="10" t="str">
        <f t="shared" si="117"/>
        <v/>
      </c>
      <c r="BB205" s="10" t="str">
        <f t="shared" si="118"/>
        <v/>
      </c>
      <c r="BC205" s="10" t="str">
        <f t="shared" si="119"/>
        <v/>
      </c>
      <c r="BD205" s="10"/>
      <c r="BE205" s="10" t="str">
        <f t="shared" si="120"/>
        <v/>
      </c>
      <c r="BG205" s="10" t="b">
        <f t="shared" si="123"/>
        <v>1</v>
      </c>
      <c r="BH205" s="10" t="b">
        <f t="shared" si="121"/>
        <v>1</v>
      </c>
      <c r="BI205" s="10" t="b">
        <f t="shared" si="124"/>
        <v>0</v>
      </c>
      <c r="BJ205" s="10" t="b">
        <f t="shared" si="122"/>
        <v>0</v>
      </c>
    </row>
    <row r="206" spans="1:62" x14ac:dyDescent="0.35">
      <c r="A206" s="51"/>
      <c r="B206" s="28"/>
      <c r="C206" s="28" t="s">
        <v>4</v>
      </c>
      <c r="D206" s="28"/>
      <c r="E206" s="28" t="s">
        <v>4</v>
      </c>
      <c r="F206" s="28"/>
      <c r="G206" s="51" t="s">
        <v>4</v>
      </c>
      <c r="H206" s="28"/>
      <c r="I206" s="28" t="s">
        <v>4</v>
      </c>
      <c r="J206" s="28"/>
      <c r="K206" s="28" t="s">
        <v>4</v>
      </c>
      <c r="L206" s="28" t="s">
        <v>454</v>
      </c>
      <c r="M206" s="28"/>
      <c r="N206" s="28"/>
      <c r="O206" s="28" t="s">
        <v>4</v>
      </c>
      <c r="P206" s="51"/>
      <c r="Q206" s="28" t="s">
        <v>4</v>
      </c>
      <c r="R206" s="28"/>
      <c r="S206" s="28" t="s">
        <v>4</v>
      </c>
      <c r="T206" s="28"/>
      <c r="U206" s="28" t="s">
        <v>4</v>
      </c>
      <c r="V206" s="28"/>
      <c r="W206" s="28" t="s">
        <v>4</v>
      </c>
      <c r="X206" s="28"/>
      <c r="Y206" s="28" t="s">
        <v>4</v>
      </c>
      <c r="Z206" s="10" t="str">
        <f>IF(AND('Section 8'!$L$4=No,OR($BG206=FALSE,$BH206=FALSE)),Tab_NotReq,
IF(AND($A206="",$B206="",$D206="",$F206="",$H206="",$J206="",$P206="",$X206="",$AB206="",$AC206=""),"",
IF(COUNTIF($AB206:$BC206,Incomplete)&gt;=1,Incomplete_or_multiple_errors&amp;": "&amp;INDEX($AB$2:$BC$4,1,MATCH(Incomplete,$AB206:$BC206,0)),Complete)))</f>
        <v/>
      </c>
      <c r="AA206" s="27"/>
      <c r="AB206" s="10" t="str">
        <f t="shared" si="95"/>
        <v/>
      </c>
      <c r="AC206" s="10" t="str">
        <f>IF($AC$1=No,"",
IF(OR(BG206=FALSE,BH206=FALSE),"",
IF(AND(SUMPRODUCT(--(BI206:BI$1003=TRUE))=0,SUMPRODUCT(--(BJ206:BJ$1003=TRUE))=0),"",Incomplete)))</f>
        <v/>
      </c>
      <c r="AD206" s="10" t="str">
        <f t="shared" si="96"/>
        <v/>
      </c>
      <c r="AE206" s="10"/>
      <c r="AF206" s="10" t="str" cm="1">
        <f t="array" ref="AF206">IF(AF$1=No,"",IF(ISBLANK($A206)=TRUE,"",
IF(SUMPRODUCT(--('Section 11'!$C$4:$C$337=$A206))=0,Incomplete,Complete)))</f>
        <v/>
      </c>
      <c r="AG206" s="10" t="str">
        <f t="shared" si="97"/>
        <v/>
      </c>
      <c r="AH206" s="10" t="str">
        <f t="shared" si="98"/>
        <v/>
      </c>
      <c r="AI206" s="10" t="str">
        <f t="shared" si="99"/>
        <v/>
      </c>
      <c r="AJ206" s="10" t="str">
        <f t="shared" si="100"/>
        <v/>
      </c>
      <c r="AK206" s="10" t="str">
        <f t="shared" si="101"/>
        <v/>
      </c>
      <c r="AL206" s="10" t="str">
        <f t="shared" si="102"/>
        <v/>
      </c>
      <c r="AM206" s="10" t="str">
        <f t="shared" si="103"/>
        <v/>
      </c>
      <c r="AN206" s="10" t="str">
        <f t="shared" si="104"/>
        <v/>
      </c>
      <c r="AO206" s="10" t="str">
        <f t="shared" si="105"/>
        <v/>
      </c>
      <c r="AP206" s="10" t="str">
        <f t="shared" si="106"/>
        <v/>
      </c>
      <c r="AQ206" s="10" t="str">
        <f t="shared" si="107"/>
        <v/>
      </c>
      <c r="AR206" s="10" t="str">
        <f t="shared" si="108"/>
        <v/>
      </c>
      <c r="AS206" s="10" t="str">
        <f t="shared" si="109"/>
        <v/>
      </c>
      <c r="AT206" s="10" t="str">
        <f t="shared" si="110"/>
        <v/>
      </c>
      <c r="AU206" s="10" t="str">
        <f t="shared" si="111"/>
        <v/>
      </c>
      <c r="AV206" s="10" t="str">
        <f t="shared" si="112"/>
        <v/>
      </c>
      <c r="AW206" s="10" t="str">
        <f t="shared" si="113"/>
        <v/>
      </c>
      <c r="AX206" s="10" t="str">
        <f t="shared" si="114"/>
        <v/>
      </c>
      <c r="AY206" s="10" t="str">
        <f t="shared" si="115"/>
        <v/>
      </c>
      <c r="AZ206" s="10" t="str">
        <f t="shared" si="116"/>
        <v/>
      </c>
      <c r="BA206" s="10" t="str">
        <f t="shared" si="117"/>
        <v/>
      </c>
      <c r="BB206" s="10" t="str">
        <f t="shared" si="118"/>
        <v/>
      </c>
      <c r="BC206" s="10" t="str">
        <f t="shared" si="119"/>
        <v/>
      </c>
      <c r="BD206" s="10"/>
      <c r="BE206" s="10" t="str">
        <f t="shared" si="120"/>
        <v/>
      </c>
      <c r="BG206" s="10" t="b">
        <f t="shared" si="123"/>
        <v>1</v>
      </c>
      <c r="BH206" s="10" t="b">
        <f t="shared" si="121"/>
        <v>1</v>
      </c>
      <c r="BI206" s="10" t="b">
        <f t="shared" si="124"/>
        <v>0</v>
      </c>
      <c r="BJ206" s="10" t="b">
        <f t="shared" si="122"/>
        <v>0</v>
      </c>
    </row>
    <row r="207" spans="1:62" x14ac:dyDescent="0.35">
      <c r="A207" s="51"/>
      <c r="B207" s="28"/>
      <c r="C207" s="28" t="s">
        <v>4</v>
      </c>
      <c r="D207" s="28"/>
      <c r="E207" s="28" t="s">
        <v>4</v>
      </c>
      <c r="F207" s="28"/>
      <c r="G207" s="51" t="s">
        <v>4</v>
      </c>
      <c r="H207" s="28"/>
      <c r="I207" s="28" t="s">
        <v>4</v>
      </c>
      <c r="J207" s="28"/>
      <c r="K207" s="28" t="s">
        <v>4</v>
      </c>
      <c r="L207" s="28" t="s">
        <v>454</v>
      </c>
      <c r="M207" s="28"/>
      <c r="N207" s="28"/>
      <c r="O207" s="28" t="s">
        <v>4</v>
      </c>
      <c r="P207" s="51"/>
      <c r="Q207" s="28" t="s">
        <v>4</v>
      </c>
      <c r="R207" s="28"/>
      <c r="S207" s="28" t="s">
        <v>4</v>
      </c>
      <c r="T207" s="28"/>
      <c r="U207" s="28" t="s">
        <v>4</v>
      </c>
      <c r="V207" s="28"/>
      <c r="W207" s="28" t="s">
        <v>4</v>
      </c>
      <c r="X207" s="28"/>
      <c r="Y207" s="28" t="s">
        <v>4</v>
      </c>
      <c r="Z207" s="10" t="str">
        <f>IF(AND('Section 8'!$L$4=No,OR($BG207=FALSE,$BH207=FALSE)),Tab_NotReq,
IF(AND($A207="",$B207="",$D207="",$F207="",$H207="",$J207="",$P207="",$X207="",$AB207="",$AC207=""),"",
IF(COUNTIF($AB207:$BC207,Incomplete)&gt;=1,Incomplete_or_multiple_errors&amp;": "&amp;INDEX($AB$2:$BC$4,1,MATCH(Incomplete,$AB207:$BC207,0)),Complete)))</f>
        <v/>
      </c>
      <c r="AA207" s="27"/>
      <c r="AB207" s="10" t="str">
        <f t="shared" si="95"/>
        <v/>
      </c>
      <c r="AC207" s="10" t="str">
        <f>IF($AC$1=No,"",
IF(OR(BG207=FALSE,BH207=FALSE),"",
IF(AND(SUMPRODUCT(--(BI207:BI$1003=TRUE))=0,SUMPRODUCT(--(BJ207:BJ$1003=TRUE))=0),"",Incomplete)))</f>
        <v/>
      </c>
      <c r="AD207" s="10" t="str">
        <f t="shared" si="96"/>
        <v/>
      </c>
      <c r="AE207" s="10"/>
      <c r="AF207" s="10" t="str" cm="1">
        <f t="array" ref="AF207">IF(AF$1=No,"",IF(ISBLANK($A207)=TRUE,"",
IF(SUMPRODUCT(--('Section 11'!$C$4:$C$337=$A207))=0,Incomplete,Complete)))</f>
        <v/>
      </c>
      <c r="AG207" s="10" t="str">
        <f t="shared" si="97"/>
        <v/>
      </c>
      <c r="AH207" s="10" t="str">
        <f t="shared" si="98"/>
        <v/>
      </c>
      <c r="AI207" s="10" t="str">
        <f t="shared" si="99"/>
        <v/>
      </c>
      <c r="AJ207" s="10" t="str">
        <f t="shared" si="100"/>
        <v/>
      </c>
      <c r="AK207" s="10" t="str">
        <f t="shared" si="101"/>
        <v/>
      </c>
      <c r="AL207" s="10" t="str">
        <f t="shared" si="102"/>
        <v/>
      </c>
      <c r="AM207" s="10" t="str">
        <f t="shared" si="103"/>
        <v/>
      </c>
      <c r="AN207" s="10" t="str">
        <f t="shared" si="104"/>
        <v/>
      </c>
      <c r="AO207" s="10" t="str">
        <f t="shared" si="105"/>
        <v/>
      </c>
      <c r="AP207" s="10" t="str">
        <f t="shared" si="106"/>
        <v/>
      </c>
      <c r="AQ207" s="10" t="str">
        <f t="shared" si="107"/>
        <v/>
      </c>
      <c r="AR207" s="10" t="str">
        <f t="shared" si="108"/>
        <v/>
      </c>
      <c r="AS207" s="10" t="str">
        <f t="shared" si="109"/>
        <v/>
      </c>
      <c r="AT207" s="10" t="str">
        <f t="shared" si="110"/>
        <v/>
      </c>
      <c r="AU207" s="10" t="str">
        <f t="shared" si="111"/>
        <v/>
      </c>
      <c r="AV207" s="10" t="str">
        <f t="shared" si="112"/>
        <v/>
      </c>
      <c r="AW207" s="10" t="str">
        <f t="shared" si="113"/>
        <v/>
      </c>
      <c r="AX207" s="10" t="str">
        <f t="shared" si="114"/>
        <v/>
      </c>
      <c r="AY207" s="10" t="str">
        <f t="shared" si="115"/>
        <v/>
      </c>
      <c r="AZ207" s="10" t="str">
        <f t="shared" si="116"/>
        <v/>
      </c>
      <c r="BA207" s="10" t="str">
        <f t="shared" si="117"/>
        <v/>
      </c>
      <c r="BB207" s="10" t="str">
        <f t="shared" si="118"/>
        <v/>
      </c>
      <c r="BC207" s="10" t="str">
        <f t="shared" si="119"/>
        <v/>
      </c>
      <c r="BD207" s="10"/>
      <c r="BE207" s="10" t="str">
        <f t="shared" si="120"/>
        <v/>
      </c>
      <c r="BG207" s="10" t="b">
        <f t="shared" si="123"/>
        <v>1</v>
      </c>
      <c r="BH207" s="10" t="b">
        <f t="shared" si="121"/>
        <v>1</v>
      </c>
      <c r="BI207" s="10" t="b">
        <f t="shared" si="124"/>
        <v>0</v>
      </c>
      <c r="BJ207" s="10" t="b">
        <f t="shared" si="122"/>
        <v>0</v>
      </c>
    </row>
    <row r="208" spans="1:62" x14ac:dyDescent="0.35">
      <c r="A208" s="51"/>
      <c r="B208" s="28"/>
      <c r="C208" s="28" t="s">
        <v>4</v>
      </c>
      <c r="D208" s="28"/>
      <c r="E208" s="28" t="s">
        <v>4</v>
      </c>
      <c r="F208" s="28"/>
      <c r="G208" s="51" t="s">
        <v>4</v>
      </c>
      <c r="H208" s="28"/>
      <c r="I208" s="28" t="s">
        <v>4</v>
      </c>
      <c r="J208" s="28"/>
      <c r="K208" s="28" t="s">
        <v>4</v>
      </c>
      <c r="L208" s="28" t="s">
        <v>454</v>
      </c>
      <c r="M208" s="28"/>
      <c r="N208" s="28"/>
      <c r="O208" s="28" t="s">
        <v>4</v>
      </c>
      <c r="P208" s="51"/>
      <c r="Q208" s="28" t="s">
        <v>4</v>
      </c>
      <c r="R208" s="28"/>
      <c r="S208" s="28" t="s">
        <v>4</v>
      </c>
      <c r="T208" s="28"/>
      <c r="U208" s="28" t="s">
        <v>4</v>
      </c>
      <c r="V208" s="28"/>
      <c r="W208" s="28" t="s">
        <v>4</v>
      </c>
      <c r="X208" s="28"/>
      <c r="Y208" s="28" t="s">
        <v>4</v>
      </c>
      <c r="Z208" s="10" t="str">
        <f>IF(AND('Section 8'!$L$4=No,OR($BG208=FALSE,$BH208=FALSE)),Tab_NotReq,
IF(AND($A208="",$B208="",$D208="",$F208="",$H208="",$J208="",$P208="",$X208="",$AB208="",$AC208=""),"",
IF(COUNTIF($AB208:$BC208,Incomplete)&gt;=1,Incomplete_or_multiple_errors&amp;": "&amp;INDEX($AB$2:$BC$4,1,MATCH(Incomplete,$AB208:$BC208,0)),Complete)))</f>
        <v/>
      </c>
      <c r="AA208" s="27"/>
      <c r="AB208" s="10" t="str">
        <f t="shared" si="95"/>
        <v/>
      </c>
      <c r="AC208" s="10" t="str">
        <f>IF($AC$1=No,"",
IF(OR(BG208=FALSE,BH208=FALSE),"",
IF(AND(SUMPRODUCT(--(BI208:BI$1003=TRUE))=0,SUMPRODUCT(--(BJ208:BJ$1003=TRUE))=0),"",Incomplete)))</f>
        <v/>
      </c>
      <c r="AD208" s="10" t="str">
        <f t="shared" si="96"/>
        <v/>
      </c>
      <c r="AE208" s="10"/>
      <c r="AF208" s="10" t="str" cm="1">
        <f t="array" ref="AF208">IF(AF$1=No,"",IF(ISBLANK($A208)=TRUE,"",
IF(SUMPRODUCT(--('Section 11'!$C$4:$C$337=$A208))=0,Incomplete,Complete)))</f>
        <v/>
      </c>
      <c r="AG208" s="10" t="str">
        <f t="shared" si="97"/>
        <v/>
      </c>
      <c r="AH208" s="10" t="str">
        <f t="shared" si="98"/>
        <v/>
      </c>
      <c r="AI208" s="10" t="str">
        <f t="shared" si="99"/>
        <v/>
      </c>
      <c r="AJ208" s="10" t="str">
        <f t="shared" si="100"/>
        <v/>
      </c>
      <c r="AK208" s="10" t="str">
        <f t="shared" si="101"/>
        <v/>
      </c>
      <c r="AL208" s="10" t="str">
        <f t="shared" si="102"/>
        <v/>
      </c>
      <c r="AM208" s="10" t="str">
        <f t="shared" si="103"/>
        <v/>
      </c>
      <c r="AN208" s="10" t="str">
        <f t="shared" si="104"/>
        <v/>
      </c>
      <c r="AO208" s="10" t="str">
        <f t="shared" si="105"/>
        <v/>
      </c>
      <c r="AP208" s="10" t="str">
        <f t="shared" si="106"/>
        <v/>
      </c>
      <c r="AQ208" s="10" t="str">
        <f t="shared" si="107"/>
        <v/>
      </c>
      <c r="AR208" s="10" t="str">
        <f t="shared" si="108"/>
        <v/>
      </c>
      <c r="AS208" s="10" t="str">
        <f t="shared" si="109"/>
        <v/>
      </c>
      <c r="AT208" s="10" t="str">
        <f t="shared" si="110"/>
        <v/>
      </c>
      <c r="AU208" s="10" t="str">
        <f t="shared" si="111"/>
        <v/>
      </c>
      <c r="AV208" s="10" t="str">
        <f t="shared" si="112"/>
        <v/>
      </c>
      <c r="AW208" s="10" t="str">
        <f t="shared" si="113"/>
        <v/>
      </c>
      <c r="AX208" s="10" t="str">
        <f t="shared" si="114"/>
        <v/>
      </c>
      <c r="AY208" s="10" t="str">
        <f t="shared" si="115"/>
        <v/>
      </c>
      <c r="AZ208" s="10" t="str">
        <f t="shared" si="116"/>
        <v/>
      </c>
      <c r="BA208" s="10" t="str">
        <f t="shared" si="117"/>
        <v/>
      </c>
      <c r="BB208" s="10" t="str">
        <f t="shared" si="118"/>
        <v/>
      </c>
      <c r="BC208" s="10" t="str">
        <f t="shared" si="119"/>
        <v/>
      </c>
      <c r="BD208" s="10"/>
      <c r="BE208" s="10" t="str">
        <f t="shared" si="120"/>
        <v/>
      </c>
      <c r="BG208" s="10" t="b">
        <f t="shared" si="123"/>
        <v>1</v>
      </c>
      <c r="BH208" s="10" t="b">
        <f t="shared" si="121"/>
        <v>1</v>
      </c>
      <c r="BI208" s="10" t="b">
        <f t="shared" si="124"/>
        <v>0</v>
      </c>
      <c r="BJ208" s="10" t="b">
        <f t="shared" si="122"/>
        <v>0</v>
      </c>
    </row>
    <row r="209" spans="1:62" x14ac:dyDescent="0.35">
      <c r="A209" s="51"/>
      <c r="B209" s="28"/>
      <c r="C209" s="28" t="s">
        <v>4</v>
      </c>
      <c r="D209" s="28"/>
      <c r="E209" s="28" t="s">
        <v>4</v>
      </c>
      <c r="F209" s="28"/>
      <c r="G209" s="51" t="s">
        <v>4</v>
      </c>
      <c r="H209" s="28"/>
      <c r="I209" s="28" t="s">
        <v>4</v>
      </c>
      <c r="J209" s="28"/>
      <c r="K209" s="28" t="s">
        <v>4</v>
      </c>
      <c r="L209" s="28" t="s">
        <v>454</v>
      </c>
      <c r="M209" s="28"/>
      <c r="N209" s="28"/>
      <c r="O209" s="28" t="s">
        <v>4</v>
      </c>
      <c r="P209" s="51"/>
      <c r="Q209" s="28" t="s">
        <v>4</v>
      </c>
      <c r="R209" s="28"/>
      <c r="S209" s="28" t="s">
        <v>4</v>
      </c>
      <c r="T209" s="28"/>
      <c r="U209" s="28" t="s">
        <v>4</v>
      </c>
      <c r="V209" s="28"/>
      <c r="W209" s="28" t="s">
        <v>4</v>
      </c>
      <c r="X209" s="28"/>
      <c r="Y209" s="28" t="s">
        <v>4</v>
      </c>
      <c r="Z209" s="10" t="str">
        <f>IF(AND('Section 8'!$L$4=No,OR($BG209=FALSE,$BH209=FALSE)),Tab_NotReq,
IF(AND($A209="",$B209="",$D209="",$F209="",$H209="",$J209="",$P209="",$X209="",$AB209="",$AC209=""),"",
IF(COUNTIF($AB209:$BC209,Incomplete)&gt;=1,Incomplete_or_multiple_errors&amp;": "&amp;INDEX($AB$2:$BC$4,1,MATCH(Incomplete,$AB209:$BC209,0)),Complete)))</f>
        <v/>
      </c>
      <c r="AA209" s="27"/>
      <c r="AB209" s="10" t="str">
        <f t="shared" si="95"/>
        <v/>
      </c>
      <c r="AC209" s="10" t="str">
        <f>IF($AC$1=No,"",
IF(OR(BG209=FALSE,BH209=FALSE),"",
IF(AND(SUMPRODUCT(--(BI209:BI$1003=TRUE))=0,SUMPRODUCT(--(BJ209:BJ$1003=TRUE))=0),"",Incomplete)))</f>
        <v/>
      </c>
      <c r="AD209" s="10" t="str">
        <f t="shared" si="96"/>
        <v/>
      </c>
      <c r="AE209" s="10"/>
      <c r="AF209" s="10" t="str" cm="1">
        <f t="array" ref="AF209">IF(AF$1=No,"",IF(ISBLANK($A209)=TRUE,"",
IF(SUMPRODUCT(--('Section 11'!$C$4:$C$337=$A209))=0,Incomplete,Complete)))</f>
        <v/>
      </c>
      <c r="AG209" s="10" t="str">
        <f t="shared" si="97"/>
        <v/>
      </c>
      <c r="AH209" s="10" t="str">
        <f t="shared" si="98"/>
        <v/>
      </c>
      <c r="AI209" s="10" t="str">
        <f t="shared" si="99"/>
        <v/>
      </c>
      <c r="AJ209" s="10" t="str">
        <f t="shared" si="100"/>
        <v/>
      </c>
      <c r="AK209" s="10" t="str">
        <f t="shared" si="101"/>
        <v/>
      </c>
      <c r="AL209" s="10" t="str">
        <f t="shared" si="102"/>
        <v/>
      </c>
      <c r="AM209" s="10" t="str">
        <f t="shared" si="103"/>
        <v/>
      </c>
      <c r="AN209" s="10" t="str">
        <f t="shared" si="104"/>
        <v/>
      </c>
      <c r="AO209" s="10" t="str">
        <f t="shared" si="105"/>
        <v/>
      </c>
      <c r="AP209" s="10" t="str">
        <f t="shared" si="106"/>
        <v/>
      </c>
      <c r="AQ209" s="10" t="str">
        <f t="shared" si="107"/>
        <v/>
      </c>
      <c r="AR209" s="10" t="str">
        <f t="shared" si="108"/>
        <v/>
      </c>
      <c r="AS209" s="10" t="str">
        <f t="shared" si="109"/>
        <v/>
      </c>
      <c r="AT209" s="10" t="str">
        <f t="shared" si="110"/>
        <v/>
      </c>
      <c r="AU209" s="10" t="str">
        <f t="shared" si="111"/>
        <v/>
      </c>
      <c r="AV209" s="10" t="str">
        <f t="shared" si="112"/>
        <v/>
      </c>
      <c r="AW209" s="10" t="str">
        <f t="shared" si="113"/>
        <v/>
      </c>
      <c r="AX209" s="10" t="str">
        <f t="shared" si="114"/>
        <v/>
      </c>
      <c r="AY209" s="10" t="str">
        <f t="shared" si="115"/>
        <v/>
      </c>
      <c r="AZ209" s="10" t="str">
        <f t="shared" si="116"/>
        <v/>
      </c>
      <c r="BA209" s="10" t="str">
        <f t="shared" si="117"/>
        <v/>
      </c>
      <c r="BB209" s="10" t="str">
        <f t="shared" si="118"/>
        <v/>
      </c>
      <c r="BC209" s="10" t="str">
        <f t="shared" si="119"/>
        <v/>
      </c>
      <c r="BD209" s="10"/>
      <c r="BE209" s="10" t="str">
        <f t="shared" si="120"/>
        <v/>
      </c>
      <c r="BG209" s="10" t="b">
        <f t="shared" si="123"/>
        <v>1</v>
      </c>
      <c r="BH209" s="10" t="b">
        <f t="shared" si="121"/>
        <v>1</v>
      </c>
      <c r="BI209" s="10" t="b">
        <f t="shared" si="124"/>
        <v>0</v>
      </c>
      <c r="BJ209" s="10" t="b">
        <f t="shared" si="122"/>
        <v>0</v>
      </c>
    </row>
    <row r="210" spans="1:62" x14ac:dyDescent="0.35">
      <c r="A210" s="51"/>
      <c r="B210" s="28"/>
      <c r="C210" s="28" t="s">
        <v>4</v>
      </c>
      <c r="D210" s="28"/>
      <c r="E210" s="28" t="s">
        <v>4</v>
      </c>
      <c r="F210" s="28"/>
      <c r="G210" s="51" t="s">
        <v>4</v>
      </c>
      <c r="H210" s="28"/>
      <c r="I210" s="28" t="s">
        <v>4</v>
      </c>
      <c r="J210" s="28"/>
      <c r="K210" s="28" t="s">
        <v>4</v>
      </c>
      <c r="L210" s="28" t="s">
        <v>454</v>
      </c>
      <c r="M210" s="28"/>
      <c r="N210" s="28"/>
      <c r="O210" s="28" t="s">
        <v>4</v>
      </c>
      <c r="P210" s="51"/>
      <c r="Q210" s="28" t="s">
        <v>4</v>
      </c>
      <c r="R210" s="28"/>
      <c r="S210" s="28" t="s">
        <v>4</v>
      </c>
      <c r="T210" s="28"/>
      <c r="U210" s="28" t="s">
        <v>4</v>
      </c>
      <c r="V210" s="28"/>
      <c r="W210" s="28" t="s">
        <v>4</v>
      </c>
      <c r="X210" s="28"/>
      <c r="Y210" s="28" t="s">
        <v>4</v>
      </c>
      <c r="Z210" s="10" t="str">
        <f>IF(AND('Section 8'!$L$4=No,OR($BG210=FALSE,$BH210=FALSE)),Tab_NotReq,
IF(AND($A210="",$B210="",$D210="",$F210="",$H210="",$J210="",$P210="",$X210="",$AB210="",$AC210=""),"",
IF(COUNTIF($AB210:$BC210,Incomplete)&gt;=1,Incomplete_or_multiple_errors&amp;": "&amp;INDEX($AB$2:$BC$4,1,MATCH(Incomplete,$AB210:$BC210,0)),Complete)))</f>
        <v/>
      </c>
      <c r="AA210" s="27"/>
      <c r="AB210" s="10" t="str">
        <f t="shared" si="95"/>
        <v/>
      </c>
      <c r="AC210" s="10" t="str">
        <f>IF($AC$1=No,"",
IF(OR(BG210=FALSE,BH210=FALSE),"",
IF(AND(SUMPRODUCT(--(BI210:BI$1003=TRUE))=0,SUMPRODUCT(--(BJ210:BJ$1003=TRUE))=0),"",Incomplete)))</f>
        <v/>
      </c>
      <c r="AD210" s="10" t="str">
        <f t="shared" si="96"/>
        <v/>
      </c>
      <c r="AE210" s="10"/>
      <c r="AF210" s="10" t="str" cm="1">
        <f t="array" ref="AF210">IF(AF$1=No,"",IF(ISBLANK($A210)=TRUE,"",
IF(SUMPRODUCT(--('Section 11'!$C$4:$C$337=$A210))=0,Incomplete,Complete)))</f>
        <v/>
      </c>
      <c r="AG210" s="10" t="str">
        <f t="shared" si="97"/>
        <v/>
      </c>
      <c r="AH210" s="10" t="str">
        <f t="shared" si="98"/>
        <v/>
      </c>
      <c r="AI210" s="10" t="str">
        <f t="shared" si="99"/>
        <v/>
      </c>
      <c r="AJ210" s="10" t="str">
        <f t="shared" si="100"/>
        <v/>
      </c>
      <c r="AK210" s="10" t="str">
        <f t="shared" si="101"/>
        <v/>
      </c>
      <c r="AL210" s="10" t="str">
        <f t="shared" si="102"/>
        <v/>
      </c>
      <c r="AM210" s="10" t="str">
        <f t="shared" si="103"/>
        <v/>
      </c>
      <c r="AN210" s="10" t="str">
        <f t="shared" si="104"/>
        <v/>
      </c>
      <c r="AO210" s="10" t="str">
        <f t="shared" si="105"/>
        <v/>
      </c>
      <c r="AP210" s="10" t="str">
        <f t="shared" si="106"/>
        <v/>
      </c>
      <c r="AQ210" s="10" t="str">
        <f t="shared" si="107"/>
        <v/>
      </c>
      <c r="AR210" s="10" t="str">
        <f t="shared" si="108"/>
        <v/>
      </c>
      <c r="AS210" s="10" t="str">
        <f t="shared" si="109"/>
        <v/>
      </c>
      <c r="AT210" s="10" t="str">
        <f t="shared" si="110"/>
        <v/>
      </c>
      <c r="AU210" s="10" t="str">
        <f t="shared" si="111"/>
        <v/>
      </c>
      <c r="AV210" s="10" t="str">
        <f t="shared" si="112"/>
        <v/>
      </c>
      <c r="AW210" s="10" t="str">
        <f t="shared" si="113"/>
        <v/>
      </c>
      <c r="AX210" s="10" t="str">
        <f t="shared" si="114"/>
        <v/>
      </c>
      <c r="AY210" s="10" t="str">
        <f t="shared" si="115"/>
        <v/>
      </c>
      <c r="AZ210" s="10" t="str">
        <f t="shared" si="116"/>
        <v/>
      </c>
      <c r="BA210" s="10" t="str">
        <f t="shared" si="117"/>
        <v/>
      </c>
      <c r="BB210" s="10" t="str">
        <f t="shared" si="118"/>
        <v/>
      </c>
      <c r="BC210" s="10" t="str">
        <f t="shared" si="119"/>
        <v/>
      </c>
      <c r="BD210" s="10"/>
      <c r="BE210" s="10" t="str">
        <f t="shared" si="120"/>
        <v/>
      </c>
      <c r="BG210" s="10" t="b">
        <f t="shared" si="123"/>
        <v>1</v>
      </c>
      <c r="BH210" s="10" t="b">
        <f t="shared" si="121"/>
        <v>1</v>
      </c>
      <c r="BI210" s="10" t="b">
        <f t="shared" si="124"/>
        <v>0</v>
      </c>
      <c r="BJ210" s="10" t="b">
        <f t="shared" si="122"/>
        <v>0</v>
      </c>
    </row>
    <row r="211" spans="1:62" x14ac:dyDescent="0.35">
      <c r="A211" s="51"/>
      <c r="B211" s="28"/>
      <c r="C211" s="28" t="s">
        <v>4</v>
      </c>
      <c r="D211" s="28"/>
      <c r="E211" s="28" t="s">
        <v>4</v>
      </c>
      <c r="F211" s="28"/>
      <c r="G211" s="51" t="s">
        <v>4</v>
      </c>
      <c r="H211" s="28"/>
      <c r="I211" s="28" t="s">
        <v>4</v>
      </c>
      <c r="J211" s="28"/>
      <c r="K211" s="28" t="s">
        <v>4</v>
      </c>
      <c r="L211" s="28" t="s">
        <v>454</v>
      </c>
      <c r="M211" s="28"/>
      <c r="N211" s="28"/>
      <c r="O211" s="28" t="s">
        <v>4</v>
      </c>
      <c r="P211" s="51"/>
      <c r="Q211" s="28" t="s">
        <v>4</v>
      </c>
      <c r="R211" s="28"/>
      <c r="S211" s="28" t="s">
        <v>4</v>
      </c>
      <c r="T211" s="28"/>
      <c r="U211" s="28" t="s">
        <v>4</v>
      </c>
      <c r="V211" s="28"/>
      <c r="W211" s="28" t="s">
        <v>4</v>
      </c>
      <c r="X211" s="28"/>
      <c r="Y211" s="28" t="s">
        <v>4</v>
      </c>
      <c r="Z211" s="10" t="str">
        <f>IF(AND('Section 8'!$L$4=No,OR($BG211=FALSE,$BH211=FALSE)),Tab_NotReq,
IF(AND($A211="",$B211="",$D211="",$F211="",$H211="",$J211="",$P211="",$X211="",$AB211="",$AC211=""),"",
IF(COUNTIF($AB211:$BC211,Incomplete)&gt;=1,Incomplete_or_multiple_errors&amp;": "&amp;INDEX($AB$2:$BC$4,1,MATCH(Incomplete,$AB211:$BC211,0)),Complete)))</f>
        <v/>
      </c>
      <c r="AA211" s="27"/>
      <c r="AB211" s="10" t="str">
        <f t="shared" si="95"/>
        <v/>
      </c>
      <c r="AC211" s="10" t="str">
        <f>IF($AC$1=No,"",
IF(OR(BG211=FALSE,BH211=FALSE),"",
IF(AND(SUMPRODUCT(--(BI211:BI$1003=TRUE))=0,SUMPRODUCT(--(BJ211:BJ$1003=TRUE))=0),"",Incomplete)))</f>
        <v/>
      </c>
      <c r="AD211" s="10" t="str">
        <f t="shared" si="96"/>
        <v/>
      </c>
      <c r="AE211" s="10"/>
      <c r="AF211" s="10" t="str" cm="1">
        <f t="array" ref="AF211">IF(AF$1=No,"",IF(ISBLANK($A211)=TRUE,"",
IF(SUMPRODUCT(--('Section 11'!$C$4:$C$337=$A211))=0,Incomplete,Complete)))</f>
        <v/>
      </c>
      <c r="AG211" s="10" t="str">
        <f t="shared" si="97"/>
        <v/>
      </c>
      <c r="AH211" s="10" t="str">
        <f t="shared" si="98"/>
        <v/>
      </c>
      <c r="AI211" s="10" t="str">
        <f t="shared" si="99"/>
        <v/>
      </c>
      <c r="AJ211" s="10" t="str">
        <f t="shared" si="100"/>
        <v/>
      </c>
      <c r="AK211" s="10" t="str">
        <f t="shared" si="101"/>
        <v/>
      </c>
      <c r="AL211" s="10" t="str">
        <f t="shared" si="102"/>
        <v/>
      </c>
      <c r="AM211" s="10" t="str">
        <f t="shared" si="103"/>
        <v/>
      </c>
      <c r="AN211" s="10" t="str">
        <f t="shared" si="104"/>
        <v/>
      </c>
      <c r="AO211" s="10" t="str">
        <f t="shared" si="105"/>
        <v/>
      </c>
      <c r="AP211" s="10" t="str">
        <f t="shared" si="106"/>
        <v/>
      </c>
      <c r="AQ211" s="10" t="str">
        <f t="shared" si="107"/>
        <v/>
      </c>
      <c r="AR211" s="10" t="str">
        <f t="shared" si="108"/>
        <v/>
      </c>
      <c r="AS211" s="10" t="str">
        <f t="shared" si="109"/>
        <v/>
      </c>
      <c r="AT211" s="10" t="str">
        <f t="shared" si="110"/>
        <v/>
      </c>
      <c r="AU211" s="10" t="str">
        <f t="shared" si="111"/>
        <v/>
      </c>
      <c r="AV211" s="10" t="str">
        <f t="shared" si="112"/>
        <v/>
      </c>
      <c r="AW211" s="10" t="str">
        <f t="shared" si="113"/>
        <v/>
      </c>
      <c r="AX211" s="10" t="str">
        <f t="shared" si="114"/>
        <v/>
      </c>
      <c r="AY211" s="10" t="str">
        <f t="shared" si="115"/>
        <v/>
      </c>
      <c r="AZ211" s="10" t="str">
        <f t="shared" si="116"/>
        <v/>
      </c>
      <c r="BA211" s="10" t="str">
        <f t="shared" si="117"/>
        <v/>
      </c>
      <c r="BB211" s="10" t="str">
        <f t="shared" si="118"/>
        <v/>
      </c>
      <c r="BC211" s="10" t="str">
        <f t="shared" si="119"/>
        <v/>
      </c>
      <c r="BD211" s="10"/>
      <c r="BE211" s="10" t="str">
        <f t="shared" si="120"/>
        <v/>
      </c>
      <c r="BG211" s="10" t="b">
        <f t="shared" si="123"/>
        <v>1</v>
      </c>
      <c r="BH211" s="10" t="b">
        <f t="shared" si="121"/>
        <v>1</v>
      </c>
      <c r="BI211" s="10" t="b">
        <f t="shared" si="124"/>
        <v>0</v>
      </c>
      <c r="BJ211" s="10" t="b">
        <f t="shared" si="122"/>
        <v>0</v>
      </c>
    </row>
    <row r="212" spans="1:62" x14ac:dyDescent="0.35">
      <c r="A212" s="51"/>
      <c r="B212" s="28"/>
      <c r="C212" s="28" t="s">
        <v>4</v>
      </c>
      <c r="D212" s="28"/>
      <c r="E212" s="28" t="s">
        <v>4</v>
      </c>
      <c r="F212" s="28"/>
      <c r="G212" s="51" t="s">
        <v>4</v>
      </c>
      <c r="H212" s="28"/>
      <c r="I212" s="28" t="s">
        <v>4</v>
      </c>
      <c r="J212" s="28"/>
      <c r="K212" s="28" t="s">
        <v>4</v>
      </c>
      <c r="L212" s="28" t="s">
        <v>454</v>
      </c>
      <c r="M212" s="28"/>
      <c r="N212" s="28"/>
      <c r="O212" s="28" t="s">
        <v>4</v>
      </c>
      <c r="P212" s="51"/>
      <c r="Q212" s="28" t="s">
        <v>4</v>
      </c>
      <c r="R212" s="28"/>
      <c r="S212" s="28" t="s">
        <v>4</v>
      </c>
      <c r="T212" s="28"/>
      <c r="U212" s="28" t="s">
        <v>4</v>
      </c>
      <c r="V212" s="28"/>
      <c r="W212" s="28" t="s">
        <v>4</v>
      </c>
      <c r="X212" s="28"/>
      <c r="Y212" s="28" t="s">
        <v>4</v>
      </c>
      <c r="Z212" s="10" t="str">
        <f>IF(AND('Section 8'!$L$4=No,OR($BG212=FALSE,$BH212=FALSE)),Tab_NotReq,
IF(AND($A212="",$B212="",$D212="",$F212="",$H212="",$J212="",$P212="",$X212="",$AB212="",$AC212=""),"",
IF(COUNTIF($AB212:$BC212,Incomplete)&gt;=1,Incomplete_or_multiple_errors&amp;": "&amp;INDEX($AB$2:$BC$4,1,MATCH(Incomplete,$AB212:$BC212,0)),Complete)))</f>
        <v/>
      </c>
      <c r="AA212" s="27"/>
      <c r="AB212" s="10" t="str">
        <f t="shared" si="95"/>
        <v/>
      </c>
      <c r="AC212" s="10" t="str">
        <f>IF($AC$1=No,"",
IF(OR(BG212=FALSE,BH212=FALSE),"",
IF(AND(SUMPRODUCT(--(BI212:BI$1003=TRUE))=0,SUMPRODUCT(--(BJ212:BJ$1003=TRUE))=0),"",Incomplete)))</f>
        <v/>
      </c>
      <c r="AD212" s="10" t="str">
        <f t="shared" si="96"/>
        <v/>
      </c>
      <c r="AE212" s="10"/>
      <c r="AF212" s="10" t="str" cm="1">
        <f t="array" ref="AF212">IF(AF$1=No,"",IF(ISBLANK($A212)=TRUE,"",
IF(SUMPRODUCT(--('Section 11'!$C$4:$C$337=$A212))=0,Incomplete,Complete)))</f>
        <v/>
      </c>
      <c r="AG212" s="10" t="str">
        <f t="shared" si="97"/>
        <v/>
      </c>
      <c r="AH212" s="10" t="str">
        <f t="shared" si="98"/>
        <v/>
      </c>
      <c r="AI212" s="10" t="str">
        <f t="shared" si="99"/>
        <v/>
      </c>
      <c r="AJ212" s="10" t="str">
        <f t="shared" si="100"/>
        <v/>
      </c>
      <c r="AK212" s="10" t="str">
        <f t="shared" si="101"/>
        <v/>
      </c>
      <c r="AL212" s="10" t="str">
        <f t="shared" si="102"/>
        <v/>
      </c>
      <c r="AM212" s="10" t="str">
        <f t="shared" si="103"/>
        <v/>
      </c>
      <c r="AN212" s="10" t="str">
        <f t="shared" si="104"/>
        <v/>
      </c>
      <c r="AO212" s="10" t="str">
        <f t="shared" si="105"/>
        <v/>
      </c>
      <c r="AP212" s="10" t="str">
        <f t="shared" si="106"/>
        <v/>
      </c>
      <c r="AQ212" s="10" t="str">
        <f t="shared" si="107"/>
        <v/>
      </c>
      <c r="AR212" s="10" t="str">
        <f t="shared" si="108"/>
        <v/>
      </c>
      <c r="AS212" s="10" t="str">
        <f t="shared" si="109"/>
        <v/>
      </c>
      <c r="AT212" s="10" t="str">
        <f t="shared" si="110"/>
        <v/>
      </c>
      <c r="AU212" s="10" t="str">
        <f t="shared" si="111"/>
        <v/>
      </c>
      <c r="AV212" s="10" t="str">
        <f t="shared" si="112"/>
        <v/>
      </c>
      <c r="AW212" s="10" t="str">
        <f t="shared" si="113"/>
        <v/>
      </c>
      <c r="AX212" s="10" t="str">
        <f t="shared" si="114"/>
        <v/>
      </c>
      <c r="AY212" s="10" t="str">
        <f t="shared" si="115"/>
        <v/>
      </c>
      <c r="AZ212" s="10" t="str">
        <f t="shared" si="116"/>
        <v/>
      </c>
      <c r="BA212" s="10" t="str">
        <f t="shared" si="117"/>
        <v/>
      </c>
      <c r="BB212" s="10" t="str">
        <f t="shared" si="118"/>
        <v/>
      </c>
      <c r="BC212" s="10" t="str">
        <f t="shared" si="119"/>
        <v/>
      </c>
      <c r="BD212" s="10"/>
      <c r="BE212" s="10" t="str">
        <f t="shared" si="120"/>
        <v/>
      </c>
      <c r="BG212" s="10" t="b">
        <f t="shared" si="123"/>
        <v>1</v>
      </c>
      <c r="BH212" s="10" t="b">
        <f t="shared" si="121"/>
        <v>1</v>
      </c>
      <c r="BI212" s="10" t="b">
        <f t="shared" si="124"/>
        <v>0</v>
      </c>
      <c r="BJ212" s="10" t="b">
        <f t="shared" si="122"/>
        <v>0</v>
      </c>
    </row>
    <row r="213" spans="1:62" x14ac:dyDescent="0.35">
      <c r="A213" s="51"/>
      <c r="B213" s="28"/>
      <c r="C213" s="28" t="s">
        <v>4</v>
      </c>
      <c r="D213" s="28"/>
      <c r="E213" s="28" t="s">
        <v>4</v>
      </c>
      <c r="F213" s="28"/>
      <c r="G213" s="51" t="s">
        <v>4</v>
      </c>
      <c r="H213" s="28"/>
      <c r="I213" s="28" t="s">
        <v>4</v>
      </c>
      <c r="J213" s="28"/>
      <c r="K213" s="28" t="s">
        <v>4</v>
      </c>
      <c r="L213" s="28" t="s">
        <v>454</v>
      </c>
      <c r="M213" s="28"/>
      <c r="N213" s="28"/>
      <c r="O213" s="28" t="s">
        <v>4</v>
      </c>
      <c r="P213" s="51"/>
      <c r="Q213" s="28" t="s">
        <v>4</v>
      </c>
      <c r="R213" s="28"/>
      <c r="S213" s="28" t="s">
        <v>4</v>
      </c>
      <c r="T213" s="28"/>
      <c r="U213" s="28" t="s">
        <v>4</v>
      </c>
      <c r="V213" s="28"/>
      <c r="W213" s="28" t="s">
        <v>4</v>
      </c>
      <c r="X213" s="28"/>
      <c r="Y213" s="28" t="s">
        <v>4</v>
      </c>
      <c r="Z213" s="10" t="str">
        <f>IF(AND('Section 8'!$L$4=No,OR($BG213=FALSE,$BH213=FALSE)),Tab_NotReq,
IF(AND($A213="",$B213="",$D213="",$F213="",$H213="",$J213="",$P213="",$X213="",$AB213="",$AC213=""),"",
IF(COUNTIF($AB213:$BC213,Incomplete)&gt;=1,Incomplete_or_multiple_errors&amp;": "&amp;INDEX($AB$2:$BC$4,1,MATCH(Incomplete,$AB213:$BC213,0)),Complete)))</f>
        <v/>
      </c>
      <c r="AA213" s="27"/>
      <c r="AB213" s="10" t="str">
        <f t="shared" si="95"/>
        <v/>
      </c>
      <c r="AC213" s="10" t="str">
        <f>IF($AC$1=No,"",
IF(OR(BG213=FALSE,BH213=FALSE),"",
IF(AND(SUMPRODUCT(--(BI213:BI$1003=TRUE))=0,SUMPRODUCT(--(BJ213:BJ$1003=TRUE))=0),"",Incomplete)))</f>
        <v/>
      </c>
      <c r="AD213" s="10" t="str">
        <f t="shared" si="96"/>
        <v/>
      </c>
      <c r="AE213" s="10"/>
      <c r="AF213" s="10" t="str" cm="1">
        <f t="array" ref="AF213">IF(AF$1=No,"",IF(ISBLANK($A213)=TRUE,"",
IF(SUMPRODUCT(--('Section 11'!$C$4:$C$337=$A213))=0,Incomplete,Complete)))</f>
        <v/>
      </c>
      <c r="AG213" s="10" t="str">
        <f t="shared" si="97"/>
        <v/>
      </c>
      <c r="AH213" s="10" t="str">
        <f t="shared" si="98"/>
        <v/>
      </c>
      <c r="AI213" s="10" t="str">
        <f t="shared" si="99"/>
        <v/>
      </c>
      <c r="AJ213" s="10" t="str">
        <f t="shared" si="100"/>
        <v/>
      </c>
      <c r="AK213" s="10" t="str">
        <f t="shared" si="101"/>
        <v/>
      </c>
      <c r="AL213" s="10" t="str">
        <f t="shared" si="102"/>
        <v/>
      </c>
      <c r="AM213" s="10" t="str">
        <f t="shared" si="103"/>
        <v/>
      </c>
      <c r="AN213" s="10" t="str">
        <f t="shared" si="104"/>
        <v/>
      </c>
      <c r="AO213" s="10" t="str">
        <f t="shared" si="105"/>
        <v/>
      </c>
      <c r="AP213" s="10" t="str">
        <f t="shared" si="106"/>
        <v/>
      </c>
      <c r="AQ213" s="10" t="str">
        <f t="shared" si="107"/>
        <v/>
      </c>
      <c r="AR213" s="10" t="str">
        <f t="shared" si="108"/>
        <v/>
      </c>
      <c r="AS213" s="10" t="str">
        <f t="shared" si="109"/>
        <v/>
      </c>
      <c r="AT213" s="10" t="str">
        <f t="shared" si="110"/>
        <v/>
      </c>
      <c r="AU213" s="10" t="str">
        <f t="shared" si="111"/>
        <v/>
      </c>
      <c r="AV213" s="10" t="str">
        <f t="shared" si="112"/>
        <v/>
      </c>
      <c r="AW213" s="10" t="str">
        <f t="shared" si="113"/>
        <v/>
      </c>
      <c r="AX213" s="10" t="str">
        <f t="shared" si="114"/>
        <v/>
      </c>
      <c r="AY213" s="10" t="str">
        <f t="shared" si="115"/>
        <v/>
      </c>
      <c r="AZ213" s="10" t="str">
        <f t="shared" si="116"/>
        <v/>
      </c>
      <c r="BA213" s="10" t="str">
        <f t="shared" si="117"/>
        <v/>
      </c>
      <c r="BB213" s="10" t="str">
        <f t="shared" si="118"/>
        <v/>
      </c>
      <c r="BC213" s="10" t="str">
        <f t="shared" si="119"/>
        <v/>
      </c>
      <c r="BD213" s="10"/>
      <c r="BE213" s="10" t="str">
        <f t="shared" si="120"/>
        <v/>
      </c>
      <c r="BG213" s="10" t="b">
        <f t="shared" si="123"/>
        <v>1</v>
      </c>
      <c r="BH213" s="10" t="b">
        <f t="shared" si="121"/>
        <v>1</v>
      </c>
      <c r="BI213" s="10" t="b">
        <f t="shared" si="124"/>
        <v>0</v>
      </c>
      <c r="BJ213" s="10" t="b">
        <f t="shared" si="122"/>
        <v>0</v>
      </c>
    </row>
    <row r="214" spans="1:62" x14ac:dyDescent="0.35">
      <c r="A214" s="51"/>
      <c r="B214" s="28"/>
      <c r="C214" s="28" t="s">
        <v>4</v>
      </c>
      <c r="D214" s="28"/>
      <c r="E214" s="28" t="s">
        <v>4</v>
      </c>
      <c r="F214" s="28"/>
      <c r="G214" s="51" t="s">
        <v>4</v>
      </c>
      <c r="H214" s="28"/>
      <c r="I214" s="28" t="s">
        <v>4</v>
      </c>
      <c r="J214" s="28"/>
      <c r="K214" s="28" t="s">
        <v>4</v>
      </c>
      <c r="L214" s="28" t="s">
        <v>454</v>
      </c>
      <c r="M214" s="28"/>
      <c r="N214" s="28"/>
      <c r="O214" s="28" t="s">
        <v>4</v>
      </c>
      <c r="P214" s="51"/>
      <c r="Q214" s="28" t="s">
        <v>4</v>
      </c>
      <c r="R214" s="28"/>
      <c r="S214" s="28" t="s">
        <v>4</v>
      </c>
      <c r="T214" s="28"/>
      <c r="U214" s="28" t="s">
        <v>4</v>
      </c>
      <c r="V214" s="28"/>
      <c r="W214" s="28" t="s">
        <v>4</v>
      </c>
      <c r="X214" s="28"/>
      <c r="Y214" s="28" t="s">
        <v>4</v>
      </c>
      <c r="Z214" s="10" t="str">
        <f>IF(AND('Section 8'!$L$4=No,OR($BG214=FALSE,$BH214=FALSE)),Tab_NotReq,
IF(AND($A214="",$B214="",$D214="",$F214="",$H214="",$J214="",$P214="",$X214="",$AB214="",$AC214=""),"",
IF(COUNTIF($AB214:$BC214,Incomplete)&gt;=1,Incomplete_or_multiple_errors&amp;": "&amp;INDEX($AB$2:$BC$4,1,MATCH(Incomplete,$AB214:$BC214,0)),Complete)))</f>
        <v/>
      </c>
      <c r="AA214" s="27"/>
      <c r="AB214" s="10" t="str">
        <f t="shared" si="95"/>
        <v/>
      </c>
      <c r="AC214" s="10" t="str">
        <f>IF($AC$1=No,"",
IF(OR(BG214=FALSE,BH214=FALSE),"",
IF(AND(SUMPRODUCT(--(BI214:BI$1003=TRUE))=0,SUMPRODUCT(--(BJ214:BJ$1003=TRUE))=0),"",Incomplete)))</f>
        <v/>
      </c>
      <c r="AD214" s="10" t="str">
        <f t="shared" si="96"/>
        <v/>
      </c>
      <c r="AE214" s="10"/>
      <c r="AF214" s="10" t="str" cm="1">
        <f t="array" ref="AF214">IF(AF$1=No,"",IF(ISBLANK($A214)=TRUE,"",
IF(SUMPRODUCT(--('Section 11'!$C$4:$C$337=$A214))=0,Incomplete,Complete)))</f>
        <v/>
      </c>
      <c r="AG214" s="10" t="str">
        <f t="shared" si="97"/>
        <v/>
      </c>
      <c r="AH214" s="10" t="str">
        <f t="shared" si="98"/>
        <v/>
      </c>
      <c r="AI214" s="10" t="str">
        <f t="shared" si="99"/>
        <v/>
      </c>
      <c r="AJ214" s="10" t="str">
        <f t="shared" si="100"/>
        <v/>
      </c>
      <c r="AK214" s="10" t="str">
        <f t="shared" si="101"/>
        <v/>
      </c>
      <c r="AL214" s="10" t="str">
        <f t="shared" si="102"/>
        <v/>
      </c>
      <c r="AM214" s="10" t="str">
        <f t="shared" si="103"/>
        <v/>
      </c>
      <c r="AN214" s="10" t="str">
        <f t="shared" si="104"/>
        <v/>
      </c>
      <c r="AO214" s="10" t="str">
        <f t="shared" si="105"/>
        <v/>
      </c>
      <c r="AP214" s="10" t="str">
        <f t="shared" si="106"/>
        <v/>
      </c>
      <c r="AQ214" s="10" t="str">
        <f t="shared" si="107"/>
        <v/>
      </c>
      <c r="AR214" s="10" t="str">
        <f t="shared" si="108"/>
        <v/>
      </c>
      <c r="AS214" s="10" t="str">
        <f t="shared" si="109"/>
        <v/>
      </c>
      <c r="AT214" s="10" t="str">
        <f t="shared" si="110"/>
        <v/>
      </c>
      <c r="AU214" s="10" t="str">
        <f t="shared" si="111"/>
        <v/>
      </c>
      <c r="AV214" s="10" t="str">
        <f t="shared" si="112"/>
        <v/>
      </c>
      <c r="AW214" s="10" t="str">
        <f t="shared" si="113"/>
        <v/>
      </c>
      <c r="AX214" s="10" t="str">
        <f t="shared" si="114"/>
        <v/>
      </c>
      <c r="AY214" s="10" t="str">
        <f t="shared" si="115"/>
        <v/>
      </c>
      <c r="AZ214" s="10" t="str">
        <f t="shared" si="116"/>
        <v/>
      </c>
      <c r="BA214" s="10" t="str">
        <f t="shared" si="117"/>
        <v/>
      </c>
      <c r="BB214" s="10" t="str">
        <f t="shared" si="118"/>
        <v/>
      </c>
      <c r="BC214" s="10" t="str">
        <f t="shared" si="119"/>
        <v/>
      </c>
      <c r="BD214" s="10"/>
      <c r="BE214" s="10" t="str">
        <f t="shared" si="120"/>
        <v/>
      </c>
      <c r="BG214" s="10" t="b">
        <f t="shared" si="123"/>
        <v>1</v>
      </c>
      <c r="BH214" s="10" t="b">
        <f t="shared" si="121"/>
        <v>1</v>
      </c>
      <c r="BI214" s="10" t="b">
        <f t="shared" si="124"/>
        <v>0</v>
      </c>
      <c r="BJ214" s="10" t="b">
        <f t="shared" si="122"/>
        <v>0</v>
      </c>
    </row>
    <row r="215" spans="1:62" x14ac:dyDescent="0.35">
      <c r="A215" s="51"/>
      <c r="B215" s="28"/>
      <c r="C215" s="28" t="s">
        <v>4</v>
      </c>
      <c r="D215" s="28"/>
      <c r="E215" s="28" t="s">
        <v>4</v>
      </c>
      <c r="F215" s="28"/>
      <c r="G215" s="51" t="s">
        <v>4</v>
      </c>
      <c r="H215" s="28"/>
      <c r="I215" s="28" t="s">
        <v>4</v>
      </c>
      <c r="J215" s="28"/>
      <c r="K215" s="28" t="s">
        <v>4</v>
      </c>
      <c r="L215" s="28" t="s">
        <v>454</v>
      </c>
      <c r="M215" s="28"/>
      <c r="N215" s="28"/>
      <c r="O215" s="28" t="s">
        <v>4</v>
      </c>
      <c r="P215" s="51"/>
      <c r="Q215" s="28" t="s">
        <v>4</v>
      </c>
      <c r="R215" s="28"/>
      <c r="S215" s="28" t="s">
        <v>4</v>
      </c>
      <c r="T215" s="28"/>
      <c r="U215" s="28" t="s">
        <v>4</v>
      </c>
      <c r="V215" s="28"/>
      <c r="W215" s="28" t="s">
        <v>4</v>
      </c>
      <c r="X215" s="28"/>
      <c r="Y215" s="28" t="s">
        <v>4</v>
      </c>
      <c r="Z215" s="10" t="str">
        <f>IF(AND('Section 8'!$L$4=No,OR($BG215=FALSE,$BH215=FALSE)),Tab_NotReq,
IF(AND($A215="",$B215="",$D215="",$F215="",$H215="",$J215="",$P215="",$X215="",$AB215="",$AC215=""),"",
IF(COUNTIF($AB215:$BC215,Incomplete)&gt;=1,Incomplete_or_multiple_errors&amp;": "&amp;INDEX($AB$2:$BC$4,1,MATCH(Incomplete,$AB215:$BC215,0)),Complete)))</f>
        <v/>
      </c>
      <c r="AA215" s="27"/>
      <c r="AB215" s="10" t="str">
        <f t="shared" si="95"/>
        <v/>
      </c>
      <c r="AC215" s="10" t="str">
        <f>IF($AC$1=No,"",
IF(OR(BG215=FALSE,BH215=FALSE),"",
IF(AND(SUMPRODUCT(--(BI215:BI$1003=TRUE))=0,SUMPRODUCT(--(BJ215:BJ$1003=TRUE))=0),"",Incomplete)))</f>
        <v/>
      </c>
      <c r="AD215" s="10" t="str">
        <f t="shared" si="96"/>
        <v/>
      </c>
      <c r="AE215" s="10"/>
      <c r="AF215" s="10" t="str" cm="1">
        <f t="array" ref="AF215">IF(AF$1=No,"",IF(ISBLANK($A215)=TRUE,"",
IF(SUMPRODUCT(--('Section 11'!$C$4:$C$337=$A215))=0,Incomplete,Complete)))</f>
        <v/>
      </c>
      <c r="AG215" s="10" t="str">
        <f t="shared" si="97"/>
        <v/>
      </c>
      <c r="AH215" s="10" t="str">
        <f t="shared" si="98"/>
        <v/>
      </c>
      <c r="AI215" s="10" t="str">
        <f t="shared" si="99"/>
        <v/>
      </c>
      <c r="AJ215" s="10" t="str">
        <f t="shared" si="100"/>
        <v/>
      </c>
      <c r="AK215" s="10" t="str">
        <f t="shared" si="101"/>
        <v/>
      </c>
      <c r="AL215" s="10" t="str">
        <f t="shared" si="102"/>
        <v/>
      </c>
      <c r="AM215" s="10" t="str">
        <f t="shared" si="103"/>
        <v/>
      </c>
      <c r="AN215" s="10" t="str">
        <f t="shared" si="104"/>
        <v/>
      </c>
      <c r="AO215" s="10" t="str">
        <f t="shared" si="105"/>
        <v/>
      </c>
      <c r="AP215" s="10" t="str">
        <f t="shared" si="106"/>
        <v/>
      </c>
      <c r="AQ215" s="10" t="str">
        <f t="shared" si="107"/>
        <v/>
      </c>
      <c r="AR215" s="10" t="str">
        <f t="shared" si="108"/>
        <v/>
      </c>
      <c r="AS215" s="10" t="str">
        <f t="shared" si="109"/>
        <v/>
      </c>
      <c r="AT215" s="10" t="str">
        <f t="shared" si="110"/>
        <v/>
      </c>
      <c r="AU215" s="10" t="str">
        <f t="shared" si="111"/>
        <v/>
      </c>
      <c r="AV215" s="10" t="str">
        <f t="shared" si="112"/>
        <v/>
      </c>
      <c r="AW215" s="10" t="str">
        <f t="shared" si="113"/>
        <v/>
      </c>
      <c r="AX215" s="10" t="str">
        <f t="shared" si="114"/>
        <v/>
      </c>
      <c r="AY215" s="10" t="str">
        <f t="shared" si="115"/>
        <v/>
      </c>
      <c r="AZ215" s="10" t="str">
        <f t="shared" si="116"/>
        <v/>
      </c>
      <c r="BA215" s="10" t="str">
        <f t="shared" si="117"/>
        <v/>
      </c>
      <c r="BB215" s="10" t="str">
        <f t="shared" si="118"/>
        <v/>
      </c>
      <c r="BC215" s="10" t="str">
        <f t="shared" si="119"/>
        <v/>
      </c>
      <c r="BD215" s="10"/>
      <c r="BE215" s="10" t="str">
        <f t="shared" si="120"/>
        <v/>
      </c>
      <c r="BG215" s="10" t="b">
        <f t="shared" si="123"/>
        <v>1</v>
      </c>
      <c r="BH215" s="10" t="b">
        <f t="shared" si="121"/>
        <v>1</v>
      </c>
      <c r="BI215" s="10" t="b">
        <f t="shared" si="124"/>
        <v>0</v>
      </c>
      <c r="BJ215" s="10" t="b">
        <f t="shared" si="122"/>
        <v>0</v>
      </c>
    </row>
    <row r="216" spans="1:62" x14ac:dyDescent="0.35">
      <c r="A216" s="51"/>
      <c r="B216" s="28"/>
      <c r="C216" s="28" t="s">
        <v>4</v>
      </c>
      <c r="D216" s="28"/>
      <c r="E216" s="28" t="s">
        <v>4</v>
      </c>
      <c r="F216" s="28"/>
      <c r="G216" s="51" t="s">
        <v>4</v>
      </c>
      <c r="H216" s="28"/>
      <c r="I216" s="28" t="s">
        <v>4</v>
      </c>
      <c r="J216" s="28"/>
      <c r="K216" s="28" t="s">
        <v>4</v>
      </c>
      <c r="L216" s="28" t="s">
        <v>454</v>
      </c>
      <c r="M216" s="28"/>
      <c r="N216" s="28"/>
      <c r="O216" s="28" t="s">
        <v>4</v>
      </c>
      <c r="P216" s="51"/>
      <c r="Q216" s="28" t="s">
        <v>4</v>
      </c>
      <c r="R216" s="28"/>
      <c r="S216" s="28" t="s">
        <v>4</v>
      </c>
      <c r="T216" s="28"/>
      <c r="U216" s="28" t="s">
        <v>4</v>
      </c>
      <c r="V216" s="28"/>
      <c r="W216" s="28" t="s">
        <v>4</v>
      </c>
      <c r="X216" s="28"/>
      <c r="Y216" s="28" t="s">
        <v>4</v>
      </c>
      <c r="Z216" s="10" t="str">
        <f>IF(AND('Section 8'!$L$4=No,OR($BG216=FALSE,$BH216=FALSE)),Tab_NotReq,
IF(AND($A216="",$B216="",$D216="",$F216="",$H216="",$J216="",$P216="",$X216="",$AB216="",$AC216=""),"",
IF(COUNTIF($AB216:$BC216,Incomplete)&gt;=1,Incomplete_or_multiple_errors&amp;": "&amp;INDEX($AB$2:$BC$4,1,MATCH(Incomplete,$AB216:$BC216,0)),Complete)))</f>
        <v/>
      </c>
      <c r="AA216" s="27"/>
      <c r="AB216" s="10" t="str">
        <f t="shared" si="95"/>
        <v/>
      </c>
      <c r="AC216" s="10" t="str">
        <f>IF($AC$1=No,"",
IF(OR(BG216=FALSE,BH216=FALSE),"",
IF(AND(SUMPRODUCT(--(BI216:BI$1003=TRUE))=0,SUMPRODUCT(--(BJ216:BJ$1003=TRUE))=0),"",Incomplete)))</f>
        <v/>
      </c>
      <c r="AD216" s="10" t="str">
        <f t="shared" si="96"/>
        <v/>
      </c>
      <c r="AE216" s="10"/>
      <c r="AF216" s="10" t="str" cm="1">
        <f t="array" ref="AF216">IF(AF$1=No,"",IF(ISBLANK($A216)=TRUE,"",
IF(SUMPRODUCT(--('Section 11'!$C$4:$C$337=$A216))=0,Incomplete,Complete)))</f>
        <v/>
      </c>
      <c r="AG216" s="10" t="str">
        <f t="shared" si="97"/>
        <v/>
      </c>
      <c r="AH216" s="10" t="str">
        <f t="shared" si="98"/>
        <v/>
      </c>
      <c r="AI216" s="10" t="str">
        <f t="shared" si="99"/>
        <v/>
      </c>
      <c r="AJ216" s="10" t="str">
        <f t="shared" si="100"/>
        <v/>
      </c>
      <c r="AK216" s="10" t="str">
        <f t="shared" si="101"/>
        <v/>
      </c>
      <c r="AL216" s="10" t="str">
        <f t="shared" si="102"/>
        <v/>
      </c>
      <c r="AM216" s="10" t="str">
        <f t="shared" si="103"/>
        <v/>
      </c>
      <c r="AN216" s="10" t="str">
        <f t="shared" si="104"/>
        <v/>
      </c>
      <c r="AO216" s="10" t="str">
        <f t="shared" si="105"/>
        <v/>
      </c>
      <c r="AP216" s="10" t="str">
        <f t="shared" si="106"/>
        <v/>
      </c>
      <c r="AQ216" s="10" t="str">
        <f t="shared" si="107"/>
        <v/>
      </c>
      <c r="AR216" s="10" t="str">
        <f t="shared" si="108"/>
        <v/>
      </c>
      <c r="AS216" s="10" t="str">
        <f t="shared" si="109"/>
        <v/>
      </c>
      <c r="AT216" s="10" t="str">
        <f t="shared" si="110"/>
        <v/>
      </c>
      <c r="AU216" s="10" t="str">
        <f t="shared" si="111"/>
        <v/>
      </c>
      <c r="AV216" s="10" t="str">
        <f t="shared" si="112"/>
        <v/>
      </c>
      <c r="AW216" s="10" t="str">
        <f t="shared" si="113"/>
        <v/>
      </c>
      <c r="AX216" s="10" t="str">
        <f t="shared" si="114"/>
        <v/>
      </c>
      <c r="AY216" s="10" t="str">
        <f t="shared" si="115"/>
        <v/>
      </c>
      <c r="AZ216" s="10" t="str">
        <f t="shared" si="116"/>
        <v/>
      </c>
      <c r="BA216" s="10" t="str">
        <f t="shared" si="117"/>
        <v/>
      </c>
      <c r="BB216" s="10" t="str">
        <f t="shared" si="118"/>
        <v/>
      </c>
      <c r="BC216" s="10" t="str">
        <f t="shared" si="119"/>
        <v/>
      </c>
      <c r="BD216" s="10"/>
      <c r="BE216" s="10" t="str">
        <f t="shared" si="120"/>
        <v/>
      </c>
      <c r="BG216" s="10" t="b">
        <f t="shared" si="123"/>
        <v>1</v>
      </c>
      <c r="BH216" s="10" t="b">
        <f t="shared" si="121"/>
        <v>1</v>
      </c>
      <c r="BI216" s="10" t="b">
        <f t="shared" si="124"/>
        <v>0</v>
      </c>
      <c r="BJ216" s="10" t="b">
        <f t="shared" si="122"/>
        <v>0</v>
      </c>
    </row>
    <row r="217" spans="1:62" x14ac:dyDescent="0.35">
      <c r="A217" s="51"/>
      <c r="B217" s="28"/>
      <c r="C217" s="28" t="s">
        <v>4</v>
      </c>
      <c r="D217" s="28"/>
      <c r="E217" s="28" t="s">
        <v>4</v>
      </c>
      <c r="F217" s="28"/>
      <c r="G217" s="51" t="s">
        <v>4</v>
      </c>
      <c r="H217" s="28"/>
      <c r="I217" s="28" t="s">
        <v>4</v>
      </c>
      <c r="J217" s="28"/>
      <c r="K217" s="28" t="s">
        <v>4</v>
      </c>
      <c r="L217" s="28" t="s">
        <v>454</v>
      </c>
      <c r="M217" s="28"/>
      <c r="N217" s="28"/>
      <c r="O217" s="28" t="s">
        <v>4</v>
      </c>
      <c r="P217" s="51"/>
      <c r="Q217" s="28" t="s">
        <v>4</v>
      </c>
      <c r="R217" s="28"/>
      <c r="S217" s="28" t="s">
        <v>4</v>
      </c>
      <c r="T217" s="28"/>
      <c r="U217" s="28" t="s">
        <v>4</v>
      </c>
      <c r="V217" s="28"/>
      <c r="W217" s="28" t="s">
        <v>4</v>
      </c>
      <c r="X217" s="28"/>
      <c r="Y217" s="28" t="s">
        <v>4</v>
      </c>
      <c r="Z217" s="10" t="str">
        <f>IF(AND('Section 8'!$L$4=No,OR($BG217=FALSE,$BH217=FALSE)),Tab_NotReq,
IF(AND($A217="",$B217="",$D217="",$F217="",$H217="",$J217="",$P217="",$X217="",$AB217="",$AC217=""),"",
IF(COUNTIF($AB217:$BC217,Incomplete)&gt;=1,Incomplete_or_multiple_errors&amp;": "&amp;INDEX($AB$2:$BC$4,1,MATCH(Incomplete,$AB217:$BC217,0)),Complete)))</f>
        <v/>
      </c>
      <c r="AA217" s="27"/>
      <c r="AB217" s="10" t="str">
        <f t="shared" si="95"/>
        <v/>
      </c>
      <c r="AC217" s="10" t="str">
        <f>IF($AC$1=No,"",
IF(OR(BG217=FALSE,BH217=FALSE),"",
IF(AND(SUMPRODUCT(--(BI217:BI$1003=TRUE))=0,SUMPRODUCT(--(BJ217:BJ$1003=TRUE))=0),"",Incomplete)))</f>
        <v/>
      </c>
      <c r="AD217" s="10" t="str">
        <f t="shared" si="96"/>
        <v/>
      </c>
      <c r="AE217" s="10"/>
      <c r="AF217" s="10" t="str" cm="1">
        <f t="array" ref="AF217">IF(AF$1=No,"",IF(ISBLANK($A217)=TRUE,"",
IF(SUMPRODUCT(--('Section 11'!$C$4:$C$337=$A217))=0,Incomplete,Complete)))</f>
        <v/>
      </c>
      <c r="AG217" s="10" t="str">
        <f t="shared" si="97"/>
        <v/>
      </c>
      <c r="AH217" s="10" t="str">
        <f t="shared" si="98"/>
        <v/>
      </c>
      <c r="AI217" s="10" t="str">
        <f t="shared" si="99"/>
        <v/>
      </c>
      <c r="AJ217" s="10" t="str">
        <f t="shared" si="100"/>
        <v/>
      </c>
      <c r="AK217" s="10" t="str">
        <f t="shared" si="101"/>
        <v/>
      </c>
      <c r="AL217" s="10" t="str">
        <f t="shared" si="102"/>
        <v/>
      </c>
      <c r="AM217" s="10" t="str">
        <f t="shared" si="103"/>
        <v/>
      </c>
      <c r="AN217" s="10" t="str">
        <f t="shared" si="104"/>
        <v/>
      </c>
      <c r="AO217" s="10" t="str">
        <f t="shared" si="105"/>
        <v/>
      </c>
      <c r="AP217" s="10" t="str">
        <f t="shared" si="106"/>
        <v/>
      </c>
      <c r="AQ217" s="10" t="str">
        <f t="shared" si="107"/>
        <v/>
      </c>
      <c r="AR217" s="10" t="str">
        <f t="shared" si="108"/>
        <v/>
      </c>
      <c r="AS217" s="10" t="str">
        <f t="shared" si="109"/>
        <v/>
      </c>
      <c r="AT217" s="10" t="str">
        <f t="shared" si="110"/>
        <v/>
      </c>
      <c r="AU217" s="10" t="str">
        <f t="shared" si="111"/>
        <v/>
      </c>
      <c r="AV217" s="10" t="str">
        <f t="shared" si="112"/>
        <v/>
      </c>
      <c r="AW217" s="10" t="str">
        <f t="shared" si="113"/>
        <v/>
      </c>
      <c r="AX217" s="10" t="str">
        <f t="shared" si="114"/>
        <v/>
      </c>
      <c r="AY217" s="10" t="str">
        <f t="shared" si="115"/>
        <v/>
      </c>
      <c r="AZ217" s="10" t="str">
        <f t="shared" si="116"/>
        <v/>
      </c>
      <c r="BA217" s="10" t="str">
        <f t="shared" si="117"/>
        <v/>
      </c>
      <c r="BB217" s="10" t="str">
        <f t="shared" si="118"/>
        <v/>
      </c>
      <c r="BC217" s="10" t="str">
        <f t="shared" si="119"/>
        <v/>
      </c>
      <c r="BD217" s="10"/>
      <c r="BE217" s="10" t="str">
        <f t="shared" si="120"/>
        <v/>
      </c>
      <c r="BG217" s="10" t="b">
        <f t="shared" si="123"/>
        <v>1</v>
      </c>
      <c r="BH217" s="10" t="b">
        <f t="shared" si="121"/>
        <v>1</v>
      </c>
      <c r="BI217" s="10" t="b">
        <f t="shared" si="124"/>
        <v>0</v>
      </c>
      <c r="BJ217" s="10" t="b">
        <f t="shared" si="122"/>
        <v>0</v>
      </c>
    </row>
    <row r="218" spans="1:62" x14ac:dyDescent="0.35">
      <c r="A218" s="51"/>
      <c r="B218" s="28"/>
      <c r="C218" s="28" t="s">
        <v>4</v>
      </c>
      <c r="D218" s="28"/>
      <c r="E218" s="28" t="s">
        <v>4</v>
      </c>
      <c r="F218" s="28"/>
      <c r="G218" s="51" t="s">
        <v>4</v>
      </c>
      <c r="H218" s="28"/>
      <c r="I218" s="28" t="s">
        <v>4</v>
      </c>
      <c r="J218" s="28"/>
      <c r="K218" s="28" t="s">
        <v>4</v>
      </c>
      <c r="L218" s="28" t="s">
        <v>454</v>
      </c>
      <c r="M218" s="28"/>
      <c r="N218" s="28"/>
      <c r="O218" s="28" t="s">
        <v>4</v>
      </c>
      <c r="P218" s="51"/>
      <c r="Q218" s="28" t="s">
        <v>4</v>
      </c>
      <c r="R218" s="28"/>
      <c r="S218" s="28" t="s">
        <v>4</v>
      </c>
      <c r="T218" s="28"/>
      <c r="U218" s="28" t="s">
        <v>4</v>
      </c>
      <c r="V218" s="28"/>
      <c r="W218" s="28" t="s">
        <v>4</v>
      </c>
      <c r="X218" s="28"/>
      <c r="Y218" s="28" t="s">
        <v>4</v>
      </c>
      <c r="Z218" s="10" t="str">
        <f>IF(AND('Section 8'!$L$4=No,OR($BG218=FALSE,$BH218=FALSE)),Tab_NotReq,
IF(AND($A218="",$B218="",$D218="",$F218="",$H218="",$J218="",$P218="",$X218="",$AB218="",$AC218=""),"",
IF(COUNTIF($AB218:$BC218,Incomplete)&gt;=1,Incomplete_or_multiple_errors&amp;": "&amp;INDEX($AB$2:$BC$4,1,MATCH(Incomplete,$AB218:$BC218,0)),Complete)))</f>
        <v/>
      </c>
      <c r="AA218" s="27"/>
      <c r="AB218" s="10" t="str">
        <f t="shared" si="95"/>
        <v/>
      </c>
      <c r="AC218" s="10" t="str">
        <f>IF($AC$1=No,"",
IF(OR(BG218=FALSE,BH218=FALSE),"",
IF(AND(SUMPRODUCT(--(BI218:BI$1003=TRUE))=0,SUMPRODUCT(--(BJ218:BJ$1003=TRUE))=0),"",Incomplete)))</f>
        <v/>
      </c>
      <c r="AD218" s="10" t="str">
        <f t="shared" si="96"/>
        <v/>
      </c>
      <c r="AE218" s="10"/>
      <c r="AF218" s="10" t="str" cm="1">
        <f t="array" ref="AF218">IF(AF$1=No,"",IF(ISBLANK($A218)=TRUE,"",
IF(SUMPRODUCT(--('Section 11'!$C$4:$C$337=$A218))=0,Incomplete,Complete)))</f>
        <v/>
      </c>
      <c r="AG218" s="10" t="str">
        <f t="shared" si="97"/>
        <v/>
      </c>
      <c r="AH218" s="10" t="str">
        <f t="shared" si="98"/>
        <v/>
      </c>
      <c r="AI218" s="10" t="str">
        <f t="shared" si="99"/>
        <v/>
      </c>
      <c r="AJ218" s="10" t="str">
        <f t="shared" si="100"/>
        <v/>
      </c>
      <c r="AK218" s="10" t="str">
        <f t="shared" si="101"/>
        <v/>
      </c>
      <c r="AL218" s="10" t="str">
        <f t="shared" si="102"/>
        <v/>
      </c>
      <c r="AM218" s="10" t="str">
        <f t="shared" si="103"/>
        <v/>
      </c>
      <c r="AN218" s="10" t="str">
        <f t="shared" si="104"/>
        <v/>
      </c>
      <c r="AO218" s="10" t="str">
        <f t="shared" si="105"/>
        <v/>
      </c>
      <c r="AP218" s="10" t="str">
        <f t="shared" si="106"/>
        <v/>
      </c>
      <c r="AQ218" s="10" t="str">
        <f t="shared" si="107"/>
        <v/>
      </c>
      <c r="AR218" s="10" t="str">
        <f t="shared" si="108"/>
        <v/>
      </c>
      <c r="AS218" s="10" t="str">
        <f t="shared" si="109"/>
        <v/>
      </c>
      <c r="AT218" s="10" t="str">
        <f t="shared" si="110"/>
        <v/>
      </c>
      <c r="AU218" s="10" t="str">
        <f t="shared" si="111"/>
        <v/>
      </c>
      <c r="AV218" s="10" t="str">
        <f t="shared" si="112"/>
        <v/>
      </c>
      <c r="AW218" s="10" t="str">
        <f t="shared" si="113"/>
        <v/>
      </c>
      <c r="AX218" s="10" t="str">
        <f t="shared" si="114"/>
        <v/>
      </c>
      <c r="AY218" s="10" t="str">
        <f t="shared" si="115"/>
        <v/>
      </c>
      <c r="AZ218" s="10" t="str">
        <f t="shared" si="116"/>
        <v/>
      </c>
      <c r="BA218" s="10" t="str">
        <f t="shared" si="117"/>
        <v/>
      </c>
      <c r="BB218" s="10" t="str">
        <f t="shared" si="118"/>
        <v/>
      </c>
      <c r="BC218" s="10" t="str">
        <f t="shared" si="119"/>
        <v/>
      </c>
      <c r="BD218" s="10"/>
      <c r="BE218" s="10" t="str">
        <f t="shared" si="120"/>
        <v/>
      </c>
      <c r="BG218" s="10" t="b">
        <f t="shared" si="123"/>
        <v>1</v>
      </c>
      <c r="BH218" s="10" t="b">
        <f t="shared" si="121"/>
        <v>1</v>
      </c>
      <c r="BI218" s="10" t="b">
        <f t="shared" si="124"/>
        <v>0</v>
      </c>
      <c r="BJ218" s="10" t="b">
        <f t="shared" si="122"/>
        <v>0</v>
      </c>
    </row>
    <row r="219" spans="1:62" x14ac:dyDescent="0.35">
      <c r="A219" s="51"/>
      <c r="B219" s="28"/>
      <c r="C219" s="28" t="s">
        <v>4</v>
      </c>
      <c r="D219" s="28"/>
      <c r="E219" s="28" t="s">
        <v>4</v>
      </c>
      <c r="F219" s="28"/>
      <c r="G219" s="51" t="s">
        <v>4</v>
      </c>
      <c r="H219" s="28"/>
      <c r="I219" s="28" t="s">
        <v>4</v>
      </c>
      <c r="J219" s="28"/>
      <c r="K219" s="28" t="s">
        <v>4</v>
      </c>
      <c r="L219" s="28" t="s">
        <v>454</v>
      </c>
      <c r="M219" s="28"/>
      <c r="N219" s="28"/>
      <c r="O219" s="28" t="s">
        <v>4</v>
      </c>
      <c r="P219" s="51"/>
      <c r="Q219" s="28" t="s">
        <v>4</v>
      </c>
      <c r="R219" s="28"/>
      <c r="S219" s="28" t="s">
        <v>4</v>
      </c>
      <c r="T219" s="28"/>
      <c r="U219" s="28" t="s">
        <v>4</v>
      </c>
      <c r="V219" s="28"/>
      <c r="W219" s="28" t="s">
        <v>4</v>
      </c>
      <c r="X219" s="28"/>
      <c r="Y219" s="28" t="s">
        <v>4</v>
      </c>
      <c r="Z219" s="10" t="str">
        <f>IF(AND('Section 8'!$L$4=No,OR($BG219=FALSE,$BH219=FALSE)),Tab_NotReq,
IF(AND($A219="",$B219="",$D219="",$F219="",$H219="",$J219="",$P219="",$X219="",$AB219="",$AC219=""),"",
IF(COUNTIF($AB219:$BC219,Incomplete)&gt;=1,Incomplete_or_multiple_errors&amp;": "&amp;INDEX($AB$2:$BC$4,1,MATCH(Incomplete,$AB219:$BC219,0)),Complete)))</f>
        <v/>
      </c>
      <c r="AA219" s="27"/>
      <c r="AB219" s="10" t="str">
        <f t="shared" si="95"/>
        <v/>
      </c>
      <c r="AC219" s="10" t="str">
        <f>IF($AC$1=No,"",
IF(OR(BG219=FALSE,BH219=FALSE),"",
IF(AND(SUMPRODUCT(--(BI219:BI$1003=TRUE))=0,SUMPRODUCT(--(BJ219:BJ$1003=TRUE))=0),"",Incomplete)))</f>
        <v/>
      </c>
      <c r="AD219" s="10" t="str">
        <f t="shared" si="96"/>
        <v/>
      </c>
      <c r="AE219" s="10"/>
      <c r="AF219" s="10" t="str" cm="1">
        <f t="array" ref="AF219">IF(AF$1=No,"",IF(ISBLANK($A219)=TRUE,"",
IF(SUMPRODUCT(--('Section 11'!$C$4:$C$337=$A219))=0,Incomplete,Complete)))</f>
        <v/>
      </c>
      <c r="AG219" s="10" t="str">
        <f t="shared" si="97"/>
        <v/>
      </c>
      <c r="AH219" s="10" t="str">
        <f t="shared" si="98"/>
        <v/>
      </c>
      <c r="AI219" s="10" t="str">
        <f t="shared" si="99"/>
        <v/>
      </c>
      <c r="AJ219" s="10" t="str">
        <f t="shared" si="100"/>
        <v/>
      </c>
      <c r="AK219" s="10" t="str">
        <f t="shared" si="101"/>
        <v/>
      </c>
      <c r="AL219" s="10" t="str">
        <f t="shared" si="102"/>
        <v/>
      </c>
      <c r="AM219" s="10" t="str">
        <f t="shared" si="103"/>
        <v/>
      </c>
      <c r="AN219" s="10" t="str">
        <f t="shared" si="104"/>
        <v/>
      </c>
      <c r="AO219" s="10" t="str">
        <f t="shared" si="105"/>
        <v/>
      </c>
      <c r="AP219" s="10" t="str">
        <f t="shared" si="106"/>
        <v/>
      </c>
      <c r="AQ219" s="10" t="str">
        <f t="shared" si="107"/>
        <v/>
      </c>
      <c r="AR219" s="10" t="str">
        <f t="shared" si="108"/>
        <v/>
      </c>
      <c r="AS219" s="10" t="str">
        <f t="shared" si="109"/>
        <v/>
      </c>
      <c r="AT219" s="10" t="str">
        <f t="shared" si="110"/>
        <v/>
      </c>
      <c r="AU219" s="10" t="str">
        <f t="shared" si="111"/>
        <v/>
      </c>
      <c r="AV219" s="10" t="str">
        <f t="shared" si="112"/>
        <v/>
      </c>
      <c r="AW219" s="10" t="str">
        <f t="shared" si="113"/>
        <v/>
      </c>
      <c r="AX219" s="10" t="str">
        <f t="shared" si="114"/>
        <v/>
      </c>
      <c r="AY219" s="10" t="str">
        <f t="shared" si="115"/>
        <v/>
      </c>
      <c r="AZ219" s="10" t="str">
        <f t="shared" si="116"/>
        <v/>
      </c>
      <c r="BA219" s="10" t="str">
        <f t="shared" si="117"/>
        <v/>
      </c>
      <c r="BB219" s="10" t="str">
        <f t="shared" si="118"/>
        <v/>
      </c>
      <c r="BC219" s="10" t="str">
        <f t="shared" si="119"/>
        <v/>
      </c>
      <c r="BD219" s="10"/>
      <c r="BE219" s="10" t="str">
        <f t="shared" si="120"/>
        <v/>
      </c>
      <c r="BG219" s="10" t="b">
        <f t="shared" si="123"/>
        <v>1</v>
      </c>
      <c r="BH219" s="10" t="b">
        <f t="shared" si="121"/>
        <v>1</v>
      </c>
      <c r="BI219" s="10" t="b">
        <f t="shared" si="124"/>
        <v>0</v>
      </c>
      <c r="BJ219" s="10" t="b">
        <f t="shared" si="122"/>
        <v>0</v>
      </c>
    </row>
    <row r="220" spans="1:62" x14ac:dyDescent="0.35">
      <c r="A220" s="51"/>
      <c r="B220" s="28"/>
      <c r="C220" s="28" t="s">
        <v>4</v>
      </c>
      <c r="D220" s="28"/>
      <c r="E220" s="28" t="s">
        <v>4</v>
      </c>
      <c r="F220" s="28"/>
      <c r="G220" s="51" t="s">
        <v>4</v>
      </c>
      <c r="H220" s="28"/>
      <c r="I220" s="28" t="s">
        <v>4</v>
      </c>
      <c r="J220" s="28"/>
      <c r="K220" s="28" t="s">
        <v>4</v>
      </c>
      <c r="L220" s="28" t="s">
        <v>454</v>
      </c>
      <c r="M220" s="28"/>
      <c r="N220" s="28"/>
      <c r="O220" s="28" t="s">
        <v>4</v>
      </c>
      <c r="P220" s="51"/>
      <c r="Q220" s="28" t="s">
        <v>4</v>
      </c>
      <c r="R220" s="28"/>
      <c r="S220" s="28" t="s">
        <v>4</v>
      </c>
      <c r="T220" s="28"/>
      <c r="U220" s="28" t="s">
        <v>4</v>
      </c>
      <c r="V220" s="28"/>
      <c r="W220" s="28" t="s">
        <v>4</v>
      </c>
      <c r="X220" s="28"/>
      <c r="Y220" s="28" t="s">
        <v>4</v>
      </c>
      <c r="Z220" s="10" t="str">
        <f>IF(AND('Section 8'!$L$4=No,OR($BG220=FALSE,$BH220=FALSE)),Tab_NotReq,
IF(AND($A220="",$B220="",$D220="",$F220="",$H220="",$J220="",$P220="",$X220="",$AB220="",$AC220=""),"",
IF(COUNTIF($AB220:$BC220,Incomplete)&gt;=1,Incomplete_or_multiple_errors&amp;": "&amp;INDEX($AB$2:$BC$4,1,MATCH(Incomplete,$AB220:$BC220,0)),Complete)))</f>
        <v/>
      </c>
      <c r="AA220" s="27"/>
      <c r="AB220" s="10" t="str">
        <f t="shared" si="95"/>
        <v/>
      </c>
      <c r="AC220" s="10" t="str">
        <f>IF($AC$1=No,"",
IF(OR(BG220=FALSE,BH220=FALSE),"",
IF(AND(SUMPRODUCT(--(BI220:BI$1003=TRUE))=0,SUMPRODUCT(--(BJ220:BJ$1003=TRUE))=0),"",Incomplete)))</f>
        <v/>
      </c>
      <c r="AD220" s="10" t="str">
        <f t="shared" si="96"/>
        <v/>
      </c>
      <c r="AE220" s="10"/>
      <c r="AF220" s="10" t="str" cm="1">
        <f t="array" ref="AF220">IF(AF$1=No,"",IF(ISBLANK($A220)=TRUE,"",
IF(SUMPRODUCT(--('Section 11'!$C$4:$C$337=$A220))=0,Incomplete,Complete)))</f>
        <v/>
      </c>
      <c r="AG220" s="10" t="str">
        <f t="shared" si="97"/>
        <v/>
      </c>
      <c r="AH220" s="10" t="str">
        <f t="shared" si="98"/>
        <v/>
      </c>
      <c r="AI220" s="10" t="str">
        <f t="shared" si="99"/>
        <v/>
      </c>
      <c r="AJ220" s="10" t="str">
        <f t="shared" si="100"/>
        <v/>
      </c>
      <c r="AK220" s="10" t="str">
        <f t="shared" si="101"/>
        <v/>
      </c>
      <c r="AL220" s="10" t="str">
        <f t="shared" si="102"/>
        <v/>
      </c>
      <c r="AM220" s="10" t="str">
        <f t="shared" si="103"/>
        <v/>
      </c>
      <c r="AN220" s="10" t="str">
        <f t="shared" si="104"/>
        <v/>
      </c>
      <c r="AO220" s="10" t="str">
        <f t="shared" si="105"/>
        <v/>
      </c>
      <c r="AP220" s="10" t="str">
        <f t="shared" si="106"/>
        <v/>
      </c>
      <c r="AQ220" s="10" t="str">
        <f t="shared" si="107"/>
        <v/>
      </c>
      <c r="AR220" s="10" t="str">
        <f t="shared" si="108"/>
        <v/>
      </c>
      <c r="AS220" s="10" t="str">
        <f t="shared" si="109"/>
        <v/>
      </c>
      <c r="AT220" s="10" t="str">
        <f t="shared" si="110"/>
        <v/>
      </c>
      <c r="AU220" s="10" t="str">
        <f t="shared" si="111"/>
        <v/>
      </c>
      <c r="AV220" s="10" t="str">
        <f t="shared" si="112"/>
        <v/>
      </c>
      <c r="AW220" s="10" t="str">
        <f t="shared" si="113"/>
        <v/>
      </c>
      <c r="AX220" s="10" t="str">
        <f t="shared" si="114"/>
        <v/>
      </c>
      <c r="AY220" s="10" t="str">
        <f t="shared" si="115"/>
        <v/>
      </c>
      <c r="AZ220" s="10" t="str">
        <f t="shared" si="116"/>
        <v/>
      </c>
      <c r="BA220" s="10" t="str">
        <f t="shared" si="117"/>
        <v/>
      </c>
      <c r="BB220" s="10" t="str">
        <f t="shared" si="118"/>
        <v/>
      </c>
      <c r="BC220" s="10" t="str">
        <f t="shared" si="119"/>
        <v/>
      </c>
      <c r="BD220" s="10"/>
      <c r="BE220" s="10" t="str">
        <f t="shared" si="120"/>
        <v/>
      </c>
      <c r="BG220" s="10" t="b">
        <f t="shared" si="123"/>
        <v>1</v>
      </c>
      <c r="BH220" s="10" t="b">
        <f t="shared" si="121"/>
        <v>1</v>
      </c>
      <c r="BI220" s="10" t="b">
        <f t="shared" si="124"/>
        <v>0</v>
      </c>
      <c r="BJ220" s="10" t="b">
        <f t="shared" si="122"/>
        <v>0</v>
      </c>
    </row>
    <row r="221" spans="1:62" x14ac:dyDescent="0.35">
      <c r="A221" s="51"/>
      <c r="B221" s="28"/>
      <c r="C221" s="28" t="s">
        <v>4</v>
      </c>
      <c r="D221" s="28"/>
      <c r="E221" s="28" t="s">
        <v>4</v>
      </c>
      <c r="F221" s="28"/>
      <c r="G221" s="51" t="s">
        <v>4</v>
      </c>
      <c r="H221" s="28"/>
      <c r="I221" s="28" t="s">
        <v>4</v>
      </c>
      <c r="J221" s="28"/>
      <c r="K221" s="28" t="s">
        <v>4</v>
      </c>
      <c r="L221" s="28" t="s">
        <v>454</v>
      </c>
      <c r="M221" s="28"/>
      <c r="N221" s="28"/>
      <c r="O221" s="28" t="s">
        <v>4</v>
      </c>
      <c r="P221" s="51"/>
      <c r="Q221" s="28" t="s">
        <v>4</v>
      </c>
      <c r="R221" s="28"/>
      <c r="S221" s="28" t="s">
        <v>4</v>
      </c>
      <c r="T221" s="28"/>
      <c r="U221" s="28" t="s">
        <v>4</v>
      </c>
      <c r="V221" s="28"/>
      <c r="W221" s="28" t="s">
        <v>4</v>
      </c>
      <c r="X221" s="28"/>
      <c r="Y221" s="28" t="s">
        <v>4</v>
      </c>
      <c r="Z221" s="10" t="str">
        <f>IF(AND('Section 8'!$L$4=No,OR($BG221=FALSE,$BH221=FALSE)),Tab_NotReq,
IF(AND($A221="",$B221="",$D221="",$F221="",$H221="",$J221="",$P221="",$X221="",$AB221="",$AC221=""),"",
IF(COUNTIF($AB221:$BC221,Incomplete)&gt;=1,Incomplete_or_multiple_errors&amp;": "&amp;INDEX($AB$2:$BC$4,1,MATCH(Incomplete,$AB221:$BC221,0)),Complete)))</f>
        <v/>
      </c>
      <c r="AA221" s="27"/>
      <c r="AB221" s="10" t="str">
        <f t="shared" si="95"/>
        <v/>
      </c>
      <c r="AC221" s="10" t="str">
        <f>IF($AC$1=No,"",
IF(OR(BG221=FALSE,BH221=FALSE),"",
IF(AND(SUMPRODUCT(--(BI221:BI$1003=TRUE))=0,SUMPRODUCT(--(BJ221:BJ$1003=TRUE))=0),"",Incomplete)))</f>
        <v/>
      </c>
      <c r="AD221" s="10" t="str">
        <f t="shared" si="96"/>
        <v/>
      </c>
      <c r="AE221" s="10"/>
      <c r="AF221" s="10" t="str" cm="1">
        <f t="array" ref="AF221">IF(AF$1=No,"",IF(ISBLANK($A221)=TRUE,"",
IF(SUMPRODUCT(--('Section 11'!$C$4:$C$337=$A221))=0,Incomplete,Complete)))</f>
        <v/>
      </c>
      <c r="AG221" s="10" t="str">
        <f t="shared" si="97"/>
        <v/>
      </c>
      <c r="AH221" s="10" t="str">
        <f t="shared" si="98"/>
        <v/>
      </c>
      <c r="AI221" s="10" t="str">
        <f t="shared" si="99"/>
        <v/>
      </c>
      <c r="AJ221" s="10" t="str">
        <f t="shared" si="100"/>
        <v/>
      </c>
      <c r="AK221" s="10" t="str">
        <f t="shared" si="101"/>
        <v/>
      </c>
      <c r="AL221" s="10" t="str">
        <f t="shared" si="102"/>
        <v/>
      </c>
      <c r="AM221" s="10" t="str">
        <f t="shared" si="103"/>
        <v/>
      </c>
      <c r="AN221" s="10" t="str">
        <f t="shared" si="104"/>
        <v/>
      </c>
      <c r="AO221" s="10" t="str">
        <f t="shared" si="105"/>
        <v/>
      </c>
      <c r="AP221" s="10" t="str">
        <f t="shared" si="106"/>
        <v/>
      </c>
      <c r="AQ221" s="10" t="str">
        <f t="shared" si="107"/>
        <v/>
      </c>
      <c r="AR221" s="10" t="str">
        <f t="shared" si="108"/>
        <v/>
      </c>
      <c r="AS221" s="10" t="str">
        <f t="shared" si="109"/>
        <v/>
      </c>
      <c r="AT221" s="10" t="str">
        <f t="shared" si="110"/>
        <v/>
      </c>
      <c r="AU221" s="10" t="str">
        <f t="shared" si="111"/>
        <v/>
      </c>
      <c r="AV221" s="10" t="str">
        <f t="shared" si="112"/>
        <v/>
      </c>
      <c r="AW221" s="10" t="str">
        <f t="shared" si="113"/>
        <v/>
      </c>
      <c r="AX221" s="10" t="str">
        <f t="shared" si="114"/>
        <v/>
      </c>
      <c r="AY221" s="10" t="str">
        <f t="shared" si="115"/>
        <v/>
      </c>
      <c r="AZ221" s="10" t="str">
        <f t="shared" si="116"/>
        <v/>
      </c>
      <c r="BA221" s="10" t="str">
        <f t="shared" si="117"/>
        <v/>
      </c>
      <c r="BB221" s="10" t="str">
        <f t="shared" si="118"/>
        <v/>
      </c>
      <c r="BC221" s="10" t="str">
        <f t="shared" si="119"/>
        <v/>
      </c>
      <c r="BD221" s="10"/>
      <c r="BE221" s="10" t="str">
        <f t="shared" si="120"/>
        <v/>
      </c>
      <c r="BG221" s="10" t="b">
        <f t="shared" si="123"/>
        <v>1</v>
      </c>
      <c r="BH221" s="10" t="b">
        <f t="shared" si="121"/>
        <v>1</v>
      </c>
      <c r="BI221" s="10" t="b">
        <f t="shared" si="124"/>
        <v>0</v>
      </c>
      <c r="BJ221" s="10" t="b">
        <f t="shared" si="122"/>
        <v>0</v>
      </c>
    </row>
    <row r="222" spans="1:62" x14ac:dyDescent="0.35">
      <c r="A222" s="51"/>
      <c r="B222" s="28"/>
      <c r="C222" s="28" t="s">
        <v>4</v>
      </c>
      <c r="D222" s="28"/>
      <c r="E222" s="28" t="s">
        <v>4</v>
      </c>
      <c r="F222" s="28"/>
      <c r="G222" s="51" t="s">
        <v>4</v>
      </c>
      <c r="H222" s="28"/>
      <c r="I222" s="28" t="s">
        <v>4</v>
      </c>
      <c r="J222" s="28"/>
      <c r="K222" s="28" t="s">
        <v>4</v>
      </c>
      <c r="L222" s="28" t="s">
        <v>454</v>
      </c>
      <c r="M222" s="28"/>
      <c r="N222" s="28"/>
      <c r="O222" s="28" t="s">
        <v>4</v>
      </c>
      <c r="P222" s="51"/>
      <c r="Q222" s="28" t="s">
        <v>4</v>
      </c>
      <c r="R222" s="28"/>
      <c r="S222" s="28" t="s">
        <v>4</v>
      </c>
      <c r="T222" s="28"/>
      <c r="U222" s="28" t="s">
        <v>4</v>
      </c>
      <c r="V222" s="28"/>
      <c r="W222" s="28" t="s">
        <v>4</v>
      </c>
      <c r="X222" s="28"/>
      <c r="Y222" s="28" t="s">
        <v>4</v>
      </c>
      <c r="Z222" s="10" t="str">
        <f>IF(AND('Section 8'!$L$4=No,OR($BG222=FALSE,$BH222=FALSE)),Tab_NotReq,
IF(AND($A222="",$B222="",$D222="",$F222="",$H222="",$J222="",$P222="",$X222="",$AB222="",$AC222=""),"",
IF(COUNTIF($AB222:$BC222,Incomplete)&gt;=1,Incomplete_or_multiple_errors&amp;": "&amp;INDEX($AB$2:$BC$4,1,MATCH(Incomplete,$AB222:$BC222,0)),Complete)))</f>
        <v/>
      </c>
      <c r="AA222" s="27"/>
      <c r="AB222" s="10" t="str">
        <f t="shared" si="95"/>
        <v/>
      </c>
      <c r="AC222" s="10" t="str">
        <f>IF($AC$1=No,"",
IF(OR(BG222=FALSE,BH222=FALSE),"",
IF(AND(SUMPRODUCT(--(BI222:BI$1003=TRUE))=0,SUMPRODUCT(--(BJ222:BJ$1003=TRUE))=0),"",Incomplete)))</f>
        <v/>
      </c>
      <c r="AD222" s="10" t="str">
        <f t="shared" si="96"/>
        <v/>
      </c>
      <c r="AE222" s="10"/>
      <c r="AF222" s="10" t="str" cm="1">
        <f t="array" ref="AF222">IF(AF$1=No,"",IF(ISBLANK($A222)=TRUE,"",
IF(SUMPRODUCT(--('Section 11'!$C$4:$C$337=$A222))=0,Incomplete,Complete)))</f>
        <v/>
      </c>
      <c r="AG222" s="10" t="str">
        <f t="shared" si="97"/>
        <v/>
      </c>
      <c r="AH222" s="10" t="str">
        <f t="shared" si="98"/>
        <v/>
      </c>
      <c r="AI222" s="10" t="str">
        <f t="shared" si="99"/>
        <v/>
      </c>
      <c r="AJ222" s="10" t="str">
        <f t="shared" si="100"/>
        <v/>
      </c>
      <c r="AK222" s="10" t="str">
        <f t="shared" si="101"/>
        <v/>
      </c>
      <c r="AL222" s="10" t="str">
        <f t="shared" si="102"/>
        <v/>
      </c>
      <c r="AM222" s="10" t="str">
        <f t="shared" si="103"/>
        <v/>
      </c>
      <c r="AN222" s="10" t="str">
        <f t="shared" si="104"/>
        <v/>
      </c>
      <c r="AO222" s="10" t="str">
        <f t="shared" si="105"/>
        <v/>
      </c>
      <c r="AP222" s="10" t="str">
        <f t="shared" si="106"/>
        <v/>
      </c>
      <c r="AQ222" s="10" t="str">
        <f t="shared" si="107"/>
        <v/>
      </c>
      <c r="AR222" s="10" t="str">
        <f t="shared" si="108"/>
        <v/>
      </c>
      <c r="AS222" s="10" t="str">
        <f t="shared" si="109"/>
        <v/>
      </c>
      <c r="AT222" s="10" t="str">
        <f t="shared" si="110"/>
        <v/>
      </c>
      <c r="AU222" s="10" t="str">
        <f t="shared" si="111"/>
        <v/>
      </c>
      <c r="AV222" s="10" t="str">
        <f t="shared" si="112"/>
        <v/>
      </c>
      <c r="AW222" s="10" t="str">
        <f t="shared" si="113"/>
        <v/>
      </c>
      <c r="AX222" s="10" t="str">
        <f t="shared" si="114"/>
        <v/>
      </c>
      <c r="AY222" s="10" t="str">
        <f t="shared" si="115"/>
        <v/>
      </c>
      <c r="AZ222" s="10" t="str">
        <f t="shared" si="116"/>
        <v/>
      </c>
      <c r="BA222" s="10" t="str">
        <f t="shared" si="117"/>
        <v/>
      </c>
      <c r="BB222" s="10" t="str">
        <f t="shared" si="118"/>
        <v/>
      </c>
      <c r="BC222" s="10" t="str">
        <f t="shared" si="119"/>
        <v/>
      </c>
      <c r="BD222" s="10"/>
      <c r="BE222" s="10" t="str">
        <f t="shared" si="120"/>
        <v/>
      </c>
      <c r="BG222" s="10" t="b">
        <f t="shared" si="123"/>
        <v>1</v>
      </c>
      <c r="BH222" s="10" t="b">
        <f t="shared" si="121"/>
        <v>1</v>
      </c>
      <c r="BI222" s="10" t="b">
        <f t="shared" si="124"/>
        <v>0</v>
      </c>
      <c r="BJ222" s="10" t="b">
        <f t="shared" si="122"/>
        <v>0</v>
      </c>
    </row>
    <row r="223" spans="1:62" x14ac:dyDescent="0.35">
      <c r="A223" s="51"/>
      <c r="B223" s="28"/>
      <c r="C223" s="28" t="s">
        <v>4</v>
      </c>
      <c r="D223" s="28"/>
      <c r="E223" s="28" t="s">
        <v>4</v>
      </c>
      <c r="F223" s="28"/>
      <c r="G223" s="51" t="s">
        <v>4</v>
      </c>
      <c r="H223" s="28"/>
      <c r="I223" s="28" t="s">
        <v>4</v>
      </c>
      <c r="J223" s="28"/>
      <c r="K223" s="28" t="s">
        <v>4</v>
      </c>
      <c r="L223" s="28" t="s">
        <v>454</v>
      </c>
      <c r="M223" s="28"/>
      <c r="N223" s="28"/>
      <c r="O223" s="28" t="s">
        <v>4</v>
      </c>
      <c r="P223" s="51"/>
      <c r="Q223" s="28" t="s">
        <v>4</v>
      </c>
      <c r="R223" s="28"/>
      <c r="S223" s="28" t="s">
        <v>4</v>
      </c>
      <c r="T223" s="28"/>
      <c r="U223" s="28" t="s">
        <v>4</v>
      </c>
      <c r="V223" s="28"/>
      <c r="W223" s="28" t="s">
        <v>4</v>
      </c>
      <c r="X223" s="28"/>
      <c r="Y223" s="28" t="s">
        <v>4</v>
      </c>
      <c r="Z223" s="10" t="str">
        <f>IF(AND('Section 8'!$L$4=No,OR($BG223=FALSE,$BH223=FALSE)),Tab_NotReq,
IF(AND($A223="",$B223="",$D223="",$F223="",$H223="",$J223="",$P223="",$X223="",$AB223="",$AC223=""),"",
IF(COUNTIF($AB223:$BC223,Incomplete)&gt;=1,Incomplete_or_multiple_errors&amp;": "&amp;INDEX($AB$2:$BC$4,1,MATCH(Incomplete,$AB223:$BC223,0)),Complete)))</f>
        <v/>
      </c>
      <c r="AA223" s="27"/>
      <c r="AB223" s="10" t="str">
        <f t="shared" si="95"/>
        <v/>
      </c>
      <c r="AC223" s="10" t="str">
        <f>IF($AC$1=No,"",
IF(OR(BG223=FALSE,BH223=FALSE),"",
IF(AND(SUMPRODUCT(--(BI223:BI$1003=TRUE))=0,SUMPRODUCT(--(BJ223:BJ$1003=TRUE))=0),"",Incomplete)))</f>
        <v/>
      </c>
      <c r="AD223" s="10" t="str">
        <f t="shared" si="96"/>
        <v/>
      </c>
      <c r="AE223" s="10"/>
      <c r="AF223" s="10" t="str" cm="1">
        <f t="array" ref="AF223">IF(AF$1=No,"",IF(ISBLANK($A223)=TRUE,"",
IF(SUMPRODUCT(--('Section 11'!$C$4:$C$337=$A223))=0,Incomplete,Complete)))</f>
        <v/>
      </c>
      <c r="AG223" s="10" t="str">
        <f t="shared" si="97"/>
        <v/>
      </c>
      <c r="AH223" s="10" t="str">
        <f t="shared" si="98"/>
        <v/>
      </c>
      <c r="AI223" s="10" t="str">
        <f t="shared" si="99"/>
        <v/>
      </c>
      <c r="AJ223" s="10" t="str">
        <f t="shared" si="100"/>
        <v/>
      </c>
      <c r="AK223" s="10" t="str">
        <f t="shared" si="101"/>
        <v/>
      </c>
      <c r="AL223" s="10" t="str">
        <f t="shared" si="102"/>
        <v/>
      </c>
      <c r="AM223" s="10" t="str">
        <f t="shared" si="103"/>
        <v/>
      </c>
      <c r="AN223" s="10" t="str">
        <f t="shared" si="104"/>
        <v/>
      </c>
      <c r="AO223" s="10" t="str">
        <f t="shared" si="105"/>
        <v/>
      </c>
      <c r="AP223" s="10" t="str">
        <f t="shared" si="106"/>
        <v/>
      </c>
      <c r="AQ223" s="10" t="str">
        <f t="shared" si="107"/>
        <v/>
      </c>
      <c r="AR223" s="10" t="str">
        <f t="shared" si="108"/>
        <v/>
      </c>
      <c r="AS223" s="10" t="str">
        <f t="shared" si="109"/>
        <v/>
      </c>
      <c r="AT223" s="10" t="str">
        <f t="shared" si="110"/>
        <v/>
      </c>
      <c r="AU223" s="10" t="str">
        <f t="shared" si="111"/>
        <v/>
      </c>
      <c r="AV223" s="10" t="str">
        <f t="shared" si="112"/>
        <v/>
      </c>
      <c r="AW223" s="10" t="str">
        <f t="shared" si="113"/>
        <v/>
      </c>
      <c r="AX223" s="10" t="str">
        <f t="shared" si="114"/>
        <v/>
      </c>
      <c r="AY223" s="10" t="str">
        <f t="shared" si="115"/>
        <v/>
      </c>
      <c r="AZ223" s="10" t="str">
        <f t="shared" si="116"/>
        <v/>
      </c>
      <c r="BA223" s="10" t="str">
        <f t="shared" si="117"/>
        <v/>
      </c>
      <c r="BB223" s="10" t="str">
        <f t="shared" si="118"/>
        <v/>
      </c>
      <c r="BC223" s="10" t="str">
        <f t="shared" si="119"/>
        <v/>
      </c>
      <c r="BD223" s="10"/>
      <c r="BE223" s="10" t="str">
        <f t="shared" si="120"/>
        <v/>
      </c>
      <c r="BG223" s="10" t="b">
        <f t="shared" si="123"/>
        <v>1</v>
      </c>
      <c r="BH223" s="10" t="b">
        <f t="shared" si="121"/>
        <v>1</v>
      </c>
      <c r="BI223" s="10" t="b">
        <f t="shared" si="124"/>
        <v>0</v>
      </c>
      <c r="BJ223" s="10" t="b">
        <f t="shared" si="122"/>
        <v>0</v>
      </c>
    </row>
    <row r="224" spans="1:62" x14ac:dyDescent="0.35">
      <c r="A224" s="51"/>
      <c r="B224" s="28"/>
      <c r="C224" s="28" t="s">
        <v>4</v>
      </c>
      <c r="D224" s="28"/>
      <c r="E224" s="28" t="s">
        <v>4</v>
      </c>
      <c r="F224" s="28"/>
      <c r="G224" s="51" t="s">
        <v>4</v>
      </c>
      <c r="H224" s="28"/>
      <c r="I224" s="28" t="s">
        <v>4</v>
      </c>
      <c r="J224" s="28"/>
      <c r="K224" s="28" t="s">
        <v>4</v>
      </c>
      <c r="L224" s="28" t="s">
        <v>454</v>
      </c>
      <c r="M224" s="28"/>
      <c r="N224" s="28"/>
      <c r="O224" s="28" t="s">
        <v>4</v>
      </c>
      <c r="P224" s="51"/>
      <c r="Q224" s="28" t="s">
        <v>4</v>
      </c>
      <c r="R224" s="28"/>
      <c r="S224" s="28" t="s">
        <v>4</v>
      </c>
      <c r="T224" s="28"/>
      <c r="U224" s="28" t="s">
        <v>4</v>
      </c>
      <c r="V224" s="28"/>
      <c r="W224" s="28" t="s">
        <v>4</v>
      </c>
      <c r="X224" s="28"/>
      <c r="Y224" s="28" t="s">
        <v>4</v>
      </c>
      <c r="Z224" s="10" t="str">
        <f>IF(AND('Section 8'!$L$4=No,OR($BG224=FALSE,$BH224=FALSE)),Tab_NotReq,
IF(AND($A224="",$B224="",$D224="",$F224="",$H224="",$J224="",$P224="",$X224="",$AB224="",$AC224=""),"",
IF(COUNTIF($AB224:$BC224,Incomplete)&gt;=1,Incomplete_or_multiple_errors&amp;": "&amp;INDEX($AB$2:$BC$4,1,MATCH(Incomplete,$AB224:$BC224,0)),Complete)))</f>
        <v/>
      </c>
      <c r="AA224" s="27"/>
      <c r="AB224" s="10" t="str">
        <f t="shared" si="95"/>
        <v/>
      </c>
      <c r="AC224" s="10" t="str">
        <f>IF($AC$1=No,"",
IF(OR(BG224=FALSE,BH224=FALSE),"",
IF(AND(SUMPRODUCT(--(BI224:BI$1003=TRUE))=0,SUMPRODUCT(--(BJ224:BJ$1003=TRUE))=0),"",Incomplete)))</f>
        <v/>
      </c>
      <c r="AD224" s="10" t="str">
        <f t="shared" si="96"/>
        <v/>
      </c>
      <c r="AE224" s="10"/>
      <c r="AF224" s="10" t="str" cm="1">
        <f t="array" ref="AF224">IF(AF$1=No,"",IF(ISBLANK($A224)=TRUE,"",
IF(SUMPRODUCT(--('Section 11'!$C$4:$C$337=$A224))=0,Incomplete,Complete)))</f>
        <v/>
      </c>
      <c r="AG224" s="10" t="str">
        <f t="shared" si="97"/>
        <v/>
      </c>
      <c r="AH224" s="10" t="str">
        <f t="shared" si="98"/>
        <v/>
      </c>
      <c r="AI224" s="10" t="str">
        <f t="shared" si="99"/>
        <v/>
      </c>
      <c r="AJ224" s="10" t="str">
        <f t="shared" si="100"/>
        <v/>
      </c>
      <c r="AK224" s="10" t="str">
        <f t="shared" si="101"/>
        <v/>
      </c>
      <c r="AL224" s="10" t="str">
        <f t="shared" si="102"/>
        <v/>
      </c>
      <c r="AM224" s="10" t="str">
        <f t="shared" si="103"/>
        <v/>
      </c>
      <c r="AN224" s="10" t="str">
        <f t="shared" si="104"/>
        <v/>
      </c>
      <c r="AO224" s="10" t="str">
        <f t="shared" si="105"/>
        <v/>
      </c>
      <c r="AP224" s="10" t="str">
        <f t="shared" si="106"/>
        <v/>
      </c>
      <c r="AQ224" s="10" t="str">
        <f t="shared" si="107"/>
        <v/>
      </c>
      <c r="AR224" s="10" t="str">
        <f t="shared" si="108"/>
        <v/>
      </c>
      <c r="AS224" s="10" t="str">
        <f t="shared" si="109"/>
        <v/>
      </c>
      <c r="AT224" s="10" t="str">
        <f t="shared" si="110"/>
        <v/>
      </c>
      <c r="AU224" s="10" t="str">
        <f t="shared" si="111"/>
        <v/>
      </c>
      <c r="AV224" s="10" t="str">
        <f t="shared" si="112"/>
        <v/>
      </c>
      <c r="AW224" s="10" t="str">
        <f t="shared" si="113"/>
        <v/>
      </c>
      <c r="AX224" s="10" t="str">
        <f t="shared" si="114"/>
        <v/>
      </c>
      <c r="AY224" s="10" t="str">
        <f t="shared" si="115"/>
        <v/>
      </c>
      <c r="AZ224" s="10" t="str">
        <f t="shared" si="116"/>
        <v/>
      </c>
      <c r="BA224" s="10" t="str">
        <f t="shared" si="117"/>
        <v/>
      </c>
      <c r="BB224" s="10" t="str">
        <f t="shared" si="118"/>
        <v/>
      </c>
      <c r="BC224" s="10" t="str">
        <f t="shared" si="119"/>
        <v/>
      </c>
      <c r="BD224" s="10"/>
      <c r="BE224" s="10" t="str">
        <f t="shared" si="120"/>
        <v/>
      </c>
      <c r="BG224" s="10" t="b">
        <f t="shared" si="123"/>
        <v>1</v>
      </c>
      <c r="BH224" s="10" t="b">
        <f t="shared" si="121"/>
        <v>1</v>
      </c>
      <c r="BI224" s="10" t="b">
        <f t="shared" si="124"/>
        <v>0</v>
      </c>
      <c r="BJ224" s="10" t="b">
        <f t="shared" si="122"/>
        <v>0</v>
      </c>
    </row>
    <row r="225" spans="1:62" x14ac:dyDescent="0.35">
      <c r="A225" s="51"/>
      <c r="B225" s="28"/>
      <c r="C225" s="28" t="s">
        <v>4</v>
      </c>
      <c r="D225" s="28"/>
      <c r="E225" s="28" t="s">
        <v>4</v>
      </c>
      <c r="F225" s="28"/>
      <c r="G225" s="51" t="s">
        <v>4</v>
      </c>
      <c r="H225" s="28"/>
      <c r="I225" s="28" t="s">
        <v>4</v>
      </c>
      <c r="J225" s="28"/>
      <c r="K225" s="28" t="s">
        <v>4</v>
      </c>
      <c r="L225" s="28" t="s">
        <v>454</v>
      </c>
      <c r="M225" s="28"/>
      <c r="N225" s="28"/>
      <c r="O225" s="28" t="s">
        <v>4</v>
      </c>
      <c r="P225" s="51"/>
      <c r="Q225" s="28" t="s">
        <v>4</v>
      </c>
      <c r="R225" s="28"/>
      <c r="S225" s="28" t="s">
        <v>4</v>
      </c>
      <c r="T225" s="28"/>
      <c r="U225" s="28" t="s">
        <v>4</v>
      </c>
      <c r="V225" s="28"/>
      <c r="W225" s="28" t="s">
        <v>4</v>
      </c>
      <c r="X225" s="28"/>
      <c r="Y225" s="28" t="s">
        <v>4</v>
      </c>
      <c r="Z225" s="10" t="str">
        <f>IF(AND('Section 8'!$L$4=No,OR($BG225=FALSE,$BH225=FALSE)),Tab_NotReq,
IF(AND($A225="",$B225="",$D225="",$F225="",$H225="",$J225="",$P225="",$X225="",$AB225="",$AC225=""),"",
IF(COUNTIF($AB225:$BC225,Incomplete)&gt;=1,Incomplete_or_multiple_errors&amp;": "&amp;INDEX($AB$2:$BC$4,1,MATCH(Incomplete,$AB225:$BC225,0)),Complete)))</f>
        <v/>
      </c>
      <c r="AA225" s="27"/>
      <c r="AB225" s="10" t="str">
        <f t="shared" si="95"/>
        <v/>
      </c>
      <c r="AC225" s="10" t="str">
        <f>IF($AC$1=No,"",
IF(OR(BG225=FALSE,BH225=FALSE),"",
IF(AND(SUMPRODUCT(--(BI225:BI$1003=TRUE))=0,SUMPRODUCT(--(BJ225:BJ$1003=TRUE))=0),"",Incomplete)))</f>
        <v/>
      </c>
      <c r="AD225" s="10" t="str">
        <f t="shared" si="96"/>
        <v/>
      </c>
      <c r="AE225" s="10"/>
      <c r="AF225" s="10" t="str" cm="1">
        <f t="array" ref="AF225">IF(AF$1=No,"",IF(ISBLANK($A225)=TRUE,"",
IF(SUMPRODUCT(--('Section 11'!$C$4:$C$337=$A225))=0,Incomplete,Complete)))</f>
        <v/>
      </c>
      <c r="AG225" s="10" t="str">
        <f t="shared" si="97"/>
        <v/>
      </c>
      <c r="AH225" s="10" t="str">
        <f t="shared" si="98"/>
        <v/>
      </c>
      <c r="AI225" s="10" t="str">
        <f t="shared" si="99"/>
        <v/>
      </c>
      <c r="AJ225" s="10" t="str">
        <f t="shared" si="100"/>
        <v/>
      </c>
      <c r="AK225" s="10" t="str">
        <f t="shared" si="101"/>
        <v/>
      </c>
      <c r="AL225" s="10" t="str">
        <f t="shared" si="102"/>
        <v/>
      </c>
      <c r="AM225" s="10" t="str">
        <f t="shared" si="103"/>
        <v/>
      </c>
      <c r="AN225" s="10" t="str">
        <f t="shared" si="104"/>
        <v/>
      </c>
      <c r="AO225" s="10" t="str">
        <f t="shared" si="105"/>
        <v/>
      </c>
      <c r="AP225" s="10" t="str">
        <f t="shared" si="106"/>
        <v/>
      </c>
      <c r="AQ225" s="10" t="str">
        <f t="shared" si="107"/>
        <v/>
      </c>
      <c r="AR225" s="10" t="str">
        <f t="shared" si="108"/>
        <v/>
      </c>
      <c r="AS225" s="10" t="str">
        <f t="shared" si="109"/>
        <v/>
      </c>
      <c r="AT225" s="10" t="str">
        <f t="shared" si="110"/>
        <v/>
      </c>
      <c r="AU225" s="10" t="str">
        <f t="shared" si="111"/>
        <v/>
      </c>
      <c r="AV225" s="10" t="str">
        <f t="shared" si="112"/>
        <v/>
      </c>
      <c r="AW225" s="10" t="str">
        <f t="shared" si="113"/>
        <v/>
      </c>
      <c r="AX225" s="10" t="str">
        <f t="shared" si="114"/>
        <v/>
      </c>
      <c r="AY225" s="10" t="str">
        <f t="shared" si="115"/>
        <v/>
      </c>
      <c r="AZ225" s="10" t="str">
        <f t="shared" si="116"/>
        <v/>
      </c>
      <c r="BA225" s="10" t="str">
        <f t="shared" si="117"/>
        <v/>
      </c>
      <c r="BB225" s="10" t="str">
        <f t="shared" si="118"/>
        <v/>
      </c>
      <c r="BC225" s="10" t="str">
        <f t="shared" si="119"/>
        <v/>
      </c>
      <c r="BD225" s="10"/>
      <c r="BE225" s="10" t="str">
        <f t="shared" si="120"/>
        <v/>
      </c>
      <c r="BG225" s="10" t="b">
        <f t="shared" si="123"/>
        <v>1</v>
      </c>
      <c r="BH225" s="10" t="b">
        <f t="shared" si="121"/>
        <v>1</v>
      </c>
      <c r="BI225" s="10" t="b">
        <f t="shared" si="124"/>
        <v>0</v>
      </c>
      <c r="BJ225" s="10" t="b">
        <f t="shared" si="122"/>
        <v>0</v>
      </c>
    </row>
    <row r="226" spans="1:62" x14ac:dyDescent="0.35">
      <c r="A226" s="51"/>
      <c r="B226" s="28"/>
      <c r="C226" s="28" t="s">
        <v>4</v>
      </c>
      <c r="D226" s="28"/>
      <c r="E226" s="28" t="s">
        <v>4</v>
      </c>
      <c r="F226" s="28"/>
      <c r="G226" s="51" t="s">
        <v>4</v>
      </c>
      <c r="H226" s="28"/>
      <c r="I226" s="28" t="s">
        <v>4</v>
      </c>
      <c r="J226" s="28"/>
      <c r="K226" s="28" t="s">
        <v>4</v>
      </c>
      <c r="L226" s="28" t="s">
        <v>454</v>
      </c>
      <c r="M226" s="28"/>
      <c r="N226" s="28"/>
      <c r="O226" s="28" t="s">
        <v>4</v>
      </c>
      <c r="P226" s="51"/>
      <c r="Q226" s="28" t="s">
        <v>4</v>
      </c>
      <c r="R226" s="28"/>
      <c r="S226" s="28" t="s">
        <v>4</v>
      </c>
      <c r="T226" s="28"/>
      <c r="U226" s="28" t="s">
        <v>4</v>
      </c>
      <c r="V226" s="28"/>
      <c r="W226" s="28" t="s">
        <v>4</v>
      </c>
      <c r="X226" s="28"/>
      <c r="Y226" s="28" t="s">
        <v>4</v>
      </c>
      <c r="Z226" s="10" t="str">
        <f>IF(AND('Section 8'!$L$4=No,OR($BG226=FALSE,$BH226=FALSE)),Tab_NotReq,
IF(AND($A226="",$B226="",$D226="",$F226="",$H226="",$J226="",$P226="",$X226="",$AB226="",$AC226=""),"",
IF(COUNTIF($AB226:$BC226,Incomplete)&gt;=1,Incomplete_or_multiple_errors&amp;": "&amp;INDEX($AB$2:$BC$4,1,MATCH(Incomplete,$AB226:$BC226,0)),Complete)))</f>
        <v/>
      </c>
      <c r="AA226" s="27"/>
      <c r="AB226" s="10" t="str">
        <f t="shared" si="95"/>
        <v/>
      </c>
      <c r="AC226" s="10" t="str">
        <f>IF($AC$1=No,"",
IF(OR(BG226=FALSE,BH226=FALSE),"",
IF(AND(SUMPRODUCT(--(BI226:BI$1003=TRUE))=0,SUMPRODUCT(--(BJ226:BJ$1003=TRUE))=0),"",Incomplete)))</f>
        <v/>
      </c>
      <c r="AD226" s="10" t="str">
        <f t="shared" si="96"/>
        <v/>
      </c>
      <c r="AE226" s="10"/>
      <c r="AF226" s="10" t="str" cm="1">
        <f t="array" ref="AF226">IF(AF$1=No,"",IF(ISBLANK($A226)=TRUE,"",
IF(SUMPRODUCT(--('Section 11'!$C$4:$C$337=$A226))=0,Incomplete,Complete)))</f>
        <v/>
      </c>
      <c r="AG226" s="10" t="str">
        <f t="shared" si="97"/>
        <v/>
      </c>
      <c r="AH226" s="10" t="str">
        <f t="shared" si="98"/>
        <v/>
      </c>
      <c r="AI226" s="10" t="str">
        <f t="shared" si="99"/>
        <v/>
      </c>
      <c r="AJ226" s="10" t="str">
        <f t="shared" si="100"/>
        <v/>
      </c>
      <c r="AK226" s="10" t="str">
        <f t="shared" si="101"/>
        <v/>
      </c>
      <c r="AL226" s="10" t="str">
        <f t="shared" si="102"/>
        <v/>
      </c>
      <c r="AM226" s="10" t="str">
        <f t="shared" si="103"/>
        <v/>
      </c>
      <c r="AN226" s="10" t="str">
        <f t="shared" si="104"/>
        <v/>
      </c>
      <c r="AO226" s="10" t="str">
        <f t="shared" si="105"/>
        <v/>
      </c>
      <c r="AP226" s="10" t="str">
        <f t="shared" si="106"/>
        <v/>
      </c>
      <c r="AQ226" s="10" t="str">
        <f t="shared" si="107"/>
        <v/>
      </c>
      <c r="AR226" s="10" t="str">
        <f t="shared" si="108"/>
        <v/>
      </c>
      <c r="AS226" s="10" t="str">
        <f t="shared" si="109"/>
        <v/>
      </c>
      <c r="AT226" s="10" t="str">
        <f t="shared" si="110"/>
        <v/>
      </c>
      <c r="AU226" s="10" t="str">
        <f t="shared" si="111"/>
        <v/>
      </c>
      <c r="AV226" s="10" t="str">
        <f t="shared" si="112"/>
        <v/>
      </c>
      <c r="AW226" s="10" t="str">
        <f t="shared" si="113"/>
        <v/>
      </c>
      <c r="AX226" s="10" t="str">
        <f t="shared" si="114"/>
        <v/>
      </c>
      <c r="AY226" s="10" t="str">
        <f t="shared" si="115"/>
        <v/>
      </c>
      <c r="AZ226" s="10" t="str">
        <f t="shared" si="116"/>
        <v/>
      </c>
      <c r="BA226" s="10" t="str">
        <f t="shared" si="117"/>
        <v/>
      </c>
      <c r="BB226" s="10" t="str">
        <f t="shared" si="118"/>
        <v/>
      </c>
      <c r="BC226" s="10" t="str">
        <f t="shared" si="119"/>
        <v/>
      </c>
      <c r="BD226" s="10"/>
      <c r="BE226" s="10" t="str">
        <f t="shared" si="120"/>
        <v/>
      </c>
      <c r="BG226" s="10" t="b">
        <f t="shared" si="123"/>
        <v>1</v>
      </c>
      <c r="BH226" s="10" t="b">
        <f t="shared" si="121"/>
        <v>1</v>
      </c>
      <c r="BI226" s="10" t="b">
        <f t="shared" si="124"/>
        <v>0</v>
      </c>
      <c r="BJ226" s="10" t="b">
        <f t="shared" si="122"/>
        <v>0</v>
      </c>
    </row>
    <row r="227" spans="1:62" x14ac:dyDescent="0.35">
      <c r="A227" s="51"/>
      <c r="B227" s="28"/>
      <c r="C227" s="28" t="s">
        <v>4</v>
      </c>
      <c r="D227" s="28"/>
      <c r="E227" s="28" t="s">
        <v>4</v>
      </c>
      <c r="F227" s="28"/>
      <c r="G227" s="51" t="s">
        <v>4</v>
      </c>
      <c r="H227" s="28"/>
      <c r="I227" s="28" t="s">
        <v>4</v>
      </c>
      <c r="J227" s="28"/>
      <c r="K227" s="28" t="s">
        <v>4</v>
      </c>
      <c r="L227" s="28" t="s">
        <v>454</v>
      </c>
      <c r="M227" s="28"/>
      <c r="N227" s="28"/>
      <c r="O227" s="28" t="s">
        <v>4</v>
      </c>
      <c r="P227" s="51"/>
      <c r="Q227" s="28" t="s">
        <v>4</v>
      </c>
      <c r="R227" s="28"/>
      <c r="S227" s="28" t="s">
        <v>4</v>
      </c>
      <c r="T227" s="28"/>
      <c r="U227" s="28" t="s">
        <v>4</v>
      </c>
      <c r="V227" s="28"/>
      <c r="W227" s="28" t="s">
        <v>4</v>
      </c>
      <c r="X227" s="28"/>
      <c r="Y227" s="28" t="s">
        <v>4</v>
      </c>
      <c r="Z227" s="10" t="str">
        <f>IF(AND('Section 8'!$L$4=No,OR($BG227=FALSE,$BH227=FALSE)),Tab_NotReq,
IF(AND($A227="",$B227="",$D227="",$F227="",$H227="",$J227="",$P227="",$X227="",$AB227="",$AC227=""),"",
IF(COUNTIF($AB227:$BC227,Incomplete)&gt;=1,Incomplete_or_multiple_errors&amp;": "&amp;INDEX($AB$2:$BC$4,1,MATCH(Incomplete,$AB227:$BC227,0)),Complete)))</f>
        <v/>
      </c>
      <c r="AA227" s="27"/>
      <c r="AB227" s="10" t="str">
        <f t="shared" si="95"/>
        <v/>
      </c>
      <c r="AC227" s="10" t="str">
        <f>IF($AC$1=No,"",
IF(OR(BG227=FALSE,BH227=FALSE),"",
IF(AND(SUMPRODUCT(--(BI227:BI$1003=TRUE))=0,SUMPRODUCT(--(BJ227:BJ$1003=TRUE))=0),"",Incomplete)))</f>
        <v/>
      </c>
      <c r="AD227" s="10" t="str">
        <f t="shared" si="96"/>
        <v/>
      </c>
      <c r="AE227" s="10"/>
      <c r="AF227" s="10" t="str" cm="1">
        <f t="array" ref="AF227">IF(AF$1=No,"",IF(ISBLANK($A227)=TRUE,"",
IF(SUMPRODUCT(--('Section 11'!$C$4:$C$337=$A227))=0,Incomplete,Complete)))</f>
        <v/>
      </c>
      <c r="AG227" s="10" t="str">
        <f t="shared" si="97"/>
        <v/>
      </c>
      <c r="AH227" s="10" t="str">
        <f t="shared" si="98"/>
        <v/>
      </c>
      <c r="AI227" s="10" t="str">
        <f t="shared" si="99"/>
        <v/>
      </c>
      <c r="AJ227" s="10" t="str">
        <f t="shared" si="100"/>
        <v/>
      </c>
      <c r="AK227" s="10" t="str">
        <f t="shared" si="101"/>
        <v/>
      </c>
      <c r="AL227" s="10" t="str">
        <f t="shared" si="102"/>
        <v/>
      </c>
      <c r="AM227" s="10" t="str">
        <f t="shared" si="103"/>
        <v/>
      </c>
      <c r="AN227" s="10" t="str">
        <f t="shared" si="104"/>
        <v/>
      </c>
      <c r="AO227" s="10" t="str">
        <f t="shared" si="105"/>
        <v/>
      </c>
      <c r="AP227" s="10" t="str">
        <f t="shared" si="106"/>
        <v/>
      </c>
      <c r="AQ227" s="10" t="str">
        <f t="shared" si="107"/>
        <v/>
      </c>
      <c r="AR227" s="10" t="str">
        <f t="shared" si="108"/>
        <v/>
      </c>
      <c r="AS227" s="10" t="str">
        <f t="shared" si="109"/>
        <v/>
      </c>
      <c r="AT227" s="10" t="str">
        <f t="shared" si="110"/>
        <v/>
      </c>
      <c r="AU227" s="10" t="str">
        <f t="shared" si="111"/>
        <v/>
      </c>
      <c r="AV227" s="10" t="str">
        <f t="shared" si="112"/>
        <v/>
      </c>
      <c r="AW227" s="10" t="str">
        <f t="shared" si="113"/>
        <v/>
      </c>
      <c r="AX227" s="10" t="str">
        <f t="shared" si="114"/>
        <v/>
      </c>
      <c r="AY227" s="10" t="str">
        <f t="shared" si="115"/>
        <v/>
      </c>
      <c r="AZ227" s="10" t="str">
        <f t="shared" si="116"/>
        <v/>
      </c>
      <c r="BA227" s="10" t="str">
        <f t="shared" si="117"/>
        <v/>
      </c>
      <c r="BB227" s="10" t="str">
        <f t="shared" si="118"/>
        <v/>
      </c>
      <c r="BC227" s="10" t="str">
        <f t="shared" si="119"/>
        <v/>
      </c>
      <c r="BD227" s="10"/>
      <c r="BE227" s="10" t="str">
        <f t="shared" si="120"/>
        <v/>
      </c>
      <c r="BG227" s="10" t="b">
        <f t="shared" si="123"/>
        <v>1</v>
      </c>
      <c r="BH227" s="10" t="b">
        <f t="shared" si="121"/>
        <v>1</v>
      </c>
      <c r="BI227" s="10" t="b">
        <f t="shared" si="124"/>
        <v>0</v>
      </c>
      <c r="BJ227" s="10" t="b">
        <f t="shared" si="122"/>
        <v>0</v>
      </c>
    </row>
    <row r="228" spans="1:62" x14ac:dyDescent="0.35">
      <c r="A228" s="51"/>
      <c r="B228" s="28"/>
      <c r="C228" s="28" t="s">
        <v>4</v>
      </c>
      <c r="D228" s="28"/>
      <c r="E228" s="28" t="s">
        <v>4</v>
      </c>
      <c r="F228" s="28"/>
      <c r="G228" s="51" t="s">
        <v>4</v>
      </c>
      <c r="H228" s="28"/>
      <c r="I228" s="28" t="s">
        <v>4</v>
      </c>
      <c r="J228" s="28"/>
      <c r="K228" s="28" t="s">
        <v>4</v>
      </c>
      <c r="L228" s="28" t="s">
        <v>454</v>
      </c>
      <c r="M228" s="28"/>
      <c r="N228" s="28"/>
      <c r="O228" s="28" t="s">
        <v>4</v>
      </c>
      <c r="P228" s="51"/>
      <c r="Q228" s="28" t="s">
        <v>4</v>
      </c>
      <c r="R228" s="28"/>
      <c r="S228" s="28" t="s">
        <v>4</v>
      </c>
      <c r="T228" s="28"/>
      <c r="U228" s="28" t="s">
        <v>4</v>
      </c>
      <c r="V228" s="28"/>
      <c r="W228" s="28" t="s">
        <v>4</v>
      </c>
      <c r="X228" s="28"/>
      <c r="Y228" s="28" t="s">
        <v>4</v>
      </c>
      <c r="Z228" s="10" t="str">
        <f>IF(AND('Section 8'!$L$4=No,OR($BG228=FALSE,$BH228=FALSE)),Tab_NotReq,
IF(AND($A228="",$B228="",$D228="",$F228="",$H228="",$J228="",$P228="",$X228="",$AB228="",$AC228=""),"",
IF(COUNTIF($AB228:$BC228,Incomplete)&gt;=1,Incomplete_or_multiple_errors&amp;": "&amp;INDEX($AB$2:$BC$4,1,MATCH(Incomplete,$AB228:$BC228,0)),Complete)))</f>
        <v/>
      </c>
      <c r="AA228" s="27"/>
      <c r="AB228" s="10" t="str">
        <f t="shared" si="95"/>
        <v/>
      </c>
      <c r="AC228" s="10" t="str">
        <f>IF($AC$1=No,"",
IF(OR(BG228=FALSE,BH228=FALSE),"",
IF(AND(SUMPRODUCT(--(BI228:BI$1003=TRUE))=0,SUMPRODUCT(--(BJ228:BJ$1003=TRUE))=0),"",Incomplete)))</f>
        <v/>
      </c>
      <c r="AD228" s="10" t="str">
        <f t="shared" si="96"/>
        <v/>
      </c>
      <c r="AE228" s="10"/>
      <c r="AF228" s="10" t="str" cm="1">
        <f t="array" ref="AF228">IF(AF$1=No,"",IF(ISBLANK($A228)=TRUE,"",
IF(SUMPRODUCT(--('Section 11'!$C$4:$C$337=$A228))=0,Incomplete,Complete)))</f>
        <v/>
      </c>
      <c r="AG228" s="10" t="str">
        <f t="shared" si="97"/>
        <v/>
      </c>
      <c r="AH228" s="10" t="str">
        <f t="shared" si="98"/>
        <v/>
      </c>
      <c r="AI228" s="10" t="str">
        <f t="shared" si="99"/>
        <v/>
      </c>
      <c r="AJ228" s="10" t="str">
        <f t="shared" si="100"/>
        <v/>
      </c>
      <c r="AK228" s="10" t="str">
        <f t="shared" si="101"/>
        <v/>
      </c>
      <c r="AL228" s="10" t="str">
        <f t="shared" si="102"/>
        <v/>
      </c>
      <c r="AM228" s="10" t="str">
        <f t="shared" si="103"/>
        <v/>
      </c>
      <c r="AN228" s="10" t="str">
        <f t="shared" si="104"/>
        <v/>
      </c>
      <c r="AO228" s="10" t="str">
        <f t="shared" si="105"/>
        <v/>
      </c>
      <c r="AP228" s="10" t="str">
        <f t="shared" si="106"/>
        <v/>
      </c>
      <c r="AQ228" s="10" t="str">
        <f t="shared" si="107"/>
        <v/>
      </c>
      <c r="AR228" s="10" t="str">
        <f t="shared" si="108"/>
        <v/>
      </c>
      <c r="AS228" s="10" t="str">
        <f t="shared" si="109"/>
        <v/>
      </c>
      <c r="AT228" s="10" t="str">
        <f t="shared" si="110"/>
        <v/>
      </c>
      <c r="AU228" s="10" t="str">
        <f t="shared" si="111"/>
        <v/>
      </c>
      <c r="AV228" s="10" t="str">
        <f t="shared" si="112"/>
        <v/>
      </c>
      <c r="AW228" s="10" t="str">
        <f t="shared" si="113"/>
        <v/>
      </c>
      <c r="AX228" s="10" t="str">
        <f t="shared" si="114"/>
        <v/>
      </c>
      <c r="AY228" s="10" t="str">
        <f t="shared" si="115"/>
        <v/>
      </c>
      <c r="AZ228" s="10" t="str">
        <f t="shared" si="116"/>
        <v/>
      </c>
      <c r="BA228" s="10" t="str">
        <f t="shared" si="117"/>
        <v/>
      </c>
      <c r="BB228" s="10" t="str">
        <f t="shared" si="118"/>
        <v/>
      </c>
      <c r="BC228" s="10" t="str">
        <f t="shared" si="119"/>
        <v/>
      </c>
      <c r="BD228" s="10"/>
      <c r="BE228" s="10" t="str">
        <f t="shared" si="120"/>
        <v/>
      </c>
      <c r="BG228" s="10" t="b">
        <f t="shared" si="123"/>
        <v>1</v>
      </c>
      <c r="BH228" s="10" t="b">
        <f t="shared" si="121"/>
        <v>1</v>
      </c>
      <c r="BI228" s="10" t="b">
        <f t="shared" si="124"/>
        <v>0</v>
      </c>
      <c r="BJ228" s="10" t="b">
        <f t="shared" si="122"/>
        <v>0</v>
      </c>
    </row>
    <row r="229" spans="1:62" x14ac:dyDescent="0.35">
      <c r="A229" s="51"/>
      <c r="B229" s="28"/>
      <c r="C229" s="28" t="s">
        <v>4</v>
      </c>
      <c r="D229" s="28"/>
      <c r="E229" s="28" t="s">
        <v>4</v>
      </c>
      <c r="F229" s="28"/>
      <c r="G229" s="51" t="s">
        <v>4</v>
      </c>
      <c r="H229" s="28"/>
      <c r="I229" s="28" t="s">
        <v>4</v>
      </c>
      <c r="J229" s="28"/>
      <c r="K229" s="28" t="s">
        <v>4</v>
      </c>
      <c r="L229" s="28" t="s">
        <v>454</v>
      </c>
      <c r="M229" s="28"/>
      <c r="N229" s="28"/>
      <c r="O229" s="28" t="s">
        <v>4</v>
      </c>
      <c r="P229" s="51"/>
      <c r="Q229" s="28" t="s">
        <v>4</v>
      </c>
      <c r="R229" s="28"/>
      <c r="S229" s="28" t="s">
        <v>4</v>
      </c>
      <c r="T229" s="28"/>
      <c r="U229" s="28" t="s">
        <v>4</v>
      </c>
      <c r="V229" s="28"/>
      <c r="W229" s="28" t="s">
        <v>4</v>
      </c>
      <c r="X229" s="28"/>
      <c r="Y229" s="28" t="s">
        <v>4</v>
      </c>
      <c r="Z229" s="10" t="str">
        <f>IF(AND('Section 8'!$L$4=No,OR($BG229=FALSE,$BH229=FALSE)),Tab_NotReq,
IF(AND($A229="",$B229="",$D229="",$F229="",$H229="",$J229="",$P229="",$X229="",$AB229="",$AC229=""),"",
IF(COUNTIF($AB229:$BC229,Incomplete)&gt;=1,Incomplete_or_multiple_errors&amp;": "&amp;INDEX($AB$2:$BC$4,1,MATCH(Incomplete,$AB229:$BC229,0)),Complete)))</f>
        <v/>
      </c>
      <c r="AA229" s="27"/>
      <c r="AB229" s="10" t="str">
        <f t="shared" si="95"/>
        <v/>
      </c>
      <c r="AC229" s="10" t="str">
        <f>IF($AC$1=No,"",
IF(OR(BG229=FALSE,BH229=FALSE),"",
IF(AND(SUMPRODUCT(--(BI229:BI$1003=TRUE))=0,SUMPRODUCT(--(BJ229:BJ$1003=TRUE))=0),"",Incomplete)))</f>
        <v/>
      </c>
      <c r="AD229" s="10" t="str">
        <f t="shared" si="96"/>
        <v/>
      </c>
      <c r="AE229" s="10"/>
      <c r="AF229" s="10" t="str" cm="1">
        <f t="array" ref="AF229">IF(AF$1=No,"",IF(ISBLANK($A229)=TRUE,"",
IF(SUMPRODUCT(--('Section 11'!$C$4:$C$337=$A229))=0,Incomplete,Complete)))</f>
        <v/>
      </c>
      <c r="AG229" s="10" t="str">
        <f t="shared" si="97"/>
        <v/>
      </c>
      <c r="AH229" s="10" t="str">
        <f t="shared" si="98"/>
        <v/>
      </c>
      <c r="AI229" s="10" t="str">
        <f t="shared" si="99"/>
        <v/>
      </c>
      <c r="AJ229" s="10" t="str">
        <f t="shared" si="100"/>
        <v/>
      </c>
      <c r="AK229" s="10" t="str">
        <f t="shared" si="101"/>
        <v/>
      </c>
      <c r="AL229" s="10" t="str">
        <f t="shared" si="102"/>
        <v/>
      </c>
      <c r="AM229" s="10" t="str">
        <f t="shared" si="103"/>
        <v/>
      </c>
      <c r="AN229" s="10" t="str">
        <f t="shared" si="104"/>
        <v/>
      </c>
      <c r="AO229" s="10" t="str">
        <f t="shared" si="105"/>
        <v/>
      </c>
      <c r="AP229" s="10" t="str">
        <f t="shared" si="106"/>
        <v/>
      </c>
      <c r="AQ229" s="10" t="str">
        <f t="shared" si="107"/>
        <v/>
      </c>
      <c r="AR229" s="10" t="str">
        <f t="shared" si="108"/>
        <v/>
      </c>
      <c r="AS229" s="10" t="str">
        <f t="shared" si="109"/>
        <v/>
      </c>
      <c r="AT229" s="10" t="str">
        <f t="shared" si="110"/>
        <v/>
      </c>
      <c r="AU229" s="10" t="str">
        <f t="shared" si="111"/>
        <v/>
      </c>
      <c r="AV229" s="10" t="str">
        <f t="shared" si="112"/>
        <v/>
      </c>
      <c r="AW229" s="10" t="str">
        <f t="shared" si="113"/>
        <v/>
      </c>
      <c r="AX229" s="10" t="str">
        <f t="shared" si="114"/>
        <v/>
      </c>
      <c r="AY229" s="10" t="str">
        <f t="shared" si="115"/>
        <v/>
      </c>
      <c r="AZ229" s="10" t="str">
        <f t="shared" si="116"/>
        <v/>
      </c>
      <c r="BA229" s="10" t="str">
        <f t="shared" si="117"/>
        <v/>
      </c>
      <c r="BB229" s="10" t="str">
        <f t="shared" si="118"/>
        <v/>
      </c>
      <c r="BC229" s="10" t="str">
        <f t="shared" si="119"/>
        <v/>
      </c>
      <c r="BD229" s="10"/>
      <c r="BE229" s="10" t="str">
        <f t="shared" si="120"/>
        <v/>
      </c>
      <c r="BG229" s="10" t="b">
        <f t="shared" si="123"/>
        <v>1</v>
      </c>
      <c r="BH229" s="10" t="b">
        <f t="shared" si="121"/>
        <v>1</v>
      </c>
      <c r="BI229" s="10" t="b">
        <f t="shared" si="124"/>
        <v>0</v>
      </c>
      <c r="BJ229" s="10" t="b">
        <f t="shared" si="122"/>
        <v>0</v>
      </c>
    </row>
    <row r="230" spans="1:62" x14ac:dyDescent="0.35">
      <c r="A230" s="51"/>
      <c r="B230" s="28"/>
      <c r="C230" s="28" t="s">
        <v>4</v>
      </c>
      <c r="D230" s="28"/>
      <c r="E230" s="28" t="s">
        <v>4</v>
      </c>
      <c r="F230" s="28"/>
      <c r="G230" s="51" t="s">
        <v>4</v>
      </c>
      <c r="H230" s="28"/>
      <c r="I230" s="28" t="s">
        <v>4</v>
      </c>
      <c r="J230" s="28"/>
      <c r="K230" s="28" t="s">
        <v>4</v>
      </c>
      <c r="L230" s="28" t="s">
        <v>454</v>
      </c>
      <c r="M230" s="28"/>
      <c r="N230" s="28"/>
      <c r="O230" s="28" t="s">
        <v>4</v>
      </c>
      <c r="P230" s="51"/>
      <c r="Q230" s="28" t="s">
        <v>4</v>
      </c>
      <c r="R230" s="28"/>
      <c r="S230" s="28" t="s">
        <v>4</v>
      </c>
      <c r="T230" s="28"/>
      <c r="U230" s="28" t="s">
        <v>4</v>
      </c>
      <c r="V230" s="28"/>
      <c r="W230" s="28" t="s">
        <v>4</v>
      </c>
      <c r="X230" s="28"/>
      <c r="Y230" s="28" t="s">
        <v>4</v>
      </c>
      <c r="Z230" s="10" t="str">
        <f>IF(AND('Section 8'!$L$4=No,OR($BG230=FALSE,$BH230=FALSE)),Tab_NotReq,
IF(AND($A230="",$B230="",$D230="",$F230="",$H230="",$J230="",$P230="",$X230="",$AB230="",$AC230=""),"",
IF(COUNTIF($AB230:$BC230,Incomplete)&gt;=1,Incomplete_or_multiple_errors&amp;": "&amp;INDEX($AB$2:$BC$4,1,MATCH(Incomplete,$AB230:$BC230,0)),Complete)))</f>
        <v/>
      </c>
      <c r="AA230" s="27"/>
      <c r="AB230" s="10" t="str">
        <f t="shared" si="95"/>
        <v/>
      </c>
      <c r="AC230" s="10" t="str">
        <f>IF($AC$1=No,"",
IF(OR(BG230=FALSE,BH230=FALSE),"",
IF(AND(SUMPRODUCT(--(BI230:BI$1003=TRUE))=0,SUMPRODUCT(--(BJ230:BJ$1003=TRUE))=0),"",Incomplete)))</f>
        <v/>
      </c>
      <c r="AD230" s="10" t="str">
        <f t="shared" si="96"/>
        <v/>
      </c>
      <c r="AE230" s="10"/>
      <c r="AF230" s="10" t="str" cm="1">
        <f t="array" ref="AF230">IF(AF$1=No,"",IF(ISBLANK($A230)=TRUE,"",
IF(SUMPRODUCT(--('Section 11'!$C$4:$C$337=$A230))=0,Incomplete,Complete)))</f>
        <v/>
      </c>
      <c r="AG230" s="10" t="str">
        <f t="shared" si="97"/>
        <v/>
      </c>
      <c r="AH230" s="10" t="str">
        <f t="shared" si="98"/>
        <v/>
      </c>
      <c r="AI230" s="10" t="str">
        <f t="shared" si="99"/>
        <v/>
      </c>
      <c r="AJ230" s="10" t="str">
        <f t="shared" si="100"/>
        <v/>
      </c>
      <c r="AK230" s="10" t="str">
        <f t="shared" si="101"/>
        <v/>
      </c>
      <c r="AL230" s="10" t="str">
        <f t="shared" si="102"/>
        <v/>
      </c>
      <c r="AM230" s="10" t="str">
        <f t="shared" si="103"/>
        <v/>
      </c>
      <c r="AN230" s="10" t="str">
        <f t="shared" si="104"/>
        <v/>
      </c>
      <c r="AO230" s="10" t="str">
        <f t="shared" si="105"/>
        <v/>
      </c>
      <c r="AP230" s="10" t="str">
        <f t="shared" si="106"/>
        <v/>
      </c>
      <c r="AQ230" s="10" t="str">
        <f t="shared" si="107"/>
        <v/>
      </c>
      <c r="AR230" s="10" t="str">
        <f t="shared" si="108"/>
        <v/>
      </c>
      <c r="AS230" s="10" t="str">
        <f t="shared" si="109"/>
        <v/>
      </c>
      <c r="AT230" s="10" t="str">
        <f t="shared" si="110"/>
        <v/>
      </c>
      <c r="AU230" s="10" t="str">
        <f t="shared" si="111"/>
        <v/>
      </c>
      <c r="AV230" s="10" t="str">
        <f t="shared" si="112"/>
        <v/>
      </c>
      <c r="AW230" s="10" t="str">
        <f t="shared" si="113"/>
        <v/>
      </c>
      <c r="AX230" s="10" t="str">
        <f t="shared" si="114"/>
        <v/>
      </c>
      <c r="AY230" s="10" t="str">
        <f t="shared" si="115"/>
        <v/>
      </c>
      <c r="AZ230" s="10" t="str">
        <f t="shared" si="116"/>
        <v/>
      </c>
      <c r="BA230" s="10" t="str">
        <f t="shared" si="117"/>
        <v/>
      </c>
      <c r="BB230" s="10" t="str">
        <f t="shared" si="118"/>
        <v/>
      </c>
      <c r="BC230" s="10" t="str">
        <f t="shared" si="119"/>
        <v/>
      </c>
      <c r="BD230" s="10"/>
      <c r="BE230" s="10" t="str">
        <f t="shared" si="120"/>
        <v/>
      </c>
      <c r="BG230" s="10" t="b">
        <f t="shared" si="123"/>
        <v>1</v>
      </c>
      <c r="BH230" s="10" t="b">
        <f t="shared" si="121"/>
        <v>1</v>
      </c>
      <c r="BI230" s="10" t="b">
        <f t="shared" si="124"/>
        <v>0</v>
      </c>
      <c r="BJ230" s="10" t="b">
        <f t="shared" si="122"/>
        <v>0</v>
      </c>
    </row>
    <row r="231" spans="1:62" x14ac:dyDescent="0.35">
      <c r="A231" s="51"/>
      <c r="B231" s="28"/>
      <c r="C231" s="28" t="s">
        <v>4</v>
      </c>
      <c r="D231" s="28"/>
      <c r="E231" s="28" t="s">
        <v>4</v>
      </c>
      <c r="F231" s="28"/>
      <c r="G231" s="51" t="s">
        <v>4</v>
      </c>
      <c r="H231" s="28"/>
      <c r="I231" s="28" t="s">
        <v>4</v>
      </c>
      <c r="J231" s="28"/>
      <c r="K231" s="28" t="s">
        <v>4</v>
      </c>
      <c r="L231" s="28" t="s">
        <v>454</v>
      </c>
      <c r="M231" s="28"/>
      <c r="N231" s="28"/>
      <c r="O231" s="28" t="s">
        <v>4</v>
      </c>
      <c r="P231" s="51"/>
      <c r="Q231" s="28" t="s">
        <v>4</v>
      </c>
      <c r="R231" s="28"/>
      <c r="S231" s="28" t="s">
        <v>4</v>
      </c>
      <c r="T231" s="28"/>
      <c r="U231" s="28" t="s">
        <v>4</v>
      </c>
      <c r="V231" s="28"/>
      <c r="W231" s="28" t="s">
        <v>4</v>
      </c>
      <c r="X231" s="28"/>
      <c r="Y231" s="28" t="s">
        <v>4</v>
      </c>
      <c r="Z231" s="10" t="str">
        <f>IF(AND('Section 8'!$L$4=No,OR($BG231=FALSE,$BH231=FALSE)),Tab_NotReq,
IF(AND($A231="",$B231="",$D231="",$F231="",$H231="",$J231="",$P231="",$X231="",$AB231="",$AC231=""),"",
IF(COUNTIF($AB231:$BC231,Incomplete)&gt;=1,Incomplete_or_multiple_errors&amp;": "&amp;INDEX($AB$2:$BC$4,1,MATCH(Incomplete,$AB231:$BC231,0)),Complete)))</f>
        <v/>
      </c>
      <c r="AA231" s="27"/>
      <c r="AB231" s="10" t="str">
        <f t="shared" si="95"/>
        <v/>
      </c>
      <c r="AC231" s="10" t="str">
        <f>IF($AC$1=No,"",
IF(OR(BG231=FALSE,BH231=FALSE),"",
IF(AND(SUMPRODUCT(--(BI231:BI$1003=TRUE))=0,SUMPRODUCT(--(BJ231:BJ$1003=TRUE))=0),"",Incomplete)))</f>
        <v/>
      </c>
      <c r="AD231" s="10" t="str">
        <f t="shared" si="96"/>
        <v/>
      </c>
      <c r="AE231" s="10"/>
      <c r="AF231" s="10" t="str" cm="1">
        <f t="array" ref="AF231">IF(AF$1=No,"",IF(ISBLANK($A231)=TRUE,"",
IF(SUMPRODUCT(--('Section 11'!$C$4:$C$337=$A231))=0,Incomplete,Complete)))</f>
        <v/>
      </c>
      <c r="AG231" s="10" t="str">
        <f t="shared" si="97"/>
        <v/>
      </c>
      <c r="AH231" s="10" t="str">
        <f t="shared" si="98"/>
        <v/>
      </c>
      <c r="AI231" s="10" t="str">
        <f t="shared" si="99"/>
        <v/>
      </c>
      <c r="AJ231" s="10" t="str">
        <f t="shared" si="100"/>
        <v/>
      </c>
      <c r="AK231" s="10" t="str">
        <f t="shared" si="101"/>
        <v/>
      </c>
      <c r="AL231" s="10" t="str">
        <f t="shared" si="102"/>
        <v/>
      </c>
      <c r="AM231" s="10" t="str">
        <f t="shared" si="103"/>
        <v/>
      </c>
      <c r="AN231" s="10" t="str">
        <f t="shared" si="104"/>
        <v/>
      </c>
      <c r="AO231" s="10" t="str">
        <f t="shared" si="105"/>
        <v/>
      </c>
      <c r="AP231" s="10" t="str">
        <f t="shared" si="106"/>
        <v/>
      </c>
      <c r="AQ231" s="10" t="str">
        <f t="shared" si="107"/>
        <v/>
      </c>
      <c r="AR231" s="10" t="str">
        <f t="shared" si="108"/>
        <v/>
      </c>
      <c r="AS231" s="10" t="str">
        <f t="shared" si="109"/>
        <v/>
      </c>
      <c r="AT231" s="10" t="str">
        <f t="shared" si="110"/>
        <v/>
      </c>
      <c r="AU231" s="10" t="str">
        <f t="shared" si="111"/>
        <v/>
      </c>
      <c r="AV231" s="10" t="str">
        <f t="shared" si="112"/>
        <v/>
      </c>
      <c r="AW231" s="10" t="str">
        <f t="shared" si="113"/>
        <v/>
      </c>
      <c r="AX231" s="10" t="str">
        <f t="shared" si="114"/>
        <v/>
      </c>
      <c r="AY231" s="10" t="str">
        <f t="shared" si="115"/>
        <v/>
      </c>
      <c r="AZ231" s="10" t="str">
        <f t="shared" si="116"/>
        <v/>
      </c>
      <c r="BA231" s="10" t="str">
        <f t="shared" si="117"/>
        <v/>
      </c>
      <c r="BB231" s="10" t="str">
        <f t="shared" si="118"/>
        <v/>
      </c>
      <c r="BC231" s="10" t="str">
        <f t="shared" si="119"/>
        <v/>
      </c>
      <c r="BD231" s="10"/>
      <c r="BE231" s="10" t="str">
        <f t="shared" si="120"/>
        <v/>
      </c>
      <c r="BG231" s="10" t="b">
        <f t="shared" si="123"/>
        <v>1</v>
      </c>
      <c r="BH231" s="10" t="b">
        <f t="shared" si="121"/>
        <v>1</v>
      </c>
      <c r="BI231" s="10" t="b">
        <f t="shared" si="124"/>
        <v>0</v>
      </c>
      <c r="BJ231" s="10" t="b">
        <f t="shared" si="122"/>
        <v>0</v>
      </c>
    </row>
    <row r="232" spans="1:62" x14ac:dyDescent="0.35">
      <c r="A232" s="51"/>
      <c r="B232" s="28"/>
      <c r="C232" s="28" t="s">
        <v>4</v>
      </c>
      <c r="D232" s="28"/>
      <c r="E232" s="28" t="s">
        <v>4</v>
      </c>
      <c r="F232" s="28"/>
      <c r="G232" s="51" t="s">
        <v>4</v>
      </c>
      <c r="H232" s="28"/>
      <c r="I232" s="28" t="s">
        <v>4</v>
      </c>
      <c r="J232" s="28"/>
      <c r="K232" s="28" t="s">
        <v>4</v>
      </c>
      <c r="L232" s="28" t="s">
        <v>454</v>
      </c>
      <c r="M232" s="28"/>
      <c r="N232" s="28"/>
      <c r="O232" s="28" t="s">
        <v>4</v>
      </c>
      <c r="P232" s="51"/>
      <c r="Q232" s="28" t="s">
        <v>4</v>
      </c>
      <c r="R232" s="28"/>
      <c r="S232" s="28" t="s">
        <v>4</v>
      </c>
      <c r="T232" s="28"/>
      <c r="U232" s="28" t="s">
        <v>4</v>
      </c>
      <c r="V232" s="28"/>
      <c r="W232" s="28" t="s">
        <v>4</v>
      </c>
      <c r="X232" s="28"/>
      <c r="Y232" s="28" t="s">
        <v>4</v>
      </c>
      <c r="Z232" s="10" t="str">
        <f>IF(AND('Section 8'!$L$4=No,OR($BG232=FALSE,$BH232=FALSE)),Tab_NotReq,
IF(AND($A232="",$B232="",$D232="",$F232="",$H232="",$J232="",$P232="",$X232="",$AB232="",$AC232=""),"",
IF(COUNTIF($AB232:$BC232,Incomplete)&gt;=1,Incomplete_or_multiple_errors&amp;": "&amp;INDEX($AB$2:$BC$4,1,MATCH(Incomplete,$AB232:$BC232,0)),Complete)))</f>
        <v/>
      </c>
      <c r="AA232" s="27"/>
      <c r="AB232" s="10" t="str">
        <f t="shared" si="95"/>
        <v/>
      </c>
      <c r="AC232" s="10" t="str">
        <f>IF($AC$1=No,"",
IF(OR(BG232=FALSE,BH232=FALSE),"",
IF(AND(SUMPRODUCT(--(BI232:BI$1003=TRUE))=0,SUMPRODUCT(--(BJ232:BJ$1003=TRUE))=0),"",Incomplete)))</f>
        <v/>
      </c>
      <c r="AD232" s="10" t="str">
        <f t="shared" si="96"/>
        <v/>
      </c>
      <c r="AE232" s="10"/>
      <c r="AF232" s="10" t="str" cm="1">
        <f t="array" ref="AF232">IF(AF$1=No,"",IF(ISBLANK($A232)=TRUE,"",
IF(SUMPRODUCT(--('Section 11'!$C$4:$C$337=$A232))=0,Incomplete,Complete)))</f>
        <v/>
      </c>
      <c r="AG232" s="10" t="str">
        <f t="shared" si="97"/>
        <v/>
      </c>
      <c r="AH232" s="10" t="str">
        <f t="shared" si="98"/>
        <v/>
      </c>
      <c r="AI232" s="10" t="str">
        <f t="shared" si="99"/>
        <v/>
      </c>
      <c r="AJ232" s="10" t="str">
        <f t="shared" si="100"/>
        <v/>
      </c>
      <c r="AK232" s="10" t="str">
        <f t="shared" si="101"/>
        <v/>
      </c>
      <c r="AL232" s="10" t="str">
        <f t="shared" si="102"/>
        <v/>
      </c>
      <c r="AM232" s="10" t="str">
        <f t="shared" si="103"/>
        <v/>
      </c>
      <c r="AN232" s="10" t="str">
        <f t="shared" si="104"/>
        <v/>
      </c>
      <c r="AO232" s="10" t="str">
        <f t="shared" si="105"/>
        <v/>
      </c>
      <c r="AP232" s="10" t="str">
        <f t="shared" si="106"/>
        <v/>
      </c>
      <c r="AQ232" s="10" t="str">
        <f t="shared" si="107"/>
        <v/>
      </c>
      <c r="AR232" s="10" t="str">
        <f t="shared" si="108"/>
        <v/>
      </c>
      <c r="AS232" s="10" t="str">
        <f t="shared" si="109"/>
        <v/>
      </c>
      <c r="AT232" s="10" t="str">
        <f t="shared" si="110"/>
        <v/>
      </c>
      <c r="AU232" s="10" t="str">
        <f t="shared" si="111"/>
        <v/>
      </c>
      <c r="AV232" s="10" t="str">
        <f t="shared" si="112"/>
        <v/>
      </c>
      <c r="AW232" s="10" t="str">
        <f t="shared" si="113"/>
        <v/>
      </c>
      <c r="AX232" s="10" t="str">
        <f t="shared" si="114"/>
        <v/>
      </c>
      <c r="AY232" s="10" t="str">
        <f t="shared" si="115"/>
        <v/>
      </c>
      <c r="AZ232" s="10" t="str">
        <f t="shared" si="116"/>
        <v/>
      </c>
      <c r="BA232" s="10" t="str">
        <f t="shared" si="117"/>
        <v/>
      </c>
      <c r="BB232" s="10" t="str">
        <f t="shared" si="118"/>
        <v/>
      </c>
      <c r="BC232" s="10" t="str">
        <f t="shared" si="119"/>
        <v/>
      </c>
      <c r="BD232" s="10"/>
      <c r="BE232" s="10" t="str">
        <f t="shared" si="120"/>
        <v/>
      </c>
      <c r="BG232" s="10" t="b">
        <f t="shared" si="123"/>
        <v>1</v>
      </c>
      <c r="BH232" s="10" t="b">
        <f t="shared" si="121"/>
        <v>1</v>
      </c>
      <c r="BI232" s="10" t="b">
        <f t="shared" si="124"/>
        <v>0</v>
      </c>
      <c r="BJ232" s="10" t="b">
        <f t="shared" si="122"/>
        <v>0</v>
      </c>
    </row>
    <row r="233" spans="1:62" x14ac:dyDescent="0.35">
      <c r="A233" s="51"/>
      <c r="B233" s="28"/>
      <c r="C233" s="28" t="s">
        <v>4</v>
      </c>
      <c r="D233" s="28"/>
      <c r="E233" s="28" t="s">
        <v>4</v>
      </c>
      <c r="F233" s="28"/>
      <c r="G233" s="51" t="s">
        <v>4</v>
      </c>
      <c r="H233" s="28"/>
      <c r="I233" s="28" t="s">
        <v>4</v>
      </c>
      <c r="J233" s="28"/>
      <c r="K233" s="28" t="s">
        <v>4</v>
      </c>
      <c r="L233" s="28" t="s">
        <v>454</v>
      </c>
      <c r="M233" s="28"/>
      <c r="N233" s="28"/>
      <c r="O233" s="28" t="s">
        <v>4</v>
      </c>
      <c r="P233" s="51"/>
      <c r="Q233" s="28" t="s">
        <v>4</v>
      </c>
      <c r="R233" s="28"/>
      <c r="S233" s="28" t="s">
        <v>4</v>
      </c>
      <c r="T233" s="28"/>
      <c r="U233" s="28" t="s">
        <v>4</v>
      </c>
      <c r="V233" s="28"/>
      <c r="W233" s="28" t="s">
        <v>4</v>
      </c>
      <c r="X233" s="28"/>
      <c r="Y233" s="28" t="s">
        <v>4</v>
      </c>
      <c r="Z233" s="10" t="str">
        <f>IF(AND('Section 8'!$L$4=No,OR($BG233=FALSE,$BH233=FALSE)),Tab_NotReq,
IF(AND($A233="",$B233="",$D233="",$F233="",$H233="",$J233="",$P233="",$X233="",$AB233="",$AC233=""),"",
IF(COUNTIF($AB233:$BC233,Incomplete)&gt;=1,Incomplete_or_multiple_errors&amp;": "&amp;INDEX($AB$2:$BC$4,1,MATCH(Incomplete,$AB233:$BC233,0)),Complete)))</f>
        <v/>
      </c>
      <c r="AA233" s="27"/>
      <c r="AB233" s="10" t="str">
        <f t="shared" si="95"/>
        <v/>
      </c>
      <c r="AC233" s="10" t="str">
        <f>IF($AC$1=No,"",
IF(OR(BG233=FALSE,BH233=FALSE),"",
IF(AND(SUMPRODUCT(--(BI233:BI$1003=TRUE))=0,SUMPRODUCT(--(BJ233:BJ$1003=TRUE))=0),"",Incomplete)))</f>
        <v/>
      </c>
      <c r="AD233" s="10" t="str">
        <f t="shared" si="96"/>
        <v/>
      </c>
      <c r="AE233" s="10"/>
      <c r="AF233" s="10" t="str" cm="1">
        <f t="array" ref="AF233">IF(AF$1=No,"",IF(ISBLANK($A233)=TRUE,"",
IF(SUMPRODUCT(--('Section 11'!$C$4:$C$337=$A233))=0,Incomplete,Complete)))</f>
        <v/>
      </c>
      <c r="AG233" s="10" t="str">
        <f t="shared" si="97"/>
        <v/>
      </c>
      <c r="AH233" s="10" t="str">
        <f t="shared" si="98"/>
        <v/>
      </c>
      <c r="AI233" s="10" t="str">
        <f t="shared" si="99"/>
        <v/>
      </c>
      <c r="AJ233" s="10" t="str">
        <f t="shared" si="100"/>
        <v/>
      </c>
      <c r="AK233" s="10" t="str">
        <f t="shared" si="101"/>
        <v/>
      </c>
      <c r="AL233" s="10" t="str">
        <f t="shared" si="102"/>
        <v/>
      </c>
      <c r="AM233" s="10" t="str">
        <f t="shared" si="103"/>
        <v/>
      </c>
      <c r="AN233" s="10" t="str">
        <f t="shared" si="104"/>
        <v/>
      </c>
      <c r="AO233" s="10" t="str">
        <f t="shared" si="105"/>
        <v/>
      </c>
      <c r="AP233" s="10" t="str">
        <f t="shared" si="106"/>
        <v/>
      </c>
      <c r="AQ233" s="10" t="str">
        <f t="shared" si="107"/>
        <v/>
      </c>
      <c r="AR233" s="10" t="str">
        <f t="shared" si="108"/>
        <v/>
      </c>
      <c r="AS233" s="10" t="str">
        <f t="shared" si="109"/>
        <v/>
      </c>
      <c r="AT233" s="10" t="str">
        <f t="shared" si="110"/>
        <v/>
      </c>
      <c r="AU233" s="10" t="str">
        <f t="shared" si="111"/>
        <v/>
      </c>
      <c r="AV233" s="10" t="str">
        <f t="shared" si="112"/>
        <v/>
      </c>
      <c r="AW233" s="10" t="str">
        <f t="shared" si="113"/>
        <v/>
      </c>
      <c r="AX233" s="10" t="str">
        <f t="shared" si="114"/>
        <v/>
      </c>
      <c r="AY233" s="10" t="str">
        <f t="shared" si="115"/>
        <v/>
      </c>
      <c r="AZ233" s="10" t="str">
        <f t="shared" si="116"/>
        <v/>
      </c>
      <c r="BA233" s="10" t="str">
        <f t="shared" si="117"/>
        <v/>
      </c>
      <c r="BB233" s="10" t="str">
        <f t="shared" si="118"/>
        <v/>
      </c>
      <c r="BC233" s="10" t="str">
        <f t="shared" si="119"/>
        <v/>
      </c>
      <c r="BD233" s="10"/>
      <c r="BE233" s="10" t="str">
        <f t="shared" si="120"/>
        <v/>
      </c>
      <c r="BG233" s="10" t="b">
        <f t="shared" si="123"/>
        <v>1</v>
      </c>
      <c r="BH233" s="10" t="b">
        <f t="shared" si="121"/>
        <v>1</v>
      </c>
      <c r="BI233" s="10" t="b">
        <f t="shared" si="124"/>
        <v>0</v>
      </c>
      <c r="BJ233" s="10" t="b">
        <f t="shared" si="122"/>
        <v>0</v>
      </c>
    </row>
    <row r="234" spans="1:62" x14ac:dyDescent="0.35">
      <c r="A234" s="51"/>
      <c r="B234" s="28"/>
      <c r="C234" s="28" t="s">
        <v>4</v>
      </c>
      <c r="D234" s="28"/>
      <c r="E234" s="28" t="s">
        <v>4</v>
      </c>
      <c r="F234" s="28"/>
      <c r="G234" s="51" t="s">
        <v>4</v>
      </c>
      <c r="H234" s="28"/>
      <c r="I234" s="28" t="s">
        <v>4</v>
      </c>
      <c r="J234" s="28"/>
      <c r="K234" s="28" t="s">
        <v>4</v>
      </c>
      <c r="L234" s="28" t="s">
        <v>454</v>
      </c>
      <c r="M234" s="28"/>
      <c r="N234" s="28"/>
      <c r="O234" s="28" t="s">
        <v>4</v>
      </c>
      <c r="P234" s="51"/>
      <c r="Q234" s="28" t="s">
        <v>4</v>
      </c>
      <c r="R234" s="28"/>
      <c r="S234" s="28" t="s">
        <v>4</v>
      </c>
      <c r="T234" s="28"/>
      <c r="U234" s="28" t="s">
        <v>4</v>
      </c>
      <c r="V234" s="28"/>
      <c r="W234" s="28" t="s">
        <v>4</v>
      </c>
      <c r="X234" s="28"/>
      <c r="Y234" s="28" t="s">
        <v>4</v>
      </c>
      <c r="Z234" s="10" t="str">
        <f>IF(AND('Section 8'!$L$4=No,OR($BG234=FALSE,$BH234=FALSE)),Tab_NotReq,
IF(AND($A234="",$B234="",$D234="",$F234="",$H234="",$J234="",$P234="",$X234="",$AB234="",$AC234=""),"",
IF(COUNTIF($AB234:$BC234,Incomplete)&gt;=1,Incomplete_or_multiple_errors&amp;": "&amp;INDEX($AB$2:$BC$4,1,MATCH(Incomplete,$AB234:$BC234,0)),Complete)))</f>
        <v/>
      </c>
      <c r="AA234" s="27"/>
      <c r="AB234" s="10" t="str">
        <f t="shared" si="95"/>
        <v/>
      </c>
      <c r="AC234" s="10" t="str">
        <f>IF($AC$1=No,"",
IF(OR(BG234=FALSE,BH234=FALSE),"",
IF(AND(SUMPRODUCT(--(BI234:BI$1003=TRUE))=0,SUMPRODUCT(--(BJ234:BJ$1003=TRUE))=0),"",Incomplete)))</f>
        <v/>
      </c>
      <c r="AD234" s="10" t="str">
        <f t="shared" si="96"/>
        <v/>
      </c>
      <c r="AE234" s="10"/>
      <c r="AF234" s="10" t="str" cm="1">
        <f t="array" ref="AF234">IF(AF$1=No,"",IF(ISBLANK($A234)=TRUE,"",
IF(SUMPRODUCT(--('Section 11'!$C$4:$C$337=$A234))=0,Incomplete,Complete)))</f>
        <v/>
      </c>
      <c r="AG234" s="10" t="str">
        <f t="shared" si="97"/>
        <v/>
      </c>
      <c r="AH234" s="10" t="str">
        <f t="shared" si="98"/>
        <v/>
      </c>
      <c r="AI234" s="10" t="str">
        <f t="shared" si="99"/>
        <v/>
      </c>
      <c r="AJ234" s="10" t="str">
        <f t="shared" si="100"/>
        <v/>
      </c>
      <c r="AK234" s="10" t="str">
        <f t="shared" si="101"/>
        <v/>
      </c>
      <c r="AL234" s="10" t="str">
        <f t="shared" si="102"/>
        <v/>
      </c>
      <c r="AM234" s="10" t="str">
        <f t="shared" si="103"/>
        <v/>
      </c>
      <c r="AN234" s="10" t="str">
        <f t="shared" si="104"/>
        <v/>
      </c>
      <c r="AO234" s="10" t="str">
        <f t="shared" si="105"/>
        <v/>
      </c>
      <c r="AP234" s="10" t="str">
        <f t="shared" si="106"/>
        <v/>
      </c>
      <c r="AQ234" s="10" t="str">
        <f t="shared" si="107"/>
        <v/>
      </c>
      <c r="AR234" s="10" t="str">
        <f t="shared" si="108"/>
        <v/>
      </c>
      <c r="AS234" s="10" t="str">
        <f t="shared" si="109"/>
        <v/>
      </c>
      <c r="AT234" s="10" t="str">
        <f t="shared" si="110"/>
        <v/>
      </c>
      <c r="AU234" s="10" t="str">
        <f t="shared" si="111"/>
        <v/>
      </c>
      <c r="AV234" s="10" t="str">
        <f t="shared" si="112"/>
        <v/>
      </c>
      <c r="AW234" s="10" t="str">
        <f t="shared" si="113"/>
        <v/>
      </c>
      <c r="AX234" s="10" t="str">
        <f t="shared" si="114"/>
        <v/>
      </c>
      <c r="AY234" s="10" t="str">
        <f t="shared" si="115"/>
        <v/>
      </c>
      <c r="AZ234" s="10" t="str">
        <f t="shared" si="116"/>
        <v/>
      </c>
      <c r="BA234" s="10" t="str">
        <f t="shared" si="117"/>
        <v/>
      </c>
      <c r="BB234" s="10" t="str">
        <f t="shared" si="118"/>
        <v/>
      </c>
      <c r="BC234" s="10" t="str">
        <f t="shared" si="119"/>
        <v/>
      </c>
      <c r="BD234" s="10"/>
      <c r="BE234" s="10" t="str">
        <f t="shared" si="120"/>
        <v/>
      </c>
      <c r="BG234" s="10" t="b">
        <f t="shared" si="123"/>
        <v>1</v>
      </c>
      <c r="BH234" s="10" t="b">
        <f t="shared" si="121"/>
        <v>1</v>
      </c>
      <c r="BI234" s="10" t="b">
        <f t="shared" si="124"/>
        <v>0</v>
      </c>
      <c r="BJ234" s="10" t="b">
        <f t="shared" si="122"/>
        <v>0</v>
      </c>
    </row>
    <row r="235" spans="1:62" x14ac:dyDescent="0.35">
      <c r="A235" s="51"/>
      <c r="B235" s="28"/>
      <c r="C235" s="28" t="s">
        <v>4</v>
      </c>
      <c r="D235" s="28"/>
      <c r="E235" s="28" t="s">
        <v>4</v>
      </c>
      <c r="F235" s="28"/>
      <c r="G235" s="51" t="s">
        <v>4</v>
      </c>
      <c r="H235" s="28"/>
      <c r="I235" s="28" t="s">
        <v>4</v>
      </c>
      <c r="J235" s="28"/>
      <c r="K235" s="28" t="s">
        <v>4</v>
      </c>
      <c r="L235" s="28" t="s">
        <v>454</v>
      </c>
      <c r="M235" s="28"/>
      <c r="N235" s="28"/>
      <c r="O235" s="28" t="s">
        <v>4</v>
      </c>
      <c r="P235" s="51"/>
      <c r="Q235" s="28" t="s">
        <v>4</v>
      </c>
      <c r="R235" s="28"/>
      <c r="S235" s="28" t="s">
        <v>4</v>
      </c>
      <c r="T235" s="28"/>
      <c r="U235" s="28" t="s">
        <v>4</v>
      </c>
      <c r="V235" s="28"/>
      <c r="W235" s="28" t="s">
        <v>4</v>
      </c>
      <c r="X235" s="28"/>
      <c r="Y235" s="28" t="s">
        <v>4</v>
      </c>
      <c r="Z235" s="10" t="str">
        <f>IF(AND('Section 8'!$L$4=No,OR($BG235=FALSE,$BH235=FALSE)),Tab_NotReq,
IF(AND($A235="",$B235="",$D235="",$F235="",$H235="",$J235="",$P235="",$X235="",$AB235="",$AC235=""),"",
IF(COUNTIF($AB235:$BC235,Incomplete)&gt;=1,Incomplete_or_multiple_errors&amp;": "&amp;INDEX($AB$2:$BC$4,1,MATCH(Incomplete,$AB235:$BC235,0)),Complete)))</f>
        <v/>
      </c>
      <c r="AA235" s="27"/>
      <c r="AB235" s="10" t="str">
        <f t="shared" si="95"/>
        <v/>
      </c>
      <c r="AC235" s="10" t="str">
        <f>IF($AC$1=No,"",
IF(OR(BG235=FALSE,BH235=FALSE),"",
IF(AND(SUMPRODUCT(--(BI235:BI$1003=TRUE))=0,SUMPRODUCT(--(BJ235:BJ$1003=TRUE))=0),"",Incomplete)))</f>
        <v/>
      </c>
      <c r="AD235" s="10" t="str">
        <f t="shared" si="96"/>
        <v/>
      </c>
      <c r="AE235" s="10"/>
      <c r="AF235" s="10" t="str" cm="1">
        <f t="array" ref="AF235">IF(AF$1=No,"",IF(ISBLANK($A235)=TRUE,"",
IF(SUMPRODUCT(--('Section 11'!$C$4:$C$337=$A235))=0,Incomplete,Complete)))</f>
        <v/>
      </c>
      <c r="AG235" s="10" t="str">
        <f t="shared" si="97"/>
        <v/>
      </c>
      <c r="AH235" s="10" t="str">
        <f t="shared" si="98"/>
        <v/>
      </c>
      <c r="AI235" s="10" t="str">
        <f t="shared" si="99"/>
        <v/>
      </c>
      <c r="AJ235" s="10" t="str">
        <f t="shared" si="100"/>
        <v/>
      </c>
      <c r="AK235" s="10" t="str">
        <f t="shared" si="101"/>
        <v/>
      </c>
      <c r="AL235" s="10" t="str">
        <f t="shared" si="102"/>
        <v/>
      </c>
      <c r="AM235" s="10" t="str">
        <f t="shared" si="103"/>
        <v/>
      </c>
      <c r="AN235" s="10" t="str">
        <f t="shared" si="104"/>
        <v/>
      </c>
      <c r="AO235" s="10" t="str">
        <f t="shared" si="105"/>
        <v/>
      </c>
      <c r="AP235" s="10" t="str">
        <f t="shared" si="106"/>
        <v/>
      </c>
      <c r="AQ235" s="10" t="str">
        <f t="shared" si="107"/>
        <v/>
      </c>
      <c r="AR235" s="10" t="str">
        <f t="shared" si="108"/>
        <v/>
      </c>
      <c r="AS235" s="10" t="str">
        <f t="shared" si="109"/>
        <v/>
      </c>
      <c r="AT235" s="10" t="str">
        <f t="shared" si="110"/>
        <v/>
      </c>
      <c r="AU235" s="10" t="str">
        <f t="shared" si="111"/>
        <v/>
      </c>
      <c r="AV235" s="10" t="str">
        <f t="shared" si="112"/>
        <v/>
      </c>
      <c r="AW235" s="10" t="str">
        <f t="shared" si="113"/>
        <v/>
      </c>
      <c r="AX235" s="10" t="str">
        <f t="shared" si="114"/>
        <v/>
      </c>
      <c r="AY235" s="10" t="str">
        <f t="shared" si="115"/>
        <v/>
      </c>
      <c r="AZ235" s="10" t="str">
        <f t="shared" si="116"/>
        <v/>
      </c>
      <c r="BA235" s="10" t="str">
        <f t="shared" si="117"/>
        <v/>
      </c>
      <c r="BB235" s="10" t="str">
        <f t="shared" si="118"/>
        <v/>
      </c>
      <c r="BC235" s="10" t="str">
        <f t="shared" si="119"/>
        <v/>
      </c>
      <c r="BD235" s="10"/>
      <c r="BE235" s="10" t="str">
        <f t="shared" si="120"/>
        <v/>
      </c>
      <c r="BG235" s="10" t="b">
        <f t="shared" si="123"/>
        <v>1</v>
      </c>
      <c r="BH235" s="10" t="b">
        <f t="shared" si="121"/>
        <v>1</v>
      </c>
      <c r="BI235" s="10" t="b">
        <f t="shared" si="124"/>
        <v>0</v>
      </c>
      <c r="BJ235" s="10" t="b">
        <f t="shared" si="122"/>
        <v>0</v>
      </c>
    </row>
    <row r="236" spans="1:62" x14ac:dyDescent="0.35">
      <c r="A236" s="51"/>
      <c r="B236" s="28"/>
      <c r="C236" s="28" t="s">
        <v>4</v>
      </c>
      <c r="D236" s="28"/>
      <c r="E236" s="28" t="s">
        <v>4</v>
      </c>
      <c r="F236" s="28"/>
      <c r="G236" s="51" t="s">
        <v>4</v>
      </c>
      <c r="H236" s="28"/>
      <c r="I236" s="28" t="s">
        <v>4</v>
      </c>
      <c r="J236" s="28"/>
      <c r="K236" s="28" t="s">
        <v>4</v>
      </c>
      <c r="L236" s="28" t="s">
        <v>454</v>
      </c>
      <c r="M236" s="28"/>
      <c r="N236" s="28"/>
      <c r="O236" s="28" t="s">
        <v>4</v>
      </c>
      <c r="P236" s="51"/>
      <c r="Q236" s="28" t="s">
        <v>4</v>
      </c>
      <c r="R236" s="28"/>
      <c r="S236" s="28" t="s">
        <v>4</v>
      </c>
      <c r="T236" s="28"/>
      <c r="U236" s="28" t="s">
        <v>4</v>
      </c>
      <c r="V236" s="28"/>
      <c r="W236" s="28" t="s">
        <v>4</v>
      </c>
      <c r="X236" s="28"/>
      <c r="Y236" s="28" t="s">
        <v>4</v>
      </c>
      <c r="Z236" s="10" t="str">
        <f>IF(AND('Section 8'!$L$4=No,OR($BG236=FALSE,$BH236=FALSE)),Tab_NotReq,
IF(AND($A236="",$B236="",$D236="",$F236="",$H236="",$J236="",$P236="",$X236="",$AB236="",$AC236=""),"",
IF(COUNTIF($AB236:$BC236,Incomplete)&gt;=1,Incomplete_or_multiple_errors&amp;": "&amp;INDEX($AB$2:$BC$4,1,MATCH(Incomplete,$AB236:$BC236,0)),Complete)))</f>
        <v/>
      </c>
      <c r="AA236" s="27"/>
      <c r="AB236" s="10" t="str">
        <f t="shared" si="95"/>
        <v/>
      </c>
      <c r="AC236" s="10" t="str">
        <f>IF($AC$1=No,"",
IF(OR(BG236=FALSE,BH236=FALSE),"",
IF(AND(SUMPRODUCT(--(BI236:BI$1003=TRUE))=0,SUMPRODUCT(--(BJ236:BJ$1003=TRUE))=0),"",Incomplete)))</f>
        <v/>
      </c>
      <c r="AD236" s="10" t="str">
        <f t="shared" si="96"/>
        <v/>
      </c>
      <c r="AE236" s="10"/>
      <c r="AF236" s="10" t="str" cm="1">
        <f t="array" ref="AF236">IF(AF$1=No,"",IF(ISBLANK($A236)=TRUE,"",
IF(SUMPRODUCT(--('Section 11'!$C$4:$C$337=$A236))=0,Incomplete,Complete)))</f>
        <v/>
      </c>
      <c r="AG236" s="10" t="str">
        <f t="shared" si="97"/>
        <v/>
      </c>
      <c r="AH236" s="10" t="str">
        <f t="shared" si="98"/>
        <v/>
      </c>
      <c r="AI236" s="10" t="str">
        <f t="shared" si="99"/>
        <v/>
      </c>
      <c r="AJ236" s="10" t="str">
        <f t="shared" si="100"/>
        <v/>
      </c>
      <c r="AK236" s="10" t="str">
        <f t="shared" si="101"/>
        <v/>
      </c>
      <c r="AL236" s="10" t="str">
        <f t="shared" si="102"/>
        <v/>
      </c>
      <c r="AM236" s="10" t="str">
        <f t="shared" si="103"/>
        <v/>
      </c>
      <c r="AN236" s="10" t="str">
        <f t="shared" si="104"/>
        <v/>
      </c>
      <c r="AO236" s="10" t="str">
        <f t="shared" si="105"/>
        <v/>
      </c>
      <c r="AP236" s="10" t="str">
        <f t="shared" si="106"/>
        <v/>
      </c>
      <c r="AQ236" s="10" t="str">
        <f t="shared" si="107"/>
        <v/>
      </c>
      <c r="AR236" s="10" t="str">
        <f t="shared" si="108"/>
        <v/>
      </c>
      <c r="AS236" s="10" t="str">
        <f t="shared" si="109"/>
        <v/>
      </c>
      <c r="AT236" s="10" t="str">
        <f t="shared" si="110"/>
        <v/>
      </c>
      <c r="AU236" s="10" t="str">
        <f t="shared" si="111"/>
        <v/>
      </c>
      <c r="AV236" s="10" t="str">
        <f t="shared" si="112"/>
        <v/>
      </c>
      <c r="AW236" s="10" t="str">
        <f t="shared" si="113"/>
        <v/>
      </c>
      <c r="AX236" s="10" t="str">
        <f t="shared" si="114"/>
        <v/>
      </c>
      <c r="AY236" s="10" t="str">
        <f t="shared" si="115"/>
        <v/>
      </c>
      <c r="AZ236" s="10" t="str">
        <f t="shared" si="116"/>
        <v/>
      </c>
      <c r="BA236" s="10" t="str">
        <f t="shared" si="117"/>
        <v/>
      </c>
      <c r="BB236" s="10" t="str">
        <f t="shared" si="118"/>
        <v/>
      </c>
      <c r="BC236" s="10" t="str">
        <f t="shared" si="119"/>
        <v/>
      </c>
      <c r="BD236" s="10"/>
      <c r="BE236" s="10" t="str">
        <f t="shared" si="120"/>
        <v/>
      </c>
      <c r="BG236" s="10" t="b">
        <f t="shared" si="123"/>
        <v>1</v>
      </c>
      <c r="BH236" s="10" t="b">
        <f t="shared" si="121"/>
        <v>1</v>
      </c>
      <c r="BI236" s="10" t="b">
        <f t="shared" si="124"/>
        <v>0</v>
      </c>
      <c r="BJ236" s="10" t="b">
        <f t="shared" si="122"/>
        <v>0</v>
      </c>
    </row>
    <row r="237" spans="1:62" x14ac:dyDescent="0.35">
      <c r="A237" s="51"/>
      <c r="B237" s="28"/>
      <c r="C237" s="28" t="s">
        <v>4</v>
      </c>
      <c r="D237" s="28"/>
      <c r="E237" s="28" t="s">
        <v>4</v>
      </c>
      <c r="F237" s="28"/>
      <c r="G237" s="51" t="s">
        <v>4</v>
      </c>
      <c r="H237" s="28"/>
      <c r="I237" s="28" t="s">
        <v>4</v>
      </c>
      <c r="J237" s="28"/>
      <c r="K237" s="28" t="s">
        <v>4</v>
      </c>
      <c r="L237" s="28" t="s">
        <v>454</v>
      </c>
      <c r="M237" s="28"/>
      <c r="N237" s="28"/>
      <c r="O237" s="28" t="s">
        <v>4</v>
      </c>
      <c r="P237" s="51"/>
      <c r="Q237" s="28" t="s">
        <v>4</v>
      </c>
      <c r="R237" s="28"/>
      <c r="S237" s="28" t="s">
        <v>4</v>
      </c>
      <c r="T237" s="28"/>
      <c r="U237" s="28" t="s">
        <v>4</v>
      </c>
      <c r="V237" s="28"/>
      <c r="W237" s="28" t="s">
        <v>4</v>
      </c>
      <c r="X237" s="28"/>
      <c r="Y237" s="28" t="s">
        <v>4</v>
      </c>
      <c r="Z237" s="10" t="str">
        <f>IF(AND('Section 8'!$L$4=No,OR($BG237=FALSE,$BH237=FALSE)),Tab_NotReq,
IF(AND($A237="",$B237="",$D237="",$F237="",$H237="",$J237="",$P237="",$X237="",$AB237="",$AC237=""),"",
IF(COUNTIF($AB237:$BC237,Incomplete)&gt;=1,Incomplete_or_multiple_errors&amp;": "&amp;INDEX($AB$2:$BC$4,1,MATCH(Incomplete,$AB237:$BC237,0)),Complete)))</f>
        <v/>
      </c>
      <c r="AA237" s="27"/>
      <c r="AB237" s="10" t="str">
        <f t="shared" si="95"/>
        <v/>
      </c>
      <c r="AC237" s="10" t="str">
        <f>IF($AC$1=No,"",
IF(OR(BG237=FALSE,BH237=FALSE),"",
IF(AND(SUMPRODUCT(--(BI237:BI$1003=TRUE))=0,SUMPRODUCT(--(BJ237:BJ$1003=TRUE))=0),"",Incomplete)))</f>
        <v/>
      </c>
      <c r="AD237" s="10" t="str">
        <f t="shared" si="96"/>
        <v/>
      </c>
      <c r="AE237" s="10"/>
      <c r="AF237" s="10" t="str" cm="1">
        <f t="array" ref="AF237">IF(AF$1=No,"",IF(ISBLANK($A237)=TRUE,"",
IF(SUMPRODUCT(--('Section 11'!$C$4:$C$337=$A237))=0,Incomplete,Complete)))</f>
        <v/>
      </c>
      <c r="AG237" s="10" t="str">
        <f t="shared" si="97"/>
        <v/>
      </c>
      <c r="AH237" s="10" t="str">
        <f t="shared" si="98"/>
        <v/>
      </c>
      <c r="AI237" s="10" t="str">
        <f t="shared" si="99"/>
        <v/>
      </c>
      <c r="AJ237" s="10" t="str">
        <f t="shared" si="100"/>
        <v/>
      </c>
      <c r="AK237" s="10" t="str">
        <f t="shared" si="101"/>
        <v/>
      </c>
      <c r="AL237" s="10" t="str">
        <f t="shared" si="102"/>
        <v/>
      </c>
      <c r="AM237" s="10" t="str">
        <f t="shared" si="103"/>
        <v/>
      </c>
      <c r="AN237" s="10" t="str">
        <f t="shared" si="104"/>
        <v/>
      </c>
      <c r="AO237" s="10" t="str">
        <f t="shared" si="105"/>
        <v/>
      </c>
      <c r="AP237" s="10" t="str">
        <f t="shared" si="106"/>
        <v/>
      </c>
      <c r="AQ237" s="10" t="str">
        <f t="shared" si="107"/>
        <v/>
      </c>
      <c r="AR237" s="10" t="str">
        <f t="shared" si="108"/>
        <v/>
      </c>
      <c r="AS237" s="10" t="str">
        <f t="shared" si="109"/>
        <v/>
      </c>
      <c r="AT237" s="10" t="str">
        <f t="shared" si="110"/>
        <v/>
      </c>
      <c r="AU237" s="10" t="str">
        <f t="shared" si="111"/>
        <v/>
      </c>
      <c r="AV237" s="10" t="str">
        <f t="shared" si="112"/>
        <v/>
      </c>
      <c r="AW237" s="10" t="str">
        <f t="shared" si="113"/>
        <v/>
      </c>
      <c r="AX237" s="10" t="str">
        <f t="shared" si="114"/>
        <v/>
      </c>
      <c r="AY237" s="10" t="str">
        <f t="shared" si="115"/>
        <v/>
      </c>
      <c r="AZ237" s="10" t="str">
        <f t="shared" si="116"/>
        <v/>
      </c>
      <c r="BA237" s="10" t="str">
        <f t="shared" si="117"/>
        <v/>
      </c>
      <c r="BB237" s="10" t="str">
        <f t="shared" si="118"/>
        <v/>
      </c>
      <c r="BC237" s="10" t="str">
        <f t="shared" si="119"/>
        <v/>
      </c>
      <c r="BD237" s="10"/>
      <c r="BE237" s="10" t="str">
        <f t="shared" si="120"/>
        <v/>
      </c>
      <c r="BG237" s="10" t="b">
        <f t="shared" si="123"/>
        <v>1</v>
      </c>
      <c r="BH237" s="10" t="b">
        <f t="shared" si="121"/>
        <v>1</v>
      </c>
      <c r="BI237" s="10" t="b">
        <f t="shared" si="124"/>
        <v>0</v>
      </c>
      <c r="BJ237" s="10" t="b">
        <f t="shared" si="122"/>
        <v>0</v>
      </c>
    </row>
    <row r="238" spans="1:62" x14ac:dyDescent="0.35">
      <c r="A238" s="51"/>
      <c r="B238" s="28"/>
      <c r="C238" s="28" t="s">
        <v>4</v>
      </c>
      <c r="D238" s="28"/>
      <c r="E238" s="28" t="s">
        <v>4</v>
      </c>
      <c r="F238" s="28"/>
      <c r="G238" s="51" t="s">
        <v>4</v>
      </c>
      <c r="H238" s="28"/>
      <c r="I238" s="28" t="s">
        <v>4</v>
      </c>
      <c r="J238" s="28"/>
      <c r="K238" s="28" t="s">
        <v>4</v>
      </c>
      <c r="L238" s="28" t="s">
        <v>454</v>
      </c>
      <c r="M238" s="28"/>
      <c r="N238" s="28"/>
      <c r="O238" s="28" t="s">
        <v>4</v>
      </c>
      <c r="P238" s="51"/>
      <c r="Q238" s="28" t="s">
        <v>4</v>
      </c>
      <c r="R238" s="28"/>
      <c r="S238" s="28" t="s">
        <v>4</v>
      </c>
      <c r="T238" s="28"/>
      <c r="U238" s="28" t="s">
        <v>4</v>
      </c>
      <c r="V238" s="28"/>
      <c r="W238" s="28" t="s">
        <v>4</v>
      </c>
      <c r="X238" s="28"/>
      <c r="Y238" s="28" t="s">
        <v>4</v>
      </c>
      <c r="Z238" s="10" t="str">
        <f>IF(AND('Section 8'!$L$4=No,OR($BG238=FALSE,$BH238=FALSE)),Tab_NotReq,
IF(AND($A238="",$B238="",$D238="",$F238="",$H238="",$J238="",$P238="",$X238="",$AB238="",$AC238=""),"",
IF(COUNTIF($AB238:$BC238,Incomplete)&gt;=1,Incomplete_or_multiple_errors&amp;": "&amp;INDEX($AB$2:$BC$4,1,MATCH(Incomplete,$AB238:$BC238,0)),Complete)))</f>
        <v/>
      </c>
      <c r="AA238" s="27"/>
      <c r="AB238" s="10" t="str">
        <f t="shared" si="95"/>
        <v/>
      </c>
      <c r="AC238" s="10" t="str">
        <f>IF($AC$1=No,"",
IF(OR(BG238=FALSE,BH238=FALSE),"",
IF(AND(SUMPRODUCT(--(BI238:BI$1003=TRUE))=0,SUMPRODUCT(--(BJ238:BJ$1003=TRUE))=0),"",Incomplete)))</f>
        <v/>
      </c>
      <c r="AD238" s="10" t="str">
        <f t="shared" si="96"/>
        <v/>
      </c>
      <c r="AE238" s="10"/>
      <c r="AF238" s="10" t="str" cm="1">
        <f t="array" ref="AF238">IF(AF$1=No,"",IF(ISBLANK($A238)=TRUE,"",
IF(SUMPRODUCT(--('Section 11'!$C$4:$C$337=$A238))=0,Incomplete,Complete)))</f>
        <v/>
      </c>
      <c r="AG238" s="10" t="str">
        <f t="shared" si="97"/>
        <v/>
      </c>
      <c r="AH238" s="10" t="str">
        <f t="shared" si="98"/>
        <v/>
      </c>
      <c r="AI238" s="10" t="str">
        <f t="shared" si="99"/>
        <v/>
      </c>
      <c r="AJ238" s="10" t="str">
        <f t="shared" si="100"/>
        <v/>
      </c>
      <c r="AK238" s="10" t="str">
        <f t="shared" si="101"/>
        <v/>
      </c>
      <c r="AL238" s="10" t="str">
        <f t="shared" si="102"/>
        <v/>
      </c>
      <c r="AM238" s="10" t="str">
        <f t="shared" si="103"/>
        <v/>
      </c>
      <c r="AN238" s="10" t="str">
        <f t="shared" si="104"/>
        <v/>
      </c>
      <c r="AO238" s="10" t="str">
        <f t="shared" si="105"/>
        <v/>
      </c>
      <c r="AP238" s="10" t="str">
        <f t="shared" si="106"/>
        <v/>
      </c>
      <c r="AQ238" s="10" t="str">
        <f t="shared" si="107"/>
        <v/>
      </c>
      <c r="AR238" s="10" t="str">
        <f t="shared" si="108"/>
        <v/>
      </c>
      <c r="AS238" s="10" t="str">
        <f t="shared" si="109"/>
        <v/>
      </c>
      <c r="AT238" s="10" t="str">
        <f t="shared" si="110"/>
        <v/>
      </c>
      <c r="AU238" s="10" t="str">
        <f t="shared" si="111"/>
        <v/>
      </c>
      <c r="AV238" s="10" t="str">
        <f t="shared" si="112"/>
        <v/>
      </c>
      <c r="AW238" s="10" t="str">
        <f t="shared" si="113"/>
        <v/>
      </c>
      <c r="AX238" s="10" t="str">
        <f t="shared" si="114"/>
        <v/>
      </c>
      <c r="AY238" s="10" t="str">
        <f t="shared" si="115"/>
        <v/>
      </c>
      <c r="AZ238" s="10" t="str">
        <f t="shared" si="116"/>
        <v/>
      </c>
      <c r="BA238" s="10" t="str">
        <f t="shared" si="117"/>
        <v/>
      </c>
      <c r="BB238" s="10" t="str">
        <f t="shared" si="118"/>
        <v/>
      </c>
      <c r="BC238" s="10" t="str">
        <f t="shared" si="119"/>
        <v/>
      </c>
      <c r="BD238" s="10"/>
      <c r="BE238" s="10" t="str">
        <f t="shared" si="120"/>
        <v/>
      </c>
      <c r="BG238" s="10" t="b">
        <f t="shared" si="123"/>
        <v>1</v>
      </c>
      <c r="BH238" s="10" t="b">
        <f t="shared" si="121"/>
        <v>1</v>
      </c>
      <c r="BI238" s="10" t="b">
        <f t="shared" si="124"/>
        <v>0</v>
      </c>
      <c r="BJ238" s="10" t="b">
        <f t="shared" si="122"/>
        <v>0</v>
      </c>
    </row>
    <row r="239" spans="1:62" x14ac:dyDescent="0.35">
      <c r="A239" s="51"/>
      <c r="B239" s="28"/>
      <c r="C239" s="28" t="s">
        <v>4</v>
      </c>
      <c r="D239" s="28"/>
      <c r="E239" s="28" t="s">
        <v>4</v>
      </c>
      <c r="F239" s="28"/>
      <c r="G239" s="51" t="s">
        <v>4</v>
      </c>
      <c r="H239" s="28"/>
      <c r="I239" s="28" t="s">
        <v>4</v>
      </c>
      <c r="J239" s="28"/>
      <c r="K239" s="28" t="s">
        <v>4</v>
      </c>
      <c r="L239" s="28" t="s">
        <v>454</v>
      </c>
      <c r="M239" s="28"/>
      <c r="N239" s="28"/>
      <c r="O239" s="28" t="s">
        <v>4</v>
      </c>
      <c r="P239" s="51"/>
      <c r="Q239" s="28" t="s">
        <v>4</v>
      </c>
      <c r="R239" s="28"/>
      <c r="S239" s="28" t="s">
        <v>4</v>
      </c>
      <c r="T239" s="28"/>
      <c r="U239" s="28" t="s">
        <v>4</v>
      </c>
      <c r="V239" s="28"/>
      <c r="W239" s="28" t="s">
        <v>4</v>
      </c>
      <c r="X239" s="28"/>
      <c r="Y239" s="28" t="s">
        <v>4</v>
      </c>
      <c r="Z239" s="10" t="str">
        <f>IF(AND('Section 8'!$L$4=No,OR($BG239=FALSE,$BH239=FALSE)),Tab_NotReq,
IF(AND($A239="",$B239="",$D239="",$F239="",$H239="",$J239="",$P239="",$X239="",$AB239="",$AC239=""),"",
IF(COUNTIF($AB239:$BC239,Incomplete)&gt;=1,Incomplete_or_multiple_errors&amp;": "&amp;INDEX($AB$2:$BC$4,1,MATCH(Incomplete,$AB239:$BC239,0)),Complete)))</f>
        <v/>
      </c>
      <c r="AA239" s="27"/>
      <c r="AB239" s="10" t="str">
        <f t="shared" si="95"/>
        <v/>
      </c>
      <c r="AC239" s="10" t="str">
        <f>IF($AC$1=No,"",
IF(OR(BG239=FALSE,BH239=FALSE),"",
IF(AND(SUMPRODUCT(--(BI239:BI$1003=TRUE))=0,SUMPRODUCT(--(BJ239:BJ$1003=TRUE))=0),"",Incomplete)))</f>
        <v/>
      </c>
      <c r="AD239" s="10" t="str">
        <f t="shared" si="96"/>
        <v/>
      </c>
      <c r="AE239" s="10"/>
      <c r="AF239" s="10" t="str" cm="1">
        <f t="array" ref="AF239">IF(AF$1=No,"",IF(ISBLANK($A239)=TRUE,"",
IF(SUMPRODUCT(--('Section 11'!$C$4:$C$337=$A239))=0,Incomplete,Complete)))</f>
        <v/>
      </c>
      <c r="AG239" s="10" t="str">
        <f t="shared" si="97"/>
        <v/>
      </c>
      <c r="AH239" s="10" t="str">
        <f t="shared" si="98"/>
        <v/>
      </c>
      <c r="AI239" s="10" t="str">
        <f t="shared" si="99"/>
        <v/>
      </c>
      <c r="AJ239" s="10" t="str">
        <f t="shared" si="100"/>
        <v/>
      </c>
      <c r="AK239" s="10" t="str">
        <f t="shared" si="101"/>
        <v/>
      </c>
      <c r="AL239" s="10" t="str">
        <f t="shared" si="102"/>
        <v/>
      </c>
      <c r="AM239" s="10" t="str">
        <f t="shared" si="103"/>
        <v/>
      </c>
      <c r="AN239" s="10" t="str">
        <f t="shared" si="104"/>
        <v/>
      </c>
      <c r="AO239" s="10" t="str">
        <f t="shared" si="105"/>
        <v/>
      </c>
      <c r="AP239" s="10" t="str">
        <f t="shared" si="106"/>
        <v/>
      </c>
      <c r="AQ239" s="10" t="str">
        <f t="shared" si="107"/>
        <v/>
      </c>
      <c r="AR239" s="10" t="str">
        <f t="shared" si="108"/>
        <v/>
      </c>
      <c r="AS239" s="10" t="str">
        <f t="shared" si="109"/>
        <v/>
      </c>
      <c r="AT239" s="10" t="str">
        <f t="shared" si="110"/>
        <v/>
      </c>
      <c r="AU239" s="10" t="str">
        <f t="shared" si="111"/>
        <v/>
      </c>
      <c r="AV239" s="10" t="str">
        <f t="shared" si="112"/>
        <v/>
      </c>
      <c r="AW239" s="10" t="str">
        <f t="shared" si="113"/>
        <v/>
      </c>
      <c r="AX239" s="10" t="str">
        <f t="shared" si="114"/>
        <v/>
      </c>
      <c r="AY239" s="10" t="str">
        <f t="shared" si="115"/>
        <v/>
      </c>
      <c r="AZ239" s="10" t="str">
        <f t="shared" si="116"/>
        <v/>
      </c>
      <c r="BA239" s="10" t="str">
        <f t="shared" si="117"/>
        <v/>
      </c>
      <c r="BB239" s="10" t="str">
        <f t="shared" si="118"/>
        <v/>
      </c>
      <c r="BC239" s="10" t="str">
        <f t="shared" si="119"/>
        <v/>
      </c>
      <c r="BD239" s="10"/>
      <c r="BE239" s="10" t="str">
        <f t="shared" si="120"/>
        <v/>
      </c>
      <c r="BG239" s="10" t="b">
        <f t="shared" si="123"/>
        <v>1</v>
      </c>
      <c r="BH239" s="10" t="b">
        <f t="shared" si="121"/>
        <v>1</v>
      </c>
      <c r="BI239" s="10" t="b">
        <f t="shared" si="124"/>
        <v>0</v>
      </c>
      <c r="BJ239" s="10" t="b">
        <f t="shared" si="122"/>
        <v>0</v>
      </c>
    </row>
    <row r="240" spans="1:62" x14ac:dyDescent="0.35">
      <c r="A240" s="51"/>
      <c r="B240" s="28"/>
      <c r="C240" s="28" t="s">
        <v>4</v>
      </c>
      <c r="D240" s="28"/>
      <c r="E240" s="28" t="s">
        <v>4</v>
      </c>
      <c r="F240" s="28"/>
      <c r="G240" s="51" t="s">
        <v>4</v>
      </c>
      <c r="H240" s="28"/>
      <c r="I240" s="28" t="s">
        <v>4</v>
      </c>
      <c r="J240" s="28"/>
      <c r="K240" s="28" t="s">
        <v>4</v>
      </c>
      <c r="L240" s="28" t="s">
        <v>454</v>
      </c>
      <c r="M240" s="28"/>
      <c r="N240" s="28"/>
      <c r="O240" s="28" t="s">
        <v>4</v>
      </c>
      <c r="P240" s="51"/>
      <c r="Q240" s="28" t="s">
        <v>4</v>
      </c>
      <c r="R240" s="28"/>
      <c r="S240" s="28" t="s">
        <v>4</v>
      </c>
      <c r="T240" s="28"/>
      <c r="U240" s="28" t="s">
        <v>4</v>
      </c>
      <c r="V240" s="28"/>
      <c r="W240" s="28" t="s">
        <v>4</v>
      </c>
      <c r="X240" s="28"/>
      <c r="Y240" s="28" t="s">
        <v>4</v>
      </c>
      <c r="Z240" s="10" t="str">
        <f>IF(AND('Section 8'!$L$4=No,OR($BG240=FALSE,$BH240=FALSE)),Tab_NotReq,
IF(AND($A240="",$B240="",$D240="",$F240="",$H240="",$J240="",$P240="",$X240="",$AB240="",$AC240=""),"",
IF(COUNTIF($AB240:$BC240,Incomplete)&gt;=1,Incomplete_or_multiple_errors&amp;": "&amp;INDEX($AB$2:$BC$4,1,MATCH(Incomplete,$AB240:$BC240,0)),Complete)))</f>
        <v/>
      </c>
      <c r="AA240" s="27"/>
      <c r="AB240" s="10" t="str">
        <f t="shared" si="95"/>
        <v/>
      </c>
      <c r="AC240" s="10" t="str">
        <f>IF($AC$1=No,"",
IF(OR(BG240=FALSE,BH240=FALSE),"",
IF(AND(SUMPRODUCT(--(BI240:BI$1003=TRUE))=0,SUMPRODUCT(--(BJ240:BJ$1003=TRUE))=0),"",Incomplete)))</f>
        <v/>
      </c>
      <c r="AD240" s="10" t="str">
        <f t="shared" si="96"/>
        <v/>
      </c>
      <c r="AE240" s="10"/>
      <c r="AF240" s="10" t="str" cm="1">
        <f t="array" ref="AF240">IF(AF$1=No,"",IF(ISBLANK($A240)=TRUE,"",
IF(SUMPRODUCT(--('Section 11'!$C$4:$C$337=$A240))=0,Incomplete,Complete)))</f>
        <v/>
      </c>
      <c r="AG240" s="10" t="str">
        <f t="shared" si="97"/>
        <v/>
      </c>
      <c r="AH240" s="10" t="str">
        <f t="shared" si="98"/>
        <v/>
      </c>
      <c r="AI240" s="10" t="str">
        <f t="shared" si="99"/>
        <v/>
      </c>
      <c r="AJ240" s="10" t="str">
        <f t="shared" si="100"/>
        <v/>
      </c>
      <c r="AK240" s="10" t="str">
        <f t="shared" si="101"/>
        <v/>
      </c>
      <c r="AL240" s="10" t="str">
        <f t="shared" si="102"/>
        <v/>
      </c>
      <c r="AM240" s="10" t="str">
        <f t="shared" si="103"/>
        <v/>
      </c>
      <c r="AN240" s="10" t="str">
        <f t="shared" si="104"/>
        <v/>
      </c>
      <c r="AO240" s="10" t="str">
        <f t="shared" si="105"/>
        <v/>
      </c>
      <c r="AP240" s="10" t="str">
        <f t="shared" si="106"/>
        <v/>
      </c>
      <c r="AQ240" s="10" t="str">
        <f t="shared" si="107"/>
        <v/>
      </c>
      <c r="AR240" s="10" t="str">
        <f t="shared" si="108"/>
        <v/>
      </c>
      <c r="AS240" s="10" t="str">
        <f t="shared" si="109"/>
        <v/>
      </c>
      <c r="AT240" s="10" t="str">
        <f t="shared" si="110"/>
        <v/>
      </c>
      <c r="AU240" s="10" t="str">
        <f t="shared" si="111"/>
        <v/>
      </c>
      <c r="AV240" s="10" t="str">
        <f t="shared" si="112"/>
        <v/>
      </c>
      <c r="AW240" s="10" t="str">
        <f t="shared" si="113"/>
        <v/>
      </c>
      <c r="AX240" s="10" t="str">
        <f t="shared" si="114"/>
        <v/>
      </c>
      <c r="AY240" s="10" t="str">
        <f t="shared" si="115"/>
        <v/>
      </c>
      <c r="AZ240" s="10" t="str">
        <f t="shared" si="116"/>
        <v/>
      </c>
      <c r="BA240" s="10" t="str">
        <f t="shared" si="117"/>
        <v/>
      </c>
      <c r="BB240" s="10" t="str">
        <f t="shared" si="118"/>
        <v/>
      </c>
      <c r="BC240" s="10" t="str">
        <f t="shared" si="119"/>
        <v/>
      </c>
      <c r="BD240" s="10"/>
      <c r="BE240" s="10" t="str">
        <f t="shared" si="120"/>
        <v/>
      </c>
      <c r="BG240" s="10" t="b">
        <f t="shared" si="123"/>
        <v>1</v>
      </c>
      <c r="BH240" s="10" t="b">
        <f t="shared" si="121"/>
        <v>1</v>
      </c>
      <c r="BI240" s="10" t="b">
        <f t="shared" si="124"/>
        <v>0</v>
      </c>
      <c r="BJ240" s="10" t="b">
        <f t="shared" si="122"/>
        <v>0</v>
      </c>
    </row>
    <row r="241" spans="1:62" x14ac:dyDescent="0.35">
      <c r="A241" s="51"/>
      <c r="B241" s="28"/>
      <c r="C241" s="28" t="s">
        <v>4</v>
      </c>
      <c r="D241" s="28"/>
      <c r="E241" s="28" t="s">
        <v>4</v>
      </c>
      <c r="F241" s="28"/>
      <c r="G241" s="51" t="s">
        <v>4</v>
      </c>
      <c r="H241" s="28"/>
      <c r="I241" s="28" t="s">
        <v>4</v>
      </c>
      <c r="J241" s="28"/>
      <c r="K241" s="28" t="s">
        <v>4</v>
      </c>
      <c r="L241" s="28" t="s">
        <v>454</v>
      </c>
      <c r="M241" s="28"/>
      <c r="N241" s="28"/>
      <c r="O241" s="28" t="s">
        <v>4</v>
      </c>
      <c r="P241" s="51"/>
      <c r="Q241" s="28" t="s">
        <v>4</v>
      </c>
      <c r="R241" s="28"/>
      <c r="S241" s="28" t="s">
        <v>4</v>
      </c>
      <c r="T241" s="28"/>
      <c r="U241" s="28" t="s">
        <v>4</v>
      </c>
      <c r="V241" s="28"/>
      <c r="W241" s="28" t="s">
        <v>4</v>
      </c>
      <c r="X241" s="28"/>
      <c r="Y241" s="28" t="s">
        <v>4</v>
      </c>
      <c r="Z241" s="10" t="str">
        <f>IF(AND('Section 8'!$L$4=No,OR($BG241=FALSE,$BH241=FALSE)),Tab_NotReq,
IF(AND($A241="",$B241="",$D241="",$F241="",$H241="",$J241="",$P241="",$X241="",$AB241="",$AC241=""),"",
IF(COUNTIF($AB241:$BC241,Incomplete)&gt;=1,Incomplete_or_multiple_errors&amp;": "&amp;INDEX($AB$2:$BC$4,1,MATCH(Incomplete,$AB241:$BC241,0)),Complete)))</f>
        <v/>
      </c>
      <c r="AA241" s="27"/>
      <c r="AB241" s="10" t="str">
        <f t="shared" si="95"/>
        <v/>
      </c>
      <c r="AC241" s="10" t="str">
        <f>IF($AC$1=No,"",
IF(OR(BG241=FALSE,BH241=FALSE),"",
IF(AND(SUMPRODUCT(--(BI241:BI$1003=TRUE))=0,SUMPRODUCT(--(BJ241:BJ$1003=TRUE))=0),"",Incomplete)))</f>
        <v/>
      </c>
      <c r="AD241" s="10" t="str">
        <f t="shared" si="96"/>
        <v/>
      </c>
      <c r="AE241" s="10"/>
      <c r="AF241" s="10" t="str" cm="1">
        <f t="array" ref="AF241">IF(AF$1=No,"",IF(ISBLANK($A241)=TRUE,"",
IF(SUMPRODUCT(--('Section 11'!$C$4:$C$337=$A241))=0,Incomplete,Complete)))</f>
        <v/>
      </c>
      <c r="AG241" s="10" t="str">
        <f t="shared" si="97"/>
        <v/>
      </c>
      <c r="AH241" s="10" t="str">
        <f t="shared" si="98"/>
        <v/>
      </c>
      <c r="AI241" s="10" t="str">
        <f t="shared" si="99"/>
        <v/>
      </c>
      <c r="AJ241" s="10" t="str">
        <f t="shared" si="100"/>
        <v/>
      </c>
      <c r="AK241" s="10" t="str">
        <f t="shared" si="101"/>
        <v/>
      </c>
      <c r="AL241" s="10" t="str">
        <f t="shared" si="102"/>
        <v/>
      </c>
      <c r="AM241" s="10" t="str">
        <f t="shared" si="103"/>
        <v/>
      </c>
      <c r="AN241" s="10" t="str">
        <f t="shared" si="104"/>
        <v/>
      </c>
      <c r="AO241" s="10" t="str">
        <f t="shared" si="105"/>
        <v/>
      </c>
      <c r="AP241" s="10" t="str">
        <f t="shared" si="106"/>
        <v/>
      </c>
      <c r="AQ241" s="10" t="str">
        <f t="shared" si="107"/>
        <v/>
      </c>
      <c r="AR241" s="10" t="str">
        <f t="shared" si="108"/>
        <v/>
      </c>
      <c r="AS241" s="10" t="str">
        <f t="shared" si="109"/>
        <v/>
      </c>
      <c r="AT241" s="10" t="str">
        <f t="shared" si="110"/>
        <v/>
      </c>
      <c r="AU241" s="10" t="str">
        <f t="shared" si="111"/>
        <v/>
      </c>
      <c r="AV241" s="10" t="str">
        <f t="shared" si="112"/>
        <v/>
      </c>
      <c r="AW241" s="10" t="str">
        <f t="shared" si="113"/>
        <v/>
      </c>
      <c r="AX241" s="10" t="str">
        <f t="shared" si="114"/>
        <v/>
      </c>
      <c r="AY241" s="10" t="str">
        <f t="shared" si="115"/>
        <v/>
      </c>
      <c r="AZ241" s="10" t="str">
        <f t="shared" si="116"/>
        <v/>
      </c>
      <c r="BA241" s="10" t="str">
        <f t="shared" si="117"/>
        <v/>
      </c>
      <c r="BB241" s="10" t="str">
        <f t="shared" si="118"/>
        <v/>
      </c>
      <c r="BC241" s="10" t="str">
        <f t="shared" si="119"/>
        <v/>
      </c>
      <c r="BD241" s="10"/>
      <c r="BE241" s="10" t="str">
        <f t="shared" si="120"/>
        <v/>
      </c>
      <c r="BG241" s="10" t="b">
        <f t="shared" si="123"/>
        <v>1</v>
      </c>
      <c r="BH241" s="10" t="b">
        <f t="shared" si="121"/>
        <v>1</v>
      </c>
      <c r="BI241" s="10" t="b">
        <f t="shared" si="124"/>
        <v>0</v>
      </c>
      <c r="BJ241" s="10" t="b">
        <f t="shared" si="122"/>
        <v>0</v>
      </c>
    </row>
    <row r="242" spans="1:62" x14ac:dyDescent="0.35">
      <c r="A242" s="51"/>
      <c r="B242" s="28"/>
      <c r="C242" s="28" t="s">
        <v>4</v>
      </c>
      <c r="D242" s="28"/>
      <c r="E242" s="28" t="s">
        <v>4</v>
      </c>
      <c r="F242" s="28"/>
      <c r="G242" s="51" t="s">
        <v>4</v>
      </c>
      <c r="H242" s="28"/>
      <c r="I242" s="28" t="s">
        <v>4</v>
      </c>
      <c r="J242" s="28"/>
      <c r="K242" s="28" t="s">
        <v>4</v>
      </c>
      <c r="L242" s="28" t="s">
        <v>454</v>
      </c>
      <c r="M242" s="28"/>
      <c r="N242" s="28"/>
      <c r="O242" s="28" t="s">
        <v>4</v>
      </c>
      <c r="P242" s="51"/>
      <c r="Q242" s="28" t="s">
        <v>4</v>
      </c>
      <c r="R242" s="28"/>
      <c r="S242" s="28" t="s">
        <v>4</v>
      </c>
      <c r="T242" s="28"/>
      <c r="U242" s="28" t="s">
        <v>4</v>
      </c>
      <c r="V242" s="28"/>
      <c r="W242" s="28" t="s">
        <v>4</v>
      </c>
      <c r="X242" s="28"/>
      <c r="Y242" s="28" t="s">
        <v>4</v>
      </c>
      <c r="Z242" s="10" t="str">
        <f>IF(AND('Section 8'!$L$4=No,OR($BG242=FALSE,$BH242=FALSE)),Tab_NotReq,
IF(AND($A242="",$B242="",$D242="",$F242="",$H242="",$J242="",$P242="",$X242="",$AB242="",$AC242=""),"",
IF(COUNTIF($AB242:$BC242,Incomplete)&gt;=1,Incomplete_or_multiple_errors&amp;": "&amp;INDEX($AB$2:$BC$4,1,MATCH(Incomplete,$AB242:$BC242,0)),Complete)))</f>
        <v/>
      </c>
      <c r="AA242" s="27"/>
      <c r="AB242" s="10" t="str">
        <f t="shared" si="95"/>
        <v/>
      </c>
      <c r="AC242" s="10" t="str">
        <f>IF($AC$1=No,"",
IF(OR(BG242=FALSE,BH242=FALSE),"",
IF(AND(SUMPRODUCT(--(BI242:BI$1003=TRUE))=0,SUMPRODUCT(--(BJ242:BJ$1003=TRUE))=0),"",Incomplete)))</f>
        <v/>
      </c>
      <c r="AD242" s="10" t="str">
        <f t="shared" si="96"/>
        <v/>
      </c>
      <c r="AE242" s="10"/>
      <c r="AF242" s="10" t="str" cm="1">
        <f t="array" ref="AF242">IF(AF$1=No,"",IF(ISBLANK($A242)=TRUE,"",
IF(SUMPRODUCT(--('Section 11'!$C$4:$C$337=$A242))=0,Incomplete,Complete)))</f>
        <v/>
      </c>
      <c r="AG242" s="10" t="str">
        <f t="shared" si="97"/>
        <v/>
      </c>
      <c r="AH242" s="10" t="str">
        <f t="shared" si="98"/>
        <v/>
      </c>
      <c r="AI242" s="10" t="str">
        <f t="shared" si="99"/>
        <v/>
      </c>
      <c r="AJ242" s="10" t="str">
        <f t="shared" si="100"/>
        <v/>
      </c>
      <c r="AK242" s="10" t="str">
        <f t="shared" si="101"/>
        <v/>
      </c>
      <c r="AL242" s="10" t="str">
        <f t="shared" si="102"/>
        <v/>
      </c>
      <c r="AM242" s="10" t="str">
        <f t="shared" si="103"/>
        <v/>
      </c>
      <c r="AN242" s="10" t="str">
        <f t="shared" si="104"/>
        <v/>
      </c>
      <c r="AO242" s="10" t="str">
        <f t="shared" si="105"/>
        <v/>
      </c>
      <c r="AP242" s="10" t="str">
        <f t="shared" si="106"/>
        <v/>
      </c>
      <c r="AQ242" s="10" t="str">
        <f t="shared" si="107"/>
        <v/>
      </c>
      <c r="AR242" s="10" t="str">
        <f t="shared" si="108"/>
        <v/>
      </c>
      <c r="AS242" s="10" t="str">
        <f t="shared" si="109"/>
        <v/>
      </c>
      <c r="AT242" s="10" t="str">
        <f t="shared" si="110"/>
        <v/>
      </c>
      <c r="AU242" s="10" t="str">
        <f t="shared" si="111"/>
        <v/>
      </c>
      <c r="AV242" s="10" t="str">
        <f t="shared" si="112"/>
        <v/>
      </c>
      <c r="AW242" s="10" t="str">
        <f t="shared" si="113"/>
        <v/>
      </c>
      <c r="AX242" s="10" t="str">
        <f t="shared" si="114"/>
        <v/>
      </c>
      <c r="AY242" s="10" t="str">
        <f t="shared" si="115"/>
        <v/>
      </c>
      <c r="AZ242" s="10" t="str">
        <f t="shared" si="116"/>
        <v/>
      </c>
      <c r="BA242" s="10" t="str">
        <f t="shared" si="117"/>
        <v/>
      </c>
      <c r="BB242" s="10" t="str">
        <f t="shared" si="118"/>
        <v/>
      </c>
      <c r="BC242" s="10" t="str">
        <f t="shared" si="119"/>
        <v/>
      </c>
      <c r="BD242" s="10"/>
      <c r="BE242" s="10" t="str">
        <f t="shared" si="120"/>
        <v/>
      </c>
      <c r="BG242" s="10" t="b">
        <f t="shared" si="123"/>
        <v>1</v>
      </c>
      <c r="BH242" s="10" t="b">
        <f t="shared" si="121"/>
        <v>1</v>
      </c>
      <c r="BI242" s="10" t="b">
        <f t="shared" si="124"/>
        <v>0</v>
      </c>
      <c r="BJ242" s="10" t="b">
        <f t="shared" si="122"/>
        <v>0</v>
      </c>
    </row>
    <row r="243" spans="1:62" x14ac:dyDescent="0.35">
      <c r="A243" s="51"/>
      <c r="B243" s="28"/>
      <c r="C243" s="28" t="s">
        <v>4</v>
      </c>
      <c r="D243" s="28"/>
      <c r="E243" s="28" t="s">
        <v>4</v>
      </c>
      <c r="F243" s="28"/>
      <c r="G243" s="51" t="s">
        <v>4</v>
      </c>
      <c r="H243" s="28"/>
      <c r="I243" s="28" t="s">
        <v>4</v>
      </c>
      <c r="J243" s="28"/>
      <c r="K243" s="28" t="s">
        <v>4</v>
      </c>
      <c r="L243" s="28" t="s">
        <v>454</v>
      </c>
      <c r="M243" s="28"/>
      <c r="N243" s="28"/>
      <c r="O243" s="28" t="s">
        <v>4</v>
      </c>
      <c r="P243" s="51"/>
      <c r="Q243" s="28" t="s">
        <v>4</v>
      </c>
      <c r="R243" s="28"/>
      <c r="S243" s="28" t="s">
        <v>4</v>
      </c>
      <c r="T243" s="28"/>
      <c r="U243" s="28" t="s">
        <v>4</v>
      </c>
      <c r="V243" s="28"/>
      <c r="W243" s="28" t="s">
        <v>4</v>
      </c>
      <c r="X243" s="28"/>
      <c r="Y243" s="28" t="s">
        <v>4</v>
      </c>
      <c r="Z243" s="10" t="str">
        <f>IF(AND('Section 8'!$L$4=No,OR($BG243=FALSE,$BH243=FALSE)),Tab_NotReq,
IF(AND($A243="",$B243="",$D243="",$F243="",$H243="",$J243="",$P243="",$X243="",$AB243="",$AC243=""),"",
IF(COUNTIF($AB243:$BC243,Incomplete)&gt;=1,Incomplete_or_multiple_errors&amp;": "&amp;INDEX($AB$2:$BC$4,1,MATCH(Incomplete,$AB243:$BC243,0)),Complete)))</f>
        <v/>
      </c>
      <c r="AA243" s="27"/>
      <c r="AB243" s="10" t="str">
        <f t="shared" si="95"/>
        <v/>
      </c>
      <c r="AC243" s="10" t="str">
        <f>IF($AC$1=No,"",
IF(OR(BG243=FALSE,BH243=FALSE),"",
IF(AND(SUMPRODUCT(--(BI243:BI$1003=TRUE))=0,SUMPRODUCT(--(BJ243:BJ$1003=TRUE))=0),"",Incomplete)))</f>
        <v/>
      </c>
      <c r="AD243" s="10" t="str">
        <f t="shared" si="96"/>
        <v/>
      </c>
      <c r="AE243" s="10"/>
      <c r="AF243" s="10" t="str" cm="1">
        <f t="array" ref="AF243">IF(AF$1=No,"",IF(ISBLANK($A243)=TRUE,"",
IF(SUMPRODUCT(--('Section 11'!$C$4:$C$337=$A243))=0,Incomplete,Complete)))</f>
        <v/>
      </c>
      <c r="AG243" s="10" t="str">
        <f t="shared" si="97"/>
        <v/>
      </c>
      <c r="AH243" s="10" t="str">
        <f t="shared" si="98"/>
        <v/>
      </c>
      <c r="AI243" s="10" t="str">
        <f t="shared" si="99"/>
        <v/>
      </c>
      <c r="AJ243" s="10" t="str">
        <f t="shared" si="100"/>
        <v/>
      </c>
      <c r="AK243" s="10" t="str">
        <f t="shared" si="101"/>
        <v/>
      </c>
      <c r="AL243" s="10" t="str">
        <f t="shared" si="102"/>
        <v/>
      </c>
      <c r="AM243" s="10" t="str">
        <f t="shared" si="103"/>
        <v/>
      </c>
      <c r="AN243" s="10" t="str">
        <f t="shared" si="104"/>
        <v/>
      </c>
      <c r="AO243" s="10" t="str">
        <f t="shared" si="105"/>
        <v/>
      </c>
      <c r="AP243" s="10" t="str">
        <f t="shared" si="106"/>
        <v/>
      </c>
      <c r="AQ243" s="10" t="str">
        <f t="shared" si="107"/>
        <v/>
      </c>
      <c r="AR243" s="10" t="str">
        <f t="shared" si="108"/>
        <v/>
      </c>
      <c r="AS243" s="10" t="str">
        <f t="shared" si="109"/>
        <v/>
      </c>
      <c r="AT243" s="10" t="str">
        <f t="shared" si="110"/>
        <v/>
      </c>
      <c r="AU243" s="10" t="str">
        <f t="shared" si="111"/>
        <v/>
      </c>
      <c r="AV243" s="10" t="str">
        <f t="shared" si="112"/>
        <v/>
      </c>
      <c r="AW243" s="10" t="str">
        <f t="shared" si="113"/>
        <v/>
      </c>
      <c r="AX243" s="10" t="str">
        <f t="shared" si="114"/>
        <v/>
      </c>
      <c r="AY243" s="10" t="str">
        <f t="shared" si="115"/>
        <v/>
      </c>
      <c r="AZ243" s="10" t="str">
        <f t="shared" si="116"/>
        <v/>
      </c>
      <c r="BA243" s="10" t="str">
        <f t="shared" si="117"/>
        <v/>
      </c>
      <c r="BB243" s="10" t="str">
        <f t="shared" si="118"/>
        <v/>
      </c>
      <c r="BC243" s="10" t="str">
        <f t="shared" si="119"/>
        <v/>
      </c>
      <c r="BD243" s="10"/>
      <c r="BE243" s="10" t="str">
        <f t="shared" si="120"/>
        <v/>
      </c>
      <c r="BG243" s="10" t="b">
        <f t="shared" si="123"/>
        <v>1</v>
      </c>
      <c r="BH243" s="10" t="b">
        <f t="shared" si="121"/>
        <v>1</v>
      </c>
      <c r="BI243" s="10" t="b">
        <f t="shared" si="124"/>
        <v>0</v>
      </c>
      <c r="BJ243" s="10" t="b">
        <f t="shared" si="122"/>
        <v>0</v>
      </c>
    </row>
    <row r="244" spans="1:62" x14ac:dyDescent="0.35">
      <c r="A244" s="51"/>
      <c r="B244" s="28"/>
      <c r="C244" s="28" t="s">
        <v>4</v>
      </c>
      <c r="D244" s="28"/>
      <c r="E244" s="28" t="s">
        <v>4</v>
      </c>
      <c r="F244" s="28"/>
      <c r="G244" s="51" t="s">
        <v>4</v>
      </c>
      <c r="H244" s="28"/>
      <c r="I244" s="28" t="s">
        <v>4</v>
      </c>
      <c r="J244" s="28"/>
      <c r="K244" s="28" t="s">
        <v>4</v>
      </c>
      <c r="L244" s="28" t="s">
        <v>454</v>
      </c>
      <c r="M244" s="28"/>
      <c r="N244" s="28"/>
      <c r="O244" s="28" t="s">
        <v>4</v>
      </c>
      <c r="P244" s="51"/>
      <c r="Q244" s="28" t="s">
        <v>4</v>
      </c>
      <c r="R244" s="28"/>
      <c r="S244" s="28" t="s">
        <v>4</v>
      </c>
      <c r="T244" s="28"/>
      <c r="U244" s="28" t="s">
        <v>4</v>
      </c>
      <c r="V244" s="28"/>
      <c r="W244" s="28" t="s">
        <v>4</v>
      </c>
      <c r="X244" s="28"/>
      <c r="Y244" s="28" t="s">
        <v>4</v>
      </c>
      <c r="Z244" s="10" t="str">
        <f>IF(AND('Section 8'!$L$4=No,OR($BG244=FALSE,$BH244=FALSE)),Tab_NotReq,
IF(AND($A244="",$B244="",$D244="",$F244="",$H244="",$J244="",$P244="",$X244="",$AB244="",$AC244=""),"",
IF(COUNTIF($AB244:$BC244,Incomplete)&gt;=1,Incomplete_or_multiple_errors&amp;": "&amp;INDEX($AB$2:$BC$4,1,MATCH(Incomplete,$AB244:$BC244,0)),Complete)))</f>
        <v/>
      </c>
      <c r="AA244" s="27"/>
      <c r="AB244" s="10" t="str">
        <f t="shared" si="95"/>
        <v/>
      </c>
      <c r="AC244" s="10" t="str">
        <f>IF($AC$1=No,"",
IF(OR(BG244=FALSE,BH244=FALSE),"",
IF(AND(SUMPRODUCT(--(BI244:BI$1003=TRUE))=0,SUMPRODUCT(--(BJ244:BJ$1003=TRUE))=0),"",Incomplete)))</f>
        <v/>
      </c>
      <c r="AD244" s="10" t="str">
        <f t="shared" si="96"/>
        <v/>
      </c>
      <c r="AE244" s="10"/>
      <c r="AF244" s="10" t="str" cm="1">
        <f t="array" ref="AF244">IF(AF$1=No,"",IF(ISBLANK($A244)=TRUE,"",
IF(SUMPRODUCT(--('Section 11'!$C$4:$C$337=$A244))=0,Incomplete,Complete)))</f>
        <v/>
      </c>
      <c r="AG244" s="10" t="str">
        <f t="shared" si="97"/>
        <v/>
      </c>
      <c r="AH244" s="10" t="str">
        <f t="shared" si="98"/>
        <v/>
      </c>
      <c r="AI244" s="10" t="str">
        <f t="shared" si="99"/>
        <v/>
      </c>
      <c r="AJ244" s="10" t="str">
        <f t="shared" si="100"/>
        <v/>
      </c>
      <c r="AK244" s="10" t="str">
        <f t="shared" si="101"/>
        <v/>
      </c>
      <c r="AL244" s="10" t="str">
        <f t="shared" si="102"/>
        <v/>
      </c>
      <c r="AM244" s="10" t="str">
        <f t="shared" si="103"/>
        <v/>
      </c>
      <c r="AN244" s="10" t="str">
        <f t="shared" si="104"/>
        <v/>
      </c>
      <c r="AO244" s="10" t="str">
        <f t="shared" si="105"/>
        <v/>
      </c>
      <c r="AP244" s="10" t="str">
        <f t="shared" si="106"/>
        <v/>
      </c>
      <c r="AQ244" s="10" t="str">
        <f t="shared" si="107"/>
        <v/>
      </c>
      <c r="AR244" s="10" t="str">
        <f t="shared" si="108"/>
        <v/>
      </c>
      <c r="AS244" s="10" t="str">
        <f t="shared" si="109"/>
        <v/>
      </c>
      <c r="AT244" s="10" t="str">
        <f t="shared" si="110"/>
        <v/>
      </c>
      <c r="AU244" s="10" t="str">
        <f t="shared" si="111"/>
        <v/>
      </c>
      <c r="AV244" s="10" t="str">
        <f t="shared" si="112"/>
        <v/>
      </c>
      <c r="AW244" s="10" t="str">
        <f t="shared" si="113"/>
        <v/>
      </c>
      <c r="AX244" s="10" t="str">
        <f t="shared" si="114"/>
        <v/>
      </c>
      <c r="AY244" s="10" t="str">
        <f t="shared" si="115"/>
        <v/>
      </c>
      <c r="AZ244" s="10" t="str">
        <f t="shared" si="116"/>
        <v/>
      </c>
      <c r="BA244" s="10" t="str">
        <f t="shared" si="117"/>
        <v/>
      </c>
      <c r="BB244" s="10" t="str">
        <f t="shared" si="118"/>
        <v/>
      </c>
      <c r="BC244" s="10" t="str">
        <f t="shared" si="119"/>
        <v/>
      </c>
      <c r="BD244" s="10"/>
      <c r="BE244" s="10" t="str">
        <f t="shared" si="120"/>
        <v/>
      </c>
      <c r="BG244" s="10" t="b">
        <f t="shared" si="123"/>
        <v>1</v>
      </c>
      <c r="BH244" s="10" t="b">
        <f t="shared" si="121"/>
        <v>1</v>
      </c>
      <c r="BI244" s="10" t="b">
        <f t="shared" si="124"/>
        <v>0</v>
      </c>
      <c r="BJ244" s="10" t="b">
        <f t="shared" si="122"/>
        <v>0</v>
      </c>
    </row>
    <row r="245" spans="1:62" x14ac:dyDescent="0.35">
      <c r="A245" s="51"/>
      <c r="B245" s="28"/>
      <c r="C245" s="28" t="s">
        <v>4</v>
      </c>
      <c r="D245" s="28"/>
      <c r="E245" s="28" t="s">
        <v>4</v>
      </c>
      <c r="F245" s="28"/>
      <c r="G245" s="51" t="s">
        <v>4</v>
      </c>
      <c r="H245" s="28"/>
      <c r="I245" s="28" t="s">
        <v>4</v>
      </c>
      <c r="J245" s="28"/>
      <c r="K245" s="28" t="s">
        <v>4</v>
      </c>
      <c r="L245" s="28" t="s">
        <v>454</v>
      </c>
      <c r="M245" s="28"/>
      <c r="N245" s="28"/>
      <c r="O245" s="28" t="s">
        <v>4</v>
      </c>
      <c r="P245" s="51"/>
      <c r="Q245" s="28" t="s">
        <v>4</v>
      </c>
      <c r="R245" s="28"/>
      <c r="S245" s="28" t="s">
        <v>4</v>
      </c>
      <c r="T245" s="28"/>
      <c r="U245" s="28" t="s">
        <v>4</v>
      </c>
      <c r="V245" s="28"/>
      <c r="W245" s="28" t="s">
        <v>4</v>
      </c>
      <c r="X245" s="28"/>
      <c r="Y245" s="28" t="s">
        <v>4</v>
      </c>
      <c r="Z245" s="10" t="str">
        <f>IF(AND('Section 8'!$L$4=No,OR($BG245=FALSE,$BH245=FALSE)),Tab_NotReq,
IF(AND($A245="",$B245="",$D245="",$F245="",$H245="",$J245="",$P245="",$X245="",$AB245="",$AC245=""),"",
IF(COUNTIF($AB245:$BC245,Incomplete)&gt;=1,Incomplete_or_multiple_errors&amp;": "&amp;INDEX($AB$2:$BC$4,1,MATCH(Incomplete,$AB245:$BC245,0)),Complete)))</f>
        <v/>
      </c>
      <c r="AA245" s="27"/>
      <c r="AB245" s="10" t="str">
        <f t="shared" si="95"/>
        <v/>
      </c>
      <c r="AC245" s="10" t="str">
        <f>IF($AC$1=No,"",
IF(OR(BG245=FALSE,BH245=FALSE),"",
IF(AND(SUMPRODUCT(--(BI245:BI$1003=TRUE))=0,SUMPRODUCT(--(BJ245:BJ$1003=TRUE))=0),"",Incomplete)))</f>
        <v/>
      </c>
      <c r="AD245" s="10" t="str">
        <f t="shared" si="96"/>
        <v/>
      </c>
      <c r="AE245" s="10"/>
      <c r="AF245" s="10" t="str" cm="1">
        <f t="array" ref="AF245">IF(AF$1=No,"",IF(ISBLANK($A245)=TRUE,"",
IF(SUMPRODUCT(--('Section 11'!$C$4:$C$337=$A245))=0,Incomplete,Complete)))</f>
        <v/>
      </c>
      <c r="AG245" s="10" t="str">
        <f t="shared" si="97"/>
        <v/>
      </c>
      <c r="AH245" s="10" t="str">
        <f t="shared" si="98"/>
        <v/>
      </c>
      <c r="AI245" s="10" t="str">
        <f t="shared" si="99"/>
        <v/>
      </c>
      <c r="AJ245" s="10" t="str">
        <f t="shared" si="100"/>
        <v/>
      </c>
      <c r="AK245" s="10" t="str">
        <f t="shared" si="101"/>
        <v/>
      </c>
      <c r="AL245" s="10" t="str">
        <f t="shared" si="102"/>
        <v/>
      </c>
      <c r="AM245" s="10" t="str">
        <f t="shared" si="103"/>
        <v/>
      </c>
      <c r="AN245" s="10" t="str">
        <f t="shared" si="104"/>
        <v/>
      </c>
      <c r="AO245" s="10" t="str">
        <f t="shared" si="105"/>
        <v/>
      </c>
      <c r="AP245" s="10" t="str">
        <f t="shared" si="106"/>
        <v/>
      </c>
      <c r="AQ245" s="10" t="str">
        <f t="shared" si="107"/>
        <v/>
      </c>
      <c r="AR245" s="10" t="str">
        <f t="shared" si="108"/>
        <v/>
      </c>
      <c r="AS245" s="10" t="str">
        <f t="shared" si="109"/>
        <v/>
      </c>
      <c r="AT245" s="10" t="str">
        <f t="shared" si="110"/>
        <v/>
      </c>
      <c r="AU245" s="10" t="str">
        <f t="shared" si="111"/>
        <v/>
      </c>
      <c r="AV245" s="10" t="str">
        <f t="shared" si="112"/>
        <v/>
      </c>
      <c r="AW245" s="10" t="str">
        <f t="shared" si="113"/>
        <v/>
      </c>
      <c r="AX245" s="10" t="str">
        <f t="shared" si="114"/>
        <v/>
      </c>
      <c r="AY245" s="10" t="str">
        <f t="shared" si="115"/>
        <v/>
      </c>
      <c r="AZ245" s="10" t="str">
        <f t="shared" si="116"/>
        <v/>
      </c>
      <c r="BA245" s="10" t="str">
        <f t="shared" si="117"/>
        <v/>
      </c>
      <c r="BB245" s="10" t="str">
        <f t="shared" si="118"/>
        <v/>
      </c>
      <c r="BC245" s="10" t="str">
        <f t="shared" si="119"/>
        <v/>
      </c>
      <c r="BD245" s="10"/>
      <c r="BE245" s="10" t="str">
        <f t="shared" si="120"/>
        <v/>
      </c>
      <c r="BG245" s="10" t="b">
        <f t="shared" si="123"/>
        <v>1</v>
      </c>
      <c r="BH245" s="10" t="b">
        <f t="shared" si="121"/>
        <v>1</v>
      </c>
      <c r="BI245" s="10" t="b">
        <f t="shared" si="124"/>
        <v>0</v>
      </c>
      <c r="BJ245" s="10" t="b">
        <f t="shared" si="122"/>
        <v>0</v>
      </c>
    </row>
    <row r="246" spans="1:62" x14ac:dyDescent="0.35">
      <c r="A246" s="51"/>
      <c r="B246" s="28"/>
      <c r="C246" s="28" t="s">
        <v>4</v>
      </c>
      <c r="D246" s="28"/>
      <c r="E246" s="28" t="s">
        <v>4</v>
      </c>
      <c r="F246" s="28"/>
      <c r="G246" s="51" t="s">
        <v>4</v>
      </c>
      <c r="H246" s="28"/>
      <c r="I246" s="28" t="s">
        <v>4</v>
      </c>
      <c r="J246" s="28"/>
      <c r="K246" s="28" t="s">
        <v>4</v>
      </c>
      <c r="L246" s="28" t="s">
        <v>454</v>
      </c>
      <c r="M246" s="28"/>
      <c r="N246" s="28"/>
      <c r="O246" s="28" t="s">
        <v>4</v>
      </c>
      <c r="P246" s="51"/>
      <c r="Q246" s="28" t="s">
        <v>4</v>
      </c>
      <c r="R246" s="28"/>
      <c r="S246" s="28" t="s">
        <v>4</v>
      </c>
      <c r="T246" s="28"/>
      <c r="U246" s="28" t="s">
        <v>4</v>
      </c>
      <c r="V246" s="28"/>
      <c r="W246" s="28" t="s">
        <v>4</v>
      </c>
      <c r="X246" s="28"/>
      <c r="Y246" s="28" t="s">
        <v>4</v>
      </c>
      <c r="Z246" s="10" t="str">
        <f>IF(AND('Section 8'!$L$4=No,OR($BG246=FALSE,$BH246=FALSE)),Tab_NotReq,
IF(AND($A246="",$B246="",$D246="",$F246="",$H246="",$J246="",$P246="",$X246="",$AB246="",$AC246=""),"",
IF(COUNTIF($AB246:$BC246,Incomplete)&gt;=1,Incomplete_or_multiple_errors&amp;": "&amp;INDEX($AB$2:$BC$4,1,MATCH(Incomplete,$AB246:$BC246,0)),Complete)))</f>
        <v/>
      </c>
      <c r="AA246" s="27"/>
      <c r="AB246" s="10" t="str">
        <f t="shared" si="95"/>
        <v/>
      </c>
      <c r="AC246" s="10" t="str">
        <f>IF($AC$1=No,"",
IF(OR(BG246=FALSE,BH246=FALSE),"",
IF(AND(SUMPRODUCT(--(BI246:BI$1003=TRUE))=0,SUMPRODUCT(--(BJ246:BJ$1003=TRUE))=0),"",Incomplete)))</f>
        <v/>
      </c>
      <c r="AD246" s="10" t="str">
        <f t="shared" si="96"/>
        <v/>
      </c>
      <c r="AE246" s="10"/>
      <c r="AF246" s="10" t="str" cm="1">
        <f t="array" ref="AF246">IF(AF$1=No,"",IF(ISBLANK($A246)=TRUE,"",
IF(SUMPRODUCT(--('Section 11'!$C$4:$C$337=$A246))=0,Incomplete,Complete)))</f>
        <v/>
      </c>
      <c r="AG246" s="10" t="str">
        <f t="shared" si="97"/>
        <v/>
      </c>
      <c r="AH246" s="10" t="str">
        <f t="shared" si="98"/>
        <v/>
      </c>
      <c r="AI246" s="10" t="str">
        <f t="shared" si="99"/>
        <v/>
      </c>
      <c r="AJ246" s="10" t="str">
        <f t="shared" si="100"/>
        <v/>
      </c>
      <c r="AK246" s="10" t="str">
        <f t="shared" si="101"/>
        <v/>
      </c>
      <c r="AL246" s="10" t="str">
        <f t="shared" si="102"/>
        <v/>
      </c>
      <c r="AM246" s="10" t="str">
        <f t="shared" si="103"/>
        <v/>
      </c>
      <c r="AN246" s="10" t="str">
        <f t="shared" si="104"/>
        <v/>
      </c>
      <c r="AO246" s="10" t="str">
        <f t="shared" si="105"/>
        <v/>
      </c>
      <c r="AP246" s="10" t="str">
        <f t="shared" si="106"/>
        <v/>
      </c>
      <c r="AQ246" s="10" t="str">
        <f t="shared" si="107"/>
        <v/>
      </c>
      <c r="AR246" s="10" t="str">
        <f t="shared" si="108"/>
        <v/>
      </c>
      <c r="AS246" s="10" t="str">
        <f t="shared" si="109"/>
        <v/>
      </c>
      <c r="AT246" s="10" t="str">
        <f t="shared" si="110"/>
        <v/>
      </c>
      <c r="AU246" s="10" t="str">
        <f t="shared" si="111"/>
        <v/>
      </c>
      <c r="AV246" s="10" t="str">
        <f t="shared" si="112"/>
        <v/>
      </c>
      <c r="AW246" s="10" t="str">
        <f t="shared" si="113"/>
        <v/>
      </c>
      <c r="AX246" s="10" t="str">
        <f t="shared" si="114"/>
        <v/>
      </c>
      <c r="AY246" s="10" t="str">
        <f t="shared" si="115"/>
        <v/>
      </c>
      <c r="AZ246" s="10" t="str">
        <f t="shared" si="116"/>
        <v/>
      </c>
      <c r="BA246" s="10" t="str">
        <f t="shared" si="117"/>
        <v/>
      </c>
      <c r="BB246" s="10" t="str">
        <f t="shared" si="118"/>
        <v/>
      </c>
      <c r="BC246" s="10" t="str">
        <f t="shared" si="119"/>
        <v/>
      </c>
      <c r="BD246" s="10"/>
      <c r="BE246" s="10" t="str">
        <f t="shared" si="120"/>
        <v/>
      </c>
      <c r="BG246" s="10" t="b">
        <f t="shared" si="123"/>
        <v>1</v>
      </c>
      <c r="BH246" s="10" t="b">
        <f t="shared" si="121"/>
        <v>1</v>
      </c>
      <c r="BI246" s="10" t="b">
        <f t="shared" si="124"/>
        <v>0</v>
      </c>
      <c r="BJ246" s="10" t="b">
        <f t="shared" si="122"/>
        <v>0</v>
      </c>
    </row>
    <row r="247" spans="1:62" x14ac:dyDescent="0.35">
      <c r="A247" s="51"/>
      <c r="B247" s="28"/>
      <c r="C247" s="28" t="s">
        <v>4</v>
      </c>
      <c r="D247" s="28"/>
      <c r="E247" s="28" t="s">
        <v>4</v>
      </c>
      <c r="F247" s="28"/>
      <c r="G247" s="51" t="s">
        <v>4</v>
      </c>
      <c r="H247" s="28"/>
      <c r="I247" s="28" t="s">
        <v>4</v>
      </c>
      <c r="J247" s="28"/>
      <c r="K247" s="28" t="s">
        <v>4</v>
      </c>
      <c r="L247" s="28" t="s">
        <v>454</v>
      </c>
      <c r="M247" s="28"/>
      <c r="N247" s="28"/>
      <c r="O247" s="28" t="s">
        <v>4</v>
      </c>
      <c r="P247" s="51"/>
      <c r="Q247" s="28" t="s">
        <v>4</v>
      </c>
      <c r="R247" s="28"/>
      <c r="S247" s="28" t="s">
        <v>4</v>
      </c>
      <c r="T247" s="28"/>
      <c r="U247" s="28" t="s">
        <v>4</v>
      </c>
      <c r="V247" s="28"/>
      <c r="W247" s="28" t="s">
        <v>4</v>
      </c>
      <c r="X247" s="28"/>
      <c r="Y247" s="28" t="s">
        <v>4</v>
      </c>
      <c r="Z247" s="10" t="str">
        <f>IF(AND('Section 8'!$L$4=No,OR($BG247=FALSE,$BH247=FALSE)),Tab_NotReq,
IF(AND($A247="",$B247="",$D247="",$F247="",$H247="",$J247="",$P247="",$X247="",$AB247="",$AC247=""),"",
IF(COUNTIF($AB247:$BC247,Incomplete)&gt;=1,Incomplete_or_multiple_errors&amp;": "&amp;INDEX($AB$2:$BC$4,1,MATCH(Incomplete,$AB247:$BC247,0)),Complete)))</f>
        <v/>
      </c>
      <c r="AA247" s="27"/>
      <c r="AB247" s="10" t="str">
        <f t="shared" si="95"/>
        <v/>
      </c>
      <c r="AC247" s="10" t="str">
        <f>IF($AC$1=No,"",
IF(OR(BG247=FALSE,BH247=FALSE),"",
IF(AND(SUMPRODUCT(--(BI247:BI$1003=TRUE))=0,SUMPRODUCT(--(BJ247:BJ$1003=TRUE))=0),"",Incomplete)))</f>
        <v/>
      </c>
      <c r="AD247" s="10" t="str">
        <f t="shared" si="96"/>
        <v/>
      </c>
      <c r="AE247" s="10"/>
      <c r="AF247" s="10" t="str" cm="1">
        <f t="array" ref="AF247">IF(AF$1=No,"",IF(ISBLANK($A247)=TRUE,"",
IF(SUMPRODUCT(--('Section 11'!$C$4:$C$337=$A247))=0,Incomplete,Complete)))</f>
        <v/>
      </c>
      <c r="AG247" s="10" t="str">
        <f t="shared" si="97"/>
        <v/>
      </c>
      <c r="AH247" s="10" t="str">
        <f t="shared" si="98"/>
        <v/>
      </c>
      <c r="AI247" s="10" t="str">
        <f t="shared" si="99"/>
        <v/>
      </c>
      <c r="AJ247" s="10" t="str">
        <f t="shared" si="100"/>
        <v/>
      </c>
      <c r="AK247" s="10" t="str">
        <f t="shared" si="101"/>
        <v/>
      </c>
      <c r="AL247" s="10" t="str">
        <f t="shared" si="102"/>
        <v/>
      </c>
      <c r="AM247" s="10" t="str">
        <f t="shared" si="103"/>
        <v/>
      </c>
      <c r="AN247" s="10" t="str">
        <f t="shared" si="104"/>
        <v/>
      </c>
      <c r="AO247" s="10" t="str">
        <f t="shared" si="105"/>
        <v/>
      </c>
      <c r="AP247" s="10" t="str">
        <f t="shared" si="106"/>
        <v/>
      </c>
      <c r="AQ247" s="10" t="str">
        <f t="shared" si="107"/>
        <v/>
      </c>
      <c r="AR247" s="10" t="str">
        <f t="shared" si="108"/>
        <v/>
      </c>
      <c r="AS247" s="10" t="str">
        <f t="shared" si="109"/>
        <v/>
      </c>
      <c r="AT247" s="10" t="str">
        <f t="shared" si="110"/>
        <v/>
      </c>
      <c r="AU247" s="10" t="str">
        <f t="shared" si="111"/>
        <v/>
      </c>
      <c r="AV247" s="10" t="str">
        <f t="shared" si="112"/>
        <v/>
      </c>
      <c r="AW247" s="10" t="str">
        <f t="shared" si="113"/>
        <v/>
      </c>
      <c r="AX247" s="10" t="str">
        <f t="shared" si="114"/>
        <v/>
      </c>
      <c r="AY247" s="10" t="str">
        <f t="shared" si="115"/>
        <v/>
      </c>
      <c r="AZ247" s="10" t="str">
        <f t="shared" si="116"/>
        <v/>
      </c>
      <c r="BA247" s="10" t="str">
        <f t="shared" si="117"/>
        <v/>
      </c>
      <c r="BB247" s="10" t="str">
        <f t="shared" si="118"/>
        <v/>
      </c>
      <c r="BC247" s="10" t="str">
        <f t="shared" si="119"/>
        <v/>
      </c>
      <c r="BD247" s="10"/>
      <c r="BE247" s="10" t="str">
        <f t="shared" si="120"/>
        <v/>
      </c>
      <c r="BG247" s="10" t="b">
        <f t="shared" si="123"/>
        <v>1</v>
      </c>
      <c r="BH247" s="10" t="b">
        <f t="shared" si="121"/>
        <v>1</v>
      </c>
      <c r="BI247" s="10" t="b">
        <f t="shared" si="124"/>
        <v>0</v>
      </c>
      <c r="BJ247" s="10" t="b">
        <f t="shared" si="122"/>
        <v>0</v>
      </c>
    </row>
    <row r="248" spans="1:62" x14ac:dyDescent="0.35">
      <c r="A248" s="51"/>
      <c r="B248" s="28"/>
      <c r="C248" s="28" t="s">
        <v>4</v>
      </c>
      <c r="D248" s="28"/>
      <c r="E248" s="28" t="s">
        <v>4</v>
      </c>
      <c r="F248" s="28"/>
      <c r="G248" s="51" t="s">
        <v>4</v>
      </c>
      <c r="H248" s="28"/>
      <c r="I248" s="28" t="s">
        <v>4</v>
      </c>
      <c r="J248" s="28"/>
      <c r="K248" s="28" t="s">
        <v>4</v>
      </c>
      <c r="L248" s="28" t="s">
        <v>454</v>
      </c>
      <c r="M248" s="28"/>
      <c r="N248" s="28"/>
      <c r="O248" s="28" t="s">
        <v>4</v>
      </c>
      <c r="P248" s="51"/>
      <c r="Q248" s="28" t="s">
        <v>4</v>
      </c>
      <c r="R248" s="28"/>
      <c r="S248" s="28" t="s">
        <v>4</v>
      </c>
      <c r="T248" s="28"/>
      <c r="U248" s="28" t="s">
        <v>4</v>
      </c>
      <c r="V248" s="28"/>
      <c r="W248" s="28" t="s">
        <v>4</v>
      </c>
      <c r="X248" s="28"/>
      <c r="Y248" s="28" t="s">
        <v>4</v>
      </c>
      <c r="Z248" s="10" t="str">
        <f>IF(AND('Section 8'!$L$4=No,OR($BG248=FALSE,$BH248=FALSE)),Tab_NotReq,
IF(AND($A248="",$B248="",$D248="",$F248="",$H248="",$J248="",$P248="",$X248="",$AB248="",$AC248=""),"",
IF(COUNTIF($AB248:$BC248,Incomplete)&gt;=1,Incomplete_or_multiple_errors&amp;": "&amp;INDEX($AB$2:$BC$4,1,MATCH(Incomplete,$AB248:$BC248,0)),Complete)))</f>
        <v/>
      </c>
      <c r="AA248" s="27"/>
      <c r="AB248" s="10" t="str">
        <f t="shared" si="95"/>
        <v/>
      </c>
      <c r="AC248" s="10" t="str">
        <f>IF($AC$1=No,"",
IF(OR(BG248=FALSE,BH248=FALSE),"",
IF(AND(SUMPRODUCT(--(BI248:BI$1003=TRUE))=0,SUMPRODUCT(--(BJ248:BJ$1003=TRUE))=0),"",Incomplete)))</f>
        <v/>
      </c>
      <c r="AD248" s="10" t="str">
        <f t="shared" si="96"/>
        <v/>
      </c>
      <c r="AE248" s="10"/>
      <c r="AF248" s="10" t="str" cm="1">
        <f t="array" ref="AF248">IF(AF$1=No,"",IF(ISBLANK($A248)=TRUE,"",
IF(SUMPRODUCT(--('Section 11'!$C$4:$C$337=$A248))=0,Incomplete,Complete)))</f>
        <v/>
      </c>
      <c r="AG248" s="10" t="str">
        <f t="shared" si="97"/>
        <v/>
      </c>
      <c r="AH248" s="10" t="str">
        <f t="shared" si="98"/>
        <v/>
      </c>
      <c r="AI248" s="10" t="str">
        <f t="shared" si="99"/>
        <v/>
      </c>
      <c r="AJ248" s="10" t="str">
        <f t="shared" si="100"/>
        <v/>
      </c>
      <c r="AK248" s="10" t="str">
        <f t="shared" si="101"/>
        <v/>
      </c>
      <c r="AL248" s="10" t="str">
        <f t="shared" si="102"/>
        <v/>
      </c>
      <c r="AM248" s="10" t="str">
        <f t="shared" si="103"/>
        <v/>
      </c>
      <c r="AN248" s="10" t="str">
        <f t="shared" si="104"/>
        <v/>
      </c>
      <c r="AO248" s="10" t="str">
        <f t="shared" si="105"/>
        <v/>
      </c>
      <c r="AP248" s="10" t="str">
        <f t="shared" si="106"/>
        <v/>
      </c>
      <c r="AQ248" s="10" t="str">
        <f t="shared" si="107"/>
        <v/>
      </c>
      <c r="AR248" s="10" t="str">
        <f t="shared" si="108"/>
        <v/>
      </c>
      <c r="AS248" s="10" t="str">
        <f t="shared" si="109"/>
        <v/>
      </c>
      <c r="AT248" s="10" t="str">
        <f t="shared" si="110"/>
        <v/>
      </c>
      <c r="AU248" s="10" t="str">
        <f t="shared" si="111"/>
        <v/>
      </c>
      <c r="AV248" s="10" t="str">
        <f t="shared" si="112"/>
        <v/>
      </c>
      <c r="AW248" s="10" t="str">
        <f t="shared" si="113"/>
        <v/>
      </c>
      <c r="AX248" s="10" t="str">
        <f t="shared" si="114"/>
        <v/>
      </c>
      <c r="AY248" s="10" t="str">
        <f t="shared" si="115"/>
        <v/>
      </c>
      <c r="AZ248" s="10" t="str">
        <f t="shared" si="116"/>
        <v/>
      </c>
      <c r="BA248" s="10" t="str">
        <f t="shared" si="117"/>
        <v/>
      </c>
      <c r="BB248" s="10" t="str">
        <f t="shared" si="118"/>
        <v/>
      </c>
      <c r="BC248" s="10" t="str">
        <f t="shared" si="119"/>
        <v/>
      </c>
      <c r="BD248" s="10"/>
      <c r="BE248" s="10" t="str">
        <f t="shared" si="120"/>
        <v/>
      </c>
      <c r="BG248" s="10" t="b">
        <f t="shared" si="123"/>
        <v>1</v>
      </c>
      <c r="BH248" s="10" t="b">
        <f t="shared" si="121"/>
        <v>1</v>
      </c>
      <c r="BI248" s="10" t="b">
        <f t="shared" si="124"/>
        <v>0</v>
      </c>
      <c r="BJ248" s="10" t="b">
        <f t="shared" si="122"/>
        <v>0</v>
      </c>
    </row>
    <row r="249" spans="1:62" x14ac:dyDescent="0.35">
      <c r="A249" s="51"/>
      <c r="B249" s="28"/>
      <c r="C249" s="28" t="s">
        <v>4</v>
      </c>
      <c r="D249" s="28"/>
      <c r="E249" s="28" t="s">
        <v>4</v>
      </c>
      <c r="F249" s="28"/>
      <c r="G249" s="51" t="s">
        <v>4</v>
      </c>
      <c r="H249" s="28"/>
      <c r="I249" s="28" t="s">
        <v>4</v>
      </c>
      <c r="J249" s="28"/>
      <c r="K249" s="28" t="s">
        <v>4</v>
      </c>
      <c r="L249" s="28" t="s">
        <v>454</v>
      </c>
      <c r="M249" s="28"/>
      <c r="N249" s="28"/>
      <c r="O249" s="28" t="s">
        <v>4</v>
      </c>
      <c r="P249" s="51"/>
      <c r="Q249" s="28" t="s">
        <v>4</v>
      </c>
      <c r="R249" s="28"/>
      <c r="S249" s="28" t="s">
        <v>4</v>
      </c>
      <c r="T249" s="28"/>
      <c r="U249" s="28" t="s">
        <v>4</v>
      </c>
      <c r="V249" s="28"/>
      <c r="W249" s="28" t="s">
        <v>4</v>
      </c>
      <c r="X249" s="28"/>
      <c r="Y249" s="28" t="s">
        <v>4</v>
      </c>
      <c r="Z249" s="10" t="str">
        <f>IF(AND('Section 8'!$L$4=No,OR($BG249=FALSE,$BH249=FALSE)),Tab_NotReq,
IF(AND($A249="",$B249="",$D249="",$F249="",$H249="",$J249="",$P249="",$X249="",$AB249="",$AC249=""),"",
IF(COUNTIF($AB249:$BC249,Incomplete)&gt;=1,Incomplete_or_multiple_errors&amp;": "&amp;INDEX($AB$2:$BC$4,1,MATCH(Incomplete,$AB249:$BC249,0)),Complete)))</f>
        <v/>
      </c>
      <c r="AA249" s="27"/>
      <c r="AB249" s="10" t="str">
        <f t="shared" si="95"/>
        <v/>
      </c>
      <c r="AC249" s="10" t="str">
        <f>IF($AC$1=No,"",
IF(OR(BG249=FALSE,BH249=FALSE),"",
IF(AND(SUMPRODUCT(--(BI249:BI$1003=TRUE))=0,SUMPRODUCT(--(BJ249:BJ$1003=TRUE))=0),"",Incomplete)))</f>
        <v/>
      </c>
      <c r="AD249" s="10" t="str">
        <f t="shared" si="96"/>
        <v/>
      </c>
      <c r="AE249" s="10"/>
      <c r="AF249" s="10" t="str" cm="1">
        <f t="array" ref="AF249">IF(AF$1=No,"",IF(ISBLANK($A249)=TRUE,"",
IF(SUMPRODUCT(--('Section 11'!$C$4:$C$337=$A249))=0,Incomplete,Complete)))</f>
        <v/>
      </c>
      <c r="AG249" s="10" t="str">
        <f t="shared" si="97"/>
        <v/>
      </c>
      <c r="AH249" s="10" t="str">
        <f t="shared" si="98"/>
        <v/>
      </c>
      <c r="AI249" s="10" t="str">
        <f t="shared" si="99"/>
        <v/>
      </c>
      <c r="AJ249" s="10" t="str">
        <f t="shared" si="100"/>
        <v/>
      </c>
      <c r="AK249" s="10" t="str">
        <f t="shared" si="101"/>
        <v/>
      </c>
      <c r="AL249" s="10" t="str">
        <f t="shared" si="102"/>
        <v/>
      </c>
      <c r="AM249" s="10" t="str">
        <f t="shared" si="103"/>
        <v/>
      </c>
      <c r="AN249" s="10" t="str">
        <f t="shared" si="104"/>
        <v/>
      </c>
      <c r="AO249" s="10" t="str">
        <f t="shared" si="105"/>
        <v/>
      </c>
      <c r="AP249" s="10" t="str">
        <f t="shared" si="106"/>
        <v/>
      </c>
      <c r="AQ249" s="10" t="str">
        <f t="shared" si="107"/>
        <v/>
      </c>
      <c r="AR249" s="10" t="str">
        <f t="shared" si="108"/>
        <v/>
      </c>
      <c r="AS249" s="10" t="str">
        <f t="shared" si="109"/>
        <v/>
      </c>
      <c r="AT249" s="10" t="str">
        <f t="shared" si="110"/>
        <v/>
      </c>
      <c r="AU249" s="10" t="str">
        <f t="shared" si="111"/>
        <v/>
      </c>
      <c r="AV249" s="10" t="str">
        <f t="shared" si="112"/>
        <v/>
      </c>
      <c r="AW249" s="10" t="str">
        <f t="shared" si="113"/>
        <v/>
      </c>
      <c r="AX249" s="10" t="str">
        <f t="shared" si="114"/>
        <v/>
      </c>
      <c r="AY249" s="10" t="str">
        <f t="shared" si="115"/>
        <v/>
      </c>
      <c r="AZ249" s="10" t="str">
        <f t="shared" si="116"/>
        <v/>
      </c>
      <c r="BA249" s="10" t="str">
        <f t="shared" si="117"/>
        <v/>
      </c>
      <c r="BB249" s="10" t="str">
        <f t="shared" si="118"/>
        <v/>
      </c>
      <c r="BC249" s="10" t="str">
        <f t="shared" si="119"/>
        <v/>
      </c>
      <c r="BD249" s="10"/>
      <c r="BE249" s="10" t="str">
        <f t="shared" si="120"/>
        <v/>
      </c>
      <c r="BG249" s="10" t="b">
        <f t="shared" si="123"/>
        <v>1</v>
      </c>
      <c r="BH249" s="10" t="b">
        <f t="shared" si="121"/>
        <v>1</v>
      </c>
      <c r="BI249" s="10" t="b">
        <f t="shared" si="124"/>
        <v>0</v>
      </c>
      <c r="BJ249" s="10" t="b">
        <f t="shared" si="122"/>
        <v>0</v>
      </c>
    </row>
    <row r="250" spans="1:62" x14ac:dyDescent="0.35">
      <c r="A250" s="51"/>
      <c r="B250" s="28"/>
      <c r="C250" s="28" t="s">
        <v>4</v>
      </c>
      <c r="D250" s="28"/>
      <c r="E250" s="28" t="s">
        <v>4</v>
      </c>
      <c r="F250" s="28"/>
      <c r="G250" s="51" t="s">
        <v>4</v>
      </c>
      <c r="H250" s="28"/>
      <c r="I250" s="28" t="s">
        <v>4</v>
      </c>
      <c r="J250" s="28"/>
      <c r="K250" s="28" t="s">
        <v>4</v>
      </c>
      <c r="L250" s="28" t="s">
        <v>454</v>
      </c>
      <c r="M250" s="28"/>
      <c r="N250" s="28"/>
      <c r="O250" s="28" t="s">
        <v>4</v>
      </c>
      <c r="P250" s="51"/>
      <c r="Q250" s="28" t="s">
        <v>4</v>
      </c>
      <c r="R250" s="28"/>
      <c r="S250" s="28" t="s">
        <v>4</v>
      </c>
      <c r="T250" s="28"/>
      <c r="U250" s="28" t="s">
        <v>4</v>
      </c>
      <c r="V250" s="28"/>
      <c r="W250" s="28" t="s">
        <v>4</v>
      </c>
      <c r="X250" s="28"/>
      <c r="Y250" s="28" t="s">
        <v>4</v>
      </c>
      <c r="Z250" s="10" t="str">
        <f>IF(AND('Section 8'!$L$4=No,OR($BG250=FALSE,$BH250=FALSE)),Tab_NotReq,
IF(AND($A250="",$B250="",$D250="",$F250="",$H250="",$J250="",$P250="",$X250="",$AB250="",$AC250=""),"",
IF(COUNTIF($AB250:$BC250,Incomplete)&gt;=1,Incomplete_or_multiple_errors&amp;": "&amp;INDEX($AB$2:$BC$4,1,MATCH(Incomplete,$AB250:$BC250,0)),Complete)))</f>
        <v/>
      </c>
      <c r="AA250" s="27"/>
      <c r="AB250" s="10" t="str">
        <f t="shared" si="95"/>
        <v/>
      </c>
      <c r="AC250" s="10" t="str">
        <f>IF($AC$1=No,"",
IF(OR(BG250=FALSE,BH250=FALSE),"",
IF(AND(SUMPRODUCT(--(BI250:BI$1003=TRUE))=0,SUMPRODUCT(--(BJ250:BJ$1003=TRUE))=0),"",Incomplete)))</f>
        <v/>
      </c>
      <c r="AD250" s="10" t="str">
        <f t="shared" si="96"/>
        <v/>
      </c>
      <c r="AE250" s="10"/>
      <c r="AF250" s="10" t="str" cm="1">
        <f t="array" ref="AF250">IF(AF$1=No,"",IF(ISBLANK($A250)=TRUE,"",
IF(SUMPRODUCT(--('Section 11'!$C$4:$C$337=$A250))=0,Incomplete,Complete)))</f>
        <v/>
      </c>
      <c r="AG250" s="10" t="str">
        <f t="shared" si="97"/>
        <v/>
      </c>
      <c r="AH250" s="10" t="str">
        <f t="shared" si="98"/>
        <v/>
      </c>
      <c r="AI250" s="10" t="str">
        <f t="shared" si="99"/>
        <v/>
      </c>
      <c r="AJ250" s="10" t="str">
        <f t="shared" si="100"/>
        <v/>
      </c>
      <c r="AK250" s="10" t="str">
        <f t="shared" si="101"/>
        <v/>
      </c>
      <c r="AL250" s="10" t="str">
        <f t="shared" si="102"/>
        <v/>
      </c>
      <c r="AM250" s="10" t="str">
        <f t="shared" si="103"/>
        <v/>
      </c>
      <c r="AN250" s="10" t="str">
        <f t="shared" si="104"/>
        <v/>
      </c>
      <c r="AO250" s="10" t="str">
        <f t="shared" si="105"/>
        <v/>
      </c>
      <c r="AP250" s="10" t="str">
        <f t="shared" si="106"/>
        <v/>
      </c>
      <c r="AQ250" s="10" t="str">
        <f t="shared" si="107"/>
        <v/>
      </c>
      <c r="AR250" s="10" t="str">
        <f t="shared" si="108"/>
        <v/>
      </c>
      <c r="AS250" s="10" t="str">
        <f t="shared" si="109"/>
        <v/>
      </c>
      <c r="AT250" s="10" t="str">
        <f t="shared" si="110"/>
        <v/>
      </c>
      <c r="AU250" s="10" t="str">
        <f t="shared" si="111"/>
        <v/>
      </c>
      <c r="AV250" s="10" t="str">
        <f t="shared" si="112"/>
        <v/>
      </c>
      <c r="AW250" s="10" t="str">
        <f t="shared" si="113"/>
        <v/>
      </c>
      <c r="AX250" s="10" t="str">
        <f t="shared" si="114"/>
        <v/>
      </c>
      <c r="AY250" s="10" t="str">
        <f t="shared" si="115"/>
        <v/>
      </c>
      <c r="AZ250" s="10" t="str">
        <f t="shared" si="116"/>
        <v/>
      </c>
      <c r="BA250" s="10" t="str">
        <f t="shared" si="117"/>
        <v/>
      </c>
      <c r="BB250" s="10" t="str">
        <f t="shared" si="118"/>
        <v/>
      </c>
      <c r="BC250" s="10" t="str">
        <f t="shared" si="119"/>
        <v/>
      </c>
      <c r="BD250" s="10"/>
      <c r="BE250" s="10" t="str">
        <f t="shared" si="120"/>
        <v/>
      </c>
      <c r="BG250" s="10" t="b">
        <f t="shared" si="123"/>
        <v>1</v>
      </c>
      <c r="BH250" s="10" t="b">
        <f t="shared" si="121"/>
        <v>1</v>
      </c>
      <c r="BI250" s="10" t="b">
        <f t="shared" si="124"/>
        <v>0</v>
      </c>
      <c r="BJ250" s="10" t="b">
        <f t="shared" si="122"/>
        <v>0</v>
      </c>
    </row>
    <row r="251" spans="1:62" x14ac:dyDescent="0.35">
      <c r="A251" s="51"/>
      <c r="B251" s="28"/>
      <c r="C251" s="28" t="s">
        <v>4</v>
      </c>
      <c r="D251" s="28"/>
      <c r="E251" s="28" t="s">
        <v>4</v>
      </c>
      <c r="F251" s="28"/>
      <c r="G251" s="51" t="s">
        <v>4</v>
      </c>
      <c r="H251" s="28"/>
      <c r="I251" s="28" t="s">
        <v>4</v>
      </c>
      <c r="J251" s="28"/>
      <c r="K251" s="28" t="s">
        <v>4</v>
      </c>
      <c r="L251" s="28" t="s">
        <v>454</v>
      </c>
      <c r="M251" s="28"/>
      <c r="N251" s="28"/>
      <c r="O251" s="28" t="s">
        <v>4</v>
      </c>
      <c r="P251" s="51"/>
      <c r="Q251" s="28" t="s">
        <v>4</v>
      </c>
      <c r="R251" s="28"/>
      <c r="S251" s="28" t="s">
        <v>4</v>
      </c>
      <c r="T251" s="28"/>
      <c r="U251" s="28" t="s">
        <v>4</v>
      </c>
      <c r="V251" s="28"/>
      <c r="W251" s="28" t="s">
        <v>4</v>
      </c>
      <c r="X251" s="28"/>
      <c r="Y251" s="28" t="s">
        <v>4</v>
      </c>
      <c r="Z251" s="10" t="str">
        <f>IF(AND('Section 8'!$L$4=No,OR($BG251=FALSE,$BH251=FALSE)),Tab_NotReq,
IF(AND($A251="",$B251="",$D251="",$F251="",$H251="",$J251="",$P251="",$X251="",$AB251="",$AC251=""),"",
IF(COUNTIF($AB251:$BC251,Incomplete)&gt;=1,Incomplete_or_multiple_errors&amp;": "&amp;INDEX($AB$2:$BC$4,1,MATCH(Incomplete,$AB251:$BC251,0)),Complete)))</f>
        <v/>
      </c>
      <c r="AA251" s="27"/>
      <c r="AB251" s="10" t="str">
        <f t="shared" si="95"/>
        <v/>
      </c>
      <c r="AC251" s="10" t="str">
        <f>IF($AC$1=No,"",
IF(OR(BG251=FALSE,BH251=FALSE),"",
IF(AND(SUMPRODUCT(--(BI251:BI$1003=TRUE))=0,SUMPRODUCT(--(BJ251:BJ$1003=TRUE))=0),"",Incomplete)))</f>
        <v/>
      </c>
      <c r="AD251" s="10" t="str">
        <f t="shared" si="96"/>
        <v/>
      </c>
      <c r="AE251" s="10"/>
      <c r="AF251" s="10" t="str" cm="1">
        <f t="array" ref="AF251">IF(AF$1=No,"",IF(ISBLANK($A251)=TRUE,"",
IF(SUMPRODUCT(--('Section 11'!$C$4:$C$337=$A251))=0,Incomplete,Complete)))</f>
        <v/>
      </c>
      <c r="AG251" s="10" t="str">
        <f t="shared" si="97"/>
        <v/>
      </c>
      <c r="AH251" s="10" t="str">
        <f t="shared" si="98"/>
        <v/>
      </c>
      <c r="AI251" s="10" t="str">
        <f t="shared" si="99"/>
        <v/>
      </c>
      <c r="AJ251" s="10" t="str">
        <f t="shared" si="100"/>
        <v/>
      </c>
      <c r="AK251" s="10" t="str">
        <f t="shared" si="101"/>
        <v/>
      </c>
      <c r="AL251" s="10" t="str">
        <f t="shared" si="102"/>
        <v/>
      </c>
      <c r="AM251" s="10" t="str">
        <f t="shared" si="103"/>
        <v/>
      </c>
      <c r="AN251" s="10" t="str">
        <f t="shared" si="104"/>
        <v/>
      </c>
      <c r="AO251" s="10" t="str">
        <f t="shared" si="105"/>
        <v/>
      </c>
      <c r="AP251" s="10" t="str">
        <f t="shared" si="106"/>
        <v/>
      </c>
      <c r="AQ251" s="10" t="str">
        <f t="shared" si="107"/>
        <v/>
      </c>
      <c r="AR251" s="10" t="str">
        <f t="shared" si="108"/>
        <v/>
      </c>
      <c r="AS251" s="10" t="str">
        <f t="shared" si="109"/>
        <v/>
      </c>
      <c r="AT251" s="10" t="str">
        <f t="shared" si="110"/>
        <v/>
      </c>
      <c r="AU251" s="10" t="str">
        <f t="shared" si="111"/>
        <v/>
      </c>
      <c r="AV251" s="10" t="str">
        <f t="shared" si="112"/>
        <v/>
      </c>
      <c r="AW251" s="10" t="str">
        <f t="shared" si="113"/>
        <v/>
      </c>
      <c r="AX251" s="10" t="str">
        <f t="shared" si="114"/>
        <v/>
      </c>
      <c r="AY251" s="10" t="str">
        <f t="shared" si="115"/>
        <v/>
      </c>
      <c r="AZ251" s="10" t="str">
        <f t="shared" si="116"/>
        <v/>
      </c>
      <c r="BA251" s="10" t="str">
        <f t="shared" si="117"/>
        <v/>
      </c>
      <c r="BB251" s="10" t="str">
        <f t="shared" si="118"/>
        <v/>
      </c>
      <c r="BC251" s="10" t="str">
        <f t="shared" si="119"/>
        <v/>
      </c>
      <c r="BD251" s="10"/>
      <c r="BE251" s="10" t="str">
        <f t="shared" si="120"/>
        <v/>
      </c>
      <c r="BG251" s="10" t="b">
        <f t="shared" si="123"/>
        <v>1</v>
      </c>
      <c r="BH251" s="10" t="b">
        <f t="shared" si="121"/>
        <v>1</v>
      </c>
      <c r="BI251" s="10" t="b">
        <f t="shared" si="124"/>
        <v>0</v>
      </c>
      <c r="BJ251" s="10" t="b">
        <f t="shared" si="122"/>
        <v>0</v>
      </c>
    </row>
    <row r="252" spans="1:62" x14ac:dyDescent="0.35">
      <c r="A252" s="51"/>
      <c r="B252" s="28"/>
      <c r="C252" s="28" t="s">
        <v>4</v>
      </c>
      <c r="D252" s="28"/>
      <c r="E252" s="28" t="s">
        <v>4</v>
      </c>
      <c r="F252" s="28"/>
      <c r="G252" s="51" t="s">
        <v>4</v>
      </c>
      <c r="H252" s="28"/>
      <c r="I252" s="28" t="s">
        <v>4</v>
      </c>
      <c r="J252" s="28"/>
      <c r="K252" s="28" t="s">
        <v>4</v>
      </c>
      <c r="L252" s="28" t="s">
        <v>454</v>
      </c>
      <c r="M252" s="28"/>
      <c r="N252" s="28"/>
      <c r="O252" s="28" t="s">
        <v>4</v>
      </c>
      <c r="P252" s="51"/>
      <c r="Q252" s="28" t="s">
        <v>4</v>
      </c>
      <c r="R252" s="28"/>
      <c r="S252" s="28" t="s">
        <v>4</v>
      </c>
      <c r="T252" s="28"/>
      <c r="U252" s="28" t="s">
        <v>4</v>
      </c>
      <c r="V252" s="28"/>
      <c r="W252" s="28" t="s">
        <v>4</v>
      </c>
      <c r="X252" s="28"/>
      <c r="Y252" s="28" t="s">
        <v>4</v>
      </c>
      <c r="Z252" s="10" t="str">
        <f>IF(AND('Section 8'!$L$4=No,OR($BG252=FALSE,$BH252=FALSE)),Tab_NotReq,
IF(AND($A252="",$B252="",$D252="",$F252="",$H252="",$J252="",$P252="",$X252="",$AB252="",$AC252=""),"",
IF(COUNTIF($AB252:$BC252,Incomplete)&gt;=1,Incomplete_or_multiple_errors&amp;": "&amp;INDEX($AB$2:$BC$4,1,MATCH(Incomplete,$AB252:$BC252,0)),Complete)))</f>
        <v/>
      </c>
      <c r="AA252" s="27"/>
      <c r="AB252" s="10" t="str">
        <f t="shared" si="95"/>
        <v/>
      </c>
      <c r="AC252" s="10" t="str">
        <f>IF($AC$1=No,"",
IF(OR(BG252=FALSE,BH252=FALSE),"",
IF(AND(SUMPRODUCT(--(BI252:BI$1003=TRUE))=0,SUMPRODUCT(--(BJ252:BJ$1003=TRUE))=0),"",Incomplete)))</f>
        <v/>
      </c>
      <c r="AD252" s="10" t="str">
        <f t="shared" si="96"/>
        <v/>
      </c>
      <c r="AE252" s="10"/>
      <c r="AF252" s="10" t="str" cm="1">
        <f t="array" ref="AF252">IF(AF$1=No,"",IF(ISBLANK($A252)=TRUE,"",
IF(SUMPRODUCT(--('Section 11'!$C$4:$C$337=$A252))=0,Incomplete,Complete)))</f>
        <v/>
      </c>
      <c r="AG252" s="10" t="str">
        <f t="shared" si="97"/>
        <v/>
      </c>
      <c r="AH252" s="10" t="str">
        <f t="shared" si="98"/>
        <v/>
      </c>
      <c r="AI252" s="10" t="str">
        <f t="shared" si="99"/>
        <v/>
      </c>
      <c r="AJ252" s="10" t="str">
        <f t="shared" si="100"/>
        <v/>
      </c>
      <c r="AK252" s="10" t="str">
        <f t="shared" si="101"/>
        <v/>
      </c>
      <c r="AL252" s="10" t="str">
        <f t="shared" si="102"/>
        <v/>
      </c>
      <c r="AM252" s="10" t="str">
        <f t="shared" si="103"/>
        <v/>
      </c>
      <c r="AN252" s="10" t="str">
        <f t="shared" si="104"/>
        <v/>
      </c>
      <c r="AO252" s="10" t="str">
        <f t="shared" si="105"/>
        <v/>
      </c>
      <c r="AP252" s="10" t="str">
        <f t="shared" si="106"/>
        <v/>
      </c>
      <c r="AQ252" s="10" t="str">
        <f t="shared" si="107"/>
        <v/>
      </c>
      <c r="AR252" s="10" t="str">
        <f t="shared" si="108"/>
        <v/>
      </c>
      <c r="AS252" s="10" t="str">
        <f t="shared" si="109"/>
        <v/>
      </c>
      <c r="AT252" s="10" t="str">
        <f t="shared" si="110"/>
        <v/>
      </c>
      <c r="AU252" s="10" t="str">
        <f t="shared" si="111"/>
        <v/>
      </c>
      <c r="AV252" s="10" t="str">
        <f t="shared" si="112"/>
        <v/>
      </c>
      <c r="AW252" s="10" t="str">
        <f t="shared" si="113"/>
        <v/>
      </c>
      <c r="AX252" s="10" t="str">
        <f t="shared" si="114"/>
        <v/>
      </c>
      <c r="AY252" s="10" t="str">
        <f t="shared" si="115"/>
        <v/>
      </c>
      <c r="AZ252" s="10" t="str">
        <f t="shared" si="116"/>
        <v/>
      </c>
      <c r="BA252" s="10" t="str">
        <f t="shared" si="117"/>
        <v/>
      </c>
      <c r="BB252" s="10" t="str">
        <f t="shared" si="118"/>
        <v/>
      </c>
      <c r="BC252" s="10" t="str">
        <f t="shared" si="119"/>
        <v/>
      </c>
      <c r="BD252" s="10"/>
      <c r="BE252" s="10" t="str">
        <f t="shared" si="120"/>
        <v/>
      </c>
      <c r="BG252" s="10" t="b">
        <f t="shared" si="123"/>
        <v>1</v>
      </c>
      <c r="BH252" s="10" t="b">
        <f t="shared" si="121"/>
        <v>1</v>
      </c>
      <c r="BI252" s="10" t="b">
        <f t="shared" si="124"/>
        <v>0</v>
      </c>
      <c r="BJ252" s="10" t="b">
        <f t="shared" si="122"/>
        <v>0</v>
      </c>
    </row>
    <row r="253" spans="1:62" x14ac:dyDescent="0.35">
      <c r="A253" s="51"/>
      <c r="B253" s="28"/>
      <c r="C253" s="28" t="s">
        <v>4</v>
      </c>
      <c r="D253" s="28"/>
      <c r="E253" s="28" t="s">
        <v>4</v>
      </c>
      <c r="F253" s="28"/>
      <c r="G253" s="51" t="s">
        <v>4</v>
      </c>
      <c r="H253" s="28"/>
      <c r="I253" s="28" t="s">
        <v>4</v>
      </c>
      <c r="J253" s="28"/>
      <c r="K253" s="28" t="s">
        <v>4</v>
      </c>
      <c r="L253" s="28" t="s">
        <v>454</v>
      </c>
      <c r="M253" s="28"/>
      <c r="N253" s="28"/>
      <c r="O253" s="28" t="s">
        <v>4</v>
      </c>
      <c r="P253" s="51"/>
      <c r="Q253" s="28" t="s">
        <v>4</v>
      </c>
      <c r="R253" s="28"/>
      <c r="S253" s="28" t="s">
        <v>4</v>
      </c>
      <c r="T253" s="28"/>
      <c r="U253" s="28" t="s">
        <v>4</v>
      </c>
      <c r="V253" s="28"/>
      <c r="W253" s="28" t="s">
        <v>4</v>
      </c>
      <c r="X253" s="28"/>
      <c r="Y253" s="28" t="s">
        <v>4</v>
      </c>
      <c r="Z253" s="10" t="str">
        <f>IF(AND('Section 8'!$L$4=No,OR($BG253=FALSE,$BH253=FALSE)),Tab_NotReq,
IF(AND($A253="",$B253="",$D253="",$F253="",$H253="",$J253="",$P253="",$X253="",$AB253="",$AC253=""),"",
IF(COUNTIF($AB253:$BC253,Incomplete)&gt;=1,Incomplete_or_multiple_errors&amp;": "&amp;INDEX($AB$2:$BC$4,1,MATCH(Incomplete,$AB253:$BC253,0)),Complete)))</f>
        <v/>
      </c>
      <c r="AA253" s="27"/>
      <c r="AB253" s="10" t="str">
        <f t="shared" si="95"/>
        <v/>
      </c>
      <c r="AC253" s="10" t="str">
        <f>IF($AC$1=No,"",
IF(OR(BG253=FALSE,BH253=FALSE),"",
IF(AND(SUMPRODUCT(--(BI253:BI$1003=TRUE))=0,SUMPRODUCT(--(BJ253:BJ$1003=TRUE))=0),"",Incomplete)))</f>
        <v/>
      </c>
      <c r="AD253" s="10" t="str">
        <f t="shared" si="96"/>
        <v/>
      </c>
      <c r="AE253" s="10"/>
      <c r="AF253" s="10" t="str" cm="1">
        <f t="array" ref="AF253">IF(AF$1=No,"",IF(ISBLANK($A253)=TRUE,"",
IF(SUMPRODUCT(--('Section 11'!$C$4:$C$337=$A253))=0,Incomplete,Complete)))</f>
        <v/>
      </c>
      <c r="AG253" s="10" t="str">
        <f t="shared" si="97"/>
        <v/>
      </c>
      <c r="AH253" s="10" t="str">
        <f t="shared" si="98"/>
        <v/>
      </c>
      <c r="AI253" s="10" t="str">
        <f t="shared" si="99"/>
        <v/>
      </c>
      <c r="AJ253" s="10" t="str">
        <f t="shared" si="100"/>
        <v/>
      </c>
      <c r="AK253" s="10" t="str">
        <f t="shared" si="101"/>
        <v/>
      </c>
      <c r="AL253" s="10" t="str">
        <f t="shared" si="102"/>
        <v/>
      </c>
      <c r="AM253" s="10" t="str">
        <f t="shared" si="103"/>
        <v/>
      </c>
      <c r="AN253" s="10" t="str">
        <f t="shared" si="104"/>
        <v/>
      </c>
      <c r="AO253" s="10" t="str">
        <f t="shared" si="105"/>
        <v/>
      </c>
      <c r="AP253" s="10" t="str">
        <f t="shared" si="106"/>
        <v/>
      </c>
      <c r="AQ253" s="10" t="str">
        <f t="shared" si="107"/>
        <v/>
      </c>
      <c r="AR253" s="10" t="str">
        <f t="shared" si="108"/>
        <v/>
      </c>
      <c r="AS253" s="10" t="str">
        <f t="shared" si="109"/>
        <v/>
      </c>
      <c r="AT253" s="10" t="str">
        <f t="shared" si="110"/>
        <v/>
      </c>
      <c r="AU253" s="10" t="str">
        <f t="shared" si="111"/>
        <v/>
      </c>
      <c r="AV253" s="10" t="str">
        <f t="shared" si="112"/>
        <v/>
      </c>
      <c r="AW253" s="10" t="str">
        <f t="shared" si="113"/>
        <v/>
      </c>
      <c r="AX253" s="10" t="str">
        <f t="shared" si="114"/>
        <v/>
      </c>
      <c r="AY253" s="10" t="str">
        <f t="shared" si="115"/>
        <v/>
      </c>
      <c r="AZ253" s="10" t="str">
        <f t="shared" si="116"/>
        <v/>
      </c>
      <c r="BA253" s="10" t="str">
        <f t="shared" si="117"/>
        <v/>
      </c>
      <c r="BB253" s="10" t="str">
        <f t="shared" si="118"/>
        <v/>
      </c>
      <c r="BC253" s="10" t="str">
        <f t="shared" si="119"/>
        <v/>
      </c>
      <c r="BD253" s="10"/>
      <c r="BE253" s="10" t="str">
        <f t="shared" si="120"/>
        <v/>
      </c>
      <c r="BG253" s="10" t="b">
        <f t="shared" si="123"/>
        <v>1</v>
      </c>
      <c r="BH253" s="10" t="b">
        <f t="shared" si="121"/>
        <v>1</v>
      </c>
      <c r="BI253" s="10" t="b">
        <f t="shared" si="124"/>
        <v>0</v>
      </c>
      <c r="BJ253" s="10" t="b">
        <f t="shared" si="122"/>
        <v>0</v>
      </c>
    </row>
    <row r="254" spans="1:62" x14ac:dyDescent="0.35">
      <c r="A254" s="51"/>
      <c r="B254" s="28"/>
      <c r="C254" s="28" t="s">
        <v>4</v>
      </c>
      <c r="D254" s="28"/>
      <c r="E254" s="28" t="s">
        <v>4</v>
      </c>
      <c r="F254" s="28"/>
      <c r="G254" s="51" t="s">
        <v>4</v>
      </c>
      <c r="H254" s="28"/>
      <c r="I254" s="28" t="s">
        <v>4</v>
      </c>
      <c r="J254" s="28"/>
      <c r="K254" s="28" t="s">
        <v>4</v>
      </c>
      <c r="L254" s="28" t="s">
        <v>454</v>
      </c>
      <c r="M254" s="28"/>
      <c r="N254" s="28"/>
      <c r="O254" s="28" t="s">
        <v>4</v>
      </c>
      <c r="P254" s="51"/>
      <c r="Q254" s="28" t="s">
        <v>4</v>
      </c>
      <c r="R254" s="28"/>
      <c r="S254" s="28" t="s">
        <v>4</v>
      </c>
      <c r="T254" s="28"/>
      <c r="U254" s="28" t="s">
        <v>4</v>
      </c>
      <c r="V254" s="28"/>
      <c r="W254" s="28" t="s">
        <v>4</v>
      </c>
      <c r="X254" s="28"/>
      <c r="Y254" s="28" t="s">
        <v>4</v>
      </c>
      <c r="Z254" s="10" t="str">
        <f>IF(AND('Section 8'!$L$4=No,OR($BG254=FALSE,$BH254=FALSE)),Tab_NotReq,
IF(AND($A254="",$B254="",$D254="",$F254="",$H254="",$J254="",$P254="",$X254="",$AB254="",$AC254=""),"",
IF(COUNTIF($AB254:$BC254,Incomplete)&gt;=1,Incomplete_or_multiple_errors&amp;": "&amp;INDEX($AB$2:$BC$4,1,MATCH(Incomplete,$AB254:$BC254,0)),Complete)))</f>
        <v/>
      </c>
      <c r="AA254" s="27"/>
      <c r="AB254" s="10" t="str">
        <f t="shared" si="95"/>
        <v/>
      </c>
      <c r="AC254" s="10" t="str">
        <f>IF($AC$1=No,"",
IF(OR(BG254=FALSE,BH254=FALSE),"",
IF(AND(SUMPRODUCT(--(BI254:BI$1003=TRUE))=0,SUMPRODUCT(--(BJ254:BJ$1003=TRUE))=0),"",Incomplete)))</f>
        <v/>
      </c>
      <c r="AD254" s="10" t="str">
        <f t="shared" si="96"/>
        <v/>
      </c>
      <c r="AE254" s="10"/>
      <c r="AF254" s="10" t="str" cm="1">
        <f t="array" ref="AF254">IF(AF$1=No,"",IF(ISBLANK($A254)=TRUE,"",
IF(SUMPRODUCT(--('Section 11'!$C$4:$C$337=$A254))=0,Incomplete,Complete)))</f>
        <v/>
      </c>
      <c r="AG254" s="10" t="str">
        <f t="shared" si="97"/>
        <v/>
      </c>
      <c r="AH254" s="10" t="str">
        <f t="shared" si="98"/>
        <v/>
      </c>
      <c r="AI254" s="10" t="str">
        <f t="shared" si="99"/>
        <v/>
      </c>
      <c r="AJ254" s="10" t="str">
        <f t="shared" si="100"/>
        <v/>
      </c>
      <c r="AK254" s="10" t="str">
        <f t="shared" si="101"/>
        <v/>
      </c>
      <c r="AL254" s="10" t="str">
        <f t="shared" si="102"/>
        <v/>
      </c>
      <c r="AM254" s="10" t="str">
        <f t="shared" si="103"/>
        <v/>
      </c>
      <c r="AN254" s="10" t="str">
        <f t="shared" si="104"/>
        <v/>
      </c>
      <c r="AO254" s="10" t="str">
        <f t="shared" si="105"/>
        <v/>
      </c>
      <c r="AP254" s="10" t="str">
        <f t="shared" si="106"/>
        <v/>
      </c>
      <c r="AQ254" s="10" t="str">
        <f t="shared" si="107"/>
        <v/>
      </c>
      <c r="AR254" s="10" t="str">
        <f t="shared" si="108"/>
        <v/>
      </c>
      <c r="AS254" s="10" t="str">
        <f t="shared" si="109"/>
        <v/>
      </c>
      <c r="AT254" s="10" t="str">
        <f t="shared" si="110"/>
        <v/>
      </c>
      <c r="AU254" s="10" t="str">
        <f t="shared" si="111"/>
        <v/>
      </c>
      <c r="AV254" s="10" t="str">
        <f t="shared" si="112"/>
        <v/>
      </c>
      <c r="AW254" s="10" t="str">
        <f t="shared" si="113"/>
        <v/>
      </c>
      <c r="AX254" s="10" t="str">
        <f t="shared" si="114"/>
        <v/>
      </c>
      <c r="AY254" s="10" t="str">
        <f t="shared" si="115"/>
        <v/>
      </c>
      <c r="AZ254" s="10" t="str">
        <f t="shared" si="116"/>
        <v/>
      </c>
      <c r="BA254" s="10" t="str">
        <f t="shared" si="117"/>
        <v/>
      </c>
      <c r="BB254" s="10" t="str">
        <f t="shared" si="118"/>
        <v/>
      </c>
      <c r="BC254" s="10" t="str">
        <f t="shared" si="119"/>
        <v/>
      </c>
      <c r="BD254" s="10"/>
      <c r="BE254" s="10" t="str">
        <f t="shared" si="120"/>
        <v/>
      </c>
      <c r="BG254" s="10" t="b">
        <f t="shared" si="123"/>
        <v>1</v>
      </c>
      <c r="BH254" s="10" t="b">
        <f t="shared" si="121"/>
        <v>1</v>
      </c>
      <c r="BI254" s="10" t="b">
        <f t="shared" si="124"/>
        <v>0</v>
      </c>
      <c r="BJ254" s="10" t="b">
        <f t="shared" si="122"/>
        <v>0</v>
      </c>
    </row>
    <row r="255" spans="1:62" x14ac:dyDescent="0.35">
      <c r="A255" s="51"/>
      <c r="B255" s="28"/>
      <c r="C255" s="28" t="s">
        <v>4</v>
      </c>
      <c r="D255" s="28"/>
      <c r="E255" s="28" t="s">
        <v>4</v>
      </c>
      <c r="F255" s="28"/>
      <c r="G255" s="51" t="s">
        <v>4</v>
      </c>
      <c r="H255" s="28"/>
      <c r="I255" s="28" t="s">
        <v>4</v>
      </c>
      <c r="J255" s="28"/>
      <c r="K255" s="28" t="s">
        <v>4</v>
      </c>
      <c r="L255" s="28" t="s">
        <v>454</v>
      </c>
      <c r="M255" s="28"/>
      <c r="N255" s="28"/>
      <c r="O255" s="28" t="s">
        <v>4</v>
      </c>
      <c r="P255" s="51"/>
      <c r="Q255" s="28" t="s">
        <v>4</v>
      </c>
      <c r="R255" s="28"/>
      <c r="S255" s="28" t="s">
        <v>4</v>
      </c>
      <c r="T255" s="28"/>
      <c r="U255" s="28" t="s">
        <v>4</v>
      </c>
      <c r="V255" s="28"/>
      <c r="W255" s="28" t="s">
        <v>4</v>
      </c>
      <c r="X255" s="28"/>
      <c r="Y255" s="28" t="s">
        <v>4</v>
      </c>
      <c r="Z255" s="10" t="str">
        <f>IF(AND('Section 8'!$L$4=No,OR($BG255=FALSE,$BH255=FALSE)),Tab_NotReq,
IF(AND($A255="",$B255="",$D255="",$F255="",$H255="",$J255="",$P255="",$X255="",$AB255="",$AC255=""),"",
IF(COUNTIF($AB255:$BC255,Incomplete)&gt;=1,Incomplete_or_multiple_errors&amp;": "&amp;INDEX($AB$2:$BC$4,1,MATCH(Incomplete,$AB255:$BC255,0)),Complete)))</f>
        <v/>
      </c>
      <c r="AA255" s="27"/>
      <c r="AB255" s="10" t="str">
        <f t="shared" si="95"/>
        <v/>
      </c>
      <c r="AC255" s="10" t="str">
        <f>IF($AC$1=No,"",
IF(OR(BG255=FALSE,BH255=FALSE),"",
IF(AND(SUMPRODUCT(--(BI255:BI$1003=TRUE))=0,SUMPRODUCT(--(BJ255:BJ$1003=TRUE))=0),"",Incomplete)))</f>
        <v/>
      </c>
      <c r="AD255" s="10" t="str">
        <f t="shared" si="96"/>
        <v/>
      </c>
      <c r="AE255" s="10"/>
      <c r="AF255" s="10" t="str" cm="1">
        <f t="array" ref="AF255">IF(AF$1=No,"",IF(ISBLANK($A255)=TRUE,"",
IF(SUMPRODUCT(--('Section 11'!$C$4:$C$337=$A255))=0,Incomplete,Complete)))</f>
        <v/>
      </c>
      <c r="AG255" s="10" t="str">
        <f t="shared" si="97"/>
        <v/>
      </c>
      <c r="AH255" s="10" t="str">
        <f t="shared" si="98"/>
        <v/>
      </c>
      <c r="AI255" s="10" t="str">
        <f t="shared" si="99"/>
        <v/>
      </c>
      <c r="AJ255" s="10" t="str">
        <f t="shared" si="100"/>
        <v/>
      </c>
      <c r="AK255" s="10" t="str">
        <f t="shared" si="101"/>
        <v/>
      </c>
      <c r="AL255" s="10" t="str">
        <f t="shared" si="102"/>
        <v/>
      </c>
      <c r="AM255" s="10" t="str">
        <f t="shared" si="103"/>
        <v/>
      </c>
      <c r="AN255" s="10" t="str">
        <f t="shared" si="104"/>
        <v/>
      </c>
      <c r="AO255" s="10" t="str">
        <f t="shared" si="105"/>
        <v/>
      </c>
      <c r="AP255" s="10" t="str">
        <f t="shared" si="106"/>
        <v/>
      </c>
      <c r="AQ255" s="10" t="str">
        <f t="shared" si="107"/>
        <v/>
      </c>
      <c r="AR255" s="10" t="str">
        <f t="shared" si="108"/>
        <v/>
      </c>
      <c r="AS255" s="10" t="str">
        <f t="shared" si="109"/>
        <v/>
      </c>
      <c r="AT255" s="10" t="str">
        <f t="shared" si="110"/>
        <v/>
      </c>
      <c r="AU255" s="10" t="str">
        <f t="shared" si="111"/>
        <v/>
      </c>
      <c r="AV255" s="10" t="str">
        <f t="shared" si="112"/>
        <v/>
      </c>
      <c r="AW255" s="10" t="str">
        <f t="shared" si="113"/>
        <v/>
      </c>
      <c r="AX255" s="10" t="str">
        <f t="shared" si="114"/>
        <v/>
      </c>
      <c r="AY255" s="10" t="str">
        <f t="shared" si="115"/>
        <v/>
      </c>
      <c r="AZ255" s="10" t="str">
        <f t="shared" si="116"/>
        <v/>
      </c>
      <c r="BA255" s="10" t="str">
        <f t="shared" si="117"/>
        <v/>
      </c>
      <c r="BB255" s="10" t="str">
        <f t="shared" si="118"/>
        <v/>
      </c>
      <c r="BC255" s="10" t="str">
        <f t="shared" si="119"/>
        <v/>
      </c>
      <c r="BD255" s="10"/>
      <c r="BE255" s="10" t="str">
        <f t="shared" si="120"/>
        <v/>
      </c>
      <c r="BG255" s="10" t="b">
        <f t="shared" si="123"/>
        <v>1</v>
      </c>
      <c r="BH255" s="10" t="b">
        <f t="shared" si="121"/>
        <v>1</v>
      </c>
      <c r="BI255" s="10" t="b">
        <f t="shared" si="124"/>
        <v>0</v>
      </c>
      <c r="BJ255" s="10" t="b">
        <f t="shared" si="122"/>
        <v>0</v>
      </c>
    </row>
    <row r="256" spans="1:62" x14ac:dyDescent="0.35">
      <c r="A256" s="51"/>
      <c r="B256" s="28"/>
      <c r="C256" s="28" t="s">
        <v>4</v>
      </c>
      <c r="D256" s="28"/>
      <c r="E256" s="28" t="s">
        <v>4</v>
      </c>
      <c r="F256" s="28"/>
      <c r="G256" s="51" t="s">
        <v>4</v>
      </c>
      <c r="H256" s="28"/>
      <c r="I256" s="28" t="s">
        <v>4</v>
      </c>
      <c r="J256" s="28"/>
      <c r="K256" s="28" t="s">
        <v>4</v>
      </c>
      <c r="L256" s="28" t="s">
        <v>454</v>
      </c>
      <c r="M256" s="28"/>
      <c r="N256" s="28"/>
      <c r="O256" s="28" t="s">
        <v>4</v>
      </c>
      <c r="P256" s="51"/>
      <c r="Q256" s="28" t="s">
        <v>4</v>
      </c>
      <c r="R256" s="28"/>
      <c r="S256" s="28" t="s">
        <v>4</v>
      </c>
      <c r="T256" s="28"/>
      <c r="U256" s="28" t="s">
        <v>4</v>
      </c>
      <c r="V256" s="28"/>
      <c r="W256" s="28" t="s">
        <v>4</v>
      </c>
      <c r="X256" s="28"/>
      <c r="Y256" s="28" t="s">
        <v>4</v>
      </c>
      <c r="Z256" s="10" t="str">
        <f>IF(AND('Section 8'!$L$4=No,OR($BG256=FALSE,$BH256=FALSE)),Tab_NotReq,
IF(AND($A256="",$B256="",$D256="",$F256="",$H256="",$J256="",$P256="",$X256="",$AB256="",$AC256=""),"",
IF(COUNTIF($AB256:$BC256,Incomplete)&gt;=1,Incomplete_or_multiple_errors&amp;": "&amp;INDEX($AB$2:$BC$4,1,MATCH(Incomplete,$AB256:$BC256,0)),Complete)))</f>
        <v/>
      </c>
      <c r="AA256" s="27"/>
      <c r="AB256" s="10" t="str">
        <f t="shared" si="95"/>
        <v/>
      </c>
      <c r="AC256" s="10" t="str">
        <f>IF($AC$1=No,"",
IF(OR(BG256=FALSE,BH256=FALSE),"",
IF(AND(SUMPRODUCT(--(BI256:BI$1003=TRUE))=0,SUMPRODUCT(--(BJ256:BJ$1003=TRUE))=0),"",Incomplete)))</f>
        <v/>
      </c>
      <c r="AD256" s="10" t="str">
        <f t="shared" si="96"/>
        <v/>
      </c>
      <c r="AE256" s="10"/>
      <c r="AF256" s="10" t="str" cm="1">
        <f t="array" ref="AF256">IF(AF$1=No,"",IF(ISBLANK($A256)=TRUE,"",
IF(SUMPRODUCT(--('Section 11'!$C$4:$C$337=$A256))=0,Incomplete,Complete)))</f>
        <v/>
      </c>
      <c r="AG256" s="10" t="str">
        <f t="shared" si="97"/>
        <v/>
      </c>
      <c r="AH256" s="10" t="str">
        <f t="shared" si="98"/>
        <v/>
      </c>
      <c r="AI256" s="10" t="str">
        <f t="shared" si="99"/>
        <v/>
      </c>
      <c r="AJ256" s="10" t="str">
        <f t="shared" si="100"/>
        <v/>
      </c>
      <c r="AK256" s="10" t="str">
        <f t="shared" si="101"/>
        <v/>
      </c>
      <c r="AL256" s="10" t="str">
        <f t="shared" si="102"/>
        <v/>
      </c>
      <c r="AM256" s="10" t="str">
        <f t="shared" si="103"/>
        <v/>
      </c>
      <c r="AN256" s="10" t="str">
        <f t="shared" si="104"/>
        <v/>
      </c>
      <c r="AO256" s="10" t="str">
        <f t="shared" si="105"/>
        <v/>
      </c>
      <c r="AP256" s="10" t="str">
        <f t="shared" si="106"/>
        <v/>
      </c>
      <c r="AQ256" s="10" t="str">
        <f t="shared" si="107"/>
        <v/>
      </c>
      <c r="AR256" s="10" t="str">
        <f t="shared" si="108"/>
        <v/>
      </c>
      <c r="AS256" s="10" t="str">
        <f t="shared" si="109"/>
        <v/>
      </c>
      <c r="AT256" s="10" t="str">
        <f t="shared" si="110"/>
        <v/>
      </c>
      <c r="AU256" s="10" t="str">
        <f t="shared" si="111"/>
        <v/>
      </c>
      <c r="AV256" s="10" t="str">
        <f t="shared" si="112"/>
        <v/>
      </c>
      <c r="AW256" s="10" t="str">
        <f t="shared" si="113"/>
        <v/>
      </c>
      <c r="AX256" s="10" t="str">
        <f t="shared" si="114"/>
        <v/>
      </c>
      <c r="AY256" s="10" t="str">
        <f t="shared" si="115"/>
        <v/>
      </c>
      <c r="AZ256" s="10" t="str">
        <f t="shared" si="116"/>
        <v/>
      </c>
      <c r="BA256" s="10" t="str">
        <f t="shared" si="117"/>
        <v/>
      </c>
      <c r="BB256" s="10" t="str">
        <f t="shared" si="118"/>
        <v/>
      </c>
      <c r="BC256" s="10" t="str">
        <f t="shared" si="119"/>
        <v/>
      </c>
      <c r="BD256" s="10"/>
      <c r="BE256" s="10" t="str">
        <f t="shared" si="120"/>
        <v/>
      </c>
      <c r="BG256" s="10" t="b">
        <f t="shared" si="123"/>
        <v>1</v>
      </c>
      <c r="BH256" s="10" t="b">
        <f t="shared" si="121"/>
        <v>1</v>
      </c>
      <c r="BI256" s="10" t="b">
        <f t="shared" si="124"/>
        <v>0</v>
      </c>
      <c r="BJ256" s="10" t="b">
        <f t="shared" si="122"/>
        <v>0</v>
      </c>
    </row>
    <row r="257" spans="1:62" x14ac:dyDescent="0.35">
      <c r="A257" s="51"/>
      <c r="B257" s="28"/>
      <c r="C257" s="28" t="s">
        <v>4</v>
      </c>
      <c r="D257" s="28"/>
      <c r="E257" s="28" t="s">
        <v>4</v>
      </c>
      <c r="F257" s="28"/>
      <c r="G257" s="51" t="s">
        <v>4</v>
      </c>
      <c r="H257" s="28"/>
      <c r="I257" s="28" t="s">
        <v>4</v>
      </c>
      <c r="J257" s="28"/>
      <c r="K257" s="28" t="s">
        <v>4</v>
      </c>
      <c r="L257" s="28" t="s">
        <v>454</v>
      </c>
      <c r="M257" s="28"/>
      <c r="N257" s="28"/>
      <c r="O257" s="28" t="s">
        <v>4</v>
      </c>
      <c r="P257" s="51"/>
      <c r="Q257" s="28" t="s">
        <v>4</v>
      </c>
      <c r="R257" s="28"/>
      <c r="S257" s="28" t="s">
        <v>4</v>
      </c>
      <c r="T257" s="28"/>
      <c r="U257" s="28" t="s">
        <v>4</v>
      </c>
      <c r="V257" s="28"/>
      <c r="W257" s="28" t="s">
        <v>4</v>
      </c>
      <c r="X257" s="28"/>
      <c r="Y257" s="28" t="s">
        <v>4</v>
      </c>
      <c r="Z257" s="10" t="str">
        <f>IF(AND('Section 8'!$L$4=No,OR($BG257=FALSE,$BH257=FALSE)),Tab_NotReq,
IF(AND($A257="",$B257="",$D257="",$F257="",$H257="",$J257="",$P257="",$X257="",$AB257="",$AC257=""),"",
IF(COUNTIF($AB257:$BC257,Incomplete)&gt;=1,Incomplete_or_multiple_errors&amp;": "&amp;INDEX($AB$2:$BC$4,1,MATCH(Incomplete,$AB257:$BC257,0)),Complete)))</f>
        <v/>
      </c>
      <c r="AA257" s="27"/>
      <c r="AB257" s="10" t="str">
        <f t="shared" si="95"/>
        <v/>
      </c>
      <c r="AC257" s="10" t="str">
        <f>IF($AC$1=No,"",
IF(OR(BG257=FALSE,BH257=FALSE),"",
IF(AND(SUMPRODUCT(--(BI257:BI$1003=TRUE))=0,SUMPRODUCT(--(BJ257:BJ$1003=TRUE))=0),"",Incomplete)))</f>
        <v/>
      </c>
      <c r="AD257" s="10" t="str">
        <f t="shared" si="96"/>
        <v/>
      </c>
      <c r="AE257" s="10"/>
      <c r="AF257" s="10" t="str" cm="1">
        <f t="array" ref="AF257">IF(AF$1=No,"",IF(ISBLANK($A257)=TRUE,"",
IF(SUMPRODUCT(--('Section 11'!$C$4:$C$337=$A257))=0,Incomplete,Complete)))</f>
        <v/>
      </c>
      <c r="AG257" s="10" t="str">
        <f t="shared" si="97"/>
        <v/>
      </c>
      <c r="AH257" s="10" t="str">
        <f t="shared" si="98"/>
        <v/>
      </c>
      <c r="AI257" s="10" t="str">
        <f t="shared" si="99"/>
        <v/>
      </c>
      <c r="AJ257" s="10" t="str">
        <f t="shared" si="100"/>
        <v/>
      </c>
      <c r="AK257" s="10" t="str">
        <f t="shared" si="101"/>
        <v/>
      </c>
      <c r="AL257" s="10" t="str">
        <f t="shared" si="102"/>
        <v/>
      </c>
      <c r="AM257" s="10" t="str">
        <f t="shared" si="103"/>
        <v/>
      </c>
      <c r="AN257" s="10" t="str">
        <f t="shared" si="104"/>
        <v/>
      </c>
      <c r="AO257" s="10" t="str">
        <f t="shared" si="105"/>
        <v/>
      </c>
      <c r="AP257" s="10" t="str">
        <f t="shared" si="106"/>
        <v/>
      </c>
      <c r="AQ257" s="10" t="str">
        <f t="shared" si="107"/>
        <v/>
      </c>
      <c r="AR257" s="10" t="str">
        <f t="shared" si="108"/>
        <v/>
      </c>
      <c r="AS257" s="10" t="str">
        <f t="shared" si="109"/>
        <v/>
      </c>
      <c r="AT257" s="10" t="str">
        <f t="shared" si="110"/>
        <v/>
      </c>
      <c r="AU257" s="10" t="str">
        <f t="shared" si="111"/>
        <v/>
      </c>
      <c r="AV257" s="10" t="str">
        <f t="shared" si="112"/>
        <v/>
      </c>
      <c r="AW257" s="10" t="str">
        <f t="shared" si="113"/>
        <v/>
      </c>
      <c r="AX257" s="10" t="str">
        <f t="shared" si="114"/>
        <v/>
      </c>
      <c r="AY257" s="10" t="str">
        <f t="shared" si="115"/>
        <v/>
      </c>
      <c r="AZ257" s="10" t="str">
        <f t="shared" si="116"/>
        <v/>
      </c>
      <c r="BA257" s="10" t="str">
        <f t="shared" si="117"/>
        <v/>
      </c>
      <c r="BB257" s="10" t="str">
        <f t="shared" si="118"/>
        <v/>
      </c>
      <c r="BC257" s="10" t="str">
        <f t="shared" si="119"/>
        <v/>
      </c>
      <c r="BD257" s="10"/>
      <c r="BE257" s="10" t="str">
        <f t="shared" si="120"/>
        <v/>
      </c>
      <c r="BG257" s="10" t="b">
        <f t="shared" si="123"/>
        <v>1</v>
      </c>
      <c r="BH257" s="10" t="b">
        <f t="shared" si="121"/>
        <v>1</v>
      </c>
      <c r="BI257" s="10" t="b">
        <f t="shared" si="124"/>
        <v>0</v>
      </c>
      <c r="BJ257" s="10" t="b">
        <f t="shared" si="122"/>
        <v>0</v>
      </c>
    </row>
    <row r="258" spans="1:62" x14ac:dyDescent="0.35">
      <c r="A258" s="51"/>
      <c r="B258" s="28"/>
      <c r="C258" s="28" t="s">
        <v>4</v>
      </c>
      <c r="D258" s="28"/>
      <c r="E258" s="28" t="s">
        <v>4</v>
      </c>
      <c r="F258" s="28"/>
      <c r="G258" s="51" t="s">
        <v>4</v>
      </c>
      <c r="H258" s="28"/>
      <c r="I258" s="28" t="s">
        <v>4</v>
      </c>
      <c r="J258" s="28"/>
      <c r="K258" s="28" t="s">
        <v>4</v>
      </c>
      <c r="L258" s="28" t="s">
        <v>454</v>
      </c>
      <c r="M258" s="28"/>
      <c r="N258" s="28"/>
      <c r="O258" s="28" t="s">
        <v>4</v>
      </c>
      <c r="P258" s="51"/>
      <c r="Q258" s="28" t="s">
        <v>4</v>
      </c>
      <c r="R258" s="28"/>
      <c r="S258" s="28" t="s">
        <v>4</v>
      </c>
      <c r="T258" s="28"/>
      <c r="U258" s="28" t="s">
        <v>4</v>
      </c>
      <c r="V258" s="28"/>
      <c r="W258" s="28" t="s">
        <v>4</v>
      </c>
      <c r="X258" s="28"/>
      <c r="Y258" s="28" t="s">
        <v>4</v>
      </c>
      <c r="Z258" s="10" t="str">
        <f>IF(AND('Section 8'!$L$4=No,OR($BG258=FALSE,$BH258=FALSE)),Tab_NotReq,
IF(AND($A258="",$B258="",$D258="",$F258="",$H258="",$J258="",$P258="",$X258="",$AB258="",$AC258=""),"",
IF(COUNTIF($AB258:$BC258,Incomplete)&gt;=1,Incomplete_or_multiple_errors&amp;": "&amp;INDEX($AB$2:$BC$4,1,MATCH(Incomplete,$AB258:$BC258,0)),Complete)))</f>
        <v/>
      </c>
      <c r="AA258" s="27"/>
      <c r="AB258" s="10" t="str">
        <f t="shared" si="95"/>
        <v/>
      </c>
      <c r="AC258" s="10" t="str">
        <f>IF($AC$1=No,"",
IF(OR(BG258=FALSE,BH258=FALSE),"",
IF(AND(SUMPRODUCT(--(BI258:BI$1003=TRUE))=0,SUMPRODUCT(--(BJ258:BJ$1003=TRUE))=0),"",Incomplete)))</f>
        <v/>
      </c>
      <c r="AD258" s="10" t="str">
        <f t="shared" si="96"/>
        <v/>
      </c>
      <c r="AE258" s="10"/>
      <c r="AF258" s="10" t="str" cm="1">
        <f t="array" ref="AF258">IF(AF$1=No,"",IF(ISBLANK($A258)=TRUE,"",
IF(SUMPRODUCT(--('Section 11'!$C$4:$C$337=$A258))=0,Incomplete,Complete)))</f>
        <v/>
      </c>
      <c r="AG258" s="10" t="str">
        <f t="shared" si="97"/>
        <v/>
      </c>
      <c r="AH258" s="10" t="str">
        <f t="shared" si="98"/>
        <v/>
      </c>
      <c r="AI258" s="10" t="str">
        <f t="shared" si="99"/>
        <v/>
      </c>
      <c r="AJ258" s="10" t="str">
        <f t="shared" si="100"/>
        <v/>
      </c>
      <c r="AK258" s="10" t="str">
        <f t="shared" si="101"/>
        <v/>
      </c>
      <c r="AL258" s="10" t="str">
        <f t="shared" si="102"/>
        <v/>
      </c>
      <c r="AM258" s="10" t="str">
        <f t="shared" si="103"/>
        <v/>
      </c>
      <c r="AN258" s="10" t="str">
        <f t="shared" si="104"/>
        <v/>
      </c>
      <c r="AO258" s="10" t="str">
        <f t="shared" si="105"/>
        <v/>
      </c>
      <c r="AP258" s="10" t="str">
        <f t="shared" si="106"/>
        <v/>
      </c>
      <c r="AQ258" s="10" t="str">
        <f t="shared" si="107"/>
        <v/>
      </c>
      <c r="AR258" s="10" t="str">
        <f t="shared" si="108"/>
        <v/>
      </c>
      <c r="AS258" s="10" t="str">
        <f t="shared" si="109"/>
        <v/>
      </c>
      <c r="AT258" s="10" t="str">
        <f t="shared" si="110"/>
        <v/>
      </c>
      <c r="AU258" s="10" t="str">
        <f t="shared" si="111"/>
        <v/>
      </c>
      <c r="AV258" s="10" t="str">
        <f t="shared" si="112"/>
        <v/>
      </c>
      <c r="AW258" s="10" t="str">
        <f t="shared" si="113"/>
        <v/>
      </c>
      <c r="AX258" s="10" t="str">
        <f t="shared" si="114"/>
        <v/>
      </c>
      <c r="AY258" s="10" t="str">
        <f t="shared" si="115"/>
        <v/>
      </c>
      <c r="AZ258" s="10" t="str">
        <f t="shared" si="116"/>
        <v/>
      </c>
      <c r="BA258" s="10" t="str">
        <f t="shared" si="117"/>
        <v/>
      </c>
      <c r="BB258" s="10" t="str">
        <f t="shared" si="118"/>
        <v/>
      </c>
      <c r="BC258" s="10" t="str">
        <f t="shared" si="119"/>
        <v/>
      </c>
      <c r="BD258" s="10"/>
      <c r="BE258" s="10" t="str">
        <f t="shared" si="120"/>
        <v/>
      </c>
      <c r="BG258" s="10" t="b">
        <f t="shared" si="123"/>
        <v>1</v>
      </c>
      <c r="BH258" s="10" t="b">
        <f t="shared" si="121"/>
        <v>1</v>
      </c>
      <c r="BI258" s="10" t="b">
        <f t="shared" si="124"/>
        <v>0</v>
      </c>
      <c r="BJ258" s="10" t="b">
        <f t="shared" si="122"/>
        <v>0</v>
      </c>
    </row>
    <row r="259" spans="1:62" x14ac:dyDescent="0.35">
      <c r="A259" s="51"/>
      <c r="B259" s="28"/>
      <c r="C259" s="28" t="s">
        <v>4</v>
      </c>
      <c r="D259" s="28"/>
      <c r="E259" s="28" t="s">
        <v>4</v>
      </c>
      <c r="F259" s="28"/>
      <c r="G259" s="51" t="s">
        <v>4</v>
      </c>
      <c r="H259" s="28"/>
      <c r="I259" s="28" t="s">
        <v>4</v>
      </c>
      <c r="J259" s="28"/>
      <c r="K259" s="28" t="s">
        <v>4</v>
      </c>
      <c r="L259" s="28" t="s">
        <v>454</v>
      </c>
      <c r="M259" s="28"/>
      <c r="N259" s="28"/>
      <c r="O259" s="28" t="s">
        <v>4</v>
      </c>
      <c r="P259" s="51"/>
      <c r="Q259" s="28" t="s">
        <v>4</v>
      </c>
      <c r="R259" s="28"/>
      <c r="S259" s="28" t="s">
        <v>4</v>
      </c>
      <c r="T259" s="28"/>
      <c r="U259" s="28" t="s">
        <v>4</v>
      </c>
      <c r="V259" s="28"/>
      <c r="W259" s="28" t="s">
        <v>4</v>
      </c>
      <c r="X259" s="28"/>
      <c r="Y259" s="28" t="s">
        <v>4</v>
      </c>
      <c r="Z259" s="10" t="str">
        <f>IF(AND('Section 8'!$L$4=No,OR($BG259=FALSE,$BH259=FALSE)),Tab_NotReq,
IF(AND($A259="",$B259="",$D259="",$F259="",$H259="",$J259="",$P259="",$X259="",$AB259="",$AC259=""),"",
IF(COUNTIF($AB259:$BC259,Incomplete)&gt;=1,Incomplete_or_multiple_errors&amp;": "&amp;INDEX($AB$2:$BC$4,1,MATCH(Incomplete,$AB259:$BC259,0)),Complete)))</f>
        <v/>
      </c>
      <c r="AA259" s="27"/>
      <c r="AB259" s="10" t="str">
        <f t="shared" si="95"/>
        <v/>
      </c>
      <c r="AC259" s="10" t="str">
        <f>IF($AC$1=No,"",
IF(OR(BG259=FALSE,BH259=FALSE),"",
IF(AND(SUMPRODUCT(--(BI259:BI$1003=TRUE))=0,SUMPRODUCT(--(BJ259:BJ$1003=TRUE))=0),"",Incomplete)))</f>
        <v/>
      </c>
      <c r="AD259" s="10" t="str">
        <f t="shared" si="96"/>
        <v/>
      </c>
      <c r="AE259" s="10"/>
      <c r="AF259" s="10" t="str" cm="1">
        <f t="array" ref="AF259">IF(AF$1=No,"",IF(ISBLANK($A259)=TRUE,"",
IF(SUMPRODUCT(--('Section 11'!$C$4:$C$337=$A259))=0,Incomplete,Complete)))</f>
        <v/>
      </c>
      <c r="AG259" s="10" t="str">
        <f t="shared" si="97"/>
        <v/>
      </c>
      <c r="AH259" s="10" t="str">
        <f t="shared" si="98"/>
        <v/>
      </c>
      <c r="AI259" s="10" t="str">
        <f t="shared" si="99"/>
        <v/>
      </c>
      <c r="AJ259" s="10" t="str">
        <f t="shared" si="100"/>
        <v/>
      </c>
      <c r="AK259" s="10" t="str">
        <f t="shared" si="101"/>
        <v/>
      </c>
      <c r="AL259" s="10" t="str">
        <f t="shared" si="102"/>
        <v/>
      </c>
      <c r="AM259" s="10" t="str">
        <f t="shared" si="103"/>
        <v/>
      </c>
      <c r="AN259" s="10" t="str">
        <f t="shared" si="104"/>
        <v/>
      </c>
      <c r="AO259" s="10" t="str">
        <f t="shared" si="105"/>
        <v/>
      </c>
      <c r="AP259" s="10" t="str">
        <f t="shared" si="106"/>
        <v/>
      </c>
      <c r="AQ259" s="10" t="str">
        <f t="shared" si="107"/>
        <v/>
      </c>
      <c r="AR259" s="10" t="str">
        <f t="shared" si="108"/>
        <v/>
      </c>
      <c r="AS259" s="10" t="str">
        <f t="shared" si="109"/>
        <v/>
      </c>
      <c r="AT259" s="10" t="str">
        <f t="shared" si="110"/>
        <v/>
      </c>
      <c r="AU259" s="10" t="str">
        <f t="shared" si="111"/>
        <v/>
      </c>
      <c r="AV259" s="10" t="str">
        <f t="shared" si="112"/>
        <v/>
      </c>
      <c r="AW259" s="10" t="str">
        <f t="shared" si="113"/>
        <v/>
      </c>
      <c r="AX259" s="10" t="str">
        <f t="shared" si="114"/>
        <v/>
      </c>
      <c r="AY259" s="10" t="str">
        <f t="shared" si="115"/>
        <v/>
      </c>
      <c r="AZ259" s="10" t="str">
        <f t="shared" si="116"/>
        <v/>
      </c>
      <c r="BA259" s="10" t="str">
        <f t="shared" si="117"/>
        <v/>
      </c>
      <c r="BB259" s="10" t="str">
        <f t="shared" si="118"/>
        <v/>
      </c>
      <c r="BC259" s="10" t="str">
        <f t="shared" si="119"/>
        <v/>
      </c>
      <c r="BD259" s="10"/>
      <c r="BE259" s="10" t="str">
        <f t="shared" si="120"/>
        <v/>
      </c>
      <c r="BG259" s="10" t="b">
        <f t="shared" si="123"/>
        <v>1</v>
      </c>
      <c r="BH259" s="10" t="b">
        <f t="shared" si="121"/>
        <v>1</v>
      </c>
      <c r="BI259" s="10" t="b">
        <f t="shared" si="124"/>
        <v>0</v>
      </c>
      <c r="BJ259" s="10" t="b">
        <f t="shared" si="122"/>
        <v>0</v>
      </c>
    </row>
    <row r="260" spans="1:62" x14ac:dyDescent="0.35">
      <c r="A260" s="51"/>
      <c r="B260" s="28"/>
      <c r="C260" s="28" t="s">
        <v>4</v>
      </c>
      <c r="D260" s="28"/>
      <c r="E260" s="28" t="s">
        <v>4</v>
      </c>
      <c r="F260" s="28"/>
      <c r="G260" s="51" t="s">
        <v>4</v>
      </c>
      <c r="H260" s="28"/>
      <c r="I260" s="28" t="s">
        <v>4</v>
      </c>
      <c r="J260" s="28"/>
      <c r="K260" s="28" t="s">
        <v>4</v>
      </c>
      <c r="L260" s="28" t="s">
        <v>454</v>
      </c>
      <c r="M260" s="28"/>
      <c r="N260" s="28"/>
      <c r="O260" s="28" t="s">
        <v>4</v>
      </c>
      <c r="P260" s="51"/>
      <c r="Q260" s="28" t="s">
        <v>4</v>
      </c>
      <c r="R260" s="28"/>
      <c r="S260" s="28" t="s">
        <v>4</v>
      </c>
      <c r="T260" s="28"/>
      <c r="U260" s="28" t="s">
        <v>4</v>
      </c>
      <c r="V260" s="28"/>
      <c r="W260" s="28" t="s">
        <v>4</v>
      </c>
      <c r="X260" s="28"/>
      <c r="Y260" s="28" t="s">
        <v>4</v>
      </c>
      <c r="Z260" s="10" t="str">
        <f>IF(AND('Section 8'!$L$4=No,OR($BG260=FALSE,$BH260=FALSE)),Tab_NotReq,
IF(AND($A260="",$B260="",$D260="",$F260="",$H260="",$J260="",$P260="",$X260="",$AB260="",$AC260=""),"",
IF(COUNTIF($AB260:$BC260,Incomplete)&gt;=1,Incomplete_or_multiple_errors&amp;": "&amp;INDEX($AB$2:$BC$4,1,MATCH(Incomplete,$AB260:$BC260,0)),Complete)))</f>
        <v/>
      </c>
      <c r="AA260" s="27"/>
      <c r="AB260" s="10" t="str">
        <f t="shared" ref="AB260:AB323" si="125">IF(AB$1=No,"",
IF(AND(
$A260="", OR(BG260=FALSE,BH260=FALSE)),
Incomplete,""))</f>
        <v/>
      </c>
      <c r="AC260" s="10" t="str">
        <f>IF($AC$1=No,"",
IF(OR(BG260=FALSE,BH260=FALSE),"",
IF(AND(SUMPRODUCT(--(BI260:BI$1003=TRUE))=0,SUMPRODUCT(--(BJ260:BJ$1003=TRUE))=0),"",Incomplete)))</f>
        <v/>
      </c>
      <c r="AD260" s="10" t="str">
        <f t="shared" ref="AD260:AD323" si="126">IF(AD$1=No,"",IF($A260="", "",
IF(AND(L260=Not_reasonably_accessible, OR(M260&lt;&gt;"",N260&lt;&gt;"",AND(O260&lt;&gt;"",O260&lt;&gt;No))=TRUE)=TRUE, Incomplete, "")))</f>
        <v/>
      </c>
      <c r="AE260" s="10"/>
      <c r="AF260" s="10" t="str" cm="1">
        <f t="array" ref="AF260">IF(AF$1=No,"",IF(ISBLANK($A260)=TRUE,"",
IF(SUMPRODUCT(--('Section 11'!$C$4:$C$337=$A260))=0,Incomplete,Complete)))</f>
        <v/>
      </c>
      <c r="AG260" s="10" t="str">
        <f t="shared" ref="AG260:AG323" si="127">IF($AG$1=No,"",IF($A260="","",IF(B260="",Incomplete,IF(ISERROR(VLOOKUP(B260,APP_Codes,1,FALSE))=TRUE,Incomplete,Complete))))</f>
        <v/>
      </c>
      <c r="AH260" s="10" t="str">
        <f t="shared" ref="AH260:AH323" si="128">IF($AH$1=No,"",IF($A260="","",IF(C260="",Incomplete,IF(ISERROR(VLOOKUP(C260,YesNo_CBI,1,FALSE))=TRUE,Incomplete,Complete))))</f>
        <v/>
      </c>
      <c r="AI260" s="10" t="str">
        <f t="shared" ref="AI260:AI323" si="129">IF($AI$1=No,"",IF($A260="","",IF(D260="",Incomplete,IF(ISERROR(VLOOKUP(D260,SF_Codes,1,FALSE))=TRUE,Incomplete,Complete))))</f>
        <v/>
      </c>
      <c r="AJ260" s="10" t="str">
        <f t="shared" ref="AJ260:AJ323" si="130">IF($AJ$1=No,"",IF($A260="","",IF(E260="",Incomplete,IF(ISERROR(VLOOKUP(E260,YesNo_CBI,1,FALSE))=TRUE,Incomplete,Complete))))</f>
        <v/>
      </c>
      <c r="AK260" s="10" t="str">
        <f t="shared" ref="AK260:AK323" si="131">IF($AK$1=No,"",IF($A260="","",
IF(AND(F260="",OR(G260="",G260=No)),"",
IF(AND(F260="",OR(G260&lt;&gt;"",G260&lt;&gt;No)),Incomplete,
IF(AND(F260&lt;&gt;"",G260="")=TRUE,Incomplete,
IF(ISERROR(VLOOKUP(G260,YesNo_CBI,1,FALSE))=TRUE,
Incomplete,Complete))))))</f>
        <v/>
      </c>
      <c r="AL260" s="10" t="str">
        <f t="shared" ref="AL260:AL323" si="132">IF($AL$1=No,"",IF($A260="","",
IF(AND(H260="",OR(I260="",I260=No)),"",
IF(AND(H260="",OR(I260&lt;&gt;"",I260&lt;&gt;No)),Incomplete,
IF(AND(H260&lt;&gt;"",I260="")=TRUE,Incomplete,
IF(ISERROR(VLOOKUP(I260,YesNo_CBI,1,FALSE))=TRUE,
Incomplete,Complete))))))</f>
        <v/>
      </c>
      <c r="AM260" s="10" t="str">
        <f t="shared" ref="AM260:AM323" si="133">IF(AM$1=No, "", IF($A260="", "", IF($J260="", Incomplete, Complete)))</f>
        <v/>
      </c>
      <c r="AN260" s="10" t="str">
        <f t="shared" ref="AN260:AN323" si="134">IF(AN$1=No,"",IF($A260="","",IF(K260="",Incomplete,IF(ISERROR(VLOOKUP(K260,YesNo_CBI,1,FALSE))=TRUE,Incomplete,Complete))))</f>
        <v/>
      </c>
      <c r="AO260" s="10" t="str">
        <f t="shared" ref="AO260:AO323" si="135">IF($AO$1=No,"",IF($A260="","",IF(L260="",Incomplete,IF(ISERROR(VLOOKUP(L260,NRA,1,FALSE))=TRUE,Incomplete,Complete))))</f>
        <v/>
      </c>
      <c r="AP260" s="10" t="str">
        <f t="shared" ref="AP260:AP323" si="136">IF(AP$1=No,"",IF($A260="","",
IF(AD260=Incomplete, "",
IF(AND(L260=Not_reasonably_accessible,M260=""),"",
IF(AND(L260=Reasonably_accessible,OR(M260="",M260&lt;0,M260&gt;100)),Incomplete,
IF(LEN(M260)-LEN(INT(M260))&gt;5, Incomplete,
Complete))))))</f>
        <v/>
      </c>
      <c r="AQ260" s="10" t="str">
        <f t="shared" ref="AQ260:AQ323" si="137">IF(AQ$1=No,"",IF($A260="","",
IF(AD260=Incomplete,"",
IF(AND(L260=Not_reasonably_accessible,N260=""),"",
IF(AND(L260=Reasonably_accessible,OR(N260="",N260&lt;0,N260&gt;100,N260&lt;M260)),Incomplete,
IF(LEN(N260)-LEN(INT(N260))&gt;5,Incomplete,
Complete))))))</f>
        <v/>
      </c>
      <c r="AR260" s="10" t="str">
        <f t="shared" ref="AR260:AR323" si="138">IF(AR$1=No,"",IF($A260="","",
IF(AD260=Incomplete, "",IF(AND(L260=Not_reasonably_accessible,OR(O260=No,O260="")),"",
IF(AND(L260=Reasonably_accessible,O260=""),Incomplete,
IF(ISERROR(VLOOKUP(O260,YesNo_CBI,1,FALSE))=TRUE,Incomplete,
Complete))))))</f>
        <v/>
      </c>
      <c r="AS260" s="10" t="str">
        <f t="shared" ref="AS260:AS323" si="139">IF(AS$1=No,"",IF($A260="","",IF(P260="",Incomplete,IF(ISERROR(VLOOKUP(P260,Yes_No,1,FALSE))=TRUE,Incomplete,Complete))))</f>
        <v/>
      </c>
      <c r="AT260" s="10" t="str">
        <f t="shared" ref="AT260:AT323" si="140">IF(AT$1=No,"",IF($A260="","",IF(Q260="",Incomplete,IF(ISERROR(VLOOKUP(Q260,YesNo_CBI,1,FALSE))=TRUE,Incomplete,Complete))))</f>
        <v/>
      </c>
      <c r="AU260" s="10" t="str">
        <f t="shared" ref="AU260:AU323" si="141">IF(AU$1=No,"",IF($A260="","",
IF(R260="",Incomplete,
IF(ISERROR(VLOOKUP(R260,Yes_No,1,FALSE))=TRUE,Incomplete,Complete))))</f>
        <v/>
      </c>
      <c r="AV260" s="10" t="str">
        <f t="shared" ref="AV260:AV323" si="142">IF(AV$1=No,"",IF($A260="","",
IF(S260="",Incomplete,
IF(ISERROR(VLOOKUP(S260,YesNo_CBI,1,FALSE))=TRUE,Incomplete,Complete))))</f>
        <v/>
      </c>
      <c r="AW260" s="10" t="str">
        <f t="shared" ref="AW260:AW323" si="143">IF(AW$1=No,"",IF($A260="","",
IF(T260="",Incomplete,
IF(ISERROR(VLOOKUP(T260,Yes_No,1,FALSE))=TRUE,Incomplete,Complete))))</f>
        <v/>
      </c>
      <c r="AX260" s="10" t="str">
        <f t="shared" ref="AX260:AX323" si="144">IF(AX$1=No,"",IF($A260="","",
IF(U260="",Incomplete,
IF(ISERROR(VLOOKUP(U260,YesNo_CBI,1,FALSE))=TRUE,Incomplete,Complete))))</f>
        <v/>
      </c>
      <c r="AY260" s="10" t="str">
        <f t="shared" ref="AY260:AY323" si="145">IF(AY$1=No,"",IF($A260="","",
IF(V260="",Incomplete,
IF(ISERROR(VLOOKUP(V260,Yes_No,1,FALSE))=TRUE,Incomplete,Complete))))</f>
        <v/>
      </c>
      <c r="AZ260" s="10" t="str">
        <f t="shared" ref="AZ260:AZ323" si="146">IF(AZ$1=No,"",IF($A260="","",
IF(W260="",Incomplete,
IF(ISERROR(VLOOKUP(W260,YesNo_CBI,1,FALSE))=TRUE,Incomplete,Complete))))</f>
        <v/>
      </c>
      <c r="BA260" s="10" t="str">
        <f t="shared" ref="BA260:BA323" si="147">IF(BA$1=No,"",IF($A260="","",
IF(AND(X260="",Y260=""),"",
IF(AND(X260="",Y260&lt;&gt;""),Incomplete,
IF(X260&lt;&gt;"",Complete)))))</f>
        <v/>
      </c>
      <c r="BB260" s="10" t="str">
        <f t="shared" ref="BB260:BB323" si="148">IF(BB$1=No,"",IF($A260="","",
IF(AND(X260="",Y260=""),"",
IF(BA260=Incomplete,"",
IF(AND(X260&lt;&gt;"",Y260=""),Incomplete,
IF(ISERROR(VLOOKUP($Y260,YesNo_CBI,1,FALSE))=TRUE,Incomplete,Complete))))))</f>
        <v/>
      </c>
      <c r="BC260" s="10" t="str">
        <f t="shared" ref="BC260:BC323" si="149">IF($BC$1=No,"",IF($A260="","",
IF(AND(X260="",OR(Y260="",Y260=No)),"",
IF(AND(X260="",OR(Y260&lt;&gt;"",Y260&lt;&gt;No)),Incomplete,
IF(AND(X260&lt;&gt;"",Y260="")=TRUE,Incomplete,
IF(ISERROR(VLOOKUP(Y260,YesNo_CBI,1,FALSE))=TRUE,
Incomplete,Complete))))))</f>
        <v/>
      </c>
      <c r="BD260" s="10"/>
      <c r="BE260" s="10" t="str">
        <f t="shared" ref="BE260:BE323" si="150" xml:space="preserve"> CONCATENATE(A260,B260,D260)</f>
        <v/>
      </c>
      <c r="BG260" s="10" t="b">
        <f t="shared" si="123"/>
        <v>1</v>
      </c>
      <c r="BH260" s="10" t="b">
        <f t="shared" ref="BH260:BH323" si="151">AND(OR($C260="",$C260=No),OR($E260="",$E260=No),OR($G260="",$G260=No),OR($I260="",$I260=No),OR($K260="",$K260=No),OR($L260="",$L260=Reasonably_accessible),OR($O260="",$O260=No),OR($Q260="",$Q260=No),OR($S260="",$S260=No),OR($U260="",$U260=No),OR($W260="",$W260=No),OR($Y260="",$Y260=No))</f>
        <v>1</v>
      </c>
      <c r="BI260" s="10" t="b">
        <f t="shared" si="124"/>
        <v>0</v>
      </c>
      <c r="BJ260" s="10" t="b">
        <f t="shared" ref="BJ260:BJ323" si="152">OR(AND($C261&lt;&gt;"",$C261&lt;&gt;No),AND($E261&lt;&gt;"",$E261&lt;&gt;No),AND($G261&lt;&gt;"",$G261&lt;&gt;No),AND($I261&lt;&gt;"",$I261&lt;&gt;No),AND($K261&lt;&gt;"",$K261&lt;&gt;No),AND($L261&lt;&gt;"",$L261&lt;&gt;Reasonably_accessible),AND($O261&lt;&gt;"",$O261&lt;&gt;No),AND($Q261&lt;&gt;"",$Q261&lt;&gt;No),AND($S261&lt;&gt;"",$S261&lt;&gt;No),AND($U261&lt;&gt;"",$U261&lt;&gt;No),AND($W261&lt;&gt;"",$W261&lt;&gt;No),AND($Y261&lt;&gt;"",$Y261&lt;&gt;No))</f>
        <v>0</v>
      </c>
    </row>
    <row r="261" spans="1:62" x14ac:dyDescent="0.35">
      <c r="A261" s="51"/>
      <c r="B261" s="28"/>
      <c r="C261" s="28" t="s">
        <v>4</v>
      </c>
      <c r="D261" s="28"/>
      <c r="E261" s="28" t="s">
        <v>4</v>
      </c>
      <c r="F261" s="28"/>
      <c r="G261" s="51" t="s">
        <v>4</v>
      </c>
      <c r="H261" s="28"/>
      <c r="I261" s="28" t="s">
        <v>4</v>
      </c>
      <c r="J261" s="28"/>
      <c r="K261" s="28" t="s">
        <v>4</v>
      </c>
      <c r="L261" s="28" t="s">
        <v>454</v>
      </c>
      <c r="M261" s="28"/>
      <c r="N261" s="28"/>
      <c r="O261" s="28" t="s">
        <v>4</v>
      </c>
      <c r="P261" s="51"/>
      <c r="Q261" s="28" t="s">
        <v>4</v>
      </c>
      <c r="R261" s="28"/>
      <c r="S261" s="28" t="s">
        <v>4</v>
      </c>
      <c r="T261" s="28"/>
      <c r="U261" s="28" t="s">
        <v>4</v>
      </c>
      <c r="V261" s="28"/>
      <c r="W261" s="28" t="s">
        <v>4</v>
      </c>
      <c r="X261" s="28"/>
      <c r="Y261" s="28" t="s">
        <v>4</v>
      </c>
      <c r="Z261" s="10" t="str">
        <f>IF(AND('Section 8'!$L$4=No,OR($BG261=FALSE,$BH261=FALSE)),Tab_NotReq,
IF(AND($A261="",$B261="",$D261="",$F261="",$H261="",$J261="",$P261="",$X261="",$AB261="",$AC261=""),"",
IF(COUNTIF($AB261:$BC261,Incomplete)&gt;=1,Incomplete_or_multiple_errors&amp;": "&amp;INDEX($AB$2:$BC$4,1,MATCH(Incomplete,$AB261:$BC261,0)),Complete)))</f>
        <v/>
      </c>
      <c r="AA261" s="27"/>
      <c r="AB261" s="10" t="str">
        <f t="shared" si="125"/>
        <v/>
      </c>
      <c r="AC261" s="10" t="str">
        <f>IF($AC$1=No,"",
IF(OR(BG261=FALSE,BH261=FALSE),"",
IF(AND(SUMPRODUCT(--(BI261:BI$1003=TRUE))=0,SUMPRODUCT(--(BJ261:BJ$1003=TRUE))=0),"",Incomplete)))</f>
        <v/>
      </c>
      <c r="AD261" s="10" t="str">
        <f t="shared" si="126"/>
        <v/>
      </c>
      <c r="AE261" s="10"/>
      <c r="AF261" s="10" t="str" cm="1">
        <f t="array" ref="AF261">IF(AF$1=No,"",IF(ISBLANK($A261)=TRUE,"",
IF(SUMPRODUCT(--('Section 11'!$C$4:$C$337=$A261))=0,Incomplete,Complete)))</f>
        <v/>
      </c>
      <c r="AG261" s="10" t="str">
        <f t="shared" si="127"/>
        <v/>
      </c>
      <c r="AH261" s="10" t="str">
        <f t="shared" si="128"/>
        <v/>
      </c>
      <c r="AI261" s="10" t="str">
        <f t="shared" si="129"/>
        <v/>
      </c>
      <c r="AJ261" s="10" t="str">
        <f t="shared" si="130"/>
        <v/>
      </c>
      <c r="AK261" s="10" t="str">
        <f t="shared" si="131"/>
        <v/>
      </c>
      <c r="AL261" s="10" t="str">
        <f t="shared" si="132"/>
        <v/>
      </c>
      <c r="AM261" s="10" t="str">
        <f t="shared" si="133"/>
        <v/>
      </c>
      <c r="AN261" s="10" t="str">
        <f t="shared" si="134"/>
        <v/>
      </c>
      <c r="AO261" s="10" t="str">
        <f t="shared" si="135"/>
        <v/>
      </c>
      <c r="AP261" s="10" t="str">
        <f t="shared" si="136"/>
        <v/>
      </c>
      <c r="AQ261" s="10" t="str">
        <f t="shared" si="137"/>
        <v/>
      </c>
      <c r="AR261" s="10" t="str">
        <f t="shared" si="138"/>
        <v/>
      </c>
      <c r="AS261" s="10" t="str">
        <f t="shared" si="139"/>
        <v/>
      </c>
      <c r="AT261" s="10" t="str">
        <f t="shared" si="140"/>
        <v/>
      </c>
      <c r="AU261" s="10" t="str">
        <f t="shared" si="141"/>
        <v/>
      </c>
      <c r="AV261" s="10" t="str">
        <f t="shared" si="142"/>
        <v/>
      </c>
      <c r="AW261" s="10" t="str">
        <f t="shared" si="143"/>
        <v/>
      </c>
      <c r="AX261" s="10" t="str">
        <f t="shared" si="144"/>
        <v/>
      </c>
      <c r="AY261" s="10" t="str">
        <f t="shared" si="145"/>
        <v/>
      </c>
      <c r="AZ261" s="10" t="str">
        <f t="shared" si="146"/>
        <v/>
      </c>
      <c r="BA261" s="10" t="str">
        <f t="shared" si="147"/>
        <v/>
      </c>
      <c r="BB261" s="10" t="str">
        <f t="shared" si="148"/>
        <v/>
      </c>
      <c r="BC261" s="10" t="str">
        <f t="shared" si="149"/>
        <v/>
      </c>
      <c r="BD261" s="10"/>
      <c r="BE261" s="10" t="str">
        <f t="shared" si="150"/>
        <v/>
      </c>
      <c r="BG261" s="10" t="b">
        <f t="shared" ref="BG261:BG324" si="153">AND($A261="",$B261="",$F261="",$D261="",$H261="",$J261="",$M261="",$N261="",$P261="",$R261="",$T261="",$V261="",$X261="")</f>
        <v>1</v>
      </c>
      <c r="BH261" s="10" t="b">
        <f t="shared" si="151"/>
        <v>1</v>
      </c>
      <c r="BI261" s="10" t="b">
        <f t="shared" ref="BI261:BI324" si="154">OR($A262&lt;&gt;"",$B262&lt;&gt;"",$D262&lt;&gt;"",$F262&lt;&gt;"",$H262&lt;&gt;"",$J262&lt;&gt;"",$M262&lt;&gt;"",$N262&lt;&gt;"",$P262&lt;&gt;"",$R262&lt;&gt;"",$T262&lt;&gt;"",$V262&lt;&gt;"",$X262&lt;&gt;"")</f>
        <v>0</v>
      </c>
      <c r="BJ261" s="10" t="b">
        <f t="shared" si="152"/>
        <v>0</v>
      </c>
    </row>
    <row r="262" spans="1:62" x14ac:dyDescent="0.35">
      <c r="A262" s="51"/>
      <c r="B262" s="28"/>
      <c r="C262" s="28" t="s">
        <v>4</v>
      </c>
      <c r="D262" s="28"/>
      <c r="E262" s="28" t="s">
        <v>4</v>
      </c>
      <c r="F262" s="28"/>
      <c r="G262" s="51" t="s">
        <v>4</v>
      </c>
      <c r="H262" s="28"/>
      <c r="I262" s="28" t="s">
        <v>4</v>
      </c>
      <c r="J262" s="28"/>
      <c r="K262" s="28" t="s">
        <v>4</v>
      </c>
      <c r="L262" s="28" t="s">
        <v>454</v>
      </c>
      <c r="M262" s="28"/>
      <c r="N262" s="28"/>
      <c r="O262" s="28" t="s">
        <v>4</v>
      </c>
      <c r="P262" s="51"/>
      <c r="Q262" s="28" t="s">
        <v>4</v>
      </c>
      <c r="R262" s="28"/>
      <c r="S262" s="28" t="s">
        <v>4</v>
      </c>
      <c r="T262" s="28"/>
      <c r="U262" s="28" t="s">
        <v>4</v>
      </c>
      <c r="V262" s="28"/>
      <c r="W262" s="28" t="s">
        <v>4</v>
      </c>
      <c r="X262" s="28"/>
      <c r="Y262" s="28" t="s">
        <v>4</v>
      </c>
      <c r="Z262" s="10" t="str">
        <f>IF(AND('Section 8'!$L$4=No,OR($BG262=FALSE,$BH262=FALSE)),Tab_NotReq,
IF(AND($A262="",$B262="",$D262="",$F262="",$H262="",$J262="",$P262="",$X262="",$AB262="",$AC262=""),"",
IF(COUNTIF($AB262:$BC262,Incomplete)&gt;=1,Incomplete_or_multiple_errors&amp;": "&amp;INDEX($AB$2:$BC$4,1,MATCH(Incomplete,$AB262:$BC262,0)),Complete)))</f>
        <v/>
      </c>
      <c r="AA262" s="27"/>
      <c r="AB262" s="10" t="str">
        <f t="shared" si="125"/>
        <v/>
      </c>
      <c r="AC262" s="10" t="str">
        <f>IF($AC$1=No,"",
IF(OR(BG262=FALSE,BH262=FALSE),"",
IF(AND(SUMPRODUCT(--(BI262:BI$1003=TRUE))=0,SUMPRODUCT(--(BJ262:BJ$1003=TRUE))=0),"",Incomplete)))</f>
        <v/>
      </c>
      <c r="AD262" s="10" t="str">
        <f t="shared" si="126"/>
        <v/>
      </c>
      <c r="AE262" s="10"/>
      <c r="AF262" s="10" t="str" cm="1">
        <f t="array" ref="AF262">IF(AF$1=No,"",IF(ISBLANK($A262)=TRUE,"",
IF(SUMPRODUCT(--('Section 11'!$C$4:$C$337=$A262))=0,Incomplete,Complete)))</f>
        <v/>
      </c>
      <c r="AG262" s="10" t="str">
        <f t="shared" si="127"/>
        <v/>
      </c>
      <c r="AH262" s="10" t="str">
        <f t="shared" si="128"/>
        <v/>
      </c>
      <c r="AI262" s="10" t="str">
        <f t="shared" si="129"/>
        <v/>
      </c>
      <c r="AJ262" s="10" t="str">
        <f t="shared" si="130"/>
        <v/>
      </c>
      <c r="AK262" s="10" t="str">
        <f t="shared" si="131"/>
        <v/>
      </c>
      <c r="AL262" s="10" t="str">
        <f t="shared" si="132"/>
        <v/>
      </c>
      <c r="AM262" s="10" t="str">
        <f t="shared" si="133"/>
        <v/>
      </c>
      <c r="AN262" s="10" t="str">
        <f t="shared" si="134"/>
        <v/>
      </c>
      <c r="AO262" s="10" t="str">
        <f t="shared" si="135"/>
        <v/>
      </c>
      <c r="AP262" s="10" t="str">
        <f t="shared" si="136"/>
        <v/>
      </c>
      <c r="AQ262" s="10" t="str">
        <f t="shared" si="137"/>
        <v/>
      </c>
      <c r="AR262" s="10" t="str">
        <f t="shared" si="138"/>
        <v/>
      </c>
      <c r="AS262" s="10" t="str">
        <f t="shared" si="139"/>
        <v/>
      </c>
      <c r="AT262" s="10" t="str">
        <f t="shared" si="140"/>
        <v/>
      </c>
      <c r="AU262" s="10" t="str">
        <f t="shared" si="141"/>
        <v/>
      </c>
      <c r="AV262" s="10" t="str">
        <f t="shared" si="142"/>
        <v/>
      </c>
      <c r="AW262" s="10" t="str">
        <f t="shared" si="143"/>
        <v/>
      </c>
      <c r="AX262" s="10" t="str">
        <f t="shared" si="144"/>
        <v/>
      </c>
      <c r="AY262" s="10" t="str">
        <f t="shared" si="145"/>
        <v/>
      </c>
      <c r="AZ262" s="10" t="str">
        <f t="shared" si="146"/>
        <v/>
      </c>
      <c r="BA262" s="10" t="str">
        <f t="shared" si="147"/>
        <v/>
      </c>
      <c r="BB262" s="10" t="str">
        <f t="shared" si="148"/>
        <v/>
      </c>
      <c r="BC262" s="10" t="str">
        <f t="shared" si="149"/>
        <v/>
      </c>
      <c r="BD262" s="10"/>
      <c r="BE262" s="10" t="str">
        <f t="shared" si="150"/>
        <v/>
      </c>
      <c r="BG262" s="10" t="b">
        <f t="shared" si="153"/>
        <v>1</v>
      </c>
      <c r="BH262" s="10" t="b">
        <f t="shared" si="151"/>
        <v>1</v>
      </c>
      <c r="BI262" s="10" t="b">
        <f t="shared" si="154"/>
        <v>0</v>
      </c>
      <c r="BJ262" s="10" t="b">
        <f t="shared" si="152"/>
        <v>0</v>
      </c>
    </row>
    <row r="263" spans="1:62" x14ac:dyDescent="0.35">
      <c r="A263" s="51"/>
      <c r="B263" s="28"/>
      <c r="C263" s="28" t="s">
        <v>4</v>
      </c>
      <c r="D263" s="28"/>
      <c r="E263" s="28" t="s">
        <v>4</v>
      </c>
      <c r="F263" s="28"/>
      <c r="G263" s="51" t="s">
        <v>4</v>
      </c>
      <c r="H263" s="28"/>
      <c r="I263" s="28" t="s">
        <v>4</v>
      </c>
      <c r="J263" s="28"/>
      <c r="K263" s="28" t="s">
        <v>4</v>
      </c>
      <c r="L263" s="28" t="s">
        <v>454</v>
      </c>
      <c r="M263" s="28"/>
      <c r="N263" s="28"/>
      <c r="O263" s="28" t="s">
        <v>4</v>
      </c>
      <c r="P263" s="51"/>
      <c r="Q263" s="28" t="s">
        <v>4</v>
      </c>
      <c r="R263" s="28"/>
      <c r="S263" s="28" t="s">
        <v>4</v>
      </c>
      <c r="T263" s="28"/>
      <c r="U263" s="28" t="s">
        <v>4</v>
      </c>
      <c r="V263" s="28"/>
      <c r="W263" s="28" t="s">
        <v>4</v>
      </c>
      <c r="X263" s="28"/>
      <c r="Y263" s="28" t="s">
        <v>4</v>
      </c>
      <c r="Z263" s="10" t="str">
        <f>IF(AND('Section 8'!$L$4=No,OR($BG263=FALSE,$BH263=FALSE)),Tab_NotReq,
IF(AND($A263="",$B263="",$D263="",$F263="",$H263="",$J263="",$P263="",$X263="",$AB263="",$AC263=""),"",
IF(COUNTIF($AB263:$BC263,Incomplete)&gt;=1,Incomplete_or_multiple_errors&amp;": "&amp;INDEX($AB$2:$BC$4,1,MATCH(Incomplete,$AB263:$BC263,0)),Complete)))</f>
        <v/>
      </c>
      <c r="AA263" s="27"/>
      <c r="AB263" s="10" t="str">
        <f t="shared" si="125"/>
        <v/>
      </c>
      <c r="AC263" s="10" t="str">
        <f>IF($AC$1=No,"",
IF(OR(BG263=FALSE,BH263=FALSE),"",
IF(AND(SUMPRODUCT(--(BI263:BI$1003=TRUE))=0,SUMPRODUCT(--(BJ263:BJ$1003=TRUE))=0),"",Incomplete)))</f>
        <v/>
      </c>
      <c r="AD263" s="10" t="str">
        <f t="shared" si="126"/>
        <v/>
      </c>
      <c r="AE263" s="10"/>
      <c r="AF263" s="10" t="str" cm="1">
        <f t="array" ref="AF263">IF(AF$1=No,"",IF(ISBLANK($A263)=TRUE,"",
IF(SUMPRODUCT(--('Section 11'!$C$4:$C$337=$A263))=0,Incomplete,Complete)))</f>
        <v/>
      </c>
      <c r="AG263" s="10" t="str">
        <f t="shared" si="127"/>
        <v/>
      </c>
      <c r="AH263" s="10" t="str">
        <f t="shared" si="128"/>
        <v/>
      </c>
      <c r="AI263" s="10" t="str">
        <f t="shared" si="129"/>
        <v/>
      </c>
      <c r="AJ263" s="10" t="str">
        <f t="shared" si="130"/>
        <v/>
      </c>
      <c r="AK263" s="10" t="str">
        <f t="shared" si="131"/>
        <v/>
      </c>
      <c r="AL263" s="10" t="str">
        <f t="shared" si="132"/>
        <v/>
      </c>
      <c r="AM263" s="10" t="str">
        <f t="shared" si="133"/>
        <v/>
      </c>
      <c r="AN263" s="10" t="str">
        <f t="shared" si="134"/>
        <v/>
      </c>
      <c r="AO263" s="10" t="str">
        <f t="shared" si="135"/>
        <v/>
      </c>
      <c r="AP263" s="10" t="str">
        <f t="shared" si="136"/>
        <v/>
      </c>
      <c r="AQ263" s="10" t="str">
        <f t="shared" si="137"/>
        <v/>
      </c>
      <c r="AR263" s="10" t="str">
        <f t="shared" si="138"/>
        <v/>
      </c>
      <c r="AS263" s="10" t="str">
        <f t="shared" si="139"/>
        <v/>
      </c>
      <c r="AT263" s="10" t="str">
        <f t="shared" si="140"/>
        <v/>
      </c>
      <c r="AU263" s="10" t="str">
        <f t="shared" si="141"/>
        <v/>
      </c>
      <c r="AV263" s="10" t="str">
        <f t="shared" si="142"/>
        <v/>
      </c>
      <c r="AW263" s="10" t="str">
        <f t="shared" si="143"/>
        <v/>
      </c>
      <c r="AX263" s="10" t="str">
        <f t="shared" si="144"/>
        <v/>
      </c>
      <c r="AY263" s="10" t="str">
        <f t="shared" si="145"/>
        <v/>
      </c>
      <c r="AZ263" s="10" t="str">
        <f t="shared" si="146"/>
        <v/>
      </c>
      <c r="BA263" s="10" t="str">
        <f t="shared" si="147"/>
        <v/>
      </c>
      <c r="BB263" s="10" t="str">
        <f t="shared" si="148"/>
        <v/>
      </c>
      <c r="BC263" s="10" t="str">
        <f t="shared" si="149"/>
        <v/>
      </c>
      <c r="BD263" s="10"/>
      <c r="BE263" s="10" t="str">
        <f t="shared" si="150"/>
        <v/>
      </c>
      <c r="BG263" s="10" t="b">
        <f t="shared" si="153"/>
        <v>1</v>
      </c>
      <c r="BH263" s="10" t="b">
        <f t="shared" si="151"/>
        <v>1</v>
      </c>
      <c r="BI263" s="10" t="b">
        <f t="shared" si="154"/>
        <v>0</v>
      </c>
      <c r="BJ263" s="10" t="b">
        <f t="shared" si="152"/>
        <v>0</v>
      </c>
    </row>
    <row r="264" spans="1:62" x14ac:dyDescent="0.35">
      <c r="A264" s="51"/>
      <c r="B264" s="28"/>
      <c r="C264" s="28" t="s">
        <v>4</v>
      </c>
      <c r="D264" s="28"/>
      <c r="E264" s="28" t="s">
        <v>4</v>
      </c>
      <c r="F264" s="28"/>
      <c r="G264" s="51" t="s">
        <v>4</v>
      </c>
      <c r="H264" s="28"/>
      <c r="I264" s="28" t="s">
        <v>4</v>
      </c>
      <c r="J264" s="28"/>
      <c r="K264" s="28" t="s">
        <v>4</v>
      </c>
      <c r="L264" s="28" t="s">
        <v>454</v>
      </c>
      <c r="M264" s="28"/>
      <c r="N264" s="28"/>
      <c r="O264" s="28" t="s">
        <v>4</v>
      </c>
      <c r="P264" s="51"/>
      <c r="Q264" s="28" t="s">
        <v>4</v>
      </c>
      <c r="R264" s="28"/>
      <c r="S264" s="28" t="s">
        <v>4</v>
      </c>
      <c r="T264" s="28"/>
      <c r="U264" s="28" t="s">
        <v>4</v>
      </c>
      <c r="V264" s="28"/>
      <c r="W264" s="28" t="s">
        <v>4</v>
      </c>
      <c r="X264" s="28"/>
      <c r="Y264" s="28" t="s">
        <v>4</v>
      </c>
      <c r="Z264" s="10" t="str">
        <f>IF(AND('Section 8'!$L$4=No,OR($BG264=FALSE,$BH264=FALSE)),Tab_NotReq,
IF(AND($A264="",$B264="",$D264="",$F264="",$H264="",$J264="",$P264="",$X264="",$AB264="",$AC264=""),"",
IF(COUNTIF($AB264:$BC264,Incomplete)&gt;=1,Incomplete_or_multiple_errors&amp;": "&amp;INDEX($AB$2:$BC$4,1,MATCH(Incomplete,$AB264:$BC264,0)),Complete)))</f>
        <v/>
      </c>
      <c r="AA264" s="27"/>
      <c r="AB264" s="10" t="str">
        <f t="shared" si="125"/>
        <v/>
      </c>
      <c r="AC264" s="10" t="str">
        <f>IF($AC$1=No,"",
IF(OR(BG264=FALSE,BH264=FALSE),"",
IF(AND(SUMPRODUCT(--(BI264:BI$1003=TRUE))=0,SUMPRODUCT(--(BJ264:BJ$1003=TRUE))=0),"",Incomplete)))</f>
        <v/>
      </c>
      <c r="AD264" s="10" t="str">
        <f t="shared" si="126"/>
        <v/>
      </c>
      <c r="AE264" s="10"/>
      <c r="AF264" s="10" t="str" cm="1">
        <f t="array" ref="AF264">IF(AF$1=No,"",IF(ISBLANK($A264)=TRUE,"",
IF(SUMPRODUCT(--('Section 11'!$C$4:$C$337=$A264))=0,Incomplete,Complete)))</f>
        <v/>
      </c>
      <c r="AG264" s="10" t="str">
        <f t="shared" si="127"/>
        <v/>
      </c>
      <c r="AH264" s="10" t="str">
        <f t="shared" si="128"/>
        <v/>
      </c>
      <c r="AI264" s="10" t="str">
        <f t="shared" si="129"/>
        <v/>
      </c>
      <c r="AJ264" s="10" t="str">
        <f t="shared" si="130"/>
        <v/>
      </c>
      <c r="AK264" s="10" t="str">
        <f t="shared" si="131"/>
        <v/>
      </c>
      <c r="AL264" s="10" t="str">
        <f t="shared" si="132"/>
        <v/>
      </c>
      <c r="AM264" s="10" t="str">
        <f t="shared" si="133"/>
        <v/>
      </c>
      <c r="AN264" s="10" t="str">
        <f t="shared" si="134"/>
        <v/>
      </c>
      <c r="AO264" s="10" t="str">
        <f t="shared" si="135"/>
        <v/>
      </c>
      <c r="AP264" s="10" t="str">
        <f t="shared" si="136"/>
        <v/>
      </c>
      <c r="AQ264" s="10" t="str">
        <f t="shared" si="137"/>
        <v/>
      </c>
      <c r="AR264" s="10" t="str">
        <f t="shared" si="138"/>
        <v/>
      </c>
      <c r="AS264" s="10" t="str">
        <f t="shared" si="139"/>
        <v/>
      </c>
      <c r="AT264" s="10" t="str">
        <f t="shared" si="140"/>
        <v/>
      </c>
      <c r="AU264" s="10" t="str">
        <f t="shared" si="141"/>
        <v/>
      </c>
      <c r="AV264" s="10" t="str">
        <f t="shared" si="142"/>
        <v/>
      </c>
      <c r="AW264" s="10" t="str">
        <f t="shared" si="143"/>
        <v/>
      </c>
      <c r="AX264" s="10" t="str">
        <f t="shared" si="144"/>
        <v/>
      </c>
      <c r="AY264" s="10" t="str">
        <f t="shared" si="145"/>
        <v/>
      </c>
      <c r="AZ264" s="10" t="str">
        <f t="shared" si="146"/>
        <v/>
      </c>
      <c r="BA264" s="10" t="str">
        <f t="shared" si="147"/>
        <v/>
      </c>
      <c r="BB264" s="10" t="str">
        <f t="shared" si="148"/>
        <v/>
      </c>
      <c r="BC264" s="10" t="str">
        <f t="shared" si="149"/>
        <v/>
      </c>
      <c r="BD264" s="10"/>
      <c r="BE264" s="10" t="str">
        <f t="shared" si="150"/>
        <v/>
      </c>
      <c r="BG264" s="10" t="b">
        <f t="shared" si="153"/>
        <v>1</v>
      </c>
      <c r="BH264" s="10" t="b">
        <f t="shared" si="151"/>
        <v>1</v>
      </c>
      <c r="BI264" s="10" t="b">
        <f t="shared" si="154"/>
        <v>0</v>
      </c>
      <c r="BJ264" s="10" t="b">
        <f t="shared" si="152"/>
        <v>0</v>
      </c>
    </row>
    <row r="265" spans="1:62" x14ac:dyDescent="0.35">
      <c r="A265" s="51"/>
      <c r="B265" s="28"/>
      <c r="C265" s="28" t="s">
        <v>4</v>
      </c>
      <c r="D265" s="28"/>
      <c r="E265" s="28" t="s">
        <v>4</v>
      </c>
      <c r="F265" s="28"/>
      <c r="G265" s="51" t="s">
        <v>4</v>
      </c>
      <c r="H265" s="28"/>
      <c r="I265" s="28" t="s">
        <v>4</v>
      </c>
      <c r="J265" s="28"/>
      <c r="K265" s="28" t="s">
        <v>4</v>
      </c>
      <c r="L265" s="28" t="s">
        <v>454</v>
      </c>
      <c r="M265" s="28"/>
      <c r="N265" s="28"/>
      <c r="O265" s="28" t="s">
        <v>4</v>
      </c>
      <c r="P265" s="51"/>
      <c r="Q265" s="28" t="s">
        <v>4</v>
      </c>
      <c r="R265" s="28"/>
      <c r="S265" s="28" t="s">
        <v>4</v>
      </c>
      <c r="T265" s="28"/>
      <c r="U265" s="28" t="s">
        <v>4</v>
      </c>
      <c r="V265" s="28"/>
      <c r="W265" s="28" t="s">
        <v>4</v>
      </c>
      <c r="X265" s="28"/>
      <c r="Y265" s="28" t="s">
        <v>4</v>
      </c>
      <c r="Z265" s="10" t="str">
        <f>IF(AND('Section 8'!$L$4=No,OR($BG265=FALSE,$BH265=FALSE)),Tab_NotReq,
IF(AND($A265="",$B265="",$D265="",$F265="",$H265="",$J265="",$P265="",$X265="",$AB265="",$AC265=""),"",
IF(COUNTIF($AB265:$BC265,Incomplete)&gt;=1,Incomplete_or_multiple_errors&amp;": "&amp;INDEX($AB$2:$BC$4,1,MATCH(Incomplete,$AB265:$BC265,0)),Complete)))</f>
        <v/>
      </c>
      <c r="AA265" s="27"/>
      <c r="AB265" s="10" t="str">
        <f t="shared" si="125"/>
        <v/>
      </c>
      <c r="AC265" s="10" t="str">
        <f>IF($AC$1=No,"",
IF(OR(BG265=FALSE,BH265=FALSE),"",
IF(AND(SUMPRODUCT(--(BI265:BI$1003=TRUE))=0,SUMPRODUCT(--(BJ265:BJ$1003=TRUE))=0),"",Incomplete)))</f>
        <v/>
      </c>
      <c r="AD265" s="10" t="str">
        <f t="shared" si="126"/>
        <v/>
      </c>
      <c r="AE265" s="10"/>
      <c r="AF265" s="10" t="str" cm="1">
        <f t="array" ref="AF265">IF(AF$1=No,"",IF(ISBLANK($A265)=TRUE,"",
IF(SUMPRODUCT(--('Section 11'!$C$4:$C$337=$A265))=0,Incomplete,Complete)))</f>
        <v/>
      </c>
      <c r="AG265" s="10" t="str">
        <f t="shared" si="127"/>
        <v/>
      </c>
      <c r="AH265" s="10" t="str">
        <f t="shared" si="128"/>
        <v/>
      </c>
      <c r="AI265" s="10" t="str">
        <f t="shared" si="129"/>
        <v/>
      </c>
      <c r="AJ265" s="10" t="str">
        <f t="shared" si="130"/>
        <v/>
      </c>
      <c r="AK265" s="10" t="str">
        <f t="shared" si="131"/>
        <v/>
      </c>
      <c r="AL265" s="10" t="str">
        <f t="shared" si="132"/>
        <v/>
      </c>
      <c r="AM265" s="10" t="str">
        <f t="shared" si="133"/>
        <v/>
      </c>
      <c r="AN265" s="10" t="str">
        <f t="shared" si="134"/>
        <v/>
      </c>
      <c r="AO265" s="10" t="str">
        <f t="shared" si="135"/>
        <v/>
      </c>
      <c r="AP265" s="10" t="str">
        <f t="shared" si="136"/>
        <v/>
      </c>
      <c r="AQ265" s="10" t="str">
        <f t="shared" si="137"/>
        <v/>
      </c>
      <c r="AR265" s="10" t="str">
        <f t="shared" si="138"/>
        <v/>
      </c>
      <c r="AS265" s="10" t="str">
        <f t="shared" si="139"/>
        <v/>
      </c>
      <c r="AT265" s="10" t="str">
        <f t="shared" si="140"/>
        <v/>
      </c>
      <c r="AU265" s="10" t="str">
        <f t="shared" si="141"/>
        <v/>
      </c>
      <c r="AV265" s="10" t="str">
        <f t="shared" si="142"/>
        <v/>
      </c>
      <c r="AW265" s="10" t="str">
        <f t="shared" si="143"/>
        <v/>
      </c>
      <c r="AX265" s="10" t="str">
        <f t="shared" si="144"/>
        <v/>
      </c>
      <c r="AY265" s="10" t="str">
        <f t="shared" si="145"/>
        <v/>
      </c>
      <c r="AZ265" s="10" t="str">
        <f t="shared" si="146"/>
        <v/>
      </c>
      <c r="BA265" s="10" t="str">
        <f t="shared" si="147"/>
        <v/>
      </c>
      <c r="BB265" s="10" t="str">
        <f t="shared" si="148"/>
        <v/>
      </c>
      <c r="BC265" s="10" t="str">
        <f t="shared" si="149"/>
        <v/>
      </c>
      <c r="BD265" s="10"/>
      <c r="BE265" s="10" t="str">
        <f t="shared" si="150"/>
        <v/>
      </c>
      <c r="BG265" s="10" t="b">
        <f t="shared" si="153"/>
        <v>1</v>
      </c>
      <c r="BH265" s="10" t="b">
        <f t="shared" si="151"/>
        <v>1</v>
      </c>
      <c r="BI265" s="10" t="b">
        <f t="shared" si="154"/>
        <v>0</v>
      </c>
      <c r="BJ265" s="10" t="b">
        <f t="shared" si="152"/>
        <v>0</v>
      </c>
    </row>
    <row r="266" spans="1:62" x14ac:dyDescent="0.35">
      <c r="A266" s="51"/>
      <c r="B266" s="28"/>
      <c r="C266" s="28" t="s">
        <v>4</v>
      </c>
      <c r="D266" s="28"/>
      <c r="E266" s="28" t="s">
        <v>4</v>
      </c>
      <c r="F266" s="28"/>
      <c r="G266" s="51" t="s">
        <v>4</v>
      </c>
      <c r="H266" s="28"/>
      <c r="I266" s="28" t="s">
        <v>4</v>
      </c>
      <c r="J266" s="28"/>
      <c r="K266" s="28" t="s">
        <v>4</v>
      </c>
      <c r="L266" s="28" t="s">
        <v>454</v>
      </c>
      <c r="M266" s="28"/>
      <c r="N266" s="28"/>
      <c r="O266" s="28" t="s">
        <v>4</v>
      </c>
      <c r="P266" s="51"/>
      <c r="Q266" s="28" t="s">
        <v>4</v>
      </c>
      <c r="R266" s="28"/>
      <c r="S266" s="28" t="s">
        <v>4</v>
      </c>
      <c r="T266" s="28"/>
      <c r="U266" s="28" t="s">
        <v>4</v>
      </c>
      <c r="V266" s="28"/>
      <c r="W266" s="28" t="s">
        <v>4</v>
      </c>
      <c r="X266" s="28"/>
      <c r="Y266" s="28" t="s">
        <v>4</v>
      </c>
      <c r="Z266" s="10" t="str">
        <f>IF(AND('Section 8'!$L$4=No,OR($BG266=FALSE,$BH266=FALSE)),Tab_NotReq,
IF(AND($A266="",$B266="",$D266="",$F266="",$H266="",$J266="",$P266="",$X266="",$AB266="",$AC266=""),"",
IF(COUNTIF($AB266:$BC266,Incomplete)&gt;=1,Incomplete_or_multiple_errors&amp;": "&amp;INDEX($AB$2:$BC$4,1,MATCH(Incomplete,$AB266:$BC266,0)),Complete)))</f>
        <v/>
      </c>
      <c r="AA266" s="27"/>
      <c r="AB266" s="10" t="str">
        <f t="shared" si="125"/>
        <v/>
      </c>
      <c r="AC266" s="10" t="str">
        <f>IF($AC$1=No,"",
IF(OR(BG266=FALSE,BH266=FALSE),"",
IF(AND(SUMPRODUCT(--(BI266:BI$1003=TRUE))=0,SUMPRODUCT(--(BJ266:BJ$1003=TRUE))=0),"",Incomplete)))</f>
        <v/>
      </c>
      <c r="AD266" s="10" t="str">
        <f t="shared" si="126"/>
        <v/>
      </c>
      <c r="AE266" s="10"/>
      <c r="AF266" s="10" t="str" cm="1">
        <f t="array" ref="AF266">IF(AF$1=No,"",IF(ISBLANK($A266)=TRUE,"",
IF(SUMPRODUCT(--('Section 11'!$C$4:$C$337=$A266))=0,Incomplete,Complete)))</f>
        <v/>
      </c>
      <c r="AG266" s="10" t="str">
        <f t="shared" si="127"/>
        <v/>
      </c>
      <c r="AH266" s="10" t="str">
        <f t="shared" si="128"/>
        <v/>
      </c>
      <c r="AI266" s="10" t="str">
        <f t="shared" si="129"/>
        <v/>
      </c>
      <c r="AJ266" s="10" t="str">
        <f t="shared" si="130"/>
        <v/>
      </c>
      <c r="AK266" s="10" t="str">
        <f t="shared" si="131"/>
        <v/>
      </c>
      <c r="AL266" s="10" t="str">
        <f t="shared" si="132"/>
        <v/>
      </c>
      <c r="AM266" s="10" t="str">
        <f t="shared" si="133"/>
        <v/>
      </c>
      <c r="AN266" s="10" t="str">
        <f t="shared" si="134"/>
        <v/>
      </c>
      <c r="AO266" s="10" t="str">
        <f t="shared" si="135"/>
        <v/>
      </c>
      <c r="AP266" s="10" t="str">
        <f t="shared" si="136"/>
        <v/>
      </c>
      <c r="AQ266" s="10" t="str">
        <f t="shared" si="137"/>
        <v/>
      </c>
      <c r="AR266" s="10" t="str">
        <f t="shared" si="138"/>
        <v/>
      </c>
      <c r="AS266" s="10" t="str">
        <f t="shared" si="139"/>
        <v/>
      </c>
      <c r="AT266" s="10" t="str">
        <f t="shared" si="140"/>
        <v/>
      </c>
      <c r="AU266" s="10" t="str">
        <f t="shared" si="141"/>
        <v/>
      </c>
      <c r="AV266" s="10" t="str">
        <f t="shared" si="142"/>
        <v/>
      </c>
      <c r="AW266" s="10" t="str">
        <f t="shared" si="143"/>
        <v/>
      </c>
      <c r="AX266" s="10" t="str">
        <f t="shared" si="144"/>
        <v/>
      </c>
      <c r="AY266" s="10" t="str">
        <f t="shared" si="145"/>
        <v/>
      </c>
      <c r="AZ266" s="10" t="str">
        <f t="shared" si="146"/>
        <v/>
      </c>
      <c r="BA266" s="10" t="str">
        <f t="shared" si="147"/>
        <v/>
      </c>
      <c r="BB266" s="10" t="str">
        <f t="shared" si="148"/>
        <v/>
      </c>
      <c r="BC266" s="10" t="str">
        <f t="shared" si="149"/>
        <v/>
      </c>
      <c r="BD266" s="10"/>
      <c r="BE266" s="10" t="str">
        <f t="shared" si="150"/>
        <v/>
      </c>
      <c r="BG266" s="10" t="b">
        <f t="shared" si="153"/>
        <v>1</v>
      </c>
      <c r="BH266" s="10" t="b">
        <f t="shared" si="151"/>
        <v>1</v>
      </c>
      <c r="BI266" s="10" t="b">
        <f t="shared" si="154"/>
        <v>0</v>
      </c>
      <c r="BJ266" s="10" t="b">
        <f t="shared" si="152"/>
        <v>0</v>
      </c>
    </row>
    <row r="267" spans="1:62" x14ac:dyDescent="0.35">
      <c r="A267" s="51"/>
      <c r="B267" s="28"/>
      <c r="C267" s="28" t="s">
        <v>4</v>
      </c>
      <c r="D267" s="28"/>
      <c r="E267" s="28" t="s">
        <v>4</v>
      </c>
      <c r="F267" s="28"/>
      <c r="G267" s="51" t="s">
        <v>4</v>
      </c>
      <c r="H267" s="28"/>
      <c r="I267" s="28" t="s">
        <v>4</v>
      </c>
      <c r="J267" s="28"/>
      <c r="K267" s="28" t="s">
        <v>4</v>
      </c>
      <c r="L267" s="28" t="s">
        <v>454</v>
      </c>
      <c r="M267" s="28"/>
      <c r="N267" s="28"/>
      <c r="O267" s="28" t="s">
        <v>4</v>
      </c>
      <c r="P267" s="51"/>
      <c r="Q267" s="28" t="s">
        <v>4</v>
      </c>
      <c r="R267" s="28"/>
      <c r="S267" s="28" t="s">
        <v>4</v>
      </c>
      <c r="T267" s="28"/>
      <c r="U267" s="28" t="s">
        <v>4</v>
      </c>
      <c r="V267" s="28"/>
      <c r="W267" s="28" t="s">
        <v>4</v>
      </c>
      <c r="X267" s="28"/>
      <c r="Y267" s="28" t="s">
        <v>4</v>
      </c>
      <c r="Z267" s="10" t="str">
        <f>IF(AND('Section 8'!$L$4=No,OR($BG267=FALSE,$BH267=FALSE)),Tab_NotReq,
IF(AND($A267="",$B267="",$D267="",$F267="",$H267="",$J267="",$P267="",$X267="",$AB267="",$AC267=""),"",
IF(COUNTIF($AB267:$BC267,Incomplete)&gt;=1,Incomplete_or_multiple_errors&amp;": "&amp;INDEX($AB$2:$BC$4,1,MATCH(Incomplete,$AB267:$BC267,0)),Complete)))</f>
        <v/>
      </c>
      <c r="AA267" s="27"/>
      <c r="AB267" s="10" t="str">
        <f t="shared" si="125"/>
        <v/>
      </c>
      <c r="AC267" s="10" t="str">
        <f>IF($AC$1=No,"",
IF(OR(BG267=FALSE,BH267=FALSE),"",
IF(AND(SUMPRODUCT(--(BI267:BI$1003=TRUE))=0,SUMPRODUCT(--(BJ267:BJ$1003=TRUE))=0),"",Incomplete)))</f>
        <v/>
      </c>
      <c r="AD267" s="10" t="str">
        <f t="shared" si="126"/>
        <v/>
      </c>
      <c r="AE267" s="10"/>
      <c r="AF267" s="10" t="str" cm="1">
        <f t="array" ref="AF267">IF(AF$1=No,"",IF(ISBLANK($A267)=TRUE,"",
IF(SUMPRODUCT(--('Section 11'!$C$4:$C$337=$A267))=0,Incomplete,Complete)))</f>
        <v/>
      </c>
      <c r="AG267" s="10" t="str">
        <f t="shared" si="127"/>
        <v/>
      </c>
      <c r="AH267" s="10" t="str">
        <f t="shared" si="128"/>
        <v/>
      </c>
      <c r="AI267" s="10" t="str">
        <f t="shared" si="129"/>
        <v/>
      </c>
      <c r="AJ267" s="10" t="str">
        <f t="shared" si="130"/>
        <v/>
      </c>
      <c r="AK267" s="10" t="str">
        <f t="shared" si="131"/>
        <v/>
      </c>
      <c r="AL267" s="10" t="str">
        <f t="shared" si="132"/>
        <v/>
      </c>
      <c r="AM267" s="10" t="str">
        <f t="shared" si="133"/>
        <v/>
      </c>
      <c r="AN267" s="10" t="str">
        <f t="shared" si="134"/>
        <v/>
      </c>
      <c r="AO267" s="10" t="str">
        <f t="shared" si="135"/>
        <v/>
      </c>
      <c r="AP267" s="10" t="str">
        <f t="shared" si="136"/>
        <v/>
      </c>
      <c r="AQ267" s="10" t="str">
        <f t="shared" si="137"/>
        <v/>
      </c>
      <c r="AR267" s="10" t="str">
        <f t="shared" si="138"/>
        <v/>
      </c>
      <c r="AS267" s="10" t="str">
        <f t="shared" si="139"/>
        <v/>
      </c>
      <c r="AT267" s="10" t="str">
        <f t="shared" si="140"/>
        <v/>
      </c>
      <c r="AU267" s="10" t="str">
        <f t="shared" si="141"/>
        <v/>
      </c>
      <c r="AV267" s="10" t="str">
        <f t="shared" si="142"/>
        <v/>
      </c>
      <c r="AW267" s="10" t="str">
        <f t="shared" si="143"/>
        <v/>
      </c>
      <c r="AX267" s="10" t="str">
        <f t="shared" si="144"/>
        <v/>
      </c>
      <c r="AY267" s="10" t="str">
        <f t="shared" si="145"/>
        <v/>
      </c>
      <c r="AZ267" s="10" t="str">
        <f t="shared" si="146"/>
        <v/>
      </c>
      <c r="BA267" s="10" t="str">
        <f t="shared" si="147"/>
        <v/>
      </c>
      <c r="BB267" s="10" t="str">
        <f t="shared" si="148"/>
        <v/>
      </c>
      <c r="BC267" s="10" t="str">
        <f t="shared" si="149"/>
        <v/>
      </c>
      <c r="BD267" s="10"/>
      <c r="BE267" s="10" t="str">
        <f t="shared" si="150"/>
        <v/>
      </c>
      <c r="BG267" s="10" t="b">
        <f t="shared" si="153"/>
        <v>1</v>
      </c>
      <c r="BH267" s="10" t="b">
        <f t="shared" si="151"/>
        <v>1</v>
      </c>
      <c r="BI267" s="10" t="b">
        <f t="shared" si="154"/>
        <v>0</v>
      </c>
      <c r="BJ267" s="10" t="b">
        <f t="shared" si="152"/>
        <v>0</v>
      </c>
    </row>
    <row r="268" spans="1:62" x14ac:dyDescent="0.35">
      <c r="A268" s="51"/>
      <c r="B268" s="28"/>
      <c r="C268" s="28" t="s">
        <v>4</v>
      </c>
      <c r="D268" s="28"/>
      <c r="E268" s="28" t="s">
        <v>4</v>
      </c>
      <c r="F268" s="28"/>
      <c r="G268" s="51" t="s">
        <v>4</v>
      </c>
      <c r="H268" s="28"/>
      <c r="I268" s="28" t="s">
        <v>4</v>
      </c>
      <c r="J268" s="28"/>
      <c r="K268" s="28" t="s">
        <v>4</v>
      </c>
      <c r="L268" s="28" t="s">
        <v>454</v>
      </c>
      <c r="M268" s="28"/>
      <c r="N268" s="28"/>
      <c r="O268" s="28" t="s">
        <v>4</v>
      </c>
      <c r="P268" s="51"/>
      <c r="Q268" s="28" t="s">
        <v>4</v>
      </c>
      <c r="R268" s="28"/>
      <c r="S268" s="28" t="s">
        <v>4</v>
      </c>
      <c r="T268" s="28"/>
      <c r="U268" s="28" t="s">
        <v>4</v>
      </c>
      <c r="V268" s="28"/>
      <c r="W268" s="28" t="s">
        <v>4</v>
      </c>
      <c r="X268" s="28"/>
      <c r="Y268" s="28" t="s">
        <v>4</v>
      </c>
      <c r="Z268" s="10" t="str">
        <f>IF(AND('Section 8'!$L$4=No,OR($BG268=FALSE,$BH268=FALSE)),Tab_NotReq,
IF(AND($A268="",$B268="",$D268="",$F268="",$H268="",$J268="",$P268="",$X268="",$AB268="",$AC268=""),"",
IF(COUNTIF($AB268:$BC268,Incomplete)&gt;=1,Incomplete_or_multiple_errors&amp;": "&amp;INDEX($AB$2:$BC$4,1,MATCH(Incomplete,$AB268:$BC268,0)),Complete)))</f>
        <v/>
      </c>
      <c r="AA268" s="27"/>
      <c r="AB268" s="10" t="str">
        <f t="shared" si="125"/>
        <v/>
      </c>
      <c r="AC268" s="10" t="str">
        <f>IF($AC$1=No,"",
IF(OR(BG268=FALSE,BH268=FALSE),"",
IF(AND(SUMPRODUCT(--(BI268:BI$1003=TRUE))=0,SUMPRODUCT(--(BJ268:BJ$1003=TRUE))=0),"",Incomplete)))</f>
        <v/>
      </c>
      <c r="AD268" s="10" t="str">
        <f t="shared" si="126"/>
        <v/>
      </c>
      <c r="AE268" s="10"/>
      <c r="AF268" s="10" t="str" cm="1">
        <f t="array" ref="AF268">IF(AF$1=No,"",IF(ISBLANK($A268)=TRUE,"",
IF(SUMPRODUCT(--('Section 11'!$C$4:$C$337=$A268))=0,Incomplete,Complete)))</f>
        <v/>
      </c>
      <c r="AG268" s="10" t="str">
        <f t="shared" si="127"/>
        <v/>
      </c>
      <c r="AH268" s="10" t="str">
        <f t="shared" si="128"/>
        <v/>
      </c>
      <c r="AI268" s="10" t="str">
        <f t="shared" si="129"/>
        <v/>
      </c>
      <c r="AJ268" s="10" t="str">
        <f t="shared" si="130"/>
        <v/>
      </c>
      <c r="AK268" s="10" t="str">
        <f t="shared" si="131"/>
        <v/>
      </c>
      <c r="AL268" s="10" t="str">
        <f t="shared" si="132"/>
        <v/>
      </c>
      <c r="AM268" s="10" t="str">
        <f t="shared" si="133"/>
        <v/>
      </c>
      <c r="AN268" s="10" t="str">
        <f t="shared" si="134"/>
        <v/>
      </c>
      <c r="AO268" s="10" t="str">
        <f t="shared" si="135"/>
        <v/>
      </c>
      <c r="AP268" s="10" t="str">
        <f t="shared" si="136"/>
        <v/>
      </c>
      <c r="AQ268" s="10" t="str">
        <f t="shared" si="137"/>
        <v/>
      </c>
      <c r="AR268" s="10" t="str">
        <f t="shared" si="138"/>
        <v/>
      </c>
      <c r="AS268" s="10" t="str">
        <f t="shared" si="139"/>
        <v/>
      </c>
      <c r="AT268" s="10" t="str">
        <f t="shared" si="140"/>
        <v/>
      </c>
      <c r="AU268" s="10" t="str">
        <f t="shared" si="141"/>
        <v/>
      </c>
      <c r="AV268" s="10" t="str">
        <f t="shared" si="142"/>
        <v/>
      </c>
      <c r="AW268" s="10" t="str">
        <f t="shared" si="143"/>
        <v/>
      </c>
      <c r="AX268" s="10" t="str">
        <f t="shared" si="144"/>
        <v/>
      </c>
      <c r="AY268" s="10" t="str">
        <f t="shared" si="145"/>
        <v/>
      </c>
      <c r="AZ268" s="10" t="str">
        <f t="shared" si="146"/>
        <v/>
      </c>
      <c r="BA268" s="10" t="str">
        <f t="shared" si="147"/>
        <v/>
      </c>
      <c r="BB268" s="10" t="str">
        <f t="shared" si="148"/>
        <v/>
      </c>
      <c r="BC268" s="10" t="str">
        <f t="shared" si="149"/>
        <v/>
      </c>
      <c r="BD268" s="10"/>
      <c r="BE268" s="10" t="str">
        <f t="shared" si="150"/>
        <v/>
      </c>
      <c r="BG268" s="10" t="b">
        <f t="shared" si="153"/>
        <v>1</v>
      </c>
      <c r="BH268" s="10" t="b">
        <f t="shared" si="151"/>
        <v>1</v>
      </c>
      <c r="BI268" s="10" t="b">
        <f t="shared" si="154"/>
        <v>0</v>
      </c>
      <c r="BJ268" s="10" t="b">
        <f t="shared" si="152"/>
        <v>0</v>
      </c>
    </row>
    <row r="269" spans="1:62" x14ac:dyDescent="0.35">
      <c r="A269" s="51"/>
      <c r="B269" s="28"/>
      <c r="C269" s="28" t="s">
        <v>4</v>
      </c>
      <c r="D269" s="28"/>
      <c r="E269" s="28" t="s">
        <v>4</v>
      </c>
      <c r="F269" s="28"/>
      <c r="G269" s="51" t="s">
        <v>4</v>
      </c>
      <c r="H269" s="28"/>
      <c r="I269" s="28" t="s">
        <v>4</v>
      </c>
      <c r="J269" s="28"/>
      <c r="K269" s="28" t="s">
        <v>4</v>
      </c>
      <c r="L269" s="28" t="s">
        <v>454</v>
      </c>
      <c r="M269" s="28"/>
      <c r="N269" s="28"/>
      <c r="O269" s="28" t="s">
        <v>4</v>
      </c>
      <c r="P269" s="51"/>
      <c r="Q269" s="28" t="s">
        <v>4</v>
      </c>
      <c r="R269" s="28"/>
      <c r="S269" s="28" t="s">
        <v>4</v>
      </c>
      <c r="T269" s="28"/>
      <c r="U269" s="28" t="s">
        <v>4</v>
      </c>
      <c r="V269" s="28"/>
      <c r="W269" s="28" t="s">
        <v>4</v>
      </c>
      <c r="X269" s="28"/>
      <c r="Y269" s="28" t="s">
        <v>4</v>
      </c>
      <c r="Z269" s="10" t="str">
        <f>IF(AND('Section 8'!$L$4=No,OR($BG269=FALSE,$BH269=FALSE)),Tab_NotReq,
IF(AND($A269="",$B269="",$D269="",$F269="",$H269="",$J269="",$P269="",$X269="",$AB269="",$AC269=""),"",
IF(COUNTIF($AB269:$BC269,Incomplete)&gt;=1,Incomplete_or_multiple_errors&amp;": "&amp;INDEX($AB$2:$BC$4,1,MATCH(Incomplete,$AB269:$BC269,0)),Complete)))</f>
        <v/>
      </c>
      <c r="AA269" s="27"/>
      <c r="AB269" s="10" t="str">
        <f t="shared" si="125"/>
        <v/>
      </c>
      <c r="AC269" s="10" t="str">
        <f>IF($AC$1=No,"",
IF(OR(BG269=FALSE,BH269=FALSE),"",
IF(AND(SUMPRODUCT(--(BI269:BI$1003=TRUE))=0,SUMPRODUCT(--(BJ269:BJ$1003=TRUE))=0),"",Incomplete)))</f>
        <v/>
      </c>
      <c r="AD269" s="10" t="str">
        <f t="shared" si="126"/>
        <v/>
      </c>
      <c r="AE269" s="10"/>
      <c r="AF269" s="10" t="str" cm="1">
        <f t="array" ref="AF269">IF(AF$1=No,"",IF(ISBLANK($A269)=TRUE,"",
IF(SUMPRODUCT(--('Section 11'!$C$4:$C$337=$A269))=0,Incomplete,Complete)))</f>
        <v/>
      </c>
      <c r="AG269" s="10" t="str">
        <f t="shared" si="127"/>
        <v/>
      </c>
      <c r="AH269" s="10" t="str">
        <f t="shared" si="128"/>
        <v/>
      </c>
      <c r="AI269" s="10" t="str">
        <f t="shared" si="129"/>
        <v/>
      </c>
      <c r="AJ269" s="10" t="str">
        <f t="shared" si="130"/>
        <v/>
      </c>
      <c r="AK269" s="10" t="str">
        <f t="shared" si="131"/>
        <v/>
      </c>
      <c r="AL269" s="10" t="str">
        <f t="shared" si="132"/>
        <v/>
      </c>
      <c r="AM269" s="10" t="str">
        <f t="shared" si="133"/>
        <v/>
      </c>
      <c r="AN269" s="10" t="str">
        <f t="shared" si="134"/>
        <v/>
      </c>
      <c r="AO269" s="10" t="str">
        <f t="shared" si="135"/>
        <v/>
      </c>
      <c r="AP269" s="10" t="str">
        <f t="shared" si="136"/>
        <v/>
      </c>
      <c r="AQ269" s="10" t="str">
        <f t="shared" si="137"/>
        <v/>
      </c>
      <c r="AR269" s="10" t="str">
        <f t="shared" si="138"/>
        <v/>
      </c>
      <c r="AS269" s="10" t="str">
        <f t="shared" si="139"/>
        <v/>
      </c>
      <c r="AT269" s="10" t="str">
        <f t="shared" si="140"/>
        <v/>
      </c>
      <c r="AU269" s="10" t="str">
        <f t="shared" si="141"/>
        <v/>
      </c>
      <c r="AV269" s="10" t="str">
        <f t="shared" si="142"/>
        <v/>
      </c>
      <c r="AW269" s="10" t="str">
        <f t="shared" si="143"/>
        <v/>
      </c>
      <c r="AX269" s="10" t="str">
        <f t="shared" si="144"/>
        <v/>
      </c>
      <c r="AY269" s="10" t="str">
        <f t="shared" si="145"/>
        <v/>
      </c>
      <c r="AZ269" s="10" t="str">
        <f t="shared" si="146"/>
        <v/>
      </c>
      <c r="BA269" s="10" t="str">
        <f t="shared" si="147"/>
        <v/>
      </c>
      <c r="BB269" s="10" t="str">
        <f t="shared" si="148"/>
        <v/>
      </c>
      <c r="BC269" s="10" t="str">
        <f t="shared" si="149"/>
        <v/>
      </c>
      <c r="BD269" s="10"/>
      <c r="BE269" s="10" t="str">
        <f t="shared" si="150"/>
        <v/>
      </c>
      <c r="BG269" s="10" t="b">
        <f t="shared" si="153"/>
        <v>1</v>
      </c>
      <c r="BH269" s="10" t="b">
        <f t="shared" si="151"/>
        <v>1</v>
      </c>
      <c r="BI269" s="10" t="b">
        <f t="shared" si="154"/>
        <v>0</v>
      </c>
      <c r="BJ269" s="10" t="b">
        <f t="shared" si="152"/>
        <v>0</v>
      </c>
    </row>
    <row r="270" spans="1:62" x14ac:dyDescent="0.35">
      <c r="A270" s="51"/>
      <c r="B270" s="28"/>
      <c r="C270" s="28" t="s">
        <v>4</v>
      </c>
      <c r="D270" s="28"/>
      <c r="E270" s="28" t="s">
        <v>4</v>
      </c>
      <c r="F270" s="28"/>
      <c r="G270" s="51" t="s">
        <v>4</v>
      </c>
      <c r="H270" s="28"/>
      <c r="I270" s="28" t="s">
        <v>4</v>
      </c>
      <c r="J270" s="28"/>
      <c r="K270" s="28" t="s">
        <v>4</v>
      </c>
      <c r="L270" s="28" t="s">
        <v>454</v>
      </c>
      <c r="M270" s="28"/>
      <c r="N270" s="28"/>
      <c r="O270" s="28" t="s">
        <v>4</v>
      </c>
      <c r="P270" s="51"/>
      <c r="Q270" s="28" t="s">
        <v>4</v>
      </c>
      <c r="R270" s="28"/>
      <c r="S270" s="28" t="s">
        <v>4</v>
      </c>
      <c r="T270" s="28"/>
      <c r="U270" s="28" t="s">
        <v>4</v>
      </c>
      <c r="V270" s="28"/>
      <c r="W270" s="28" t="s">
        <v>4</v>
      </c>
      <c r="X270" s="28"/>
      <c r="Y270" s="28" t="s">
        <v>4</v>
      </c>
      <c r="Z270" s="10" t="str">
        <f>IF(AND('Section 8'!$L$4=No,OR($BG270=FALSE,$BH270=FALSE)),Tab_NotReq,
IF(AND($A270="",$B270="",$D270="",$F270="",$H270="",$J270="",$P270="",$X270="",$AB270="",$AC270=""),"",
IF(COUNTIF($AB270:$BC270,Incomplete)&gt;=1,Incomplete_or_multiple_errors&amp;": "&amp;INDEX($AB$2:$BC$4,1,MATCH(Incomplete,$AB270:$BC270,0)),Complete)))</f>
        <v/>
      </c>
      <c r="AA270" s="27"/>
      <c r="AB270" s="10" t="str">
        <f t="shared" si="125"/>
        <v/>
      </c>
      <c r="AC270" s="10" t="str">
        <f>IF($AC$1=No,"",
IF(OR(BG270=FALSE,BH270=FALSE),"",
IF(AND(SUMPRODUCT(--(BI270:BI$1003=TRUE))=0,SUMPRODUCT(--(BJ270:BJ$1003=TRUE))=0),"",Incomplete)))</f>
        <v/>
      </c>
      <c r="AD270" s="10" t="str">
        <f t="shared" si="126"/>
        <v/>
      </c>
      <c r="AE270" s="10"/>
      <c r="AF270" s="10" t="str" cm="1">
        <f t="array" ref="AF270">IF(AF$1=No,"",IF(ISBLANK($A270)=TRUE,"",
IF(SUMPRODUCT(--('Section 11'!$C$4:$C$337=$A270))=0,Incomplete,Complete)))</f>
        <v/>
      </c>
      <c r="AG270" s="10" t="str">
        <f t="shared" si="127"/>
        <v/>
      </c>
      <c r="AH270" s="10" t="str">
        <f t="shared" si="128"/>
        <v/>
      </c>
      <c r="AI270" s="10" t="str">
        <f t="shared" si="129"/>
        <v/>
      </c>
      <c r="AJ270" s="10" t="str">
        <f t="shared" si="130"/>
        <v/>
      </c>
      <c r="AK270" s="10" t="str">
        <f t="shared" si="131"/>
        <v/>
      </c>
      <c r="AL270" s="10" t="str">
        <f t="shared" si="132"/>
        <v/>
      </c>
      <c r="AM270" s="10" t="str">
        <f t="shared" si="133"/>
        <v/>
      </c>
      <c r="AN270" s="10" t="str">
        <f t="shared" si="134"/>
        <v/>
      </c>
      <c r="AO270" s="10" t="str">
        <f t="shared" si="135"/>
        <v/>
      </c>
      <c r="AP270" s="10" t="str">
        <f t="shared" si="136"/>
        <v/>
      </c>
      <c r="AQ270" s="10" t="str">
        <f t="shared" si="137"/>
        <v/>
      </c>
      <c r="AR270" s="10" t="str">
        <f t="shared" si="138"/>
        <v/>
      </c>
      <c r="AS270" s="10" t="str">
        <f t="shared" si="139"/>
        <v/>
      </c>
      <c r="AT270" s="10" t="str">
        <f t="shared" si="140"/>
        <v/>
      </c>
      <c r="AU270" s="10" t="str">
        <f t="shared" si="141"/>
        <v/>
      </c>
      <c r="AV270" s="10" t="str">
        <f t="shared" si="142"/>
        <v/>
      </c>
      <c r="AW270" s="10" t="str">
        <f t="shared" si="143"/>
        <v/>
      </c>
      <c r="AX270" s="10" t="str">
        <f t="shared" si="144"/>
        <v/>
      </c>
      <c r="AY270" s="10" t="str">
        <f t="shared" si="145"/>
        <v/>
      </c>
      <c r="AZ270" s="10" t="str">
        <f t="shared" si="146"/>
        <v/>
      </c>
      <c r="BA270" s="10" t="str">
        <f t="shared" si="147"/>
        <v/>
      </c>
      <c r="BB270" s="10" t="str">
        <f t="shared" si="148"/>
        <v/>
      </c>
      <c r="BC270" s="10" t="str">
        <f t="shared" si="149"/>
        <v/>
      </c>
      <c r="BD270" s="10"/>
      <c r="BE270" s="10" t="str">
        <f t="shared" si="150"/>
        <v/>
      </c>
      <c r="BG270" s="10" t="b">
        <f t="shared" si="153"/>
        <v>1</v>
      </c>
      <c r="BH270" s="10" t="b">
        <f t="shared" si="151"/>
        <v>1</v>
      </c>
      <c r="BI270" s="10" t="b">
        <f t="shared" si="154"/>
        <v>0</v>
      </c>
      <c r="BJ270" s="10" t="b">
        <f t="shared" si="152"/>
        <v>0</v>
      </c>
    </row>
    <row r="271" spans="1:62" x14ac:dyDescent="0.35">
      <c r="A271" s="51"/>
      <c r="B271" s="28"/>
      <c r="C271" s="28" t="s">
        <v>4</v>
      </c>
      <c r="D271" s="28"/>
      <c r="E271" s="28" t="s">
        <v>4</v>
      </c>
      <c r="F271" s="28"/>
      <c r="G271" s="51" t="s">
        <v>4</v>
      </c>
      <c r="H271" s="28"/>
      <c r="I271" s="28" t="s">
        <v>4</v>
      </c>
      <c r="J271" s="28"/>
      <c r="K271" s="28" t="s">
        <v>4</v>
      </c>
      <c r="L271" s="28" t="s">
        <v>454</v>
      </c>
      <c r="M271" s="28"/>
      <c r="N271" s="28"/>
      <c r="O271" s="28" t="s">
        <v>4</v>
      </c>
      <c r="P271" s="51"/>
      <c r="Q271" s="28" t="s">
        <v>4</v>
      </c>
      <c r="R271" s="28"/>
      <c r="S271" s="28" t="s">
        <v>4</v>
      </c>
      <c r="T271" s="28"/>
      <c r="U271" s="28" t="s">
        <v>4</v>
      </c>
      <c r="V271" s="28"/>
      <c r="W271" s="28" t="s">
        <v>4</v>
      </c>
      <c r="X271" s="28"/>
      <c r="Y271" s="28" t="s">
        <v>4</v>
      </c>
      <c r="Z271" s="10" t="str">
        <f>IF(AND('Section 8'!$L$4=No,OR($BG271=FALSE,$BH271=FALSE)),Tab_NotReq,
IF(AND($A271="",$B271="",$D271="",$F271="",$H271="",$J271="",$P271="",$X271="",$AB271="",$AC271=""),"",
IF(COUNTIF($AB271:$BC271,Incomplete)&gt;=1,Incomplete_or_multiple_errors&amp;": "&amp;INDEX($AB$2:$BC$4,1,MATCH(Incomplete,$AB271:$BC271,0)),Complete)))</f>
        <v/>
      </c>
      <c r="AA271" s="27"/>
      <c r="AB271" s="10" t="str">
        <f t="shared" si="125"/>
        <v/>
      </c>
      <c r="AC271" s="10" t="str">
        <f>IF($AC$1=No,"",
IF(OR(BG271=FALSE,BH271=FALSE),"",
IF(AND(SUMPRODUCT(--(BI271:BI$1003=TRUE))=0,SUMPRODUCT(--(BJ271:BJ$1003=TRUE))=0),"",Incomplete)))</f>
        <v/>
      </c>
      <c r="AD271" s="10" t="str">
        <f t="shared" si="126"/>
        <v/>
      </c>
      <c r="AE271" s="10"/>
      <c r="AF271" s="10" t="str" cm="1">
        <f t="array" ref="AF271">IF(AF$1=No,"",IF(ISBLANK($A271)=TRUE,"",
IF(SUMPRODUCT(--('Section 11'!$C$4:$C$337=$A271))=0,Incomplete,Complete)))</f>
        <v/>
      </c>
      <c r="AG271" s="10" t="str">
        <f t="shared" si="127"/>
        <v/>
      </c>
      <c r="AH271" s="10" t="str">
        <f t="shared" si="128"/>
        <v/>
      </c>
      <c r="AI271" s="10" t="str">
        <f t="shared" si="129"/>
        <v/>
      </c>
      <c r="AJ271" s="10" t="str">
        <f t="shared" si="130"/>
        <v/>
      </c>
      <c r="AK271" s="10" t="str">
        <f t="shared" si="131"/>
        <v/>
      </c>
      <c r="AL271" s="10" t="str">
        <f t="shared" si="132"/>
        <v/>
      </c>
      <c r="AM271" s="10" t="str">
        <f t="shared" si="133"/>
        <v/>
      </c>
      <c r="AN271" s="10" t="str">
        <f t="shared" si="134"/>
        <v/>
      </c>
      <c r="AO271" s="10" t="str">
        <f t="shared" si="135"/>
        <v/>
      </c>
      <c r="AP271" s="10" t="str">
        <f t="shared" si="136"/>
        <v/>
      </c>
      <c r="AQ271" s="10" t="str">
        <f t="shared" si="137"/>
        <v/>
      </c>
      <c r="AR271" s="10" t="str">
        <f t="shared" si="138"/>
        <v/>
      </c>
      <c r="AS271" s="10" t="str">
        <f t="shared" si="139"/>
        <v/>
      </c>
      <c r="AT271" s="10" t="str">
        <f t="shared" si="140"/>
        <v/>
      </c>
      <c r="AU271" s="10" t="str">
        <f t="shared" si="141"/>
        <v/>
      </c>
      <c r="AV271" s="10" t="str">
        <f t="shared" si="142"/>
        <v/>
      </c>
      <c r="AW271" s="10" t="str">
        <f t="shared" si="143"/>
        <v/>
      </c>
      <c r="AX271" s="10" t="str">
        <f t="shared" si="144"/>
        <v/>
      </c>
      <c r="AY271" s="10" t="str">
        <f t="shared" si="145"/>
        <v/>
      </c>
      <c r="AZ271" s="10" t="str">
        <f t="shared" si="146"/>
        <v/>
      </c>
      <c r="BA271" s="10" t="str">
        <f t="shared" si="147"/>
        <v/>
      </c>
      <c r="BB271" s="10" t="str">
        <f t="shared" si="148"/>
        <v/>
      </c>
      <c r="BC271" s="10" t="str">
        <f t="shared" si="149"/>
        <v/>
      </c>
      <c r="BD271" s="10"/>
      <c r="BE271" s="10" t="str">
        <f t="shared" si="150"/>
        <v/>
      </c>
      <c r="BG271" s="10" t="b">
        <f t="shared" si="153"/>
        <v>1</v>
      </c>
      <c r="BH271" s="10" t="b">
        <f t="shared" si="151"/>
        <v>1</v>
      </c>
      <c r="BI271" s="10" t="b">
        <f t="shared" si="154"/>
        <v>0</v>
      </c>
      <c r="BJ271" s="10" t="b">
        <f t="shared" si="152"/>
        <v>0</v>
      </c>
    </row>
    <row r="272" spans="1:62" x14ac:dyDescent="0.35">
      <c r="A272" s="51"/>
      <c r="B272" s="28"/>
      <c r="C272" s="28" t="s">
        <v>4</v>
      </c>
      <c r="D272" s="28"/>
      <c r="E272" s="28" t="s">
        <v>4</v>
      </c>
      <c r="F272" s="28"/>
      <c r="G272" s="51" t="s">
        <v>4</v>
      </c>
      <c r="H272" s="28"/>
      <c r="I272" s="28" t="s">
        <v>4</v>
      </c>
      <c r="J272" s="28"/>
      <c r="K272" s="28" t="s">
        <v>4</v>
      </c>
      <c r="L272" s="28" t="s">
        <v>454</v>
      </c>
      <c r="M272" s="28"/>
      <c r="N272" s="28"/>
      <c r="O272" s="28" t="s">
        <v>4</v>
      </c>
      <c r="P272" s="51"/>
      <c r="Q272" s="28" t="s">
        <v>4</v>
      </c>
      <c r="R272" s="28"/>
      <c r="S272" s="28" t="s">
        <v>4</v>
      </c>
      <c r="T272" s="28"/>
      <c r="U272" s="28" t="s">
        <v>4</v>
      </c>
      <c r="V272" s="28"/>
      <c r="W272" s="28" t="s">
        <v>4</v>
      </c>
      <c r="X272" s="28"/>
      <c r="Y272" s="28" t="s">
        <v>4</v>
      </c>
      <c r="Z272" s="10" t="str">
        <f>IF(AND('Section 8'!$L$4=No,OR($BG272=FALSE,$BH272=FALSE)),Tab_NotReq,
IF(AND($A272="",$B272="",$D272="",$F272="",$H272="",$J272="",$P272="",$X272="",$AB272="",$AC272=""),"",
IF(COUNTIF($AB272:$BC272,Incomplete)&gt;=1,Incomplete_or_multiple_errors&amp;": "&amp;INDEX($AB$2:$BC$4,1,MATCH(Incomplete,$AB272:$BC272,0)),Complete)))</f>
        <v/>
      </c>
      <c r="AA272" s="27"/>
      <c r="AB272" s="10" t="str">
        <f t="shared" si="125"/>
        <v/>
      </c>
      <c r="AC272" s="10" t="str">
        <f>IF($AC$1=No,"",
IF(OR(BG272=FALSE,BH272=FALSE),"",
IF(AND(SUMPRODUCT(--(BI272:BI$1003=TRUE))=0,SUMPRODUCT(--(BJ272:BJ$1003=TRUE))=0),"",Incomplete)))</f>
        <v/>
      </c>
      <c r="AD272" s="10" t="str">
        <f t="shared" si="126"/>
        <v/>
      </c>
      <c r="AE272" s="10"/>
      <c r="AF272" s="10" t="str" cm="1">
        <f t="array" ref="AF272">IF(AF$1=No,"",IF(ISBLANK($A272)=TRUE,"",
IF(SUMPRODUCT(--('Section 11'!$C$4:$C$337=$A272))=0,Incomplete,Complete)))</f>
        <v/>
      </c>
      <c r="AG272" s="10" t="str">
        <f t="shared" si="127"/>
        <v/>
      </c>
      <c r="AH272" s="10" t="str">
        <f t="shared" si="128"/>
        <v/>
      </c>
      <c r="AI272" s="10" t="str">
        <f t="shared" si="129"/>
        <v/>
      </c>
      <c r="AJ272" s="10" t="str">
        <f t="shared" si="130"/>
        <v/>
      </c>
      <c r="AK272" s="10" t="str">
        <f t="shared" si="131"/>
        <v/>
      </c>
      <c r="AL272" s="10" t="str">
        <f t="shared" si="132"/>
        <v/>
      </c>
      <c r="AM272" s="10" t="str">
        <f t="shared" si="133"/>
        <v/>
      </c>
      <c r="AN272" s="10" t="str">
        <f t="shared" si="134"/>
        <v/>
      </c>
      <c r="AO272" s="10" t="str">
        <f t="shared" si="135"/>
        <v/>
      </c>
      <c r="AP272" s="10" t="str">
        <f t="shared" si="136"/>
        <v/>
      </c>
      <c r="AQ272" s="10" t="str">
        <f t="shared" si="137"/>
        <v/>
      </c>
      <c r="AR272" s="10" t="str">
        <f t="shared" si="138"/>
        <v/>
      </c>
      <c r="AS272" s="10" t="str">
        <f t="shared" si="139"/>
        <v/>
      </c>
      <c r="AT272" s="10" t="str">
        <f t="shared" si="140"/>
        <v/>
      </c>
      <c r="AU272" s="10" t="str">
        <f t="shared" si="141"/>
        <v/>
      </c>
      <c r="AV272" s="10" t="str">
        <f t="shared" si="142"/>
        <v/>
      </c>
      <c r="AW272" s="10" t="str">
        <f t="shared" si="143"/>
        <v/>
      </c>
      <c r="AX272" s="10" t="str">
        <f t="shared" si="144"/>
        <v/>
      </c>
      <c r="AY272" s="10" t="str">
        <f t="shared" si="145"/>
        <v/>
      </c>
      <c r="AZ272" s="10" t="str">
        <f t="shared" si="146"/>
        <v/>
      </c>
      <c r="BA272" s="10" t="str">
        <f t="shared" si="147"/>
        <v/>
      </c>
      <c r="BB272" s="10" t="str">
        <f t="shared" si="148"/>
        <v/>
      </c>
      <c r="BC272" s="10" t="str">
        <f t="shared" si="149"/>
        <v/>
      </c>
      <c r="BD272" s="10"/>
      <c r="BE272" s="10" t="str">
        <f t="shared" si="150"/>
        <v/>
      </c>
      <c r="BG272" s="10" t="b">
        <f t="shared" si="153"/>
        <v>1</v>
      </c>
      <c r="BH272" s="10" t="b">
        <f t="shared" si="151"/>
        <v>1</v>
      </c>
      <c r="BI272" s="10" t="b">
        <f t="shared" si="154"/>
        <v>0</v>
      </c>
      <c r="BJ272" s="10" t="b">
        <f t="shared" si="152"/>
        <v>0</v>
      </c>
    </row>
    <row r="273" spans="1:62" x14ac:dyDescent="0.35">
      <c r="A273" s="51"/>
      <c r="B273" s="28"/>
      <c r="C273" s="28" t="s">
        <v>4</v>
      </c>
      <c r="D273" s="28"/>
      <c r="E273" s="28" t="s">
        <v>4</v>
      </c>
      <c r="F273" s="28"/>
      <c r="G273" s="51" t="s">
        <v>4</v>
      </c>
      <c r="H273" s="28"/>
      <c r="I273" s="28" t="s">
        <v>4</v>
      </c>
      <c r="J273" s="28"/>
      <c r="K273" s="28" t="s">
        <v>4</v>
      </c>
      <c r="L273" s="28" t="s">
        <v>454</v>
      </c>
      <c r="M273" s="28"/>
      <c r="N273" s="28"/>
      <c r="O273" s="28" t="s">
        <v>4</v>
      </c>
      <c r="P273" s="51"/>
      <c r="Q273" s="28" t="s">
        <v>4</v>
      </c>
      <c r="R273" s="28"/>
      <c r="S273" s="28" t="s">
        <v>4</v>
      </c>
      <c r="T273" s="28"/>
      <c r="U273" s="28" t="s">
        <v>4</v>
      </c>
      <c r="V273" s="28"/>
      <c r="W273" s="28" t="s">
        <v>4</v>
      </c>
      <c r="X273" s="28"/>
      <c r="Y273" s="28" t="s">
        <v>4</v>
      </c>
      <c r="Z273" s="10" t="str">
        <f>IF(AND('Section 8'!$L$4=No,OR($BG273=FALSE,$BH273=FALSE)),Tab_NotReq,
IF(AND($A273="",$B273="",$D273="",$F273="",$H273="",$J273="",$P273="",$X273="",$AB273="",$AC273=""),"",
IF(COUNTIF($AB273:$BC273,Incomplete)&gt;=1,Incomplete_or_multiple_errors&amp;": "&amp;INDEX($AB$2:$BC$4,1,MATCH(Incomplete,$AB273:$BC273,0)),Complete)))</f>
        <v/>
      </c>
      <c r="AA273" s="27"/>
      <c r="AB273" s="10" t="str">
        <f t="shared" si="125"/>
        <v/>
      </c>
      <c r="AC273" s="10" t="str">
        <f>IF($AC$1=No,"",
IF(OR(BG273=FALSE,BH273=FALSE),"",
IF(AND(SUMPRODUCT(--(BI273:BI$1003=TRUE))=0,SUMPRODUCT(--(BJ273:BJ$1003=TRUE))=0),"",Incomplete)))</f>
        <v/>
      </c>
      <c r="AD273" s="10" t="str">
        <f t="shared" si="126"/>
        <v/>
      </c>
      <c r="AE273" s="10"/>
      <c r="AF273" s="10" t="str" cm="1">
        <f t="array" ref="AF273">IF(AF$1=No,"",IF(ISBLANK($A273)=TRUE,"",
IF(SUMPRODUCT(--('Section 11'!$C$4:$C$337=$A273))=0,Incomplete,Complete)))</f>
        <v/>
      </c>
      <c r="AG273" s="10" t="str">
        <f t="shared" si="127"/>
        <v/>
      </c>
      <c r="AH273" s="10" t="str">
        <f t="shared" si="128"/>
        <v/>
      </c>
      <c r="AI273" s="10" t="str">
        <f t="shared" si="129"/>
        <v/>
      </c>
      <c r="AJ273" s="10" t="str">
        <f t="shared" si="130"/>
        <v/>
      </c>
      <c r="AK273" s="10" t="str">
        <f t="shared" si="131"/>
        <v/>
      </c>
      <c r="AL273" s="10" t="str">
        <f t="shared" si="132"/>
        <v/>
      </c>
      <c r="AM273" s="10" t="str">
        <f t="shared" si="133"/>
        <v/>
      </c>
      <c r="AN273" s="10" t="str">
        <f t="shared" si="134"/>
        <v/>
      </c>
      <c r="AO273" s="10" t="str">
        <f t="shared" si="135"/>
        <v/>
      </c>
      <c r="AP273" s="10" t="str">
        <f t="shared" si="136"/>
        <v/>
      </c>
      <c r="AQ273" s="10" t="str">
        <f t="shared" si="137"/>
        <v/>
      </c>
      <c r="AR273" s="10" t="str">
        <f t="shared" si="138"/>
        <v/>
      </c>
      <c r="AS273" s="10" t="str">
        <f t="shared" si="139"/>
        <v/>
      </c>
      <c r="AT273" s="10" t="str">
        <f t="shared" si="140"/>
        <v/>
      </c>
      <c r="AU273" s="10" t="str">
        <f t="shared" si="141"/>
        <v/>
      </c>
      <c r="AV273" s="10" t="str">
        <f t="shared" si="142"/>
        <v/>
      </c>
      <c r="AW273" s="10" t="str">
        <f t="shared" si="143"/>
        <v/>
      </c>
      <c r="AX273" s="10" t="str">
        <f t="shared" si="144"/>
        <v/>
      </c>
      <c r="AY273" s="10" t="str">
        <f t="shared" si="145"/>
        <v/>
      </c>
      <c r="AZ273" s="10" t="str">
        <f t="shared" si="146"/>
        <v/>
      </c>
      <c r="BA273" s="10" t="str">
        <f t="shared" si="147"/>
        <v/>
      </c>
      <c r="BB273" s="10" t="str">
        <f t="shared" si="148"/>
        <v/>
      </c>
      <c r="BC273" s="10" t="str">
        <f t="shared" si="149"/>
        <v/>
      </c>
      <c r="BD273" s="10"/>
      <c r="BE273" s="10" t="str">
        <f t="shared" si="150"/>
        <v/>
      </c>
      <c r="BG273" s="10" t="b">
        <f t="shared" si="153"/>
        <v>1</v>
      </c>
      <c r="BH273" s="10" t="b">
        <f t="shared" si="151"/>
        <v>1</v>
      </c>
      <c r="BI273" s="10" t="b">
        <f t="shared" si="154"/>
        <v>0</v>
      </c>
      <c r="BJ273" s="10" t="b">
        <f t="shared" si="152"/>
        <v>0</v>
      </c>
    </row>
    <row r="274" spans="1:62" x14ac:dyDescent="0.35">
      <c r="A274" s="51"/>
      <c r="B274" s="28"/>
      <c r="C274" s="28" t="s">
        <v>4</v>
      </c>
      <c r="D274" s="28"/>
      <c r="E274" s="28" t="s">
        <v>4</v>
      </c>
      <c r="F274" s="28"/>
      <c r="G274" s="51" t="s">
        <v>4</v>
      </c>
      <c r="H274" s="28"/>
      <c r="I274" s="28" t="s">
        <v>4</v>
      </c>
      <c r="J274" s="28"/>
      <c r="K274" s="28" t="s">
        <v>4</v>
      </c>
      <c r="L274" s="28" t="s">
        <v>454</v>
      </c>
      <c r="M274" s="28"/>
      <c r="N274" s="28"/>
      <c r="O274" s="28" t="s">
        <v>4</v>
      </c>
      <c r="P274" s="51"/>
      <c r="Q274" s="28" t="s">
        <v>4</v>
      </c>
      <c r="R274" s="28"/>
      <c r="S274" s="28" t="s">
        <v>4</v>
      </c>
      <c r="T274" s="28"/>
      <c r="U274" s="28" t="s">
        <v>4</v>
      </c>
      <c r="V274" s="28"/>
      <c r="W274" s="28" t="s">
        <v>4</v>
      </c>
      <c r="X274" s="28"/>
      <c r="Y274" s="28" t="s">
        <v>4</v>
      </c>
      <c r="Z274" s="10" t="str">
        <f>IF(AND('Section 8'!$L$4=No,OR($BG274=FALSE,$BH274=FALSE)),Tab_NotReq,
IF(AND($A274="",$B274="",$D274="",$F274="",$H274="",$J274="",$P274="",$X274="",$AB274="",$AC274=""),"",
IF(COUNTIF($AB274:$BC274,Incomplete)&gt;=1,Incomplete_or_multiple_errors&amp;": "&amp;INDEX($AB$2:$BC$4,1,MATCH(Incomplete,$AB274:$BC274,0)),Complete)))</f>
        <v/>
      </c>
      <c r="AA274" s="27"/>
      <c r="AB274" s="10" t="str">
        <f t="shared" si="125"/>
        <v/>
      </c>
      <c r="AC274" s="10" t="str">
        <f>IF($AC$1=No,"",
IF(OR(BG274=FALSE,BH274=FALSE),"",
IF(AND(SUMPRODUCT(--(BI274:BI$1003=TRUE))=0,SUMPRODUCT(--(BJ274:BJ$1003=TRUE))=0),"",Incomplete)))</f>
        <v/>
      </c>
      <c r="AD274" s="10" t="str">
        <f t="shared" si="126"/>
        <v/>
      </c>
      <c r="AE274" s="10"/>
      <c r="AF274" s="10" t="str" cm="1">
        <f t="array" ref="AF274">IF(AF$1=No,"",IF(ISBLANK($A274)=TRUE,"",
IF(SUMPRODUCT(--('Section 11'!$C$4:$C$337=$A274))=0,Incomplete,Complete)))</f>
        <v/>
      </c>
      <c r="AG274" s="10" t="str">
        <f t="shared" si="127"/>
        <v/>
      </c>
      <c r="AH274" s="10" t="str">
        <f t="shared" si="128"/>
        <v/>
      </c>
      <c r="AI274" s="10" t="str">
        <f t="shared" si="129"/>
        <v/>
      </c>
      <c r="AJ274" s="10" t="str">
        <f t="shared" si="130"/>
        <v/>
      </c>
      <c r="AK274" s="10" t="str">
        <f t="shared" si="131"/>
        <v/>
      </c>
      <c r="AL274" s="10" t="str">
        <f t="shared" si="132"/>
        <v/>
      </c>
      <c r="AM274" s="10" t="str">
        <f t="shared" si="133"/>
        <v/>
      </c>
      <c r="AN274" s="10" t="str">
        <f t="shared" si="134"/>
        <v/>
      </c>
      <c r="AO274" s="10" t="str">
        <f t="shared" si="135"/>
        <v/>
      </c>
      <c r="AP274" s="10" t="str">
        <f t="shared" si="136"/>
        <v/>
      </c>
      <c r="AQ274" s="10" t="str">
        <f t="shared" si="137"/>
        <v/>
      </c>
      <c r="AR274" s="10" t="str">
        <f t="shared" si="138"/>
        <v/>
      </c>
      <c r="AS274" s="10" t="str">
        <f t="shared" si="139"/>
        <v/>
      </c>
      <c r="AT274" s="10" t="str">
        <f t="shared" si="140"/>
        <v/>
      </c>
      <c r="AU274" s="10" t="str">
        <f t="shared" si="141"/>
        <v/>
      </c>
      <c r="AV274" s="10" t="str">
        <f t="shared" si="142"/>
        <v/>
      </c>
      <c r="AW274" s="10" t="str">
        <f t="shared" si="143"/>
        <v/>
      </c>
      <c r="AX274" s="10" t="str">
        <f t="shared" si="144"/>
        <v/>
      </c>
      <c r="AY274" s="10" t="str">
        <f t="shared" si="145"/>
        <v/>
      </c>
      <c r="AZ274" s="10" t="str">
        <f t="shared" si="146"/>
        <v/>
      </c>
      <c r="BA274" s="10" t="str">
        <f t="shared" si="147"/>
        <v/>
      </c>
      <c r="BB274" s="10" t="str">
        <f t="shared" si="148"/>
        <v/>
      </c>
      <c r="BC274" s="10" t="str">
        <f t="shared" si="149"/>
        <v/>
      </c>
      <c r="BD274" s="10"/>
      <c r="BE274" s="10" t="str">
        <f t="shared" si="150"/>
        <v/>
      </c>
      <c r="BG274" s="10" t="b">
        <f t="shared" si="153"/>
        <v>1</v>
      </c>
      <c r="BH274" s="10" t="b">
        <f t="shared" si="151"/>
        <v>1</v>
      </c>
      <c r="BI274" s="10" t="b">
        <f t="shared" si="154"/>
        <v>0</v>
      </c>
      <c r="BJ274" s="10" t="b">
        <f t="shared" si="152"/>
        <v>0</v>
      </c>
    </row>
    <row r="275" spans="1:62" x14ac:dyDescent="0.35">
      <c r="A275" s="51"/>
      <c r="B275" s="28"/>
      <c r="C275" s="28" t="s">
        <v>4</v>
      </c>
      <c r="D275" s="28"/>
      <c r="E275" s="28" t="s">
        <v>4</v>
      </c>
      <c r="F275" s="28"/>
      <c r="G275" s="51" t="s">
        <v>4</v>
      </c>
      <c r="H275" s="28"/>
      <c r="I275" s="28" t="s">
        <v>4</v>
      </c>
      <c r="J275" s="28"/>
      <c r="K275" s="28" t="s">
        <v>4</v>
      </c>
      <c r="L275" s="28" t="s">
        <v>454</v>
      </c>
      <c r="M275" s="28"/>
      <c r="N275" s="28"/>
      <c r="O275" s="28" t="s">
        <v>4</v>
      </c>
      <c r="P275" s="51"/>
      <c r="Q275" s="28" t="s">
        <v>4</v>
      </c>
      <c r="R275" s="28"/>
      <c r="S275" s="28" t="s">
        <v>4</v>
      </c>
      <c r="T275" s="28"/>
      <c r="U275" s="28" t="s">
        <v>4</v>
      </c>
      <c r="V275" s="28"/>
      <c r="W275" s="28" t="s">
        <v>4</v>
      </c>
      <c r="X275" s="28"/>
      <c r="Y275" s="28" t="s">
        <v>4</v>
      </c>
      <c r="Z275" s="10" t="str">
        <f>IF(AND('Section 8'!$L$4=No,OR($BG275=FALSE,$BH275=FALSE)),Tab_NotReq,
IF(AND($A275="",$B275="",$D275="",$F275="",$H275="",$J275="",$P275="",$X275="",$AB275="",$AC275=""),"",
IF(COUNTIF($AB275:$BC275,Incomplete)&gt;=1,Incomplete_or_multiple_errors&amp;": "&amp;INDEX($AB$2:$BC$4,1,MATCH(Incomplete,$AB275:$BC275,0)),Complete)))</f>
        <v/>
      </c>
      <c r="AA275" s="27"/>
      <c r="AB275" s="10" t="str">
        <f t="shared" si="125"/>
        <v/>
      </c>
      <c r="AC275" s="10" t="str">
        <f>IF($AC$1=No,"",
IF(OR(BG275=FALSE,BH275=FALSE),"",
IF(AND(SUMPRODUCT(--(BI275:BI$1003=TRUE))=0,SUMPRODUCT(--(BJ275:BJ$1003=TRUE))=0),"",Incomplete)))</f>
        <v/>
      </c>
      <c r="AD275" s="10" t="str">
        <f t="shared" si="126"/>
        <v/>
      </c>
      <c r="AE275" s="10"/>
      <c r="AF275" s="10" t="str" cm="1">
        <f t="array" ref="AF275">IF(AF$1=No,"",IF(ISBLANK($A275)=TRUE,"",
IF(SUMPRODUCT(--('Section 11'!$C$4:$C$337=$A275))=0,Incomplete,Complete)))</f>
        <v/>
      </c>
      <c r="AG275" s="10" t="str">
        <f t="shared" si="127"/>
        <v/>
      </c>
      <c r="AH275" s="10" t="str">
        <f t="shared" si="128"/>
        <v/>
      </c>
      <c r="AI275" s="10" t="str">
        <f t="shared" si="129"/>
        <v/>
      </c>
      <c r="AJ275" s="10" t="str">
        <f t="shared" si="130"/>
        <v/>
      </c>
      <c r="AK275" s="10" t="str">
        <f t="shared" si="131"/>
        <v/>
      </c>
      <c r="AL275" s="10" t="str">
        <f t="shared" si="132"/>
        <v/>
      </c>
      <c r="AM275" s="10" t="str">
        <f t="shared" si="133"/>
        <v/>
      </c>
      <c r="AN275" s="10" t="str">
        <f t="shared" si="134"/>
        <v/>
      </c>
      <c r="AO275" s="10" t="str">
        <f t="shared" si="135"/>
        <v/>
      </c>
      <c r="AP275" s="10" t="str">
        <f t="shared" si="136"/>
        <v/>
      </c>
      <c r="AQ275" s="10" t="str">
        <f t="shared" si="137"/>
        <v/>
      </c>
      <c r="AR275" s="10" t="str">
        <f t="shared" si="138"/>
        <v/>
      </c>
      <c r="AS275" s="10" t="str">
        <f t="shared" si="139"/>
        <v/>
      </c>
      <c r="AT275" s="10" t="str">
        <f t="shared" si="140"/>
        <v/>
      </c>
      <c r="AU275" s="10" t="str">
        <f t="shared" si="141"/>
        <v/>
      </c>
      <c r="AV275" s="10" t="str">
        <f t="shared" si="142"/>
        <v/>
      </c>
      <c r="AW275" s="10" t="str">
        <f t="shared" si="143"/>
        <v/>
      </c>
      <c r="AX275" s="10" t="str">
        <f t="shared" si="144"/>
        <v/>
      </c>
      <c r="AY275" s="10" t="str">
        <f t="shared" si="145"/>
        <v/>
      </c>
      <c r="AZ275" s="10" t="str">
        <f t="shared" si="146"/>
        <v/>
      </c>
      <c r="BA275" s="10" t="str">
        <f t="shared" si="147"/>
        <v/>
      </c>
      <c r="BB275" s="10" t="str">
        <f t="shared" si="148"/>
        <v/>
      </c>
      <c r="BC275" s="10" t="str">
        <f t="shared" si="149"/>
        <v/>
      </c>
      <c r="BD275" s="10"/>
      <c r="BE275" s="10" t="str">
        <f t="shared" si="150"/>
        <v/>
      </c>
      <c r="BG275" s="10" t="b">
        <f t="shared" si="153"/>
        <v>1</v>
      </c>
      <c r="BH275" s="10" t="b">
        <f t="shared" si="151"/>
        <v>1</v>
      </c>
      <c r="BI275" s="10" t="b">
        <f t="shared" si="154"/>
        <v>0</v>
      </c>
      <c r="BJ275" s="10" t="b">
        <f t="shared" si="152"/>
        <v>0</v>
      </c>
    </row>
    <row r="276" spans="1:62" x14ac:dyDescent="0.35">
      <c r="A276" s="51"/>
      <c r="B276" s="28"/>
      <c r="C276" s="28" t="s">
        <v>4</v>
      </c>
      <c r="D276" s="28"/>
      <c r="E276" s="28" t="s">
        <v>4</v>
      </c>
      <c r="F276" s="28"/>
      <c r="G276" s="51" t="s">
        <v>4</v>
      </c>
      <c r="H276" s="28"/>
      <c r="I276" s="28" t="s">
        <v>4</v>
      </c>
      <c r="J276" s="28"/>
      <c r="K276" s="28" t="s">
        <v>4</v>
      </c>
      <c r="L276" s="28" t="s">
        <v>454</v>
      </c>
      <c r="M276" s="28"/>
      <c r="N276" s="28"/>
      <c r="O276" s="28" t="s">
        <v>4</v>
      </c>
      <c r="P276" s="51"/>
      <c r="Q276" s="28" t="s">
        <v>4</v>
      </c>
      <c r="R276" s="28"/>
      <c r="S276" s="28" t="s">
        <v>4</v>
      </c>
      <c r="T276" s="28"/>
      <c r="U276" s="28" t="s">
        <v>4</v>
      </c>
      <c r="V276" s="28"/>
      <c r="W276" s="28" t="s">
        <v>4</v>
      </c>
      <c r="X276" s="28"/>
      <c r="Y276" s="28" t="s">
        <v>4</v>
      </c>
      <c r="Z276" s="10" t="str">
        <f>IF(AND('Section 8'!$L$4=No,OR($BG276=FALSE,$BH276=FALSE)),Tab_NotReq,
IF(AND($A276="",$B276="",$D276="",$F276="",$H276="",$J276="",$P276="",$X276="",$AB276="",$AC276=""),"",
IF(COUNTIF($AB276:$BC276,Incomplete)&gt;=1,Incomplete_or_multiple_errors&amp;": "&amp;INDEX($AB$2:$BC$4,1,MATCH(Incomplete,$AB276:$BC276,0)),Complete)))</f>
        <v/>
      </c>
      <c r="AA276" s="27"/>
      <c r="AB276" s="10" t="str">
        <f t="shared" si="125"/>
        <v/>
      </c>
      <c r="AC276" s="10" t="str">
        <f>IF($AC$1=No,"",
IF(OR(BG276=FALSE,BH276=FALSE),"",
IF(AND(SUMPRODUCT(--(BI276:BI$1003=TRUE))=0,SUMPRODUCT(--(BJ276:BJ$1003=TRUE))=0),"",Incomplete)))</f>
        <v/>
      </c>
      <c r="AD276" s="10" t="str">
        <f t="shared" si="126"/>
        <v/>
      </c>
      <c r="AE276" s="10"/>
      <c r="AF276" s="10" t="str" cm="1">
        <f t="array" ref="AF276">IF(AF$1=No,"",IF(ISBLANK($A276)=TRUE,"",
IF(SUMPRODUCT(--('Section 11'!$C$4:$C$337=$A276))=0,Incomplete,Complete)))</f>
        <v/>
      </c>
      <c r="AG276" s="10" t="str">
        <f t="shared" si="127"/>
        <v/>
      </c>
      <c r="AH276" s="10" t="str">
        <f t="shared" si="128"/>
        <v/>
      </c>
      <c r="AI276" s="10" t="str">
        <f t="shared" si="129"/>
        <v/>
      </c>
      <c r="AJ276" s="10" t="str">
        <f t="shared" si="130"/>
        <v/>
      </c>
      <c r="AK276" s="10" t="str">
        <f t="shared" si="131"/>
        <v/>
      </c>
      <c r="AL276" s="10" t="str">
        <f t="shared" si="132"/>
        <v/>
      </c>
      <c r="AM276" s="10" t="str">
        <f t="shared" si="133"/>
        <v/>
      </c>
      <c r="AN276" s="10" t="str">
        <f t="shared" si="134"/>
        <v/>
      </c>
      <c r="AO276" s="10" t="str">
        <f t="shared" si="135"/>
        <v/>
      </c>
      <c r="AP276" s="10" t="str">
        <f t="shared" si="136"/>
        <v/>
      </c>
      <c r="AQ276" s="10" t="str">
        <f t="shared" si="137"/>
        <v/>
      </c>
      <c r="AR276" s="10" t="str">
        <f t="shared" si="138"/>
        <v/>
      </c>
      <c r="AS276" s="10" t="str">
        <f t="shared" si="139"/>
        <v/>
      </c>
      <c r="AT276" s="10" t="str">
        <f t="shared" si="140"/>
        <v/>
      </c>
      <c r="AU276" s="10" t="str">
        <f t="shared" si="141"/>
        <v/>
      </c>
      <c r="AV276" s="10" t="str">
        <f t="shared" si="142"/>
        <v/>
      </c>
      <c r="AW276" s="10" t="str">
        <f t="shared" si="143"/>
        <v/>
      </c>
      <c r="AX276" s="10" t="str">
        <f t="shared" si="144"/>
        <v/>
      </c>
      <c r="AY276" s="10" t="str">
        <f t="shared" si="145"/>
        <v/>
      </c>
      <c r="AZ276" s="10" t="str">
        <f t="shared" si="146"/>
        <v/>
      </c>
      <c r="BA276" s="10" t="str">
        <f t="shared" si="147"/>
        <v/>
      </c>
      <c r="BB276" s="10" t="str">
        <f t="shared" si="148"/>
        <v/>
      </c>
      <c r="BC276" s="10" t="str">
        <f t="shared" si="149"/>
        <v/>
      </c>
      <c r="BD276" s="10"/>
      <c r="BE276" s="10" t="str">
        <f t="shared" si="150"/>
        <v/>
      </c>
      <c r="BG276" s="10" t="b">
        <f t="shared" si="153"/>
        <v>1</v>
      </c>
      <c r="BH276" s="10" t="b">
        <f t="shared" si="151"/>
        <v>1</v>
      </c>
      <c r="BI276" s="10" t="b">
        <f t="shared" si="154"/>
        <v>0</v>
      </c>
      <c r="BJ276" s="10" t="b">
        <f t="shared" si="152"/>
        <v>0</v>
      </c>
    </row>
    <row r="277" spans="1:62" x14ac:dyDescent="0.35">
      <c r="A277" s="51"/>
      <c r="B277" s="28"/>
      <c r="C277" s="28" t="s">
        <v>4</v>
      </c>
      <c r="D277" s="28"/>
      <c r="E277" s="28" t="s">
        <v>4</v>
      </c>
      <c r="F277" s="28"/>
      <c r="G277" s="51" t="s">
        <v>4</v>
      </c>
      <c r="H277" s="28"/>
      <c r="I277" s="28" t="s">
        <v>4</v>
      </c>
      <c r="J277" s="28"/>
      <c r="K277" s="28" t="s">
        <v>4</v>
      </c>
      <c r="L277" s="28" t="s">
        <v>454</v>
      </c>
      <c r="M277" s="28"/>
      <c r="N277" s="28"/>
      <c r="O277" s="28" t="s">
        <v>4</v>
      </c>
      <c r="P277" s="51"/>
      <c r="Q277" s="28" t="s">
        <v>4</v>
      </c>
      <c r="R277" s="28"/>
      <c r="S277" s="28" t="s">
        <v>4</v>
      </c>
      <c r="T277" s="28"/>
      <c r="U277" s="28" t="s">
        <v>4</v>
      </c>
      <c r="V277" s="28"/>
      <c r="W277" s="28" t="s">
        <v>4</v>
      </c>
      <c r="X277" s="28"/>
      <c r="Y277" s="28" t="s">
        <v>4</v>
      </c>
      <c r="Z277" s="10" t="str">
        <f>IF(AND('Section 8'!$L$4=No,OR($BG277=FALSE,$BH277=FALSE)),Tab_NotReq,
IF(AND($A277="",$B277="",$D277="",$F277="",$H277="",$J277="",$P277="",$X277="",$AB277="",$AC277=""),"",
IF(COUNTIF($AB277:$BC277,Incomplete)&gt;=1,Incomplete_or_multiple_errors&amp;": "&amp;INDEX($AB$2:$BC$4,1,MATCH(Incomplete,$AB277:$BC277,0)),Complete)))</f>
        <v/>
      </c>
      <c r="AA277" s="27"/>
      <c r="AB277" s="10" t="str">
        <f t="shared" si="125"/>
        <v/>
      </c>
      <c r="AC277" s="10" t="str">
        <f>IF($AC$1=No,"",
IF(OR(BG277=FALSE,BH277=FALSE),"",
IF(AND(SUMPRODUCT(--(BI277:BI$1003=TRUE))=0,SUMPRODUCT(--(BJ277:BJ$1003=TRUE))=0),"",Incomplete)))</f>
        <v/>
      </c>
      <c r="AD277" s="10" t="str">
        <f t="shared" si="126"/>
        <v/>
      </c>
      <c r="AE277" s="10"/>
      <c r="AF277" s="10" t="str" cm="1">
        <f t="array" ref="AF277">IF(AF$1=No,"",IF(ISBLANK($A277)=TRUE,"",
IF(SUMPRODUCT(--('Section 11'!$C$4:$C$337=$A277))=0,Incomplete,Complete)))</f>
        <v/>
      </c>
      <c r="AG277" s="10" t="str">
        <f t="shared" si="127"/>
        <v/>
      </c>
      <c r="AH277" s="10" t="str">
        <f t="shared" si="128"/>
        <v/>
      </c>
      <c r="AI277" s="10" t="str">
        <f t="shared" si="129"/>
        <v/>
      </c>
      <c r="AJ277" s="10" t="str">
        <f t="shared" si="130"/>
        <v/>
      </c>
      <c r="AK277" s="10" t="str">
        <f t="shared" si="131"/>
        <v/>
      </c>
      <c r="AL277" s="10" t="str">
        <f t="shared" si="132"/>
        <v/>
      </c>
      <c r="AM277" s="10" t="str">
        <f t="shared" si="133"/>
        <v/>
      </c>
      <c r="AN277" s="10" t="str">
        <f t="shared" si="134"/>
        <v/>
      </c>
      <c r="AO277" s="10" t="str">
        <f t="shared" si="135"/>
        <v/>
      </c>
      <c r="AP277" s="10" t="str">
        <f t="shared" si="136"/>
        <v/>
      </c>
      <c r="AQ277" s="10" t="str">
        <f t="shared" si="137"/>
        <v/>
      </c>
      <c r="AR277" s="10" t="str">
        <f t="shared" si="138"/>
        <v/>
      </c>
      <c r="AS277" s="10" t="str">
        <f t="shared" si="139"/>
        <v/>
      </c>
      <c r="AT277" s="10" t="str">
        <f t="shared" si="140"/>
        <v/>
      </c>
      <c r="AU277" s="10" t="str">
        <f t="shared" si="141"/>
        <v/>
      </c>
      <c r="AV277" s="10" t="str">
        <f t="shared" si="142"/>
        <v/>
      </c>
      <c r="AW277" s="10" t="str">
        <f t="shared" si="143"/>
        <v/>
      </c>
      <c r="AX277" s="10" t="str">
        <f t="shared" si="144"/>
        <v/>
      </c>
      <c r="AY277" s="10" t="str">
        <f t="shared" si="145"/>
        <v/>
      </c>
      <c r="AZ277" s="10" t="str">
        <f t="shared" si="146"/>
        <v/>
      </c>
      <c r="BA277" s="10" t="str">
        <f t="shared" si="147"/>
        <v/>
      </c>
      <c r="BB277" s="10" t="str">
        <f t="shared" si="148"/>
        <v/>
      </c>
      <c r="BC277" s="10" t="str">
        <f t="shared" si="149"/>
        <v/>
      </c>
      <c r="BD277" s="10"/>
      <c r="BE277" s="10" t="str">
        <f t="shared" si="150"/>
        <v/>
      </c>
      <c r="BG277" s="10" t="b">
        <f t="shared" si="153"/>
        <v>1</v>
      </c>
      <c r="BH277" s="10" t="b">
        <f t="shared" si="151"/>
        <v>1</v>
      </c>
      <c r="BI277" s="10" t="b">
        <f t="shared" si="154"/>
        <v>0</v>
      </c>
      <c r="BJ277" s="10" t="b">
        <f t="shared" si="152"/>
        <v>0</v>
      </c>
    </row>
    <row r="278" spans="1:62" x14ac:dyDescent="0.35">
      <c r="A278" s="51"/>
      <c r="B278" s="28"/>
      <c r="C278" s="28" t="s">
        <v>4</v>
      </c>
      <c r="D278" s="28"/>
      <c r="E278" s="28" t="s">
        <v>4</v>
      </c>
      <c r="F278" s="28"/>
      <c r="G278" s="51" t="s">
        <v>4</v>
      </c>
      <c r="H278" s="28"/>
      <c r="I278" s="28" t="s">
        <v>4</v>
      </c>
      <c r="J278" s="28"/>
      <c r="K278" s="28" t="s">
        <v>4</v>
      </c>
      <c r="L278" s="28" t="s">
        <v>454</v>
      </c>
      <c r="M278" s="28"/>
      <c r="N278" s="28"/>
      <c r="O278" s="28" t="s">
        <v>4</v>
      </c>
      <c r="P278" s="51"/>
      <c r="Q278" s="28" t="s">
        <v>4</v>
      </c>
      <c r="R278" s="28"/>
      <c r="S278" s="28" t="s">
        <v>4</v>
      </c>
      <c r="T278" s="28"/>
      <c r="U278" s="28" t="s">
        <v>4</v>
      </c>
      <c r="V278" s="28"/>
      <c r="W278" s="28" t="s">
        <v>4</v>
      </c>
      <c r="X278" s="28"/>
      <c r="Y278" s="28" t="s">
        <v>4</v>
      </c>
      <c r="Z278" s="10" t="str">
        <f>IF(AND('Section 8'!$L$4=No,OR($BG278=FALSE,$BH278=FALSE)),Tab_NotReq,
IF(AND($A278="",$B278="",$D278="",$F278="",$H278="",$J278="",$P278="",$X278="",$AB278="",$AC278=""),"",
IF(COUNTIF($AB278:$BC278,Incomplete)&gt;=1,Incomplete_or_multiple_errors&amp;": "&amp;INDEX($AB$2:$BC$4,1,MATCH(Incomplete,$AB278:$BC278,0)),Complete)))</f>
        <v/>
      </c>
      <c r="AA278" s="27"/>
      <c r="AB278" s="10" t="str">
        <f t="shared" si="125"/>
        <v/>
      </c>
      <c r="AC278" s="10" t="str">
        <f>IF($AC$1=No,"",
IF(OR(BG278=FALSE,BH278=FALSE),"",
IF(AND(SUMPRODUCT(--(BI278:BI$1003=TRUE))=0,SUMPRODUCT(--(BJ278:BJ$1003=TRUE))=0),"",Incomplete)))</f>
        <v/>
      </c>
      <c r="AD278" s="10" t="str">
        <f t="shared" si="126"/>
        <v/>
      </c>
      <c r="AE278" s="10"/>
      <c r="AF278" s="10" t="str" cm="1">
        <f t="array" ref="AF278">IF(AF$1=No,"",IF(ISBLANK($A278)=TRUE,"",
IF(SUMPRODUCT(--('Section 11'!$C$4:$C$337=$A278))=0,Incomplete,Complete)))</f>
        <v/>
      </c>
      <c r="AG278" s="10" t="str">
        <f t="shared" si="127"/>
        <v/>
      </c>
      <c r="AH278" s="10" t="str">
        <f t="shared" si="128"/>
        <v/>
      </c>
      <c r="AI278" s="10" t="str">
        <f t="shared" si="129"/>
        <v/>
      </c>
      <c r="AJ278" s="10" t="str">
        <f t="shared" si="130"/>
        <v/>
      </c>
      <c r="AK278" s="10" t="str">
        <f t="shared" si="131"/>
        <v/>
      </c>
      <c r="AL278" s="10" t="str">
        <f t="shared" si="132"/>
        <v/>
      </c>
      <c r="AM278" s="10" t="str">
        <f t="shared" si="133"/>
        <v/>
      </c>
      <c r="AN278" s="10" t="str">
        <f t="shared" si="134"/>
        <v/>
      </c>
      <c r="AO278" s="10" t="str">
        <f t="shared" si="135"/>
        <v/>
      </c>
      <c r="AP278" s="10" t="str">
        <f t="shared" si="136"/>
        <v/>
      </c>
      <c r="AQ278" s="10" t="str">
        <f t="shared" si="137"/>
        <v/>
      </c>
      <c r="AR278" s="10" t="str">
        <f t="shared" si="138"/>
        <v/>
      </c>
      <c r="AS278" s="10" t="str">
        <f t="shared" si="139"/>
        <v/>
      </c>
      <c r="AT278" s="10" t="str">
        <f t="shared" si="140"/>
        <v/>
      </c>
      <c r="AU278" s="10" t="str">
        <f t="shared" si="141"/>
        <v/>
      </c>
      <c r="AV278" s="10" t="str">
        <f t="shared" si="142"/>
        <v/>
      </c>
      <c r="AW278" s="10" t="str">
        <f t="shared" si="143"/>
        <v/>
      </c>
      <c r="AX278" s="10" t="str">
        <f t="shared" si="144"/>
        <v/>
      </c>
      <c r="AY278" s="10" t="str">
        <f t="shared" si="145"/>
        <v/>
      </c>
      <c r="AZ278" s="10" t="str">
        <f t="shared" si="146"/>
        <v/>
      </c>
      <c r="BA278" s="10" t="str">
        <f t="shared" si="147"/>
        <v/>
      </c>
      <c r="BB278" s="10" t="str">
        <f t="shared" si="148"/>
        <v/>
      </c>
      <c r="BC278" s="10" t="str">
        <f t="shared" si="149"/>
        <v/>
      </c>
      <c r="BD278" s="10"/>
      <c r="BE278" s="10" t="str">
        <f t="shared" si="150"/>
        <v/>
      </c>
      <c r="BG278" s="10" t="b">
        <f t="shared" si="153"/>
        <v>1</v>
      </c>
      <c r="BH278" s="10" t="b">
        <f t="shared" si="151"/>
        <v>1</v>
      </c>
      <c r="BI278" s="10" t="b">
        <f t="shared" si="154"/>
        <v>0</v>
      </c>
      <c r="BJ278" s="10" t="b">
        <f t="shared" si="152"/>
        <v>0</v>
      </c>
    </row>
    <row r="279" spans="1:62" x14ac:dyDescent="0.35">
      <c r="A279" s="51"/>
      <c r="B279" s="28"/>
      <c r="C279" s="28" t="s">
        <v>4</v>
      </c>
      <c r="D279" s="28"/>
      <c r="E279" s="28" t="s">
        <v>4</v>
      </c>
      <c r="F279" s="28"/>
      <c r="G279" s="51" t="s">
        <v>4</v>
      </c>
      <c r="H279" s="28"/>
      <c r="I279" s="28" t="s">
        <v>4</v>
      </c>
      <c r="J279" s="28"/>
      <c r="K279" s="28" t="s">
        <v>4</v>
      </c>
      <c r="L279" s="28" t="s">
        <v>454</v>
      </c>
      <c r="M279" s="28"/>
      <c r="N279" s="28"/>
      <c r="O279" s="28" t="s">
        <v>4</v>
      </c>
      <c r="P279" s="51"/>
      <c r="Q279" s="28" t="s">
        <v>4</v>
      </c>
      <c r="R279" s="28"/>
      <c r="S279" s="28" t="s">
        <v>4</v>
      </c>
      <c r="T279" s="28"/>
      <c r="U279" s="28" t="s">
        <v>4</v>
      </c>
      <c r="V279" s="28"/>
      <c r="W279" s="28" t="s">
        <v>4</v>
      </c>
      <c r="X279" s="28"/>
      <c r="Y279" s="28" t="s">
        <v>4</v>
      </c>
      <c r="Z279" s="10" t="str">
        <f>IF(AND('Section 8'!$L$4=No,OR($BG279=FALSE,$BH279=FALSE)),Tab_NotReq,
IF(AND($A279="",$B279="",$D279="",$F279="",$H279="",$J279="",$P279="",$X279="",$AB279="",$AC279=""),"",
IF(COUNTIF($AB279:$BC279,Incomplete)&gt;=1,Incomplete_or_multiple_errors&amp;": "&amp;INDEX($AB$2:$BC$4,1,MATCH(Incomplete,$AB279:$BC279,0)),Complete)))</f>
        <v/>
      </c>
      <c r="AA279" s="27"/>
      <c r="AB279" s="10" t="str">
        <f t="shared" si="125"/>
        <v/>
      </c>
      <c r="AC279" s="10" t="str">
        <f>IF($AC$1=No,"",
IF(OR(BG279=FALSE,BH279=FALSE),"",
IF(AND(SUMPRODUCT(--(BI279:BI$1003=TRUE))=0,SUMPRODUCT(--(BJ279:BJ$1003=TRUE))=0),"",Incomplete)))</f>
        <v/>
      </c>
      <c r="AD279" s="10" t="str">
        <f t="shared" si="126"/>
        <v/>
      </c>
      <c r="AE279" s="10"/>
      <c r="AF279" s="10" t="str" cm="1">
        <f t="array" ref="AF279">IF(AF$1=No,"",IF(ISBLANK($A279)=TRUE,"",
IF(SUMPRODUCT(--('Section 11'!$C$4:$C$337=$A279))=0,Incomplete,Complete)))</f>
        <v/>
      </c>
      <c r="AG279" s="10" t="str">
        <f t="shared" si="127"/>
        <v/>
      </c>
      <c r="AH279" s="10" t="str">
        <f t="shared" si="128"/>
        <v/>
      </c>
      <c r="AI279" s="10" t="str">
        <f t="shared" si="129"/>
        <v/>
      </c>
      <c r="AJ279" s="10" t="str">
        <f t="shared" si="130"/>
        <v/>
      </c>
      <c r="AK279" s="10" t="str">
        <f t="shared" si="131"/>
        <v/>
      </c>
      <c r="AL279" s="10" t="str">
        <f t="shared" si="132"/>
        <v/>
      </c>
      <c r="AM279" s="10" t="str">
        <f t="shared" si="133"/>
        <v/>
      </c>
      <c r="AN279" s="10" t="str">
        <f t="shared" si="134"/>
        <v/>
      </c>
      <c r="AO279" s="10" t="str">
        <f t="shared" si="135"/>
        <v/>
      </c>
      <c r="AP279" s="10" t="str">
        <f t="shared" si="136"/>
        <v/>
      </c>
      <c r="AQ279" s="10" t="str">
        <f t="shared" si="137"/>
        <v/>
      </c>
      <c r="AR279" s="10" t="str">
        <f t="shared" si="138"/>
        <v/>
      </c>
      <c r="AS279" s="10" t="str">
        <f t="shared" si="139"/>
        <v/>
      </c>
      <c r="AT279" s="10" t="str">
        <f t="shared" si="140"/>
        <v/>
      </c>
      <c r="AU279" s="10" t="str">
        <f t="shared" si="141"/>
        <v/>
      </c>
      <c r="AV279" s="10" t="str">
        <f t="shared" si="142"/>
        <v/>
      </c>
      <c r="AW279" s="10" t="str">
        <f t="shared" si="143"/>
        <v/>
      </c>
      <c r="AX279" s="10" t="str">
        <f t="shared" si="144"/>
        <v/>
      </c>
      <c r="AY279" s="10" t="str">
        <f t="shared" si="145"/>
        <v/>
      </c>
      <c r="AZ279" s="10" t="str">
        <f t="shared" si="146"/>
        <v/>
      </c>
      <c r="BA279" s="10" t="str">
        <f t="shared" si="147"/>
        <v/>
      </c>
      <c r="BB279" s="10" t="str">
        <f t="shared" si="148"/>
        <v/>
      </c>
      <c r="BC279" s="10" t="str">
        <f t="shared" si="149"/>
        <v/>
      </c>
      <c r="BD279" s="10"/>
      <c r="BE279" s="10" t="str">
        <f t="shared" si="150"/>
        <v/>
      </c>
      <c r="BG279" s="10" t="b">
        <f t="shared" si="153"/>
        <v>1</v>
      </c>
      <c r="BH279" s="10" t="b">
        <f t="shared" si="151"/>
        <v>1</v>
      </c>
      <c r="BI279" s="10" t="b">
        <f t="shared" si="154"/>
        <v>0</v>
      </c>
      <c r="BJ279" s="10" t="b">
        <f t="shared" si="152"/>
        <v>0</v>
      </c>
    </row>
    <row r="280" spans="1:62" x14ac:dyDescent="0.35">
      <c r="A280" s="51"/>
      <c r="B280" s="28"/>
      <c r="C280" s="28" t="s">
        <v>4</v>
      </c>
      <c r="D280" s="28"/>
      <c r="E280" s="28" t="s">
        <v>4</v>
      </c>
      <c r="F280" s="28"/>
      <c r="G280" s="51" t="s">
        <v>4</v>
      </c>
      <c r="H280" s="28"/>
      <c r="I280" s="28" t="s">
        <v>4</v>
      </c>
      <c r="J280" s="28"/>
      <c r="K280" s="28" t="s">
        <v>4</v>
      </c>
      <c r="L280" s="28" t="s">
        <v>454</v>
      </c>
      <c r="M280" s="28"/>
      <c r="N280" s="28"/>
      <c r="O280" s="28" t="s">
        <v>4</v>
      </c>
      <c r="P280" s="51"/>
      <c r="Q280" s="28" t="s">
        <v>4</v>
      </c>
      <c r="R280" s="28"/>
      <c r="S280" s="28" t="s">
        <v>4</v>
      </c>
      <c r="T280" s="28"/>
      <c r="U280" s="28" t="s">
        <v>4</v>
      </c>
      <c r="V280" s="28"/>
      <c r="W280" s="28" t="s">
        <v>4</v>
      </c>
      <c r="X280" s="28"/>
      <c r="Y280" s="28" t="s">
        <v>4</v>
      </c>
      <c r="Z280" s="10" t="str">
        <f>IF(AND('Section 8'!$L$4=No,OR($BG280=FALSE,$BH280=FALSE)),Tab_NotReq,
IF(AND($A280="",$B280="",$D280="",$F280="",$H280="",$J280="",$P280="",$X280="",$AB280="",$AC280=""),"",
IF(COUNTIF($AB280:$BC280,Incomplete)&gt;=1,Incomplete_or_multiple_errors&amp;": "&amp;INDEX($AB$2:$BC$4,1,MATCH(Incomplete,$AB280:$BC280,0)),Complete)))</f>
        <v/>
      </c>
      <c r="AA280" s="27"/>
      <c r="AB280" s="10" t="str">
        <f t="shared" si="125"/>
        <v/>
      </c>
      <c r="AC280" s="10" t="str">
        <f>IF($AC$1=No,"",
IF(OR(BG280=FALSE,BH280=FALSE),"",
IF(AND(SUMPRODUCT(--(BI280:BI$1003=TRUE))=0,SUMPRODUCT(--(BJ280:BJ$1003=TRUE))=0),"",Incomplete)))</f>
        <v/>
      </c>
      <c r="AD280" s="10" t="str">
        <f t="shared" si="126"/>
        <v/>
      </c>
      <c r="AE280" s="10"/>
      <c r="AF280" s="10" t="str" cm="1">
        <f t="array" ref="AF280">IF(AF$1=No,"",IF(ISBLANK($A280)=TRUE,"",
IF(SUMPRODUCT(--('Section 11'!$C$4:$C$337=$A280))=0,Incomplete,Complete)))</f>
        <v/>
      </c>
      <c r="AG280" s="10" t="str">
        <f t="shared" si="127"/>
        <v/>
      </c>
      <c r="AH280" s="10" t="str">
        <f t="shared" si="128"/>
        <v/>
      </c>
      <c r="AI280" s="10" t="str">
        <f t="shared" si="129"/>
        <v/>
      </c>
      <c r="AJ280" s="10" t="str">
        <f t="shared" si="130"/>
        <v/>
      </c>
      <c r="AK280" s="10" t="str">
        <f t="shared" si="131"/>
        <v/>
      </c>
      <c r="AL280" s="10" t="str">
        <f t="shared" si="132"/>
        <v/>
      </c>
      <c r="AM280" s="10" t="str">
        <f t="shared" si="133"/>
        <v/>
      </c>
      <c r="AN280" s="10" t="str">
        <f t="shared" si="134"/>
        <v/>
      </c>
      <c r="AO280" s="10" t="str">
        <f t="shared" si="135"/>
        <v/>
      </c>
      <c r="AP280" s="10" t="str">
        <f t="shared" si="136"/>
        <v/>
      </c>
      <c r="AQ280" s="10" t="str">
        <f t="shared" si="137"/>
        <v/>
      </c>
      <c r="AR280" s="10" t="str">
        <f t="shared" si="138"/>
        <v/>
      </c>
      <c r="AS280" s="10" t="str">
        <f t="shared" si="139"/>
        <v/>
      </c>
      <c r="AT280" s="10" t="str">
        <f t="shared" si="140"/>
        <v/>
      </c>
      <c r="AU280" s="10" t="str">
        <f t="shared" si="141"/>
        <v/>
      </c>
      <c r="AV280" s="10" t="str">
        <f t="shared" si="142"/>
        <v/>
      </c>
      <c r="AW280" s="10" t="str">
        <f t="shared" si="143"/>
        <v/>
      </c>
      <c r="AX280" s="10" t="str">
        <f t="shared" si="144"/>
        <v/>
      </c>
      <c r="AY280" s="10" t="str">
        <f t="shared" si="145"/>
        <v/>
      </c>
      <c r="AZ280" s="10" t="str">
        <f t="shared" si="146"/>
        <v/>
      </c>
      <c r="BA280" s="10" t="str">
        <f t="shared" si="147"/>
        <v/>
      </c>
      <c r="BB280" s="10" t="str">
        <f t="shared" si="148"/>
        <v/>
      </c>
      <c r="BC280" s="10" t="str">
        <f t="shared" si="149"/>
        <v/>
      </c>
      <c r="BD280" s="10"/>
      <c r="BE280" s="10" t="str">
        <f t="shared" si="150"/>
        <v/>
      </c>
      <c r="BG280" s="10" t="b">
        <f t="shared" si="153"/>
        <v>1</v>
      </c>
      <c r="BH280" s="10" t="b">
        <f t="shared" si="151"/>
        <v>1</v>
      </c>
      <c r="BI280" s="10" t="b">
        <f t="shared" si="154"/>
        <v>0</v>
      </c>
      <c r="BJ280" s="10" t="b">
        <f t="shared" si="152"/>
        <v>0</v>
      </c>
    </row>
    <row r="281" spans="1:62" x14ac:dyDescent="0.35">
      <c r="A281" s="51"/>
      <c r="B281" s="28"/>
      <c r="C281" s="28" t="s">
        <v>4</v>
      </c>
      <c r="D281" s="28"/>
      <c r="E281" s="28" t="s">
        <v>4</v>
      </c>
      <c r="F281" s="28"/>
      <c r="G281" s="51" t="s">
        <v>4</v>
      </c>
      <c r="H281" s="28"/>
      <c r="I281" s="28" t="s">
        <v>4</v>
      </c>
      <c r="J281" s="28"/>
      <c r="K281" s="28" t="s">
        <v>4</v>
      </c>
      <c r="L281" s="28" t="s">
        <v>454</v>
      </c>
      <c r="M281" s="28"/>
      <c r="N281" s="28"/>
      <c r="O281" s="28" t="s">
        <v>4</v>
      </c>
      <c r="P281" s="51"/>
      <c r="Q281" s="28" t="s">
        <v>4</v>
      </c>
      <c r="R281" s="28"/>
      <c r="S281" s="28" t="s">
        <v>4</v>
      </c>
      <c r="T281" s="28"/>
      <c r="U281" s="28" t="s">
        <v>4</v>
      </c>
      <c r="V281" s="28"/>
      <c r="W281" s="28" t="s">
        <v>4</v>
      </c>
      <c r="X281" s="28"/>
      <c r="Y281" s="28" t="s">
        <v>4</v>
      </c>
      <c r="Z281" s="10" t="str">
        <f>IF(AND('Section 8'!$L$4=No,OR($BG281=FALSE,$BH281=FALSE)),Tab_NotReq,
IF(AND($A281="",$B281="",$D281="",$F281="",$H281="",$J281="",$P281="",$X281="",$AB281="",$AC281=""),"",
IF(COUNTIF($AB281:$BC281,Incomplete)&gt;=1,Incomplete_or_multiple_errors&amp;": "&amp;INDEX($AB$2:$BC$4,1,MATCH(Incomplete,$AB281:$BC281,0)),Complete)))</f>
        <v/>
      </c>
      <c r="AA281" s="27"/>
      <c r="AB281" s="10" t="str">
        <f t="shared" si="125"/>
        <v/>
      </c>
      <c r="AC281" s="10" t="str">
        <f>IF($AC$1=No,"",
IF(OR(BG281=FALSE,BH281=FALSE),"",
IF(AND(SUMPRODUCT(--(BI281:BI$1003=TRUE))=0,SUMPRODUCT(--(BJ281:BJ$1003=TRUE))=0),"",Incomplete)))</f>
        <v/>
      </c>
      <c r="AD281" s="10" t="str">
        <f t="shared" si="126"/>
        <v/>
      </c>
      <c r="AE281" s="10"/>
      <c r="AF281" s="10" t="str" cm="1">
        <f t="array" ref="AF281">IF(AF$1=No,"",IF(ISBLANK($A281)=TRUE,"",
IF(SUMPRODUCT(--('Section 11'!$C$4:$C$337=$A281))=0,Incomplete,Complete)))</f>
        <v/>
      </c>
      <c r="AG281" s="10" t="str">
        <f t="shared" si="127"/>
        <v/>
      </c>
      <c r="AH281" s="10" t="str">
        <f t="shared" si="128"/>
        <v/>
      </c>
      <c r="AI281" s="10" t="str">
        <f t="shared" si="129"/>
        <v/>
      </c>
      <c r="AJ281" s="10" t="str">
        <f t="shared" si="130"/>
        <v/>
      </c>
      <c r="AK281" s="10" t="str">
        <f t="shared" si="131"/>
        <v/>
      </c>
      <c r="AL281" s="10" t="str">
        <f t="shared" si="132"/>
        <v/>
      </c>
      <c r="AM281" s="10" t="str">
        <f t="shared" si="133"/>
        <v/>
      </c>
      <c r="AN281" s="10" t="str">
        <f t="shared" si="134"/>
        <v/>
      </c>
      <c r="AO281" s="10" t="str">
        <f t="shared" si="135"/>
        <v/>
      </c>
      <c r="AP281" s="10" t="str">
        <f t="shared" si="136"/>
        <v/>
      </c>
      <c r="AQ281" s="10" t="str">
        <f t="shared" si="137"/>
        <v/>
      </c>
      <c r="AR281" s="10" t="str">
        <f t="shared" si="138"/>
        <v/>
      </c>
      <c r="AS281" s="10" t="str">
        <f t="shared" si="139"/>
        <v/>
      </c>
      <c r="AT281" s="10" t="str">
        <f t="shared" si="140"/>
        <v/>
      </c>
      <c r="AU281" s="10" t="str">
        <f t="shared" si="141"/>
        <v/>
      </c>
      <c r="AV281" s="10" t="str">
        <f t="shared" si="142"/>
        <v/>
      </c>
      <c r="AW281" s="10" t="str">
        <f t="shared" si="143"/>
        <v/>
      </c>
      <c r="AX281" s="10" t="str">
        <f t="shared" si="144"/>
        <v/>
      </c>
      <c r="AY281" s="10" t="str">
        <f t="shared" si="145"/>
        <v/>
      </c>
      <c r="AZ281" s="10" t="str">
        <f t="shared" si="146"/>
        <v/>
      </c>
      <c r="BA281" s="10" t="str">
        <f t="shared" si="147"/>
        <v/>
      </c>
      <c r="BB281" s="10" t="str">
        <f t="shared" si="148"/>
        <v/>
      </c>
      <c r="BC281" s="10" t="str">
        <f t="shared" si="149"/>
        <v/>
      </c>
      <c r="BD281" s="10"/>
      <c r="BE281" s="10" t="str">
        <f t="shared" si="150"/>
        <v/>
      </c>
      <c r="BG281" s="10" t="b">
        <f t="shared" si="153"/>
        <v>1</v>
      </c>
      <c r="BH281" s="10" t="b">
        <f t="shared" si="151"/>
        <v>1</v>
      </c>
      <c r="BI281" s="10" t="b">
        <f t="shared" si="154"/>
        <v>0</v>
      </c>
      <c r="BJ281" s="10" t="b">
        <f t="shared" si="152"/>
        <v>0</v>
      </c>
    </row>
    <row r="282" spans="1:62" x14ac:dyDescent="0.35">
      <c r="A282" s="51"/>
      <c r="B282" s="28"/>
      <c r="C282" s="28" t="s">
        <v>4</v>
      </c>
      <c r="D282" s="28"/>
      <c r="E282" s="28" t="s">
        <v>4</v>
      </c>
      <c r="F282" s="28"/>
      <c r="G282" s="51" t="s">
        <v>4</v>
      </c>
      <c r="H282" s="28"/>
      <c r="I282" s="28" t="s">
        <v>4</v>
      </c>
      <c r="J282" s="28"/>
      <c r="K282" s="28" t="s">
        <v>4</v>
      </c>
      <c r="L282" s="28" t="s">
        <v>454</v>
      </c>
      <c r="M282" s="28"/>
      <c r="N282" s="28"/>
      <c r="O282" s="28" t="s">
        <v>4</v>
      </c>
      <c r="P282" s="51"/>
      <c r="Q282" s="28" t="s">
        <v>4</v>
      </c>
      <c r="R282" s="28"/>
      <c r="S282" s="28" t="s">
        <v>4</v>
      </c>
      <c r="T282" s="28"/>
      <c r="U282" s="28" t="s">
        <v>4</v>
      </c>
      <c r="V282" s="28"/>
      <c r="W282" s="28" t="s">
        <v>4</v>
      </c>
      <c r="X282" s="28"/>
      <c r="Y282" s="28" t="s">
        <v>4</v>
      </c>
      <c r="Z282" s="10" t="str">
        <f>IF(AND('Section 8'!$L$4=No,OR($BG282=FALSE,$BH282=FALSE)),Tab_NotReq,
IF(AND($A282="",$B282="",$D282="",$F282="",$H282="",$J282="",$P282="",$X282="",$AB282="",$AC282=""),"",
IF(COUNTIF($AB282:$BC282,Incomplete)&gt;=1,Incomplete_or_multiple_errors&amp;": "&amp;INDEX($AB$2:$BC$4,1,MATCH(Incomplete,$AB282:$BC282,0)),Complete)))</f>
        <v/>
      </c>
      <c r="AA282" s="27"/>
      <c r="AB282" s="10" t="str">
        <f t="shared" si="125"/>
        <v/>
      </c>
      <c r="AC282" s="10" t="str">
        <f>IF($AC$1=No,"",
IF(OR(BG282=FALSE,BH282=FALSE),"",
IF(AND(SUMPRODUCT(--(BI282:BI$1003=TRUE))=0,SUMPRODUCT(--(BJ282:BJ$1003=TRUE))=0),"",Incomplete)))</f>
        <v/>
      </c>
      <c r="AD282" s="10" t="str">
        <f t="shared" si="126"/>
        <v/>
      </c>
      <c r="AE282" s="10"/>
      <c r="AF282" s="10" t="str" cm="1">
        <f t="array" ref="AF282">IF(AF$1=No,"",IF(ISBLANK($A282)=TRUE,"",
IF(SUMPRODUCT(--('Section 11'!$C$4:$C$337=$A282))=0,Incomplete,Complete)))</f>
        <v/>
      </c>
      <c r="AG282" s="10" t="str">
        <f t="shared" si="127"/>
        <v/>
      </c>
      <c r="AH282" s="10" t="str">
        <f t="shared" si="128"/>
        <v/>
      </c>
      <c r="AI282" s="10" t="str">
        <f t="shared" si="129"/>
        <v/>
      </c>
      <c r="AJ282" s="10" t="str">
        <f t="shared" si="130"/>
        <v/>
      </c>
      <c r="AK282" s="10" t="str">
        <f t="shared" si="131"/>
        <v/>
      </c>
      <c r="AL282" s="10" t="str">
        <f t="shared" si="132"/>
        <v/>
      </c>
      <c r="AM282" s="10" t="str">
        <f t="shared" si="133"/>
        <v/>
      </c>
      <c r="AN282" s="10" t="str">
        <f t="shared" si="134"/>
        <v/>
      </c>
      <c r="AO282" s="10" t="str">
        <f t="shared" si="135"/>
        <v/>
      </c>
      <c r="AP282" s="10" t="str">
        <f t="shared" si="136"/>
        <v/>
      </c>
      <c r="AQ282" s="10" t="str">
        <f t="shared" si="137"/>
        <v/>
      </c>
      <c r="AR282" s="10" t="str">
        <f t="shared" si="138"/>
        <v/>
      </c>
      <c r="AS282" s="10" t="str">
        <f t="shared" si="139"/>
        <v/>
      </c>
      <c r="AT282" s="10" t="str">
        <f t="shared" si="140"/>
        <v/>
      </c>
      <c r="AU282" s="10" t="str">
        <f t="shared" si="141"/>
        <v/>
      </c>
      <c r="AV282" s="10" t="str">
        <f t="shared" si="142"/>
        <v/>
      </c>
      <c r="AW282" s="10" t="str">
        <f t="shared" si="143"/>
        <v/>
      </c>
      <c r="AX282" s="10" t="str">
        <f t="shared" si="144"/>
        <v/>
      </c>
      <c r="AY282" s="10" t="str">
        <f t="shared" si="145"/>
        <v/>
      </c>
      <c r="AZ282" s="10" t="str">
        <f t="shared" si="146"/>
        <v/>
      </c>
      <c r="BA282" s="10" t="str">
        <f t="shared" si="147"/>
        <v/>
      </c>
      <c r="BB282" s="10" t="str">
        <f t="shared" si="148"/>
        <v/>
      </c>
      <c r="BC282" s="10" t="str">
        <f t="shared" si="149"/>
        <v/>
      </c>
      <c r="BD282" s="10"/>
      <c r="BE282" s="10" t="str">
        <f t="shared" si="150"/>
        <v/>
      </c>
      <c r="BG282" s="10" t="b">
        <f t="shared" si="153"/>
        <v>1</v>
      </c>
      <c r="BH282" s="10" t="b">
        <f t="shared" si="151"/>
        <v>1</v>
      </c>
      <c r="BI282" s="10" t="b">
        <f t="shared" si="154"/>
        <v>0</v>
      </c>
      <c r="BJ282" s="10" t="b">
        <f t="shared" si="152"/>
        <v>0</v>
      </c>
    </row>
    <row r="283" spans="1:62" x14ac:dyDescent="0.35">
      <c r="A283" s="51"/>
      <c r="B283" s="28"/>
      <c r="C283" s="28" t="s">
        <v>4</v>
      </c>
      <c r="D283" s="28"/>
      <c r="E283" s="28" t="s">
        <v>4</v>
      </c>
      <c r="F283" s="28"/>
      <c r="G283" s="51" t="s">
        <v>4</v>
      </c>
      <c r="H283" s="28"/>
      <c r="I283" s="28" t="s">
        <v>4</v>
      </c>
      <c r="J283" s="28"/>
      <c r="K283" s="28" t="s">
        <v>4</v>
      </c>
      <c r="L283" s="28" t="s">
        <v>454</v>
      </c>
      <c r="M283" s="28"/>
      <c r="N283" s="28"/>
      <c r="O283" s="28" t="s">
        <v>4</v>
      </c>
      <c r="P283" s="51"/>
      <c r="Q283" s="28" t="s">
        <v>4</v>
      </c>
      <c r="R283" s="28"/>
      <c r="S283" s="28" t="s">
        <v>4</v>
      </c>
      <c r="T283" s="28"/>
      <c r="U283" s="28" t="s">
        <v>4</v>
      </c>
      <c r="V283" s="28"/>
      <c r="W283" s="28" t="s">
        <v>4</v>
      </c>
      <c r="X283" s="28"/>
      <c r="Y283" s="28" t="s">
        <v>4</v>
      </c>
      <c r="Z283" s="10" t="str">
        <f>IF(AND('Section 8'!$L$4=No,OR($BG283=FALSE,$BH283=FALSE)),Tab_NotReq,
IF(AND($A283="",$B283="",$D283="",$F283="",$H283="",$J283="",$P283="",$X283="",$AB283="",$AC283=""),"",
IF(COUNTIF($AB283:$BC283,Incomplete)&gt;=1,Incomplete_or_multiple_errors&amp;": "&amp;INDEX($AB$2:$BC$4,1,MATCH(Incomplete,$AB283:$BC283,0)),Complete)))</f>
        <v/>
      </c>
      <c r="AA283" s="27"/>
      <c r="AB283" s="10" t="str">
        <f t="shared" si="125"/>
        <v/>
      </c>
      <c r="AC283" s="10" t="str">
        <f>IF($AC$1=No,"",
IF(OR(BG283=FALSE,BH283=FALSE),"",
IF(AND(SUMPRODUCT(--(BI283:BI$1003=TRUE))=0,SUMPRODUCT(--(BJ283:BJ$1003=TRUE))=0),"",Incomplete)))</f>
        <v/>
      </c>
      <c r="AD283" s="10" t="str">
        <f t="shared" si="126"/>
        <v/>
      </c>
      <c r="AE283" s="10"/>
      <c r="AF283" s="10" t="str" cm="1">
        <f t="array" ref="AF283">IF(AF$1=No,"",IF(ISBLANK($A283)=TRUE,"",
IF(SUMPRODUCT(--('Section 11'!$C$4:$C$337=$A283))=0,Incomplete,Complete)))</f>
        <v/>
      </c>
      <c r="AG283" s="10" t="str">
        <f t="shared" si="127"/>
        <v/>
      </c>
      <c r="AH283" s="10" t="str">
        <f t="shared" si="128"/>
        <v/>
      </c>
      <c r="AI283" s="10" t="str">
        <f t="shared" si="129"/>
        <v/>
      </c>
      <c r="AJ283" s="10" t="str">
        <f t="shared" si="130"/>
        <v/>
      </c>
      <c r="AK283" s="10" t="str">
        <f t="shared" si="131"/>
        <v/>
      </c>
      <c r="AL283" s="10" t="str">
        <f t="shared" si="132"/>
        <v/>
      </c>
      <c r="AM283" s="10" t="str">
        <f t="shared" si="133"/>
        <v/>
      </c>
      <c r="AN283" s="10" t="str">
        <f t="shared" si="134"/>
        <v/>
      </c>
      <c r="AO283" s="10" t="str">
        <f t="shared" si="135"/>
        <v/>
      </c>
      <c r="AP283" s="10" t="str">
        <f t="shared" si="136"/>
        <v/>
      </c>
      <c r="AQ283" s="10" t="str">
        <f t="shared" si="137"/>
        <v/>
      </c>
      <c r="AR283" s="10" t="str">
        <f t="shared" si="138"/>
        <v/>
      </c>
      <c r="AS283" s="10" t="str">
        <f t="shared" si="139"/>
        <v/>
      </c>
      <c r="AT283" s="10" t="str">
        <f t="shared" si="140"/>
        <v/>
      </c>
      <c r="AU283" s="10" t="str">
        <f t="shared" si="141"/>
        <v/>
      </c>
      <c r="AV283" s="10" t="str">
        <f t="shared" si="142"/>
        <v/>
      </c>
      <c r="AW283" s="10" t="str">
        <f t="shared" si="143"/>
        <v/>
      </c>
      <c r="AX283" s="10" t="str">
        <f t="shared" si="144"/>
        <v/>
      </c>
      <c r="AY283" s="10" t="str">
        <f t="shared" si="145"/>
        <v/>
      </c>
      <c r="AZ283" s="10" t="str">
        <f t="shared" si="146"/>
        <v/>
      </c>
      <c r="BA283" s="10" t="str">
        <f t="shared" si="147"/>
        <v/>
      </c>
      <c r="BB283" s="10" t="str">
        <f t="shared" si="148"/>
        <v/>
      </c>
      <c r="BC283" s="10" t="str">
        <f t="shared" si="149"/>
        <v/>
      </c>
      <c r="BD283" s="10"/>
      <c r="BE283" s="10" t="str">
        <f t="shared" si="150"/>
        <v/>
      </c>
      <c r="BG283" s="10" t="b">
        <f t="shared" si="153"/>
        <v>1</v>
      </c>
      <c r="BH283" s="10" t="b">
        <f t="shared" si="151"/>
        <v>1</v>
      </c>
      <c r="BI283" s="10" t="b">
        <f t="shared" si="154"/>
        <v>0</v>
      </c>
      <c r="BJ283" s="10" t="b">
        <f t="shared" si="152"/>
        <v>0</v>
      </c>
    </row>
    <row r="284" spans="1:62" x14ac:dyDescent="0.35">
      <c r="A284" s="51"/>
      <c r="B284" s="28"/>
      <c r="C284" s="28" t="s">
        <v>4</v>
      </c>
      <c r="D284" s="28"/>
      <c r="E284" s="28" t="s">
        <v>4</v>
      </c>
      <c r="F284" s="28"/>
      <c r="G284" s="51" t="s">
        <v>4</v>
      </c>
      <c r="H284" s="28"/>
      <c r="I284" s="28" t="s">
        <v>4</v>
      </c>
      <c r="J284" s="28"/>
      <c r="K284" s="28" t="s">
        <v>4</v>
      </c>
      <c r="L284" s="28" t="s">
        <v>454</v>
      </c>
      <c r="M284" s="28"/>
      <c r="N284" s="28"/>
      <c r="O284" s="28" t="s">
        <v>4</v>
      </c>
      <c r="P284" s="51"/>
      <c r="Q284" s="28" t="s">
        <v>4</v>
      </c>
      <c r="R284" s="28"/>
      <c r="S284" s="28" t="s">
        <v>4</v>
      </c>
      <c r="T284" s="28"/>
      <c r="U284" s="28" t="s">
        <v>4</v>
      </c>
      <c r="V284" s="28"/>
      <c r="W284" s="28" t="s">
        <v>4</v>
      </c>
      <c r="X284" s="28"/>
      <c r="Y284" s="28" t="s">
        <v>4</v>
      </c>
      <c r="Z284" s="10" t="str">
        <f>IF(AND('Section 8'!$L$4=No,OR($BG284=FALSE,$BH284=FALSE)),Tab_NotReq,
IF(AND($A284="",$B284="",$D284="",$F284="",$H284="",$J284="",$P284="",$X284="",$AB284="",$AC284=""),"",
IF(COUNTIF($AB284:$BC284,Incomplete)&gt;=1,Incomplete_or_multiple_errors&amp;": "&amp;INDEX($AB$2:$BC$4,1,MATCH(Incomplete,$AB284:$BC284,0)),Complete)))</f>
        <v/>
      </c>
      <c r="AA284" s="27"/>
      <c r="AB284" s="10" t="str">
        <f t="shared" si="125"/>
        <v/>
      </c>
      <c r="AC284" s="10" t="str">
        <f>IF($AC$1=No,"",
IF(OR(BG284=FALSE,BH284=FALSE),"",
IF(AND(SUMPRODUCT(--(BI284:BI$1003=TRUE))=0,SUMPRODUCT(--(BJ284:BJ$1003=TRUE))=0),"",Incomplete)))</f>
        <v/>
      </c>
      <c r="AD284" s="10" t="str">
        <f t="shared" si="126"/>
        <v/>
      </c>
      <c r="AE284" s="10"/>
      <c r="AF284" s="10" t="str" cm="1">
        <f t="array" ref="AF284">IF(AF$1=No,"",IF(ISBLANK($A284)=TRUE,"",
IF(SUMPRODUCT(--('Section 11'!$C$4:$C$337=$A284))=0,Incomplete,Complete)))</f>
        <v/>
      </c>
      <c r="AG284" s="10" t="str">
        <f t="shared" si="127"/>
        <v/>
      </c>
      <c r="AH284" s="10" t="str">
        <f t="shared" si="128"/>
        <v/>
      </c>
      <c r="AI284" s="10" t="str">
        <f t="shared" si="129"/>
        <v/>
      </c>
      <c r="AJ284" s="10" t="str">
        <f t="shared" si="130"/>
        <v/>
      </c>
      <c r="AK284" s="10" t="str">
        <f t="shared" si="131"/>
        <v/>
      </c>
      <c r="AL284" s="10" t="str">
        <f t="shared" si="132"/>
        <v/>
      </c>
      <c r="AM284" s="10" t="str">
        <f t="shared" si="133"/>
        <v/>
      </c>
      <c r="AN284" s="10" t="str">
        <f t="shared" si="134"/>
        <v/>
      </c>
      <c r="AO284" s="10" t="str">
        <f t="shared" si="135"/>
        <v/>
      </c>
      <c r="AP284" s="10" t="str">
        <f t="shared" si="136"/>
        <v/>
      </c>
      <c r="AQ284" s="10" t="str">
        <f t="shared" si="137"/>
        <v/>
      </c>
      <c r="AR284" s="10" t="str">
        <f t="shared" si="138"/>
        <v/>
      </c>
      <c r="AS284" s="10" t="str">
        <f t="shared" si="139"/>
        <v/>
      </c>
      <c r="AT284" s="10" t="str">
        <f t="shared" si="140"/>
        <v/>
      </c>
      <c r="AU284" s="10" t="str">
        <f t="shared" si="141"/>
        <v/>
      </c>
      <c r="AV284" s="10" t="str">
        <f t="shared" si="142"/>
        <v/>
      </c>
      <c r="AW284" s="10" t="str">
        <f t="shared" si="143"/>
        <v/>
      </c>
      <c r="AX284" s="10" t="str">
        <f t="shared" si="144"/>
        <v/>
      </c>
      <c r="AY284" s="10" t="str">
        <f t="shared" si="145"/>
        <v/>
      </c>
      <c r="AZ284" s="10" t="str">
        <f t="shared" si="146"/>
        <v/>
      </c>
      <c r="BA284" s="10" t="str">
        <f t="shared" si="147"/>
        <v/>
      </c>
      <c r="BB284" s="10" t="str">
        <f t="shared" si="148"/>
        <v/>
      </c>
      <c r="BC284" s="10" t="str">
        <f t="shared" si="149"/>
        <v/>
      </c>
      <c r="BD284" s="10"/>
      <c r="BE284" s="10" t="str">
        <f t="shared" si="150"/>
        <v/>
      </c>
      <c r="BG284" s="10" t="b">
        <f t="shared" si="153"/>
        <v>1</v>
      </c>
      <c r="BH284" s="10" t="b">
        <f t="shared" si="151"/>
        <v>1</v>
      </c>
      <c r="BI284" s="10" t="b">
        <f t="shared" si="154"/>
        <v>0</v>
      </c>
      <c r="BJ284" s="10" t="b">
        <f t="shared" si="152"/>
        <v>0</v>
      </c>
    </row>
    <row r="285" spans="1:62" x14ac:dyDescent="0.35">
      <c r="A285" s="51"/>
      <c r="B285" s="28"/>
      <c r="C285" s="28" t="s">
        <v>4</v>
      </c>
      <c r="D285" s="28"/>
      <c r="E285" s="28" t="s">
        <v>4</v>
      </c>
      <c r="F285" s="28"/>
      <c r="G285" s="51" t="s">
        <v>4</v>
      </c>
      <c r="H285" s="28"/>
      <c r="I285" s="28" t="s">
        <v>4</v>
      </c>
      <c r="J285" s="28"/>
      <c r="K285" s="28" t="s">
        <v>4</v>
      </c>
      <c r="L285" s="28" t="s">
        <v>454</v>
      </c>
      <c r="M285" s="28"/>
      <c r="N285" s="28"/>
      <c r="O285" s="28" t="s">
        <v>4</v>
      </c>
      <c r="P285" s="51"/>
      <c r="Q285" s="28" t="s">
        <v>4</v>
      </c>
      <c r="R285" s="28"/>
      <c r="S285" s="28" t="s">
        <v>4</v>
      </c>
      <c r="T285" s="28"/>
      <c r="U285" s="28" t="s">
        <v>4</v>
      </c>
      <c r="V285" s="28"/>
      <c r="W285" s="28" t="s">
        <v>4</v>
      </c>
      <c r="X285" s="28"/>
      <c r="Y285" s="28" t="s">
        <v>4</v>
      </c>
      <c r="Z285" s="10" t="str">
        <f>IF(AND('Section 8'!$L$4=No,OR($BG285=FALSE,$BH285=FALSE)),Tab_NotReq,
IF(AND($A285="",$B285="",$D285="",$F285="",$H285="",$J285="",$P285="",$X285="",$AB285="",$AC285=""),"",
IF(COUNTIF($AB285:$BC285,Incomplete)&gt;=1,Incomplete_or_multiple_errors&amp;": "&amp;INDEX($AB$2:$BC$4,1,MATCH(Incomplete,$AB285:$BC285,0)),Complete)))</f>
        <v/>
      </c>
      <c r="AA285" s="27"/>
      <c r="AB285" s="10" t="str">
        <f t="shared" si="125"/>
        <v/>
      </c>
      <c r="AC285" s="10" t="str">
        <f>IF($AC$1=No,"",
IF(OR(BG285=FALSE,BH285=FALSE),"",
IF(AND(SUMPRODUCT(--(BI285:BI$1003=TRUE))=0,SUMPRODUCT(--(BJ285:BJ$1003=TRUE))=0),"",Incomplete)))</f>
        <v/>
      </c>
      <c r="AD285" s="10" t="str">
        <f t="shared" si="126"/>
        <v/>
      </c>
      <c r="AE285" s="10"/>
      <c r="AF285" s="10" t="str" cm="1">
        <f t="array" ref="AF285">IF(AF$1=No,"",IF(ISBLANK($A285)=TRUE,"",
IF(SUMPRODUCT(--('Section 11'!$C$4:$C$337=$A285))=0,Incomplete,Complete)))</f>
        <v/>
      </c>
      <c r="AG285" s="10" t="str">
        <f t="shared" si="127"/>
        <v/>
      </c>
      <c r="AH285" s="10" t="str">
        <f t="shared" si="128"/>
        <v/>
      </c>
      <c r="AI285" s="10" t="str">
        <f t="shared" si="129"/>
        <v/>
      </c>
      <c r="AJ285" s="10" t="str">
        <f t="shared" si="130"/>
        <v/>
      </c>
      <c r="AK285" s="10" t="str">
        <f t="shared" si="131"/>
        <v/>
      </c>
      <c r="AL285" s="10" t="str">
        <f t="shared" si="132"/>
        <v/>
      </c>
      <c r="AM285" s="10" t="str">
        <f t="shared" si="133"/>
        <v/>
      </c>
      <c r="AN285" s="10" t="str">
        <f t="shared" si="134"/>
        <v/>
      </c>
      <c r="AO285" s="10" t="str">
        <f t="shared" si="135"/>
        <v/>
      </c>
      <c r="AP285" s="10" t="str">
        <f t="shared" si="136"/>
        <v/>
      </c>
      <c r="AQ285" s="10" t="str">
        <f t="shared" si="137"/>
        <v/>
      </c>
      <c r="AR285" s="10" t="str">
        <f t="shared" si="138"/>
        <v/>
      </c>
      <c r="AS285" s="10" t="str">
        <f t="shared" si="139"/>
        <v/>
      </c>
      <c r="AT285" s="10" t="str">
        <f t="shared" si="140"/>
        <v/>
      </c>
      <c r="AU285" s="10" t="str">
        <f t="shared" si="141"/>
        <v/>
      </c>
      <c r="AV285" s="10" t="str">
        <f t="shared" si="142"/>
        <v/>
      </c>
      <c r="AW285" s="10" t="str">
        <f t="shared" si="143"/>
        <v/>
      </c>
      <c r="AX285" s="10" t="str">
        <f t="shared" si="144"/>
        <v/>
      </c>
      <c r="AY285" s="10" t="str">
        <f t="shared" si="145"/>
        <v/>
      </c>
      <c r="AZ285" s="10" t="str">
        <f t="shared" si="146"/>
        <v/>
      </c>
      <c r="BA285" s="10" t="str">
        <f t="shared" si="147"/>
        <v/>
      </c>
      <c r="BB285" s="10" t="str">
        <f t="shared" si="148"/>
        <v/>
      </c>
      <c r="BC285" s="10" t="str">
        <f t="shared" si="149"/>
        <v/>
      </c>
      <c r="BD285" s="10"/>
      <c r="BE285" s="10" t="str">
        <f t="shared" si="150"/>
        <v/>
      </c>
      <c r="BG285" s="10" t="b">
        <f t="shared" si="153"/>
        <v>1</v>
      </c>
      <c r="BH285" s="10" t="b">
        <f t="shared" si="151"/>
        <v>1</v>
      </c>
      <c r="BI285" s="10" t="b">
        <f t="shared" si="154"/>
        <v>0</v>
      </c>
      <c r="BJ285" s="10" t="b">
        <f t="shared" si="152"/>
        <v>0</v>
      </c>
    </row>
    <row r="286" spans="1:62" x14ac:dyDescent="0.35">
      <c r="A286" s="51"/>
      <c r="B286" s="28"/>
      <c r="C286" s="28" t="s">
        <v>4</v>
      </c>
      <c r="D286" s="28"/>
      <c r="E286" s="28" t="s">
        <v>4</v>
      </c>
      <c r="F286" s="28"/>
      <c r="G286" s="51" t="s">
        <v>4</v>
      </c>
      <c r="H286" s="28"/>
      <c r="I286" s="28" t="s">
        <v>4</v>
      </c>
      <c r="J286" s="28"/>
      <c r="K286" s="28" t="s">
        <v>4</v>
      </c>
      <c r="L286" s="28" t="s">
        <v>454</v>
      </c>
      <c r="M286" s="28"/>
      <c r="N286" s="28"/>
      <c r="O286" s="28" t="s">
        <v>4</v>
      </c>
      <c r="P286" s="51"/>
      <c r="Q286" s="28" t="s">
        <v>4</v>
      </c>
      <c r="R286" s="28"/>
      <c r="S286" s="28" t="s">
        <v>4</v>
      </c>
      <c r="T286" s="28"/>
      <c r="U286" s="28" t="s">
        <v>4</v>
      </c>
      <c r="V286" s="28"/>
      <c r="W286" s="28" t="s">
        <v>4</v>
      </c>
      <c r="X286" s="28"/>
      <c r="Y286" s="28" t="s">
        <v>4</v>
      </c>
      <c r="Z286" s="10" t="str">
        <f>IF(AND('Section 8'!$L$4=No,OR($BG286=FALSE,$BH286=FALSE)),Tab_NotReq,
IF(AND($A286="",$B286="",$D286="",$F286="",$H286="",$J286="",$P286="",$X286="",$AB286="",$AC286=""),"",
IF(COUNTIF($AB286:$BC286,Incomplete)&gt;=1,Incomplete_or_multiple_errors&amp;": "&amp;INDEX($AB$2:$BC$4,1,MATCH(Incomplete,$AB286:$BC286,0)),Complete)))</f>
        <v/>
      </c>
      <c r="AA286" s="27"/>
      <c r="AB286" s="10" t="str">
        <f t="shared" si="125"/>
        <v/>
      </c>
      <c r="AC286" s="10" t="str">
        <f>IF($AC$1=No,"",
IF(OR(BG286=FALSE,BH286=FALSE),"",
IF(AND(SUMPRODUCT(--(BI286:BI$1003=TRUE))=0,SUMPRODUCT(--(BJ286:BJ$1003=TRUE))=0),"",Incomplete)))</f>
        <v/>
      </c>
      <c r="AD286" s="10" t="str">
        <f t="shared" si="126"/>
        <v/>
      </c>
      <c r="AE286" s="10"/>
      <c r="AF286" s="10" t="str" cm="1">
        <f t="array" ref="AF286">IF(AF$1=No,"",IF(ISBLANK($A286)=TRUE,"",
IF(SUMPRODUCT(--('Section 11'!$C$4:$C$337=$A286))=0,Incomplete,Complete)))</f>
        <v/>
      </c>
      <c r="AG286" s="10" t="str">
        <f t="shared" si="127"/>
        <v/>
      </c>
      <c r="AH286" s="10" t="str">
        <f t="shared" si="128"/>
        <v/>
      </c>
      <c r="AI286" s="10" t="str">
        <f t="shared" si="129"/>
        <v/>
      </c>
      <c r="AJ286" s="10" t="str">
        <f t="shared" si="130"/>
        <v/>
      </c>
      <c r="AK286" s="10" t="str">
        <f t="shared" si="131"/>
        <v/>
      </c>
      <c r="AL286" s="10" t="str">
        <f t="shared" si="132"/>
        <v/>
      </c>
      <c r="AM286" s="10" t="str">
        <f t="shared" si="133"/>
        <v/>
      </c>
      <c r="AN286" s="10" t="str">
        <f t="shared" si="134"/>
        <v/>
      </c>
      <c r="AO286" s="10" t="str">
        <f t="shared" si="135"/>
        <v/>
      </c>
      <c r="AP286" s="10" t="str">
        <f t="shared" si="136"/>
        <v/>
      </c>
      <c r="AQ286" s="10" t="str">
        <f t="shared" si="137"/>
        <v/>
      </c>
      <c r="AR286" s="10" t="str">
        <f t="shared" si="138"/>
        <v/>
      </c>
      <c r="AS286" s="10" t="str">
        <f t="shared" si="139"/>
        <v/>
      </c>
      <c r="AT286" s="10" t="str">
        <f t="shared" si="140"/>
        <v/>
      </c>
      <c r="AU286" s="10" t="str">
        <f t="shared" si="141"/>
        <v/>
      </c>
      <c r="AV286" s="10" t="str">
        <f t="shared" si="142"/>
        <v/>
      </c>
      <c r="AW286" s="10" t="str">
        <f t="shared" si="143"/>
        <v/>
      </c>
      <c r="AX286" s="10" t="str">
        <f t="shared" si="144"/>
        <v/>
      </c>
      <c r="AY286" s="10" t="str">
        <f t="shared" si="145"/>
        <v/>
      </c>
      <c r="AZ286" s="10" t="str">
        <f t="shared" si="146"/>
        <v/>
      </c>
      <c r="BA286" s="10" t="str">
        <f t="shared" si="147"/>
        <v/>
      </c>
      <c r="BB286" s="10" t="str">
        <f t="shared" si="148"/>
        <v/>
      </c>
      <c r="BC286" s="10" t="str">
        <f t="shared" si="149"/>
        <v/>
      </c>
      <c r="BD286" s="10"/>
      <c r="BE286" s="10" t="str">
        <f t="shared" si="150"/>
        <v/>
      </c>
      <c r="BG286" s="10" t="b">
        <f t="shared" si="153"/>
        <v>1</v>
      </c>
      <c r="BH286" s="10" t="b">
        <f t="shared" si="151"/>
        <v>1</v>
      </c>
      <c r="BI286" s="10" t="b">
        <f t="shared" si="154"/>
        <v>0</v>
      </c>
      <c r="BJ286" s="10" t="b">
        <f t="shared" si="152"/>
        <v>0</v>
      </c>
    </row>
    <row r="287" spans="1:62" x14ac:dyDescent="0.35">
      <c r="A287" s="51"/>
      <c r="B287" s="28"/>
      <c r="C287" s="28" t="s">
        <v>4</v>
      </c>
      <c r="D287" s="28"/>
      <c r="E287" s="28" t="s">
        <v>4</v>
      </c>
      <c r="F287" s="28"/>
      <c r="G287" s="51" t="s">
        <v>4</v>
      </c>
      <c r="H287" s="28"/>
      <c r="I287" s="28" t="s">
        <v>4</v>
      </c>
      <c r="J287" s="28"/>
      <c r="K287" s="28" t="s">
        <v>4</v>
      </c>
      <c r="L287" s="28" t="s">
        <v>454</v>
      </c>
      <c r="M287" s="28"/>
      <c r="N287" s="28"/>
      <c r="O287" s="28" t="s">
        <v>4</v>
      </c>
      <c r="P287" s="51"/>
      <c r="Q287" s="28" t="s">
        <v>4</v>
      </c>
      <c r="R287" s="28"/>
      <c r="S287" s="28" t="s">
        <v>4</v>
      </c>
      <c r="T287" s="28"/>
      <c r="U287" s="28" t="s">
        <v>4</v>
      </c>
      <c r="V287" s="28"/>
      <c r="W287" s="28" t="s">
        <v>4</v>
      </c>
      <c r="X287" s="28"/>
      <c r="Y287" s="28" t="s">
        <v>4</v>
      </c>
      <c r="Z287" s="10" t="str">
        <f>IF(AND('Section 8'!$L$4=No,OR($BG287=FALSE,$BH287=FALSE)),Tab_NotReq,
IF(AND($A287="",$B287="",$D287="",$F287="",$H287="",$J287="",$P287="",$X287="",$AB287="",$AC287=""),"",
IF(COUNTIF($AB287:$BC287,Incomplete)&gt;=1,Incomplete_or_multiple_errors&amp;": "&amp;INDEX($AB$2:$BC$4,1,MATCH(Incomplete,$AB287:$BC287,0)),Complete)))</f>
        <v/>
      </c>
      <c r="AA287" s="27"/>
      <c r="AB287" s="10" t="str">
        <f t="shared" si="125"/>
        <v/>
      </c>
      <c r="AC287" s="10" t="str">
        <f>IF($AC$1=No,"",
IF(OR(BG287=FALSE,BH287=FALSE),"",
IF(AND(SUMPRODUCT(--(BI287:BI$1003=TRUE))=0,SUMPRODUCT(--(BJ287:BJ$1003=TRUE))=0),"",Incomplete)))</f>
        <v/>
      </c>
      <c r="AD287" s="10" t="str">
        <f t="shared" si="126"/>
        <v/>
      </c>
      <c r="AE287" s="10"/>
      <c r="AF287" s="10" t="str" cm="1">
        <f t="array" ref="AF287">IF(AF$1=No,"",IF(ISBLANK($A287)=TRUE,"",
IF(SUMPRODUCT(--('Section 11'!$C$4:$C$337=$A287))=0,Incomplete,Complete)))</f>
        <v/>
      </c>
      <c r="AG287" s="10" t="str">
        <f t="shared" si="127"/>
        <v/>
      </c>
      <c r="AH287" s="10" t="str">
        <f t="shared" si="128"/>
        <v/>
      </c>
      <c r="AI287" s="10" t="str">
        <f t="shared" si="129"/>
        <v/>
      </c>
      <c r="AJ287" s="10" t="str">
        <f t="shared" si="130"/>
        <v/>
      </c>
      <c r="AK287" s="10" t="str">
        <f t="shared" si="131"/>
        <v/>
      </c>
      <c r="AL287" s="10" t="str">
        <f t="shared" si="132"/>
        <v/>
      </c>
      <c r="AM287" s="10" t="str">
        <f t="shared" si="133"/>
        <v/>
      </c>
      <c r="AN287" s="10" t="str">
        <f t="shared" si="134"/>
        <v/>
      </c>
      <c r="AO287" s="10" t="str">
        <f t="shared" si="135"/>
        <v/>
      </c>
      <c r="AP287" s="10" t="str">
        <f t="shared" si="136"/>
        <v/>
      </c>
      <c r="AQ287" s="10" t="str">
        <f t="shared" si="137"/>
        <v/>
      </c>
      <c r="AR287" s="10" t="str">
        <f t="shared" si="138"/>
        <v/>
      </c>
      <c r="AS287" s="10" t="str">
        <f t="shared" si="139"/>
        <v/>
      </c>
      <c r="AT287" s="10" t="str">
        <f t="shared" si="140"/>
        <v/>
      </c>
      <c r="AU287" s="10" t="str">
        <f t="shared" si="141"/>
        <v/>
      </c>
      <c r="AV287" s="10" t="str">
        <f t="shared" si="142"/>
        <v/>
      </c>
      <c r="AW287" s="10" t="str">
        <f t="shared" si="143"/>
        <v/>
      </c>
      <c r="AX287" s="10" t="str">
        <f t="shared" si="144"/>
        <v/>
      </c>
      <c r="AY287" s="10" t="str">
        <f t="shared" si="145"/>
        <v/>
      </c>
      <c r="AZ287" s="10" t="str">
        <f t="shared" si="146"/>
        <v/>
      </c>
      <c r="BA287" s="10" t="str">
        <f t="shared" si="147"/>
        <v/>
      </c>
      <c r="BB287" s="10" t="str">
        <f t="shared" si="148"/>
        <v/>
      </c>
      <c r="BC287" s="10" t="str">
        <f t="shared" si="149"/>
        <v/>
      </c>
      <c r="BD287" s="10"/>
      <c r="BE287" s="10" t="str">
        <f t="shared" si="150"/>
        <v/>
      </c>
      <c r="BG287" s="10" t="b">
        <f t="shared" si="153"/>
        <v>1</v>
      </c>
      <c r="BH287" s="10" t="b">
        <f t="shared" si="151"/>
        <v>1</v>
      </c>
      <c r="BI287" s="10" t="b">
        <f t="shared" si="154"/>
        <v>0</v>
      </c>
      <c r="BJ287" s="10" t="b">
        <f t="shared" si="152"/>
        <v>0</v>
      </c>
    </row>
    <row r="288" spans="1:62" x14ac:dyDescent="0.35">
      <c r="A288" s="51"/>
      <c r="B288" s="28"/>
      <c r="C288" s="28" t="s">
        <v>4</v>
      </c>
      <c r="D288" s="28"/>
      <c r="E288" s="28" t="s">
        <v>4</v>
      </c>
      <c r="F288" s="28"/>
      <c r="G288" s="51" t="s">
        <v>4</v>
      </c>
      <c r="H288" s="28"/>
      <c r="I288" s="28" t="s">
        <v>4</v>
      </c>
      <c r="J288" s="28"/>
      <c r="K288" s="28" t="s">
        <v>4</v>
      </c>
      <c r="L288" s="28" t="s">
        <v>454</v>
      </c>
      <c r="M288" s="28"/>
      <c r="N288" s="28"/>
      <c r="O288" s="28" t="s">
        <v>4</v>
      </c>
      <c r="P288" s="51"/>
      <c r="Q288" s="28" t="s">
        <v>4</v>
      </c>
      <c r="R288" s="28"/>
      <c r="S288" s="28" t="s">
        <v>4</v>
      </c>
      <c r="T288" s="28"/>
      <c r="U288" s="28" t="s">
        <v>4</v>
      </c>
      <c r="V288" s="28"/>
      <c r="W288" s="28" t="s">
        <v>4</v>
      </c>
      <c r="X288" s="28"/>
      <c r="Y288" s="28" t="s">
        <v>4</v>
      </c>
      <c r="Z288" s="10" t="str">
        <f>IF(AND('Section 8'!$L$4=No,OR($BG288=FALSE,$BH288=FALSE)),Tab_NotReq,
IF(AND($A288="",$B288="",$D288="",$F288="",$H288="",$J288="",$P288="",$X288="",$AB288="",$AC288=""),"",
IF(COUNTIF($AB288:$BC288,Incomplete)&gt;=1,Incomplete_or_multiple_errors&amp;": "&amp;INDEX($AB$2:$BC$4,1,MATCH(Incomplete,$AB288:$BC288,0)),Complete)))</f>
        <v/>
      </c>
      <c r="AA288" s="27"/>
      <c r="AB288" s="10" t="str">
        <f t="shared" si="125"/>
        <v/>
      </c>
      <c r="AC288" s="10" t="str">
        <f>IF($AC$1=No,"",
IF(OR(BG288=FALSE,BH288=FALSE),"",
IF(AND(SUMPRODUCT(--(BI288:BI$1003=TRUE))=0,SUMPRODUCT(--(BJ288:BJ$1003=TRUE))=0),"",Incomplete)))</f>
        <v/>
      </c>
      <c r="AD288" s="10" t="str">
        <f t="shared" si="126"/>
        <v/>
      </c>
      <c r="AE288" s="10"/>
      <c r="AF288" s="10" t="str" cm="1">
        <f t="array" ref="AF288">IF(AF$1=No,"",IF(ISBLANK($A288)=TRUE,"",
IF(SUMPRODUCT(--('Section 11'!$C$4:$C$337=$A288))=0,Incomplete,Complete)))</f>
        <v/>
      </c>
      <c r="AG288" s="10" t="str">
        <f t="shared" si="127"/>
        <v/>
      </c>
      <c r="AH288" s="10" t="str">
        <f t="shared" si="128"/>
        <v/>
      </c>
      <c r="AI288" s="10" t="str">
        <f t="shared" si="129"/>
        <v/>
      </c>
      <c r="AJ288" s="10" t="str">
        <f t="shared" si="130"/>
        <v/>
      </c>
      <c r="AK288" s="10" t="str">
        <f t="shared" si="131"/>
        <v/>
      </c>
      <c r="AL288" s="10" t="str">
        <f t="shared" si="132"/>
        <v/>
      </c>
      <c r="AM288" s="10" t="str">
        <f t="shared" si="133"/>
        <v/>
      </c>
      <c r="AN288" s="10" t="str">
        <f t="shared" si="134"/>
        <v/>
      </c>
      <c r="AO288" s="10" t="str">
        <f t="shared" si="135"/>
        <v/>
      </c>
      <c r="AP288" s="10" t="str">
        <f t="shared" si="136"/>
        <v/>
      </c>
      <c r="AQ288" s="10" t="str">
        <f t="shared" si="137"/>
        <v/>
      </c>
      <c r="AR288" s="10" t="str">
        <f t="shared" si="138"/>
        <v/>
      </c>
      <c r="AS288" s="10" t="str">
        <f t="shared" si="139"/>
        <v/>
      </c>
      <c r="AT288" s="10" t="str">
        <f t="shared" si="140"/>
        <v/>
      </c>
      <c r="AU288" s="10" t="str">
        <f t="shared" si="141"/>
        <v/>
      </c>
      <c r="AV288" s="10" t="str">
        <f t="shared" si="142"/>
        <v/>
      </c>
      <c r="AW288" s="10" t="str">
        <f t="shared" si="143"/>
        <v/>
      </c>
      <c r="AX288" s="10" t="str">
        <f t="shared" si="144"/>
        <v/>
      </c>
      <c r="AY288" s="10" t="str">
        <f t="shared" si="145"/>
        <v/>
      </c>
      <c r="AZ288" s="10" t="str">
        <f t="shared" si="146"/>
        <v/>
      </c>
      <c r="BA288" s="10" t="str">
        <f t="shared" si="147"/>
        <v/>
      </c>
      <c r="BB288" s="10" t="str">
        <f t="shared" si="148"/>
        <v/>
      </c>
      <c r="BC288" s="10" t="str">
        <f t="shared" si="149"/>
        <v/>
      </c>
      <c r="BD288" s="10"/>
      <c r="BE288" s="10" t="str">
        <f t="shared" si="150"/>
        <v/>
      </c>
      <c r="BG288" s="10" t="b">
        <f t="shared" si="153"/>
        <v>1</v>
      </c>
      <c r="BH288" s="10" t="b">
        <f t="shared" si="151"/>
        <v>1</v>
      </c>
      <c r="BI288" s="10" t="b">
        <f t="shared" si="154"/>
        <v>0</v>
      </c>
      <c r="BJ288" s="10" t="b">
        <f t="shared" si="152"/>
        <v>0</v>
      </c>
    </row>
    <row r="289" spans="1:62" x14ac:dyDescent="0.35">
      <c r="A289" s="51"/>
      <c r="B289" s="28"/>
      <c r="C289" s="28" t="s">
        <v>4</v>
      </c>
      <c r="D289" s="28"/>
      <c r="E289" s="28" t="s">
        <v>4</v>
      </c>
      <c r="F289" s="28"/>
      <c r="G289" s="51" t="s">
        <v>4</v>
      </c>
      <c r="H289" s="28"/>
      <c r="I289" s="28" t="s">
        <v>4</v>
      </c>
      <c r="J289" s="28"/>
      <c r="K289" s="28" t="s">
        <v>4</v>
      </c>
      <c r="L289" s="28" t="s">
        <v>454</v>
      </c>
      <c r="M289" s="28"/>
      <c r="N289" s="28"/>
      <c r="O289" s="28" t="s">
        <v>4</v>
      </c>
      <c r="P289" s="51"/>
      <c r="Q289" s="28" t="s">
        <v>4</v>
      </c>
      <c r="R289" s="28"/>
      <c r="S289" s="28" t="s">
        <v>4</v>
      </c>
      <c r="T289" s="28"/>
      <c r="U289" s="28" t="s">
        <v>4</v>
      </c>
      <c r="V289" s="28"/>
      <c r="W289" s="28" t="s">
        <v>4</v>
      </c>
      <c r="X289" s="28"/>
      <c r="Y289" s="28" t="s">
        <v>4</v>
      </c>
      <c r="Z289" s="10" t="str">
        <f>IF(AND('Section 8'!$L$4=No,OR($BG289=FALSE,$BH289=FALSE)),Tab_NotReq,
IF(AND($A289="",$B289="",$D289="",$F289="",$H289="",$J289="",$P289="",$X289="",$AB289="",$AC289=""),"",
IF(COUNTIF($AB289:$BC289,Incomplete)&gt;=1,Incomplete_or_multiple_errors&amp;": "&amp;INDEX($AB$2:$BC$4,1,MATCH(Incomplete,$AB289:$BC289,0)),Complete)))</f>
        <v/>
      </c>
      <c r="AA289" s="27"/>
      <c r="AB289" s="10" t="str">
        <f t="shared" si="125"/>
        <v/>
      </c>
      <c r="AC289" s="10" t="str">
        <f>IF($AC$1=No,"",
IF(OR(BG289=FALSE,BH289=FALSE),"",
IF(AND(SUMPRODUCT(--(BI289:BI$1003=TRUE))=0,SUMPRODUCT(--(BJ289:BJ$1003=TRUE))=0),"",Incomplete)))</f>
        <v/>
      </c>
      <c r="AD289" s="10" t="str">
        <f t="shared" si="126"/>
        <v/>
      </c>
      <c r="AE289" s="10"/>
      <c r="AF289" s="10" t="str" cm="1">
        <f t="array" ref="AF289">IF(AF$1=No,"",IF(ISBLANK($A289)=TRUE,"",
IF(SUMPRODUCT(--('Section 11'!$C$4:$C$337=$A289))=0,Incomplete,Complete)))</f>
        <v/>
      </c>
      <c r="AG289" s="10" t="str">
        <f t="shared" si="127"/>
        <v/>
      </c>
      <c r="AH289" s="10" t="str">
        <f t="shared" si="128"/>
        <v/>
      </c>
      <c r="AI289" s="10" t="str">
        <f t="shared" si="129"/>
        <v/>
      </c>
      <c r="AJ289" s="10" t="str">
        <f t="shared" si="130"/>
        <v/>
      </c>
      <c r="AK289" s="10" t="str">
        <f t="shared" si="131"/>
        <v/>
      </c>
      <c r="AL289" s="10" t="str">
        <f t="shared" si="132"/>
        <v/>
      </c>
      <c r="AM289" s="10" t="str">
        <f t="shared" si="133"/>
        <v/>
      </c>
      <c r="AN289" s="10" t="str">
        <f t="shared" si="134"/>
        <v/>
      </c>
      <c r="AO289" s="10" t="str">
        <f t="shared" si="135"/>
        <v/>
      </c>
      <c r="AP289" s="10" t="str">
        <f t="shared" si="136"/>
        <v/>
      </c>
      <c r="AQ289" s="10" t="str">
        <f t="shared" si="137"/>
        <v/>
      </c>
      <c r="AR289" s="10" t="str">
        <f t="shared" si="138"/>
        <v/>
      </c>
      <c r="AS289" s="10" t="str">
        <f t="shared" si="139"/>
        <v/>
      </c>
      <c r="AT289" s="10" t="str">
        <f t="shared" si="140"/>
        <v/>
      </c>
      <c r="AU289" s="10" t="str">
        <f t="shared" si="141"/>
        <v/>
      </c>
      <c r="AV289" s="10" t="str">
        <f t="shared" si="142"/>
        <v/>
      </c>
      <c r="AW289" s="10" t="str">
        <f t="shared" si="143"/>
        <v/>
      </c>
      <c r="AX289" s="10" t="str">
        <f t="shared" si="144"/>
        <v/>
      </c>
      <c r="AY289" s="10" t="str">
        <f t="shared" si="145"/>
        <v/>
      </c>
      <c r="AZ289" s="10" t="str">
        <f t="shared" si="146"/>
        <v/>
      </c>
      <c r="BA289" s="10" t="str">
        <f t="shared" si="147"/>
        <v/>
      </c>
      <c r="BB289" s="10" t="str">
        <f t="shared" si="148"/>
        <v/>
      </c>
      <c r="BC289" s="10" t="str">
        <f t="shared" si="149"/>
        <v/>
      </c>
      <c r="BD289" s="10"/>
      <c r="BE289" s="10" t="str">
        <f t="shared" si="150"/>
        <v/>
      </c>
      <c r="BG289" s="10" t="b">
        <f t="shared" si="153"/>
        <v>1</v>
      </c>
      <c r="BH289" s="10" t="b">
        <f t="shared" si="151"/>
        <v>1</v>
      </c>
      <c r="BI289" s="10" t="b">
        <f t="shared" si="154"/>
        <v>0</v>
      </c>
      <c r="BJ289" s="10" t="b">
        <f t="shared" si="152"/>
        <v>0</v>
      </c>
    </row>
    <row r="290" spans="1:62" x14ac:dyDescent="0.35">
      <c r="A290" s="51"/>
      <c r="B290" s="28"/>
      <c r="C290" s="28" t="s">
        <v>4</v>
      </c>
      <c r="D290" s="28"/>
      <c r="E290" s="28" t="s">
        <v>4</v>
      </c>
      <c r="F290" s="28"/>
      <c r="G290" s="51" t="s">
        <v>4</v>
      </c>
      <c r="H290" s="28"/>
      <c r="I290" s="28" t="s">
        <v>4</v>
      </c>
      <c r="J290" s="28"/>
      <c r="K290" s="28" t="s">
        <v>4</v>
      </c>
      <c r="L290" s="28" t="s">
        <v>454</v>
      </c>
      <c r="M290" s="28"/>
      <c r="N290" s="28"/>
      <c r="O290" s="28" t="s">
        <v>4</v>
      </c>
      <c r="P290" s="51"/>
      <c r="Q290" s="28" t="s">
        <v>4</v>
      </c>
      <c r="R290" s="28"/>
      <c r="S290" s="28" t="s">
        <v>4</v>
      </c>
      <c r="T290" s="28"/>
      <c r="U290" s="28" t="s">
        <v>4</v>
      </c>
      <c r="V290" s="28"/>
      <c r="W290" s="28" t="s">
        <v>4</v>
      </c>
      <c r="X290" s="28"/>
      <c r="Y290" s="28" t="s">
        <v>4</v>
      </c>
      <c r="Z290" s="10" t="str">
        <f>IF(AND('Section 8'!$L$4=No,OR($BG290=FALSE,$BH290=FALSE)),Tab_NotReq,
IF(AND($A290="",$B290="",$D290="",$F290="",$H290="",$J290="",$P290="",$X290="",$AB290="",$AC290=""),"",
IF(COUNTIF($AB290:$BC290,Incomplete)&gt;=1,Incomplete_or_multiple_errors&amp;": "&amp;INDEX($AB$2:$BC$4,1,MATCH(Incomplete,$AB290:$BC290,0)),Complete)))</f>
        <v/>
      </c>
      <c r="AA290" s="27"/>
      <c r="AB290" s="10" t="str">
        <f t="shared" si="125"/>
        <v/>
      </c>
      <c r="AC290" s="10" t="str">
        <f>IF($AC$1=No,"",
IF(OR(BG290=FALSE,BH290=FALSE),"",
IF(AND(SUMPRODUCT(--(BI290:BI$1003=TRUE))=0,SUMPRODUCT(--(BJ290:BJ$1003=TRUE))=0),"",Incomplete)))</f>
        <v/>
      </c>
      <c r="AD290" s="10" t="str">
        <f t="shared" si="126"/>
        <v/>
      </c>
      <c r="AE290" s="10"/>
      <c r="AF290" s="10" t="str" cm="1">
        <f t="array" ref="AF290">IF(AF$1=No,"",IF(ISBLANK($A290)=TRUE,"",
IF(SUMPRODUCT(--('Section 11'!$C$4:$C$337=$A290))=0,Incomplete,Complete)))</f>
        <v/>
      </c>
      <c r="AG290" s="10" t="str">
        <f t="shared" si="127"/>
        <v/>
      </c>
      <c r="AH290" s="10" t="str">
        <f t="shared" si="128"/>
        <v/>
      </c>
      <c r="AI290" s="10" t="str">
        <f t="shared" si="129"/>
        <v/>
      </c>
      <c r="AJ290" s="10" t="str">
        <f t="shared" si="130"/>
        <v/>
      </c>
      <c r="AK290" s="10" t="str">
        <f t="shared" si="131"/>
        <v/>
      </c>
      <c r="AL290" s="10" t="str">
        <f t="shared" si="132"/>
        <v/>
      </c>
      <c r="AM290" s="10" t="str">
        <f t="shared" si="133"/>
        <v/>
      </c>
      <c r="AN290" s="10" t="str">
        <f t="shared" si="134"/>
        <v/>
      </c>
      <c r="AO290" s="10" t="str">
        <f t="shared" si="135"/>
        <v/>
      </c>
      <c r="AP290" s="10" t="str">
        <f t="shared" si="136"/>
        <v/>
      </c>
      <c r="AQ290" s="10" t="str">
        <f t="shared" si="137"/>
        <v/>
      </c>
      <c r="AR290" s="10" t="str">
        <f t="shared" si="138"/>
        <v/>
      </c>
      <c r="AS290" s="10" t="str">
        <f t="shared" si="139"/>
        <v/>
      </c>
      <c r="AT290" s="10" t="str">
        <f t="shared" si="140"/>
        <v/>
      </c>
      <c r="AU290" s="10" t="str">
        <f t="shared" si="141"/>
        <v/>
      </c>
      <c r="AV290" s="10" t="str">
        <f t="shared" si="142"/>
        <v/>
      </c>
      <c r="AW290" s="10" t="str">
        <f t="shared" si="143"/>
        <v/>
      </c>
      <c r="AX290" s="10" t="str">
        <f t="shared" si="144"/>
        <v/>
      </c>
      <c r="AY290" s="10" t="str">
        <f t="shared" si="145"/>
        <v/>
      </c>
      <c r="AZ290" s="10" t="str">
        <f t="shared" si="146"/>
        <v/>
      </c>
      <c r="BA290" s="10" t="str">
        <f t="shared" si="147"/>
        <v/>
      </c>
      <c r="BB290" s="10" t="str">
        <f t="shared" si="148"/>
        <v/>
      </c>
      <c r="BC290" s="10" t="str">
        <f t="shared" si="149"/>
        <v/>
      </c>
      <c r="BD290" s="10"/>
      <c r="BE290" s="10" t="str">
        <f t="shared" si="150"/>
        <v/>
      </c>
      <c r="BG290" s="10" t="b">
        <f t="shared" si="153"/>
        <v>1</v>
      </c>
      <c r="BH290" s="10" t="b">
        <f t="shared" si="151"/>
        <v>1</v>
      </c>
      <c r="BI290" s="10" t="b">
        <f t="shared" si="154"/>
        <v>0</v>
      </c>
      <c r="BJ290" s="10" t="b">
        <f t="shared" si="152"/>
        <v>0</v>
      </c>
    </row>
    <row r="291" spans="1:62" x14ac:dyDescent="0.35">
      <c r="A291" s="51"/>
      <c r="B291" s="28"/>
      <c r="C291" s="28" t="s">
        <v>4</v>
      </c>
      <c r="D291" s="28"/>
      <c r="E291" s="28" t="s">
        <v>4</v>
      </c>
      <c r="F291" s="28"/>
      <c r="G291" s="51" t="s">
        <v>4</v>
      </c>
      <c r="H291" s="28"/>
      <c r="I291" s="28" t="s">
        <v>4</v>
      </c>
      <c r="J291" s="28"/>
      <c r="K291" s="28" t="s">
        <v>4</v>
      </c>
      <c r="L291" s="28" t="s">
        <v>454</v>
      </c>
      <c r="M291" s="28"/>
      <c r="N291" s="28"/>
      <c r="O291" s="28" t="s">
        <v>4</v>
      </c>
      <c r="P291" s="51"/>
      <c r="Q291" s="28" t="s">
        <v>4</v>
      </c>
      <c r="R291" s="28"/>
      <c r="S291" s="28" t="s">
        <v>4</v>
      </c>
      <c r="T291" s="28"/>
      <c r="U291" s="28" t="s">
        <v>4</v>
      </c>
      <c r="V291" s="28"/>
      <c r="W291" s="28" t="s">
        <v>4</v>
      </c>
      <c r="X291" s="28"/>
      <c r="Y291" s="28" t="s">
        <v>4</v>
      </c>
      <c r="Z291" s="10" t="str">
        <f>IF(AND('Section 8'!$L$4=No,OR($BG291=FALSE,$BH291=FALSE)),Tab_NotReq,
IF(AND($A291="",$B291="",$D291="",$F291="",$H291="",$J291="",$P291="",$X291="",$AB291="",$AC291=""),"",
IF(COUNTIF($AB291:$BC291,Incomplete)&gt;=1,Incomplete_or_multiple_errors&amp;": "&amp;INDEX($AB$2:$BC$4,1,MATCH(Incomplete,$AB291:$BC291,0)),Complete)))</f>
        <v/>
      </c>
      <c r="AA291" s="27"/>
      <c r="AB291" s="10" t="str">
        <f t="shared" si="125"/>
        <v/>
      </c>
      <c r="AC291" s="10" t="str">
        <f>IF($AC$1=No,"",
IF(OR(BG291=FALSE,BH291=FALSE),"",
IF(AND(SUMPRODUCT(--(BI291:BI$1003=TRUE))=0,SUMPRODUCT(--(BJ291:BJ$1003=TRUE))=0),"",Incomplete)))</f>
        <v/>
      </c>
      <c r="AD291" s="10" t="str">
        <f t="shared" si="126"/>
        <v/>
      </c>
      <c r="AE291" s="10"/>
      <c r="AF291" s="10" t="str" cm="1">
        <f t="array" ref="AF291">IF(AF$1=No,"",IF(ISBLANK($A291)=TRUE,"",
IF(SUMPRODUCT(--('Section 11'!$C$4:$C$337=$A291))=0,Incomplete,Complete)))</f>
        <v/>
      </c>
      <c r="AG291" s="10" t="str">
        <f t="shared" si="127"/>
        <v/>
      </c>
      <c r="AH291" s="10" t="str">
        <f t="shared" si="128"/>
        <v/>
      </c>
      <c r="AI291" s="10" t="str">
        <f t="shared" si="129"/>
        <v/>
      </c>
      <c r="AJ291" s="10" t="str">
        <f t="shared" si="130"/>
        <v/>
      </c>
      <c r="AK291" s="10" t="str">
        <f t="shared" si="131"/>
        <v/>
      </c>
      <c r="AL291" s="10" t="str">
        <f t="shared" si="132"/>
        <v/>
      </c>
      <c r="AM291" s="10" t="str">
        <f t="shared" si="133"/>
        <v/>
      </c>
      <c r="AN291" s="10" t="str">
        <f t="shared" si="134"/>
        <v/>
      </c>
      <c r="AO291" s="10" t="str">
        <f t="shared" si="135"/>
        <v/>
      </c>
      <c r="AP291" s="10" t="str">
        <f t="shared" si="136"/>
        <v/>
      </c>
      <c r="AQ291" s="10" t="str">
        <f t="shared" si="137"/>
        <v/>
      </c>
      <c r="AR291" s="10" t="str">
        <f t="shared" si="138"/>
        <v/>
      </c>
      <c r="AS291" s="10" t="str">
        <f t="shared" si="139"/>
        <v/>
      </c>
      <c r="AT291" s="10" t="str">
        <f t="shared" si="140"/>
        <v/>
      </c>
      <c r="AU291" s="10" t="str">
        <f t="shared" si="141"/>
        <v/>
      </c>
      <c r="AV291" s="10" t="str">
        <f t="shared" si="142"/>
        <v/>
      </c>
      <c r="AW291" s="10" t="str">
        <f t="shared" si="143"/>
        <v/>
      </c>
      <c r="AX291" s="10" t="str">
        <f t="shared" si="144"/>
        <v/>
      </c>
      <c r="AY291" s="10" t="str">
        <f t="shared" si="145"/>
        <v/>
      </c>
      <c r="AZ291" s="10" t="str">
        <f t="shared" si="146"/>
        <v/>
      </c>
      <c r="BA291" s="10" t="str">
        <f t="shared" si="147"/>
        <v/>
      </c>
      <c r="BB291" s="10" t="str">
        <f t="shared" si="148"/>
        <v/>
      </c>
      <c r="BC291" s="10" t="str">
        <f t="shared" si="149"/>
        <v/>
      </c>
      <c r="BD291" s="10"/>
      <c r="BE291" s="10" t="str">
        <f t="shared" si="150"/>
        <v/>
      </c>
      <c r="BG291" s="10" t="b">
        <f t="shared" si="153"/>
        <v>1</v>
      </c>
      <c r="BH291" s="10" t="b">
        <f t="shared" si="151"/>
        <v>1</v>
      </c>
      <c r="BI291" s="10" t="b">
        <f t="shared" si="154"/>
        <v>0</v>
      </c>
      <c r="BJ291" s="10" t="b">
        <f t="shared" si="152"/>
        <v>0</v>
      </c>
    </row>
    <row r="292" spans="1:62" x14ac:dyDescent="0.35">
      <c r="A292" s="51"/>
      <c r="B292" s="28"/>
      <c r="C292" s="28" t="s">
        <v>4</v>
      </c>
      <c r="D292" s="28"/>
      <c r="E292" s="28" t="s">
        <v>4</v>
      </c>
      <c r="F292" s="28"/>
      <c r="G292" s="51" t="s">
        <v>4</v>
      </c>
      <c r="H292" s="28"/>
      <c r="I292" s="28" t="s">
        <v>4</v>
      </c>
      <c r="J292" s="28"/>
      <c r="K292" s="28" t="s">
        <v>4</v>
      </c>
      <c r="L292" s="28" t="s">
        <v>454</v>
      </c>
      <c r="M292" s="28"/>
      <c r="N292" s="28"/>
      <c r="O292" s="28" t="s">
        <v>4</v>
      </c>
      <c r="P292" s="51"/>
      <c r="Q292" s="28" t="s">
        <v>4</v>
      </c>
      <c r="R292" s="28"/>
      <c r="S292" s="28" t="s">
        <v>4</v>
      </c>
      <c r="T292" s="28"/>
      <c r="U292" s="28" t="s">
        <v>4</v>
      </c>
      <c r="V292" s="28"/>
      <c r="W292" s="28" t="s">
        <v>4</v>
      </c>
      <c r="X292" s="28"/>
      <c r="Y292" s="28" t="s">
        <v>4</v>
      </c>
      <c r="Z292" s="10" t="str">
        <f>IF(AND('Section 8'!$L$4=No,OR($BG292=FALSE,$BH292=FALSE)),Tab_NotReq,
IF(AND($A292="",$B292="",$D292="",$F292="",$H292="",$J292="",$P292="",$X292="",$AB292="",$AC292=""),"",
IF(COUNTIF($AB292:$BC292,Incomplete)&gt;=1,Incomplete_or_multiple_errors&amp;": "&amp;INDEX($AB$2:$BC$4,1,MATCH(Incomplete,$AB292:$BC292,0)),Complete)))</f>
        <v/>
      </c>
      <c r="AA292" s="27"/>
      <c r="AB292" s="10" t="str">
        <f t="shared" si="125"/>
        <v/>
      </c>
      <c r="AC292" s="10" t="str">
        <f>IF($AC$1=No,"",
IF(OR(BG292=FALSE,BH292=FALSE),"",
IF(AND(SUMPRODUCT(--(BI292:BI$1003=TRUE))=0,SUMPRODUCT(--(BJ292:BJ$1003=TRUE))=0),"",Incomplete)))</f>
        <v/>
      </c>
      <c r="AD292" s="10" t="str">
        <f t="shared" si="126"/>
        <v/>
      </c>
      <c r="AE292" s="10"/>
      <c r="AF292" s="10" t="str" cm="1">
        <f t="array" ref="AF292">IF(AF$1=No,"",IF(ISBLANK($A292)=TRUE,"",
IF(SUMPRODUCT(--('Section 11'!$C$4:$C$337=$A292))=0,Incomplete,Complete)))</f>
        <v/>
      </c>
      <c r="AG292" s="10" t="str">
        <f t="shared" si="127"/>
        <v/>
      </c>
      <c r="AH292" s="10" t="str">
        <f t="shared" si="128"/>
        <v/>
      </c>
      <c r="AI292" s="10" t="str">
        <f t="shared" si="129"/>
        <v/>
      </c>
      <c r="AJ292" s="10" t="str">
        <f t="shared" si="130"/>
        <v/>
      </c>
      <c r="AK292" s="10" t="str">
        <f t="shared" si="131"/>
        <v/>
      </c>
      <c r="AL292" s="10" t="str">
        <f t="shared" si="132"/>
        <v/>
      </c>
      <c r="AM292" s="10" t="str">
        <f t="shared" si="133"/>
        <v/>
      </c>
      <c r="AN292" s="10" t="str">
        <f t="shared" si="134"/>
        <v/>
      </c>
      <c r="AO292" s="10" t="str">
        <f t="shared" si="135"/>
        <v/>
      </c>
      <c r="AP292" s="10" t="str">
        <f t="shared" si="136"/>
        <v/>
      </c>
      <c r="AQ292" s="10" t="str">
        <f t="shared" si="137"/>
        <v/>
      </c>
      <c r="AR292" s="10" t="str">
        <f t="shared" si="138"/>
        <v/>
      </c>
      <c r="AS292" s="10" t="str">
        <f t="shared" si="139"/>
        <v/>
      </c>
      <c r="AT292" s="10" t="str">
        <f t="shared" si="140"/>
        <v/>
      </c>
      <c r="AU292" s="10" t="str">
        <f t="shared" si="141"/>
        <v/>
      </c>
      <c r="AV292" s="10" t="str">
        <f t="shared" si="142"/>
        <v/>
      </c>
      <c r="AW292" s="10" t="str">
        <f t="shared" si="143"/>
        <v/>
      </c>
      <c r="AX292" s="10" t="str">
        <f t="shared" si="144"/>
        <v/>
      </c>
      <c r="AY292" s="10" t="str">
        <f t="shared" si="145"/>
        <v/>
      </c>
      <c r="AZ292" s="10" t="str">
        <f t="shared" si="146"/>
        <v/>
      </c>
      <c r="BA292" s="10" t="str">
        <f t="shared" si="147"/>
        <v/>
      </c>
      <c r="BB292" s="10" t="str">
        <f t="shared" si="148"/>
        <v/>
      </c>
      <c r="BC292" s="10" t="str">
        <f t="shared" si="149"/>
        <v/>
      </c>
      <c r="BD292" s="10"/>
      <c r="BE292" s="10" t="str">
        <f t="shared" si="150"/>
        <v/>
      </c>
      <c r="BG292" s="10" t="b">
        <f t="shared" si="153"/>
        <v>1</v>
      </c>
      <c r="BH292" s="10" t="b">
        <f t="shared" si="151"/>
        <v>1</v>
      </c>
      <c r="BI292" s="10" t="b">
        <f t="shared" si="154"/>
        <v>0</v>
      </c>
      <c r="BJ292" s="10" t="b">
        <f t="shared" si="152"/>
        <v>0</v>
      </c>
    </row>
    <row r="293" spans="1:62" x14ac:dyDescent="0.35">
      <c r="A293" s="51"/>
      <c r="B293" s="28"/>
      <c r="C293" s="28" t="s">
        <v>4</v>
      </c>
      <c r="D293" s="28"/>
      <c r="E293" s="28" t="s">
        <v>4</v>
      </c>
      <c r="F293" s="28"/>
      <c r="G293" s="51" t="s">
        <v>4</v>
      </c>
      <c r="H293" s="28"/>
      <c r="I293" s="28" t="s">
        <v>4</v>
      </c>
      <c r="J293" s="28"/>
      <c r="K293" s="28" t="s">
        <v>4</v>
      </c>
      <c r="L293" s="28" t="s">
        <v>454</v>
      </c>
      <c r="M293" s="28"/>
      <c r="N293" s="28"/>
      <c r="O293" s="28" t="s">
        <v>4</v>
      </c>
      <c r="P293" s="51"/>
      <c r="Q293" s="28" t="s">
        <v>4</v>
      </c>
      <c r="R293" s="28"/>
      <c r="S293" s="28" t="s">
        <v>4</v>
      </c>
      <c r="T293" s="28"/>
      <c r="U293" s="28" t="s">
        <v>4</v>
      </c>
      <c r="V293" s="28"/>
      <c r="W293" s="28" t="s">
        <v>4</v>
      </c>
      <c r="X293" s="28"/>
      <c r="Y293" s="28" t="s">
        <v>4</v>
      </c>
      <c r="Z293" s="10" t="str">
        <f>IF(AND('Section 8'!$L$4=No,OR($BG293=FALSE,$BH293=FALSE)),Tab_NotReq,
IF(AND($A293="",$B293="",$D293="",$F293="",$H293="",$J293="",$P293="",$X293="",$AB293="",$AC293=""),"",
IF(COUNTIF($AB293:$BC293,Incomplete)&gt;=1,Incomplete_or_multiple_errors&amp;": "&amp;INDEX($AB$2:$BC$4,1,MATCH(Incomplete,$AB293:$BC293,0)),Complete)))</f>
        <v/>
      </c>
      <c r="AA293" s="27"/>
      <c r="AB293" s="10" t="str">
        <f t="shared" si="125"/>
        <v/>
      </c>
      <c r="AC293" s="10" t="str">
        <f>IF($AC$1=No,"",
IF(OR(BG293=FALSE,BH293=FALSE),"",
IF(AND(SUMPRODUCT(--(BI293:BI$1003=TRUE))=0,SUMPRODUCT(--(BJ293:BJ$1003=TRUE))=0),"",Incomplete)))</f>
        <v/>
      </c>
      <c r="AD293" s="10" t="str">
        <f t="shared" si="126"/>
        <v/>
      </c>
      <c r="AE293" s="10"/>
      <c r="AF293" s="10" t="str" cm="1">
        <f t="array" ref="AF293">IF(AF$1=No,"",IF(ISBLANK($A293)=TRUE,"",
IF(SUMPRODUCT(--('Section 11'!$C$4:$C$337=$A293))=0,Incomplete,Complete)))</f>
        <v/>
      </c>
      <c r="AG293" s="10" t="str">
        <f t="shared" si="127"/>
        <v/>
      </c>
      <c r="AH293" s="10" t="str">
        <f t="shared" si="128"/>
        <v/>
      </c>
      <c r="AI293" s="10" t="str">
        <f t="shared" si="129"/>
        <v/>
      </c>
      <c r="AJ293" s="10" t="str">
        <f t="shared" si="130"/>
        <v/>
      </c>
      <c r="AK293" s="10" t="str">
        <f t="shared" si="131"/>
        <v/>
      </c>
      <c r="AL293" s="10" t="str">
        <f t="shared" si="132"/>
        <v/>
      </c>
      <c r="AM293" s="10" t="str">
        <f t="shared" si="133"/>
        <v/>
      </c>
      <c r="AN293" s="10" t="str">
        <f t="shared" si="134"/>
        <v/>
      </c>
      <c r="AO293" s="10" t="str">
        <f t="shared" si="135"/>
        <v/>
      </c>
      <c r="AP293" s="10" t="str">
        <f t="shared" si="136"/>
        <v/>
      </c>
      <c r="AQ293" s="10" t="str">
        <f t="shared" si="137"/>
        <v/>
      </c>
      <c r="AR293" s="10" t="str">
        <f t="shared" si="138"/>
        <v/>
      </c>
      <c r="AS293" s="10" t="str">
        <f t="shared" si="139"/>
        <v/>
      </c>
      <c r="AT293" s="10" t="str">
        <f t="shared" si="140"/>
        <v/>
      </c>
      <c r="AU293" s="10" t="str">
        <f t="shared" si="141"/>
        <v/>
      </c>
      <c r="AV293" s="10" t="str">
        <f t="shared" si="142"/>
        <v/>
      </c>
      <c r="AW293" s="10" t="str">
        <f t="shared" si="143"/>
        <v/>
      </c>
      <c r="AX293" s="10" t="str">
        <f t="shared" si="144"/>
        <v/>
      </c>
      <c r="AY293" s="10" t="str">
        <f t="shared" si="145"/>
        <v/>
      </c>
      <c r="AZ293" s="10" t="str">
        <f t="shared" si="146"/>
        <v/>
      </c>
      <c r="BA293" s="10" t="str">
        <f t="shared" si="147"/>
        <v/>
      </c>
      <c r="BB293" s="10" t="str">
        <f t="shared" si="148"/>
        <v/>
      </c>
      <c r="BC293" s="10" t="str">
        <f t="shared" si="149"/>
        <v/>
      </c>
      <c r="BD293" s="10"/>
      <c r="BE293" s="10" t="str">
        <f t="shared" si="150"/>
        <v/>
      </c>
      <c r="BG293" s="10" t="b">
        <f t="shared" si="153"/>
        <v>1</v>
      </c>
      <c r="BH293" s="10" t="b">
        <f t="shared" si="151"/>
        <v>1</v>
      </c>
      <c r="BI293" s="10" t="b">
        <f t="shared" si="154"/>
        <v>0</v>
      </c>
      <c r="BJ293" s="10" t="b">
        <f t="shared" si="152"/>
        <v>0</v>
      </c>
    </row>
    <row r="294" spans="1:62" x14ac:dyDescent="0.35">
      <c r="A294" s="51"/>
      <c r="B294" s="28"/>
      <c r="C294" s="28" t="s">
        <v>4</v>
      </c>
      <c r="D294" s="28"/>
      <c r="E294" s="28" t="s">
        <v>4</v>
      </c>
      <c r="F294" s="28"/>
      <c r="G294" s="51" t="s">
        <v>4</v>
      </c>
      <c r="H294" s="28"/>
      <c r="I294" s="28" t="s">
        <v>4</v>
      </c>
      <c r="J294" s="28"/>
      <c r="K294" s="28" t="s">
        <v>4</v>
      </c>
      <c r="L294" s="28" t="s">
        <v>454</v>
      </c>
      <c r="M294" s="28"/>
      <c r="N294" s="28"/>
      <c r="O294" s="28" t="s">
        <v>4</v>
      </c>
      <c r="P294" s="51"/>
      <c r="Q294" s="28" t="s">
        <v>4</v>
      </c>
      <c r="R294" s="28"/>
      <c r="S294" s="28" t="s">
        <v>4</v>
      </c>
      <c r="T294" s="28"/>
      <c r="U294" s="28" t="s">
        <v>4</v>
      </c>
      <c r="V294" s="28"/>
      <c r="W294" s="28" t="s">
        <v>4</v>
      </c>
      <c r="X294" s="28"/>
      <c r="Y294" s="28" t="s">
        <v>4</v>
      </c>
      <c r="Z294" s="10" t="str">
        <f>IF(AND('Section 8'!$L$4=No,OR($BG294=FALSE,$BH294=FALSE)),Tab_NotReq,
IF(AND($A294="",$B294="",$D294="",$F294="",$H294="",$J294="",$P294="",$X294="",$AB294="",$AC294=""),"",
IF(COUNTIF($AB294:$BC294,Incomplete)&gt;=1,Incomplete_or_multiple_errors&amp;": "&amp;INDEX($AB$2:$BC$4,1,MATCH(Incomplete,$AB294:$BC294,0)),Complete)))</f>
        <v/>
      </c>
      <c r="AA294" s="27"/>
      <c r="AB294" s="10" t="str">
        <f t="shared" si="125"/>
        <v/>
      </c>
      <c r="AC294" s="10" t="str">
        <f>IF($AC$1=No,"",
IF(OR(BG294=FALSE,BH294=FALSE),"",
IF(AND(SUMPRODUCT(--(BI294:BI$1003=TRUE))=0,SUMPRODUCT(--(BJ294:BJ$1003=TRUE))=0),"",Incomplete)))</f>
        <v/>
      </c>
      <c r="AD294" s="10" t="str">
        <f t="shared" si="126"/>
        <v/>
      </c>
      <c r="AE294" s="10"/>
      <c r="AF294" s="10" t="str" cm="1">
        <f t="array" ref="AF294">IF(AF$1=No,"",IF(ISBLANK($A294)=TRUE,"",
IF(SUMPRODUCT(--('Section 11'!$C$4:$C$337=$A294))=0,Incomplete,Complete)))</f>
        <v/>
      </c>
      <c r="AG294" s="10" t="str">
        <f t="shared" si="127"/>
        <v/>
      </c>
      <c r="AH294" s="10" t="str">
        <f t="shared" si="128"/>
        <v/>
      </c>
      <c r="AI294" s="10" t="str">
        <f t="shared" si="129"/>
        <v/>
      </c>
      <c r="AJ294" s="10" t="str">
        <f t="shared" si="130"/>
        <v/>
      </c>
      <c r="AK294" s="10" t="str">
        <f t="shared" si="131"/>
        <v/>
      </c>
      <c r="AL294" s="10" t="str">
        <f t="shared" si="132"/>
        <v/>
      </c>
      <c r="AM294" s="10" t="str">
        <f t="shared" si="133"/>
        <v/>
      </c>
      <c r="AN294" s="10" t="str">
        <f t="shared" si="134"/>
        <v/>
      </c>
      <c r="AO294" s="10" t="str">
        <f t="shared" si="135"/>
        <v/>
      </c>
      <c r="AP294" s="10" t="str">
        <f t="shared" si="136"/>
        <v/>
      </c>
      <c r="AQ294" s="10" t="str">
        <f t="shared" si="137"/>
        <v/>
      </c>
      <c r="AR294" s="10" t="str">
        <f t="shared" si="138"/>
        <v/>
      </c>
      <c r="AS294" s="10" t="str">
        <f t="shared" si="139"/>
        <v/>
      </c>
      <c r="AT294" s="10" t="str">
        <f t="shared" si="140"/>
        <v/>
      </c>
      <c r="AU294" s="10" t="str">
        <f t="shared" si="141"/>
        <v/>
      </c>
      <c r="AV294" s="10" t="str">
        <f t="shared" si="142"/>
        <v/>
      </c>
      <c r="AW294" s="10" t="str">
        <f t="shared" si="143"/>
        <v/>
      </c>
      <c r="AX294" s="10" t="str">
        <f t="shared" si="144"/>
        <v/>
      </c>
      <c r="AY294" s="10" t="str">
        <f t="shared" si="145"/>
        <v/>
      </c>
      <c r="AZ294" s="10" t="str">
        <f t="shared" si="146"/>
        <v/>
      </c>
      <c r="BA294" s="10" t="str">
        <f t="shared" si="147"/>
        <v/>
      </c>
      <c r="BB294" s="10" t="str">
        <f t="shared" si="148"/>
        <v/>
      </c>
      <c r="BC294" s="10" t="str">
        <f t="shared" si="149"/>
        <v/>
      </c>
      <c r="BD294" s="10"/>
      <c r="BE294" s="10" t="str">
        <f t="shared" si="150"/>
        <v/>
      </c>
      <c r="BG294" s="10" t="b">
        <f t="shared" si="153"/>
        <v>1</v>
      </c>
      <c r="BH294" s="10" t="b">
        <f t="shared" si="151"/>
        <v>1</v>
      </c>
      <c r="BI294" s="10" t="b">
        <f t="shared" si="154"/>
        <v>0</v>
      </c>
      <c r="BJ294" s="10" t="b">
        <f t="shared" si="152"/>
        <v>0</v>
      </c>
    </row>
    <row r="295" spans="1:62" x14ac:dyDescent="0.35">
      <c r="A295" s="51"/>
      <c r="B295" s="28"/>
      <c r="C295" s="28" t="s">
        <v>4</v>
      </c>
      <c r="D295" s="28"/>
      <c r="E295" s="28" t="s">
        <v>4</v>
      </c>
      <c r="F295" s="28"/>
      <c r="G295" s="51" t="s">
        <v>4</v>
      </c>
      <c r="H295" s="28"/>
      <c r="I295" s="28" t="s">
        <v>4</v>
      </c>
      <c r="J295" s="28"/>
      <c r="K295" s="28" t="s">
        <v>4</v>
      </c>
      <c r="L295" s="28" t="s">
        <v>454</v>
      </c>
      <c r="M295" s="28"/>
      <c r="N295" s="28"/>
      <c r="O295" s="28" t="s">
        <v>4</v>
      </c>
      <c r="P295" s="51"/>
      <c r="Q295" s="28" t="s">
        <v>4</v>
      </c>
      <c r="R295" s="28"/>
      <c r="S295" s="28" t="s">
        <v>4</v>
      </c>
      <c r="T295" s="28"/>
      <c r="U295" s="28" t="s">
        <v>4</v>
      </c>
      <c r="V295" s="28"/>
      <c r="W295" s="28" t="s">
        <v>4</v>
      </c>
      <c r="X295" s="28"/>
      <c r="Y295" s="28" t="s">
        <v>4</v>
      </c>
      <c r="Z295" s="10" t="str">
        <f>IF(AND('Section 8'!$L$4=No,OR($BG295=FALSE,$BH295=FALSE)),Tab_NotReq,
IF(AND($A295="",$B295="",$D295="",$F295="",$H295="",$J295="",$P295="",$X295="",$AB295="",$AC295=""),"",
IF(COUNTIF($AB295:$BC295,Incomplete)&gt;=1,Incomplete_or_multiple_errors&amp;": "&amp;INDEX($AB$2:$BC$4,1,MATCH(Incomplete,$AB295:$BC295,0)),Complete)))</f>
        <v/>
      </c>
      <c r="AA295" s="27"/>
      <c r="AB295" s="10" t="str">
        <f t="shared" si="125"/>
        <v/>
      </c>
      <c r="AC295" s="10" t="str">
        <f>IF($AC$1=No,"",
IF(OR(BG295=FALSE,BH295=FALSE),"",
IF(AND(SUMPRODUCT(--(BI295:BI$1003=TRUE))=0,SUMPRODUCT(--(BJ295:BJ$1003=TRUE))=0),"",Incomplete)))</f>
        <v/>
      </c>
      <c r="AD295" s="10" t="str">
        <f t="shared" si="126"/>
        <v/>
      </c>
      <c r="AE295" s="10"/>
      <c r="AF295" s="10" t="str" cm="1">
        <f t="array" ref="AF295">IF(AF$1=No,"",IF(ISBLANK($A295)=TRUE,"",
IF(SUMPRODUCT(--('Section 11'!$C$4:$C$337=$A295))=0,Incomplete,Complete)))</f>
        <v/>
      </c>
      <c r="AG295" s="10" t="str">
        <f t="shared" si="127"/>
        <v/>
      </c>
      <c r="AH295" s="10" t="str">
        <f t="shared" si="128"/>
        <v/>
      </c>
      <c r="AI295" s="10" t="str">
        <f t="shared" si="129"/>
        <v/>
      </c>
      <c r="AJ295" s="10" t="str">
        <f t="shared" si="130"/>
        <v/>
      </c>
      <c r="AK295" s="10" t="str">
        <f t="shared" si="131"/>
        <v/>
      </c>
      <c r="AL295" s="10" t="str">
        <f t="shared" si="132"/>
        <v/>
      </c>
      <c r="AM295" s="10" t="str">
        <f t="shared" si="133"/>
        <v/>
      </c>
      <c r="AN295" s="10" t="str">
        <f t="shared" si="134"/>
        <v/>
      </c>
      <c r="AO295" s="10" t="str">
        <f t="shared" si="135"/>
        <v/>
      </c>
      <c r="AP295" s="10" t="str">
        <f t="shared" si="136"/>
        <v/>
      </c>
      <c r="AQ295" s="10" t="str">
        <f t="shared" si="137"/>
        <v/>
      </c>
      <c r="AR295" s="10" t="str">
        <f t="shared" si="138"/>
        <v/>
      </c>
      <c r="AS295" s="10" t="str">
        <f t="shared" si="139"/>
        <v/>
      </c>
      <c r="AT295" s="10" t="str">
        <f t="shared" si="140"/>
        <v/>
      </c>
      <c r="AU295" s="10" t="str">
        <f t="shared" si="141"/>
        <v/>
      </c>
      <c r="AV295" s="10" t="str">
        <f t="shared" si="142"/>
        <v/>
      </c>
      <c r="AW295" s="10" t="str">
        <f t="shared" si="143"/>
        <v/>
      </c>
      <c r="AX295" s="10" t="str">
        <f t="shared" si="144"/>
        <v/>
      </c>
      <c r="AY295" s="10" t="str">
        <f t="shared" si="145"/>
        <v/>
      </c>
      <c r="AZ295" s="10" t="str">
        <f t="shared" si="146"/>
        <v/>
      </c>
      <c r="BA295" s="10" t="str">
        <f t="shared" si="147"/>
        <v/>
      </c>
      <c r="BB295" s="10" t="str">
        <f t="shared" si="148"/>
        <v/>
      </c>
      <c r="BC295" s="10" t="str">
        <f t="shared" si="149"/>
        <v/>
      </c>
      <c r="BD295" s="10"/>
      <c r="BE295" s="10" t="str">
        <f t="shared" si="150"/>
        <v/>
      </c>
      <c r="BG295" s="10" t="b">
        <f t="shared" si="153"/>
        <v>1</v>
      </c>
      <c r="BH295" s="10" t="b">
        <f t="shared" si="151"/>
        <v>1</v>
      </c>
      <c r="BI295" s="10" t="b">
        <f t="shared" si="154"/>
        <v>0</v>
      </c>
      <c r="BJ295" s="10" t="b">
        <f t="shared" si="152"/>
        <v>0</v>
      </c>
    </row>
    <row r="296" spans="1:62" x14ac:dyDescent="0.35">
      <c r="A296" s="51"/>
      <c r="B296" s="28"/>
      <c r="C296" s="28" t="s">
        <v>4</v>
      </c>
      <c r="D296" s="28"/>
      <c r="E296" s="28" t="s">
        <v>4</v>
      </c>
      <c r="F296" s="28"/>
      <c r="G296" s="51" t="s">
        <v>4</v>
      </c>
      <c r="H296" s="28"/>
      <c r="I296" s="28" t="s">
        <v>4</v>
      </c>
      <c r="J296" s="28"/>
      <c r="K296" s="28" t="s">
        <v>4</v>
      </c>
      <c r="L296" s="28" t="s">
        <v>454</v>
      </c>
      <c r="M296" s="28"/>
      <c r="N296" s="28"/>
      <c r="O296" s="28" t="s">
        <v>4</v>
      </c>
      <c r="P296" s="51"/>
      <c r="Q296" s="28" t="s">
        <v>4</v>
      </c>
      <c r="R296" s="28"/>
      <c r="S296" s="28" t="s">
        <v>4</v>
      </c>
      <c r="T296" s="28"/>
      <c r="U296" s="28" t="s">
        <v>4</v>
      </c>
      <c r="V296" s="28"/>
      <c r="W296" s="28" t="s">
        <v>4</v>
      </c>
      <c r="X296" s="28"/>
      <c r="Y296" s="28" t="s">
        <v>4</v>
      </c>
      <c r="Z296" s="10" t="str">
        <f>IF(AND('Section 8'!$L$4=No,OR($BG296=FALSE,$BH296=FALSE)),Tab_NotReq,
IF(AND($A296="",$B296="",$D296="",$F296="",$H296="",$J296="",$P296="",$X296="",$AB296="",$AC296=""),"",
IF(COUNTIF($AB296:$BC296,Incomplete)&gt;=1,Incomplete_or_multiple_errors&amp;": "&amp;INDEX($AB$2:$BC$4,1,MATCH(Incomplete,$AB296:$BC296,0)),Complete)))</f>
        <v/>
      </c>
      <c r="AA296" s="27"/>
      <c r="AB296" s="10" t="str">
        <f t="shared" si="125"/>
        <v/>
      </c>
      <c r="AC296" s="10" t="str">
        <f>IF($AC$1=No,"",
IF(OR(BG296=FALSE,BH296=FALSE),"",
IF(AND(SUMPRODUCT(--(BI296:BI$1003=TRUE))=0,SUMPRODUCT(--(BJ296:BJ$1003=TRUE))=0),"",Incomplete)))</f>
        <v/>
      </c>
      <c r="AD296" s="10" t="str">
        <f t="shared" si="126"/>
        <v/>
      </c>
      <c r="AE296" s="10"/>
      <c r="AF296" s="10" t="str" cm="1">
        <f t="array" ref="AF296">IF(AF$1=No,"",IF(ISBLANK($A296)=TRUE,"",
IF(SUMPRODUCT(--('Section 11'!$C$4:$C$337=$A296))=0,Incomplete,Complete)))</f>
        <v/>
      </c>
      <c r="AG296" s="10" t="str">
        <f t="shared" si="127"/>
        <v/>
      </c>
      <c r="AH296" s="10" t="str">
        <f t="shared" si="128"/>
        <v/>
      </c>
      <c r="AI296" s="10" t="str">
        <f t="shared" si="129"/>
        <v/>
      </c>
      <c r="AJ296" s="10" t="str">
        <f t="shared" si="130"/>
        <v/>
      </c>
      <c r="AK296" s="10" t="str">
        <f t="shared" si="131"/>
        <v/>
      </c>
      <c r="AL296" s="10" t="str">
        <f t="shared" si="132"/>
        <v/>
      </c>
      <c r="AM296" s="10" t="str">
        <f t="shared" si="133"/>
        <v/>
      </c>
      <c r="AN296" s="10" t="str">
        <f t="shared" si="134"/>
        <v/>
      </c>
      <c r="AO296" s="10" t="str">
        <f t="shared" si="135"/>
        <v/>
      </c>
      <c r="AP296" s="10" t="str">
        <f t="shared" si="136"/>
        <v/>
      </c>
      <c r="AQ296" s="10" t="str">
        <f t="shared" si="137"/>
        <v/>
      </c>
      <c r="AR296" s="10" t="str">
        <f t="shared" si="138"/>
        <v/>
      </c>
      <c r="AS296" s="10" t="str">
        <f t="shared" si="139"/>
        <v/>
      </c>
      <c r="AT296" s="10" t="str">
        <f t="shared" si="140"/>
        <v/>
      </c>
      <c r="AU296" s="10" t="str">
        <f t="shared" si="141"/>
        <v/>
      </c>
      <c r="AV296" s="10" t="str">
        <f t="shared" si="142"/>
        <v/>
      </c>
      <c r="AW296" s="10" t="str">
        <f t="shared" si="143"/>
        <v/>
      </c>
      <c r="AX296" s="10" t="str">
        <f t="shared" si="144"/>
        <v/>
      </c>
      <c r="AY296" s="10" t="str">
        <f t="shared" si="145"/>
        <v/>
      </c>
      <c r="AZ296" s="10" t="str">
        <f t="shared" si="146"/>
        <v/>
      </c>
      <c r="BA296" s="10" t="str">
        <f t="shared" si="147"/>
        <v/>
      </c>
      <c r="BB296" s="10" t="str">
        <f t="shared" si="148"/>
        <v/>
      </c>
      <c r="BC296" s="10" t="str">
        <f t="shared" si="149"/>
        <v/>
      </c>
      <c r="BD296" s="10"/>
      <c r="BE296" s="10" t="str">
        <f t="shared" si="150"/>
        <v/>
      </c>
      <c r="BG296" s="10" t="b">
        <f t="shared" si="153"/>
        <v>1</v>
      </c>
      <c r="BH296" s="10" t="b">
        <f t="shared" si="151"/>
        <v>1</v>
      </c>
      <c r="BI296" s="10" t="b">
        <f t="shared" si="154"/>
        <v>0</v>
      </c>
      <c r="BJ296" s="10" t="b">
        <f t="shared" si="152"/>
        <v>0</v>
      </c>
    </row>
    <row r="297" spans="1:62" x14ac:dyDescent="0.35">
      <c r="A297" s="51"/>
      <c r="B297" s="28"/>
      <c r="C297" s="28" t="s">
        <v>4</v>
      </c>
      <c r="D297" s="28"/>
      <c r="E297" s="28" t="s">
        <v>4</v>
      </c>
      <c r="F297" s="28"/>
      <c r="G297" s="51" t="s">
        <v>4</v>
      </c>
      <c r="H297" s="28"/>
      <c r="I297" s="28" t="s">
        <v>4</v>
      </c>
      <c r="J297" s="28"/>
      <c r="K297" s="28" t="s">
        <v>4</v>
      </c>
      <c r="L297" s="28" t="s">
        <v>454</v>
      </c>
      <c r="M297" s="28"/>
      <c r="N297" s="28"/>
      <c r="O297" s="28" t="s">
        <v>4</v>
      </c>
      <c r="P297" s="51"/>
      <c r="Q297" s="28" t="s">
        <v>4</v>
      </c>
      <c r="R297" s="28"/>
      <c r="S297" s="28" t="s">
        <v>4</v>
      </c>
      <c r="T297" s="28"/>
      <c r="U297" s="28" t="s">
        <v>4</v>
      </c>
      <c r="V297" s="28"/>
      <c r="W297" s="28" t="s">
        <v>4</v>
      </c>
      <c r="X297" s="28"/>
      <c r="Y297" s="28" t="s">
        <v>4</v>
      </c>
      <c r="Z297" s="10" t="str">
        <f>IF(AND('Section 8'!$L$4=No,OR($BG297=FALSE,$BH297=FALSE)),Tab_NotReq,
IF(AND($A297="",$B297="",$D297="",$F297="",$H297="",$J297="",$P297="",$X297="",$AB297="",$AC297=""),"",
IF(COUNTIF($AB297:$BC297,Incomplete)&gt;=1,Incomplete_or_multiple_errors&amp;": "&amp;INDEX($AB$2:$BC$4,1,MATCH(Incomplete,$AB297:$BC297,0)),Complete)))</f>
        <v/>
      </c>
      <c r="AA297" s="27"/>
      <c r="AB297" s="10" t="str">
        <f t="shared" si="125"/>
        <v/>
      </c>
      <c r="AC297" s="10" t="str">
        <f>IF($AC$1=No,"",
IF(OR(BG297=FALSE,BH297=FALSE),"",
IF(AND(SUMPRODUCT(--(BI297:BI$1003=TRUE))=0,SUMPRODUCT(--(BJ297:BJ$1003=TRUE))=0),"",Incomplete)))</f>
        <v/>
      </c>
      <c r="AD297" s="10" t="str">
        <f t="shared" si="126"/>
        <v/>
      </c>
      <c r="AE297" s="10"/>
      <c r="AF297" s="10" t="str" cm="1">
        <f t="array" ref="AF297">IF(AF$1=No,"",IF(ISBLANK($A297)=TRUE,"",
IF(SUMPRODUCT(--('Section 11'!$C$4:$C$337=$A297))=0,Incomplete,Complete)))</f>
        <v/>
      </c>
      <c r="AG297" s="10" t="str">
        <f t="shared" si="127"/>
        <v/>
      </c>
      <c r="AH297" s="10" t="str">
        <f t="shared" si="128"/>
        <v/>
      </c>
      <c r="AI297" s="10" t="str">
        <f t="shared" si="129"/>
        <v/>
      </c>
      <c r="AJ297" s="10" t="str">
        <f t="shared" si="130"/>
        <v/>
      </c>
      <c r="AK297" s="10" t="str">
        <f t="shared" si="131"/>
        <v/>
      </c>
      <c r="AL297" s="10" t="str">
        <f t="shared" si="132"/>
        <v/>
      </c>
      <c r="AM297" s="10" t="str">
        <f t="shared" si="133"/>
        <v/>
      </c>
      <c r="AN297" s="10" t="str">
        <f t="shared" si="134"/>
        <v/>
      </c>
      <c r="AO297" s="10" t="str">
        <f t="shared" si="135"/>
        <v/>
      </c>
      <c r="AP297" s="10" t="str">
        <f t="shared" si="136"/>
        <v/>
      </c>
      <c r="AQ297" s="10" t="str">
        <f t="shared" si="137"/>
        <v/>
      </c>
      <c r="AR297" s="10" t="str">
        <f t="shared" si="138"/>
        <v/>
      </c>
      <c r="AS297" s="10" t="str">
        <f t="shared" si="139"/>
        <v/>
      </c>
      <c r="AT297" s="10" t="str">
        <f t="shared" si="140"/>
        <v/>
      </c>
      <c r="AU297" s="10" t="str">
        <f t="shared" si="141"/>
        <v/>
      </c>
      <c r="AV297" s="10" t="str">
        <f t="shared" si="142"/>
        <v/>
      </c>
      <c r="AW297" s="10" t="str">
        <f t="shared" si="143"/>
        <v/>
      </c>
      <c r="AX297" s="10" t="str">
        <f t="shared" si="144"/>
        <v/>
      </c>
      <c r="AY297" s="10" t="str">
        <f t="shared" si="145"/>
        <v/>
      </c>
      <c r="AZ297" s="10" t="str">
        <f t="shared" si="146"/>
        <v/>
      </c>
      <c r="BA297" s="10" t="str">
        <f t="shared" si="147"/>
        <v/>
      </c>
      <c r="BB297" s="10" t="str">
        <f t="shared" si="148"/>
        <v/>
      </c>
      <c r="BC297" s="10" t="str">
        <f t="shared" si="149"/>
        <v/>
      </c>
      <c r="BD297" s="10"/>
      <c r="BE297" s="10" t="str">
        <f t="shared" si="150"/>
        <v/>
      </c>
      <c r="BG297" s="10" t="b">
        <f t="shared" si="153"/>
        <v>1</v>
      </c>
      <c r="BH297" s="10" t="b">
        <f t="shared" si="151"/>
        <v>1</v>
      </c>
      <c r="BI297" s="10" t="b">
        <f t="shared" si="154"/>
        <v>0</v>
      </c>
      <c r="BJ297" s="10" t="b">
        <f t="shared" si="152"/>
        <v>0</v>
      </c>
    </row>
    <row r="298" spans="1:62" x14ac:dyDescent="0.35">
      <c r="A298" s="51"/>
      <c r="B298" s="28"/>
      <c r="C298" s="28" t="s">
        <v>4</v>
      </c>
      <c r="D298" s="28"/>
      <c r="E298" s="28" t="s">
        <v>4</v>
      </c>
      <c r="F298" s="28"/>
      <c r="G298" s="51" t="s">
        <v>4</v>
      </c>
      <c r="H298" s="28"/>
      <c r="I298" s="28" t="s">
        <v>4</v>
      </c>
      <c r="J298" s="28"/>
      <c r="K298" s="28" t="s">
        <v>4</v>
      </c>
      <c r="L298" s="28" t="s">
        <v>454</v>
      </c>
      <c r="M298" s="28"/>
      <c r="N298" s="28"/>
      <c r="O298" s="28" t="s">
        <v>4</v>
      </c>
      <c r="P298" s="51"/>
      <c r="Q298" s="28" t="s">
        <v>4</v>
      </c>
      <c r="R298" s="28"/>
      <c r="S298" s="28" t="s">
        <v>4</v>
      </c>
      <c r="T298" s="28"/>
      <c r="U298" s="28" t="s">
        <v>4</v>
      </c>
      <c r="V298" s="28"/>
      <c r="W298" s="28" t="s">
        <v>4</v>
      </c>
      <c r="X298" s="28"/>
      <c r="Y298" s="28" t="s">
        <v>4</v>
      </c>
      <c r="Z298" s="10" t="str">
        <f>IF(AND('Section 8'!$L$4=No,OR($BG298=FALSE,$BH298=FALSE)),Tab_NotReq,
IF(AND($A298="",$B298="",$D298="",$F298="",$H298="",$J298="",$P298="",$X298="",$AB298="",$AC298=""),"",
IF(COUNTIF($AB298:$BC298,Incomplete)&gt;=1,Incomplete_or_multiple_errors&amp;": "&amp;INDEX($AB$2:$BC$4,1,MATCH(Incomplete,$AB298:$BC298,0)),Complete)))</f>
        <v/>
      </c>
      <c r="AA298" s="27"/>
      <c r="AB298" s="10" t="str">
        <f t="shared" si="125"/>
        <v/>
      </c>
      <c r="AC298" s="10" t="str">
        <f>IF($AC$1=No,"",
IF(OR(BG298=FALSE,BH298=FALSE),"",
IF(AND(SUMPRODUCT(--(BI298:BI$1003=TRUE))=0,SUMPRODUCT(--(BJ298:BJ$1003=TRUE))=0),"",Incomplete)))</f>
        <v/>
      </c>
      <c r="AD298" s="10" t="str">
        <f t="shared" si="126"/>
        <v/>
      </c>
      <c r="AE298" s="10"/>
      <c r="AF298" s="10" t="str" cm="1">
        <f t="array" ref="AF298">IF(AF$1=No,"",IF(ISBLANK($A298)=TRUE,"",
IF(SUMPRODUCT(--('Section 11'!$C$4:$C$337=$A298))=0,Incomplete,Complete)))</f>
        <v/>
      </c>
      <c r="AG298" s="10" t="str">
        <f t="shared" si="127"/>
        <v/>
      </c>
      <c r="AH298" s="10" t="str">
        <f t="shared" si="128"/>
        <v/>
      </c>
      <c r="AI298" s="10" t="str">
        <f t="shared" si="129"/>
        <v/>
      </c>
      <c r="AJ298" s="10" t="str">
        <f t="shared" si="130"/>
        <v/>
      </c>
      <c r="AK298" s="10" t="str">
        <f t="shared" si="131"/>
        <v/>
      </c>
      <c r="AL298" s="10" t="str">
        <f t="shared" si="132"/>
        <v/>
      </c>
      <c r="AM298" s="10" t="str">
        <f t="shared" si="133"/>
        <v/>
      </c>
      <c r="AN298" s="10" t="str">
        <f t="shared" si="134"/>
        <v/>
      </c>
      <c r="AO298" s="10" t="str">
        <f t="shared" si="135"/>
        <v/>
      </c>
      <c r="AP298" s="10" t="str">
        <f t="shared" si="136"/>
        <v/>
      </c>
      <c r="AQ298" s="10" t="str">
        <f t="shared" si="137"/>
        <v/>
      </c>
      <c r="AR298" s="10" t="str">
        <f t="shared" si="138"/>
        <v/>
      </c>
      <c r="AS298" s="10" t="str">
        <f t="shared" si="139"/>
        <v/>
      </c>
      <c r="AT298" s="10" t="str">
        <f t="shared" si="140"/>
        <v/>
      </c>
      <c r="AU298" s="10" t="str">
        <f t="shared" si="141"/>
        <v/>
      </c>
      <c r="AV298" s="10" t="str">
        <f t="shared" si="142"/>
        <v/>
      </c>
      <c r="AW298" s="10" t="str">
        <f t="shared" si="143"/>
        <v/>
      </c>
      <c r="AX298" s="10" t="str">
        <f t="shared" si="144"/>
        <v/>
      </c>
      <c r="AY298" s="10" t="str">
        <f t="shared" si="145"/>
        <v/>
      </c>
      <c r="AZ298" s="10" t="str">
        <f t="shared" si="146"/>
        <v/>
      </c>
      <c r="BA298" s="10" t="str">
        <f t="shared" si="147"/>
        <v/>
      </c>
      <c r="BB298" s="10" t="str">
        <f t="shared" si="148"/>
        <v/>
      </c>
      <c r="BC298" s="10" t="str">
        <f t="shared" si="149"/>
        <v/>
      </c>
      <c r="BD298" s="10"/>
      <c r="BE298" s="10" t="str">
        <f t="shared" si="150"/>
        <v/>
      </c>
      <c r="BG298" s="10" t="b">
        <f t="shared" si="153"/>
        <v>1</v>
      </c>
      <c r="BH298" s="10" t="b">
        <f t="shared" si="151"/>
        <v>1</v>
      </c>
      <c r="BI298" s="10" t="b">
        <f t="shared" si="154"/>
        <v>0</v>
      </c>
      <c r="BJ298" s="10" t="b">
        <f t="shared" si="152"/>
        <v>0</v>
      </c>
    </row>
    <row r="299" spans="1:62" x14ac:dyDescent="0.35">
      <c r="A299" s="51"/>
      <c r="B299" s="28"/>
      <c r="C299" s="28" t="s">
        <v>4</v>
      </c>
      <c r="D299" s="28"/>
      <c r="E299" s="28" t="s">
        <v>4</v>
      </c>
      <c r="F299" s="28"/>
      <c r="G299" s="51" t="s">
        <v>4</v>
      </c>
      <c r="H299" s="28"/>
      <c r="I299" s="28" t="s">
        <v>4</v>
      </c>
      <c r="J299" s="28"/>
      <c r="K299" s="28" t="s">
        <v>4</v>
      </c>
      <c r="L299" s="28" t="s">
        <v>454</v>
      </c>
      <c r="M299" s="28"/>
      <c r="N299" s="28"/>
      <c r="O299" s="28" t="s">
        <v>4</v>
      </c>
      <c r="P299" s="51"/>
      <c r="Q299" s="28" t="s">
        <v>4</v>
      </c>
      <c r="R299" s="28"/>
      <c r="S299" s="28" t="s">
        <v>4</v>
      </c>
      <c r="T299" s="28"/>
      <c r="U299" s="28" t="s">
        <v>4</v>
      </c>
      <c r="V299" s="28"/>
      <c r="W299" s="28" t="s">
        <v>4</v>
      </c>
      <c r="X299" s="28"/>
      <c r="Y299" s="28" t="s">
        <v>4</v>
      </c>
      <c r="Z299" s="10" t="str">
        <f>IF(AND('Section 8'!$L$4=No,OR($BG299=FALSE,$BH299=FALSE)),Tab_NotReq,
IF(AND($A299="",$B299="",$D299="",$F299="",$H299="",$J299="",$P299="",$X299="",$AB299="",$AC299=""),"",
IF(COUNTIF($AB299:$BC299,Incomplete)&gt;=1,Incomplete_or_multiple_errors&amp;": "&amp;INDEX($AB$2:$BC$4,1,MATCH(Incomplete,$AB299:$BC299,0)),Complete)))</f>
        <v/>
      </c>
      <c r="AA299" s="27"/>
      <c r="AB299" s="10" t="str">
        <f t="shared" si="125"/>
        <v/>
      </c>
      <c r="AC299" s="10" t="str">
        <f>IF($AC$1=No,"",
IF(OR(BG299=FALSE,BH299=FALSE),"",
IF(AND(SUMPRODUCT(--(BI299:BI$1003=TRUE))=0,SUMPRODUCT(--(BJ299:BJ$1003=TRUE))=0),"",Incomplete)))</f>
        <v/>
      </c>
      <c r="AD299" s="10" t="str">
        <f t="shared" si="126"/>
        <v/>
      </c>
      <c r="AE299" s="10"/>
      <c r="AF299" s="10" t="str" cm="1">
        <f t="array" ref="AF299">IF(AF$1=No,"",IF(ISBLANK($A299)=TRUE,"",
IF(SUMPRODUCT(--('Section 11'!$C$4:$C$337=$A299))=0,Incomplete,Complete)))</f>
        <v/>
      </c>
      <c r="AG299" s="10" t="str">
        <f t="shared" si="127"/>
        <v/>
      </c>
      <c r="AH299" s="10" t="str">
        <f t="shared" si="128"/>
        <v/>
      </c>
      <c r="AI299" s="10" t="str">
        <f t="shared" si="129"/>
        <v/>
      </c>
      <c r="AJ299" s="10" t="str">
        <f t="shared" si="130"/>
        <v/>
      </c>
      <c r="AK299" s="10" t="str">
        <f t="shared" si="131"/>
        <v/>
      </c>
      <c r="AL299" s="10" t="str">
        <f t="shared" si="132"/>
        <v/>
      </c>
      <c r="AM299" s="10" t="str">
        <f t="shared" si="133"/>
        <v/>
      </c>
      <c r="AN299" s="10" t="str">
        <f t="shared" si="134"/>
        <v/>
      </c>
      <c r="AO299" s="10" t="str">
        <f t="shared" si="135"/>
        <v/>
      </c>
      <c r="AP299" s="10" t="str">
        <f t="shared" si="136"/>
        <v/>
      </c>
      <c r="AQ299" s="10" t="str">
        <f t="shared" si="137"/>
        <v/>
      </c>
      <c r="AR299" s="10" t="str">
        <f t="shared" si="138"/>
        <v/>
      </c>
      <c r="AS299" s="10" t="str">
        <f t="shared" si="139"/>
        <v/>
      </c>
      <c r="AT299" s="10" t="str">
        <f t="shared" si="140"/>
        <v/>
      </c>
      <c r="AU299" s="10" t="str">
        <f t="shared" si="141"/>
        <v/>
      </c>
      <c r="AV299" s="10" t="str">
        <f t="shared" si="142"/>
        <v/>
      </c>
      <c r="AW299" s="10" t="str">
        <f t="shared" si="143"/>
        <v/>
      </c>
      <c r="AX299" s="10" t="str">
        <f t="shared" si="144"/>
        <v/>
      </c>
      <c r="AY299" s="10" t="str">
        <f t="shared" si="145"/>
        <v/>
      </c>
      <c r="AZ299" s="10" t="str">
        <f t="shared" si="146"/>
        <v/>
      </c>
      <c r="BA299" s="10" t="str">
        <f t="shared" si="147"/>
        <v/>
      </c>
      <c r="BB299" s="10" t="str">
        <f t="shared" si="148"/>
        <v/>
      </c>
      <c r="BC299" s="10" t="str">
        <f t="shared" si="149"/>
        <v/>
      </c>
      <c r="BD299" s="10"/>
      <c r="BE299" s="10" t="str">
        <f t="shared" si="150"/>
        <v/>
      </c>
      <c r="BG299" s="10" t="b">
        <f t="shared" si="153"/>
        <v>1</v>
      </c>
      <c r="BH299" s="10" t="b">
        <f t="shared" si="151"/>
        <v>1</v>
      </c>
      <c r="BI299" s="10" t="b">
        <f t="shared" si="154"/>
        <v>0</v>
      </c>
      <c r="BJ299" s="10" t="b">
        <f t="shared" si="152"/>
        <v>0</v>
      </c>
    </row>
    <row r="300" spans="1:62" x14ac:dyDescent="0.35">
      <c r="A300" s="51"/>
      <c r="B300" s="28"/>
      <c r="C300" s="28" t="s">
        <v>4</v>
      </c>
      <c r="D300" s="28"/>
      <c r="E300" s="28" t="s">
        <v>4</v>
      </c>
      <c r="F300" s="28"/>
      <c r="G300" s="51" t="s">
        <v>4</v>
      </c>
      <c r="H300" s="28"/>
      <c r="I300" s="28" t="s">
        <v>4</v>
      </c>
      <c r="J300" s="28"/>
      <c r="K300" s="28" t="s">
        <v>4</v>
      </c>
      <c r="L300" s="28" t="s">
        <v>454</v>
      </c>
      <c r="M300" s="28"/>
      <c r="N300" s="28"/>
      <c r="O300" s="28" t="s">
        <v>4</v>
      </c>
      <c r="P300" s="51"/>
      <c r="Q300" s="28" t="s">
        <v>4</v>
      </c>
      <c r="R300" s="28"/>
      <c r="S300" s="28" t="s">
        <v>4</v>
      </c>
      <c r="T300" s="28"/>
      <c r="U300" s="28" t="s">
        <v>4</v>
      </c>
      <c r="V300" s="28"/>
      <c r="W300" s="28" t="s">
        <v>4</v>
      </c>
      <c r="X300" s="28"/>
      <c r="Y300" s="28" t="s">
        <v>4</v>
      </c>
      <c r="Z300" s="10" t="str">
        <f>IF(AND('Section 8'!$L$4=No,OR($BG300=FALSE,$BH300=FALSE)),Tab_NotReq,
IF(AND($A300="",$B300="",$D300="",$F300="",$H300="",$J300="",$P300="",$X300="",$AB300="",$AC300=""),"",
IF(COUNTIF($AB300:$BC300,Incomplete)&gt;=1,Incomplete_or_multiple_errors&amp;": "&amp;INDEX($AB$2:$BC$4,1,MATCH(Incomplete,$AB300:$BC300,0)),Complete)))</f>
        <v/>
      </c>
      <c r="AA300" s="27"/>
      <c r="AB300" s="10" t="str">
        <f t="shared" si="125"/>
        <v/>
      </c>
      <c r="AC300" s="10" t="str">
        <f>IF($AC$1=No,"",
IF(OR(BG300=FALSE,BH300=FALSE),"",
IF(AND(SUMPRODUCT(--(BI300:BI$1003=TRUE))=0,SUMPRODUCT(--(BJ300:BJ$1003=TRUE))=0),"",Incomplete)))</f>
        <v/>
      </c>
      <c r="AD300" s="10" t="str">
        <f t="shared" si="126"/>
        <v/>
      </c>
      <c r="AE300" s="10"/>
      <c r="AF300" s="10" t="str" cm="1">
        <f t="array" ref="AF300">IF(AF$1=No,"",IF(ISBLANK($A300)=TRUE,"",
IF(SUMPRODUCT(--('Section 11'!$C$4:$C$337=$A300))=0,Incomplete,Complete)))</f>
        <v/>
      </c>
      <c r="AG300" s="10" t="str">
        <f t="shared" si="127"/>
        <v/>
      </c>
      <c r="AH300" s="10" t="str">
        <f t="shared" si="128"/>
        <v/>
      </c>
      <c r="AI300" s="10" t="str">
        <f t="shared" si="129"/>
        <v/>
      </c>
      <c r="AJ300" s="10" t="str">
        <f t="shared" si="130"/>
        <v/>
      </c>
      <c r="AK300" s="10" t="str">
        <f t="shared" si="131"/>
        <v/>
      </c>
      <c r="AL300" s="10" t="str">
        <f t="shared" si="132"/>
        <v/>
      </c>
      <c r="AM300" s="10" t="str">
        <f t="shared" si="133"/>
        <v/>
      </c>
      <c r="AN300" s="10" t="str">
        <f t="shared" si="134"/>
        <v/>
      </c>
      <c r="AO300" s="10" t="str">
        <f t="shared" si="135"/>
        <v/>
      </c>
      <c r="AP300" s="10" t="str">
        <f t="shared" si="136"/>
        <v/>
      </c>
      <c r="AQ300" s="10" t="str">
        <f t="shared" si="137"/>
        <v/>
      </c>
      <c r="AR300" s="10" t="str">
        <f t="shared" si="138"/>
        <v/>
      </c>
      <c r="AS300" s="10" t="str">
        <f t="shared" si="139"/>
        <v/>
      </c>
      <c r="AT300" s="10" t="str">
        <f t="shared" si="140"/>
        <v/>
      </c>
      <c r="AU300" s="10" t="str">
        <f t="shared" si="141"/>
        <v/>
      </c>
      <c r="AV300" s="10" t="str">
        <f t="shared" si="142"/>
        <v/>
      </c>
      <c r="AW300" s="10" t="str">
        <f t="shared" si="143"/>
        <v/>
      </c>
      <c r="AX300" s="10" t="str">
        <f t="shared" si="144"/>
        <v/>
      </c>
      <c r="AY300" s="10" t="str">
        <f t="shared" si="145"/>
        <v/>
      </c>
      <c r="AZ300" s="10" t="str">
        <f t="shared" si="146"/>
        <v/>
      </c>
      <c r="BA300" s="10" t="str">
        <f t="shared" si="147"/>
        <v/>
      </c>
      <c r="BB300" s="10" t="str">
        <f t="shared" si="148"/>
        <v/>
      </c>
      <c r="BC300" s="10" t="str">
        <f t="shared" si="149"/>
        <v/>
      </c>
      <c r="BD300" s="10"/>
      <c r="BE300" s="10" t="str">
        <f t="shared" si="150"/>
        <v/>
      </c>
      <c r="BG300" s="10" t="b">
        <f t="shared" si="153"/>
        <v>1</v>
      </c>
      <c r="BH300" s="10" t="b">
        <f t="shared" si="151"/>
        <v>1</v>
      </c>
      <c r="BI300" s="10" t="b">
        <f t="shared" si="154"/>
        <v>0</v>
      </c>
      <c r="BJ300" s="10" t="b">
        <f t="shared" si="152"/>
        <v>0</v>
      </c>
    </row>
    <row r="301" spans="1:62" x14ac:dyDescent="0.35">
      <c r="A301" s="51"/>
      <c r="B301" s="28"/>
      <c r="C301" s="28" t="s">
        <v>4</v>
      </c>
      <c r="D301" s="28"/>
      <c r="E301" s="28" t="s">
        <v>4</v>
      </c>
      <c r="F301" s="28"/>
      <c r="G301" s="51" t="s">
        <v>4</v>
      </c>
      <c r="H301" s="28"/>
      <c r="I301" s="28" t="s">
        <v>4</v>
      </c>
      <c r="J301" s="28"/>
      <c r="K301" s="28" t="s">
        <v>4</v>
      </c>
      <c r="L301" s="28" t="s">
        <v>454</v>
      </c>
      <c r="M301" s="28"/>
      <c r="N301" s="28"/>
      <c r="O301" s="28" t="s">
        <v>4</v>
      </c>
      <c r="P301" s="51"/>
      <c r="Q301" s="28" t="s">
        <v>4</v>
      </c>
      <c r="R301" s="28"/>
      <c r="S301" s="28" t="s">
        <v>4</v>
      </c>
      <c r="T301" s="28"/>
      <c r="U301" s="28" t="s">
        <v>4</v>
      </c>
      <c r="V301" s="28"/>
      <c r="W301" s="28" t="s">
        <v>4</v>
      </c>
      <c r="X301" s="28"/>
      <c r="Y301" s="28" t="s">
        <v>4</v>
      </c>
      <c r="Z301" s="10" t="str">
        <f>IF(AND('Section 8'!$L$4=No,OR($BG301=FALSE,$BH301=FALSE)),Tab_NotReq,
IF(AND($A301="",$B301="",$D301="",$F301="",$H301="",$J301="",$P301="",$X301="",$AB301="",$AC301=""),"",
IF(COUNTIF($AB301:$BC301,Incomplete)&gt;=1,Incomplete_or_multiple_errors&amp;": "&amp;INDEX($AB$2:$BC$4,1,MATCH(Incomplete,$AB301:$BC301,0)),Complete)))</f>
        <v/>
      </c>
      <c r="AA301" s="27"/>
      <c r="AB301" s="10" t="str">
        <f t="shared" si="125"/>
        <v/>
      </c>
      <c r="AC301" s="10" t="str">
        <f>IF($AC$1=No,"",
IF(OR(BG301=FALSE,BH301=FALSE),"",
IF(AND(SUMPRODUCT(--(BI301:BI$1003=TRUE))=0,SUMPRODUCT(--(BJ301:BJ$1003=TRUE))=0),"",Incomplete)))</f>
        <v/>
      </c>
      <c r="AD301" s="10" t="str">
        <f t="shared" si="126"/>
        <v/>
      </c>
      <c r="AE301" s="10"/>
      <c r="AF301" s="10" t="str" cm="1">
        <f t="array" ref="AF301">IF(AF$1=No,"",IF(ISBLANK($A301)=TRUE,"",
IF(SUMPRODUCT(--('Section 11'!$C$4:$C$337=$A301))=0,Incomplete,Complete)))</f>
        <v/>
      </c>
      <c r="AG301" s="10" t="str">
        <f t="shared" si="127"/>
        <v/>
      </c>
      <c r="AH301" s="10" t="str">
        <f t="shared" si="128"/>
        <v/>
      </c>
      <c r="AI301" s="10" t="str">
        <f t="shared" si="129"/>
        <v/>
      </c>
      <c r="AJ301" s="10" t="str">
        <f t="shared" si="130"/>
        <v/>
      </c>
      <c r="AK301" s="10" t="str">
        <f t="shared" si="131"/>
        <v/>
      </c>
      <c r="AL301" s="10" t="str">
        <f t="shared" si="132"/>
        <v/>
      </c>
      <c r="AM301" s="10" t="str">
        <f t="shared" si="133"/>
        <v/>
      </c>
      <c r="AN301" s="10" t="str">
        <f t="shared" si="134"/>
        <v/>
      </c>
      <c r="AO301" s="10" t="str">
        <f t="shared" si="135"/>
        <v/>
      </c>
      <c r="AP301" s="10" t="str">
        <f t="shared" si="136"/>
        <v/>
      </c>
      <c r="AQ301" s="10" t="str">
        <f t="shared" si="137"/>
        <v/>
      </c>
      <c r="AR301" s="10" t="str">
        <f t="shared" si="138"/>
        <v/>
      </c>
      <c r="AS301" s="10" t="str">
        <f t="shared" si="139"/>
        <v/>
      </c>
      <c r="AT301" s="10" t="str">
        <f t="shared" si="140"/>
        <v/>
      </c>
      <c r="AU301" s="10" t="str">
        <f t="shared" si="141"/>
        <v/>
      </c>
      <c r="AV301" s="10" t="str">
        <f t="shared" si="142"/>
        <v/>
      </c>
      <c r="AW301" s="10" t="str">
        <f t="shared" si="143"/>
        <v/>
      </c>
      <c r="AX301" s="10" t="str">
        <f t="shared" si="144"/>
        <v/>
      </c>
      <c r="AY301" s="10" t="str">
        <f t="shared" si="145"/>
        <v/>
      </c>
      <c r="AZ301" s="10" t="str">
        <f t="shared" si="146"/>
        <v/>
      </c>
      <c r="BA301" s="10" t="str">
        <f t="shared" si="147"/>
        <v/>
      </c>
      <c r="BB301" s="10" t="str">
        <f t="shared" si="148"/>
        <v/>
      </c>
      <c r="BC301" s="10" t="str">
        <f t="shared" si="149"/>
        <v/>
      </c>
      <c r="BD301" s="10"/>
      <c r="BE301" s="10" t="str">
        <f t="shared" si="150"/>
        <v/>
      </c>
      <c r="BG301" s="10" t="b">
        <f t="shared" si="153"/>
        <v>1</v>
      </c>
      <c r="BH301" s="10" t="b">
        <f t="shared" si="151"/>
        <v>1</v>
      </c>
      <c r="BI301" s="10" t="b">
        <f t="shared" si="154"/>
        <v>0</v>
      </c>
      <c r="BJ301" s="10" t="b">
        <f t="shared" si="152"/>
        <v>0</v>
      </c>
    </row>
    <row r="302" spans="1:62" x14ac:dyDescent="0.35">
      <c r="A302" s="51"/>
      <c r="B302" s="28"/>
      <c r="C302" s="28" t="s">
        <v>4</v>
      </c>
      <c r="D302" s="28"/>
      <c r="E302" s="28" t="s">
        <v>4</v>
      </c>
      <c r="F302" s="28"/>
      <c r="G302" s="51" t="s">
        <v>4</v>
      </c>
      <c r="H302" s="28"/>
      <c r="I302" s="28" t="s">
        <v>4</v>
      </c>
      <c r="J302" s="28"/>
      <c r="K302" s="28" t="s">
        <v>4</v>
      </c>
      <c r="L302" s="28" t="s">
        <v>454</v>
      </c>
      <c r="M302" s="28"/>
      <c r="N302" s="28"/>
      <c r="O302" s="28" t="s">
        <v>4</v>
      </c>
      <c r="P302" s="51"/>
      <c r="Q302" s="28" t="s">
        <v>4</v>
      </c>
      <c r="R302" s="28"/>
      <c r="S302" s="28" t="s">
        <v>4</v>
      </c>
      <c r="T302" s="28"/>
      <c r="U302" s="28" t="s">
        <v>4</v>
      </c>
      <c r="V302" s="28"/>
      <c r="W302" s="28" t="s">
        <v>4</v>
      </c>
      <c r="X302" s="28"/>
      <c r="Y302" s="28" t="s">
        <v>4</v>
      </c>
      <c r="Z302" s="10" t="str">
        <f>IF(AND('Section 8'!$L$4=No,OR($BG302=FALSE,$BH302=FALSE)),Tab_NotReq,
IF(AND($A302="",$B302="",$D302="",$F302="",$H302="",$J302="",$P302="",$X302="",$AB302="",$AC302=""),"",
IF(COUNTIF($AB302:$BC302,Incomplete)&gt;=1,Incomplete_or_multiple_errors&amp;": "&amp;INDEX($AB$2:$BC$4,1,MATCH(Incomplete,$AB302:$BC302,0)),Complete)))</f>
        <v/>
      </c>
      <c r="AA302" s="27"/>
      <c r="AB302" s="10" t="str">
        <f t="shared" si="125"/>
        <v/>
      </c>
      <c r="AC302" s="10" t="str">
        <f>IF($AC$1=No,"",
IF(OR(BG302=FALSE,BH302=FALSE),"",
IF(AND(SUMPRODUCT(--(BI302:BI$1003=TRUE))=0,SUMPRODUCT(--(BJ302:BJ$1003=TRUE))=0),"",Incomplete)))</f>
        <v/>
      </c>
      <c r="AD302" s="10" t="str">
        <f t="shared" si="126"/>
        <v/>
      </c>
      <c r="AE302" s="10"/>
      <c r="AF302" s="10" t="str" cm="1">
        <f t="array" ref="AF302">IF(AF$1=No,"",IF(ISBLANK($A302)=TRUE,"",
IF(SUMPRODUCT(--('Section 11'!$C$4:$C$337=$A302))=0,Incomplete,Complete)))</f>
        <v/>
      </c>
      <c r="AG302" s="10" t="str">
        <f t="shared" si="127"/>
        <v/>
      </c>
      <c r="AH302" s="10" t="str">
        <f t="shared" si="128"/>
        <v/>
      </c>
      <c r="AI302" s="10" t="str">
        <f t="shared" si="129"/>
        <v/>
      </c>
      <c r="AJ302" s="10" t="str">
        <f t="shared" si="130"/>
        <v/>
      </c>
      <c r="AK302" s="10" t="str">
        <f t="shared" si="131"/>
        <v/>
      </c>
      <c r="AL302" s="10" t="str">
        <f t="shared" si="132"/>
        <v/>
      </c>
      <c r="AM302" s="10" t="str">
        <f t="shared" si="133"/>
        <v/>
      </c>
      <c r="AN302" s="10" t="str">
        <f t="shared" si="134"/>
        <v/>
      </c>
      <c r="AO302" s="10" t="str">
        <f t="shared" si="135"/>
        <v/>
      </c>
      <c r="AP302" s="10" t="str">
        <f t="shared" si="136"/>
        <v/>
      </c>
      <c r="AQ302" s="10" t="str">
        <f t="shared" si="137"/>
        <v/>
      </c>
      <c r="AR302" s="10" t="str">
        <f t="shared" si="138"/>
        <v/>
      </c>
      <c r="AS302" s="10" t="str">
        <f t="shared" si="139"/>
        <v/>
      </c>
      <c r="AT302" s="10" t="str">
        <f t="shared" si="140"/>
        <v/>
      </c>
      <c r="AU302" s="10" t="str">
        <f t="shared" si="141"/>
        <v/>
      </c>
      <c r="AV302" s="10" t="str">
        <f t="shared" si="142"/>
        <v/>
      </c>
      <c r="AW302" s="10" t="str">
        <f t="shared" si="143"/>
        <v/>
      </c>
      <c r="AX302" s="10" t="str">
        <f t="shared" si="144"/>
        <v/>
      </c>
      <c r="AY302" s="10" t="str">
        <f t="shared" si="145"/>
        <v/>
      </c>
      <c r="AZ302" s="10" t="str">
        <f t="shared" si="146"/>
        <v/>
      </c>
      <c r="BA302" s="10" t="str">
        <f t="shared" si="147"/>
        <v/>
      </c>
      <c r="BB302" s="10" t="str">
        <f t="shared" si="148"/>
        <v/>
      </c>
      <c r="BC302" s="10" t="str">
        <f t="shared" si="149"/>
        <v/>
      </c>
      <c r="BD302" s="10"/>
      <c r="BE302" s="10" t="str">
        <f t="shared" si="150"/>
        <v/>
      </c>
      <c r="BG302" s="10" t="b">
        <f t="shared" si="153"/>
        <v>1</v>
      </c>
      <c r="BH302" s="10" t="b">
        <f t="shared" si="151"/>
        <v>1</v>
      </c>
      <c r="BI302" s="10" t="b">
        <f t="shared" si="154"/>
        <v>0</v>
      </c>
      <c r="BJ302" s="10" t="b">
        <f t="shared" si="152"/>
        <v>0</v>
      </c>
    </row>
    <row r="303" spans="1:62" x14ac:dyDescent="0.35">
      <c r="A303" s="51"/>
      <c r="B303" s="28"/>
      <c r="C303" s="28" t="s">
        <v>4</v>
      </c>
      <c r="D303" s="28"/>
      <c r="E303" s="28" t="s">
        <v>4</v>
      </c>
      <c r="F303" s="28"/>
      <c r="G303" s="51" t="s">
        <v>4</v>
      </c>
      <c r="H303" s="28"/>
      <c r="I303" s="28" t="s">
        <v>4</v>
      </c>
      <c r="J303" s="28"/>
      <c r="K303" s="28" t="s">
        <v>4</v>
      </c>
      <c r="L303" s="28" t="s">
        <v>454</v>
      </c>
      <c r="M303" s="28"/>
      <c r="N303" s="28"/>
      <c r="O303" s="28" t="s">
        <v>4</v>
      </c>
      <c r="P303" s="51"/>
      <c r="Q303" s="28" t="s">
        <v>4</v>
      </c>
      <c r="R303" s="28"/>
      <c r="S303" s="28" t="s">
        <v>4</v>
      </c>
      <c r="T303" s="28"/>
      <c r="U303" s="28" t="s">
        <v>4</v>
      </c>
      <c r="V303" s="28"/>
      <c r="W303" s="28" t="s">
        <v>4</v>
      </c>
      <c r="X303" s="28"/>
      <c r="Y303" s="28" t="s">
        <v>4</v>
      </c>
      <c r="Z303" s="10" t="str">
        <f>IF(AND('Section 8'!$L$4=No,OR($BG303=FALSE,$BH303=FALSE)),Tab_NotReq,
IF(AND($A303="",$B303="",$D303="",$F303="",$H303="",$J303="",$P303="",$X303="",$AB303="",$AC303=""),"",
IF(COUNTIF($AB303:$BC303,Incomplete)&gt;=1,Incomplete_or_multiple_errors&amp;": "&amp;INDEX($AB$2:$BC$4,1,MATCH(Incomplete,$AB303:$BC303,0)),Complete)))</f>
        <v/>
      </c>
      <c r="AA303" s="27"/>
      <c r="AB303" s="10" t="str">
        <f t="shared" si="125"/>
        <v/>
      </c>
      <c r="AC303" s="10" t="str">
        <f>IF($AC$1=No,"",
IF(OR(BG303=FALSE,BH303=FALSE),"",
IF(AND(SUMPRODUCT(--(BI303:BI$1003=TRUE))=0,SUMPRODUCT(--(BJ303:BJ$1003=TRUE))=0),"",Incomplete)))</f>
        <v/>
      </c>
      <c r="AD303" s="10" t="str">
        <f t="shared" si="126"/>
        <v/>
      </c>
      <c r="AE303" s="10"/>
      <c r="AF303" s="10" t="str" cm="1">
        <f t="array" ref="AF303">IF(AF$1=No,"",IF(ISBLANK($A303)=TRUE,"",
IF(SUMPRODUCT(--('Section 11'!$C$4:$C$337=$A303))=0,Incomplete,Complete)))</f>
        <v/>
      </c>
      <c r="AG303" s="10" t="str">
        <f t="shared" si="127"/>
        <v/>
      </c>
      <c r="AH303" s="10" t="str">
        <f t="shared" si="128"/>
        <v/>
      </c>
      <c r="AI303" s="10" t="str">
        <f t="shared" si="129"/>
        <v/>
      </c>
      <c r="AJ303" s="10" t="str">
        <f t="shared" si="130"/>
        <v/>
      </c>
      <c r="AK303" s="10" t="str">
        <f t="shared" si="131"/>
        <v/>
      </c>
      <c r="AL303" s="10" t="str">
        <f t="shared" si="132"/>
        <v/>
      </c>
      <c r="AM303" s="10" t="str">
        <f t="shared" si="133"/>
        <v/>
      </c>
      <c r="AN303" s="10" t="str">
        <f t="shared" si="134"/>
        <v/>
      </c>
      <c r="AO303" s="10" t="str">
        <f t="shared" si="135"/>
        <v/>
      </c>
      <c r="AP303" s="10" t="str">
        <f t="shared" si="136"/>
        <v/>
      </c>
      <c r="AQ303" s="10" t="str">
        <f t="shared" si="137"/>
        <v/>
      </c>
      <c r="AR303" s="10" t="str">
        <f t="shared" si="138"/>
        <v/>
      </c>
      <c r="AS303" s="10" t="str">
        <f t="shared" si="139"/>
        <v/>
      </c>
      <c r="AT303" s="10" t="str">
        <f t="shared" si="140"/>
        <v/>
      </c>
      <c r="AU303" s="10" t="str">
        <f t="shared" si="141"/>
        <v/>
      </c>
      <c r="AV303" s="10" t="str">
        <f t="shared" si="142"/>
        <v/>
      </c>
      <c r="AW303" s="10" t="str">
        <f t="shared" si="143"/>
        <v/>
      </c>
      <c r="AX303" s="10" t="str">
        <f t="shared" si="144"/>
        <v/>
      </c>
      <c r="AY303" s="10" t="str">
        <f t="shared" si="145"/>
        <v/>
      </c>
      <c r="AZ303" s="10" t="str">
        <f t="shared" si="146"/>
        <v/>
      </c>
      <c r="BA303" s="10" t="str">
        <f t="shared" si="147"/>
        <v/>
      </c>
      <c r="BB303" s="10" t="str">
        <f t="shared" si="148"/>
        <v/>
      </c>
      <c r="BC303" s="10" t="str">
        <f t="shared" si="149"/>
        <v/>
      </c>
      <c r="BD303" s="10"/>
      <c r="BE303" s="10" t="str">
        <f t="shared" si="150"/>
        <v/>
      </c>
      <c r="BG303" s="10" t="b">
        <f t="shared" si="153"/>
        <v>1</v>
      </c>
      <c r="BH303" s="10" t="b">
        <f t="shared" si="151"/>
        <v>1</v>
      </c>
      <c r="BI303" s="10" t="b">
        <f t="shared" si="154"/>
        <v>0</v>
      </c>
      <c r="BJ303" s="10" t="b">
        <f t="shared" si="152"/>
        <v>0</v>
      </c>
    </row>
    <row r="304" spans="1:62" x14ac:dyDescent="0.35">
      <c r="A304" s="51"/>
      <c r="B304" s="28"/>
      <c r="C304" s="28" t="s">
        <v>4</v>
      </c>
      <c r="D304" s="28"/>
      <c r="E304" s="28" t="s">
        <v>4</v>
      </c>
      <c r="F304" s="28"/>
      <c r="G304" s="51" t="s">
        <v>4</v>
      </c>
      <c r="H304" s="28"/>
      <c r="I304" s="28" t="s">
        <v>4</v>
      </c>
      <c r="J304" s="28"/>
      <c r="K304" s="28" t="s">
        <v>4</v>
      </c>
      <c r="L304" s="28" t="s">
        <v>454</v>
      </c>
      <c r="M304" s="28"/>
      <c r="N304" s="28"/>
      <c r="O304" s="28" t="s">
        <v>4</v>
      </c>
      <c r="P304" s="51"/>
      <c r="Q304" s="28" t="s">
        <v>4</v>
      </c>
      <c r="R304" s="28"/>
      <c r="S304" s="28" t="s">
        <v>4</v>
      </c>
      <c r="T304" s="28"/>
      <c r="U304" s="28" t="s">
        <v>4</v>
      </c>
      <c r="V304" s="28"/>
      <c r="W304" s="28" t="s">
        <v>4</v>
      </c>
      <c r="X304" s="28"/>
      <c r="Y304" s="28" t="s">
        <v>4</v>
      </c>
      <c r="Z304" s="10" t="str">
        <f>IF(AND('Section 8'!$L$4=No,OR($BG304=FALSE,$BH304=FALSE)),Tab_NotReq,
IF(AND($A304="",$B304="",$D304="",$F304="",$H304="",$J304="",$P304="",$X304="",$AB304="",$AC304=""),"",
IF(COUNTIF($AB304:$BC304,Incomplete)&gt;=1,Incomplete_or_multiple_errors&amp;": "&amp;INDEX($AB$2:$BC$4,1,MATCH(Incomplete,$AB304:$BC304,0)),Complete)))</f>
        <v/>
      </c>
      <c r="AA304" s="27"/>
      <c r="AB304" s="10" t="str">
        <f t="shared" si="125"/>
        <v/>
      </c>
      <c r="AC304" s="10" t="str">
        <f>IF($AC$1=No,"",
IF(OR(BG304=FALSE,BH304=FALSE),"",
IF(AND(SUMPRODUCT(--(BI304:BI$1003=TRUE))=0,SUMPRODUCT(--(BJ304:BJ$1003=TRUE))=0),"",Incomplete)))</f>
        <v/>
      </c>
      <c r="AD304" s="10" t="str">
        <f t="shared" si="126"/>
        <v/>
      </c>
      <c r="AE304" s="10"/>
      <c r="AF304" s="10" t="str" cm="1">
        <f t="array" ref="AF304">IF(AF$1=No,"",IF(ISBLANK($A304)=TRUE,"",
IF(SUMPRODUCT(--('Section 11'!$C$4:$C$337=$A304))=0,Incomplete,Complete)))</f>
        <v/>
      </c>
      <c r="AG304" s="10" t="str">
        <f t="shared" si="127"/>
        <v/>
      </c>
      <c r="AH304" s="10" t="str">
        <f t="shared" si="128"/>
        <v/>
      </c>
      <c r="AI304" s="10" t="str">
        <f t="shared" si="129"/>
        <v/>
      </c>
      <c r="AJ304" s="10" t="str">
        <f t="shared" si="130"/>
        <v/>
      </c>
      <c r="AK304" s="10" t="str">
        <f t="shared" si="131"/>
        <v/>
      </c>
      <c r="AL304" s="10" t="str">
        <f t="shared" si="132"/>
        <v/>
      </c>
      <c r="AM304" s="10" t="str">
        <f t="shared" si="133"/>
        <v/>
      </c>
      <c r="AN304" s="10" t="str">
        <f t="shared" si="134"/>
        <v/>
      </c>
      <c r="AO304" s="10" t="str">
        <f t="shared" si="135"/>
        <v/>
      </c>
      <c r="AP304" s="10" t="str">
        <f t="shared" si="136"/>
        <v/>
      </c>
      <c r="AQ304" s="10" t="str">
        <f t="shared" si="137"/>
        <v/>
      </c>
      <c r="AR304" s="10" t="str">
        <f t="shared" si="138"/>
        <v/>
      </c>
      <c r="AS304" s="10" t="str">
        <f t="shared" si="139"/>
        <v/>
      </c>
      <c r="AT304" s="10" t="str">
        <f t="shared" si="140"/>
        <v/>
      </c>
      <c r="AU304" s="10" t="str">
        <f t="shared" si="141"/>
        <v/>
      </c>
      <c r="AV304" s="10" t="str">
        <f t="shared" si="142"/>
        <v/>
      </c>
      <c r="AW304" s="10" t="str">
        <f t="shared" si="143"/>
        <v/>
      </c>
      <c r="AX304" s="10" t="str">
        <f t="shared" si="144"/>
        <v/>
      </c>
      <c r="AY304" s="10" t="str">
        <f t="shared" si="145"/>
        <v/>
      </c>
      <c r="AZ304" s="10" t="str">
        <f t="shared" si="146"/>
        <v/>
      </c>
      <c r="BA304" s="10" t="str">
        <f t="shared" si="147"/>
        <v/>
      </c>
      <c r="BB304" s="10" t="str">
        <f t="shared" si="148"/>
        <v/>
      </c>
      <c r="BC304" s="10" t="str">
        <f t="shared" si="149"/>
        <v/>
      </c>
      <c r="BD304" s="10"/>
      <c r="BE304" s="10" t="str">
        <f t="shared" si="150"/>
        <v/>
      </c>
      <c r="BG304" s="10" t="b">
        <f t="shared" si="153"/>
        <v>1</v>
      </c>
      <c r="BH304" s="10" t="b">
        <f t="shared" si="151"/>
        <v>1</v>
      </c>
      <c r="BI304" s="10" t="b">
        <f t="shared" si="154"/>
        <v>0</v>
      </c>
      <c r="BJ304" s="10" t="b">
        <f t="shared" si="152"/>
        <v>0</v>
      </c>
    </row>
    <row r="305" spans="1:62" x14ac:dyDescent="0.35">
      <c r="A305" s="51"/>
      <c r="B305" s="28"/>
      <c r="C305" s="28" t="s">
        <v>4</v>
      </c>
      <c r="D305" s="28"/>
      <c r="E305" s="28" t="s">
        <v>4</v>
      </c>
      <c r="F305" s="28"/>
      <c r="G305" s="51" t="s">
        <v>4</v>
      </c>
      <c r="H305" s="28"/>
      <c r="I305" s="28" t="s">
        <v>4</v>
      </c>
      <c r="J305" s="28"/>
      <c r="K305" s="28" t="s">
        <v>4</v>
      </c>
      <c r="L305" s="28" t="s">
        <v>454</v>
      </c>
      <c r="M305" s="28"/>
      <c r="N305" s="28"/>
      <c r="O305" s="28" t="s">
        <v>4</v>
      </c>
      <c r="P305" s="51"/>
      <c r="Q305" s="28" t="s">
        <v>4</v>
      </c>
      <c r="R305" s="28"/>
      <c r="S305" s="28" t="s">
        <v>4</v>
      </c>
      <c r="T305" s="28"/>
      <c r="U305" s="28" t="s">
        <v>4</v>
      </c>
      <c r="V305" s="28"/>
      <c r="W305" s="28" t="s">
        <v>4</v>
      </c>
      <c r="X305" s="28"/>
      <c r="Y305" s="28" t="s">
        <v>4</v>
      </c>
      <c r="Z305" s="10" t="str">
        <f>IF(AND('Section 8'!$L$4=No,OR($BG305=FALSE,$BH305=FALSE)),Tab_NotReq,
IF(AND($A305="",$B305="",$D305="",$F305="",$H305="",$J305="",$P305="",$X305="",$AB305="",$AC305=""),"",
IF(COUNTIF($AB305:$BC305,Incomplete)&gt;=1,Incomplete_or_multiple_errors&amp;": "&amp;INDEX($AB$2:$BC$4,1,MATCH(Incomplete,$AB305:$BC305,0)),Complete)))</f>
        <v/>
      </c>
      <c r="AA305" s="27"/>
      <c r="AB305" s="10" t="str">
        <f t="shared" si="125"/>
        <v/>
      </c>
      <c r="AC305" s="10" t="str">
        <f>IF($AC$1=No,"",
IF(OR(BG305=FALSE,BH305=FALSE),"",
IF(AND(SUMPRODUCT(--(BI305:BI$1003=TRUE))=0,SUMPRODUCT(--(BJ305:BJ$1003=TRUE))=0),"",Incomplete)))</f>
        <v/>
      </c>
      <c r="AD305" s="10" t="str">
        <f t="shared" si="126"/>
        <v/>
      </c>
      <c r="AE305" s="10"/>
      <c r="AF305" s="10" t="str" cm="1">
        <f t="array" ref="AF305">IF(AF$1=No,"",IF(ISBLANK($A305)=TRUE,"",
IF(SUMPRODUCT(--('Section 11'!$C$4:$C$337=$A305))=0,Incomplete,Complete)))</f>
        <v/>
      </c>
      <c r="AG305" s="10" t="str">
        <f t="shared" si="127"/>
        <v/>
      </c>
      <c r="AH305" s="10" t="str">
        <f t="shared" si="128"/>
        <v/>
      </c>
      <c r="AI305" s="10" t="str">
        <f t="shared" si="129"/>
        <v/>
      </c>
      <c r="AJ305" s="10" t="str">
        <f t="shared" si="130"/>
        <v/>
      </c>
      <c r="AK305" s="10" t="str">
        <f t="shared" si="131"/>
        <v/>
      </c>
      <c r="AL305" s="10" t="str">
        <f t="shared" si="132"/>
        <v/>
      </c>
      <c r="AM305" s="10" t="str">
        <f t="shared" si="133"/>
        <v/>
      </c>
      <c r="AN305" s="10" t="str">
        <f t="shared" si="134"/>
        <v/>
      </c>
      <c r="AO305" s="10" t="str">
        <f t="shared" si="135"/>
        <v/>
      </c>
      <c r="AP305" s="10" t="str">
        <f t="shared" si="136"/>
        <v/>
      </c>
      <c r="AQ305" s="10" t="str">
        <f t="shared" si="137"/>
        <v/>
      </c>
      <c r="AR305" s="10" t="str">
        <f t="shared" si="138"/>
        <v/>
      </c>
      <c r="AS305" s="10" t="str">
        <f t="shared" si="139"/>
        <v/>
      </c>
      <c r="AT305" s="10" t="str">
        <f t="shared" si="140"/>
        <v/>
      </c>
      <c r="AU305" s="10" t="str">
        <f t="shared" si="141"/>
        <v/>
      </c>
      <c r="AV305" s="10" t="str">
        <f t="shared" si="142"/>
        <v/>
      </c>
      <c r="AW305" s="10" t="str">
        <f t="shared" si="143"/>
        <v/>
      </c>
      <c r="AX305" s="10" t="str">
        <f t="shared" si="144"/>
        <v/>
      </c>
      <c r="AY305" s="10" t="str">
        <f t="shared" si="145"/>
        <v/>
      </c>
      <c r="AZ305" s="10" t="str">
        <f t="shared" si="146"/>
        <v/>
      </c>
      <c r="BA305" s="10" t="str">
        <f t="shared" si="147"/>
        <v/>
      </c>
      <c r="BB305" s="10" t="str">
        <f t="shared" si="148"/>
        <v/>
      </c>
      <c r="BC305" s="10" t="str">
        <f t="shared" si="149"/>
        <v/>
      </c>
      <c r="BD305" s="10"/>
      <c r="BE305" s="10" t="str">
        <f t="shared" si="150"/>
        <v/>
      </c>
      <c r="BG305" s="10" t="b">
        <f t="shared" si="153"/>
        <v>1</v>
      </c>
      <c r="BH305" s="10" t="b">
        <f t="shared" si="151"/>
        <v>1</v>
      </c>
      <c r="BI305" s="10" t="b">
        <f t="shared" si="154"/>
        <v>0</v>
      </c>
      <c r="BJ305" s="10" t="b">
        <f t="shared" si="152"/>
        <v>0</v>
      </c>
    </row>
    <row r="306" spans="1:62" x14ac:dyDescent="0.35">
      <c r="A306" s="51"/>
      <c r="B306" s="28"/>
      <c r="C306" s="28" t="s">
        <v>4</v>
      </c>
      <c r="D306" s="28"/>
      <c r="E306" s="28" t="s">
        <v>4</v>
      </c>
      <c r="F306" s="28"/>
      <c r="G306" s="51" t="s">
        <v>4</v>
      </c>
      <c r="H306" s="28"/>
      <c r="I306" s="28" t="s">
        <v>4</v>
      </c>
      <c r="J306" s="28"/>
      <c r="K306" s="28" t="s">
        <v>4</v>
      </c>
      <c r="L306" s="28" t="s">
        <v>454</v>
      </c>
      <c r="M306" s="28"/>
      <c r="N306" s="28"/>
      <c r="O306" s="28" t="s">
        <v>4</v>
      </c>
      <c r="P306" s="51"/>
      <c r="Q306" s="28" t="s">
        <v>4</v>
      </c>
      <c r="R306" s="28"/>
      <c r="S306" s="28" t="s">
        <v>4</v>
      </c>
      <c r="T306" s="28"/>
      <c r="U306" s="28" t="s">
        <v>4</v>
      </c>
      <c r="V306" s="28"/>
      <c r="W306" s="28" t="s">
        <v>4</v>
      </c>
      <c r="X306" s="28"/>
      <c r="Y306" s="28" t="s">
        <v>4</v>
      </c>
      <c r="Z306" s="10" t="str">
        <f>IF(AND('Section 8'!$L$4=No,OR($BG306=FALSE,$BH306=FALSE)),Tab_NotReq,
IF(AND($A306="",$B306="",$D306="",$F306="",$H306="",$J306="",$P306="",$X306="",$AB306="",$AC306=""),"",
IF(COUNTIF($AB306:$BC306,Incomplete)&gt;=1,Incomplete_or_multiple_errors&amp;": "&amp;INDEX($AB$2:$BC$4,1,MATCH(Incomplete,$AB306:$BC306,0)),Complete)))</f>
        <v/>
      </c>
      <c r="AA306" s="27"/>
      <c r="AB306" s="10" t="str">
        <f t="shared" si="125"/>
        <v/>
      </c>
      <c r="AC306" s="10" t="str">
        <f>IF($AC$1=No,"",
IF(OR(BG306=FALSE,BH306=FALSE),"",
IF(AND(SUMPRODUCT(--(BI306:BI$1003=TRUE))=0,SUMPRODUCT(--(BJ306:BJ$1003=TRUE))=0),"",Incomplete)))</f>
        <v/>
      </c>
      <c r="AD306" s="10" t="str">
        <f t="shared" si="126"/>
        <v/>
      </c>
      <c r="AE306" s="10"/>
      <c r="AF306" s="10" t="str" cm="1">
        <f t="array" ref="AF306">IF(AF$1=No,"",IF(ISBLANK($A306)=TRUE,"",
IF(SUMPRODUCT(--('Section 11'!$C$4:$C$337=$A306))=0,Incomplete,Complete)))</f>
        <v/>
      </c>
      <c r="AG306" s="10" t="str">
        <f t="shared" si="127"/>
        <v/>
      </c>
      <c r="AH306" s="10" t="str">
        <f t="shared" si="128"/>
        <v/>
      </c>
      <c r="AI306" s="10" t="str">
        <f t="shared" si="129"/>
        <v/>
      </c>
      <c r="AJ306" s="10" t="str">
        <f t="shared" si="130"/>
        <v/>
      </c>
      <c r="AK306" s="10" t="str">
        <f t="shared" si="131"/>
        <v/>
      </c>
      <c r="AL306" s="10" t="str">
        <f t="shared" si="132"/>
        <v/>
      </c>
      <c r="AM306" s="10" t="str">
        <f t="shared" si="133"/>
        <v/>
      </c>
      <c r="AN306" s="10" t="str">
        <f t="shared" si="134"/>
        <v/>
      </c>
      <c r="AO306" s="10" t="str">
        <f t="shared" si="135"/>
        <v/>
      </c>
      <c r="AP306" s="10" t="str">
        <f t="shared" si="136"/>
        <v/>
      </c>
      <c r="AQ306" s="10" t="str">
        <f t="shared" si="137"/>
        <v/>
      </c>
      <c r="AR306" s="10" t="str">
        <f t="shared" si="138"/>
        <v/>
      </c>
      <c r="AS306" s="10" t="str">
        <f t="shared" si="139"/>
        <v/>
      </c>
      <c r="AT306" s="10" t="str">
        <f t="shared" si="140"/>
        <v/>
      </c>
      <c r="AU306" s="10" t="str">
        <f t="shared" si="141"/>
        <v/>
      </c>
      <c r="AV306" s="10" t="str">
        <f t="shared" si="142"/>
        <v/>
      </c>
      <c r="AW306" s="10" t="str">
        <f t="shared" si="143"/>
        <v/>
      </c>
      <c r="AX306" s="10" t="str">
        <f t="shared" si="144"/>
        <v/>
      </c>
      <c r="AY306" s="10" t="str">
        <f t="shared" si="145"/>
        <v/>
      </c>
      <c r="AZ306" s="10" t="str">
        <f t="shared" si="146"/>
        <v/>
      </c>
      <c r="BA306" s="10" t="str">
        <f t="shared" si="147"/>
        <v/>
      </c>
      <c r="BB306" s="10" t="str">
        <f t="shared" si="148"/>
        <v/>
      </c>
      <c r="BC306" s="10" t="str">
        <f t="shared" si="149"/>
        <v/>
      </c>
      <c r="BD306" s="10"/>
      <c r="BE306" s="10" t="str">
        <f t="shared" si="150"/>
        <v/>
      </c>
      <c r="BG306" s="10" t="b">
        <f t="shared" si="153"/>
        <v>1</v>
      </c>
      <c r="BH306" s="10" t="b">
        <f t="shared" si="151"/>
        <v>1</v>
      </c>
      <c r="BI306" s="10" t="b">
        <f t="shared" si="154"/>
        <v>0</v>
      </c>
      <c r="BJ306" s="10" t="b">
        <f t="shared" si="152"/>
        <v>0</v>
      </c>
    </row>
    <row r="307" spans="1:62" x14ac:dyDescent="0.35">
      <c r="A307" s="51"/>
      <c r="B307" s="28"/>
      <c r="C307" s="28" t="s">
        <v>4</v>
      </c>
      <c r="D307" s="28"/>
      <c r="E307" s="28" t="s">
        <v>4</v>
      </c>
      <c r="F307" s="28"/>
      <c r="G307" s="51" t="s">
        <v>4</v>
      </c>
      <c r="H307" s="28"/>
      <c r="I307" s="28" t="s">
        <v>4</v>
      </c>
      <c r="J307" s="28"/>
      <c r="K307" s="28" t="s">
        <v>4</v>
      </c>
      <c r="L307" s="28" t="s">
        <v>454</v>
      </c>
      <c r="M307" s="28"/>
      <c r="N307" s="28"/>
      <c r="O307" s="28" t="s">
        <v>4</v>
      </c>
      <c r="P307" s="51"/>
      <c r="Q307" s="28" t="s">
        <v>4</v>
      </c>
      <c r="R307" s="28"/>
      <c r="S307" s="28" t="s">
        <v>4</v>
      </c>
      <c r="T307" s="28"/>
      <c r="U307" s="28" t="s">
        <v>4</v>
      </c>
      <c r="V307" s="28"/>
      <c r="W307" s="28" t="s">
        <v>4</v>
      </c>
      <c r="X307" s="28"/>
      <c r="Y307" s="28" t="s">
        <v>4</v>
      </c>
      <c r="Z307" s="10" t="str">
        <f>IF(AND('Section 8'!$L$4=No,OR($BG307=FALSE,$BH307=FALSE)),Tab_NotReq,
IF(AND($A307="",$B307="",$D307="",$F307="",$H307="",$J307="",$P307="",$X307="",$AB307="",$AC307=""),"",
IF(COUNTIF($AB307:$BC307,Incomplete)&gt;=1,Incomplete_or_multiple_errors&amp;": "&amp;INDEX($AB$2:$BC$4,1,MATCH(Incomplete,$AB307:$BC307,0)),Complete)))</f>
        <v/>
      </c>
      <c r="AA307" s="27"/>
      <c r="AB307" s="10" t="str">
        <f t="shared" si="125"/>
        <v/>
      </c>
      <c r="AC307" s="10" t="str">
        <f>IF($AC$1=No,"",
IF(OR(BG307=FALSE,BH307=FALSE),"",
IF(AND(SUMPRODUCT(--(BI307:BI$1003=TRUE))=0,SUMPRODUCT(--(BJ307:BJ$1003=TRUE))=0),"",Incomplete)))</f>
        <v/>
      </c>
      <c r="AD307" s="10" t="str">
        <f t="shared" si="126"/>
        <v/>
      </c>
      <c r="AE307" s="10"/>
      <c r="AF307" s="10" t="str" cm="1">
        <f t="array" ref="AF307">IF(AF$1=No,"",IF(ISBLANK($A307)=TRUE,"",
IF(SUMPRODUCT(--('Section 11'!$C$4:$C$337=$A307))=0,Incomplete,Complete)))</f>
        <v/>
      </c>
      <c r="AG307" s="10" t="str">
        <f t="shared" si="127"/>
        <v/>
      </c>
      <c r="AH307" s="10" t="str">
        <f t="shared" si="128"/>
        <v/>
      </c>
      <c r="AI307" s="10" t="str">
        <f t="shared" si="129"/>
        <v/>
      </c>
      <c r="AJ307" s="10" t="str">
        <f t="shared" si="130"/>
        <v/>
      </c>
      <c r="AK307" s="10" t="str">
        <f t="shared" si="131"/>
        <v/>
      </c>
      <c r="AL307" s="10" t="str">
        <f t="shared" si="132"/>
        <v/>
      </c>
      <c r="AM307" s="10" t="str">
        <f t="shared" si="133"/>
        <v/>
      </c>
      <c r="AN307" s="10" t="str">
        <f t="shared" si="134"/>
        <v/>
      </c>
      <c r="AO307" s="10" t="str">
        <f t="shared" si="135"/>
        <v/>
      </c>
      <c r="AP307" s="10" t="str">
        <f t="shared" si="136"/>
        <v/>
      </c>
      <c r="AQ307" s="10" t="str">
        <f t="shared" si="137"/>
        <v/>
      </c>
      <c r="AR307" s="10" t="str">
        <f t="shared" si="138"/>
        <v/>
      </c>
      <c r="AS307" s="10" t="str">
        <f t="shared" si="139"/>
        <v/>
      </c>
      <c r="AT307" s="10" t="str">
        <f t="shared" si="140"/>
        <v/>
      </c>
      <c r="AU307" s="10" t="str">
        <f t="shared" si="141"/>
        <v/>
      </c>
      <c r="AV307" s="10" t="str">
        <f t="shared" si="142"/>
        <v/>
      </c>
      <c r="AW307" s="10" t="str">
        <f t="shared" si="143"/>
        <v/>
      </c>
      <c r="AX307" s="10" t="str">
        <f t="shared" si="144"/>
        <v/>
      </c>
      <c r="AY307" s="10" t="str">
        <f t="shared" si="145"/>
        <v/>
      </c>
      <c r="AZ307" s="10" t="str">
        <f t="shared" si="146"/>
        <v/>
      </c>
      <c r="BA307" s="10" t="str">
        <f t="shared" si="147"/>
        <v/>
      </c>
      <c r="BB307" s="10" t="str">
        <f t="shared" si="148"/>
        <v/>
      </c>
      <c r="BC307" s="10" t="str">
        <f t="shared" si="149"/>
        <v/>
      </c>
      <c r="BD307" s="10"/>
      <c r="BE307" s="10" t="str">
        <f t="shared" si="150"/>
        <v/>
      </c>
      <c r="BG307" s="10" t="b">
        <f t="shared" si="153"/>
        <v>1</v>
      </c>
      <c r="BH307" s="10" t="b">
        <f t="shared" si="151"/>
        <v>1</v>
      </c>
      <c r="BI307" s="10" t="b">
        <f t="shared" si="154"/>
        <v>0</v>
      </c>
      <c r="BJ307" s="10" t="b">
        <f t="shared" si="152"/>
        <v>0</v>
      </c>
    </row>
    <row r="308" spans="1:62" x14ac:dyDescent="0.35">
      <c r="A308" s="51"/>
      <c r="B308" s="28"/>
      <c r="C308" s="28" t="s">
        <v>4</v>
      </c>
      <c r="D308" s="28"/>
      <c r="E308" s="28" t="s">
        <v>4</v>
      </c>
      <c r="F308" s="28"/>
      <c r="G308" s="51" t="s">
        <v>4</v>
      </c>
      <c r="H308" s="28"/>
      <c r="I308" s="28" t="s">
        <v>4</v>
      </c>
      <c r="J308" s="28"/>
      <c r="K308" s="28" t="s">
        <v>4</v>
      </c>
      <c r="L308" s="28" t="s">
        <v>454</v>
      </c>
      <c r="M308" s="28"/>
      <c r="N308" s="28"/>
      <c r="O308" s="28" t="s">
        <v>4</v>
      </c>
      <c r="P308" s="51"/>
      <c r="Q308" s="28" t="s">
        <v>4</v>
      </c>
      <c r="R308" s="28"/>
      <c r="S308" s="28" t="s">
        <v>4</v>
      </c>
      <c r="T308" s="28"/>
      <c r="U308" s="28" t="s">
        <v>4</v>
      </c>
      <c r="V308" s="28"/>
      <c r="W308" s="28" t="s">
        <v>4</v>
      </c>
      <c r="X308" s="28"/>
      <c r="Y308" s="28" t="s">
        <v>4</v>
      </c>
      <c r="Z308" s="10" t="str">
        <f>IF(AND('Section 8'!$L$4=No,OR($BG308=FALSE,$BH308=FALSE)),Tab_NotReq,
IF(AND($A308="",$B308="",$D308="",$F308="",$H308="",$J308="",$P308="",$X308="",$AB308="",$AC308=""),"",
IF(COUNTIF($AB308:$BC308,Incomplete)&gt;=1,Incomplete_or_multiple_errors&amp;": "&amp;INDEX($AB$2:$BC$4,1,MATCH(Incomplete,$AB308:$BC308,0)),Complete)))</f>
        <v/>
      </c>
      <c r="AA308" s="27"/>
      <c r="AB308" s="10" t="str">
        <f t="shared" si="125"/>
        <v/>
      </c>
      <c r="AC308" s="10" t="str">
        <f>IF($AC$1=No,"",
IF(OR(BG308=FALSE,BH308=FALSE),"",
IF(AND(SUMPRODUCT(--(BI308:BI$1003=TRUE))=0,SUMPRODUCT(--(BJ308:BJ$1003=TRUE))=0),"",Incomplete)))</f>
        <v/>
      </c>
      <c r="AD308" s="10" t="str">
        <f t="shared" si="126"/>
        <v/>
      </c>
      <c r="AE308" s="10"/>
      <c r="AF308" s="10" t="str" cm="1">
        <f t="array" ref="AF308">IF(AF$1=No,"",IF(ISBLANK($A308)=TRUE,"",
IF(SUMPRODUCT(--('Section 11'!$C$4:$C$337=$A308))=0,Incomplete,Complete)))</f>
        <v/>
      </c>
      <c r="AG308" s="10" t="str">
        <f t="shared" si="127"/>
        <v/>
      </c>
      <c r="AH308" s="10" t="str">
        <f t="shared" si="128"/>
        <v/>
      </c>
      <c r="AI308" s="10" t="str">
        <f t="shared" si="129"/>
        <v/>
      </c>
      <c r="AJ308" s="10" t="str">
        <f t="shared" si="130"/>
        <v/>
      </c>
      <c r="AK308" s="10" t="str">
        <f t="shared" si="131"/>
        <v/>
      </c>
      <c r="AL308" s="10" t="str">
        <f t="shared" si="132"/>
        <v/>
      </c>
      <c r="AM308" s="10" t="str">
        <f t="shared" si="133"/>
        <v/>
      </c>
      <c r="AN308" s="10" t="str">
        <f t="shared" si="134"/>
        <v/>
      </c>
      <c r="AO308" s="10" t="str">
        <f t="shared" si="135"/>
        <v/>
      </c>
      <c r="AP308" s="10" t="str">
        <f t="shared" si="136"/>
        <v/>
      </c>
      <c r="AQ308" s="10" t="str">
        <f t="shared" si="137"/>
        <v/>
      </c>
      <c r="AR308" s="10" t="str">
        <f t="shared" si="138"/>
        <v/>
      </c>
      <c r="AS308" s="10" t="str">
        <f t="shared" si="139"/>
        <v/>
      </c>
      <c r="AT308" s="10" t="str">
        <f t="shared" si="140"/>
        <v/>
      </c>
      <c r="AU308" s="10" t="str">
        <f t="shared" si="141"/>
        <v/>
      </c>
      <c r="AV308" s="10" t="str">
        <f t="shared" si="142"/>
        <v/>
      </c>
      <c r="AW308" s="10" t="str">
        <f t="shared" si="143"/>
        <v/>
      </c>
      <c r="AX308" s="10" t="str">
        <f t="shared" si="144"/>
        <v/>
      </c>
      <c r="AY308" s="10" t="str">
        <f t="shared" si="145"/>
        <v/>
      </c>
      <c r="AZ308" s="10" t="str">
        <f t="shared" si="146"/>
        <v/>
      </c>
      <c r="BA308" s="10" t="str">
        <f t="shared" si="147"/>
        <v/>
      </c>
      <c r="BB308" s="10" t="str">
        <f t="shared" si="148"/>
        <v/>
      </c>
      <c r="BC308" s="10" t="str">
        <f t="shared" si="149"/>
        <v/>
      </c>
      <c r="BD308" s="10"/>
      <c r="BE308" s="10" t="str">
        <f t="shared" si="150"/>
        <v/>
      </c>
      <c r="BG308" s="10" t="b">
        <f t="shared" si="153"/>
        <v>1</v>
      </c>
      <c r="BH308" s="10" t="b">
        <f t="shared" si="151"/>
        <v>1</v>
      </c>
      <c r="BI308" s="10" t="b">
        <f t="shared" si="154"/>
        <v>0</v>
      </c>
      <c r="BJ308" s="10" t="b">
        <f t="shared" si="152"/>
        <v>0</v>
      </c>
    </row>
    <row r="309" spans="1:62" x14ac:dyDescent="0.35">
      <c r="A309" s="51"/>
      <c r="B309" s="28"/>
      <c r="C309" s="28" t="s">
        <v>4</v>
      </c>
      <c r="D309" s="28"/>
      <c r="E309" s="28" t="s">
        <v>4</v>
      </c>
      <c r="F309" s="28"/>
      <c r="G309" s="51" t="s">
        <v>4</v>
      </c>
      <c r="H309" s="28"/>
      <c r="I309" s="28" t="s">
        <v>4</v>
      </c>
      <c r="J309" s="28"/>
      <c r="K309" s="28" t="s">
        <v>4</v>
      </c>
      <c r="L309" s="28" t="s">
        <v>454</v>
      </c>
      <c r="M309" s="28"/>
      <c r="N309" s="28"/>
      <c r="O309" s="28" t="s">
        <v>4</v>
      </c>
      <c r="P309" s="51"/>
      <c r="Q309" s="28" t="s">
        <v>4</v>
      </c>
      <c r="R309" s="28"/>
      <c r="S309" s="28" t="s">
        <v>4</v>
      </c>
      <c r="T309" s="28"/>
      <c r="U309" s="28" t="s">
        <v>4</v>
      </c>
      <c r="V309" s="28"/>
      <c r="W309" s="28" t="s">
        <v>4</v>
      </c>
      <c r="X309" s="28"/>
      <c r="Y309" s="28" t="s">
        <v>4</v>
      </c>
      <c r="Z309" s="10" t="str">
        <f>IF(AND('Section 8'!$L$4=No,OR($BG309=FALSE,$BH309=FALSE)),Tab_NotReq,
IF(AND($A309="",$B309="",$D309="",$F309="",$H309="",$J309="",$P309="",$X309="",$AB309="",$AC309=""),"",
IF(COUNTIF($AB309:$BC309,Incomplete)&gt;=1,Incomplete_or_multiple_errors&amp;": "&amp;INDEX($AB$2:$BC$4,1,MATCH(Incomplete,$AB309:$BC309,0)),Complete)))</f>
        <v/>
      </c>
      <c r="AA309" s="27"/>
      <c r="AB309" s="10" t="str">
        <f t="shared" si="125"/>
        <v/>
      </c>
      <c r="AC309" s="10" t="str">
        <f>IF($AC$1=No,"",
IF(OR(BG309=FALSE,BH309=FALSE),"",
IF(AND(SUMPRODUCT(--(BI309:BI$1003=TRUE))=0,SUMPRODUCT(--(BJ309:BJ$1003=TRUE))=0),"",Incomplete)))</f>
        <v/>
      </c>
      <c r="AD309" s="10" t="str">
        <f t="shared" si="126"/>
        <v/>
      </c>
      <c r="AE309" s="10"/>
      <c r="AF309" s="10" t="str" cm="1">
        <f t="array" ref="AF309">IF(AF$1=No,"",IF(ISBLANK($A309)=TRUE,"",
IF(SUMPRODUCT(--('Section 11'!$C$4:$C$337=$A309))=0,Incomplete,Complete)))</f>
        <v/>
      </c>
      <c r="AG309" s="10" t="str">
        <f t="shared" si="127"/>
        <v/>
      </c>
      <c r="AH309" s="10" t="str">
        <f t="shared" si="128"/>
        <v/>
      </c>
      <c r="AI309" s="10" t="str">
        <f t="shared" si="129"/>
        <v/>
      </c>
      <c r="AJ309" s="10" t="str">
        <f t="shared" si="130"/>
        <v/>
      </c>
      <c r="AK309" s="10" t="str">
        <f t="shared" si="131"/>
        <v/>
      </c>
      <c r="AL309" s="10" t="str">
        <f t="shared" si="132"/>
        <v/>
      </c>
      <c r="AM309" s="10" t="str">
        <f t="shared" si="133"/>
        <v/>
      </c>
      <c r="AN309" s="10" t="str">
        <f t="shared" si="134"/>
        <v/>
      </c>
      <c r="AO309" s="10" t="str">
        <f t="shared" si="135"/>
        <v/>
      </c>
      <c r="AP309" s="10" t="str">
        <f t="shared" si="136"/>
        <v/>
      </c>
      <c r="AQ309" s="10" t="str">
        <f t="shared" si="137"/>
        <v/>
      </c>
      <c r="AR309" s="10" t="str">
        <f t="shared" si="138"/>
        <v/>
      </c>
      <c r="AS309" s="10" t="str">
        <f t="shared" si="139"/>
        <v/>
      </c>
      <c r="AT309" s="10" t="str">
        <f t="shared" si="140"/>
        <v/>
      </c>
      <c r="AU309" s="10" t="str">
        <f t="shared" si="141"/>
        <v/>
      </c>
      <c r="AV309" s="10" t="str">
        <f t="shared" si="142"/>
        <v/>
      </c>
      <c r="AW309" s="10" t="str">
        <f t="shared" si="143"/>
        <v/>
      </c>
      <c r="AX309" s="10" t="str">
        <f t="shared" si="144"/>
        <v/>
      </c>
      <c r="AY309" s="10" t="str">
        <f t="shared" si="145"/>
        <v/>
      </c>
      <c r="AZ309" s="10" t="str">
        <f t="shared" si="146"/>
        <v/>
      </c>
      <c r="BA309" s="10" t="str">
        <f t="shared" si="147"/>
        <v/>
      </c>
      <c r="BB309" s="10" t="str">
        <f t="shared" si="148"/>
        <v/>
      </c>
      <c r="BC309" s="10" t="str">
        <f t="shared" si="149"/>
        <v/>
      </c>
      <c r="BD309" s="10"/>
      <c r="BE309" s="10" t="str">
        <f t="shared" si="150"/>
        <v/>
      </c>
      <c r="BG309" s="10" t="b">
        <f t="shared" si="153"/>
        <v>1</v>
      </c>
      <c r="BH309" s="10" t="b">
        <f t="shared" si="151"/>
        <v>1</v>
      </c>
      <c r="BI309" s="10" t="b">
        <f t="shared" si="154"/>
        <v>0</v>
      </c>
      <c r="BJ309" s="10" t="b">
        <f t="shared" si="152"/>
        <v>0</v>
      </c>
    </row>
    <row r="310" spans="1:62" x14ac:dyDescent="0.35">
      <c r="A310" s="51"/>
      <c r="B310" s="28"/>
      <c r="C310" s="28" t="s">
        <v>4</v>
      </c>
      <c r="D310" s="28"/>
      <c r="E310" s="28" t="s">
        <v>4</v>
      </c>
      <c r="F310" s="28"/>
      <c r="G310" s="51" t="s">
        <v>4</v>
      </c>
      <c r="H310" s="28"/>
      <c r="I310" s="28" t="s">
        <v>4</v>
      </c>
      <c r="J310" s="28"/>
      <c r="K310" s="28" t="s">
        <v>4</v>
      </c>
      <c r="L310" s="28" t="s">
        <v>454</v>
      </c>
      <c r="M310" s="28"/>
      <c r="N310" s="28"/>
      <c r="O310" s="28" t="s">
        <v>4</v>
      </c>
      <c r="P310" s="51"/>
      <c r="Q310" s="28" t="s">
        <v>4</v>
      </c>
      <c r="R310" s="28"/>
      <c r="S310" s="28" t="s">
        <v>4</v>
      </c>
      <c r="T310" s="28"/>
      <c r="U310" s="28" t="s">
        <v>4</v>
      </c>
      <c r="V310" s="28"/>
      <c r="W310" s="28" t="s">
        <v>4</v>
      </c>
      <c r="X310" s="28"/>
      <c r="Y310" s="28" t="s">
        <v>4</v>
      </c>
      <c r="Z310" s="10" t="str">
        <f>IF(AND('Section 8'!$L$4=No,OR($BG310=FALSE,$BH310=FALSE)),Tab_NotReq,
IF(AND($A310="",$B310="",$D310="",$F310="",$H310="",$J310="",$P310="",$X310="",$AB310="",$AC310=""),"",
IF(COUNTIF($AB310:$BC310,Incomplete)&gt;=1,Incomplete_or_multiple_errors&amp;": "&amp;INDEX($AB$2:$BC$4,1,MATCH(Incomplete,$AB310:$BC310,0)),Complete)))</f>
        <v/>
      </c>
      <c r="AA310" s="27"/>
      <c r="AB310" s="10" t="str">
        <f t="shared" si="125"/>
        <v/>
      </c>
      <c r="AC310" s="10" t="str">
        <f>IF($AC$1=No,"",
IF(OR(BG310=FALSE,BH310=FALSE),"",
IF(AND(SUMPRODUCT(--(BI310:BI$1003=TRUE))=0,SUMPRODUCT(--(BJ310:BJ$1003=TRUE))=0),"",Incomplete)))</f>
        <v/>
      </c>
      <c r="AD310" s="10" t="str">
        <f t="shared" si="126"/>
        <v/>
      </c>
      <c r="AE310" s="10"/>
      <c r="AF310" s="10" t="str" cm="1">
        <f t="array" ref="AF310">IF(AF$1=No,"",IF(ISBLANK($A310)=TRUE,"",
IF(SUMPRODUCT(--('Section 11'!$C$4:$C$337=$A310))=0,Incomplete,Complete)))</f>
        <v/>
      </c>
      <c r="AG310" s="10" t="str">
        <f t="shared" si="127"/>
        <v/>
      </c>
      <c r="AH310" s="10" t="str">
        <f t="shared" si="128"/>
        <v/>
      </c>
      <c r="AI310" s="10" t="str">
        <f t="shared" si="129"/>
        <v/>
      </c>
      <c r="AJ310" s="10" t="str">
        <f t="shared" si="130"/>
        <v/>
      </c>
      <c r="AK310" s="10" t="str">
        <f t="shared" si="131"/>
        <v/>
      </c>
      <c r="AL310" s="10" t="str">
        <f t="shared" si="132"/>
        <v/>
      </c>
      <c r="AM310" s="10" t="str">
        <f t="shared" si="133"/>
        <v/>
      </c>
      <c r="AN310" s="10" t="str">
        <f t="shared" si="134"/>
        <v/>
      </c>
      <c r="AO310" s="10" t="str">
        <f t="shared" si="135"/>
        <v/>
      </c>
      <c r="AP310" s="10" t="str">
        <f t="shared" si="136"/>
        <v/>
      </c>
      <c r="AQ310" s="10" t="str">
        <f t="shared" si="137"/>
        <v/>
      </c>
      <c r="AR310" s="10" t="str">
        <f t="shared" si="138"/>
        <v/>
      </c>
      <c r="AS310" s="10" t="str">
        <f t="shared" si="139"/>
        <v/>
      </c>
      <c r="AT310" s="10" t="str">
        <f t="shared" si="140"/>
        <v/>
      </c>
      <c r="AU310" s="10" t="str">
        <f t="shared" si="141"/>
        <v/>
      </c>
      <c r="AV310" s="10" t="str">
        <f t="shared" si="142"/>
        <v/>
      </c>
      <c r="AW310" s="10" t="str">
        <f t="shared" si="143"/>
        <v/>
      </c>
      <c r="AX310" s="10" t="str">
        <f t="shared" si="144"/>
        <v/>
      </c>
      <c r="AY310" s="10" t="str">
        <f t="shared" si="145"/>
        <v/>
      </c>
      <c r="AZ310" s="10" t="str">
        <f t="shared" si="146"/>
        <v/>
      </c>
      <c r="BA310" s="10" t="str">
        <f t="shared" si="147"/>
        <v/>
      </c>
      <c r="BB310" s="10" t="str">
        <f t="shared" si="148"/>
        <v/>
      </c>
      <c r="BC310" s="10" t="str">
        <f t="shared" si="149"/>
        <v/>
      </c>
      <c r="BD310" s="10"/>
      <c r="BE310" s="10" t="str">
        <f t="shared" si="150"/>
        <v/>
      </c>
      <c r="BG310" s="10" t="b">
        <f t="shared" si="153"/>
        <v>1</v>
      </c>
      <c r="BH310" s="10" t="b">
        <f t="shared" si="151"/>
        <v>1</v>
      </c>
      <c r="BI310" s="10" t="b">
        <f t="shared" si="154"/>
        <v>0</v>
      </c>
      <c r="BJ310" s="10" t="b">
        <f t="shared" si="152"/>
        <v>0</v>
      </c>
    </row>
    <row r="311" spans="1:62" x14ac:dyDescent="0.35">
      <c r="A311" s="51"/>
      <c r="B311" s="28"/>
      <c r="C311" s="28" t="s">
        <v>4</v>
      </c>
      <c r="D311" s="28"/>
      <c r="E311" s="28" t="s">
        <v>4</v>
      </c>
      <c r="F311" s="28"/>
      <c r="G311" s="51" t="s">
        <v>4</v>
      </c>
      <c r="H311" s="28"/>
      <c r="I311" s="28" t="s">
        <v>4</v>
      </c>
      <c r="J311" s="28"/>
      <c r="K311" s="28" t="s">
        <v>4</v>
      </c>
      <c r="L311" s="28" t="s">
        <v>454</v>
      </c>
      <c r="M311" s="28"/>
      <c r="N311" s="28"/>
      <c r="O311" s="28" t="s">
        <v>4</v>
      </c>
      <c r="P311" s="51"/>
      <c r="Q311" s="28" t="s">
        <v>4</v>
      </c>
      <c r="R311" s="28"/>
      <c r="S311" s="28" t="s">
        <v>4</v>
      </c>
      <c r="T311" s="28"/>
      <c r="U311" s="28" t="s">
        <v>4</v>
      </c>
      <c r="V311" s="28"/>
      <c r="W311" s="28" t="s">
        <v>4</v>
      </c>
      <c r="X311" s="28"/>
      <c r="Y311" s="28" t="s">
        <v>4</v>
      </c>
      <c r="Z311" s="10" t="str">
        <f>IF(AND('Section 8'!$L$4=No,OR($BG311=FALSE,$BH311=FALSE)),Tab_NotReq,
IF(AND($A311="",$B311="",$D311="",$F311="",$H311="",$J311="",$P311="",$X311="",$AB311="",$AC311=""),"",
IF(COUNTIF($AB311:$BC311,Incomplete)&gt;=1,Incomplete_or_multiple_errors&amp;": "&amp;INDEX($AB$2:$BC$4,1,MATCH(Incomplete,$AB311:$BC311,0)),Complete)))</f>
        <v/>
      </c>
      <c r="AA311" s="27"/>
      <c r="AB311" s="10" t="str">
        <f t="shared" si="125"/>
        <v/>
      </c>
      <c r="AC311" s="10" t="str">
        <f>IF($AC$1=No,"",
IF(OR(BG311=FALSE,BH311=FALSE),"",
IF(AND(SUMPRODUCT(--(BI311:BI$1003=TRUE))=0,SUMPRODUCT(--(BJ311:BJ$1003=TRUE))=0),"",Incomplete)))</f>
        <v/>
      </c>
      <c r="AD311" s="10" t="str">
        <f t="shared" si="126"/>
        <v/>
      </c>
      <c r="AE311" s="10"/>
      <c r="AF311" s="10" t="str" cm="1">
        <f t="array" ref="AF311">IF(AF$1=No,"",IF(ISBLANK($A311)=TRUE,"",
IF(SUMPRODUCT(--('Section 11'!$C$4:$C$337=$A311))=0,Incomplete,Complete)))</f>
        <v/>
      </c>
      <c r="AG311" s="10" t="str">
        <f t="shared" si="127"/>
        <v/>
      </c>
      <c r="AH311" s="10" t="str">
        <f t="shared" si="128"/>
        <v/>
      </c>
      <c r="AI311" s="10" t="str">
        <f t="shared" si="129"/>
        <v/>
      </c>
      <c r="AJ311" s="10" t="str">
        <f t="shared" si="130"/>
        <v/>
      </c>
      <c r="AK311" s="10" t="str">
        <f t="shared" si="131"/>
        <v/>
      </c>
      <c r="AL311" s="10" t="str">
        <f t="shared" si="132"/>
        <v/>
      </c>
      <c r="AM311" s="10" t="str">
        <f t="shared" si="133"/>
        <v/>
      </c>
      <c r="AN311" s="10" t="str">
        <f t="shared" si="134"/>
        <v/>
      </c>
      <c r="AO311" s="10" t="str">
        <f t="shared" si="135"/>
        <v/>
      </c>
      <c r="AP311" s="10" t="str">
        <f t="shared" si="136"/>
        <v/>
      </c>
      <c r="AQ311" s="10" t="str">
        <f t="shared" si="137"/>
        <v/>
      </c>
      <c r="AR311" s="10" t="str">
        <f t="shared" si="138"/>
        <v/>
      </c>
      <c r="AS311" s="10" t="str">
        <f t="shared" si="139"/>
        <v/>
      </c>
      <c r="AT311" s="10" t="str">
        <f t="shared" si="140"/>
        <v/>
      </c>
      <c r="AU311" s="10" t="str">
        <f t="shared" si="141"/>
        <v/>
      </c>
      <c r="AV311" s="10" t="str">
        <f t="shared" si="142"/>
        <v/>
      </c>
      <c r="AW311" s="10" t="str">
        <f t="shared" si="143"/>
        <v/>
      </c>
      <c r="AX311" s="10" t="str">
        <f t="shared" si="144"/>
        <v/>
      </c>
      <c r="AY311" s="10" t="str">
        <f t="shared" si="145"/>
        <v/>
      </c>
      <c r="AZ311" s="10" t="str">
        <f t="shared" si="146"/>
        <v/>
      </c>
      <c r="BA311" s="10" t="str">
        <f t="shared" si="147"/>
        <v/>
      </c>
      <c r="BB311" s="10" t="str">
        <f t="shared" si="148"/>
        <v/>
      </c>
      <c r="BC311" s="10" t="str">
        <f t="shared" si="149"/>
        <v/>
      </c>
      <c r="BD311" s="10"/>
      <c r="BE311" s="10" t="str">
        <f t="shared" si="150"/>
        <v/>
      </c>
      <c r="BG311" s="10" t="b">
        <f t="shared" si="153"/>
        <v>1</v>
      </c>
      <c r="BH311" s="10" t="b">
        <f t="shared" si="151"/>
        <v>1</v>
      </c>
      <c r="BI311" s="10" t="b">
        <f t="shared" si="154"/>
        <v>0</v>
      </c>
      <c r="BJ311" s="10" t="b">
        <f t="shared" si="152"/>
        <v>0</v>
      </c>
    </row>
    <row r="312" spans="1:62" x14ac:dyDescent="0.35">
      <c r="A312" s="51"/>
      <c r="B312" s="28"/>
      <c r="C312" s="28" t="s">
        <v>4</v>
      </c>
      <c r="D312" s="28"/>
      <c r="E312" s="28" t="s">
        <v>4</v>
      </c>
      <c r="F312" s="28"/>
      <c r="G312" s="51" t="s">
        <v>4</v>
      </c>
      <c r="H312" s="28"/>
      <c r="I312" s="28" t="s">
        <v>4</v>
      </c>
      <c r="J312" s="28"/>
      <c r="K312" s="28" t="s">
        <v>4</v>
      </c>
      <c r="L312" s="28" t="s">
        <v>454</v>
      </c>
      <c r="M312" s="28"/>
      <c r="N312" s="28"/>
      <c r="O312" s="28" t="s">
        <v>4</v>
      </c>
      <c r="P312" s="51"/>
      <c r="Q312" s="28" t="s">
        <v>4</v>
      </c>
      <c r="R312" s="28"/>
      <c r="S312" s="28" t="s">
        <v>4</v>
      </c>
      <c r="T312" s="28"/>
      <c r="U312" s="28" t="s">
        <v>4</v>
      </c>
      <c r="V312" s="28"/>
      <c r="W312" s="28" t="s">
        <v>4</v>
      </c>
      <c r="X312" s="28"/>
      <c r="Y312" s="28" t="s">
        <v>4</v>
      </c>
      <c r="Z312" s="10" t="str">
        <f>IF(AND('Section 8'!$L$4=No,OR($BG312=FALSE,$BH312=FALSE)),Tab_NotReq,
IF(AND($A312="",$B312="",$D312="",$F312="",$H312="",$J312="",$P312="",$X312="",$AB312="",$AC312=""),"",
IF(COUNTIF($AB312:$BC312,Incomplete)&gt;=1,Incomplete_or_multiple_errors&amp;": "&amp;INDEX($AB$2:$BC$4,1,MATCH(Incomplete,$AB312:$BC312,0)),Complete)))</f>
        <v/>
      </c>
      <c r="AA312" s="27"/>
      <c r="AB312" s="10" t="str">
        <f t="shared" si="125"/>
        <v/>
      </c>
      <c r="AC312" s="10" t="str">
        <f>IF($AC$1=No,"",
IF(OR(BG312=FALSE,BH312=FALSE),"",
IF(AND(SUMPRODUCT(--(BI312:BI$1003=TRUE))=0,SUMPRODUCT(--(BJ312:BJ$1003=TRUE))=0),"",Incomplete)))</f>
        <v/>
      </c>
      <c r="AD312" s="10" t="str">
        <f t="shared" si="126"/>
        <v/>
      </c>
      <c r="AE312" s="10"/>
      <c r="AF312" s="10" t="str" cm="1">
        <f t="array" ref="AF312">IF(AF$1=No,"",IF(ISBLANK($A312)=TRUE,"",
IF(SUMPRODUCT(--('Section 11'!$C$4:$C$337=$A312))=0,Incomplete,Complete)))</f>
        <v/>
      </c>
      <c r="AG312" s="10" t="str">
        <f t="shared" si="127"/>
        <v/>
      </c>
      <c r="AH312" s="10" t="str">
        <f t="shared" si="128"/>
        <v/>
      </c>
      <c r="AI312" s="10" t="str">
        <f t="shared" si="129"/>
        <v/>
      </c>
      <c r="AJ312" s="10" t="str">
        <f t="shared" si="130"/>
        <v/>
      </c>
      <c r="AK312" s="10" t="str">
        <f t="shared" si="131"/>
        <v/>
      </c>
      <c r="AL312" s="10" t="str">
        <f t="shared" si="132"/>
        <v/>
      </c>
      <c r="AM312" s="10" t="str">
        <f t="shared" si="133"/>
        <v/>
      </c>
      <c r="AN312" s="10" t="str">
        <f t="shared" si="134"/>
        <v/>
      </c>
      <c r="AO312" s="10" t="str">
        <f t="shared" si="135"/>
        <v/>
      </c>
      <c r="AP312" s="10" t="str">
        <f t="shared" si="136"/>
        <v/>
      </c>
      <c r="AQ312" s="10" t="str">
        <f t="shared" si="137"/>
        <v/>
      </c>
      <c r="AR312" s="10" t="str">
        <f t="shared" si="138"/>
        <v/>
      </c>
      <c r="AS312" s="10" t="str">
        <f t="shared" si="139"/>
        <v/>
      </c>
      <c r="AT312" s="10" t="str">
        <f t="shared" si="140"/>
        <v/>
      </c>
      <c r="AU312" s="10" t="str">
        <f t="shared" si="141"/>
        <v/>
      </c>
      <c r="AV312" s="10" t="str">
        <f t="shared" si="142"/>
        <v/>
      </c>
      <c r="AW312" s="10" t="str">
        <f t="shared" si="143"/>
        <v/>
      </c>
      <c r="AX312" s="10" t="str">
        <f t="shared" si="144"/>
        <v/>
      </c>
      <c r="AY312" s="10" t="str">
        <f t="shared" si="145"/>
        <v/>
      </c>
      <c r="AZ312" s="10" t="str">
        <f t="shared" si="146"/>
        <v/>
      </c>
      <c r="BA312" s="10" t="str">
        <f t="shared" si="147"/>
        <v/>
      </c>
      <c r="BB312" s="10" t="str">
        <f t="shared" si="148"/>
        <v/>
      </c>
      <c r="BC312" s="10" t="str">
        <f t="shared" si="149"/>
        <v/>
      </c>
      <c r="BD312" s="10"/>
      <c r="BE312" s="10" t="str">
        <f t="shared" si="150"/>
        <v/>
      </c>
      <c r="BG312" s="10" t="b">
        <f t="shared" si="153"/>
        <v>1</v>
      </c>
      <c r="BH312" s="10" t="b">
        <f t="shared" si="151"/>
        <v>1</v>
      </c>
      <c r="BI312" s="10" t="b">
        <f t="shared" si="154"/>
        <v>0</v>
      </c>
      <c r="BJ312" s="10" t="b">
        <f t="shared" si="152"/>
        <v>0</v>
      </c>
    </row>
    <row r="313" spans="1:62" x14ac:dyDescent="0.35">
      <c r="A313" s="51"/>
      <c r="B313" s="28"/>
      <c r="C313" s="28" t="s">
        <v>4</v>
      </c>
      <c r="D313" s="28"/>
      <c r="E313" s="28" t="s">
        <v>4</v>
      </c>
      <c r="F313" s="28"/>
      <c r="G313" s="51" t="s">
        <v>4</v>
      </c>
      <c r="H313" s="28"/>
      <c r="I313" s="28" t="s">
        <v>4</v>
      </c>
      <c r="J313" s="28"/>
      <c r="K313" s="28" t="s">
        <v>4</v>
      </c>
      <c r="L313" s="28" t="s">
        <v>454</v>
      </c>
      <c r="M313" s="28"/>
      <c r="N313" s="28"/>
      <c r="O313" s="28" t="s">
        <v>4</v>
      </c>
      <c r="P313" s="51"/>
      <c r="Q313" s="28" t="s">
        <v>4</v>
      </c>
      <c r="R313" s="28"/>
      <c r="S313" s="28" t="s">
        <v>4</v>
      </c>
      <c r="T313" s="28"/>
      <c r="U313" s="28" t="s">
        <v>4</v>
      </c>
      <c r="V313" s="28"/>
      <c r="W313" s="28" t="s">
        <v>4</v>
      </c>
      <c r="X313" s="28"/>
      <c r="Y313" s="28" t="s">
        <v>4</v>
      </c>
      <c r="Z313" s="10" t="str">
        <f>IF(AND('Section 8'!$L$4=No,OR($BG313=FALSE,$BH313=FALSE)),Tab_NotReq,
IF(AND($A313="",$B313="",$D313="",$F313="",$H313="",$J313="",$P313="",$X313="",$AB313="",$AC313=""),"",
IF(COUNTIF($AB313:$BC313,Incomplete)&gt;=1,Incomplete_or_multiple_errors&amp;": "&amp;INDEX($AB$2:$BC$4,1,MATCH(Incomplete,$AB313:$BC313,0)),Complete)))</f>
        <v/>
      </c>
      <c r="AA313" s="27"/>
      <c r="AB313" s="10" t="str">
        <f t="shared" si="125"/>
        <v/>
      </c>
      <c r="AC313" s="10" t="str">
        <f>IF($AC$1=No,"",
IF(OR(BG313=FALSE,BH313=FALSE),"",
IF(AND(SUMPRODUCT(--(BI313:BI$1003=TRUE))=0,SUMPRODUCT(--(BJ313:BJ$1003=TRUE))=0),"",Incomplete)))</f>
        <v/>
      </c>
      <c r="AD313" s="10" t="str">
        <f t="shared" si="126"/>
        <v/>
      </c>
      <c r="AE313" s="10"/>
      <c r="AF313" s="10" t="str" cm="1">
        <f t="array" ref="AF313">IF(AF$1=No,"",IF(ISBLANK($A313)=TRUE,"",
IF(SUMPRODUCT(--('Section 11'!$C$4:$C$337=$A313))=0,Incomplete,Complete)))</f>
        <v/>
      </c>
      <c r="AG313" s="10" t="str">
        <f t="shared" si="127"/>
        <v/>
      </c>
      <c r="AH313" s="10" t="str">
        <f t="shared" si="128"/>
        <v/>
      </c>
      <c r="AI313" s="10" t="str">
        <f t="shared" si="129"/>
        <v/>
      </c>
      <c r="AJ313" s="10" t="str">
        <f t="shared" si="130"/>
        <v/>
      </c>
      <c r="AK313" s="10" t="str">
        <f t="shared" si="131"/>
        <v/>
      </c>
      <c r="AL313" s="10" t="str">
        <f t="shared" si="132"/>
        <v/>
      </c>
      <c r="AM313" s="10" t="str">
        <f t="shared" si="133"/>
        <v/>
      </c>
      <c r="AN313" s="10" t="str">
        <f t="shared" si="134"/>
        <v/>
      </c>
      <c r="AO313" s="10" t="str">
        <f t="shared" si="135"/>
        <v/>
      </c>
      <c r="AP313" s="10" t="str">
        <f t="shared" si="136"/>
        <v/>
      </c>
      <c r="AQ313" s="10" t="str">
        <f t="shared" si="137"/>
        <v/>
      </c>
      <c r="AR313" s="10" t="str">
        <f t="shared" si="138"/>
        <v/>
      </c>
      <c r="AS313" s="10" t="str">
        <f t="shared" si="139"/>
        <v/>
      </c>
      <c r="AT313" s="10" t="str">
        <f t="shared" si="140"/>
        <v/>
      </c>
      <c r="AU313" s="10" t="str">
        <f t="shared" si="141"/>
        <v/>
      </c>
      <c r="AV313" s="10" t="str">
        <f t="shared" si="142"/>
        <v/>
      </c>
      <c r="AW313" s="10" t="str">
        <f t="shared" si="143"/>
        <v/>
      </c>
      <c r="AX313" s="10" t="str">
        <f t="shared" si="144"/>
        <v/>
      </c>
      <c r="AY313" s="10" t="str">
        <f t="shared" si="145"/>
        <v/>
      </c>
      <c r="AZ313" s="10" t="str">
        <f t="shared" si="146"/>
        <v/>
      </c>
      <c r="BA313" s="10" t="str">
        <f t="shared" si="147"/>
        <v/>
      </c>
      <c r="BB313" s="10" t="str">
        <f t="shared" si="148"/>
        <v/>
      </c>
      <c r="BC313" s="10" t="str">
        <f t="shared" si="149"/>
        <v/>
      </c>
      <c r="BD313" s="10"/>
      <c r="BE313" s="10" t="str">
        <f t="shared" si="150"/>
        <v/>
      </c>
      <c r="BG313" s="10" t="b">
        <f t="shared" si="153"/>
        <v>1</v>
      </c>
      <c r="BH313" s="10" t="b">
        <f t="shared" si="151"/>
        <v>1</v>
      </c>
      <c r="BI313" s="10" t="b">
        <f t="shared" si="154"/>
        <v>0</v>
      </c>
      <c r="BJ313" s="10" t="b">
        <f t="shared" si="152"/>
        <v>0</v>
      </c>
    </row>
    <row r="314" spans="1:62" x14ac:dyDescent="0.35">
      <c r="A314" s="51"/>
      <c r="B314" s="28"/>
      <c r="C314" s="28" t="s">
        <v>4</v>
      </c>
      <c r="D314" s="28"/>
      <c r="E314" s="28" t="s">
        <v>4</v>
      </c>
      <c r="F314" s="28"/>
      <c r="G314" s="51" t="s">
        <v>4</v>
      </c>
      <c r="H314" s="28"/>
      <c r="I314" s="28" t="s">
        <v>4</v>
      </c>
      <c r="J314" s="28"/>
      <c r="K314" s="28" t="s">
        <v>4</v>
      </c>
      <c r="L314" s="28" t="s">
        <v>454</v>
      </c>
      <c r="M314" s="28"/>
      <c r="N314" s="28"/>
      <c r="O314" s="28" t="s">
        <v>4</v>
      </c>
      <c r="P314" s="51"/>
      <c r="Q314" s="28" t="s">
        <v>4</v>
      </c>
      <c r="R314" s="28"/>
      <c r="S314" s="28" t="s">
        <v>4</v>
      </c>
      <c r="T314" s="28"/>
      <c r="U314" s="28" t="s">
        <v>4</v>
      </c>
      <c r="V314" s="28"/>
      <c r="W314" s="28" t="s">
        <v>4</v>
      </c>
      <c r="X314" s="28"/>
      <c r="Y314" s="28" t="s">
        <v>4</v>
      </c>
      <c r="Z314" s="10" t="str">
        <f>IF(AND('Section 8'!$L$4=No,OR($BG314=FALSE,$BH314=FALSE)),Tab_NotReq,
IF(AND($A314="",$B314="",$D314="",$F314="",$H314="",$J314="",$P314="",$X314="",$AB314="",$AC314=""),"",
IF(COUNTIF($AB314:$BC314,Incomplete)&gt;=1,Incomplete_or_multiple_errors&amp;": "&amp;INDEX($AB$2:$BC$4,1,MATCH(Incomplete,$AB314:$BC314,0)),Complete)))</f>
        <v/>
      </c>
      <c r="AA314" s="27"/>
      <c r="AB314" s="10" t="str">
        <f t="shared" si="125"/>
        <v/>
      </c>
      <c r="AC314" s="10" t="str">
        <f>IF($AC$1=No,"",
IF(OR(BG314=FALSE,BH314=FALSE),"",
IF(AND(SUMPRODUCT(--(BI314:BI$1003=TRUE))=0,SUMPRODUCT(--(BJ314:BJ$1003=TRUE))=0),"",Incomplete)))</f>
        <v/>
      </c>
      <c r="AD314" s="10" t="str">
        <f t="shared" si="126"/>
        <v/>
      </c>
      <c r="AE314" s="10"/>
      <c r="AF314" s="10" t="str" cm="1">
        <f t="array" ref="AF314">IF(AF$1=No,"",IF(ISBLANK($A314)=TRUE,"",
IF(SUMPRODUCT(--('Section 11'!$C$4:$C$337=$A314))=0,Incomplete,Complete)))</f>
        <v/>
      </c>
      <c r="AG314" s="10" t="str">
        <f t="shared" si="127"/>
        <v/>
      </c>
      <c r="AH314" s="10" t="str">
        <f t="shared" si="128"/>
        <v/>
      </c>
      <c r="AI314" s="10" t="str">
        <f t="shared" si="129"/>
        <v/>
      </c>
      <c r="AJ314" s="10" t="str">
        <f t="shared" si="130"/>
        <v/>
      </c>
      <c r="AK314" s="10" t="str">
        <f t="shared" si="131"/>
        <v/>
      </c>
      <c r="AL314" s="10" t="str">
        <f t="shared" si="132"/>
        <v/>
      </c>
      <c r="AM314" s="10" t="str">
        <f t="shared" si="133"/>
        <v/>
      </c>
      <c r="AN314" s="10" t="str">
        <f t="shared" si="134"/>
        <v/>
      </c>
      <c r="AO314" s="10" t="str">
        <f t="shared" si="135"/>
        <v/>
      </c>
      <c r="AP314" s="10" t="str">
        <f t="shared" si="136"/>
        <v/>
      </c>
      <c r="AQ314" s="10" t="str">
        <f t="shared" si="137"/>
        <v/>
      </c>
      <c r="AR314" s="10" t="str">
        <f t="shared" si="138"/>
        <v/>
      </c>
      <c r="AS314" s="10" t="str">
        <f t="shared" si="139"/>
        <v/>
      </c>
      <c r="AT314" s="10" t="str">
        <f t="shared" si="140"/>
        <v/>
      </c>
      <c r="AU314" s="10" t="str">
        <f t="shared" si="141"/>
        <v/>
      </c>
      <c r="AV314" s="10" t="str">
        <f t="shared" si="142"/>
        <v/>
      </c>
      <c r="AW314" s="10" t="str">
        <f t="shared" si="143"/>
        <v/>
      </c>
      <c r="AX314" s="10" t="str">
        <f t="shared" si="144"/>
        <v/>
      </c>
      <c r="AY314" s="10" t="str">
        <f t="shared" si="145"/>
        <v/>
      </c>
      <c r="AZ314" s="10" t="str">
        <f t="shared" si="146"/>
        <v/>
      </c>
      <c r="BA314" s="10" t="str">
        <f t="shared" si="147"/>
        <v/>
      </c>
      <c r="BB314" s="10" t="str">
        <f t="shared" si="148"/>
        <v/>
      </c>
      <c r="BC314" s="10" t="str">
        <f t="shared" si="149"/>
        <v/>
      </c>
      <c r="BD314" s="10"/>
      <c r="BE314" s="10" t="str">
        <f t="shared" si="150"/>
        <v/>
      </c>
      <c r="BG314" s="10" t="b">
        <f t="shared" si="153"/>
        <v>1</v>
      </c>
      <c r="BH314" s="10" t="b">
        <f t="shared" si="151"/>
        <v>1</v>
      </c>
      <c r="BI314" s="10" t="b">
        <f t="shared" si="154"/>
        <v>0</v>
      </c>
      <c r="BJ314" s="10" t="b">
        <f t="shared" si="152"/>
        <v>0</v>
      </c>
    </row>
    <row r="315" spans="1:62" x14ac:dyDescent="0.35">
      <c r="A315" s="51"/>
      <c r="B315" s="28"/>
      <c r="C315" s="28" t="s">
        <v>4</v>
      </c>
      <c r="D315" s="28"/>
      <c r="E315" s="28" t="s">
        <v>4</v>
      </c>
      <c r="F315" s="28"/>
      <c r="G315" s="51" t="s">
        <v>4</v>
      </c>
      <c r="H315" s="28"/>
      <c r="I315" s="28" t="s">
        <v>4</v>
      </c>
      <c r="J315" s="28"/>
      <c r="K315" s="28" t="s">
        <v>4</v>
      </c>
      <c r="L315" s="28" t="s">
        <v>454</v>
      </c>
      <c r="M315" s="28"/>
      <c r="N315" s="28"/>
      <c r="O315" s="28" t="s">
        <v>4</v>
      </c>
      <c r="P315" s="51"/>
      <c r="Q315" s="28" t="s">
        <v>4</v>
      </c>
      <c r="R315" s="28"/>
      <c r="S315" s="28" t="s">
        <v>4</v>
      </c>
      <c r="T315" s="28"/>
      <c r="U315" s="28" t="s">
        <v>4</v>
      </c>
      <c r="V315" s="28"/>
      <c r="W315" s="28" t="s">
        <v>4</v>
      </c>
      <c r="X315" s="28"/>
      <c r="Y315" s="28" t="s">
        <v>4</v>
      </c>
      <c r="Z315" s="10" t="str">
        <f>IF(AND('Section 8'!$L$4=No,OR($BG315=FALSE,$BH315=FALSE)),Tab_NotReq,
IF(AND($A315="",$B315="",$D315="",$F315="",$H315="",$J315="",$P315="",$X315="",$AB315="",$AC315=""),"",
IF(COUNTIF($AB315:$BC315,Incomplete)&gt;=1,Incomplete_or_multiple_errors&amp;": "&amp;INDEX($AB$2:$BC$4,1,MATCH(Incomplete,$AB315:$BC315,0)),Complete)))</f>
        <v/>
      </c>
      <c r="AA315" s="27"/>
      <c r="AB315" s="10" t="str">
        <f t="shared" si="125"/>
        <v/>
      </c>
      <c r="AC315" s="10" t="str">
        <f>IF($AC$1=No,"",
IF(OR(BG315=FALSE,BH315=FALSE),"",
IF(AND(SUMPRODUCT(--(BI315:BI$1003=TRUE))=0,SUMPRODUCT(--(BJ315:BJ$1003=TRUE))=0),"",Incomplete)))</f>
        <v/>
      </c>
      <c r="AD315" s="10" t="str">
        <f t="shared" si="126"/>
        <v/>
      </c>
      <c r="AE315" s="10"/>
      <c r="AF315" s="10" t="str" cm="1">
        <f t="array" ref="AF315">IF(AF$1=No,"",IF(ISBLANK($A315)=TRUE,"",
IF(SUMPRODUCT(--('Section 11'!$C$4:$C$337=$A315))=0,Incomplete,Complete)))</f>
        <v/>
      </c>
      <c r="AG315" s="10" t="str">
        <f t="shared" si="127"/>
        <v/>
      </c>
      <c r="AH315" s="10" t="str">
        <f t="shared" si="128"/>
        <v/>
      </c>
      <c r="AI315" s="10" t="str">
        <f t="shared" si="129"/>
        <v/>
      </c>
      <c r="AJ315" s="10" t="str">
        <f t="shared" si="130"/>
        <v/>
      </c>
      <c r="AK315" s="10" t="str">
        <f t="shared" si="131"/>
        <v/>
      </c>
      <c r="AL315" s="10" t="str">
        <f t="shared" si="132"/>
        <v/>
      </c>
      <c r="AM315" s="10" t="str">
        <f t="shared" si="133"/>
        <v/>
      </c>
      <c r="AN315" s="10" t="str">
        <f t="shared" si="134"/>
        <v/>
      </c>
      <c r="AO315" s="10" t="str">
        <f t="shared" si="135"/>
        <v/>
      </c>
      <c r="AP315" s="10" t="str">
        <f t="shared" si="136"/>
        <v/>
      </c>
      <c r="AQ315" s="10" t="str">
        <f t="shared" si="137"/>
        <v/>
      </c>
      <c r="AR315" s="10" t="str">
        <f t="shared" si="138"/>
        <v/>
      </c>
      <c r="AS315" s="10" t="str">
        <f t="shared" si="139"/>
        <v/>
      </c>
      <c r="AT315" s="10" t="str">
        <f t="shared" si="140"/>
        <v/>
      </c>
      <c r="AU315" s="10" t="str">
        <f t="shared" si="141"/>
        <v/>
      </c>
      <c r="AV315" s="10" t="str">
        <f t="shared" si="142"/>
        <v/>
      </c>
      <c r="AW315" s="10" t="str">
        <f t="shared" si="143"/>
        <v/>
      </c>
      <c r="AX315" s="10" t="str">
        <f t="shared" si="144"/>
        <v/>
      </c>
      <c r="AY315" s="10" t="str">
        <f t="shared" si="145"/>
        <v/>
      </c>
      <c r="AZ315" s="10" t="str">
        <f t="shared" si="146"/>
        <v/>
      </c>
      <c r="BA315" s="10" t="str">
        <f t="shared" si="147"/>
        <v/>
      </c>
      <c r="BB315" s="10" t="str">
        <f t="shared" si="148"/>
        <v/>
      </c>
      <c r="BC315" s="10" t="str">
        <f t="shared" si="149"/>
        <v/>
      </c>
      <c r="BD315" s="10"/>
      <c r="BE315" s="10" t="str">
        <f t="shared" si="150"/>
        <v/>
      </c>
      <c r="BG315" s="10" t="b">
        <f t="shared" si="153"/>
        <v>1</v>
      </c>
      <c r="BH315" s="10" t="b">
        <f t="shared" si="151"/>
        <v>1</v>
      </c>
      <c r="BI315" s="10" t="b">
        <f t="shared" si="154"/>
        <v>0</v>
      </c>
      <c r="BJ315" s="10" t="b">
        <f t="shared" si="152"/>
        <v>0</v>
      </c>
    </row>
    <row r="316" spans="1:62" x14ac:dyDescent="0.35">
      <c r="A316" s="51"/>
      <c r="B316" s="28"/>
      <c r="C316" s="28" t="s">
        <v>4</v>
      </c>
      <c r="D316" s="28"/>
      <c r="E316" s="28" t="s">
        <v>4</v>
      </c>
      <c r="F316" s="28"/>
      <c r="G316" s="51" t="s">
        <v>4</v>
      </c>
      <c r="H316" s="28"/>
      <c r="I316" s="28" t="s">
        <v>4</v>
      </c>
      <c r="J316" s="28"/>
      <c r="K316" s="28" t="s">
        <v>4</v>
      </c>
      <c r="L316" s="28" t="s">
        <v>454</v>
      </c>
      <c r="M316" s="28"/>
      <c r="N316" s="28"/>
      <c r="O316" s="28" t="s">
        <v>4</v>
      </c>
      <c r="P316" s="51"/>
      <c r="Q316" s="28" t="s">
        <v>4</v>
      </c>
      <c r="R316" s="28"/>
      <c r="S316" s="28" t="s">
        <v>4</v>
      </c>
      <c r="T316" s="28"/>
      <c r="U316" s="28" t="s">
        <v>4</v>
      </c>
      <c r="V316" s="28"/>
      <c r="W316" s="28" t="s">
        <v>4</v>
      </c>
      <c r="X316" s="28"/>
      <c r="Y316" s="28" t="s">
        <v>4</v>
      </c>
      <c r="Z316" s="10" t="str">
        <f>IF(AND('Section 8'!$L$4=No,OR($BG316=FALSE,$BH316=FALSE)),Tab_NotReq,
IF(AND($A316="",$B316="",$D316="",$F316="",$H316="",$J316="",$P316="",$X316="",$AB316="",$AC316=""),"",
IF(COUNTIF($AB316:$BC316,Incomplete)&gt;=1,Incomplete_or_multiple_errors&amp;": "&amp;INDEX($AB$2:$BC$4,1,MATCH(Incomplete,$AB316:$BC316,0)),Complete)))</f>
        <v/>
      </c>
      <c r="AA316" s="27"/>
      <c r="AB316" s="10" t="str">
        <f t="shared" si="125"/>
        <v/>
      </c>
      <c r="AC316" s="10" t="str">
        <f>IF($AC$1=No,"",
IF(OR(BG316=FALSE,BH316=FALSE),"",
IF(AND(SUMPRODUCT(--(BI316:BI$1003=TRUE))=0,SUMPRODUCT(--(BJ316:BJ$1003=TRUE))=0),"",Incomplete)))</f>
        <v/>
      </c>
      <c r="AD316" s="10" t="str">
        <f t="shared" si="126"/>
        <v/>
      </c>
      <c r="AE316" s="10"/>
      <c r="AF316" s="10" t="str" cm="1">
        <f t="array" ref="AF316">IF(AF$1=No,"",IF(ISBLANK($A316)=TRUE,"",
IF(SUMPRODUCT(--('Section 11'!$C$4:$C$337=$A316))=0,Incomplete,Complete)))</f>
        <v/>
      </c>
      <c r="AG316" s="10" t="str">
        <f t="shared" si="127"/>
        <v/>
      </c>
      <c r="AH316" s="10" t="str">
        <f t="shared" si="128"/>
        <v/>
      </c>
      <c r="AI316" s="10" t="str">
        <f t="shared" si="129"/>
        <v/>
      </c>
      <c r="AJ316" s="10" t="str">
        <f t="shared" si="130"/>
        <v/>
      </c>
      <c r="AK316" s="10" t="str">
        <f t="shared" si="131"/>
        <v/>
      </c>
      <c r="AL316" s="10" t="str">
        <f t="shared" si="132"/>
        <v/>
      </c>
      <c r="AM316" s="10" t="str">
        <f t="shared" si="133"/>
        <v/>
      </c>
      <c r="AN316" s="10" t="str">
        <f t="shared" si="134"/>
        <v/>
      </c>
      <c r="AO316" s="10" t="str">
        <f t="shared" si="135"/>
        <v/>
      </c>
      <c r="AP316" s="10" t="str">
        <f t="shared" si="136"/>
        <v/>
      </c>
      <c r="AQ316" s="10" t="str">
        <f t="shared" si="137"/>
        <v/>
      </c>
      <c r="AR316" s="10" t="str">
        <f t="shared" si="138"/>
        <v/>
      </c>
      <c r="AS316" s="10" t="str">
        <f t="shared" si="139"/>
        <v/>
      </c>
      <c r="AT316" s="10" t="str">
        <f t="shared" si="140"/>
        <v/>
      </c>
      <c r="AU316" s="10" t="str">
        <f t="shared" si="141"/>
        <v/>
      </c>
      <c r="AV316" s="10" t="str">
        <f t="shared" si="142"/>
        <v/>
      </c>
      <c r="AW316" s="10" t="str">
        <f t="shared" si="143"/>
        <v/>
      </c>
      <c r="AX316" s="10" t="str">
        <f t="shared" si="144"/>
        <v/>
      </c>
      <c r="AY316" s="10" t="str">
        <f t="shared" si="145"/>
        <v/>
      </c>
      <c r="AZ316" s="10" t="str">
        <f t="shared" si="146"/>
        <v/>
      </c>
      <c r="BA316" s="10" t="str">
        <f t="shared" si="147"/>
        <v/>
      </c>
      <c r="BB316" s="10" t="str">
        <f t="shared" si="148"/>
        <v/>
      </c>
      <c r="BC316" s="10" t="str">
        <f t="shared" si="149"/>
        <v/>
      </c>
      <c r="BD316" s="10"/>
      <c r="BE316" s="10" t="str">
        <f t="shared" si="150"/>
        <v/>
      </c>
      <c r="BG316" s="10" t="b">
        <f t="shared" si="153"/>
        <v>1</v>
      </c>
      <c r="BH316" s="10" t="b">
        <f t="shared" si="151"/>
        <v>1</v>
      </c>
      <c r="BI316" s="10" t="b">
        <f t="shared" si="154"/>
        <v>0</v>
      </c>
      <c r="BJ316" s="10" t="b">
        <f t="shared" si="152"/>
        <v>0</v>
      </c>
    </row>
    <row r="317" spans="1:62" x14ac:dyDescent="0.35">
      <c r="A317" s="51"/>
      <c r="B317" s="28"/>
      <c r="C317" s="28" t="s">
        <v>4</v>
      </c>
      <c r="D317" s="28"/>
      <c r="E317" s="28" t="s">
        <v>4</v>
      </c>
      <c r="F317" s="28"/>
      <c r="G317" s="51" t="s">
        <v>4</v>
      </c>
      <c r="H317" s="28"/>
      <c r="I317" s="28" t="s">
        <v>4</v>
      </c>
      <c r="J317" s="28"/>
      <c r="K317" s="28" t="s">
        <v>4</v>
      </c>
      <c r="L317" s="28" t="s">
        <v>454</v>
      </c>
      <c r="M317" s="28"/>
      <c r="N317" s="28"/>
      <c r="O317" s="28" t="s">
        <v>4</v>
      </c>
      <c r="P317" s="51"/>
      <c r="Q317" s="28" t="s">
        <v>4</v>
      </c>
      <c r="R317" s="28"/>
      <c r="S317" s="28" t="s">
        <v>4</v>
      </c>
      <c r="T317" s="28"/>
      <c r="U317" s="28" t="s">
        <v>4</v>
      </c>
      <c r="V317" s="28"/>
      <c r="W317" s="28" t="s">
        <v>4</v>
      </c>
      <c r="X317" s="28"/>
      <c r="Y317" s="28" t="s">
        <v>4</v>
      </c>
      <c r="Z317" s="10" t="str">
        <f>IF(AND('Section 8'!$L$4=No,OR($BG317=FALSE,$BH317=FALSE)),Tab_NotReq,
IF(AND($A317="",$B317="",$D317="",$F317="",$H317="",$J317="",$P317="",$X317="",$AB317="",$AC317=""),"",
IF(COUNTIF($AB317:$BC317,Incomplete)&gt;=1,Incomplete_or_multiple_errors&amp;": "&amp;INDEX($AB$2:$BC$4,1,MATCH(Incomplete,$AB317:$BC317,0)),Complete)))</f>
        <v/>
      </c>
      <c r="AA317" s="27"/>
      <c r="AB317" s="10" t="str">
        <f t="shared" si="125"/>
        <v/>
      </c>
      <c r="AC317" s="10" t="str">
        <f>IF($AC$1=No,"",
IF(OR(BG317=FALSE,BH317=FALSE),"",
IF(AND(SUMPRODUCT(--(BI317:BI$1003=TRUE))=0,SUMPRODUCT(--(BJ317:BJ$1003=TRUE))=0),"",Incomplete)))</f>
        <v/>
      </c>
      <c r="AD317" s="10" t="str">
        <f t="shared" si="126"/>
        <v/>
      </c>
      <c r="AE317" s="10"/>
      <c r="AF317" s="10" t="str" cm="1">
        <f t="array" ref="AF317">IF(AF$1=No,"",IF(ISBLANK($A317)=TRUE,"",
IF(SUMPRODUCT(--('Section 11'!$C$4:$C$337=$A317))=0,Incomplete,Complete)))</f>
        <v/>
      </c>
      <c r="AG317" s="10" t="str">
        <f t="shared" si="127"/>
        <v/>
      </c>
      <c r="AH317" s="10" t="str">
        <f t="shared" si="128"/>
        <v/>
      </c>
      <c r="AI317" s="10" t="str">
        <f t="shared" si="129"/>
        <v/>
      </c>
      <c r="AJ317" s="10" t="str">
        <f t="shared" si="130"/>
        <v/>
      </c>
      <c r="AK317" s="10" t="str">
        <f t="shared" si="131"/>
        <v/>
      </c>
      <c r="AL317" s="10" t="str">
        <f t="shared" si="132"/>
        <v/>
      </c>
      <c r="AM317" s="10" t="str">
        <f t="shared" si="133"/>
        <v/>
      </c>
      <c r="AN317" s="10" t="str">
        <f t="shared" si="134"/>
        <v/>
      </c>
      <c r="AO317" s="10" t="str">
        <f t="shared" si="135"/>
        <v/>
      </c>
      <c r="AP317" s="10" t="str">
        <f t="shared" si="136"/>
        <v/>
      </c>
      <c r="AQ317" s="10" t="str">
        <f t="shared" si="137"/>
        <v/>
      </c>
      <c r="AR317" s="10" t="str">
        <f t="shared" si="138"/>
        <v/>
      </c>
      <c r="AS317" s="10" t="str">
        <f t="shared" si="139"/>
        <v/>
      </c>
      <c r="AT317" s="10" t="str">
        <f t="shared" si="140"/>
        <v/>
      </c>
      <c r="AU317" s="10" t="str">
        <f t="shared" si="141"/>
        <v/>
      </c>
      <c r="AV317" s="10" t="str">
        <f t="shared" si="142"/>
        <v/>
      </c>
      <c r="AW317" s="10" t="str">
        <f t="shared" si="143"/>
        <v/>
      </c>
      <c r="AX317" s="10" t="str">
        <f t="shared" si="144"/>
        <v/>
      </c>
      <c r="AY317" s="10" t="str">
        <f t="shared" si="145"/>
        <v/>
      </c>
      <c r="AZ317" s="10" t="str">
        <f t="shared" si="146"/>
        <v/>
      </c>
      <c r="BA317" s="10" t="str">
        <f t="shared" si="147"/>
        <v/>
      </c>
      <c r="BB317" s="10" t="str">
        <f t="shared" si="148"/>
        <v/>
      </c>
      <c r="BC317" s="10" t="str">
        <f t="shared" si="149"/>
        <v/>
      </c>
      <c r="BD317" s="10"/>
      <c r="BE317" s="10" t="str">
        <f t="shared" si="150"/>
        <v/>
      </c>
      <c r="BG317" s="10" t="b">
        <f t="shared" si="153"/>
        <v>1</v>
      </c>
      <c r="BH317" s="10" t="b">
        <f t="shared" si="151"/>
        <v>1</v>
      </c>
      <c r="BI317" s="10" t="b">
        <f t="shared" si="154"/>
        <v>0</v>
      </c>
      <c r="BJ317" s="10" t="b">
        <f t="shared" si="152"/>
        <v>0</v>
      </c>
    </row>
    <row r="318" spans="1:62" x14ac:dyDescent="0.35">
      <c r="A318" s="51"/>
      <c r="B318" s="28"/>
      <c r="C318" s="28" t="s">
        <v>4</v>
      </c>
      <c r="D318" s="28"/>
      <c r="E318" s="28" t="s">
        <v>4</v>
      </c>
      <c r="F318" s="28"/>
      <c r="G318" s="51" t="s">
        <v>4</v>
      </c>
      <c r="H318" s="28"/>
      <c r="I318" s="28" t="s">
        <v>4</v>
      </c>
      <c r="J318" s="28"/>
      <c r="K318" s="28" t="s">
        <v>4</v>
      </c>
      <c r="L318" s="28" t="s">
        <v>454</v>
      </c>
      <c r="M318" s="28"/>
      <c r="N318" s="28"/>
      <c r="O318" s="28" t="s">
        <v>4</v>
      </c>
      <c r="P318" s="51"/>
      <c r="Q318" s="28" t="s">
        <v>4</v>
      </c>
      <c r="R318" s="28"/>
      <c r="S318" s="28" t="s">
        <v>4</v>
      </c>
      <c r="T318" s="28"/>
      <c r="U318" s="28" t="s">
        <v>4</v>
      </c>
      <c r="V318" s="28"/>
      <c r="W318" s="28" t="s">
        <v>4</v>
      </c>
      <c r="X318" s="28"/>
      <c r="Y318" s="28" t="s">
        <v>4</v>
      </c>
      <c r="Z318" s="10" t="str">
        <f>IF(AND('Section 8'!$L$4=No,OR($BG318=FALSE,$BH318=FALSE)),Tab_NotReq,
IF(AND($A318="",$B318="",$D318="",$F318="",$H318="",$J318="",$P318="",$X318="",$AB318="",$AC318=""),"",
IF(COUNTIF($AB318:$BC318,Incomplete)&gt;=1,Incomplete_or_multiple_errors&amp;": "&amp;INDEX($AB$2:$BC$4,1,MATCH(Incomplete,$AB318:$BC318,0)),Complete)))</f>
        <v/>
      </c>
      <c r="AA318" s="27"/>
      <c r="AB318" s="10" t="str">
        <f t="shared" si="125"/>
        <v/>
      </c>
      <c r="AC318" s="10" t="str">
        <f>IF($AC$1=No,"",
IF(OR(BG318=FALSE,BH318=FALSE),"",
IF(AND(SUMPRODUCT(--(BI318:BI$1003=TRUE))=0,SUMPRODUCT(--(BJ318:BJ$1003=TRUE))=0),"",Incomplete)))</f>
        <v/>
      </c>
      <c r="AD318" s="10" t="str">
        <f t="shared" si="126"/>
        <v/>
      </c>
      <c r="AE318" s="10"/>
      <c r="AF318" s="10" t="str" cm="1">
        <f t="array" ref="AF318">IF(AF$1=No,"",IF(ISBLANK($A318)=TRUE,"",
IF(SUMPRODUCT(--('Section 11'!$C$4:$C$337=$A318))=0,Incomplete,Complete)))</f>
        <v/>
      </c>
      <c r="AG318" s="10" t="str">
        <f t="shared" si="127"/>
        <v/>
      </c>
      <c r="AH318" s="10" t="str">
        <f t="shared" si="128"/>
        <v/>
      </c>
      <c r="AI318" s="10" t="str">
        <f t="shared" si="129"/>
        <v/>
      </c>
      <c r="AJ318" s="10" t="str">
        <f t="shared" si="130"/>
        <v/>
      </c>
      <c r="AK318" s="10" t="str">
        <f t="shared" si="131"/>
        <v/>
      </c>
      <c r="AL318" s="10" t="str">
        <f t="shared" si="132"/>
        <v/>
      </c>
      <c r="AM318" s="10" t="str">
        <f t="shared" si="133"/>
        <v/>
      </c>
      <c r="AN318" s="10" t="str">
        <f t="shared" si="134"/>
        <v/>
      </c>
      <c r="AO318" s="10" t="str">
        <f t="shared" si="135"/>
        <v/>
      </c>
      <c r="AP318" s="10" t="str">
        <f t="shared" si="136"/>
        <v/>
      </c>
      <c r="AQ318" s="10" t="str">
        <f t="shared" si="137"/>
        <v/>
      </c>
      <c r="AR318" s="10" t="str">
        <f t="shared" si="138"/>
        <v/>
      </c>
      <c r="AS318" s="10" t="str">
        <f t="shared" si="139"/>
        <v/>
      </c>
      <c r="AT318" s="10" t="str">
        <f t="shared" si="140"/>
        <v/>
      </c>
      <c r="AU318" s="10" t="str">
        <f t="shared" si="141"/>
        <v/>
      </c>
      <c r="AV318" s="10" t="str">
        <f t="shared" si="142"/>
        <v/>
      </c>
      <c r="AW318" s="10" t="str">
        <f t="shared" si="143"/>
        <v/>
      </c>
      <c r="AX318" s="10" t="str">
        <f t="shared" si="144"/>
        <v/>
      </c>
      <c r="AY318" s="10" t="str">
        <f t="shared" si="145"/>
        <v/>
      </c>
      <c r="AZ318" s="10" t="str">
        <f t="shared" si="146"/>
        <v/>
      </c>
      <c r="BA318" s="10" t="str">
        <f t="shared" si="147"/>
        <v/>
      </c>
      <c r="BB318" s="10" t="str">
        <f t="shared" si="148"/>
        <v/>
      </c>
      <c r="BC318" s="10" t="str">
        <f t="shared" si="149"/>
        <v/>
      </c>
      <c r="BD318" s="10"/>
      <c r="BE318" s="10" t="str">
        <f t="shared" si="150"/>
        <v/>
      </c>
      <c r="BG318" s="10" t="b">
        <f t="shared" si="153"/>
        <v>1</v>
      </c>
      <c r="BH318" s="10" t="b">
        <f t="shared" si="151"/>
        <v>1</v>
      </c>
      <c r="BI318" s="10" t="b">
        <f t="shared" si="154"/>
        <v>0</v>
      </c>
      <c r="BJ318" s="10" t="b">
        <f t="shared" si="152"/>
        <v>0</v>
      </c>
    </row>
    <row r="319" spans="1:62" x14ac:dyDescent="0.35">
      <c r="A319" s="51"/>
      <c r="B319" s="28"/>
      <c r="C319" s="28" t="s">
        <v>4</v>
      </c>
      <c r="D319" s="28"/>
      <c r="E319" s="28" t="s">
        <v>4</v>
      </c>
      <c r="F319" s="28"/>
      <c r="G319" s="51" t="s">
        <v>4</v>
      </c>
      <c r="H319" s="28"/>
      <c r="I319" s="28" t="s">
        <v>4</v>
      </c>
      <c r="J319" s="28"/>
      <c r="K319" s="28" t="s">
        <v>4</v>
      </c>
      <c r="L319" s="28" t="s">
        <v>454</v>
      </c>
      <c r="M319" s="28"/>
      <c r="N319" s="28"/>
      <c r="O319" s="28" t="s">
        <v>4</v>
      </c>
      <c r="P319" s="51"/>
      <c r="Q319" s="28" t="s">
        <v>4</v>
      </c>
      <c r="R319" s="28"/>
      <c r="S319" s="28" t="s">
        <v>4</v>
      </c>
      <c r="T319" s="28"/>
      <c r="U319" s="28" t="s">
        <v>4</v>
      </c>
      <c r="V319" s="28"/>
      <c r="W319" s="28" t="s">
        <v>4</v>
      </c>
      <c r="X319" s="28"/>
      <c r="Y319" s="28" t="s">
        <v>4</v>
      </c>
      <c r="Z319" s="10" t="str">
        <f>IF(AND('Section 8'!$L$4=No,OR($BG319=FALSE,$BH319=FALSE)),Tab_NotReq,
IF(AND($A319="",$B319="",$D319="",$F319="",$H319="",$J319="",$P319="",$X319="",$AB319="",$AC319=""),"",
IF(COUNTIF($AB319:$BC319,Incomplete)&gt;=1,Incomplete_or_multiple_errors&amp;": "&amp;INDEX($AB$2:$BC$4,1,MATCH(Incomplete,$AB319:$BC319,0)),Complete)))</f>
        <v/>
      </c>
      <c r="AA319" s="27"/>
      <c r="AB319" s="10" t="str">
        <f t="shared" si="125"/>
        <v/>
      </c>
      <c r="AC319" s="10" t="str">
        <f>IF($AC$1=No,"",
IF(OR(BG319=FALSE,BH319=FALSE),"",
IF(AND(SUMPRODUCT(--(BI319:BI$1003=TRUE))=0,SUMPRODUCT(--(BJ319:BJ$1003=TRUE))=0),"",Incomplete)))</f>
        <v/>
      </c>
      <c r="AD319" s="10" t="str">
        <f t="shared" si="126"/>
        <v/>
      </c>
      <c r="AE319" s="10"/>
      <c r="AF319" s="10" t="str" cm="1">
        <f t="array" ref="AF319">IF(AF$1=No,"",IF(ISBLANK($A319)=TRUE,"",
IF(SUMPRODUCT(--('Section 11'!$C$4:$C$337=$A319))=0,Incomplete,Complete)))</f>
        <v/>
      </c>
      <c r="AG319" s="10" t="str">
        <f t="shared" si="127"/>
        <v/>
      </c>
      <c r="AH319" s="10" t="str">
        <f t="shared" si="128"/>
        <v/>
      </c>
      <c r="AI319" s="10" t="str">
        <f t="shared" si="129"/>
        <v/>
      </c>
      <c r="AJ319" s="10" t="str">
        <f t="shared" si="130"/>
        <v/>
      </c>
      <c r="AK319" s="10" t="str">
        <f t="shared" si="131"/>
        <v/>
      </c>
      <c r="AL319" s="10" t="str">
        <f t="shared" si="132"/>
        <v/>
      </c>
      <c r="AM319" s="10" t="str">
        <f t="shared" si="133"/>
        <v/>
      </c>
      <c r="AN319" s="10" t="str">
        <f t="shared" si="134"/>
        <v/>
      </c>
      <c r="AO319" s="10" t="str">
        <f t="shared" si="135"/>
        <v/>
      </c>
      <c r="AP319" s="10" t="str">
        <f t="shared" si="136"/>
        <v/>
      </c>
      <c r="AQ319" s="10" t="str">
        <f t="shared" si="137"/>
        <v/>
      </c>
      <c r="AR319" s="10" t="str">
        <f t="shared" si="138"/>
        <v/>
      </c>
      <c r="AS319" s="10" t="str">
        <f t="shared" si="139"/>
        <v/>
      </c>
      <c r="AT319" s="10" t="str">
        <f t="shared" si="140"/>
        <v/>
      </c>
      <c r="AU319" s="10" t="str">
        <f t="shared" si="141"/>
        <v/>
      </c>
      <c r="AV319" s="10" t="str">
        <f t="shared" si="142"/>
        <v/>
      </c>
      <c r="AW319" s="10" t="str">
        <f t="shared" si="143"/>
        <v/>
      </c>
      <c r="AX319" s="10" t="str">
        <f t="shared" si="144"/>
        <v/>
      </c>
      <c r="AY319" s="10" t="str">
        <f t="shared" si="145"/>
        <v/>
      </c>
      <c r="AZ319" s="10" t="str">
        <f t="shared" si="146"/>
        <v/>
      </c>
      <c r="BA319" s="10" t="str">
        <f t="shared" si="147"/>
        <v/>
      </c>
      <c r="BB319" s="10" t="str">
        <f t="shared" si="148"/>
        <v/>
      </c>
      <c r="BC319" s="10" t="str">
        <f t="shared" si="149"/>
        <v/>
      </c>
      <c r="BD319" s="10"/>
      <c r="BE319" s="10" t="str">
        <f t="shared" si="150"/>
        <v/>
      </c>
      <c r="BG319" s="10" t="b">
        <f t="shared" si="153"/>
        <v>1</v>
      </c>
      <c r="BH319" s="10" t="b">
        <f t="shared" si="151"/>
        <v>1</v>
      </c>
      <c r="BI319" s="10" t="b">
        <f t="shared" si="154"/>
        <v>0</v>
      </c>
      <c r="BJ319" s="10" t="b">
        <f t="shared" si="152"/>
        <v>0</v>
      </c>
    </row>
    <row r="320" spans="1:62" x14ac:dyDescent="0.35">
      <c r="A320" s="51"/>
      <c r="B320" s="28"/>
      <c r="C320" s="28" t="s">
        <v>4</v>
      </c>
      <c r="D320" s="28"/>
      <c r="E320" s="28" t="s">
        <v>4</v>
      </c>
      <c r="F320" s="28"/>
      <c r="G320" s="51" t="s">
        <v>4</v>
      </c>
      <c r="H320" s="28"/>
      <c r="I320" s="28" t="s">
        <v>4</v>
      </c>
      <c r="J320" s="28"/>
      <c r="K320" s="28" t="s">
        <v>4</v>
      </c>
      <c r="L320" s="28" t="s">
        <v>454</v>
      </c>
      <c r="M320" s="28"/>
      <c r="N320" s="28"/>
      <c r="O320" s="28" t="s">
        <v>4</v>
      </c>
      <c r="P320" s="51"/>
      <c r="Q320" s="28" t="s">
        <v>4</v>
      </c>
      <c r="R320" s="28"/>
      <c r="S320" s="28" t="s">
        <v>4</v>
      </c>
      <c r="T320" s="28"/>
      <c r="U320" s="28" t="s">
        <v>4</v>
      </c>
      <c r="V320" s="28"/>
      <c r="W320" s="28" t="s">
        <v>4</v>
      </c>
      <c r="X320" s="28"/>
      <c r="Y320" s="28" t="s">
        <v>4</v>
      </c>
      <c r="Z320" s="10" t="str">
        <f>IF(AND('Section 8'!$L$4=No,OR($BG320=FALSE,$BH320=FALSE)),Tab_NotReq,
IF(AND($A320="",$B320="",$D320="",$F320="",$H320="",$J320="",$P320="",$X320="",$AB320="",$AC320=""),"",
IF(COUNTIF($AB320:$BC320,Incomplete)&gt;=1,Incomplete_or_multiple_errors&amp;": "&amp;INDEX($AB$2:$BC$4,1,MATCH(Incomplete,$AB320:$BC320,0)),Complete)))</f>
        <v/>
      </c>
      <c r="AA320" s="27"/>
      <c r="AB320" s="10" t="str">
        <f t="shared" si="125"/>
        <v/>
      </c>
      <c r="AC320" s="10" t="str">
        <f>IF($AC$1=No,"",
IF(OR(BG320=FALSE,BH320=FALSE),"",
IF(AND(SUMPRODUCT(--(BI320:BI$1003=TRUE))=0,SUMPRODUCT(--(BJ320:BJ$1003=TRUE))=0),"",Incomplete)))</f>
        <v/>
      </c>
      <c r="AD320" s="10" t="str">
        <f t="shared" si="126"/>
        <v/>
      </c>
      <c r="AE320" s="10"/>
      <c r="AF320" s="10" t="str" cm="1">
        <f t="array" ref="AF320">IF(AF$1=No,"",IF(ISBLANK($A320)=TRUE,"",
IF(SUMPRODUCT(--('Section 11'!$C$4:$C$337=$A320))=0,Incomplete,Complete)))</f>
        <v/>
      </c>
      <c r="AG320" s="10" t="str">
        <f t="shared" si="127"/>
        <v/>
      </c>
      <c r="AH320" s="10" t="str">
        <f t="shared" si="128"/>
        <v/>
      </c>
      <c r="AI320" s="10" t="str">
        <f t="shared" si="129"/>
        <v/>
      </c>
      <c r="AJ320" s="10" t="str">
        <f t="shared" si="130"/>
        <v/>
      </c>
      <c r="AK320" s="10" t="str">
        <f t="shared" si="131"/>
        <v/>
      </c>
      <c r="AL320" s="10" t="str">
        <f t="shared" si="132"/>
        <v/>
      </c>
      <c r="AM320" s="10" t="str">
        <f t="shared" si="133"/>
        <v/>
      </c>
      <c r="AN320" s="10" t="str">
        <f t="shared" si="134"/>
        <v/>
      </c>
      <c r="AO320" s="10" t="str">
        <f t="shared" si="135"/>
        <v/>
      </c>
      <c r="AP320" s="10" t="str">
        <f t="shared" si="136"/>
        <v/>
      </c>
      <c r="AQ320" s="10" t="str">
        <f t="shared" si="137"/>
        <v/>
      </c>
      <c r="AR320" s="10" t="str">
        <f t="shared" si="138"/>
        <v/>
      </c>
      <c r="AS320" s="10" t="str">
        <f t="shared" si="139"/>
        <v/>
      </c>
      <c r="AT320" s="10" t="str">
        <f t="shared" si="140"/>
        <v/>
      </c>
      <c r="AU320" s="10" t="str">
        <f t="shared" si="141"/>
        <v/>
      </c>
      <c r="AV320" s="10" t="str">
        <f t="shared" si="142"/>
        <v/>
      </c>
      <c r="AW320" s="10" t="str">
        <f t="shared" si="143"/>
        <v/>
      </c>
      <c r="AX320" s="10" t="str">
        <f t="shared" si="144"/>
        <v/>
      </c>
      <c r="AY320" s="10" t="str">
        <f t="shared" si="145"/>
        <v/>
      </c>
      <c r="AZ320" s="10" t="str">
        <f t="shared" si="146"/>
        <v/>
      </c>
      <c r="BA320" s="10" t="str">
        <f t="shared" si="147"/>
        <v/>
      </c>
      <c r="BB320" s="10" t="str">
        <f t="shared" si="148"/>
        <v/>
      </c>
      <c r="BC320" s="10" t="str">
        <f t="shared" si="149"/>
        <v/>
      </c>
      <c r="BD320" s="10"/>
      <c r="BE320" s="10" t="str">
        <f t="shared" si="150"/>
        <v/>
      </c>
      <c r="BG320" s="10" t="b">
        <f t="shared" si="153"/>
        <v>1</v>
      </c>
      <c r="BH320" s="10" t="b">
        <f t="shared" si="151"/>
        <v>1</v>
      </c>
      <c r="BI320" s="10" t="b">
        <f t="shared" si="154"/>
        <v>0</v>
      </c>
      <c r="BJ320" s="10" t="b">
        <f t="shared" si="152"/>
        <v>0</v>
      </c>
    </row>
    <row r="321" spans="1:62" x14ac:dyDescent="0.35">
      <c r="A321" s="51"/>
      <c r="B321" s="28"/>
      <c r="C321" s="28" t="s">
        <v>4</v>
      </c>
      <c r="D321" s="28"/>
      <c r="E321" s="28" t="s">
        <v>4</v>
      </c>
      <c r="F321" s="28"/>
      <c r="G321" s="51" t="s">
        <v>4</v>
      </c>
      <c r="H321" s="28"/>
      <c r="I321" s="28" t="s">
        <v>4</v>
      </c>
      <c r="J321" s="28"/>
      <c r="K321" s="28" t="s">
        <v>4</v>
      </c>
      <c r="L321" s="28" t="s">
        <v>454</v>
      </c>
      <c r="M321" s="28"/>
      <c r="N321" s="28"/>
      <c r="O321" s="28" t="s">
        <v>4</v>
      </c>
      <c r="P321" s="51"/>
      <c r="Q321" s="28" t="s">
        <v>4</v>
      </c>
      <c r="R321" s="28"/>
      <c r="S321" s="28" t="s">
        <v>4</v>
      </c>
      <c r="T321" s="28"/>
      <c r="U321" s="28" t="s">
        <v>4</v>
      </c>
      <c r="V321" s="28"/>
      <c r="W321" s="28" t="s">
        <v>4</v>
      </c>
      <c r="X321" s="28"/>
      <c r="Y321" s="28" t="s">
        <v>4</v>
      </c>
      <c r="Z321" s="10" t="str">
        <f>IF(AND('Section 8'!$L$4=No,OR($BG321=FALSE,$BH321=FALSE)),Tab_NotReq,
IF(AND($A321="",$B321="",$D321="",$F321="",$H321="",$J321="",$P321="",$X321="",$AB321="",$AC321=""),"",
IF(COUNTIF($AB321:$BC321,Incomplete)&gt;=1,Incomplete_or_multiple_errors&amp;": "&amp;INDEX($AB$2:$BC$4,1,MATCH(Incomplete,$AB321:$BC321,0)),Complete)))</f>
        <v/>
      </c>
      <c r="AA321" s="27"/>
      <c r="AB321" s="10" t="str">
        <f t="shared" si="125"/>
        <v/>
      </c>
      <c r="AC321" s="10" t="str">
        <f>IF($AC$1=No,"",
IF(OR(BG321=FALSE,BH321=FALSE),"",
IF(AND(SUMPRODUCT(--(BI321:BI$1003=TRUE))=0,SUMPRODUCT(--(BJ321:BJ$1003=TRUE))=0),"",Incomplete)))</f>
        <v/>
      </c>
      <c r="AD321" s="10" t="str">
        <f t="shared" si="126"/>
        <v/>
      </c>
      <c r="AE321" s="10"/>
      <c r="AF321" s="10" t="str" cm="1">
        <f t="array" ref="AF321">IF(AF$1=No,"",IF(ISBLANK($A321)=TRUE,"",
IF(SUMPRODUCT(--('Section 11'!$C$4:$C$337=$A321))=0,Incomplete,Complete)))</f>
        <v/>
      </c>
      <c r="AG321" s="10" t="str">
        <f t="shared" si="127"/>
        <v/>
      </c>
      <c r="AH321" s="10" t="str">
        <f t="shared" si="128"/>
        <v/>
      </c>
      <c r="AI321" s="10" t="str">
        <f t="shared" si="129"/>
        <v/>
      </c>
      <c r="AJ321" s="10" t="str">
        <f t="shared" si="130"/>
        <v/>
      </c>
      <c r="AK321" s="10" t="str">
        <f t="shared" si="131"/>
        <v/>
      </c>
      <c r="AL321" s="10" t="str">
        <f t="shared" si="132"/>
        <v/>
      </c>
      <c r="AM321" s="10" t="str">
        <f t="shared" si="133"/>
        <v/>
      </c>
      <c r="AN321" s="10" t="str">
        <f t="shared" si="134"/>
        <v/>
      </c>
      <c r="AO321" s="10" t="str">
        <f t="shared" si="135"/>
        <v/>
      </c>
      <c r="AP321" s="10" t="str">
        <f t="shared" si="136"/>
        <v/>
      </c>
      <c r="AQ321" s="10" t="str">
        <f t="shared" si="137"/>
        <v/>
      </c>
      <c r="AR321" s="10" t="str">
        <f t="shared" si="138"/>
        <v/>
      </c>
      <c r="AS321" s="10" t="str">
        <f t="shared" si="139"/>
        <v/>
      </c>
      <c r="AT321" s="10" t="str">
        <f t="shared" si="140"/>
        <v/>
      </c>
      <c r="AU321" s="10" t="str">
        <f t="shared" si="141"/>
        <v/>
      </c>
      <c r="AV321" s="10" t="str">
        <f t="shared" si="142"/>
        <v/>
      </c>
      <c r="AW321" s="10" t="str">
        <f t="shared" si="143"/>
        <v/>
      </c>
      <c r="AX321" s="10" t="str">
        <f t="shared" si="144"/>
        <v/>
      </c>
      <c r="AY321" s="10" t="str">
        <f t="shared" si="145"/>
        <v/>
      </c>
      <c r="AZ321" s="10" t="str">
        <f t="shared" si="146"/>
        <v/>
      </c>
      <c r="BA321" s="10" t="str">
        <f t="shared" si="147"/>
        <v/>
      </c>
      <c r="BB321" s="10" t="str">
        <f t="shared" si="148"/>
        <v/>
      </c>
      <c r="BC321" s="10" t="str">
        <f t="shared" si="149"/>
        <v/>
      </c>
      <c r="BD321" s="10"/>
      <c r="BE321" s="10" t="str">
        <f t="shared" si="150"/>
        <v/>
      </c>
      <c r="BG321" s="10" t="b">
        <f t="shared" si="153"/>
        <v>1</v>
      </c>
      <c r="BH321" s="10" t="b">
        <f t="shared" si="151"/>
        <v>1</v>
      </c>
      <c r="BI321" s="10" t="b">
        <f t="shared" si="154"/>
        <v>0</v>
      </c>
      <c r="BJ321" s="10" t="b">
        <f t="shared" si="152"/>
        <v>0</v>
      </c>
    </row>
    <row r="322" spans="1:62" x14ac:dyDescent="0.35">
      <c r="A322" s="51"/>
      <c r="B322" s="28"/>
      <c r="C322" s="28" t="s">
        <v>4</v>
      </c>
      <c r="D322" s="28"/>
      <c r="E322" s="28" t="s">
        <v>4</v>
      </c>
      <c r="F322" s="28"/>
      <c r="G322" s="51" t="s">
        <v>4</v>
      </c>
      <c r="H322" s="28"/>
      <c r="I322" s="28" t="s">
        <v>4</v>
      </c>
      <c r="J322" s="28"/>
      <c r="K322" s="28" t="s">
        <v>4</v>
      </c>
      <c r="L322" s="28" t="s">
        <v>454</v>
      </c>
      <c r="M322" s="28"/>
      <c r="N322" s="28"/>
      <c r="O322" s="28" t="s">
        <v>4</v>
      </c>
      <c r="P322" s="51"/>
      <c r="Q322" s="28" t="s">
        <v>4</v>
      </c>
      <c r="R322" s="28"/>
      <c r="S322" s="28" t="s">
        <v>4</v>
      </c>
      <c r="T322" s="28"/>
      <c r="U322" s="28" t="s">
        <v>4</v>
      </c>
      <c r="V322" s="28"/>
      <c r="W322" s="28" t="s">
        <v>4</v>
      </c>
      <c r="X322" s="28"/>
      <c r="Y322" s="28" t="s">
        <v>4</v>
      </c>
      <c r="Z322" s="10" t="str">
        <f>IF(AND('Section 8'!$L$4=No,OR($BG322=FALSE,$BH322=FALSE)),Tab_NotReq,
IF(AND($A322="",$B322="",$D322="",$F322="",$H322="",$J322="",$P322="",$X322="",$AB322="",$AC322=""),"",
IF(COUNTIF($AB322:$BC322,Incomplete)&gt;=1,Incomplete_or_multiple_errors&amp;": "&amp;INDEX($AB$2:$BC$4,1,MATCH(Incomplete,$AB322:$BC322,0)),Complete)))</f>
        <v/>
      </c>
      <c r="AA322" s="27"/>
      <c r="AB322" s="10" t="str">
        <f t="shared" si="125"/>
        <v/>
      </c>
      <c r="AC322" s="10" t="str">
        <f>IF($AC$1=No,"",
IF(OR(BG322=FALSE,BH322=FALSE),"",
IF(AND(SUMPRODUCT(--(BI322:BI$1003=TRUE))=0,SUMPRODUCT(--(BJ322:BJ$1003=TRUE))=0),"",Incomplete)))</f>
        <v/>
      </c>
      <c r="AD322" s="10" t="str">
        <f t="shared" si="126"/>
        <v/>
      </c>
      <c r="AE322" s="10"/>
      <c r="AF322" s="10" t="str" cm="1">
        <f t="array" ref="AF322">IF(AF$1=No,"",IF(ISBLANK($A322)=TRUE,"",
IF(SUMPRODUCT(--('Section 11'!$C$4:$C$337=$A322))=0,Incomplete,Complete)))</f>
        <v/>
      </c>
      <c r="AG322" s="10" t="str">
        <f t="shared" si="127"/>
        <v/>
      </c>
      <c r="AH322" s="10" t="str">
        <f t="shared" si="128"/>
        <v/>
      </c>
      <c r="AI322" s="10" t="str">
        <f t="shared" si="129"/>
        <v/>
      </c>
      <c r="AJ322" s="10" t="str">
        <f t="shared" si="130"/>
        <v/>
      </c>
      <c r="AK322" s="10" t="str">
        <f t="shared" si="131"/>
        <v/>
      </c>
      <c r="AL322" s="10" t="str">
        <f t="shared" si="132"/>
        <v/>
      </c>
      <c r="AM322" s="10" t="str">
        <f t="shared" si="133"/>
        <v/>
      </c>
      <c r="AN322" s="10" t="str">
        <f t="shared" si="134"/>
        <v/>
      </c>
      <c r="AO322" s="10" t="str">
        <f t="shared" si="135"/>
        <v/>
      </c>
      <c r="AP322" s="10" t="str">
        <f t="shared" si="136"/>
        <v/>
      </c>
      <c r="AQ322" s="10" t="str">
        <f t="shared" si="137"/>
        <v/>
      </c>
      <c r="AR322" s="10" t="str">
        <f t="shared" si="138"/>
        <v/>
      </c>
      <c r="AS322" s="10" t="str">
        <f t="shared" si="139"/>
        <v/>
      </c>
      <c r="AT322" s="10" t="str">
        <f t="shared" si="140"/>
        <v/>
      </c>
      <c r="AU322" s="10" t="str">
        <f t="shared" si="141"/>
        <v/>
      </c>
      <c r="AV322" s="10" t="str">
        <f t="shared" si="142"/>
        <v/>
      </c>
      <c r="AW322" s="10" t="str">
        <f t="shared" si="143"/>
        <v/>
      </c>
      <c r="AX322" s="10" t="str">
        <f t="shared" si="144"/>
        <v/>
      </c>
      <c r="AY322" s="10" t="str">
        <f t="shared" si="145"/>
        <v/>
      </c>
      <c r="AZ322" s="10" t="str">
        <f t="shared" si="146"/>
        <v/>
      </c>
      <c r="BA322" s="10" t="str">
        <f t="shared" si="147"/>
        <v/>
      </c>
      <c r="BB322" s="10" t="str">
        <f t="shared" si="148"/>
        <v/>
      </c>
      <c r="BC322" s="10" t="str">
        <f t="shared" si="149"/>
        <v/>
      </c>
      <c r="BD322" s="10"/>
      <c r="BE322" s="10" t="str">
        <f t="shared" si="150"/>
        <v/>
      </c>
      <c r="BG322" s="10" t="b">
        <f t="shared" si="153"/>
        <v>1</v>
      </c>
      <c r="BH322" s="10" t="b">
        <f t="shared" si="151"/>
        <v>1</v>
      </c>
      <c r="BI322" s="10" t="b">
        <f t="shared" si="154"/>
        <v>0</v>
      </c>
      <c r="BJ322" s="10" t="b">
        <f t="shared" si="152"/>
        <v>0</v>
      </c>
    </row>
    <row r="323" spans="1:62" x14ac:dyDescent="0.35">
      <c r="A323" s="51"/>
      <c r="B323" s="28"/>
      <c r="C323" s="28" t="s">
        <v>4</v>
      </c>
      <c r="D323" s="28"/>
      <c r="E323" s="28" t="s">
        <v>4</v>
      </c>
      <c r="F323" s="28"/>
      <c r="G323" s="51" t="s">
        <v>4</v>
      </c>
      <c r="H323" s="28"/>
      <c r="I323" s="28" t="s">
        <v>4</v>
      </c>
      <c r="J323" s="28"/>
      <c r="K323" s="28" t="s">
        <v>4</v>
      </c>
      <c r="L323" s="28" t="s">
        <v>454</v>
      </c>
      <c r="M323" s="28"/>
      <c r="N323" s="28"/>
      <c r="O323" s="28" t="s">
        <v>4</v>
      </c>
      <c r="P323" s="51"/>
      <c r="Q323" s="28" t="s">
        <v>4</v>
      </c>
      <c r="R323" s="28"/>
      <c r="S323" s="28" t="s">
        <v>4</v>
      </c>
      <c r="T323" s="28"/>
      <c r="U323" s="28" t="s">
        <v>4</v>
      </c>
      <c r="V323" s="28"/>
      <c r="W323" s="28" t="s">
        <v>4</v>
      </c>
      <c r="X323" s="28"/>
      <c r="Y323" s="28" t="s">
        <v>4</v>
      </c>
      <c r="Z323" s="10" t="str">
        <f>IF(AND('Section 8'!$L$4=No,OR($BG323=FALSE,$BH323=FALSE)),Tab_NotReq,
IF(AND($A323="",$B323="",$D323="",$F323="",$H323="",$J323="",$P323="",$X323="",$AB323="",$AC323=""),"",
IF(COUNTIF($AB323:$BC323,Incomplete)&gt;=1,Incomplete_or_multiple_errors&amp;": "&amp;INDEX($AB$2:$BC$4,1,MATCH(Incomplete,$AB323:$BC323,0)),Complete)))</f>
        <v/>
      </c>
      <c r="AA323" s="27"/>
      <c r="AB323" s="10" t="str">
        <f t="shared" si="125"/>
        <v/>
      </c>
      <c r="AC323" s="10" t="str">
        <f>IF($AC$1=No,"",
IF(OR(BG323=FALSE,BH323=FALSE),"",
IF(AND(SUMPRODUCT(--(BI323:BI$1003=TRUE))=0,SUMPRODUCT(--(BJ323:BJ$1003=TRUE))=0),"",Incomplete)))</f>
        <v/>
      </c>
      <c r="AD323" s="10" t="str">
        <f t="shared" si="126"/>
        <v/>
      </c>
      <c r="AE323" s="10"/>
      <c r="AF323" s="10" t="str" cm="1">
        <f t="array" ref="AF323">IF(AF$1=No,"",IF(ISBLANK($A323)=TRUE,"",
IF(SUMPRODUCT(--('Section 11'!$C$4:$C$337=$A323))=0,Incomplete,Complete)))</f>
        <v/>
      </c>
      <c r="AG323" s="10" t="str">
        <f t="shared" si="127"/>
        <v/>
      </c>
      <c r="AH323" s="10" t="str">
        <f t="shared" si="128"/>
        <v/>
      </c>
      <c r="AI323" s="10" t="str">
        <f t="shared" si="129"/>
        <v/>
      </c>
      <c r="AJ323" s="10" t="str">
        <f t="shared" si="130"/>
        <v/>
      </c>
      <c r="AK323" s="10" t="str">
        <f t="shared" si="131"/>
        <v/>
      </c>
      <c r="AL323" s="10" t="str">
        <f t="shared" si="132"/>
        <v/>
      </c>
      <c r="AM323" s="10" t="str">
        <f t="shared" si="133"/>
        <v/>
      </c>
      <c r="AN323" s="10" t="str">
        <f t="shared" si="134"/>
        <v/>
      </c>
      <c r="AO323" s="10" t="str">
        <f t="shared" si="135"/>
        <v/>
      </c>
      <c r="AP323" s="10" t="str">
        <f t="shared" si="136"/>
        <v/>
      </c>
      <c r="AQ323" s="10" t="str">
        <f t="shared" si="137"/>
        <v/>
      </c>
      <c r="AR323" s="10" t="str">
        <f t="shared" si="138"/>
        <v/>
      </c>
      <c r="AS323" s="10" t="str">
        <f t="shared" si="139"/>
        <v/>
      </c>
      <c r="AT323" s="10" t="str">
        <f t="shared" si="140"/>
        <v/>
      </c>
      <c r="AU323" s="10" t="str">
        <f t="shared" si="141"/>
        <v/>
      </c>
      <c r="AV323" s="10" t="str">
        <f t="shared" si="142"/>
        <v/>
      </c>
      <c r="AW323" s="10" t="str">
        <f t="shared" si="143"/>
        <v/>
      </c>
      <c r="AX323" s="10" t="str">
        <f t="shared" si="144"/>
        <v/>
      </c>
      <c r="AY323" s="10" t="str">
        <f t="shared" si="145"/>
        <v/>
      </c>
      <c r="AZ323" s="10" t="str">
        <f t="shared" si="146"/>
        <v/>
      </c>
      <c r="BA323" s="10" t="str">
        <f t="shared" si="147"/>
        <v/>
      </c>
      <c r="BB323" s="10" t="str">
        <f t="shared" si="148"/>
        <v/>
      </c>
      <c r="BC323" s="10" t="str">
        <f t="shared" si="149"/>
        <v/>
      </c>
      <c r="BD323" s="10"/>
      <c r="BE323" s="10" t="str">
        <f t="shared" si="150"/>
        <v/>
      </c>
      <c r="BG323" s="10" t="b">
        <f t="shared" si="153"/>
        <v>1</v>
      </c>
      <c r="BH323" s="10" t="b">
        <f t="shared" si="151"/>
        <v>1</v>
      </c>
      <c r="BI323" s="10" t="b">
        <f t="shared" si="154"/>
        <v>0</v>
      </c>
      <c r="BJ323" s="10" t="b">
        <f t="shared" si="152"/>
        <v>0</v>
      </c>
    </row>
    <row r="324" spans="1:62" x14ac:dyDescent="0.35">
      <c r="A324" s="51"/>
      <c r="B324" s="28"/>
      <c r="C324" s="28" t="s">
        <v>4</v>
      </c>
      <c r="D324" s="28"/>
      <c r="E324" s="28" t="s">
        <v>4</v>
      </c>
      <c r="F324" s="28"/>
      <c r="G324" s="51" t="s">
        <v>4</v>
      </c>
      <c r="H324" s="28"/>
      <c r="I324" s="28" t="s">
        <v>4</v>
      </c>
      <c r="J324" s="28"/>
      <c r="K324" s="28" t="s">
        <v>4</v>
      </c>
      <c r="L324" s="28" t="s">
        <v>454</v>
      </c>
      <c r="M324" s="28"/>
      <c r="N324" s="28"/>
      <c r="O324" s="28" t="s">
        <v>4</v>
      </c>
      <c r="P324" s="51"/>
      <c r="Q324" s="28" t="s">
        <v>4</v>
      </c>
      <c r="R324" s="28"/>
      <c r="S324" s="28" t="s">
        <v>4</v>
      </c>
      <c r="T324" s="28"/>
      <c r="U324" s="28" t="s">
        <v>4</v>
      </c>
      <c r="V324" s="28"/>
      <c r="W324" s="28" t="s">
        <v>4</v>
      </c>
      <c r="X324" s="28"/>
      <c r="Y324" s="28" t="s">
        <v>4</v>
      </c>
      <c r="Z324" s="10" t="str">
        <f>IF(AND('Section 8'!$L$4=No,OR($BG324=FALSE,$BH324=FALSE)),Tab_NotReq,
IF(AND($A324="",$B324="",$D324="",$F324="",$H324="",$J324="",$P324="",$X324="",$AB324="",$AC324=""),"",
IF(COUNTIF($AB324:$BC324,Incomplete)&gt;=1,Incomplete_or_multiple_errors&amp;": "&amp;INDEX($AB$2:$BC$4,1,MATCH(Incomplete,$AB324:$BC324,0)),Complete)))</f>
        <v/>
      </c>
      <c r="AA324" s="27"/>
      <c r="AB324" s="10" t="str">
        <f t="shared" ref="AB324:AB387" si="155">IF(AB$1=No,"",
IF(AND(
$A324="", OR(BG324=FALSE,BH324=FALSE)),
Incomplete,""))</f>
        <v/>
      </c>
      <c r="AC324" s="10" t="str">
        <f>IF($AC$1=No,"",
IF(OR(BG324=FALSE,BH324=FALSE),"",
IF(AND(SUMPRODUCT(--(BI324:BI$1003=TRUE))=0,SUMPRODUCT(--(BJ324:BJ$1003=TRUE))=0),"",Incomplete)))</f>
        <v/>
      </c>
      <c r="AD324" s="10" t="str">
        <f t="shared" ref="AD324:AD387" si="156">IF(AD$1=No,"",IF($A324="", "",
IF(AND(L324=Not_reasonably_accessible, OR(M324&lt;&gt;"",N324&lt;&gt;"",AND(O324&lt;&gt;"",O324&lt;&gt;No))=TRUE)=TRUE, Incomplete, "")))</f>
        <v/>
      </c>
      <c r="AE324" s="10"/>
      <c r="AF324" s="10" t="str" cm="1">
        <f t="array" ref="AF324">IF(AF$1=No,"",IF(ISBLANK($A324)=TRUE,"",
IF(SUMPRODUCT(--('Section 11'!$C$4:$C$337=$A324))=0,Incomplete,Complete)))</f>
        <v/>
      </c>
      <c r="AG324" s="10" t="str">
        <f t="shared" ref="AG324:AG387" si="157">IF($AG$1=No,"",IF($A324="","",IF(B324="",Incomplete,IF(ISERROR(VLOOKUP(B324,APP_Codes,1,FALSE))=TRUE,Incomplete,Complete))))</f>
        <v/>
      </c>
      <c r="AH324" s="10" t="str">
        <f t="shared" ref="AH324:AH387" si="158">IF($AH$1=No,"",IF($A324="","",IF(C324="",Incomplete,IF(ISERROR(VLOOKUP(C324,YesNo_CBI,1,FALSE))=TRUE,Incomplete,Complete))))</f>
        <v/>
      </c>
      <c r="AI324" s="10" t="str">
        <f t="shared" ref="AI324:AI387" si="159">IF($AI$1=No,"",IF($A324="","",IF(D324="",Incomplete,IF(ISERROR(VLOOKUP(D324,SF_Codes,1,FALSE))=TRUE,Incomplete,Complete))))</f>
        <v/>
      </c>
      <c r="AJ324" s="10" t="str">
        <f t="shared" ref="AJ324:AJ387" si="160">IF($AJ$1=No,"",IF($A324="","",IF(E324="",Incomplete,IF(ISERROR(VLOOKUP(E324,YesNo_CBI,1,FALSE))=TRUE,Incomplete,Complete))))</f>
        <v/>
      </c>
      <c r="AK324" s="10" t="str">
        <f t="shared" ref="AK324:AK387" si="161">IF($AK$1=No,"",IF($A324="","",
IF(AND(F324="",OR(G324="",G324=No)),"",
IF(AND(F324="",OR(G324&lt;&gt;"",G324&lt;&gt;No)),Incomplete,
IF(AND(F324&lt;&gt;"",G324="")=TRUE,Incomplete,
IF(ISERROR(VLOOKUP(G324,YesNo_CBI,1,FALSE))=TRUE,
Incomplete,Complete))))))</f>
        <v/>
      </c>
      <c r="AL324" s="10" t="str">
        <f t="shared" ref="AL324:AL387" si="162">IF($AL$1=No,"",IF($A324="","",
IF(AND(H324="",OR(I324="",I324=No)),"",
IF(AND(H324="",OR(I324&lt;&gt;"",I324&lt;&gt;No)),Incomplete,
IF(AND(H324&lt;&gt;"",I324="")=TRUE,Incomplete,
IF(ISERROR(VLOOKUP(I324,YesNo_CBI,1,FALSE))=TRUE,
Incomplete,Complete))))))</f>
        <v/>
      </c>
      <c r="AM324" s="10" t="str">
        <f t="shared" ref="AM324:AM387" si="163">IF(AM$1=No, "", IF($A324="", "", IF($J324="", Incomplete, Complete)))</f>
        <v/>
      </c>
      <c r="AN324" s="10" t="str">
        <f t="shared" ref="AN324:AN387" si="164">IF(AN$1=No,"",IF($A324="","",IF(K324="",Incomplete,IF(ISERROR(VLOOKUP(K324,YesNo_CBI,1,FALSE))=TRUE,Incomplete,Complete))))</f>
        <v/>
      </c>
      <c r="AO324" s="10" t="str">
        <f t="shared" ref="AO324:AO387" si="165">IF($AO$1=No,"",IF($A324="","",IF(L324="",Incomplete,IF(ISERROR(VLOOKUP(L324,NRA,1,FALSE))=TRUE,Incomplete,Complete))))</f>
        <v/>
      </c>
      <c r="AP324" s="10" t="str">
        <f t="shared" ref="AP324:AP387" si="166">IF(AP$1=No,"",IF($A324="","",
IF(AD324=Incomplete, "",
IF(AND(L324=Not_reasonably_accessible,M324=""),"",
IF(AND(L324=Reasonably_accessible,OR(M324="",M324&lt;0,M324&gt;100)),Incomplete,
IF(LEN(M324)-LEN(INT(M324))&gt;5, Incomplete,
Complete))))))</f>
        <v/>
      </c>
      <c r="AQ324" s="10" t="str">
        <f t="shared" ref="AQ324:AQ387" si="167">IF(AQ$1=No,"",IF($A324="","",
IF(AD324=Incomplete,"",
IF(AND(L324=Not_reasonably_accessible,N324=""),"",
IF(AND(L324=Reasonably_accessible,OR(N324="",N324&lt;0,N324&gt;100,N324&lt;M324)),Incomplete,
IF(LEN(N324)-LEN(INT(N324))&gt;5,Incomplete,
Complete))))))</f>
        <v/>
      </c>
      <c r="AR324" s="10" t="str">
        <f t="shared" ref="AR324:AR387" si="168">IF(AR$1=No,"",IF($A324="","",
IF(AD324=Incomplete, "",IF(AND(L324=Not_reasonably_accessible,OR(O324=No,O324="")),"",
IF(AND(L324=Reasonably_accessible,O324=""),Incomplete,
IF(ISERROR(VLOOKUP(O324,YesNo_CBI,1,FALSE))=TRUE,Incomplete,
Complete))))))</f>
        <v/>
      </c>
      <c r="AS324" s="10" t="str">
        <f t="shared" ref="AS324:AS387" si="169">IF(AS$1=No,"",IF($A324="","",IF(P324="",Incomplete,IF(ISERROR(VLOOKUP(P324,Yes_No,1,FALSE))=TRUE,Incomplete,Complete))))</f>
        <v/>
      </c>
      <c r="AT324" s="10" t="str">
        <f t="shared" ref="AT324:AT387" si="170">IF(AT$1=No,"",IF($A324="","",IF(Q324="",Incomplete,IF(ISERROR(VLOOKUP(Q324,YesNo_CBI,1,FALSE))=TRUE,Incomplete,Complete))))</f>
        <v/>
      </c>
      <c r="AU324" s="10" t="str">
        <f t="shared" ref="AU324:AU387" si="171">IF(AU$1=No,"",IF($A324="","",
IF(R324="",Incomplete,
IF(ISERROR(VLOOKUP(R324,Yes_No,1,FALSE))=TRUE,Incomplete,Complete))))</f>
        <v/>
      </c>
      <c r="AV324" s="10" t="str">
        <f t="shared" ref="AV324:AV387" si="172">IF(AV$1=No,"",IF($A324="","",
IF(S324="",Incomplete,
IF(ISERROR(VLOOKUP(S324,YesNo_CBI,1,FALSE))=TRUE,Incomplete,Complete))))</f>
        <v/>
      </c>
      <c r="AW324" s="10" t="str">
        <f t="shared" ref="AW324:AW387" si="173">IF(AW$1=No,"",IF($A324="","",
IF(T324="",Incomplete,
IF(ISERROR(VLOOKUP(T324,Yes_No,1,FALSE))=TRUE,Incomplete,Complete))))</f>
        <v/>
      </c>
      <c r="AX324" s="10" t="str">
        <f t="shared" ref="AX324:AX387" si="174">IF(AX$1=No,"",IF($A324="","",
IF(U324="",Incomplete,
IF(ISERROR(VLOOKUP(U324,YesNo_CBI,1,FALSE))=TRUE,Incomplete,Complete))))</f>
        <v/>
      </c>
      <c r="AY324" s="10" t="str">
        <f t="shared" ref="AY324:AY387" si="175">IF(AY$1=No,"",IF($A324="","",
IF(V324="",Incomplete,
IF(ISERROR(VLOOKUP(V324,Yes_No,1,FALSE))=TRUE,Incomplete,Complete))))</f>
        <v/>
      </c>
      <c r="AZ324" s="10" t="str">
        <f t="shared" ref="AZ324:AZ387" si="176">IF(AZ$1=No,"",IF($A324="","",
IF(W324="",Incomplete,
IF(ISERROR(VLOOKUP(W324,YesNo_CBI,1,FALSE))=TRUE,Incomplete,Complete))))</f>
        <v/>
      </c>
      <c r="BA324" s="10" t="str">
        <f t="shared" ref="BA324:BA387" si="177">IF(BA$1=No,"",IF($A324="","",
IF(AND(X324="",Y324=""),"",
IF(AND(X324="",Y324&lt;&gt;""),Incomplete,
IF(X324&lt;&gt;"",Complete)))))</f>
        <v/>
      </c>
      <c r="BB324" s="10" t="str">
        <f t="shared" ref="BB324:BB387" si="178">IF(BB$1=No,"",IF($A324="","",
IF(AND(X324="",Y324=""),"",
IF(BA324=Incomplete,"",
IF(AND(X324&lt;&gt;"",Y324=""),Incomplete,
IF(ISERROR(VLOOKUP($Y324,YesNo_CBI,1,FALSE))=TRUE,Incomplete,Complete))))))</f>
        <v/>
      </c>
      <c r="BC324" s="10" t="str">
        <f t="shared" ref="BC324:BC387" si="179">IF($BC$1=No,"",IF($A324="","",
IF(AND(X324="",OR(Y324="",Y324=No)),"",
IF(AND(X324="",OR(Y324&lt;&gt;"",Y324&lt;&gt;No)),Incomplete,
IF(AND(X324&lt;&gt;"",Y324="")=TRUE,Incomplete,
IF(ISERROR(VLOOKUP(Y324,YesNo_CBI,1,FALSE))=TRUE,
Incomplete,Complete))))))</f>
        <v/>
      </c>
      <c r="BD324" s="10"/>
      <c r="BE324" s="10" t="str">
        <f t="shared" ref="BE324:BE387" si="180" xml:space="preserve"> CONCATENATE(A324,B324,D324)</f>
        <v/>
      </c>
      <c r="BG324" s="10" t="b">
        <f t="shared" si="153"/>
        <v>1</v>
      </c>
      <c r="BH324" s="10" t="b">
        <f t="shared" ref="BH324:BH387" si="181">AND(OR($C324="",$C324=No),OR($E324="",$E324=No),OR($G324="",$G324=No),OR($I324="",$I324=No),OR($K324="",$K324=No),OR($L324="",$L324=Reasonably_accessible),OR($O324="",$O324=No),OR($Q324="",$Q324=No),OR($S324="",$S324=No),OR($U324="",$U324=No),OR($W324="",$W324=No),OR($Y324="",$Y324=No))</f>
        <v>1</v>
      </c>
      <c r="BI324" s="10" t="b">
        <f t="shared" si="154"/>
        <v>0</v>
      </c>
      <c r="BJ324" s="10" t="b">
        <f t="shared" ref="BJ324:BJ387" si="182">OR(AND($C325&lt;&gt;"",$C325&lt;&gt;No),AND($E325&lt;&gt;"",$E325&lt;&gt;No),AND($G325&lt;&gt;"",$G325&lt;&gt;No),AND($I325&lt;&gt;"",$I325&lt;&gt;No),AND($K325&lt;&gt;"",$K325&lt;&gt;No),AND($L325&lt;&gt;"",$L325&lt;&gt;Reasonably_accessible),AND($O325&lt;&gt;"",$O325&lt;&gt;No),AND($Q325&lt;&gt;"",$Q325&lt;&gt;No),AND($S325&lt;&gt;"",$S325&lt;&gt;No),AND($U325&lt;&gt;"",$U325&lt;&gt;No),AND($W325&lt;&gt;"",$W325&lt;&gt;No),AND($Y325&lt;&gt;"",$Y325&lt;&gt;No))</f>
        <v>0</v>
      </c>
    </row>
    <row r="325" spans="1:62" x14ac:dyDescent="0.35">
      <c r="A325" s="51"/>
      <c r="B325" s="28"/>
      <c r="C325" s="28" t="s">
        <v>4</v>
      </c>
      <c r="D325" s="28"/>
      <c r="E325" s="28" t="s">
        <v>4</v>
      </c>
      <c r="F325" s="28"/>
      <c r="G325" s="51" t="s">
        <v>4</v>
      </c>
      <c r="H325" s="28"/>
      <c r="I325" s="28" t="s">
        <v>4</v>
      </c>
      <c r="J325" s="28"/>
      <c r="K325" s="28" t="s">
        <v>4</v>
      </c>
      <c r="L325" s="28" t="s">
        <v>454</v>
      </c>
      <c r="M325" s="28"/>
      <c r="N325" s="28"/>
      <c r="O325" s="28" t="s">
        <v>4</v>
      </c>
      <c r="P325" s="51"/>
      <c r="Q325" s="28" t="s">
        <v>4</v>
      </c>
      <c r="R325" s="28"/>
      <c r="S325" s="28" t="s">
        <v>4</v>
      </c>
      <c r="T325" s="28"/>
      <c r="U325" s="28" t="s">
        <v>4</v>
      </c>
      <c r="V325" s="28"/>
      <c r="W325" s="28" t="s">
        <v>4</v>
      </c>
      <c r="X325" s="28"/>
      <c r="Y325" s="28" t="s">
        <v>4</v>
      </c>
      <c r="Z325" s="10" t="str">
        <f>IF(AND('Section 8'!$L$4=No,OR($BG325=FALSE,$BH325=FALSE)),Tab_NotReq,
IF(AND($A325="",$B325="",$D325="",$F325="",$H325="",$J325="",$P325="",$X325="",$AB325="",$AC325=""),"",
IF(COUNTIF($AB325:$BC325,Incomplete)&gt;=1,Incomplete_or_multiple_errors&amp;": "&amp;INDEX($AB$2:$BC$4,1,MATCH(Incomplete,$AB325:$BC325,0)),Complete)))</f>
        <v/>
      </c>
      <c r="AA325" s="27"/>
      <c r="AB325" s="10" t="str">
        <f t="shared" si="155"/>
        <v/>
      </c>
      <c r="AC325" s="10" t="str">
        <f>IF($AC$1=No,"",
IF(OR(BG325=FALSE,BH325=FALSE),"",
IF(AND(SUMPRODUCT(--(BI325:BI$1003=TRUE))=0,SUMPRODUCT(--(BJ325:BJ$1003=TRUE))=0),"",Incomplete)))</f>
        <v/>
      </c>
      <c r="AD325" s="10" t="str">
        <f t="shared" si="156"/>
        <v/>
      </c>
      <c r="AE325" s="10"/>
      <c r="AF325" s="10" t="str" cm="1">
        <f t="array" ref="AF325">IF(AF$1=No,"",IF(ISBLANK($A325)=TRUE,"",
IF(SUMPRODUCT(--('Section 11'!$C$4:$C$337=$A325))=0,Incomplete,Complete)))</f>
        <v/>
      </c>
      <c r="AG325" s="10" t="str">
        <f t="shared" si="157"/>
        <v/>
      </c>
      <c r="AH325" s="10" t="str">
        <f t="shared" si="158"/>
        <v/>
      </c>
      <c r="AI325" s="10" t="str">
        <f t="shared" si="159"/>
        <v/>
      </c>
      <c r="AJ325" s="10" t="str">
        <f t="shared" si="160"/>
        <v/>
      </c>
      <c r="AK325" s="10" t="str">
        <f t="shared" si="161"/>
        <v/>
      </c>
      <c r="AL325" s="10" t="str">
        <f t="shared" si="162"/>
        <v/>
      </c>
      <c r="AM325" s="10" t="str">
        <f t="shared" si="163"/>
        <v/>
      </c>
      <c r="AN325" s="10" t="str">
        <f t="shared" si="164"/>
        <v/>
      </c>
      <c r="AO325" s="10" t="str">
        <f t="shared" si="165"/>
        <v/>
      </c>
      <c r="AP325" s="10" t="str">
        <f t="shared" si="166"/>
        <v/>
      </c>
      <c r="AQ325" s="10" t="str">
        <f t="shared" si="167"/>
        <v/>
      </c>
      <c r="AR325" s="10" t="str">
        <f t="shared" si="168"/>
        <v/>
      </c>
      <c r="AS325" s="10" t="str">
        <f t="shared" si="169"/>
        <v/>
      </c>
      <c r="AT325" s="10" t="str">
        <f t="shared" si="170"/>
        <v/>
      </c>
      <c r="AU325" s="10" t="str">
        <f t="shared" si="171"/>
        <v/>
      </c>
      <c r="AV325" s="10" t="str">
        <f t="shared" si="172"/>
        <v/>
      </c>
      <c r="AW325" s="10" t="str">
        <f t="shared" si="173"/>
        <v/>
      </c>
      <c r="AX325" s="10" t="str">
        <f t="shared" si="174"/>
        <v/>
      </c>
      <c r="AY325" s="10" t="str">
        <f t="shared" si="175"/>
        <v/>
      </c>
      <c r="AZ325" s="10" t="str">
        <f t="shared" si="176"/>
        <v/>
      </c>
      <c r="BA325" s="10" t="str">
        <f t="shared" si="177"/>
        <v/>
      </c>
      <c r="BB325" s="10" t="str">
        <f t="shared" si="178"/>
        <v/>
      </c>
      <c r="BC325" s="10" t="str">
        <f t="shared" si="179"/>
        <v/>
      </c>
      <c r="BD325" s="10"/>
      <c r="BE325" s="10" t="str">
        <f t="shared" si="180"/>
        <v/>
      </c>
      <c r="BG325" s="10" t="b">
        <f t="shared" ref="BG325:BG388" si="183">AND($A325="",$B325="",$F325="",$D325="",$H325="",$J325="",$M325="",$N325="",$P325="",$R325="",$T325="",$V325="",$X325="")</f>
        <v>1</v>
      </c>
      <c r="BH325" s="10" t="b">
        <f t="shared" si="181"/>
        <v>1</v>
      </c>
      <c r="BI325" s="10" t="b">
        <f t="shared" ref="BI325:BI388" si="184">OR($A326&lt;&gt;"",$B326&lt;&gt;"",$D326&lt;&gt;"",$F326&lt;&gt;"",$H326&lt;&gt;"",$J326&lt;&gt;"",$M326&lt;&gt;"",$N326&lt;&gt;"",$P326&lt;&gt;"",$R326&lt;&gt;"",$T326&lt;&gt;"",$V326&lt;&gt;"",$X326&lt;&gt;"")</f>
        <v>0</v>
      </c>
      <c r="BJ325" s="10" t="b">
        <f t="shared" si="182"/>
        <v>0</v>
      </c>
    </row>
    <row r="326" spans="1:62" x14ac:dyDescent="0.35">
      <c r="A326" s="51"/>
      <c r="B326" s="28"/>
      <c r="C326" s="28" t="s">
        <v>4</v>
      </c>
      <c r="D326" s="28"/>
      <c r="E326" s="28" t="s">
        <v>4</v>
      </c>
      <c r="F326" s="28"/>
      <c r="G326" s="51" t="s">
        <v>4</v>
      </c>
      <c r="H326" s="28"/>
      <c r="I326" s="28" t="s">
        <v>4</v>
      </c>
      <c r="J326" s="28"/>
      <c r="K326" s="28" t="s">
        <v>4</v>
      </c>
      <c r="L326" s="28" t="s">
        <v>454</v>
      </c>
      <c r="M326" s="28"/>
      <c r="N326" s="28"/>
      <c r="O326" s="28" t="s">
        <v>4</v>
      </c>
      <c r="P326" s="51"/>
      <c r="Q326" s="28" t="s">
        <v>4</v>
      </c>
      <c r="R326" s="28"/>
      <c r="S326" s="28" t="s">
        <v>4</v>
      </c>
      <c r="T326" s="28"/>
      <c r="U326" s="28" t="s">
        <v>4</v>
      </c>
      <c r="V326" s="28"/>
      <c r="W326" s="28" t="s">
        <v>4</v>
      </c>
      <c r="X326" s="28"/>
      <c r="Y326" s="28" t="s">
        <v>4</v>
      </c>
      <c r="Z326" s="10" t="str">
        <f>IF(AND('Section 8'!$L$4=No,OR($BG326=FALSE,$BH326=FALSE)),Tab_NotReq,
IF(AND($A326="",$B326="",$D326="",$F326="",$H326="",$J326="",$P326="",$X326="",$AB326="",$AC326=""),"",
IF(COUNTIF($AB326:$BC326,Incomplete)&gt;=1,Incomplete_or_multiple_errors&amp;": "&amp;INDEX($AB$2:$BC$4,1,MATCH(Incomplete,$AB326:$BC326,0)),Complete)))</f>
        <v/>
      </c>
      <c r="AA326" s="27"/>
      <c r="AB326" s="10" t="str">
        <f t="shared" si="155"/>
        <v/>
      </c>
      <c r="AC326" s="10" t="str">
        <f>IF($AC$1=No,"",
IF(OR(BG326=FALSE,BH326=FALSE),"",
IF(AND(SUMPRODUCT(--(BI326:BI$1003=TRUE))=0,SUMPRODUCT(--(BJ326:BJ$1003=TRUE))=0),"",Incomplete)))</f>
        <v/>
      </c>
      <c r="AD326" s="10" t="str">
        <f t="shared" si="156"/>
        <v/>
      </c>
      <c r="AE326" s="10"/>
      <c r="AF326" s="10" t="str" cm="1">
        <f t="array" ref="AF326">IF(AF$1=No,"",IF(ISBLANK($A326)=TRUE,"",
IF(SUMPRODUCT(--('Section 11'!$C$4:$C$337=$A326))=0,Incomplete,Complete)))</f>
        <v/>
      </c>
      <c r="AG326" s="10" t="str">
        <f t="shared" si="157"/>
        <v/>
      </c>
      <c r="AH326" s="10" t="str">
        <f t="shared" si="158"/>
        <v/>
      </c>
      <c r="AI326" s="10" t="str">
        <f t="shared" si="159"/>
        <v/>
      </c>
      <c r="AJ326" s="10" t="str">
        <f t="shared" si="160"/>
        <v/>
      </c>
      <c r="AK326" s="10" t="str">
        <f t="shared" si="161"/>
        <v/>
      </c>
      <c r="AL326" s="10" t="str">
        <f t="shared" si="162"/>
        <v/>
      </c>
      <c r="AM326" s="10" t="str">
        <f t="shared" si="163"/>
        <v/>
      </c>
      <c r="AN326" s="10" t="str">
        <f t="shared" si="164"/>
        <v/>
      </c>
      <c r="AO326" s="10" t="str">
        <f t="shared" si="165"/>
        <v/>
      </c>
      <c r="AP326" s="10" t="str">
        <f t="shared" si="166"/>
        <v/>
      </c>
      <c r="AQ326" s="10" t="str">
        <f t="shared" si="167"/>
        <v/>
      </c>
      <c r="AR326" s="10" t="str">
        <f t="shared" si="168"/>
        <v/>
      </c>
      <c r="AS326" s="10" t="str">
        <f t="shared" si="169"/>
        <v/>
      </c>
      <c r="AT326" s="10" t="str">
        <f t="shared" si="170"/>
        <v/>
      </c>
      <c r="AU326" s="10" t="str">
        <f t="shared" si="171"/>
        <v/>
      </c>
      <c r="AV326" s="10" t="str">
        <f t="shared" si="172"/>
        <v/>
      </c>
      <c r="AW326" s="10" t="str">
        <f t="shared" si="173"/>
        <v/>
      </c>
      <c r="AX326" s="10" t="str">
        <f t="shared" si="174"/>
        <v/>
      </c>
      <c r="AY326" s="10" t="str">
        <f t="shared" si="175"/>
        <v/>
      </c>
      <c r="AZ326" s="10" t="str">
        <f t="shared" si="176"/>
        <v/>
      </c>
      <c r="BA326" s="10" t="str">
        <f t="shared" si="177"/>
        <v/>
      </c>
      <c r="BB326" s="10" t="str">
        <f t="shared" si="178"/>
        <v/>
      </c>
      <c r="BC326" s="10" t="str">
        <f t="shared" si="179"/>
        <v/>
      </c>
      <c r="BD326" s="10"/>
      <c r="BE326" s="10" t="str">
        <f t="shared" si="180"/>
        <v/>
      </c>
      <c r="BG326" s="10" t="b">
        <f t="shared" si="183"/>
        <v>1</v>
      </c>
      <c r="BH326" s="10" t="b">
        <f t="shared" si="181"/>
        <v>1</v>
      </c>
      <c r="BI326" s="10" t="b">
        <f t="shared" si="184"/>
        <v>0</v>
      </c>
      <c r="BJ326" s="10" t="b">
        <f t="shared" si="182"/>
        <v>0</v>
      </c>
    </row>
    <row r="327" spans="1:62" x14ac:dyDescent="0.35">
      <c r="A327" s="51"/>
      <c r="B327" s="28"/>
      <c r="C327" s="28" t="s">
        <v>4</v>
      </c>
      <c r="D327" s="28"/>
      <c r="E327" s="28" t="s">
        <v>4</v>
      </c>
      <c r="F327" s="28"/>
      <c r="G327" s="51" t="s">
        <v>4</v>
      </c>
      <c r="H327" s="28"/>
      <c r="I327" s="28" t="s">
        <v>4</v>
      </c>
      <c r="J327" s="28"/>
      <c r="K327" s="28" t="s">
        <v>4</v>
      </c>
      <c r="L327" s="28" t="s">
        <v>454</v>
      </c>
      <c r="M327" s="28"/>
      <c r="N327" s="28"/>
      <c r="O327" s="28" t="s">
        <v>4</v>
      </c>
      <c r="P327" s="51"/>
      <c r="Q327" s="28" t="s">
        <v>4</v>
      </c>
      <c r="R327" s="28"/>
      <c r="S327" s="28" t="s">
        <v>4</v>
      </c>
      <c r="T327" s="28"/>
      <c r="U327" s="28" t="s">
        <v>4</v>
      </c>
      <c r="V327" s="28"/>
      <c r="W327" s="28" t="s">
        <v>4</v>
      </c>
      <c r="X327" s="28"/>
      <c r="Y327" s="28" t="s">
        <v>4</v>
      </c>
      <c r="Z327" s="10" t="str">
        <f>IF(AND('Section 8'!$L$4=No,OR($BG327=FALSE,$BH327=FALSE)),Tab_NotReq,
IF(AND($A327="",$B327="",$D327="",$F327="",$H327="",$J327="",$P327="",$X327="",$AB327="",$AC327=""),"",
IF(COUNTIF($AB327:$BC327,Incomplete)&gt;=1,Incomplete_or_multiple_errors&amp;": "&amp;INDEX($AB$2:$BC$4,1,MATCH(Incomplete,$AB327:$BC327,0)),Complete)))</f>
        <v/>
      </c>
      <c r="AA327" s="27"/>
      <c r="AB327" s="10" t="str">
        <f t="shared" si="155"/>
        <v/>
      </c>
      <c r="AC327" s="10" t="str">
        <f>IF($AC$1=No,"",
IF(OR(BG327=FALSE,BH327=FALSE),"",
IF(AND(SUMPRODUCT(--(BI327:BI$1003=TRUE))=0,SUMPRODUCT(--(BJ327:BJ$1003=TRUE))=0),"",Incomplete)))</f>
        <v/>
      </c>
      <c r="AD327" s="10" t="str">
        <f t="shared" si="156"/>
        <v/>
      </c>
      <c r="AE327" s="10"/>
      <c r="AF327" s="10" t="str" cm="1">
        <f t="array" ref="AF327">IF(AF$1=No,"",IF(ISBLANK($A327)=TRUE,"",
IF(SUMPRODUCT(--('Section 11'!$C$4:$C$337=$A327))=0,Incomplete,Complete)))</f>
        <v/>
      </c>
      <c r="AG327" s="10" t="str">
        <f t="shared" si="157"/>
        <v/>
      </c>
      <c r="AH327" s="10" t="str">
        <f t="shared" si="158"/>
        <v/>
      </c>
      <c r="AI327" s="10" t="str">
        <f t="shared" si="159"/>
        <v/>
      </c>
      <c r="AJ327" s="10" t="str">
        <f t="shared" si="160"/>
        <v/>
      </c>
      <c r="AK327" s="10" t="str">
        <f t="shared" si="161"/>
        <v/>
      </c>
      <c r="AL327" s="10" t="str">
        <f t="shared" si="162"/>
        <v/>
      </c>
      <c r="AM327" s="10" t="str">
        <f t="shared" si="163"/>
        <v/>
      </c>
      <c r="AN327" s="10" t="str">
        <f t="shared" si="164"/>
        <v/>
      </c>
      <c r="AO327" s="10" t="str">
        <f t="shared" si="165"/>
        <v/>
      </c>
      <c r="AP327" s="10" t="str">
        <f t="shared" si="166"/>
        <v/>
      </c>
      <c r="AQ327" s="10" t="str">
        <f t="shared" si="167"/>
        <v/>
      </c>
      <c r="AR327" s="10" t="str">
        <f t="shared" si="168"/>
        <v/>
      </c>
      <c r="AS327" s="10" t="str">
        <f t="shared" si="169"/>
        <v/>
      </c>
      <c r="AT327" s="10" t="str">
        <f t="shared" si="170"/>
        <v/>
      </c>
      <c r="AU327" s="10" t="str">
        <f t="shared" si="171"/>
        <v/>
      </c>
      <c r="AV327" s="10" t="str">
        <f t="shared" si="172"/>
        <v/>
      </c>
      <c r="AW327" s="10" t="str">
        <f t="shared" si="173"/>
        <v/>
      </c>
      <c r="AX327" s="10" t="str">
        <f t="shared" si="174"/>
        <v/>
      </c>
      <c r="AY327" s="10" t="str">
        <f t="shared" si="175"/>
        <v/>
      </c>
      <c r="AZ327" s="10" t="str">
        <f t="shared" si="176"/>
        <v/>
      </c>
      <c r="BA327" s="10" t="str">
        <f t="shared" si="177"/>
        <v/>
      </c>
      <c r="BB327" s="10" t="str">
        <f t="shared" si="178"/>
        <v/>
      </c>
      <c r="BC327" s="10" t="str">
        <f t="shared" si="179"/>
        <v/>
      </c>
      <c r="BD327" s="10"/>
      <c r="BE327" s="10" t="str">
        <f t="shared" si="180"/>
        <v/>
      </c>
      <c r="BG327" s="10" t="b">
        <f t="shared" si="183"/>
        <v>1</v>
      </c>
      <c r="BH327" s="10" t="b">
        <f t="shared" si="181"/>
        <v>1</v>
      </c>
      <c r="BI327" s="10" t="b">
        <f t="shared" si="184"/>
        <v>0</v>
      </c>
      <c r="BJ327" s="10" t="b">
        <f t="shared" si="182"/>
        <v>0</v>
      </c>
    </row>
    <row r="328" spans="1:62" x14ac:dyDescent="0.35">
      <c r="A328" s="51"/>
      <c r="B328" s="28"/>
      <c r="C328" s="28" t="s">
        <v>4</v>
      </c>
      <c r="D328" s="28"/>
      <c r="E328" s="28" t="s">
        <v>4</v>
      </c>
      <c r="F328" s="28"/>
      <c r="G328" s="51" t="s">
        <v>4</v>
      </c>
      <c r="H328" s="28"/>
      <c r="I328" s="28" t="s">
        <v>4</v>
      </c>
      <c r="J328" s="28"/>
      <c r="K328" s="28" t="s">
        <v>4</v>
      </c>
      <c r="L328" s="28" t="s">
        <v>454</v>
      </c>
      <c r="M328" s="28"/>
      <c r="N328" s="28"/>
      <c r="O328" s="28" t="s">
        <v>4</v>
      </c>
      <c r="P328" s="51"/>
      <c r="Q328" s="28" t="s">
        <v>4</v>
      </c>
      <c r="R328" s="28"/>
      <c r="S328" s="28" t="s">
        <v>4</v>
      </c>
      <c r="T328" s="28"/>
      <c r="U328" s="28" t="s">
        <v>4</v>
      </c>
      <c r="V328" s="28"/>
      <c r="W328" s="28" t="s">
        <v>4</v>
      </c>
      <c r="X328" s="28"/>
      <c r="Y328" s="28" t="s">
        <v>4</v>
      </c>
      <c r="Z328" s="10" t="str">
        <f>IF(AND('Section 8'!$L$4=No,OR($BG328=FALSE,$BH328=FALSE)),Tab_NotReq,
IF(AND($A328="",$B328="",$D328="",$F328="",$H328="",$J328="",$P328="",$X328="",$AB328="",$AC328=""),"",
IF(COUNTIF($AB328:$BC328,Incomplete)&gt;=1,Incomplete_or_multiple_errors&amp;": "&amp;INDEX($AB$2:$BC$4,1,MATCH(Incomplete,$AB328:$BC328,0)),Complete)))</f>
        <v/>
      </c>
      <c r="AA328" s="27"/>
      <c r="AB328" s="10" t="str">
        <f t="shared" si="155"/>
        <v/>
      </c>
      <c r="AC328" s="10" t="str">
        <f>IF($AC$1=No,"",
IF(OR(BG328=FALSE,BH328=FALSE),"",
IF(AND(SUMPRODUCT(--(BI328:BI$1003=TRUE))=0,SUMPRODUCT(--(BJ328:BJ$1003=TRUE))=0),"",Incomplete)))</f>
        <v/>
      </c>
      <c r="AD328" s="10" t="str">
        <f t="shared" si="156"/>
        <v/>
      </c>
      <c r="AE328" s="10"/>
      <c r="AF328" s="10" t="str" cm="1">
        <f t="array" ref="AF328">IF(AF$1=No,"",IF(ISBLANK($A328)=TRUE,"",
IF(SUMPRODUCT(--('Section 11'!$C$4:$C$337=$A328))=0,Incomplete,Complete)))</f>
        <v/>
      </c>
      <c r="AG328" s="10" t="str">
        <f t="shared" si="157"/>
        <v/>
      </c>
      <c r="AH328" s="10" t="str">
        <f t="shared" si="158"/>
        <v/>
      </c>
      <c r="AI328" s="10" t="str">
        <f t="shared" si="159"/>
        <v/>
      </c>
      <c r="AJ328" s="10" t="str">
        <f t="shared" si="160"/>
        <v/>
      </c>
      <c r="AK328" s="10" t="str">
        <f t="shared" si="161"/>
        <v/>
      </c>
      <c r="AL328" s="10" t="str">
        <f t="shared" si="162"/>
        <v/>
      </c>
      <c r="AM328" s="10" t="str">
        <f t="shared" si="163"/>
        <v/>
      </c>
      <c r="AN328" s="10" t="str">
        <f t="shared" si="164"/>
        <v/>
      </c>
      <c r="AO328" s="10" t="str">
        <f t="shared" si="165"/>
        <v/>
      </c>
      <c r="AP328" s="10" t="str">
        <f t="shared" si="166"/>
        <v/>
      </c>
      <c r="AQ328" s="10" t="str">
        <f t="shared" si="167"/>
        <v/>
      </c>
      <c r="AR328" s="10" t="str">
        <f t="shared" si="168"/>
        <v/>
      </c>
      <c r="AS328" s="10" t="str">
        <f t="shared" si="169"/>
        <v/>
      </c>
      <c r="AT328" s="10" t="str">
        <f t="shared" si="170"/>
        <v/>
      </c>
      <c r="AU328" s="10" t="str">
        <f t="shared" si="171"/>
        <v/>
      </c>
      <c r="AV328" s="10" t="str">
        <f t="shared" si="172"/>
        <v/>
      </c>
      <c r="AW328" s="10" t="str">
        <f t="shared" si="173"/>
        <v/>
      </c>
      <c r="AX328" s="10" t="str">
        <f t="shared" si="174"/>
        <v/>
      </c>
      <c r="AY328" s="10" t="str">
        <f t="shared" si="175"/>
        <v/>
      </c>
      <c r="AZ328" s="10" t="str">
        <f t="shared" si="176"/>
        <v/>
      </c>
      <c r="BA328" s="10" t="str">
        <f t="shared" si="177"/>
        <v/>
      </c>
      <c r="BB328" s="10" t="str">
        <f t="shared" si="178"/>
        <v/>
      </c>
      <c r="BC328" s="10" t="str">
        <f t="shared" si="179"/>
        <v/>
      </c>
      <c r="BD328" s="10"/>
      <c r="BE328" s="10" t="str">
        <f t="shared" si="180"/>
        <v/>
      </c>
      <c r="BG328" s="10" t="b">
        <f t="shared" si="183"/>
        <v>1</v>
      </c>
      <c r="BH328" s="10" t="b">
        <f t="shared" si="181"/>
        <v>1</v>
      </c>
      <c r="BI328" s="10" t="b">
        <f t="shared" si="184"/>
        <v>0</v>
      </c>
      <c r="BJ328" s="10" t="b">
        <f t="shared" si="182"/>
        <v>0</v>
      </c>
    </row>
    <row r="329" spans="1:62" x14ac:dyDescent="0.35">
      <c r="A329" s="51"/>
      <c r="B329" s="28"/>
      <c r="C329" s="28" t="s">
        <v>4</v>
      </c>
      <c r="D329" s="28"/>
      <c r="E329" s="28" t="s">
        <v>4</v>
      </c>
      <c r="F329" s="28"/>
      <c r="G329" s="51" t="s">
        <v>4</v>
      </c>
      <c r="H329" s="28"/>
      <c r="I329" s="28" t="s">
        <v>4</v>
      </c>
      <c r="J329" s="28"/>
      <c r="K329" s="28" t="s">
        <v>4</v>
      </c>
      <c r="L329" s="28" t="s">
        <v>454</v>
      </c>
      <c r="M329" s="28"/>
      <c r="N329" s="28"/>
      <c r="O329" s="28" t="s">
        <v>4</v>
      </c>
      <c r="P329" s="51"/>
      <c r="Q329" s="28" t="s">
        <v>4</v>
      </c>
      <c r="R329" s="28"/>
      <c r="S329" s="28" t="s">
        <v>4</v>
      </c>
      <c r="T329" s="28"/>
      <c r="U329" s="28" t="s">
        <v>4</v>
      </c>
      <c r="V329" s="28"/>
      <c r="W329" s="28" t="s">
        <v>4</v>
      </c>
      <c r="X329" s="28"/>
      <c r="Y329" s="28" t="s">
        <v>4</v>
      </c>
      <c r="Z329" s="10" t="str">
        <f>IF(AND('Section 8'!$L$4=No,OR($BG329=FALSE,$BH329=FALSE)),Tab_NotReq,
IF(AND($A329="",$B329="",$D329="",$F329="",$H329="",$J329="",$P329="",$X329="",$AB329="",$AC329=""),"",
IF(COUNTIF($AB329:$BC329,Incomplete)&gt;=1,Incomplete_or_multiple_errors&amp;": "&amp;INDEX($AB$2:$BC$4,1,MATCH(Incomplete,$AB329:$BC329,0)),Complete)))</f>
        <v/>
      </c>
      <c r="AA329" s="27"/>
      <c r="AB329" s="10" t="str">
        <f t="shared" si="155"/>
        <v/>
      </c>
      <c r="AC329" s="10" t="str">
        <f>IF($AC$1=No,"",
IF(OR(BG329=FALSE,BH329=FALSE),"",
IF(AND(SUMPRODUCT(--(BI329:BI$1003=TRUE))=0,SUMPRODUCT(--(BJ329:BJ$1003=TRUE))=0),"",Incomplete)))</f>
        <v/>
      </c>
      <c r="AD329" s="10" t="str">
        <f t="shared" si="156"/>
        <v/>
      </c>
      <c r="AE329" s="10"/>
      <c r="AF329" s="10" t="str" cm="1">
        <f t="array" ref="AF329">IF(AF$1=No,"",IF(ISBLANK($A329)=TRUE,"",
IF(SUMPRODUCT(--('Section 11'!$C$4:$C$337=$A329))=0,Incomplete,Complete)))</f>
        <v/>
      </c>
      <c r="AG329" s="10" t="str">
        <f t="shared" si="157"/>
        <v/>
      </c>
      <c r="AH329" s="10" t="str">
        <f t="shared" si="158"/>
        <v/>
      </c>
      <c r="AI329" s="10" t="str">
        <f t="shared" si="159"/>
        <v/>
      </c>
      <c r="AJ329" s="10" t="str">
        <f t="shared" si="160"/>
        <v/>
      </c>
      <c r="AK329" s="10" t="str">
        <f t="shared" si="161"/>
        <v/>
      </c>
      <c r="AL329" s="10" t="str">
        <f t="shared" si="162"/>
        <v/>
      </c>
      <c r="AM329" s="10" t="str">
        <f t="shared" si="163"/>
        <v/>
      </c>
      <c r="AN329" s="10" t="str">
        <f t="shared" si="164"/>
        <v/>
      </c>
      <c r="AO329" s="10" t="str">
        <f t="shared" si="165"/>
        <v/>
      </c>
      <c r="AP329" s="10" t="str">
        <f t="shared" si="166"/>
        <v/>
      </c>
      <c r="AQ329" s="10" t="str">
        <f t="shared" si="167"/>
        <v/>
      </c>
      <c r="AR329" s="10" t="str">
        <f t="shared" si="168"/>
        <v/>
      </c>
      <c r="AS329" s="10" t="str">
        <f t="shared" si="169"/>
        <v/>
      </c>
      <c r="AT329" s="10" t="str">
        <f t="shared" si="170"/>
        <v/>
      </c>
      <c r="AU329" s="10" t="str">
        <f t="shared" si="171"/>
        <v/>
      </c>
      <c r="AV329" s="10" t="str">
        <f t="shared" si="172"/>
        <v/>
      </c>
      <c r="AW329" s="10" t="str">
        <f t="shared" si="173"/>
        <v/>
      </c>
      <c r="AX329" s="10" t="str">
        <f t="shared" si="174"/>
        <v/>
      </c>
      <c r="AY329" s="10" t="str">
        <f t="shared" si="175"/>
        <v/>
      </c>
      <c r="AZ329" s="10" t="str">
        <f t="shared" si="176"/>
        <v/>
      </c>
      <c r="BA329" s="10" t="str">
        <f t="shared" si="177"/>
        <v/>
      </c>
      <c r="BB329" s="10" t="str">
        <f t="shared" si="178"/>
        <v/>
      </c>
      <c r="BC329" s="10" t="str">
        <f t="shared" si="179"/>
        <v/>
      </c>
      <c r="BD329" s="10"/>
      <c r="BE329" s="10" t="str">
        <f t="shared" si="180"/>
        <v/>
      </c>
      <c r="BG329" s="10" t="b">
        <f t="shared" si="183"/>
        <v>1</v>
      </c>
      <c r="BH329" s="10" t="b">
        <f t="shared" si="181"/>
        <v>1</v>
      </c>
      <c r="BI329" s="10" t="b">
        <f t="shared" si="184"/>
        <v>0</v>
      </c>
      <c r="BJ329" s="10" t="b">
        <f t="shared" si="182"/>
        <v>0</v>
      </c>
    </row>
    <row r="330" spans="1:62" x14ac:dyDescent="0.35">
      <c r="A330" s="51"/>
      <c r="B330" s="28"/>
      <c r="C330" s="28" t="s">
        <v>4</v>
      </c>
      <c r="D330" s="28"/>
      <c r="E330" s="28" t="s">
        <v>4</v>
      </c>
      <c r="F330" s="28"/>
      <c r="G330" s="51" t="s">
        <v>4</v>
      </c>
      <c r="H330" s="28"/>
      <c r="I330" s="28" t="s">
        <v>4</v>
      </c>
      <c r="J330" s="28"/>
      <c r="K330" s="28" t="s">
        <v>4</v>
      </c>
      <c r="L330" s="28" t="s">
        <v>454</v>
      </c>
      <c r="M330" s="28"/>
      <c r="N330" s="28"/>
      <c r="O330" s="28" t="s">
        <v>4</v>
      </c>
      <c r="P330" s="51"/>
      <c r="Q330" s="28" t="s">
        <v>4</v>
      </c>
      <c r="R330" s="28"/>
      <c r="S330" s="28" t="s">
        <v>4</v>
      </c>
      <c r="T330" s="28"/>
      <c r="U330" s="28" t="s">
        <v>4</v>
      </c>
      <c r="V330" s="28"/>
      <c r="W330" s="28" t="s">
        <v>4</v>
      </c>
      <c r="X330" s="28"/>
      <c r="Y330" s="28" t="s">
        <v>4</v>
      </c>
      <c r="Z330" s="10" t="str">
        <f>IF(AND('Section 8'!$L$4=No,OR($BG330=FALSE,$BH330=FALSE)),Tab_NotReq,
IF(AND($A330="",$B330="",$D330="",$F330="",$H330="",$J330="",$P330="",$X330="",$AB330="",$AC330=""),"",
IF(COUNTIF($AB330:$BC330,Incomplete)&gt;=1,Incomplete_or_multiple_errors&amp;": "&amp;INDEX($AB$2:$BC$4,1,MATCH(Incomplete,$AB330:$BC330,0)),Complete)))</f>
        <v/>
      </c>
      <c r="AA330" s="27"/>
      <c r="AB330" s="10" t="str">
        <f t="shared" si="155"/>
        <v/>
      </c>
      <c r="AC330" s="10" t="str">
        <f>IF($AC$1=No,"",
IF(OR(BG330=FALSE,BH330=FALSE),"",
IF(AND(SUMPRODUCT(--(BI330:BI$1003=TRUE))=0,SUMPRODUCT(--(BJ330:BJ$1003=TRUE))=0),"",Incomplete)))</f>
        <v/>
      </c>
      <c r="AD330" s="10" t="str">
        <f t="shared" si="156"/>
        <v/>
      </c>
      <c r="AE330" s="10"/>
      <c r="AF330" s="10" t="str" cm="1">
        <f t="array" ref="AF330">IF(AF$1=No,"",IF(ISBLANK($A330)=TRUE,"",
IF(SUMPRODUCT(--('Section 11'!$C$4:$C$337=$A330))=0,Incomplete,Complete)))</f>
        <v/>
      </c>
      <c r="AG330" s="10" t="str">
        <f t="shared" si="157"/>
        <v/>
      </c>
      <c r="AH330" s="10" t="str">
        <f t="shared" si="158"/>
        <v/>
      </c>
      <c r="AI330" s="10" t="str">
        <f t="shared" si="159"/>
        <v/>
      </c>
      <c r="AJ330" s="10" t="str">
        <f t="shared" si="160"/>
        <v/>
      </c>
      <c r="AK330" s="10" t="str">
        <f t="shared" si="161"/>
        <v/>
      </c>
      <c r="AL330" s="10" t="str">
        <f t="shared" si="162"/>
        <v/>
      </c>
      <c r="AM330" s="10" t="str">
        <f t="shared" si="163"/>
        <v/>
      </c>
      <c r="AN330" s="10" t="str">
        <f t="shared" si="164"/>
        <v/>
      </c>
      <c r="AO330" s="10" t="str">
        <f t="shared" si="165"/>
        <v/>
      </c>
      <c r="AP330" s="10" t="str">
        <f t="shared" si="166"/>
        <v/>
      </c>
      <c r="AQ330" s="10" t="str">
        <f t="shared" si="167"/>
        <v/>
      </c>
      <c r="AR330" s="10" t="str">
        <f t="shared" si="168"/>
        <v/>
      </c>
      <c r="AS330" s="10" t="str">
        <f t="shared" si="169"/>
        <v/>
      </c>
      <c r="AT330" s="10" t="str">
        <f t="shared" si="170"/>
        <v/>
      </c>
      <c r="AU330" s="10" t="str">
        <f t="shared" si="171"/>
        <v/>
      </c>
      <c r="AV330" s="10" t="str">
        <f t="shared" si="172"/>
        <v/>
      </c>
      <c r="AW330" s="10" t="str">
        <f t="shared" si="173"/>
        <v/>
      </c>
      <c r="AX330" s="10" t="str">
        <f t="shared" si="174"/>
        <v/>
      </c>
      <c r="AY330" s="10" t="str">
        <f t="shared" si="175"/>
        <v/>
      </c>
      <c r="AZ330" s="10" t="str">
        <f t="shared" si="176"/>
        <v/>
      </c>
      <c r="BA330" s="10" t="str">
        <f t="shared" si="177"/>
        <v/>
      </c>
      <c r="BB330" s="10" t="str">
        <f t="shared" si="178"/>
        <v/>
      </c>
      <c r="BC330" s="10" t="str">
        <f t="shared" si="179"/>
        <v/>
      </c>
      <c r="BD330" s="10"/>
      <c r="BE330" s="10" t="str">
        <f t="shared" si="180"/>
        <v/>
      </c>
      <c r="BG330" s="10" t="b">
        <f t="shared" si="183"/>
        <v>1</v>
      </c>
      <c r="BH330" s="10" t="b">
        <f t="shared" si="181"/>
        <v>1</v>
      </c>
      <c r="BI330" s="10" t="b">
        <f t="shared" si="184"/>
        <v>0</v>
      </c>
      <c r="BJ330" s="10" t="b">
        <f t="shared" si="182"/>
        <v>0</v>
      </c>
    </row>
    <row r="331" spans="1:62" x14ac:dyDescent="0.35">
      <c r="A331" s="51"/>
      <c r="B331" s="28"/>
      <c r="C331" s="28" t="s">
        <v>4</v>
      </c>
      <c r="D331" s="28"/>
      <c r="E331" s="28" t="s">
        <v>4</v>
      </c>
      <c r="F331" s="28"/>
      <c r="G331" s="51" t="s">
        <v>4</v>
      </c>
      <c r="H331" s="28"/>
      <c r="I331" s="28" t="s">
        <v>4</v>
      </c>
      <c r="J331" s="28"/>
      <c r="K331" s="28" t="s">
        <v>4</v>
      </c>
      <c r="L331" s="28" t="s">
        <v>454</v>
      </c>
      <c r="M331" s="28"/>
      <c r="N331" s="28"/>
      <c r="O331" s="28" t="s">
        <v>4</v>
      </c>
      <c r="P331" s="51"/>
      <c r="Q331" s="28" t="s">
        <v>4</v>
      </c>
      <c r="R331" s="28"/>
      <c r="S331" s="28" t="s">
        <v>4</v>
      </c>
      <c r="T331" s="28"/>
      <c r="U331" s="28" t="s">
        <v>4</v>
      </c>
      <c r="V331" s="28"/>
      <c r="W331" s="28" t="s">
        <v>4</v>
      </c>
      <c r="X331" s="28"/>
      <c r="Y331" s="28" t="s">
        <v>4</v>
      </c>
      <c r="Z331" s="10" t="str">
        <f>IF(AND('Section 8'!$L$4=No,OR($BG331=FALSE,$BH331=FALSE)),Tab_NotReq,
IF(AND($A331="",$B331="",$D331="",$F331="",$H331="",$J331="",$P331="",$X331="",$AB331="",$AC331=""),"",
IF(COUNTIF($AB331:$BC331,Incomplete)&gt;=1,Incomplete_or_multiple_errors&amp;": "&amp;INDEX($AB$2:$BC$4,1,MATCH(Incomplete,$AB331:$BC331,0)),Complete)))</f>
        <v/>
      </c>
      <c r="AA331" s="27"/>
      <c r="AB331" s="10" t="str">
        <f t="shared" si="155"/>
        <v/>
      </c>
      <c r="AC331" s="10" t="str">
        <f>IF($AC$1=No,"",
IF(OR(BG331=FALSE,BH331=FALSE),"",
IF(AND(SUMPRODUCT(--(BI331:BI$1003=TRUE))=0,SUMPRODUCT(--(BJ331:BJ$1003=TRUE))=0),"",Incomplete)))</f>
        <v/>
      </c>
      <c r="AD331" s="10" t="str">
        <f t="shared" si="156"/>
        <v/>
      </c>
      <c r="AE331" s="10"/>
      <c r="AF331" s="10" t="str" cm="1">
        <f t="array" ref="AF331">IF(AF$1=No,"",IF(ISBLANK($A331)=TRUE,"",
IF(SUMPRODUCT(--('Section 11'!$C$4:$C$337=$A331))=0,Incomplete,Complete)))</f>
        <v/>
      </c>
      <c r="AG331" s="10" t="str">
        <f t="shared" si="157"/>
        <v/>
      </c>
      <c r="AH331" s="10" t="str">
        <f t="shared" si="158"/>
        <v/>
      </c>
      <c r="AI331" s="10" t="str">
        <f t="shared" si="159"/>
        <v/>
      </c>
      <c r="AJ331" s="10" t="str">
        <f t="shared" si="160"/>
        <v/>
      </c>
      <c r="AK331" s="10" t="str">
        <f t="shared" si="161"/>
        <v/>
      </c>
      <c r="AL331" s="10" t="str">
        <f t="shared" si="162"/>
        <v/>
      </c>
      <c r="AM331" s="10" t="str">
        <f t="shared" si="163"/>
        <v/>
      </c>
      <c r="AN331" s="10" t="str">
        <f t="shared" si="164"/>
        <v/>
      </c>
      <c r="AO331" s="10" t="str">
        <f t="shared" si="165"/>
        <v/>
      </c>
      <c r="AP331" s="10" t="str">
        <f t="shared" si="166"/>
        <v/>
      </c>
      <c r="AQ331" s="10" t="str">
        <f t="shared" si="167"/>
        <v/>
      </c>
      <c r="AR331" s="10" t="str">
        <f t="shared" si="168"/>
        <v/>
      </c>
      <c r="AS331" s="10" t="str">
        <f t="shared" si="169"/>
        <v/>
      </c>
      <c r="AT331" s="10" t="str">
        <f t="shared" si="170"/>
        <v/>
      </c>
      <c r="AU331" s="10" t="str">
        <f t="shared" si="171"/>
        <v/>
      </c>
      <c r="AV331" s="10" t="str">
        <f t="shared" si="172"/>
        <v/>
      </c>
      <c r="AW331" s="10" t="str">
        <f t="shared" si="173"/>
        <v/>
      </c>
      <c r="AX331" s="10" t="str">
        <f t="shared" si="174"/>
        <v/>
      </c>
      <c r="AY331" s="10" t="str">
        <f t="shared" si="175"/>
        <v/>
      </c>
      <c r="AZ331" s="10" t="str">
        <f t="shared" si="176"/>
        <v/>
      </c>
      <c r="BA331" s="10" t="str">
        <f t="shared" si="177"/>
        <v/>
      </c>
      <c r="BB331" s="10" t="str">
        <f t="shared" si="178"/>
        <v/>
      </c>
      <c r="BC331" s="10" t="str">
        <f t="shared" si="179"/>
        <v/>
      </c>
      <c r="BD331" s="10"/>
      <c r="BE331" s="10" t="str">
        <f t="shared" si="180"/>
        <v/>
      </c>
      <c r="BG331" s="10" t="b">
        <f t="shared" si="183"/>
        <v>1</v>
      </c>
      <c r="BH331" s="10" t="b">
        <f t="shared" si="181"/>
        <v>1</v>
      </c>
      <c r="BI331" s="10" t="b">
        <f t="shared" si="184"/>
        <v>0</v>
      </c>
      <c r="BJ331" s="10" t="b">
        <f t="shared" si="182"/>
        <v>0</v>
      </c>
    </row>
    <row r="332" spans="1:62" x14ac:dyDescent="0.35">
      <c r="A332" s="51"/>
      <c r="B332" s="28"/>
      <c r="C332" s="28" t="s">
        <v>4</v>
      </c>
      <c r="D332" s="28"/>
      <c r="E332" s="28" t="s">
        <v>4</v>
      </c>
      <c r="F332" s="28"/>
      <c r="G332" s="51" t="s">
        <v>4</v>
      </c>
      <c r="H332" s="28"/>
      <c r="I332" s="28" t="s">
        <v>4</v>
      </c>
      <c r="J332" s="28"/>
      <c r="K332" s="28" t="s">
        <v>4</v>
      </c>
      <c r="L332" s="28" t="s">
        <v>454</v>
      </c>
      <c r="M332" s="28"/>
      <c r="N332" s="28"/>
      <c r="O332" s="28" t="s">
        <v>4</v>
      </c>
      <c r="P332" s="51"/>
      <c r="Q332" s="28" t="s">
        <v>4</v>
      </c>
      <c r="R332" s="28"/>
      <c r="S332" s="28" t="s">
        <v>4</v>
      </c>
      <c r="T332" s="28"/>
      <c r="U332" s="28" t="s">
        <v>4</v>
      </c>
      <c r="V332" s="28"/>
      <c r="W332" s="28" t="s">
        <v>4</v>
      </c>
      <c r="X332" s="28"/>
      <c r="Y332" s="28" t="s">
        <v>4</v>
      </c>
      <c r="Z332" s="10" t="str">
        <f>IF(AND('Section 8'!$L$4=No,OR($BG332=FALSE,$BH332=FALSE)),Tab_NotReq,
IF(AND($A332="",$B332="",$D332="",$F332="",$H332="",$J332="",$P332="",$X332="",$AB332="",$AC332=""),"",
IF(COUNTIF($AB332:$BC332,Incomplete)&gt;=1,Incomplete_or_multiple_errors&amp;": "&amp;INDEX($AB$2:$BC$4,1,MATCH(Incomplete,$AB332:$BC332,0)),Complete)))</f>
        <v/>
      </c>
      <c r="AA332" s="27"/>
      <c r="AB332" s="10" t="str">
        <f t="shared" si="155"/>
        <v/>
      </c>
      <c r="AC332" s="10" t="str">
        <f>IF($AC$1=No,"",
IF(OR(BG332=FALSE,BH332=FALSE),"",
IF(AND(SUMPRODUCT(--(BI332:BI$1003=TRUE))=0,SUMPRODUCT(--(BJ332:BJ$1003=TRUE))=0),"",Incomplete)))</f>
        <v/>
      </c>
      <c r="AD332" s="10" t="str">
        <f t="shared" si="156"/>
        <v/>
      </c>
      <c r="AE332" s="10"/>
      <c r="AF332" s="10" t="str" cm="1">
        <f t="array" ref="AF332">IF(AF$1=No,"",IF(ISBLANK($A332)=TRUE,"",
IF(SUMPRODUCT(--('Section 11'!$C$4:$C$337=$A332))=0,Incomplete,Complete)))</f>
        <v/>
      </c>
      <c r="AG332" s="10" t="str">
        <f t="shared" si="157"/>
        <v/>
      </c>
      <c r="AH332" s="10" t="str">
        <f t="shared" si="158"/>
        <v/>
      </c>
      <c r="AI332" s="10" t="str">
        <f t="shared" si="159"/>
        <v/>
      </c>
      <c r="AJ332" s="10" t="str">
        <f t="shared" si="160"/>
        <v/>
      </c>
      <c r="AK332" s="10" t="str">
        <f t="shared" si="161"/>
        <v/>
      </c>
      <c r="AL332" s="10" t="str">
        <f t="shared" si="162"/>
        <v/>
      </c>
      <c r="AM332" s="10" t="str">
        <f t="shared" si="163"/>
        <v/>
      </c>
      <c r="AN332" s="10" t="str">
        <f t="shared" si="164"/>
        <v/>
      </c>
      <c r="AO332" s="10" t="str">
        <f t="shared" si="165"/>
        <v/>
      </c>
      <c r="AP332" s="10" t="str">
        <f t="shared" si="166"/>
        <v/>
      </c>
      <c r="AQ332" s="10" t="str">
        <f t="shared" si="167"/>
        <v/>
      </c>
      <c r="AR332" s="10" t="str">
        <f t="shared" si="168"/>
        <v/>
      </c>
      <c r="AS332" s="10" t="str">
        <f t="shared" si="169"/>
        <v/>
      </c>
      <c r="AT332" s="10" t="str">
        <f t="shared" si="170"/>
        <v/>
      </c>
      <c r="AU332" s="10" t="str">
        <f t="shared" si="171"/>
        <v/>
      </c>
      <c r="AV332" s="10" t="str">
        <f t="shared" si="172"/>
        <v/>
      </c>
      <c r="AW332" s="10" t="str">
        <f t="shared" si="173"/>
        <v/>
      </c>
      <c r="AX332" s="10" t="str">
        <f t="shared" si="174"/>
        <v/>
      </c>
      <c r="AY332" s="10" t="str">
        <f t="shared" si="175"/>
        <v/>
      </c>
      <c r="AZ332" s="10" t="str">
        <f t="shared" si="176"/>
        <v/>
      </c>
      <c r="BA332" s="10" t="str">
        <f t="shared" si="177"/>
        <v/>
      </c>
      <c r="BB332" s="10" t="str">
        <f t="shared" si="178"/>
        <v/>
      </c>
      <c r="BC332" s="10" t="str">
        <f t="shared" si="179"/>
        <v/>
      </c>
      <c r="BD332" s="10"/>
      <c r="BE332" s="10" t="str">
        <f t="shared" si="180"/>
        <v/>
      </c>
      <c r="BG332" s="10" t="b">
        <f t="shared" si="183"/>
        <v>1</v>
      </c>
      <c r="BH332" s="10" t="b">
        <f t="shared" si="181"/>
        <v>1</v>
      </c>
      <c r="BI332" s="10" t="b">
        <f t="shared" si="184"/>
        <v>0</v>
      </c>
      <c r="BJ332" s="10" t="b">
        <f t="shared" si="182"/>
        <v>0</v>
      </c>
    </row>
    <row r="333" spans="1:62" x14ac:dyDescent="0.35">
      <c r="A333" s="51"/>
      <c r="B333" s="28"/>
      <c r="C333" s="28" t="s">
        <v>4</v>
      </c>
      <c r="D333" s="28"/>
      <c r="E333" s="28" t="s">
        <v>4</v>
      </c>
      <c r="F333" s="28"/>
      <c r="G333" s="51" t="s">
        <v>4</v>
      </c>
      <c r="H333" s="28"/>
      <c r="I333" s="28" t="s">
        <v>4</v>
      </c>
      <c r="J333" s="28"/>
      <c r="K333" s="28" t="s">
        <v>4</v>
      </c>
      <c r="L333" s="28" t="s">
        <v>454</v>
      </c>
      <c r="M333" s="28"/>
      <c r="N333" s="28"/>
      <c r="O333" s="28" t="s">
        <v>4</v>
      </c>
      <c r="P333" s="51"/>
      <c r="Q333" s="28" t="s">
        <v>4</v>
      </c>
      <c r="R333" s="28"/>
      <c r="S333" s="28" t="s">
        <v>4</v>
      </c>
      <c r="T333" s="28"/>
      <c r="U333" s="28" t="s">
        <v>4</v>
      </c>
      <c r="V333" s="28"/>
      <c r="W333" s="28" t="s">
        <v>4</v>
      </c>
      <c r="X333" s="28"/>
      <c r="Y333" s="28" t="s">
        <v>4</v>
      </c>
      <c r="Z333" s="10" t="str">
        <f>IF(AND('Section 8'!$L$4=No,OR($BG333=FALSE,$BH333=FALSE)),Tab_NotReq,
IF(AND($A333="",$B333="",$D333="",$F333="",$H333="",$J333="",$P333="",$X333="",$AB333="",$AC333=""),"",
IF(COUNTIF($AB333:$BC333,Incomplete)&gt;=1,Incomplete_or_multiple_errors&amp;": "&amp;INDEX($AB$2:$BC$4,1,MATCH(Incomplete,$AB333:$BC333,0)),Complete)))</f>
        <v/>
      </c>
      <c r="AA333" s="27"/>
      <c r="AB333" s="10" t="str">
        <f t="shared" si="155"/>
        <v/>
      </c>
      <c r="AC333" s="10" t="str">
        <f>IF($AC$1=No,"",
IF(OR(BG333=FALSE,BH333=FALSE),"",
IF(AND(SUMPRODUCT(--(BI333:BI$1003=TRUE))=0,SUMPRODUCT(--(BJ333:BJ$1003=TRUE))=0),"",Incomplete)))</f>
        <v/>
      </c>
      <c r="AD333" s="10" t="str">
        <f t="shared" si="156"/>
        <v/>
      </c>
      <c r="AE333" s="10"/>
      <c r="AF333" s="10" t="str" cm="1">
        <f t="array" ref="AF333">IF(AF$1=No,"",IF(ISBLANK($A333)=TRUE,"",
IF(SUMPRODUCT(--('Section 11'!$C$4:$C$337=$A333))=0,Incomplete,Complete)))</f>
        <v/>
      </c>
      <c r="AG333" s="10" t="str">
        <f t="shared" si="157"/>
        <v/>
      </c>
      <c r="AH333" s="10" t="str">
        <f t="shared" si="158"/>
        <v/>
      </c>
      <c r="AI333" s="10" t="str">
        <f t="shared" si="159"/>
        <v/>
      </c>
      <c r="AJ333" s="10" t="str">
        <f t="shared" si="160"/>
        <v/>
      </c>
      <c r="AK333" s="10" t="str">
        <f t="shared" si="161"/>
        <v/>
      </c>
      <c r="AL333" s="10" t="str">
        <f t="shared" si="162"/>
        <v/>
      </c>
      <c r="AM333" s="10" t="str">
        <f t="shared" si="163"/>
        <v/>
      </c>
      <c r="AN333" s="10" t="str">
        <f t="shared" si="164"/>
        <v/>
      </c>
      <c r="AO333" s="10" t="str">
        <f t="shared" si="165"/>
        <v/>
      </c>
      <c r="AP333" s="10" t="str">
        <f t="shared" si="166"/>
        <v/>
      </c>
      <c r="AQ333" s="10" t="str">
        <f t="shared" si="167"/>
        <v/>
      </c>
      <c r="AR333" s="10" t="str">
        <f t="shared" si="168"/>
        <v/>
      </c>
      <c r="AS333" s="10" t="str">
        <f t="shared" si="169"/>
        <v/>
      </c>
      <c r="AT333" s="10" t="str">
        <f t="shared" si="170"/>
        <v/>
      </c>
      <c r="AU333" s="10" t="str">
        <f t="shared" si="171"/>
        <v/>
      </c>
      <c r="AV333" s="10" t="str">
        <f t="shared" si="172"/>
        <v/>
      </c>
      <c r="AW333" s="10" t="str">
        <f t="shared" si="173"/>
        <v/>
      </c>
      <c r="AX333" s="10" t="str">
        <f t="shared" si="174"/>
        <v/>
      </c>
      <c r="AY333" s="10" t="str">
        <f t="shared" si="175"/>
        <v/>
      </c>
      <c r="AZ333" s="10" t="str">
        <f t="shared" si="176"/>
        <v/>
      </c>
      <c r="BA333" s="10" t="str">
        <f t="shared" si="177"/>
        <v/>
      </c>
      <c r="BB333" s="10" t="str">
        <f t="shared" si="178"/>
        <v/>
      </c>
      <c r="BC333" s="10" t="str">
        <f t="shared" si="179"/>
        <v/>
      </c>
      <c r="BD333" s="10"/>
      <c r="BE333" s="10" t="str">
        <f t="shared" si="180"/>
        <v/>
      </c>
      <c r="BG333" s="10" t="b">
        <f t="shared" si="183"/>
        <v>1</v>
      </c>
      <c r="BH333" s="10" t="b">
        <f t="shared" si="181"/>
        <v>1</v>
      </c>
      <c r="BI333" s="10" t="b">
        <f t="shared" si="184"/>
        <v>0</v>
      </c>
      <c r="BJ333" s="10" t="b">
        <f t="shared" si="182"/>
        <v>0</v>
      </c>
    </row>
    <row r="334" spans="1:62" x14ac:dyDescent="0.35">
      <c r="A334" s="51"/>
      <c r="B334" s="28"/>
      <c r="C334" s="28" t="s">
        <v>4</v>
      </c>
      <c r="D334" s="28"/>
      <c r="E334" s="28" t="s">
        <v>4</v>
      </c>
      <c r="F334" s="28"/>
      <c r="G334" s="51" t="s">
        <v>4</v>
      </c>
      <c r="H334" s="28"/>
      <c r="I334" s="28" t="s">
        <v>4</v>
      </c>
      <c r="J334" s="28"/>
      <c r="K334" s="28" t="s">
        <v>4</v>
      </c>
      <c r="L334" s="28" t="s">
        <v>454</v>
      </c>
      <c r="M334" s="28"/>
      <c r="N334" s="28"/>
      <c r="O334" s="28" t="s">
        <v>4</v>
      </c>
      <c r="P334" s="51"/>
      <c r="Q334" s="28" t="s">
        <v>4</v>
      </c>
      <c r="R334" s="28"/>
      <c r="S334" s="28" t="s">
        <v>4</v>
      </c>
      <c r="T334" s="28"/>
      <c r="U334" s="28" t="s">
        <v>4</v>
      </c>
      <c r="V334" s="28"/>
      <c r="W334" s="28" t="s">
        <v>4</v>
      </c>
      <c r="X334" s="28"/>
      <c r="Y334" s="28" t="s">
        <v>4</v>
      </c>
      <c r="Z334" s="10" t="str">
        <f>IF(AND('Section 8'!$L$4=No,OR($BG334=FALSE,$BH334=FALSE)),Tab_NotReq,
IF(AND($A334="",$B334="",$D334="",$F334="",$H334="",$J334="",$P334="",$X334="",$AB334="",$AC334=""),"",
IF(COUNTIF($AB334:$BC334,Incomplete)&gt;=1,Incomplete_or_multiple_errors&amp;": "&amp;INDEX($AB$2:$BC$4,1,MATCH(Incomplete,$AB334:$BC334,0)),Complete)))</f>
        <v/>
      </c>
      <c r="AA334" s="27"/>
      <c r="AB334" s="10" t="str">
        <f t="shared" si="155"/>
        <v/>
      </c>
      <c r="AC334" s="10" t="str">
        <f>IF($AC$1=No,"",
IF(OR(BG334=FALSE,BH334=FALSE),"",
IF(AND(SUMPRODUCT(--(BI334:BI$1003=TRUE))=0,SUMPRODUCT(--(BJ334:BJ$1003=TRUE))=0),"",Incomplete)))</f>
        <v/>
      </c>
      <c r="AD334" s="10" t="str">
        <f t="shared" si="156"/>
        <v/>
      </c>
      <c r="AE334" s="10"/>
      <c r="AF334" s="10" t="str" cm="1">
        <f t="array" ref="AF334">IF(AF$1=No,"",IF(ISBLANK($A334)=TRUE,"",
IF(SUMPRODUCT(--('Section 11'!$C$4:$C$337=$A334))=0,Incomplete,Complete)))</f>
        <v/>
      </c>
      <c r="AG334" s="10" t="str">
        <f t="shared" si="157"/>
        <v/>
      </c>
      <c r="AH334" s="10" t="str">
        <f t="shared" si="158"/>
        <v/>
      </c>
      <c r="AI334" s="10" t="str">
        <f t="shared" si="159"/>
        <v/>
      </c>
      <c r="AJ334" s="10" t="str">
        <f t="shared" si="160"/>
        <v/>
      </c>
      <c r="AK334" s="10" t="str">
        <f t="shared" si="161"/>
        <v/>
      </c>
      <c r="AL334" s="10" t="str">
        <f t="shared" si="162"/>
        <v/>
      </c>
      <c r="AM334" s="10" t="str">
        <f t="shared" si="163"/>
        <v/>
      </c>
      <c r="AN334" s="10" t="str">
        <f t="shared" si="164"/>
        <v/>
      </c>
      <c r="AO334" s="10" t="str">
        <f t="shared" si="165"/>
        <v/>
      </c>
      <c r="AP334" s="10" t="str">
        <f t="shared" si="166"/>
        <v/>
      </c>
      <c r="AQ334" s="10" t="str">
        <f t="shared" si="167"/>
        <v/>
      </c>
      <c r="AR334" s="10" t="str">
        <f t="shared" si="168"/>
        <v/>
      </c>
      <c r="AS334" s="10" t="str">
        <f t="shared" si="169"/>
        <v/>
      </c>
      <c r="AT334" s="10" t="str">
        <f t="shared" si="170"/>
        <v/>
      </c>
      <c r="AU334" s="10" t="str">
        <f t="shared" si="171"/>
        <v/>
      </c>
      <c r="AV334" s="10" t="str">
        <f t="shared" si="172"/>
        <v/>
      </c>
      <c r="AW334" s="10" t="str">
        <f t="shared" si="173"/>
        <v/>
      </c>
      <c r="AX334" s="10" t="str">
        <f t="shared" si="174"/>
        <v/>
      </c>
      <c r="AY334" s="10" t="str">
        <f t="shared" si="175"/>
        <v/>
      </c>
      <c r="AZ334" s="10" t="str">
        <f t="shared" si="176"/>
        <v/>
      </c>
      <c r="BA334" s="10" t="str">
        <f t="shared" si="177"/>
        <v/>
      </c>
      <c r="BB334" s="10" t="str">
        <f t="shared" si="178"/>
        <v/>
      </c>
      <c r="BC334" s="10" t="str">
        <f t="shared" si="179"/>
        <v/>
      </c>
      <c r="BD334" s="10"/>
      <c r="BE334" s="10" t="str">
        <f t="shared" si="180"/>
        <v/>
      </c>
      <c r="BG334" s="10" t="b">
        <f t="shared" si="183"/>
        <v>1</v>
      </c>
      <c r="BH334" s="10" t="b">
        <f t="shared" si="181"/>
        <v>1</v>
      </c>
      <c r="BI334" s="10" t="b">
        <f t="shared" si="184"/>
        <v>0</v>
      </c>
      <c r="BJ334" s="10" t="b">
        <f t="shared" si="182"/>
        <v>0</v>
      </c>
    </row>
    <row r="335" spans="1:62" x14ac:dyDescent="0.35">
      <c r="A335" s="51"/>
      <c r="B335" s="28"/>
      <c r="C335" s="28" t="s">
        <v>4</v>
      </c>
      <c r="D335" s="28"/>
      <c r="E335" s="28" t="s">
        <v>4</v>
      </c>
      <c r="F335" s="28"/>
      <c r="G335" s="51" t="s">
        <v>4</v>
      </c>
      <c r="H335" s="28"/>
      <c r="I335" s="28" t="s">
        <v>4</v>
      </c>
      <c r="J335" s="28"/>
      <c r="K335" s="28" t="s">
        <v>4</v>
      </c>
      <c r="L335" s="28" t="s">
        <v>454</v>
      </c>
      <c r="M335" s="28"/>
      <c r="N335" s="28"/>
      <c r="O335" s="28" t="s">
        <v>4</v>
      </c>
      <c r="P335" s="51"/>
      <c r="Q335" s="28" t="s">
        <v>4</v>
      </c>
      <c r="R335" s="28"/>
      <c r="S335" s="28" t="s">
        <v>4</v>
      </c>
      <c r="T335" s="28"/>
      <c r="U335" s="28" t="s">
        <v>4</v>
      </c>
      <c r="V335" s="28"/>
      <c r="W335" s="28" t="s">
        <v>4</v>
      </c>
      <c r="X335" s="28"/>
      <c r="Y335" s="28" t="s">
        <v>4</v>
      </c>
      <c r="Z335" s="10" t="str">
        <f>IF(AND('Section 8'!$L$4=No,OR($BG335=FALSE,$BH335=FALSE)),Tab_NotReq,
IF(AND($A335="",$B335="",$D335="",$F335="",$H335="",$J335="",$P335="",$X335="",$AB335="",$AC335=""),"",
IF(COUNTIF($AB335:$BC335,Incomplete)&gt;=1,Incomplete_or_multiple_errors&amp;": "&amp;INDEX($AB$2:$BC$4,1,MATCH(Incomplete,$AB335:$BC335,0)),Complete)))</f>
        <v/>
      </c>
      <c r="AA335" s="27"/>
      <c r="AB335" s="10" t="str">
        <f t="shared" si="155"/>
        <v/>
      </c>
      <c r="AC335" s="10" t="str">
        <f>IF($AC$1=No,"",
IF(OR(BG335=FALSE,BH335=FALSE),"",
IF(AND(SUMPRODUCT(--(BI335:BI$1003=TRUE))=0,SUMPRODUCT(--(BJ335:BJ$1003=TRUE))=0),"",Incomplete)))</f>
        <v/>
      </c>
      <c r="AD335" s="10" t="str">
        <f t="shared" si="156"/>
        <v/>
      </c>
      <c r="AE335" s="10"/>
      <c r="AF335" s="10" t="str" cm="1">
        <f t="array" ref="AF335">IF(AF$1=No,"",IF(ISBLANK($A335)=TRUE,"",
IF(SUMPRODUCT(--('Section 11'!$C$4:$C$337=$A335))=0,Incomplete,Complete)))</f>
        <v/>
      </c>
      <c r="AG335" s="10" t="str">
        <f t="shared" si="157"/>
        <v/>
      </c>
      <c r="AH335" s="10" t="str">
        <f t="shared" si="158"/>
        <v/>
      </c>
      <c r="AI335" s="10" t="str">
        <f t="shared" si="159"/>
        <v/>
      </c>
      <c r="AJ335" s="10" t="str">
        <f t="shared" si="160"/>
        <v/>
      </c>
      <c r="AK335" s="10" t="str">
        <f t="shared" si="161"/>
        <v/>
      </c>
      <c r="AL335" s="10" t="str">
        <f t="shared" si="162"/>
        <v/>
      </c>
      <c r="AM335" s="10" t="str">
        <f t="shared" si="163"/>
        <v/>
      </c>
      <c r="AN335" s="10" t="str">
        <f t="shared" si="164"/>
        <v/>
      </c>
      <c r="AO335" s="10" t="str">
        <f t="shared" si="165"/>
        <v/>
      </c>
      <c r="AP335" s="10" t="str">
        <f t="shared" si="166"/>
        <v/>
      </c>
      <c r="AQ335" s="10" t="str">
        <f t="shared" si="167"/>
        <v/>
      </c>
      <c r="AR335" s="10" t="str">
        <f t="shared" si="168"/>
        <v/>
      </c>
      <c r="AS335" s="10" t="str">
        <f t="shared" si="169"/>
        <v/>
      </c>
      <c r="AT335" s="10" t="str">
        <f t="shared" si="170"/>
        <v/>
      </c>
      <c r="AU335" s="10" t="str">
        <f t="shared" si="171"/>
        <v/>
      </c>
      <c r="AV335" s="10" t="str">
        <f t="shared" si="172"/>
        <v/>
      </c>
      <c r="AW335" s="10" t="str">
        <f t="shared" si="173"/>
        <v/>
      </c>
      <c r="AX335" s="10" t="str">
        <f t="shared" si="174"/>
        <v/>
      </c>
      <c r="AY335" s="10" t="str">
        <f t="shared" si="175"/>
        <v/>
      </c>
      <c r="AZ335" s="10" t="str">
        <f t="shared" si="176"/>
        <v/>
      </c>
      <c r="BA335" s="10" t="str">
        <f t="shared" si="177"/>
        <v/>
      </c>
      <c r="BB335" s="10" t="str">
        <f t="shared" si="178"/>
        <v/>
      </c>
      <c r="BC335" s="10" t="str">
        <f t="shared" si="179"/>
        <v/>
      </c>
      <c r="BD335" s="10"/>
      <c r="BE335" s="10" t="str">
        <f t="shared" si="180"/>
        <v/>
      </c>
      <c r="BG335" s="10" t="b">
        <f t="shared" si="183"/>
        <v>1</v>
      </c>
      <c r="BH335" s="10" t="b">
        <f t="shared" si="181"/>
        <v>1</v>
      </c>
      <c r="BI335" s="10" t="b">
        <f t="shared" si="184"/>
        <v>0</v>
      </c>
      <c r="BJ335" s="10" t="b">
        <f t="shared" si="182"/>
        <v>0</v>
      </c>
    </row>
    <row r="336" spans="1:62" x14ac:dyDescent="0.35">
      <c r="A336" s="51"/>
      <c r="B336" s="28"/>
      <c r="C336" s="28" t="s">
        <v>4</v>
      </c>
      <c r="D336" s="28"/>
      <c r="E336" s="28" t="s">
        <v>4</v>
      </c>
      <c r="F336" s="28"/>
      <c r="G336" s="51" t="s">
        <v>4</v>
      </c>
      <c r="H336" s="28"/>
      <c r="I336" s="28" t="s">
        <v>4</v>
      </c>
      <c r="J336" s="28"/>
      <c r="K336" s="28" t="s">
        <v>4</v>
      </c>
      <c r="L336" s="28" t="s">
        <v>454</v>
      </c>
      <c r="M336" s="28"/>
      <c r="N336" s="28"/>
      <c r="O336" s="28" t="s">
        <v>4</v>
      </c>
      <c r="P336" s="51"/>
      <c r="Q336" s="28" t="s">
        <v>4</v>
      </c>
      <c r="R336" s="28"/>
      <c r="S336" s="28" t="s">
        <v>4</v>
      </c>
      <c r="T336" s="28"/>
      <c r="U336" s="28" t="s">
        <v>4</v>
      </c>
      <c r="V336" s="28"/>
      <c r="W336" s="28" t="s">
        <v>4</v>
      </c>
      <c r="X336" s="28"/>
      <c r="Y336" s="28" t="s">
        <v>4</v>
      </c>
      <c r="Z336" s="10" t="str">
        <f>IF(AND('Section 8'!$L$4=No,OR($BG336=FALSE,$BH336=FALSE)),Tab_NotReq,
IF(AND($A336="",$B336="",$D336="",$F336="",$H336="",$J336="",$P336="",$X336="",$AB336="",$AC336=""),"",
IF(COUNTIF($AB336:$BC336,Incomplete)&gt;=1,Incomplete_or_multiple_errors&amp;": "&amp;INDEX($AB$2:$BC$4,1,MATCH(Incomplete,$AB336:$BC336,0)),Complete)))</f>
        <v/>
      </c>
      <c r="AA336" s="27"/>
      <c r="AB336" s="10" t="str">
        <f t="shared" si="155"/>
        <v/>
      </c>
      <c r="AC336" s="10" t="str">
        <f>IF($AC$1=No,"",
IF(OR(BG336=FALSE,BH336=FALSE),"",
IF(AND(SUMPRODUCT(--(BI336:BI$1003=TRUE))=0,SUMPRODUCT(--(BJ336:BJ$1003=TRUE))=0),"",Incomplete)))</f>
        <v/>
      </c>
      <c r="AD336" s="10" t="str">
        <f t="shared" si="156"/>
        <v/>
      </c>
      <c r="AE336" s="10"/>
      <c r="AF336" s="10" t="str" cm="1">
        <f t="array" ref="AF336">IF(AF$1=No,"",IF(ISBLANK($A336)=TRUE,"",
IF(SUMPRODUCT(--('Section 11'!$C$4:$C$337=$A336))=0,Incomplete,Complete)))</f>
        <v/>
      </c>
      <c r="AG336" s="10" t="str">
        <f t="shared" si="157"/>
        <v/>
      </c>
      <c r="AH336" s="10" t="str">
        <f t="shared" si="158"/>
        <v/>
      </c>
      <c r="AI336" s="10" t="str">
        <f t="shared" si="159"/>
        <v/>
      </c>
      <c r="AJ336" s="10" t="str">
        <f t="shared" si="160"/>
        <v/>
      </c>
      <c r="AK336" s="10" t="str">
        <f t="shared" si="161"/>
        <v/>
      </c>
      <c r="AL336" s="10" t="str">
        <f t="shared" si="162"/>
        <v/>
      </c>
      <c r="AM336" s="10" t="str">
        <f t="shared" si="163"/>
        <v/>
      </c>
      <c r="AN336" s="10" t="str">
        <f t="shared" si="164"/>
        <v/>
      </c>
      <c r="AO336" s="10" t="str">
        <f t="shared" si="165"/>
        <v/>
      </c>
      <c r="AP336" s="10" t="str">
        <f t="shared" si="166"/>
        <v/>
      </c>
      <c r="AQ336" s="10" t="str">
        <f t="shared" si="167"/>
        <v/>
      </c>
      <c r="AR336" s="10" t="str">
        <f t="shared" si="168"/>
        <v/>
      </c>
      <c r="AS336" s="10" t="str">
        <f t="shared" si="169"/>
        <v/>
      </c>
      <c r="AT336" s="10" t="str">
        <f t="shared" si="170"/>
        <v/>
      </c>
      <c r="AU336" s="10" t="str">
        <f t="shared" si="171"/>
        <v/>
      </c>
      <c r="AV336" s="10" t="str">
        <f t="shared" si="172"/>
        <v/>
      </c>
      <c r="AW336" s="10" t="str">
        <f t="shared" si="173"/>
        <v/>
      </c>
      <c r="AX336" s="10" t="str">
        <f t="shared" si="174"/>
        <v/>
      </c>
      <c r="AY336" s="10" t="str">
        <f t="shared" si="175"/>
        <v/>
      </c>
      <c r="AZ336" s="10" t="str">
        <f t="shared" si="176"/>
        <v/>
      </c>
      <c r="BA336" s="10" t="str">
        <f t="shared" si="177"/>
        <v/>
      </c>
      <c r="BB336" s="10" t="str">
        <f t="shared" si="178"/>
        <v/>
      </c>
      <c r="BC336" s="10" t="str">
        <f t="shared" si="179"/>
        <v/>
      </c>
      <c r="BD336" s="10"/>
      <c r="BE336" s="10" t="str">
        <f t="shared" si="180"/>
        <v/>
      </c>
      <c r="BG336" s="10" t="b">
        <f t="shared" si="183"/>
        <v>1</v>
      </c>
      <c r="BH336" s="10" t="b">
        <f t="shared" si="181"/>
        <v>1</v>
      </c>
      <c r="BI336" s="10" t="b">
        <f t="shared" si="184"/>
        <v>0</v>
      </c>
      <c r="BJ336" s="10" t="b">
        <f t="shared" si="182"/>
        <v>0</v>
      </c>
    </row>
    <row r="337" spans="1:62" x14ac:dyDescent="0.35">
      <c r="A337" s="51"/>
      <c r="B337" s="28"/>
      <c r="C337" s="28" t="s">
        <v>4</v>
      </c>
      <c r="D337" s="28"/>
      <c r="E337" s="28" t="s">
        <v>4</v>
      </c>
      <c r="F337" s="28"/>
      <c r="G337" s="51" t="s">
        <v>4</v>
      </c>
      <c r="H337" s="28"/>
      <c r="I337" s="28" t="s">
        <v>4</v>
      </c>
      <c r="J337" s="28"/>
      <c r="K337" s="28" t="s">
        <v>4</v>
      </c>
      <c r="L337" s="28" t="s">
        <v>454</v>
      </c>
      <c r="M337" s="28"/>
      <c r="N337" s="28"/>
      <c r="O337" s="28" t="s">
        <v>4</v>
      </c>
      <c r="P337" s="51"/>
      <c r="Q337" s="28" t="s">
        <v>4</v>
      </c>
      <c r="R337" s="28"/>
      <c r="S337" s="28" t="s">
        <v>4</v>
      </c>
      <c r="T337" s="28"/>
      <c r="U337" s="28" t="s">
        <v>4</v>
      </c>
      <c r="V337" s="28"/>
      <c r="W337" s="28" t="s">
        <v>4</v>
      </c>
      <c r="X337" s="28"/>
      <c r="Y337" s="28" t="s">
        <v>4</v>
      </c>
      <c r="Z337" s="10" t="str">
        <f>IF(AND('Section 8'!$L$4=No,OR($BG337=FALSE,$BH337=FALSE)),Tab_NotReq,
IF(AND($A337="",$B337="",$D337="",$F337="",$H337="",$J337="",$P337="",$X337="",$AB337="",$AC337=""),"",
IF(COUNTIF($AB337:$BC337,Incomplete)&gt;=1,Incomplete_or_multiple_errors&amp;": "&amp;INDEX($AB$2:$BC$4,1,MATCH(Incomplete,$AB337:$BC337,0)),Complete)))</f>
        <v/>
      </c>
      <c r="AA337" s="27"/>
      <c r="AB337" s="10" t="str">
        <f t="shared" si="155"/>
        <v/>
      </c>
      <c r="AC337" s="10" t="str">
        <f>IF($AC$1=No,"",
IF(OR(BG337=FALSE,BH337=FALSE),"",
IF(AND(SUMPRODUCT(--(BI337:BI$1003=TRUE))=0,SUMPRODUCT(--(BJ337:BJ$1003=TRUE))=0),"",Incomplete)))</f>
        <v/>
      </c>
      <c r="AD337" s="10" t="str">
        <f t="shared" si="156"/>
        <v/>
      </c>
      <c r="AE337" s="10"/>
      <c r="AF337" s="10" t="str" cm="1">
        <f t="array" ref="AF337">IF(AF$1=No,"",IF(ISBLANK($A337)=TRUE,"",
IF(SUMPRODUCT(--('Section 11'!$C$4:$C$337=$A337))=0,Incomplete,Complete)))</f>
        <v/>
      </c>
      <c r="AG337" s="10" t="str">
        <f t="shared" si="157"/>
        <v/>
      </c>
      <c r="AH337" s="10" t="str">
        <f t="shared" si="158"/>
        <v/>
      </c>
      <c r="AI337" s="10" t="str">
        <f t="shared" si="159"/>
        <v/>
      </c>
      <c r="AJ337" s="10" t="str">
        <f t="shared" si="160"/>
        <v/>
      </c>
      <c r="AK337" s="10" t="str">
        <f t="shared" si="161"/>
        <v/>
      </c>
      <c r="AL337" s="10" t="str">
        <f t="shared" si="162"/>
        <v/>
      </c>
      <c r="AM337" s="10" t="str">
        <f t="shared" si="163"/>
        <v/>
      </c>
      <c r="AN337" s="10" t="str">
        <f t="shared" si="164"/>
        <v/>
      </c>
      <c r="AO337" s="10" t="str">
        <f t="shared" si="165"/>
        <v/>
      </c>
      <c r="AP337" s="10" t="str">
        <f t="shared" si="166"/>
        <v/>
      </c>
      <c r="AQ337" s="10" t="str">
        <f t="shared" si="167"/>
        <v/>
      </c>
      <c r="AR337" s="10" t="str">
        <f t="shared" si="168"/>
        <v/>
      </c>
      <c r="AS337" s="10" t="str">
        <f t="shared" si="169"/>
        <v/>
      </c>
      <c r="AT337" s="10" t="str">
        <f t="shared" si="170"/>
        <v/>
      </c>
      <c r="AU337" s="10" t="str">
        <f t="shared" si="171"/>
        <v/>
      </c>
      <c r="AV337" s="10" t="str">
        <f t="shared" si="172"/>
        <v/>
      </c>
      <c r="AW337" s="10" t="str">
        <f t="shared" si="173"/>
        <v/>
      </c>
      <c r="AX337" s="10" t="str">
        <f t="shared" si="174"/>
        <v/>
      </c>
      <c r="AY337" s="10" t="str">
        <f t="shared" si="175"/>
        <v/>
      </c>
      <c r="AZ337" s="10" t="str">
        <f t="shared" si="176"/>
        <v/>
      </c>
      <c r="BA337" s="10" t="str">
        <f t="shared" si="177"/>
        <v/>
      </c>
      <c r="BB337" s="10" t="str">
        <f t="shared" si="178"/>
        <v/>
      </c>
      <c r="BC337" s="10" t="str">
        <f t="shared" si="179"/>
        <v/>
      </c>
      <c r="BD337" s="10"/>
      <c r="BE337" s="10" t="str">
        <f t="shared" si="180"/>
        <v/>
      </c>
      <c r="BG337" s="10" t="b">
        <f t="shared" si="183"/>
        <v>1</v>
      </c>
      <c r="BH337" s="10" t="b">
        <f t="shared" si="181"/>
        <v>1</v>
      </c>
      <c r="BI337" s="10" t="b">
        <f t="shared" si="184"/>
        <v>0</v>
      </c>
      <c r="BJ337" s="10" t="b">
        <f t="shared" si="182"/>
        <v>0</v>
      </c>
    </row>
    <row r="338" spans="1:62" x14ac:dyDescent="0.35">
      <c r="A338" s="51"/>
      <c r="B338" s="28"/>
      <c r="C338" s="28" t="s">
        <v>4</v>
      </c>
      <c r="D338" s="28"/>
      <c r="E338" s="28" t="s">
        <v>4</v>
      </c>
      <c r="F338" s="28"/>
      <c r="G338" s="51" t="s">
        <v>4</v>
      </c>
      <c r="H338" s="28"/>
      <c r="I338" s="28" t="s">
        <v>4</v>
      </c>
      <c r="J338" s="28"/>
      <c r="K338" s="28" t="s">
        <v>4</v>
      </c>
      <c r="L338" s="28" t="s">
        <v>454</v>
      </c>
      <c r="M338" s="28"/>
      <c r="N338" s="28"/>
      <c r="O338" s="28" t="s">
        <v>4</v>
      </c>
      <c r="P338" s="51"/>
      <c r="Q338" s="28" t="s">
        <v>4</v>
      </c>
      <c r="R338" s="28"/>
      <c r="S338" s="28" t="s">
        <v>4</v>
      </c>
      <c r="T338" s="28"/>
      <c r="U338" s="28" t="s">
        <v>4</v>
      </c>
      <c r="V338" s="28"/>
      <c r="W338" s="28" t="s">
        <v>4</v>
      </c>
      <c r="X338" s="28"/>
      <c r="Y338" s="28" t="s">
        <v>4</v>
      </c>
      <c r="Z338" s="10" t="str">
        <f>IF(AND('Section 8'!$L$4=No,OR($BG338=FALSE,$BH338=FALSE)),Tab_NotReq,
IF(AND($A338="",$B338="",$D338="",$F338="",$H338="",$J338="",$P338="",$X338="",$AB338="",$AC338=""),"",
IF(COUNTIF($AB338:$BC338,Incomplete)&gt;=1,Incomplete_or_multiple_errors&amp;": "&amp;INDEX($AB$2:$BC$4,1,MATCH(Incomplete,$AB338:$BC338,0)),Complete)))</f>
        <v/>
      </c>
      <c r="AA338" s="27"/>
      <c r="AB338" s="10" t="str">
        <f t="shared" si="155"/>
        <v/>
      </c>
      <c r="AC338" s="10" t="str">
        <f>IF($AC$1=No,"",
IF(OR(BG338=FALSE,BH338=FALSE),"",
IF(AND(SUMPRODUCT(--(BI338:BI$1003=TRUE))=0,SUMPRODUCT(--(BJ338:BJ$1003=TRUE))=0),"",Incomplete)))</f>
        <v/>
      </c>
      <c r="AD338" s="10" t="str">
        <f t="shared" si="156"/>
        <v/>
      </c>
      <c r="AE338" s="10"/>
      <c r="AF338" s="10" t="str" cm="1">
        <f t="array" ref="AF338">IF(AF$1=No,"",IF(ISBLANK($A338)=TRUE,"",
IF(SUMPRODUCT(--('Section 11'!$C$4:$C$337=$A338))=0,Incomplete,Complete)))</f>
        <v/>
      </c>
      <c r="AG338" s="10" t="str">
        <f t="shared" si="157"/>
        <v/>
      </c>
      <c r="AH338" s="10" t="str">
        <f t="shared" si="158"/>
        <v/>
      </c>
      <c r="AI338" s="10" t="str">
        <f t="shared" si="159"/>
        <v/>
      </c>
      <c r="AJ338" s="10" t="str">
        <f t="shared" si="160"/>
        <v/>
      </c>
      <c r="AK338" s="10" t="str">
        <f t="shared" si="161"/>
        <v/>
      </c>
      <c r="AL338" s="10" t="str">
        <f t="shared" si="162"/>
        <v/>
      </c>
      <c r="AM338" s="10" t="str">
        <f t="shared" si="163"/>
        <v/>
      </c>
      <c r="AN338" s="10" t="str">
        <f t="shared" si="164"/>
        <v/>
      </c>
      <c r="AO338" s="10" t="str">
        <f t="shared" si="165"/>
        <v/>
      </c>
      <c r="AP338" s="10" t="str">
        <f t="shared" si="166"/>
        <v/>
      </c>
      <c r="AQ338" s="10" t="str">
        <f t="shared" si="167"/>
        <v/>
      </c>
      <c r="AR338" s="10" t="str">
        <f t="shared" si="168"/>
        <v/>
      </c>
      <c r="AS338" s="10" t="str">
        <f t="shared" si="169"/>
        <v/>
      </c>
      <c r="AT338" s="10" t="str">
        <f t="shared" si="170"/>
        <v/>
      </c>
      <c r="AU338" s="10" t="str">
        <f t="shared" si="171"/>
        <v/>
      </c>
      <c r="AV338" s="10" t="str">
        <f t="shared" si="172"/>
        <v/>
      </c>
      <c r="AW338" s="10" t="str">
        <f t="shared" si="173"/>
        <v/>
      </c>
      <c r="AX338" s="10" t="str">
        <f t="shared" si="174"/>
        <v/>
      </c>
      <c r="AY338" s="10" t="str">
        <f t="shared" si="175"/>
        <v/>
      </c>
      <c r="AZ338" s="10" t="str">
        <f t="shared" si="176"/>
        <v/>
      </c>
      <c r="BA338" s="10" t="str">
        <f t="shared" si="177"/>
        <v/>
      </c>
      <c r="BB338" s="10" t="str">
        <f t="shared" si="178"/>
        <v/>
      </c>
      <c r="BC338" s="10" t="str">
        <f t="shared" si="179"/>
        <v/>
      </c>
      <c r="BD338" s="10"/>
      <c r="BE338" s="10" t="str">
        <f t="shared" si="180"/>
        <v/>
      </c>
      <c r="BG338" s="10" t="b">
        <f t="shared" si="183"/>
        <v>1</v>
      </c>
      <c r="BH338" s="10" t="b">
        <f t="shared" si="181"/>
        <v>1</v>
      </c>
      <c r="BI338" s="10" t="b">
        <f t="shared" si="184"/>
        <v>0</v>
      </c>
      <c r="BJ338" s="10" t="b">
        <f t="shared" si="182"/>
        <v>0</v>
      </c>
    </row>
    <row r="339" spans="1:62" x14ac:dyDescent="0.35">
      <c r="A339" s="51"/>
      <c r="B339" s="28"/>
      <c r="C339" s="28" t="s">
        <v>4</v>
      </c>
      <c r="D339" s="28"/>
      <c r="E339" s="28" t="s">
        <v>4</v>
      </c>
      <c r="F339" s="28"/>
      <c r="G339" s="51" t="s">
        <v>4</v>
      </c>
      <c r="H339" s="28"/>
      <c r="I339" s="28" t="s">
        <v>4</v>
      </c>
      <c r="J339" s="28"/>
      <c r="K339" s="28" t="s">
        <v>4</v>
      </c>
      <c r="L339" s="28" t="s">
        <v>454</v>
      </c>
      <c r="M339" s="28"/>
      <c r="N339" s="28"/>
      <c r="O339" s="28" t="s">
        <v>4</v>
      </c>
      <c r="P339" s="51"/>
      <c r="Q339" s="28" t="s">
        <v>4</v>
      </c>
      <c r="R339" s="28"/>
      <c r="S339" s="28" t="s">
        <v>4</v>
      </c>
      <c r="T339" s="28"/>
      <c r="U339" s="28" t="s">
        <v>4</v>
      </c>
      <c r="V339" s="28"/>
      <c r="W339" s="28" t="s">
        <v>4</v>
      </c>
      <c r="X339" s="28"/>
      <c r="Y339" s="28" t="s">
        <v>4</v>
      </c>
      <c r="Z339" s="10" t="str">
        <f>IF(AND('Section 8'!$L$4=No,OR($BG339=FALSE,$BH339=FALSE)),Tab_NotReq,
IF(AND($A339="",$B339="",$D339="",$F339="",$H339="",$J339="",$P339="",$X339="",$AB339="",$AC339=""),"",
IF(COUNTIF($AB339:$BC339,Incomplete)&gt;=1,Incomplete_or_multiple_errors&amp;": "&amp;INDEX($AB$2:$BC$4,1,MATCH(Incomplete,$AB339:$BC339,0)),Complete)))</f>
        <v/>
      </c>
      <c r="AA339" s="27"/>
      <c r="AB339" s="10" t="str">
        <f t="shared" si="155"/>
        <v/>
      </c>
      <c r="AC339" s="10" t="str">
        <f>IF($AC$1=No,"",
IF(OR(BG339=FALSE,BH339=FALSE),"",
IF(AND(SUMPRODUCT(--(BI339:BI$1003=TRUE))=0,SUMPRODUCT(--(BJ339:BJ$1003=TRUE))=0),"",Incomplete)))</f>
        <v/>
      </c>
      <c r="AD339" s="10" t="str">
        <f t="shared" si="156"/>
        <v/>
      </c>
      <c r="AE339" s="10"/>
      <c r="AF339" s="10" t="str" cm="1">
        <f t="array" ref="AF339">IF(AF$1=No,"",IF(ISBLANK($A339)=TRUE,"",
IF(SUMPRODUCT(--('Section 11'!$C$4:$C$337=$A339))=0,Incomplete,Complete)))</f>
        <v/>
      </c>
      <c r="AG339" s="10" t="str">
        <f t="shared" si="157"/>
        <v/>
      </c>
      <c r="AH339" s="10" t="str">
        <f t="shared" si="158"/>
        <v/>
      </c>
      <c r="AI339" s="10" t="str">
        <f t="shared" si="159"/>
        <v/>
      </c>
      <c r="AJ339" s="10" t="str">
        <f t="shared" si="160"/>
        <v/>
      </c>
      <c r="AK339" s="10" t="str">
        <f t="shared" si="161"/>
        <v/>
      </c>
      <c r="AL339" s="10" t="str">
        <f t="shared" si="162"/>
        <v/>
      </c>
      <c r="AM339" s="10" t="str">
        <f t="shared" si="163"/>
        <v/>
      </c>
      <c r="AN339" s="10" t="str">
        <f t="shared" si="164"/>
        <v/>
      </c>
      <c r="AO339" s="10" t="str">
        <f t="shared" si="165"/>
        <v/>
      </c>
      <c r="AP339" s="10" t="str">
        <f t="shared" si="166"/>
        <v/>
      </c>
      <c r="AQ339" s="10" t="str">
        <f t="shared" si="167"/>
        <v/>
      </c>
      <c r="AR339" s="10" t="str">
        <f t="shared" si="168"/>
        <v/>
      </c>
      <c r="AS339" s="10" t="str">
        <f t="shared" si="169"/>
        <v/>
      </c>
      <c r="AT339" s="10" t="str">
        <f t="shared" si="170"/>
        <v/>
      </c>
      <c r="AU339" s="10" t="str">
        <f t="shared" si="171"/>
        <v/>
      </c>
      <c r="AV339" s="10" t="str">
        <f t="shared" si="172"/>
        <v/>
      </c>
      <c r="AW339" s="10" t="str">
        <f t="shared" si="173"/>
        <v/>
      </c>
      <c r="AX339" s="10" t="str">
        <f t="shared" si="174"/>
        <v/>
      </c>
      <c r="AY339" s="10" t="str">
        <f t="shared" si="175"/>
        <v/>
      </c>
      <c r="AZ339" s="10" t="str">
        <f t="shared" si="176"/>
        <v/>
      </c>
      <c r="BA339" s="10" t="str">
        <f t="shared" si="177"/>
        <v/>
      </c>
      <c r="BB339" s="10" t="str">
        <f t="shared" si="178"/>
        <v/>
      </c>
      <c r="BC339" s="10" t="str">
        <f t="shared" si="179"/>
        <v/>
      </c>
      <c r="BD339" s="10"/>
      <c r="BE339" s="10" t="str">
        <f t="shared" si="180"/>
        <v/>
      </c>
      <c r="BG339" s="10" t="b">
        <f t="shared" si="183"/>
        <v>1</v>
      </c>
      <c r="BH339" s="10" t="b">
        <f t="shared" si="181"/>
        <v>1</v>
      </c>
      <c r="BI339" s="10" t="b">
        <f t="shared" si="184"/>
        <v>0</v>
      </c>
      <c r="BJ339" s="10" t="b">
        <f t="shared" si="182"/>
        <v>0</v>
      </c>
    </row>
    <row r="340" spans="1:62" x14ac:dyDescent="0.35">
      <c r="A340" s="51"/>
      <c r="B340" s="28"/>
      <c r="C340" s="28" t="s">
        <v>4</v>
      </c>
      <c r="D340" s="28"/>
      <c r="E340" s="28" t="s">
        <v>4</v>
      </c>
      <c r="F340" s="28"/>
      <c r="G340" s="51" t="s">
        <v>4</v>
      </c>
      <c r="H340" s="28"/>
      <c r="I340" s="28" t="s">
        <v>4</v>
      </c>
      <c r="J340" s="28"/>
      <c r="K340" s="28" t="s">
        <v>4</v>
      </c>
      <c r="L340" s="28" t="s">
        <v>454</v>
      </c>
      <c r="M340" s="28"/>
      <c r="N340" s="28"/>
      <c r="O340" s="28" t="s">
        <v>4</v>
      </c>
      <c r="P340" s="51"/>
      <c r="Q340" s="28" t="s">
        <v>4</v>
      </c>
      <c r="R340" s="28"/>
      <c r="S340" s="28" t="s">
        <v>4</v>
      </c>
      <c r="T340" s="28"/>
      <c r="U340" s="28" t="s">
        <v>4</v>
      </c>
      <c r="V340" s="28"/>
      <c r="W340" s="28" t="s">
        <v>4</v>
      </c>
      <c r="X340" s="28"/>
      <c r="Y340" s="28" t="s">
        <v>4</v>
      </c>
      <c r="Z340" s="10" t="str">
        <f>IF(AND('Section 8'!$L$4=No,OR($BG340=FALSE,$BH340=FALSE)),Tab_NotReq,
IF(AND($A340="",$B340="",$D340="",$F340="",$H340="",$J340="",$P340="",$X340="",$AB340="",$AC340=""),"",
IF(COUNTIF($AB340:$BC340,Incomplete)&gt;=1,Incomplete_or_multiple_errors&amp;": "&amp;INDEX($AB$2:$BC$4,1,MATCH(Incomplete,$AB340:$BC340,0)),Complete)))</f>
        <v/>
      </c>
      <c r="AA340" s="27"/>
      <c r="AB340" s="10" t="str">
        <f t="shared" si="155"/>
        <v/>
      </c>
      <c r="AC340" s="10" t="str">
        <f>IF($AC$1=No,"",
IF(OR(BG340=FALSE,BH340=FALSE),"",
IF(AND(SUMPRODUCT(--(BI340:BI$1003=TRUE))=0,SUMPRODUCT(--(BJ340:BJ$1003=TRUE))=0),"",Incomplete)))</f>
        <v/>
      </c>
      <c r="AD340" s="10" t="str">
        <f t="shared" si="156"/>
        <v/>
      </c>
      <c r="AE340" s="10"/>
      <c r="AF340" s="10" t="str" cm="1">
        <f t="array" ref="AF340">IF(AF$1=No,"",IF(ISBLANK($A340)=TRUE,"",
IF(SUMPRODUCT(--('Section 11'!$C$4:$C$337=$A340))=0,Incomplete,Complete)))</f>
        <v/>
      </c>
      <c r="AG340" s="10" t="str">
        <f t="shared" si="157"/>
        <v/>
      </c>
      <c r="AH340" s="10" t="str">
        <f t="shared" si="158"/>
        <v/>
      </c>
      <c r="AI340" s="10" t="str">
        <f t="shared" si="159"/>
        <v/>
      </c>
      <c r="AJ340" s="10" t="str">
        <f t="shared" si="160"/>
        <v/>
      </c>
      <c r="AK340" s="10" t="str">
        <f t="shared" si="161"/>
        <v/>
      </c>
      <c r="AL340" s="10" t="str">
        <f t="shared" si="162"/>
        <v/>
      </c>
      <c r="AM340" s="10" t="str">
        <f t="shared" si="163"/>
        <v/>
      </c>
      <c r="AN340" s="10" t="str">
        <f t="shared" si="164"/>
        <v/>
      </c>
      <c r="AO340" s="10" t="str">
        <f t="shared" si="165"/>
        <v/>
      </c>
      <c r="AP340" s="10" t="str">
        <f t="shared" si="166"/>
        <v/>
      </c>
      <c r="AQ340" s="10" t="str">
        <f t="shared" si="167"/>
        <v/>
      </c>
      <c r="AR340" s="10" t="str">
        <f t="shared" si="168"/>
        <v/>
      </c>
      <c r="AS340" s="10" t="str">
        <f t="shared" si="169"/>
        <v/>
      </c>
      <c r="AT340" s="10" t="str">
        <f t="shared" si="170"/>
        <v/>
      </c>
      <c r="AU340" s="10" t="str">
        <f t="shared" si="171"/>
        <v/>
      </c>
      <c r="AV340" s="10" t="str">
        <f t="shared" si="172"/>
        <v/>
      </c>
      <c r="AW340" s="10" t="str">
        <f t="shared" si="173"/>
        <v/>
      </c>
      <c r="AX340" s="10" t="str">
        <f t="shared" si="174"/>
        <v/>
      </c>
      <c r="AY340" s="10" t="str">
        <f t="shared" si="175"/>
        <v/>
      </c>
      <c r="AZ340" s="10" t="str">
        <f t="shared" si="176"/>
        <v/>
      </c>
      <c r="BA340" s="10" t="str">
        <f t="shared" si="177"/>
        <v/>
      </c>
      <c r="BB340" s="10" t="str">
        <f t="shared" si="178"/>
        <v/>
      </c>
      <c r="BC340" s="10" t="str">
        <f t="shared" si="179"/>
        <v/>
      </c>
      <c r="BD340" s="10"/>
      <c r="BE340" s="10" t="str">
        <f t="shared" si="180"/>
        <v/>
      </c>
      <c r="BG340" s="10" t="b">
        <f t="shared" si="183"/>
        <v>1</v>
      </c>
      <c r="BH340" s="10" t="b">
        <f t="shared" si="181"/>
        <v>1</v>
      </c>
      <c r="BI340" s="10" t="b">
        <f t="shared" si="184"/>
        <v>0</v>
      </c>
      <c r="BJ340" s="10" t="b">
        <f t="shared" si="182"/>
        <v>0</v>
      </c>
    </row>
    <row r="341" spans="1:62" x14ac:dyDescent="0.35">
      <c r="A341" s="51"/>
      <c r="B341" s="28"/>
      <c r="C341" s="28" t="s">
        <v>4</v>
      </c>
      <c r="D341" s="28"/>
      <c r="E341" s="28" t="s">
        <v>4</v>
      </c>
      <c r="F341" s="28"/>
      <c r="G341" s="51" t="s">
        <v>4</v>
      </c>
      <c r="H341" s="28"/>
      <c r="I341" s="28" t="s">
        <v>4</v>
      </c>
      <c r="J341" s="28"/>
      <c r="K341" s="28" t="s">
        <v>4</v>
      </c>
      <c r="L341" s="28" t="s">
        <v>454</v>
      </c>
      <c r="M341" s="28"/>
      <c r="N341" s="28"/>
      <c r="O341" s="28" t="s">
        <v>4</v>
      </c>
      <c r="P341" s="51"/>
      <c r="Q341" s="28" t="s">
        <v>4</v>
      </c>
      <c r="R341" s="28"/>
      <c r="S341" s="28" t="s">
        <v>4</v>
      </c>
      <c r="T341" s="28"/>
      <c r="U341" s="28" t="s">
        <v>4</v>
      </c>
      <c r="V341" s="28"/>
      <c r="W341" s="28" t="s">
        <v>4</v>
      </c>
      <c r="X341" s="28"/>
      <c r="Y341" s="28" t="s">
        <v>4</v>
      </c>
      <c r="Z341" s="10" t="str">
        <f>IF(AND('Section 8'!$L$4=No,OR($BG341=FALSE,$BH341=FALSE)),Tab_NotReq,
IF(AND($A341="",$B341="",$D341="",$F341="",$H341="",$J341="",$P341="",$X341="",$AB341="",$AC341=""),"",
IF(COUNTIF($AB341:$BC341,Incomplete)&gt;=1,Incomplete_or_multiple_errors&amp;": "&amp;INDEX($AB$2:$BC$4,1,MATCH(Incomplete,$AB341:$BC341,0)),Complete)))</f>
        <v/>
      </c>
      <c r="AA341" s="27"/>
      <c r="AB341" s="10" t="str">
        <f t="shared" si="155"/>
        <v/>
      </c>
      <c r="AC341" s="10" t="str">
        <f>IF($AC$1=No,"",
IF(OR(BG341=FALSE,BH341=FALSE),"",
IF(AND(SUMPRODUCT(--(BI341:BI$1003=TRUE))=0,SUMPRODUCT(--(BJ341:BJ$1003=TRUE))=0),"",Incomplete)))</f>
        <v/>
      </c>
      <c r="AD341" s="10" t="str">
        <f t="shared" si="156"/>
        <v/>
      </c>
      <c r="AE341" s="10"/>
      <c r="AF341" s="10" t="str" cm="1">
        <f t="array" ref="AF341">IF(AF$1=No,"",IF(ISBLANK($A341)=TRUE,"",
IF(SUMPRODUCT(--('Section 11'!$C$4:$C$337=$A341))=0,Incomplete,Complete)))</f>
        <v/>
      </c>
      <c r="AG341" s="10" t="str">
        <f t="shared" si="157"/>
        <v/>
      </c>
      <c r="AH341" s="10" t="str">
        <f t="shared" si="158"/>
        <v/>
      </c>
      <c r="AI341" s="10" t="str">
        <f t="shared" si="159"/>
        <v/>
      </c>
      <c r="AJ341" s="10" t="str">
        <f t="shared" si="160"/>
        <v/>
      </c>
      <c r="AK341" s="10" t="str">
        <f t="shared" si="161"/>
        <v/>
      </c>
      <c r="AL341" s="10" t="str">
        <f t="shared" si="162"/>
        <v/>
      </c>
      <c r="AM341" s="10" t="str">
        <f t="shared" si="163"/>
        <v/>
      </c>
      <c r="AN341" s="10" t="str">
        <f t="shared" si="164"/>
        <v/>
      </c>
      <c r="AO341" s="10" t="str">
        <f t="shared" si="165"/>
        <v/>
      </c>
      <c r="AP341" s="10" t="str">
        <f t="shared" si="166"/>
        <v/>
      </c>
      <c r="AQ341" s="10" t="str">
        <f t="shared" si="167"/>
        <v/>
      </c>
      <c r="AR341" s="10" t="str">
        <f t="shared" si="168"/>
        <v/>
      </c>
      <c r="AS341" s="10" t="str">
        <f t="shared" si="169"/>
        <v/>
      </c>
      <c r="AT341" s="10" t="str">
        <f t="shared" si="170"/>
        <v/>
      </c>
      <c r="AU341" s="10" t="str">
        <f t="shared" si="171"/>
        <v/>
      </c>
      <c r="AV341" s="10" t="str">
        <f t="shared" si="172"/>
        <v/>
      </c>
      <c r="AW341" s="10" t="str">
        <f t="shared" si="173"/>
        <v/>
      </c>
      <c r="AX341" s="10" t="str">
        <f t="shared" si="174"/>
        <v/>
      </c>
      <c r="AY341" s="10" t="str">
        <f t="shared" si="175"/>
        <v/>
      </c>
      <c r="AZ341" s="10" t="str">
        <f t="shared" si="176"/>
        <v/>
      </c>
      <c r="BA341" s="10" t="str">
        <f t="shared" si="177"/>
        <v/>
      </c>
      <c r="BB341" s="10" t="str">
        <f t="shared" si="178"/>
        <v/>
      </c>
      <c r="BC341" s="10" t="str">
        <f t="shared" si="179"/>
        <v/>
      </c>
      <c r="BD341" s="10"/>
      <c r="BE341" s="10" t="str">
        <f t="shared" si="180"/>
        <v/>
      </c>
      <c r="BG341" s="10" t="b">
        <f t="shared" si="183"/>
        <v>1</v>
      </c>
      <c r="BH341" s="10" t="b">
        <f t="shared" si="181"/>
        <v>1</v>
      </c>
      <c r="BI341" s="10" t="b">
        <f t="shared" si="184"/>
        <v>0</v>
      </c>
      <c r="BJ341" s="10" t="b">
        <f t="shared" si="182"/>
        <v>0</v>
      </c>
    </row>
    <row r="342" spans="1:62" x14ac:dyDescent="0.35">
      <c r="A342" s="51"/>
      <c r="B342" s="28"/>
      <c r="C342" s="28" t="s">
        <v>4</v>
      </c>
      <c r="D342" s="28"/>
      <c r="E342" s="28" t="s">
        <v>4</v>
      </c>
      <c r="F342" s="28"/>
      <c r="G342" s="51" t="s">
        <v>4</v>
      </c>
      <c r="H342" s="28"/>
      <c r="I342" s="28" t="s">
        <v>4</v>
      </c>
      <c r="J342" s="28"/>
      <c r="K342" s="28" t="s">
        <v>4</v>
      </c>
      <c r="L342" s="28" t="s">
        <v>454</v>
      </c>
      <c r="M342" s="28"/>
      <c r="N342" s="28"/>
      <c r="O342" s="28" t="s">
        <v>4</v>
      </c>
      <c r="P342" s="51"/>
      <c r="Q342" s="28" t="s">
        <v>4</v>
      </c>
      <c r="R342" s="28"/>
      <c r="S342" s="28" t="s">
        <v>4</v>
      </c>
      <c r="T342" s="28"/>
      <c r="U342" s="28" t="s">
        <v>4</v>
      </c>
      <c r="V342" s="28"/>
      <c r="W342" s="28" t="s">
        <v>4</v>
      </c>
      <c r="X342" s="28"/>
      <c r="Y342" s="28" t="s">
        <v>4</v>
      </c>
      <c r="Z342" s="10" t="str">
        <f>IF(AND('Section 8'!$L$4=No,OR($BG342=FALSE,$BH342=FALSE)),Tab_NotReq,
IF(AND($A342="",$B342="",$D342="",$F342="",$H342="",$J342="",$P342="",$X342="",$AB342="",$AC342=""),"",
IF(COUNTIF($AB342:$BC342,Incomplete)&gt;=1,Incomplete_or_multiple_errors&amp;": "&amp;INDEX($AB$2:$BC$4,1,MATCH(Incomplete,$AB342:$BC342,0)),Complete)))</f>
        <v/>
      </c>
      <c r="AA342" s="27"/>
      <c r="AB342" s="10" t="str">
        <f t="shared" si="155"/>
        <v/>
      </c>
      <c r="AC342" s="10" t="str">
        <f>IF($AC$1=No,"",
IF(OR(BG342=FALSE,BH342=FALSE),"",
IF(AND(SUMPRODUCT(--(BI342:BI$1003=TRUE))=0,SUMPRODUCT(--(BJ342:BJ$1003=TRUE))=0),"",Incomplete)))</f>
        <v/>
      </c>
      <c r="AD342" s="10" t="str">
        <f t="shared" si="156"/>
        <v/>
      </c>
      <c r="AE342" s="10"/>
      <c r="AF342" s="10" t="str" cm="1">
        <f t="array" ref="AF342">IF(AF$1=No,"",IF(ISBLANK($A342)=TRUE,"",
IF(SUMPRODUCT(--('Section 11'!$C$4:$C$337=$A342))=0,Incomplete,Complete)))</f>
        <v/>
      </c>
      <c r="AG342" s="10" t="str">
        <f t="shared" si="157"/>
        <v/>
      </c>
      <c r="AH342" s="10" t="str">
        <f t="shared" si="158"/>
        <v/>
      </c>
      <c r="AI342" s="10" t="str">
        <f t="shared" si="159"/>
        <v/>
      </c>
      <c r="AJ342" s="10" t="str">
        <f t="shared" si="160"/>
        <v/>
      </c>
      <c r="AK342" s="10" t="str">
        <f t="shared" si="161"/>
        <v/>
      </c>
      <c r="AL342" s="10" t="str">
        <f t="shared" si="162"/>
        <v/>
      </c>
      <c r="AM342" s="10" t="str">
        <f t="shared" si="163"/>
        <v/>
      </c>
      <c r="AN342" s="10" t="str">
        <f t="shared" si="164"/>
        <v/>
      </c>
      <c r="AO342" s="10" t="str">
        <f t="shared" si="165"/>
        <v/>
      </c>
      <c r="AP342" s="10" t="str">
        <f t="shared" si="166"/>
        <v/>
      </c>
      <c r="AQ342" s="10" t="str">
        <f t="shared" si="167"/>
        <v/>
      </c>
      <c r="AR342" s="10" t="str">
        <f t="shared" si="168"/>
        <v/>
      </c>
      <c r="AS342" s="10" t="str">
        <f t="shared" si="169"/>
        <v/>
      </c>
      <c r="AT342" s="10" t="str">
        <f t="shared" si="170"/>
        <v/>
      </c>
      <c r="AU342" s="10" t="str">
        <f t="shared" si="171"/>
        <v/>
      </c>
      <c r="AV342" s="10" t="str">
        <f t="shared" si="172"/>
        <v/>
      </c>
      <c r="AW342" s="10" t="str">
        <f t="shared" si="173"/>
        <v/>
      </c>
      <c r="AX342" s="10" t="str">
        <f t="shared" si="174"/>
        <v/>
      </c>
      <c r="AY342" s="10" t="str">
        <f t="shared" si="175"/>
        <v/>
      </c>
      <c r="AZ342" s="10" t="str">
        <f t="shared" si="176"/>
        <v/>
      </c>
      <c r="BA342" s="10" t="str">
        <f t="shared" si="177"/>
        <v/>
      </c>
      <c r="BB342" s="10" t="str">
        <f t="shared" si="178"/>
        <v/>
      </c>
      <c r="BC342" s="10" t="str">
        <f t="shared" si="179"/>
        <v/>
      </c>
      <c r="BD342" s="10"/>
      <c r="BE342" s="10" t="str">
        <f t="shared" si="180"/>
        <v/>
      </c>
      <c r="BG342" s="10" t="b">
        <f t="shared" si="183"/>
        <v>1</v>
      </c>
      <c r="BH342" s="10" t="b">
        <f t="shared" si="181"/>
        <v>1</v>
      </c>
      <c r="BI342" s="10" t="b">
        <f t="shared" si="184"/>
        <v>0</v>
      </c>
      <c r="BJ342" s="10" t="b">
        <f t="shared" si="182"/>
        <v>0</v>
      </c>
    </row>
    <row r="343" spans="1:62" x14ac:dyDescent="0.35">
      <c r="A343" s="51"/>
      <c r="B343" s="28"/>
      <c r="C343" s="28" t="s">
        <v>4</v>
      </c>
      <c r="D343" s="28"/>
      <c r="E343" s="28" t="s">
        <v>4</v>
      </c>
      <c r="F343" s="28"/>
      <c r="G343" s="51" t="s">
        <v>4</v>
      </c>
      <c r="H343" s="28"/>
      <c r="I343" s="28" t="s">
        <v>4</v>
      </c>
      <c r="J343" s="28"/>
      <c r="K343" s="28" t="s">
        <v>4</v>
      </c>
      <c r="L343" s="28" t="s">
        <v>454</v>
      </c>
      <c r="M343" s="28"/>
      <c r="N343" s="28"/>
      <c r="O343" s="28" t="s">
        <v>4</v>
      </c>
      <c r="P343" s="51"/>
      <c r="Q343" s="28" t="s">
        <v>4</v>
      </c>
      <c r="R343" s="28"/>
      <c r="S343" s="28" t="s">
        <v>4</v>
      </c>
      <c r="T343" s="28"/>
      <c r="U343" s="28" t="s">
        <v>4</v>
      </c>
      <c r="V343" s="28"/>
      <c r="W343" s="28" t="s">
        <v>4</v>
      </c>
      <c r="X343" s="28"/>
      <c r="Y343" s="28" t="s">
        <v>4</v>
      </c>
      <c r="Z343" s="10" t="str">
        <f>IF(AND('Section 8'!$L$4=No,OR($BG343=FALSE,$BH343=FALSE)),Tab_NotReq,
IF(AND($A343="",$B343="",$D343="",$F343="",$H343="",$J343="",$P343="",$X343="",$AB343="",$AC343=""),"",
IF(COUNTIF($AB343:$BC343,Incomplete)&gt;=1,Incomplete_or_multiple_errors&amp;": "&amp;INDEX($AB$2:$BC$4,1,MATCH(Incomplete,$AB343:$BC343,0)),Complete)))</f>
        <v/>
      </c>
      <c r="AA343" s="27"/>
      <c r="AB343" s="10" t="str">
        <f t="shared" si="155"/>
        <v/>
      </c>
      <c r="AC343" s="10" t="str">
        <f>IF($AC$1=No,"",
IF(OR(BG343=FALSE,BH343=FALSE),"",
IF(AND(SUMPRODUCT(--(BI343:BI$1003=TRUE))=0,SUMPRODUCT(--(BJ343:BJ$1003=TRUE))=0),"",Incomplete)))</f>
        <v/>
      </c>
      <c r="AD343" s="10" t="str">
        <f t="shared" si="156"/>
        <v/>
      </c>
      <c r="AE343" s="10"/>
      <c r="AF343" s="10" t="str" cm="1">
        <f t="array" ref="AF343">IF(AF$1=No,"",IF(ISBLANK($A343)=TRUE,"",
IF(SUMPRODUCT(--('Section 11'!$C$4:$C$337=$A343))=0,Incomplete,Complete)))</f>
        <v/>
      </c>
      <c r="AG343" s="10" t="str">
        <f t="shared" si="157"/>
        <v/>
      </c>
      <c r="AH343" s="10" t="str">
        <f t="shared" si="158"/>
        <v/>
      </c>
      <c r="AI343" s="10" t="str">
        <f t="shared" si="159"/>
        <v/>
      </c>
      <c r="AJ343" s="10" t="str">
        <f t="shared" si="160"/>
        <v/>
      </c>
      <c r="AK343" s="10" t="str">
        <f t="shared" si="161"/>
        <v/>
      </c>
      <c r="AL343" s="10" t="str">
        <f t="shared" si="162"/>
        <v/>
      </c>
      <c r="AM343" s="10" t="str">
        <f t="shared" si="163"/>
        <v/>
      </c>
      <c r="AN343" s="10" t="str">
        <f t="shared" si="164"/>
        <v/>
      </c>
      <c r="AO343" s="10" t="str">
        <f t="shared" si="165"/>
        <v/>
      </c>
      <c r="AP343" s="10" t="str">
        <f t="shared" si="166"/>
        <v/>
      </c>
      <c r="AQ343" s="10" t="str">
        <f t="shared" si="167"/>
        <v/>
      </c>
      <c r="AR343" s="10" t="str">
        <f t="shared" si="168"/>
        <v/>
      </c>
      <c r="AS343" s="10" t="str">
        <f t="shared" si="169"/>
        <v/>
      </c>
      <c r="AT343" s="10" t="str">
        <f t="shared" si="170"/>
        <v/>
      </c>
      <c r="AU343" s="10" t="str">
        <f t="shared" si="171"/>
        <v/>
      </c>
      <c r="AV343" s="10" t="str">
        <f t="shared" si="172"/>
        <v/>
      </c>
      <c r="AW343" s="10" t="str">
        <f t="shared" si="173"/>
        <v/>
      </c>
      <c r="AX343" s="10" t="str">
        <f t="shared" si="174"/>
        <v/>
      </c>
      <c r="AY343" s="10" t="str">
        <f t="shared" si="175"/>
        <v/>
      </c>
      <c r="AZ343" s="10" t="str">
        <f t="shared" si="176"/>
        <v/>
      </c>
      <c r="BA343" s="10" t="str">
        <f t="shared" si="177"/>
        <v/>
      </c>
      <c r="BB343" s="10" t="str">
        <f t="shared" si="178"/>
        <v/>
      </c>
      <c r="BC343" s="10" t="str">
        <f t="shared" si="179"/>
        <v/>
      </c>
      <c r="BD343" s="10"/>
      <c r="BE343" s="10" t="str">
        <f t="shared" si="180"/>
        <v/>
      </c>
      <c r="BG343" s="10" t="b">
        <f t="shared" si="183"/>
        <v>1</v>
      </c>
      <c r="BH343" s="10" t="b">
        <f t="shared" si="181"/>
        <v>1</v>
      </c>
      <c r="BI343" s="10" t="b">
        <f t="shared" si="184"/>
        <v>0</v>
      </c>
      <c r="BJ343" s="10" t="b">
        <f t="shared" si="182"/>
        <v>0</v>
      </c>
    </row>
    <row r="344" spans="1:62" x14ac:dyDescent="0.35">
      <c r="A344" s="51"/>
      <c r="B344" s="28"/>
      <c r="C344" s="28" t="s">
        <v>4</v>
      </c>
      <c r="D344" s="28"/>
      <c r="E344" s="28" t="s">
        <v>4</v>
      </c>
      <c r="F344" s="28"/>
      <c r="G344" s="51" t="s">
        <v>4</v>
      </c>
      <c r="H344" s="28"/>
      <c r="I344" s="28" t="s">
        <v>4</v>
      </c>
      <c r="J344" s="28"/>
      <c r="K344" s="28" t="s">
        <v>4</v>
      </c>
      <c r="L344" s="28" t="s">
        <v>454</v>
      </c>
      <c r="M344" s="28"/>
      <c r="N344" s="28"/>
      <c r="O344" s="28" t="s">
        <v>4</v>
      </c>
      <c r="P344" s="51"/>
      <c r="Q344" s="28" t="s">
        <v>4</v>
      </c>
      <c r="R344" s="28"/>
      <c r="S344" s="28" t="s">
        <v>4</v>
      </c>
      <c r="T344" s="28"/>
      <c r="U344" s="28" t="s">
        <v>4</v>
      </c>
      <c r="V344" s="28"/>
      <c r="W344" s="28" t="s">
        <v>4</v>
      </c>
      <c r="X344" s="28"/>
      <c r="Y344" s="28" t="s">
        <v>4</v>
      </c>
      <c r="Z344" s="10" t="str">
        <f>IF(AND('Section 8'!$L$4=No,OR($BG344=FALSE,$BH344=FALSE)),Tab_NotReq,
IF(AND($A344="",$B344="",$D344="",$F344="",$H344="",$J344="",$P344="",$X344="",$AB344="",$AC344=""),"",
IF(COUNTIF($AB344:$BC344,Incomplete)&gt;=1,Incomplete_or_multiple_errors&amp;": "&amp;INDEX($AB$2:$BC$4,1,MATCH(Incomplete,$AB344:$BC344,0)),Complete)))</f>
        <v/>
      </c>
      <c r="AA344" s="27"/>
      <c r="AB344" s="10" t="str">
        <f t="shared" si="155"/>
        <v/>
      </c>
      <c r="AC344" s="10" t="str">
        <f>IF($AC$1=No,"",
IF(OR(BG344=FALSE,BH344=FALSE),"",
IF(AND(SUMPRODUCT(--(BI344:BI$1003=TRUE))=0,SUMPRODUCT(--(BJ344:BJ$1003=TRUE))=0),"",Incomplete)))</f>
        <v/>
      </c>
      <c r="AD344" s="10" t="str">
        <f t="shared" si="156"/>
        <v/>
      </c>
      <c r="AE344" s="10"/>
      <c r="AF344" s="10" t="str" cm="1">
        <f t="array" ref="AF344">IF(AF$1=No,"",IF(ISBLANK($A344)=TRUE,"",
IF(SUMPRODUCT(--('Section 11'!$C$4:$C$337=$A344))=0,Incomplete,Complete)))</f>
        <v/>
      </c>
      <c r="AG344" s="10" t="str">
        <f t="shared" si="157"/>
        <v/>
      </c>
      <c r="AH344" s="10" t="str">
        <f t="shared" si="158"/>
        <v/>
      </c>
      <c r="AI344" s="10" t="str">
        <f t="shared" si="159"/>
        <v/>
      </c>
      <c r="AJ344" s="10" t="str">
        <f t="shared" si="160"/>
        <v/>
      </c>
      <c r="AK344" s="10" t="str">
        <f t="shared" si="161"/>
        <v/>
      </c>
      <c r="AL344" s="10" t="str">
        <f t="shared" si="162"/>
        <v/>
      </c>
      <c r="AM344" s="10" t="str">
        <f t="shared" si="163"/>
        <v/>
      </c>
      <c r="AN344" s="10" t="str">
        <f t="shared" si="164"/>
        <v/>
      </c>
      <c r="AO344" s="10" t="str">
        <f t="shared" si="165"/>
        <v/>
      </c>
      <c r="AP344" s="10" t="str">
        <f t="shared" si="166"/>
        <v/>
      </c>
      <c r="AQ344" s="10" t="str">
        <f t="shared" si="167"/>
        <v/>
      </c>
      <c r="AR344" s="10" t="str">
        <f t="shared" si="168"/>
        <v/>
      </c>
      <c r="AS344" s="10" t="str">
        <f t="shared" si="169"/>
        <v/>
      </c>
      <c r="AT344" s="10" t="str">
        <f t="shared" si="170"/>
        <v/>
      </c>
      <c r="AU344" s="10" t="str">
        <f t="shared" si="171"/>
        <v/>
      </c>
      <c r="AV344" s="10" t="str">
        <f t="shared" si="172"/>
        <v/>
      </c>
      <c r="AW344" s="10" t="str">
        <f t="shared" si="173"/>
        <v/>
      </c>
      <c r="AX344" s="10" t="str">
        <f t="shared" si="174"/>
        <v/>
      </c>
      <c r="AY344" s="10" t="str">
        <f t="shared" si="175"/>
        <v/>
      </c>
      <c r="AZ344" s="10" t="str">
        <f t="shared" si="176"/>
        <v/>
      </c>
      <c r="BA344" s="10" t="str">
        <f t="shared" si="177"/>
        <v/>
      </c>
      <c r="BB344" s="10" t="str">
        <f t="shared" si="178"/>
        <v/>
      </c>
      <c r="BC344" s="10" t="str">
        <f t="shared" si="179"/>
        <v/>
      </c>
      <c r="BD344" s="10"/>
      <c r="BE344" s="10" t="str">
        <f t="shared" si="180"/>
        <v/>
      </c>
      <c r="BG344" s="10" t="b">
        <f t="shared" si="183"/>
        <v>1</v>
      </c>
      <c r="BH344" s="10" t="b">
        <f t="shared" si="181"/>
        <v>1</v>
      </c>
      <c r="BI344" s="10" t="b">
        <f t="shared" si="184"/>
        <v>0</v>
      </c>
      <c r="BJ344" s="10" t="b">
        <f t="shared" si="182"/>
        <v>0</v>
      </c>
    </row>
    <row r="345" spans="1:62" x14ac:dyDescent="0.35">
      <c r="A345" s="51"/>
      <c r="B345" s="28"/>
      <c r="C345" s="28" t="s">
        <v>4</v>
      </c>
      <c r="D345" s="28"/>
      <c r="E345" s="28" t="s">
        <v>4</v>
      </c>
      <c r="F345" s="28"/>
      <c r="G345" s="51" t="s">
        <v>4</v>
      </c>
      <c r="H345" s="28"/>
      <c r="I345" s="28" t="s">
        <v>4</v>
      </c>
      <c r="J345" s="28"/>
      <c r="K345" s="28" t="s">
        <v>4</v>
      </c>
      <c r="L345" s="28" t="s">
        <v>454</v>
      </c>
      <c r="M345" s="28"/>
      <c r="N345" s="28"/>
      <c r="O345" s="28" t="s">
        <v>4</v>
      </c>
      <c r="P345" s="51"/>
      <c r="Q345" s="28" t="s">
        <v>4</v>
      </c>
      <c r="R345" s="28"/>
      <c r="S345" s="28" t="s">
        <v>4</v>
      </c>
      <c r="T345" s="28"/>
      <c r="U345" s="28" t="s">
        <v>4</v>
      </c>
      <c r="V345" s="28"/>
      <c r="W345" s="28" t="s">
        <v>4</v>
      </c>
      <c r="X345" s="28"/>
      <c r="Y345" s="28" t="s">
        <v>4</v>
      </c>
      <c r="Z345" s="10" t="str">
        <f>IF(AND('Section 8'!$L$4=No,OR($BG345=FALSE,$BH345=FALSE)),Tab_NotReq,
IF(AND($A345="",$B345="",$D345="",$F345="",$H345="",$J345="",$P345="",$X345="",$AB345="",$AC345=""),"",
IF(COUNTIF($AB345:$BC345,Incomplete)&gt;=1,Incomplete_or_multiple_errors&amp;": "&amp;INDEX($AB$2:$BC$4,1,MATCH(Incomplete,$AB345:$BC345,0)),Complete)))</f>
        <v/>
      </c>
      <c r="AA345" s="27"/>
      <c r="AB345" s="10" t="str">
        <f t="shared" si="155"/>
        <v/>
      </c>
      <c r="AC345" s="10" t="str">
        <f>IF($AC$1=No,"",
IF(OR(BG345=FALSE,BH345=FALSE),"",
IF(AND(SUMPRODUCT(--(BI345:BI$1003=TRUE))=0,SUMPRODUCT(--(BJ345:BJ$1003=TRUE))=0),"",Incomplete)))</f>
        <v/>
      </c>
      <c r="AD345" s="10" t="str">
        <f t="shared" si="156"/>
        <v/>
      </c>
      <c r="AE345" s="10"/>
      <c r="AF345" s="10" t="str" cm="1">
        <f t="array" ref="AF345">IF(AF$1=No,"",IF(ISBLANK($A345)=TRUE,"",
IF(SUMPRODUCT(--('Section 11'!$C$4:$C$337=$A345))=0,Incomplete,Complete)))</f>
        <v/>
      </c>
      <c r="AG345" s="10" t="str">
        <f t="shared" si="157"/>
        <v/>
      </c>
      <c r="AH345" s="10" t="str">
        <f t="shared" si="158"/>
        <v/>
      </c>
      <c r="AI345" s="10" t="str">
        <f t="shared" si="159"/>
        <v/>
      </c>
      <c r="AJ345" s="10" t="str">
        <f t="shared" si="160"/>
        <v/>
      </c>
      <c r="AK345" s="10" t="str">
        <f t="shared" si="161"/>
        <v/>
      </c>
      <c r="AL345" s="10" t="str">
        <f t="shared" si="162"/>
        <v/>
      </c>
      <c r="AM345" s="10" t="str">
        <f t="shared" si="163"/>
        <v/>
      </c>
      <c r="AN345" s="10" t="str">
        <f t="shared" si="164"/>
        <v/>
      </c>
      <c r="AO345" s="10" t="str">
        <f t="shared" si="165"/>
        <v/>
      </c>
      <c r="AP345" s="10" t="str">
        <f t="shared" si="166"/>
        <v/>
      </c>
      <c r="AQ345" s="10" t="str">
        <f t="shared" si="167"/>
        <v/>
      </c>
      <c r="AR345" s="10" t="str">
        <f t="shared" si="168"/>
        <v/>
      </c>
      <c r="AS345" s="10" t="str">
        <f t="shared" si="169"/>
        <v/>
      </c>
      <c r="AT345" s="10" t="str">
        <f t="shared" si="170"/>
        <v/>
      </c>
      <c r="AU345" s="10" t="str">
        <f t="shared" si="171"/>
        <v/>
      </c>
      <c r="AV345" s="10" t="str">
        <f t="shared" si="172"/>
        <v/>
      </c>
      <c r="AW345" s="10" t="str">
        <f t="shared" si="173"/>
        <v/>
      </c>
      <c r="AX345" s="10" t="str">
        <f t="shared" si="174"/>
        <v/>
      </c>
      <c r="AY345" s="10" t="str">
        <f t="shared" si="175"/>
        <v/>
      </c>
      <c r="AZ345" s="10" t="str">
        <f t="shared" si="176"/>
        <v/>
      </c>
      <c r="BA345" s="10" t="str">
        <f t="shared" si="177"/>
        <v/>
      </c>
      <c r="BB345" s="10" t="str">
        <f t="shared" si="178"/>
        <v/>
      </c>
      <c r="BC345" s="10" t="str">
        <f t="shared" si="179"/>
        <v/>
      </c>
      <c r="BD345" s="10"/>
      <c r="BE345" s="10" t="str">
        <f t="shared" si="180"/>
        <v/>
      </c>
      <c r="BG345" s="10" t="b">
        <f t="shared" si="183"/>
        <v>1</v>
      </c>
      <c r="BH345" s="10" t="b">
        <f t="shared" si="181"/>
        <v>1</v>
      </c>
      <c r="BI345" s="10" t="b">
        <f t="shared" si="184"/>
        <v>0</v>
      </c>
      <c r="BJ345" s="10" t="b">
        <f t="shared" si="182"/>
        <v>0</v>
      </c>
    </row>
    <row r="346" spans="1:62" x14ac:dyDescent="0.35">
      <c r="A346" s="51"/>
      <c r="B346" s="28"/>
      <c r="C346" s="28" t="s">
        <v>4</v>
      </c>
      <c r="D346" s="28"/>
      <c r="E346" s="28" t="s">
        <v>4</v>
      </c>
      <c r="F346" s="28"/>
      <c r="G346" s="51" t="s">
        <v>4</v>
      </c>
      <c r="H346" s="28"/>
      <c r="I346" s="28" t="s">
        <v>4</v>
      </c>
      <c r="J346" s="28"/>
      <c r="K346" s="28" t="s">
        <v>4</v>
      </c>
      <c r="L346" s="28" t="s">
        <v>454</v>
      </c>
      <c r="M346" s="28"/>
      <c r="N346" s="28"/>
      <c r="O346" s="28" t="s">
        <v>4</v>
      </c>
      <c r="P346" s="51"/>
      <c r="Q346" s="28" t="s">
        <v>4</v>
      </c>
      <c r="R346" s="28"/>
      <c r="S346" s="28" t="s">
        <v>4</v>
      </c>
      <c r="T346" s="28"/>
      <c r="U346" s="28" t="s">
        <v>4</v>
      </c>
      <c r="V346" s="28"/>
      <c r="W346" s="28" t="s">
        <v>4</v>
      </c>
      <c r="X346" s="28"/>
      <c r="Y346" s="28" t="s">
        <v>4</v>
      </c>
      <c r="Z346" s="10" t="str">
        <f>IF(AND('Section 8'!$L$4=No,OR($BG346=FALSE,$BH346=FALSE)),Tab_NotReq,
IF(AND($A346="",$B346="",$D346="",$F346="",$H346="",$J346="",$P346="",$X346="",$AB346="",$AC346=""),"",
IF(COUNTIF($AB346:$BC346,Incomplete)&gt;=1,Incomplete_or_multiple_errors&amp;": "&amp;INDEX($AB$2:$BC$4,1,MATCH(Incomplete,$AB346:$BC346,0)),Complete)))</f>
        <v/>
      </c>
      <c r="AA346" s="27"/>
      <c r="AB346" s="10" t="str">
        <f t="shared" si="155"/>
        <v/>
      </c>
      <c r="AC346" s="10" t="str">
        <f>IF($AC$1=No,"",
IF(OR(BG346=FALSE,BH346=FALSE),"",
IF(AND(SUMPRODUCT(--(BI346:BI$1003=TRUE))=0,SUMPRODUCT(--(BJ346:BJ$1003=TRUE))=0),"",Incomplete)))</f>
        <v/>
      </c>
      <c r="AD346" s="10" t="str">
        <f t="shared" si="156"/>
        <v/>
      </c>
      <c r="AE346" s="10"/>
      <c r="AF346" s="10" t="str" cm="1">
        <f t="array" ref="AF346">IF(AF$1=No,"",IF(ISBLANK($A346)=TRUE,"",
IF(SUMPRODUCT(--('Section 11'!$C$4:$C$337=$A346))=0,Incomplete,Complete)))</f>
        <v/>
      </c>
      <c r="AG346" s="10" t="str">
        <f t="shared" si="157"/>
        <v/>
      </c>
      <c r="AH346" s="10" t="str">
        <f t="shared" si="158"/>
        <v/>
      </c>
      <c r="AI346" s="10" t="str">
        <f t="shared" si="159"/>
        <v/>
      </c>
      <c r="AJ346" s="10" t="str">
        <f t="shared" si="160"/>
        <v/>
      </c>
      <c r="AK346" s="10" t="str">
        <f t="shared" si="161"/>
        <v/>
      </c>
      <c r="AL346" s="10" t="str">
        <f t="shared" si="162"/>
        <v/>
      </c>
      <c r="AM346" s="10" t="str">
        <f t="shared" si="163"/>
        <v/>
      </c>
      <c r="AN346" s="10" t="str">
        <f t="shared" si="164"/>
        <v/>
      </c>
      <c r="AO346" s="10" t="str">
        <f t="shared" si="165"/>
        <v/>
      </c>
      <c r="AP346" s="10" t="str">
        <f t="shared" si="166"/>
        <v/>
      </c>
      <c r="AQ346" s="10" t="str">
        <f t="shared" si="167"/>
        <v/>
      </c>
      <c r="AR346" s="10" t="str">
        <f t="shared" si="168"/>
        <v/>
      </c>
      <c r="AS346" s="10" t="str">
        <f t="shared" si="169"/>
        <v/>
      </c>
      <c r="AT346" s="10" t="str">
        <f t="shared" si="170"/>
        <v/>
      </c>
      <c r="AU346" s="10" t="str">
        <f t="shared" si="171"/>
        <v/>
      </c>
      <c r="AV346" s="10" t="str">
        <f t="shared" si="172"/>
        <v/>
      </c>
      <c r="AW346" s="10" t="str">
        <f t="shared" si="173"/>
        <v/>
      </c>
      <c r="AX346" s="10" t="str">
        <f t="shared" si="174"/>
        <v/>
      </c>
      <c r="AY346" s="10" t="str">
        <f t="shared" si="175"/>
        <v/>
      </c>
      <c r="AZ346" s="10" t="str">
        <f t="shared" si="176"/>
        <v/>
      </c>
      <c r="BA346" s="10" t="str">
        <f t="shared" si="177"/>
        <v/>
      </c>
      <c r="BB346" s="10" t="str">
        <f t="shared" si="178"/>
        <v/>
      </c>
      <c r="BC346" s="10" t="str">
        <f t="shared" si="179"/>
        <v/>
      </c>
      <c r="BD346" s="10"/>
      <c r="BE346" s="10" t="str">
        <f t="shared" si="180"/>
        <v/>
      </c>
      <c r="BG346" s="10" t="b">
        <f t="shared" si="183"/>
        <v>1</v>
      </c>
      <c r="BH346" s="10" t="b">
        <f t="shared" si="181"/>
        <v>1</v>
      </c>
      <c r="BI346" s="10" t="b">
        <f t="shared" si="184"/>
        <v>0</v>
      </c>
      <c r="BJ346" s="10" t="b">
        <f t="shared" si="182"/>
        <v>0</v>
      </c>
    </row>
    <row r="347" spans="1:62" x14ac:dyDescent="0.35">
      <c r="A347" s="51"/>
      <c r="B347" s="28"/>
      <c r="C347" s="28" t="s">
        <v>4</v>
      </c>
      <c r="D347" s="28"/>
      <c r="E347" s="28" t="s">
        <v>4</v>
      </c>
      <c r="F347" s="28"/>
      <c r="G347" s="51" t="s">
        <v>4</v>
      </c>
      <c r="H347" s="28"/>
      <c r="I347" s="28" t="s">
        <v>4</v>
      </c>
      <c r="J347" s="28"/>
      <c r="K347" s="28" t="s">
        <v>4</v>
      </c>
      <c r="L347" s="28" t="s">
        <v>454</v>
      </c>
      <c r="M347" s="28"/>
      <c r="N347" s="28"/>
      <c r="O347" s="28" t="s">
        <v>4</v>
      </c>
      <c r="P347" s="51"/>
      <c r="Q347" s="28" t="s">
        <v>4</v>
      </c>
      <c r="R347" s="28"/>
      <c r="S347" s="28" t="s">
        <v>4</v>
      </c>
      <c r="T347" s="28"/>
      <c r="U347" s="28" t="s">
        <v>4</v>
      </c>
      <c r="V347" s="28"/>
      <c r="W347" s="28" t="s">
        <v>4</v>
      </c>
      <c r="X347" s="28"/>
      <c r="Y347" s="28" t="s">
        <v>4</v>
      </c>
      <c r="Z347" s="10" t="str">
        <f>IF(AND('Section 8'!$L$4=No,OR($BG347=FALSE,$BH347=FALSE)),Tab_NotReq,
IF(AND($A347="",$B347="",$D347="",$F347="",$H347="",$J347="",$P347="",$X347="",$AB347="",$AC347=""),"",
IF(COUNTIF($AB347:$BC347,Incomplete)&gt;=1,Incomplete_or_multiple_errors&amp;": "&amp;INDEX($AB$2:$BC$4,1,MATCH(Incomplete,$AB347:$BC347,0)),Complete)))</f>
        <v/>
      </c>
      <c r="AA347" s="27"/>
      <c r="AB347" s="10" t="str">
        <f t="shared" si="155"/>
        <v/>
      </c>
      <c r="AC347" s="10" t="str">
        <f>IF($AC$1=No,"",
IF(OR(BG347=FALSE,BH347=FALSE),"",
IF(AND(SUMPRODUCT(--(BI347:BI$1003=TRUE))=0,SUMPRODUCT(--(BJ347:BJ$1003=TRUE))=0),"",Incomplete)))</f>
        <v/>
      </c>
      <c r="AD347" s="10" t="str">
        <f t="shared" si="156"/>
        <v/>
      </c>
      <c r="AE347" s="10"/>
      <c r="AF347" s="10" t="str" cm="1">
        <f t="array" ref="AF347">IF(AF$1=No,"",IF(ISBLANK($A347)=TRUE,"",
IF(SUMPRODUCT(--('Section 11'!$C$4:$C$337=$A347))=0,Incomplete,Complete)))</f>
        <v/>
      </c>
      <c r="AG347" s="10" t="str">
        <f t="shared" si="157"/>
        <v/>
      </c>
      <c r="AH347" s="10" t="str">
        <f t="shared" si="158"/>
        <v/>
      </c>
      <c r="AI347" s="10" t="str">
        <f t="shared" si="159"/>
        <v/>
      </c>
      <c r="AJ347" s="10" t="str">
        <f t="shared" si="160"/>
        <v/>
      </c>
      <c r="AK347" s="10" t="str">
        <f t="shared" si="161"/>
        <v/>
      </c>
      <c r="AL347" s="10" t="str">
        <f t="shared" si="162"/>
        <v/>
      </c>
      <c r="AM347" s="10" t="str">
        <f t="shared" si="163"/>
        <v/>
      </c>
      <c r="AN347" s="10" t="str">
        <f t="shared" si="164"/>
        <v/>
      </c>
      <c r="AO347" s="10" t="str">
        <f t="shared" si="165"/>
        <v/>
      </c>
      <c r="AP347" s="10" t="str">
        <f t="shared" si="166"/>
        <v/>
      </c>
      <c r="AQ347" s="10" t="str">
        <f t="shared" si="167"/>
        <v/>
      </c>
      <c r="AR347" s="10" t="str">
        <f t="shared" si="168"/>
        <v/>
      </c>
      <c r="AS347" s="10" t="str">
        <f t="shared" si="169"/>
        <v/>
      </c>
      <c r="AT347" s="10" t="str">
        <f t="shared" si="170"/>
        <v/>
      </c>
      <c r="AU347" s="10" t="str">
        <f t="shared" si="171"/>
        <v/>
      </c>
      <c r="AV347" s="10" t="str">
        <f t="shared" si="172"/>
        <v/>
      </c>
      <c r="AW347" s="10" t="str">
        <f t="shared" si="173"/>
        <v/>
      </c>
      <c r="AX347" s="10" t="str">
        <f t="shared" si="174"/>
        <v/>
      </c>
      <c r="AY347" s="10" t="str">
        <f t="shared" si="175"/>
        <v/>
      </c>
      <c r="AZ347" s="10" t="str">
        <f t="shared" si="176"/>
        <v/>
      </c>
      <c r="BA347" s="10" t="str">
        <f t="shared" si="177"/>
        <v/>
      </c>
      <c r="BB347" s="10" t="str">
        <f t="shared" si="178"/>
        <v/>
      </c>
      <c r="BC347" s="10" t="str">
        <f t="shared" si="179"/>
        <v/>
      </c>
      <c r="BD347" s="10"/>
      <c r="BE347" s="10" t="str">
        <f t="shared" si="180"/>
        <v/>
      </c>
      <c r="BG347" s="10" t="b">
        <f t="shared" si="183"/>
        <v>1</v>
      </c>
      <c r="BH347" s="10" t="b">
        <f t="shared" si="181"/>
        <v>1</v>
      </c>
      <c r="BI347" s="10" t="b">
        <f t="shared" si="184"/>
        <v>0</v>
      </c>
      <c r="BJ347" s="10" t="b">
        <f t="shared" si="182"/>
        <v>0</v>
      </c>
    </row>
    <row r="348" spans="1:62" x14ac:dyDescent="0.35">
      <c r="A348" s="51"/>
      <c r="B348" s="28"/>
      <c r="C348" s="28" t="s">
        <v>4</v>
      </c>
      <c r="D348" s="28"/>
      <c r="E348" s="28" t="s">
        <v>4</v>
      </c>
      <c r="F348" s="28"/>
      <c r="G348" s="51" t="s">
        <v>4</v>
      </c>
      <c r="H348" s="28"/>
      <c r="I348" s="28" t="s">
        <v>4</v>
      </c>
      <c r="J348" s="28"/>
      <c r="K348" s="28" t="s">
        <v>4</v>
      </c>
      <c r="L348" s="28" t="s">
        <v>454</v>
      </c>
      <c r="M348" s="28"/>
      <c r="N348" s="28"/>
      <c r="O348" s="28" t="s">
        <v>4</v>
      </c>
      <c r="P348" s="51"/>
      <c r="Q348" s="28" t="s">
        <v>4</v>
      </c>
      <c r="R348" s="28"/>
      <c r="S348" s="28" t="s">
        <v>4</v>
      </c>
      <c r="T348" s="28"/>
      <c r="U348" s="28" t="s">
        <v>4</v>
      </c>
      <c r="V348" s="28"/>
      <c r="W348" s="28" t="s">
        <v>4</v>
      </c>
      <c r="X348" s="28"/>
      <c r="Y348" s="28" t="s">
        <v>4</v>
      </c>
      <c r="Z348" s="10" t="str">
        <f>IF(AND('Section 8'!$L$4=No,OR($BG348=FALSE,$BH348=FALSE)),Tab_NotReq,
IF(AND($A348="",$B348="",$D348="",$F348="",$H348="",$J348="",$P348="",$X348="",$AB348="",$AC348=""),"",
IF(COUNTIF($AB348:$BC348,Incomplete)&gt;=1,Incomplete_or_multiple_errors&amp;": "&amp;INDEX($AB$2:$BC$4,1,MATCH(Incomplete,$AB348:$BC348,0)),Complete)))</f>
        <v/>
      </c>
      <c r="AA348" s="27"/>
      <c r="AB348" s="10" t="str">
        <f t="shared" si="155"/>
        <v/>
      </c>
      <c r="AC348" s="10" t="str">
        <f>IF($AC$1=No,"",
IF(OR(BG348=FALSE,BH348=FALSE),"",
IF(AND(SUMPRODUCT(--(BI348:BI$1003=TRUE))=0,SUMPRODUCT(--(BJ348:BJ$1003=TRUE))=0),"",Incomplete)))</f>
        <v/>
      </c>
      <c r="AD348" s="10" t="str">
        <f t="shared" si="156"/>
        <v/>
      </c>
      <c r="AE348" s="10"/>
      <c r="AF348" s="10" t="str" cm="1">
        <f t="array" ref="AF348">IF(AF$1=No,"",IF(ISBLANK($A348)=TRUE,"",
IF(SUMPRODUCT(--('Section 11'!$C$4:$C$337=$A348))=0,Incomplete,Complete)))</f>
        <v/>
      </c>
      <c r="AG348" s="10" t="str">
        <f t="shared" si="157"/>
        <v/>
      </c>
      <c r="AH348" s="10" t="str">
        <f t="shared" si="158"/>
        <v/>
      </c>
      <c r="AI348" s="10" t="str">
        <f t="shared" si="159"/>
        <v/>
      </c>
      <c r="AJ348" s="10" t="str">
        <f t="shared" si="160"/>
        <v/>
      </c>
      <c r="AK348" s="10" t="str">
        <f t="shared" si="161"/>
        <v/>
      </c>
      <c r="AL348" s="10" t="str">
        <f t="shared" si="162"/>
        <v/>
      </c>
      <c r="AM348" s="10" t="str">
        <f t="shared" si="163"/>
        <v/>
      </c>
      <c r="AN348" s="10" t="str">
        <f t="shared" si="164"/>
        <v/>
      </c>
      <c r="AO348" s="10" t="str">
        <f t="shared" si="165"/>
        <v/>
      </c>
      <c r="AP348" s="10" t="str">
        <f t="shared" si="166"/>
        <v/>
      </c>
      <c r="AQ348" s="10" t="str">
        <f t="shared" si="167"/>
        <v/>
      </c>
      <c r="AR348" s="10" t="str">
        <f t="shared" si="168"/>
        <v/>
      </c>
      <c r="AS348" s="10" t="str">
        <f t="shared" si="169"/>
        <v/>
      </c>
      <c r="AT348" s="10" t="str">
        <f t="shared" si="170"/>
        <v/>
      </c>
      <c r="AU348" s="10" t="str">
        <f t="shared" si="171"/>
        <v/>
      </c>
      <c r="AV348" s="10" t="str">
        <f t="shared" si="172"/>
        <v/>
      </c>
      <c r="AW348" s="10" t="str">
        <f t="shared" si="173"/>
        <v/>
      </c>
      <c r="AX348" s="10" t="str">
        <f t="shared" si="174"/>
        <v/>
      </c>
      <c r="AY348" s="10" t="str">
        <f t="shared" si="175"/>
        <v/>
      </c>
      <c r="AZ348" s="10" t="str">
        <f t="shared" si="176"/>
        <v/>
      </c>
      <c r="BA348" s="10" t="str">
        <f t="shared" si="177"/>
        <v/>
      </c>
      <c r="BB348" s="10" t="str">
        <f t="shared" si="178"/>
        <v/>
      </c>
      <c r="BC348" s="10" t="str">
        <f t="shared" si="179"/>
        <v/>
      </c>
      <c r="BD348" s="10"/>
      <c r="BE348" s="10" t="str">
        <f t="shared" si="180"/>
        <v/>
      </c>
      <c r="BG348" s="10" t="b">
        <f t="shared" si="183"/>
        <v>1</v>
      </c>
      <c r="BH348" s="10" t="b">
        <f t="shared" si="181"/>
        <v>1</v>
      </c>
      <c r="BI348" s="10" t="b">
        <f t="shared" si="184"/>
        <v>0</v>
      </c>
      <c r="BJ348" s="10" t="b">
        <f t="shared" si="182"/>
        <v>0</v>
      </c>
    </row>
    <row r="349" spans="1:62" x14ac:dyDescent="0.35">
      <c r="A349" s="51"/>
      <c r="B349" s="28"/>
      <c r="C349" s="28" t="s">
        <v>4</v>
      </c>
      <c r="D349" s="28"/>
      <c r="E349" s="28" t="s">
        <v>4</v>
      </c>
      <c r="F349" s="28"/>
      <c r="G349" s="51" t="s">
        <v>4</v>
      </c>
      <c r="H349" s="28"/>
      <c r="I349" s="28" t="s">
        <v>4</v>
      </c>
      <c r="J349" s="28"/>
      <c r="K349" s="28" t="s">
        <v>4</v>
      </c>
      <c r="L349" s="28" t="s">
        <v>454</v>
      </c>
      <c r="M349" s="28"/>
      <c r="N349" s="28"/>
      <c r="O349" s="28" t="s">
        <v>4</v>
      </c>
      <c r="P349" s="51"/>
      <c r="Q349" s="28" t="s">
        <v>4</v>
      </c>
      <c r="R349" s="28"/>
      <c r="S349" s="28" t="s">
        <v>4</v>
      </c>
      <c r="T349" s="28"/>
      <c r="U349" s="28" t="s">
        <v>4</v>
      </c>
      <c r="V349" s="28"/>
      <c r="W349" s="28" t="s">
        <v>4</v>
      </c>
      <c r="X349" s="28"/>
      <c r="Y349" s="28" t="s">
        <v>4</v>
      </c>
      <c r="Z349" s="10" t="str">
        <f>IF(AND('Section 8'!$L$4=No,OR($BG349=FALSE,$BH349=FALSE)),Tab_NotReq,
IF(AND($A349="",$B349="",$D349="",$F349="",$H349="",$J349="",$P349="",$X349="",$AB349="",$AC349=""),"",
IF(COUNTIF($AB349:$BC349,Incomplete)&gt;=1,Incomplete_or_multiple_errors&amp;": "&amp;INDEX($AB$2:$BC$4,1,MATCH(Incomplete,$AB349:$BC349,0)),Complete)))</f>
        <v/>
      </c>
      <c r="AA349" s="27"/>
      <c r="AB349" s="10" t="str">
        <f t="shared" si="155"/>
        <v/>
      </c>
      <c r="AC349" s="10" t="str">
        <f>IF($AC$1=No,"",
IF(OR(BG349=FALSE,BH349=FALSE),"",
IF(AND(SUMPRODUCT(--(BI349:BI$1003=TRUE))=0,SUMPRODUCT(--(BJ349:BJ$1003=TRUE))=0),"",Incomplete)))</f>
        <v/>
      </c>
      <c r="AD349" s="10" t="str">
        <f t="shared" si="156"/>
        <v/>
      </c>
      <c r="AE349" s="10"/>
      <c r="AF349" s="10" t="str" cm="1">
        <f t="array" ref="AF349">IF(AF$1=No,"",IF(ISBLANK($A349)=TRUE,"",
IF(SUMPRODUCT(--('Section 11'!$C$4:$C$337=$A349))=0,Incomplete,Complete)))</f>
        <v/>
      </c>
      <c r="AG349" s="10" t="str">
        <f t="shared" si="157"/>
        <v/>
      </c>
      <c r="AH349" s="10" t="str">
        <f t="shared" si="158"/>
        <v/>
      </c>
      <c r="AI349" s="10" t="str">
        <f t="shared" si="159"/>
        <v/>
      </c>
      <c r="AJ349" s="10" t="str">
        <f t="shared" si="160"/>
        <v/>
      </c>
      <c r="AK349" s="10" t="str">
        <f t="shared" si="161"/>
        <v/>
      </c>
      <c r="AL349" s="10" t="str">
        <f t="shared" si="162"/>
        <v/>
      </c>
      <c r="AM349" s="10" t="str">
        <f t="shared" si="163"/>
        <v/>
      </c>
      <c r="AN349" s="10" t="str">
        <f t="shared" si="164"/>
        <v/>
      </c>
      <c r="AO349" s="10" t="str">
        <f t="shared" si="165"/>
        <v/>
      </c>
      <c r="AP349" s="10" t="str">
        <f t="shared" si="166"/>
        <v/>
      </c>
      <c r="AQ349" s="10" t="str">
        <f t="shared" si="167"/>
        <v/>
      </c>
      <c r="AR349" s="10" t="str">
        <f t="shared" si="168"/>
        <v/>
      </c>
      <c r="AS349" s="10" t="str">
        <f t="shared" si="169"/>
        <v/>
      </c>
      <c r="AT349" s="10" t="str">
        <f t="shared" si="170"/>
        <v/>
      </c>
      <c r="AU349" s="10" t="str">
        <f t="shared" si="171"/>
        <v/>
      </c>
      <c r="AV349" s="10" t="str">
        <f t="shared" si="172"/>
        <v/>
      </c>
      <c r="AW349" s="10" t="str">
        <f t="shared" si="173"/>
        <v/>
      </c>
      <c r="AX349" s="10" t="str">
        <f t="shared" si="174"/>
        <v/>
      </c>
      <c r="AY349" s="10" t="str">
        <f t="shared" si="175"/>
        <v/>
      </c>
      <c r="AZ349" s="10" t="str">
        <f t="shared" si="176"/>
        <v/>
      </c>
      <c r="BA349" s="10" t="str">
        <f t="shared" si="177"/>
        <v/>
      </c>
      <c r="BB349" s="10" t="str">
        <f t="shared" si="178"/>
        <v/>
      </c>
      <c r="BC349" s="10" t="str">
        <f t="shared" si="179"/>
        <v/>
      </c>
      <c r="BD349" s="10"/>
      <c r="BE349" s="10" t="str">
        <f t="shared" si="180"/>
        <v/>
      </c>
      <c r="BG349" s="10" t="b">
        <f t="shared" si="183"/>
        <v>1</v>
      </c>
      <c r="BH349" s="10" t="b">
        <f t="shared" si="181"/>
        <v>1</v>
      </c>
      <c r="BI349" s="10" t="b">
        <f t="shared" si="184"/>
        <v>0</v>
      </c>
      <c r="BJ349" s="10" t="b">
        <f t="shared" si="182"/>
        <v>0</v>
      </c>
    </row>
    <row r="350" spans="1:62" x14ac:dyDescent="0.35">
      <c r="A350" s="51"/>
      <c r="B350" s="28"/>
      <c r="C350" s="28" t="s">
        <v>4</v>
      </c>
      <c r="D350" s="28"/>
      <c r="E350" s="28" t="s">
        <v>4</v>
      </c>
      <c r="F350" s="28"/>
      <c r="G350" s="51" t="s">
        <v>4</v>
      </c>
      <c r="H350" s="28"/>
      <c r="I350" s="28" t="s">
        <v>4</v>
      </c>
      <c r="J350" s="28"/>
      <c r="K350" s="28" t="s">
        <v>4</v>
      </c>
      <c r="L350" s="28" t="s">
        <v>454</v>
      </c>
      <c r="M350" s="28"/>
      <c r="N350" s="28"/>
      <c r="O350" s="28" t="s">
        <v>4</v>
      </c>
      <c r="P350" s="51"/>
      <c r="Q350" s="28" t="s">
        <v>4</v>
      </c>
      <c r="R350" s="28"/>
      <c r="S350" s="28" t="s">
        <v>4</v>
      </c>
      <c r="T350" s="28"/>
      <c r="U350" s="28" t="s">
        <v>4</v>
      </c>
      <c r="V350" s="28"/>
      <c r="W350" s="28" t="s">
        <v>4</v>
      </c>
      <c r="X350" s="28"/>
      <c r="Y350" s="28" t="s">
        <v>4</v>
      </c>
      <c r="Z350" s="10" t="str">
        <f>IF(AND('Section 8'!$L$4=No,OR($BG350=FALSE,$BH350=FALSE)),Tab_NotReq,
IF(AND($A350="",$B350="",$D350="",$F350="",$H350="",$J350="",$P350="",$X350="",$AB350="",$AC350=""),"",
IF(COUNTIF($AB350:$BC350,Incomplete)&gt;=1,Incomplete_or_multiple_errors&amp;": "&amp;INDEX($AB$2:$BC$4,1,MATCH(Incomplete,$AB350:$BC350,0)),Complete)))</f>
        <v/>
      </c>
      <c r="AA350" s="27"/>
      <c r="AB350" s="10" t="str">
        <f t="shared" si="155"/>
        <v/>
      </c>
      <c r="AC350" s="10" t="str">
        <f>IF($AC$1=No,"",
IF(OR(BG350=FALSE,BH350=FALSE),"",
IF(AND(SUMPRODUCT(--(BI350:BI$1003=TRUE))=0,SUMPRODUCT(--(BJ350:BJ$1003=TRUE))=0),"",Incomplete)))</f>
        <v/>
      </c>
      <c r="AD350" s="10" t="str">
        <f t="shared" si="156"/>
        <v/>
      </c>
      <c r="AE350" s="10"/>
      <c r="AF350" s="10" t="str" cm="1">
        <f t="array" ref="AF350">IF(AF$1=No,"",IF(ISBLANK($A350)=TRUE,"",
IF(SUMPRODUCT(--('Section 11'!$C$4:$C$337=$A350))=0,Incomplete,Complete)))</f>
        <v/>
      </c>
      <c r="AG350" s="10" t="str">
        <f t="shared" si="157"/>
        <v/>
      </c>
      <c r="AH350" s="10" t="str">
        <f t="shared" si="158"/>
        <v/>
      </c>
      <c r="AI350" s="10" t="str">
        <f t="shared" si="159"/>
        <v/>
      </c>
      <c r="AJ350" s="10" t="str">
        <f t="shared" si="160"/>
        <v/>
      </c>
      <c r="AK350" s="10" t="str">
        <f t="shared" si="161"/>
        <v/>
      </c>
      <c r="AL350" s="10" t="str">
        <f t="shared" si="162"/>
        <v/>
      </c>
      <c r="AM350" s="10" t="str">
        <f t="shared" si="163"/>
        <v/>
      </c>
      <c r="AN350" s="10" t="str">
        <f t="shared" si="164"/>
        <v/>
      </c>
      <c r="AO350" s="10" t="str">
        <f t="shared" si="165"/>
        <v/>
      </c>
      <c r="AP350" s="10" t="str">
        <f t="shared" si="166"/>
        <v/>
      </c>
      <c r="AQ350" s="10" t="str">
        <f t="shared" si="167"/>
        <v/>
      </c>
      <c r="AR350" s="10" t="str">
        <f t="shared" si="168"/>
        <v/>
      </c>
      <c r="AS350" s="10" t="str">
        <f t="shared" si="169"/>
        <v/>
      </c>
      <c r="AT350" s="10" t="str">
        <f t="shared" si="170"/>
        <v/>
      </c>
      <c r="AU350" s="10" t="str">
        <f t="shared" si="171"/>
        <v/>
      </c>
      <c r="AV350" s="10" t="str">
        <f t="shared" si="172"/>
        <v/>
      </c>
      <c r="AW350" s="10" t="str">
        <f t="shared" si="173"/>
        <v/>
      </c>
      <c r="AX350" s="10" t="str">
        <f t="shared" si="174"/>
        <v/>
      </c>
      <c r="AY350" s="10" t="str">
        <f t="shared" si="175"/>
        <v/>
      </c>
      <c r="AZ350" s="10" t="str">
        <f t="shared" si="176"/>
        <v/>
      </c>
      <c r="BA350" s="10" t="str">
        <f t="shared" si="177"/>
        <v/>
      </c>
      <c r="BB350" s="10" t="str">
        <f t="shared" si="178"/>
        <v/>
      </c>
      <c r="BC350" s="10" t="str">
        <f t="shared" si="179"/>
        <v/>
      </c>
      <c r="BD350" s="10"/>
      <c r="BE350" s="10" t="str">
        <f t="shared" si="180"/>
        <v/>
      </c>
      <c r="BG350" s="10" t="b">
        <f t="shared" si="183"/>
        <v>1</v>
      </c>
      <c r="BH350" s="10" t="b">
        <f t="shared" si="181"/>
        <v>1</v>
      </c>
      <c r="BI350" s="10" t="b">
        <f t="shared" si="184"/>
        <v>0</v>
      </c>
      <c r="BJ350" s="10" t="b">
        <f t="shared" si="182"/>
        <v>0</v>
      </c>
    </row>
    <row r="351" spans="1:62" x14ac:dyDescent="0.35">
      <c r="A351" s="51"/>
      <c r="B351" s="28"/>
      <c r="C351" s="28" t="s">
        <v>4</v>
      </c>
      <c r="D351" s="28"/>
      <c r="E351" s="28" t="s">
        <v>4</v>
      </c>
      <c r="F351" s="28"/>
      <c r="G351" s="51" t="s">
        <v>4</v>
      </c>
      <c r="H351" s="28"/>
      <c r="I351" s="28" t="s">
        <v>4</v>
      </c>
      <c r="J351" s="28"/>
      <c r="K351" s="28" t="s">
        <v>4</v>
      </c>
      <c r="L351" s="28" t="s">
        <v>454</v>
      </c>
      <c r="M351" s="28"/>
      <c r="N351" s="28"/>
      <c r="O351" s="28" t="s">
        <v>4</v>
      </c>
      <c r="P351" s="51"/>
      <c r="Q351" s="28" t="s">
        <v>4</v>
      </c>
      <c r="R351" s="28"/>
      <c r="S351" s="28" t="s">
        <v>4</v>
      </c>
      <c r="T351" s="28"/>
      <c r="U351" s="28" t="s">
        <v>4</v>
      </c>
      <c r="V351" s="28"/>
      <c r="W351" s="28" t="s">
        <v>4</v>
      </c>
      <c r="X351" s="28"/>
      <c r="Y351" s="28" t="s">
        <v>4</v>
      </c>
      <c r="Z351" s="10" t="str">
        <f>IF(AND('Section 8'!$L$4=No,OR($BG351=FALSE,$BH351=FALSE)),Tab_NotReq,
IF(AND($A351="",$B351="",$D351="",$F351="",$H351="",$J351="",$P351="",$X351="",$AB351="",$AC351=""),"",
IF(COUNTIF($AB351:$BC351,Incomplete)&gt;=1,Incomplete_or_multiple_errors&amp;": "&amp;INDEX($AB$2:$BC$4,1,MATCH(Incomplete,$AB351:$BC351,0)),Complete)))</f>
        <v/>
      </c>
      <c r="AA351" s="27"/>
      <c r="AB351" s="10" t="str">
        <f t="shared" si="155"/>
        <v/>
      </c>
      <c r="AC351" s="10" t="str">
        <f>IF($AC$1=No,"",
IF(OR(BG351=FALSE,BH351=FALSE),"",
IF(AND(SUMPRODUCT(--(BI351:BI$1003=TRUE))=0,SUMPRODUCT(--(BJ351:BJ$1003=TRUE))=0),"",Incomplete)))</f>
        <v/>
      </c>
      <c r="AD351" s="10" t="str">
        <f t="shared" si="156"/>
        <v/>
      </c>
      <c r="AE351" s="10"/>
      <c r="AF351" s="10" t="str" cm="1">
        <f t="array" ref="AF351">IF(AF$1=No,"",IF(ISBLANK($A351)=TRUE,"",
IF(SUMPRODUCT(--('Section 11'!$C$4:$C$337=$A351))=0,Incomplete,Complete)))</f>
        <v/>
      </c>
      <c r="AG351" s="10" t="str">
        <f t="shared" si="157"/>
        <v/>
      </c>
      <c r="AH351" s="10" t="str">
        <f t="shared" si="158"/>
        <v/>
      </c>
      <c r="AI351" s="10" t="str">
        <f t="shared" si="159"/>
        <v/>
      </c>
      <c r="AJ351" s="10" t="str">
        <f t="shared" si="160"/>
        <v/>
      </c>
      <c r="AK351" s="10" t="str">
        <f t="shared" si="161"/>
        <v/>
      </c>
      <c r="AL351" s="10" t="str">
        <f t="shared" si="162"/>
        <v/>
      </c>
      <c r="AM351" s="10" t="str">
        <f t="shared" si="163"/>
        <v/>
      </c>
      <c r="AN351" s="10" t="str">
        <f t="shared" si="164"/>
        <v/>
      </c>
      <c r="AO351" s="10" t="str">
        <f t="shared" si="165"/>
        <v/>
      </c>
      <c r="AP351" s="10" t="str">
        <f t="shared" si="166"/>
        <v/>
      </c>
      <c r="AQ351" s="10" t="str">
        <f t="shared" si="167"/>
        <v/>
      </c>
      <c r="AR351" s="10" t="str">
        <f t="shared" si="168"/>
        <v/>
      </c>
      <c r="AS351" s="10" t="str">
        <f t="shared" si="169"/>
        <v/>
      </c>
      <c r="AT351" s="10" t="str">
        <f t="shared" si="170"/>
        <v/>
      </c>
      <c r="AU351" s="10" t="str">
        <f t="shared" si="171"/>
        <v/>
      </c>
      <c r="AV351" s="10" t="str">
        <f t="shared" si="172"/>
        <v/>
      </c>
      <c r="AW351" s="10" t="str">
        <f t="shared" si="173"/>
        <v/>
      </c>
      <c r="AX351" s="10" t="str">
        <f t="shared" si="174"/>
        <v/>
      </c>
      <c r="AY351" s="10" t="str">
        <f t="shared" si="175"/>
        <v/>
      </c>
      <c r="AZ351" s="10" t="str">
        <f t="shared" si="176"/>
        <v/>
      </c>
      <c r="BA351" s="10" t="str">
        <f t="shared" si="177"/>
        <v/>
      </c>
      <c r="BB351" s="10" t="str">
        <f t="shared" si="178"/>
        <v/>
      </c>
      <c r="BC351" s="10" t="str">
        <f t="shared" si="179"/>
        <v/>
      </c>
      <c r="BD351" s="10"/>
      <c r="BE351" s="10" t="str">
        <f t="shared" si="180"/>
        <v/>
      </c>
      <c r="BG351" s="10" t="b">
        <f t="shared" si="183"/>
        <v>1</v>
      </c>
      <c r="BH351" s="10" t="b">
        <f t="shared" si="181"/>
        <v>1</v>
      </c>
      <c r="BI351" s="10" t="b">
        <f t="shared" si="184"/>
        <v>0</v>
      </c>
      <c r="BJ351" s="10" t="b">
        <f t="shared" si="182"/>
        <v>0</v>
      </c>
    </row>
    <row r="352" spans="1:62" x14ac:dyDescent="0.35">
      <c r="A352" s="51"/>
      <c r="B352" s="28"/>
      <c r="C352" s="28" t="s">
        <v>4</v>
      </c>
      <c r="D352" s="28"/>
      <c r="E352" s="28" t="s">
        <v>4</v>
      </c>
      <c r="F352" s="28"/>
      <c r="G352" s="51" t="s">
        <v>4</v>
      </c>
      <c r="H352" s="28"/>
      <c r="I352" s="28" t="s">
        <v>4</v>
      </c>
      <c r="J352" s="28"/>
      <c r="K352" s="28" t="s">
        <v>4</v>
      </c>
      <c r="L352" s="28" t="s">
        <v>454</v>
      </c>
      <c r="M352" s="28"/>
      <c r="N352" s="28"/>
      <c r="O352" s="28" t="s">
        <v>4</v>
      </c>
      <c r="P352" s="51"/>
      <c r="Q352" s="28" t="s">
        <v>4</v>
      </c>
      <c r="R352" s="28"/>
      <c r="S352" s="28" t="s">
        <v>4</v>
      </c>
      <c r="T352" s="28"/>
      <c r="U352" s="28" t="s">
        <v>4</v>
      </c>
      <c r="V352" s="28"/>
      <c r="W352" s="28" t="s">
        <v>4</v>
      </c>
      <c r="X352" s="28"/>
      <c r="Y352" s="28" t="s">
        <v>4</v>
      </c>
      <c r="Z352" s="10" t="str">
        <f>IF(AND('Section 8'!$L$4=No,OR($BG352=FALSE,$BH352=FALSE)),Tab_NotReq,
IF(AND($A352="",$B352="",$D352="",$F352="",$H352="",$J352="",$P352="",$X352="",$AB352="",$AC352=""),"",
IF(COUNTIF($AB352:$BC352,Incomplete)&gt;=1,Incomplete_or_multiple_errors&amp;": "&amp;INDEX($AB$2:$BC$4,1,MATCH(Incomplete,$AB352:$BC352,0)),Complete)))</f>
        <v/>
      </c>
      <c r="AA352" s="27"/>
      <c r="AB352" s="10" t="str">
        <f t="shared" si="155"/>
        <v/>
      </c>
      <c r="AC352" s="10" t="str">
        <f>IF($AC$1=No,"",
IF(OR(BG352=FALSE,BH352=FALSE),"",
IF(AND(SUMPRODUCT(--(BI352:BI$1003=TRUE))=0,SUMPRODUCT(--(BJ352:BJ$1003=TRUE))=0),"",Incomplete)))</f>
        <v/>
      </c>
      <c r="AD352" s="10" t="str">
        <f t="shared" si="156"/>
        <v/>
      </c>
      <c r="AE352" s="10"/>
      <c r="AF352" s="10" t="str" cm="1">
        <f t="array" ref="AF352">IF(AF$1=No,"",IF(ISBLANK($A352)=TRUE,"",
IF(SUMPRODUCT(--('Section 11'!$C$4:$C$337=$A352))=0,Incomplete,Complete)))</f>
        <v/>
      </c>
      <c r="AG352" s="10" t="str">
        <f t="shared" si="157"/>
        <v/>
      </c>
      <c r="AH352" s="10" t="str">
        <f t="shared" si="158"/>
        <v/>
      </c>
      <c r="AI352" s="10" t="str">
        <f t="shared" si="159"/>
        <v/>
      </c>
      <c r="AJ352" s="10" t="str">
        <f t="shared" si="160"/>
        <v/>
      </c>
      <c r="AK352" s="10" t="str">
        <f t="shared" si="161"/>
        <v/>
      </c>
      <c r="AL352" s="10" t="str">
        <f t="shared" si="162"/>
        <v/>
      </c>
      <c r="AM352" s="10" t="str">
        <f t="shared" si="163"/>
        <v/>
      </c>
      <c r="AN352" s="10" t="str">
        <f t="shared" si="164"/>
        <v/>
      </c>
      <c r="AO352" s="10" t="str">
        <f t="shared" si="165"/>
        <v/>
      </c>
      <c r="AP352" s="10" t="str">
        <f t="shared" si="166"/>
        <v/>
      </c>
      <c r="AQ352" s="10" t="str">
        <f t="shared" si="167"/>
        <v/>
      </c>
      <c r="AR352" s="10" t="str">
        <f t="shared" si="168"/>
        <v/>
      </c>
      <c r="AS352" s="10" t="str">
        <f t="shared" si="169"/>
        <v/>
      </c>
      <c r="AT352" s="10" t="str">
        <f t="shared" si="170"/>
        <v/>
      </c>
      <c r="AU352" s="10" t="str">
        <f t="shared" si="171"/>
        <v/>
      </c>
      <c r="AV352" s="10" t="str">
        <f t="shared" si="172"/>
        <v/>
      </c>
      <c r="AW352" s="10" t="str">
        <f t="shared" si="173"/>
        <v/>
      </c>
      <c r="AX352" s="10" t="str">
        <f t="shared" si="174"/>
        <v/>
      </c>
      <c r="AY352" s="10" t="str">
        <f t="shared" si="175"/>
        <v/>
      </c>
      <c r="AZ352" s="10" t="str">
        <f t="shared" si="176"/>
        <v/>
      </c>
      <c r="BA352" s="10" t="str">
        <f t="shared" si="177"/>
        <v/>
      </c>
      <c r="BB352" s="10" t="str">
        <f t="shared" si="178"/>
        <v/>
      </c>
      <c r="BC352" s="10" t="str">
        <f t="shared" si="179"/>
        <v/>
      </c>
      <c r="BD352" s="10"/>
      <c r="BE352" s="10" t="str">
        <f t="shared" si="180"/>
        <v/>
      </c>
      <c r="BG352" s="10" t="b">
        <f t="shared" si="183"/>
        <v>1</v>
      </c>
      <c r="BH352" s="10" t="b">
        <f t="shared" si="181"/>
        <v>1</v>
      </c>
      <c r="BI352" s="10" t="b">
        <f t="shared" si="184"/>
        <v>0</v>
      </c>
      <c r="BJ352" s="10" t="b">
        <f t="shared" si="182"/>
        <v>0</v>
      </c>
    </row>
    <row r="353" spans="1:62" x14ac:dyDescent="0.35">
      <c r="A353" s="51"/>
      <c r="B353" s="28"/>
      <c r="C353" s="28" t="s">
        <v>4</v>
      </c>
      <c r="D353" s="28"/>
      <c r="E353" s="28" t="s">
        <v>4</v>
      </c>
      <c r="F353" s="28"/>
      <c r="G353" s="51" t="s">
        <v>4</v>
      </c>
      <c r="H353" s="28"/>
      <c r="I353" s="28" t="s">
        <v>4</v>
      </c>
      <c r="J353" s="28"/>
      <c r="K353" s="28" t="s">
        <v>4</v>
      </c>
      <c r="L353" s="28" t="s">
        <v>454</v>
      </c>
      <c r="M353" s="28"/>
      <c r="N353" s="28"/>
      <c r="O353" s="28" t="s">
        <v>4</v>
      </c>
      <c r="P353" s="51"/>
      <c r="Q353" s="28" t="s">
        <v>4</v>
      </c>
      <c r="R353" s="28"/>
      <c r="S353" s="28" t="s">
        <v>4</v>
      </c>
      <c r="T353" s="28"/>
      <c r="U353" s="28" t="s">
        <v>4</v>
      </c>
      <c r="V353" s="28"/>
      <c r="W353" s="28" t="s">
        <v>4</v>
      </c>
      <c r="X353" s="28"/>
      <c r="Y353" s="28" t="s">
        <v>4</v>
      </c>
      <c r="Z353" s="10" t="str">
        <f>IF(AND('Section 8'!$L$4=No,OR($BG353=FALSE,$BH353=FALSE)),Tab_NotReq,
IF(AND($A353="",$B353="",$D353="",$F353="",$H353="",$J353="",$P353="",$X353="",$AB353="",$AC353=""),"",
IF(COUNTIF($AB353:$BC353,Incomplete)&gt;=1,Incomplete_or_multiple_errors&amp;": "&amp;INDEX($AB$2:$BC$4,1,MATCH(Incomplete,$AB353:$BC353,0)),Complete)))</f>
        <v/>
      </c>
      <c r="AA353" s="27"/>
      <c r="AB353" s="10" t="str">
        <f t="shared" si="155"/>
        <v/>
      </c>
      <c r="AC353" s="10" t="str">
        <f>IF($AC$1=No,"",
IF(OR(BG353=FALSE,BH353=FALSE),"",
IF(AND(SUMPRODUCT(--(BI353:BI$1003=TRUE))=0,SUMPRODUCT(--(BJ353:BJ$1003=TRUE))=0),"",Incomplete)))</f>
        <v/>
      </c>
      <c r="AD353" s="10" t="str">
        <f t="shared" si="156"/>
        <v/>
      </c>
      <c r="AE353" s="10"/>
      <c r="AF353" s="10" t="str" cm="1">
        <f t="array" ref="AF353">IF(AF$1=No,"",IF(ISBLANK($A353)=TRUE,"",
IF(SUMPRODUCT(--('Section 11'!$C$4:$C$337=$A353))=0,Incomplete,Complete)))</f>
        <v/>
      </c>
      <c r="AG353" s="10" t="str">
        <f t="shared" si="157"/>
        <v/>
      </c>
      <c r="AH353" s="10" t="str">
        <f t="shared" si="158"/>
        <v/>
      </c>
      <c r="AI353" s="10" t="str">
        <f t="shared" si="159"/>
        <v/>
      </c>
      <c r="AJ353" s="10" t="str">
        <f t="shared" si="160"/>
        <v/>
      </c>
      <c r="AK353" s="10" t="str">
        <f t="shared" si="161"/>
        <v/>
      </c>
      <c r="AL353" s="10" t="str">
        <f t="shared" si="162"/>
        <v/>
      </c>
      <c r="AM353" s="10" t="str">
        <f t="shared" si="163"/>
        <v/>
      </c>
      <c r="AN353" s="10" t="str">
        <f t="shared" si="164"/>
        <v/>
      </c>
      <c r="AO353" s="10" t="str">
        <f t="shared" si="165"/>
        <v/>
      </c>
      <c r="AP353" s="10" t="str">
        <f t="shared" si="166"/>
        <v/>
      </c>
      <c r="AQ353" s="10" t="str">
        <f t="shared" si="167"/>
        <v/>
      </c>
      <c r="AR353" s="10" t="str">
        <f t="shared" si="168"/>
        <v/>
      </c>
      <c r="AS353" s="10" t="str">
        <f t="shared" si="169"/>
        <v/>
      </c>
      <c r="AT353" s="10" t="str">
        <f t="shared" si="170"/>
        <v/>
      </c>
      <c r="AU353" s="10" t="str">
        <f t="shared" si="171"/>
        <v/>
      </c>
      <c r="AV353" s="10" t="str">
        <f t="shared" si="172"/>
        <v/>
      </c>
      <c r="AW353" s="10" t="str">
        <f t="shared" si="173"/>
        <v/>
      </c>
      <c r="AX353" s="10" t="str">
        <f t="shared" si="174"/>
        <v/>
      </c>
      <c r="AY353" s="10" t="str">
        <f t="shared" si="175"/>
        <v/>
      </c>
      <c r="AZ353" s="10" t="str">
        <f t="shared" si="176"/>
        <v/>
      </c>
      <c r="BA353" s="10" t="str">
        <f t="shared" si="177"/>
        <v/>
      </c>
      <c r="BB353" s="10" t="str">
        <f t="shared" si="178"/>
        <v/>
      </c>
      <c r="BC353" s="10" t="str">
        <f t="shared" si="179"/>
        <v/>
      </c>
      <c r="BD353" s="10"/>
      <c r="BE353" s="10" t="str">
        <f t="shared" si="180"/>
        <v/>
      </c>
      <c r="BG353" s="10" t="b">
        <f t="shared" si="183"/>
        <v>1</v>
      </c>
      <c r="BH353" s="10" t="b">
        <f t="shared" si="181"/>
        <v>1</v>
      </c>
      <c r="BI353" s="10" t="b">
        <f t="shared" si="184"/>
        <v>0</v>
      </c>
      <c r="BJ353" s="10" t="b">
        <f t="shared" si="182"/>
        <v>0</v>
      </c>
    </row>
    <row r="354" spans="1:62" x14ac:dyDescent="0.35">
      <c r="A354" s="51"/>
      <c r="B354" s="28"/>
      <c r="C354" s="28" t="s">
        <v>4</v>
      </c>
      <c r="D354" s="28"/>
      <c r="E354" s="28" t="s">
        <v>4</v>
      </c>
      <c r="F354" s="28"/>
      <c r="G354" s="51" t="s">
        <v>4</v>
      </c>
      <c r="H354" s="28"/>
      <c r="I354" s="28" t="s">
        <v>4</v>
      </c>
      <c r="J354" s="28"/>
      <c r="K354" s="28" t="s">
        <v>4</v>
      </c>
      <c r="L354" s="28" t="s">
        <v>454</v>
      </c>
      <c r="M354" s="28"/>
      <c r="N354" s="28"/>
      <c r="O354" s="28" t="s">
        <v>4</v>
      </c>
      <c r="P354" s="51"/>
      <c r="Q354" s="28" t="s">
        <v>4</v>
      </c>
      <c r="R354" s="28"/>
      <c r="S354" s="28" t="s">
        <v>4</v>
      </c>
      <c r="T354" s="28"/>
      <c r="U354" s="28" t="s">
        <v>4</v>
      </c>
      <c r="V354" s="28"/>
      <c r="W354" s="28" t="s">
        <v>4</v>
      </c>
      <c r="X354" s="28"/>
      <c r="Y354" s="28" t="s">
        <v>4</v>
      </c>
      <c r="Z354" s="10" t="str">
        <f>IF(AND('Section 8'!$L$4=No,OR($BG354=FALSE,$BH354=FALSE)),Tab_NotReq,
IF(AND($A354="",$B354="",$D354="",$F354="",$H354="",$J354="",$P354="",$X354="",$AB354="",$AC354=""),"",
IF(COUNTIF($AB354:$BC354,Incomplete)&gt;=1,Incomplete_or_multiple_errors&amp;": "&amp;INDEX($AB$2:$BC$4,1,MATCH(Incomplete,$AB354:$BC354,0)),Complete)))</f>
        <v/>
      </c>
      <c r="AA354" s="27"/>
      <c r="AB354" s="10" t="str">
        <f t="shared" si="155"/>
        <v/>
      </c>
      <c r="AC354" s="10" t="str">
        <f>IF($AC$1=No,"",
IF(OR(BG354=FALSE,BH354=FALSE),"",
IF(AND(SUMPRODUCT(--(BI354:BI$1003=TRUE))=0,SUMPRODUCT(--(BJ354:BJ$1003=TRUE))=0),"",Incomplete)))</f>
        <v/>
      </c>
      <c r="AD354" s="10" t="str">
        <f t="shared" si="156"/>
        <v/>
      </c>
      <c r="AE354" s="10"/>
      <c r="AF354" s="10" t="str" cm="1">
        <f t="array" ref="AF354">IF(AF$1=No,"",IF(ISBLANK($A354)=TRUE,"",
IF(SUMPRODUCT(--('Section 11'!$C$4:$C$337=$A354))=0,Incomplete,Complete)))</f>
        <v/>
      </c>
      <c r="AG354" s="10" t="str">
        <f t="shared" si="157"/>
        <v/>
      </c>
      <c r="AH354" s="10" t="str">
        <f t="shared" si="158"/>
        <v/>
      </c>
      <c r="AI354" s="10" t="str">
        <f t="shared" si="159"/>
        <v/>
      </c>
      <c r="AJ354" s="10" t="str">
        <f t="shared" si="160"/>
        <v/>
      </c>
      <c r="AK354" s="10" t="str">
        <f t="shared" si="161"/>
        <v/>
      </c>
      <c r="AL354" s="10" t="str">
        <f t="shared" si="162"/>
        <v/>
      </c>
      <c r="AM354" s="10" t="str">
        <f t="shared" si="163"/>
        <v/>
      </c>
      <c r="AN354" s="10" t="str">
        <f t="shared" si="164"/>
        <v/>
      </c>
      <c r="AO354" s="10" t="str">
        <f t="shared" si="165"/>
        <v/>
      </c>
      <c r="AP354" s="10" t="str">
        <f t="shared" si="166"/>
        <v/>
      </c>
      <c r="AQ354" s="10" t="str">
        <f t="shared" si="167"/>
        <v/>
      </c>
      <c r="AR354" s="10" t="str">
        <f t="shared" si="168"/>
        <v/>
      </c>
      <c r="AS354" s="10" t="str">
        <f t="shared" si="169"/>
        <v/>
      </c>
      <c r="AT354" s="10" t="str">
        <f t="shared" si="170"/>
        <v/>
      </c>
      <c r="AU354" s="10" t="str">
        <f t="shared" si="171"/>
        <v/>
      </c>
      <c r="AV354" s="10" t="str">
        <f t="shared" si="172"/>
        <v/>
      </c>
      <c r="AW354" s="10" t="str">
        <f t="shared" si="173"/>
        <v/>
      </c>
      <c r="AX354" s="10" t="str">
        <f t="shared" si="174"/>
        <v/>
      </c>
      <c r="AY354" s="10" t="str">
        <f t="shared" si="175"/>
        <v/>
      </c>
      <c r="AZ354" s="10" t="str">
        <f t="shared" si="176"/>
        <v/>
      </c>
      <c r="BA354" s="10" t="str">
        <f t="shared" si="177"/>
        <v/>
      </c>
      <c r="BB354" s="10" t="str">
        <f t="shared" si="178"/>
        <v/>
      </c>
      <c r="BC354" s="10" t="str">
        <f t="shared" si="179"/>
        <v/>
      </c>
      <c r="BD354" s="10"/>
      <c r="BE354" s="10" t="str">
        <f t="shared" si="180"/>
        <v/>
      </c>
      <c r="BG354" s="10" t="b">
        <f t="shared" si="183"/>
        <v>1</v>
      </c>
      <c r="BH354" s="10" t="b">
        <f t="shared" si="181"/>
        <v>1</v>
      </c>
      <c r="BI354" s="10" t="b">
        <f t="shared" si="184"/>
        <v>0</v>
      </c>
      <c r="BJ354" s="10" t="b">
        <f t="shared" si="182"/>
        <v>0</v>
      </c>
    </row>
    <row r="355" spans="1:62" x14ac:dyDescent="0.35">
      <c r="A355" s="51"/>
      <c r="B355" s="28"/>
      <c r="C355" s="28" t="s">
        <v>4</v>
      </c>
      <c r="D355" s="28"/>
      <c r="E355" s="28" t="s">
        <v>4</v>
      </c>
      <c r="F355" s="28"/>
      <c r="G355" s="51" t="s">
        <v>4</v>
      </c>
      <c r="H355" s="28"/>
      <c r="I355" s="28" t="s">
        <v>4</v>
      </c>
      <c r="J355" s="28"/>
      <c r="K355" s="28" t="s">
        <v>4</v>
      </c>
      <c r="L355" s="28" t="s">
        <v>454</v>
      </c>
      <c r="M355" s="28"/>
      <c r="N355" s="28"/>
      <c r="O355" s="28" t="s">
        <v>4</v>
      </c>
      <c r="P355" s="51"/>
      <c r="Q355" s="28" t="s">
        <v>4</v>
      </c>
      <c r="R355" s="28"/>
      <c r="S355" s="28" t="s">
        <v>4</v>
      </c>
      <c r="T355" s="28"/>
      <c r="U355" s="28" t="s">
        <v>4</v>
      </c>
      <c r="V355" s="28"/>
      <c r="W355" s="28" t="s">
        <v>4</v>
      </c>
      <c r="X355" s="28"/>
      <c r="Y355" s="28" t="s">
        <v>4</v>
      </c>
      <c r="Z355" s="10" t="str">
        <f>IF(AND('Section 8'!$L$4=No,OR($BG355=FALSE,$BH355=FALSE)),Tab_NotReq,
IF(AND($A355="",$B355="",$D355="",$F355="",$H355="",$J355="",$P355="",$X355="",$AB355="",$AC355=""),"",
IF(COUNTIF($AB355:$BC355,Incomplete)&gt;=1,Incomplete_or_multiple_errors&amp;": "&amp;INDEX($AB$2:$BC$4,1,MATCH(Incomplete,$AB355:$BC355,0)),Complete)))</f>
        <v/>
      </c>
      <c r="AA355" s="27"/>
      <c r="AB355" s="10" t="str">
        <f t="shared" si="155"/>
        <v/>
      </c>
      <c r="AC355" s="10" t="str">
        <f>IF($AC$1=No,"",
IF(OR(BG355=FALSE,BH355=FALSE),"",
IF(AND(SUMPRODUCT(--(BI355:BI$1003=TRUE))=0,SUMPRODUCT(--(BJ355:BJ$1003=TRUE))=0),"",Incomplete)))</f>
        <v/>
      </c>
      <c r="AD355" s="10" t="str">
        <f t="shared" si="156"/>
        <v/>
      </c>
      <c r="AE355" s="10"/>
      <c r="AF355" s="10" t="str" cm="1">
        <f t="array" ref="AF355">IF(AF$1=No,"",IF(ISBLANK($A355)=TRUE,"",
IF(SUMPRODUCT(--('Section 11'!$C$4:$C$337=$A355))=0,Incomplete,Complete)))</f>
        <v/>
      </c>
      <c r="AG355" s="10" t="str">
        <f t="shared" si="157"/>
        <v/>
      </c>
      <c r="AH355" s="10" t="str">
        <f t="shared" si="158"/>
        <v/>
      </c>
      <c r="AI355" s="10" t="str">
        <f t="shared" si="159"/>
        <v/>
      </c>
      <c r="AJ355" s="10" t="str">
        <f t="shared" si="160"/>
        <v/>
      </c>
      <c r="AK355" s="10" t="str">
        <f t="shared" si="161"/>
        <v/>
      </c>
      <c r="AL355" s="10" t="str">
        <f t="shared" si="162"/>
        <v/>
      </c>
      <c r="AM355" s="10" t="str">
        <f t="shared" si="163"/>
        <v/>
      </c>
      <c r="AN355" s="10" t="str">
        <f t="shared" si="164"/>
        <v/>
      </c>
      <c r="AO355" s="10" t="str">
        <f t="shared" si="165"/>
        <v/>
      </c>
      <c r="AP355" s="10" t="str">
        <f t="shared" si="166"/>
        <v/>
      </c>
      <c r="AQ355" s="10" t="str">
        <f t="shared" si="167"/>
        <v/>
      </c>
      <c r="AR355" s="10" t="str">
        <f t="shared" si="168"/>
        <v/>
      </c>
      <c r="AS355" s="10" t="str">
        <f t="shared" si="169"/>
        <v/>
      </c>
      <c r="AT355" s="10" t="str">
        <f t="shared" si="170"/>
        <v/>
      </c>
      <c r="AU355" s="10" t="str">
        <f t="shared" si="171"/>
        <v/>
      </c>
      <c r="AV355" s="10" t="str">
        <f t="shared" si="172"/>
        <v/>
      </c>
      <c r="AW355" s="10" t="str">
        <f t="shared" si="173"/>
        <v/>
      </c>
      <c r="AX355" s="10" t="str">
        <f t="shared" si="174"/>
        <v/>
      </c>
      <c r="AY355" s="10" t="str">
        <f t="shared" si="175"/>
        <v/>
      </c>
      <c r="AZ355" s="10" t="str">
        <f t="shared" si="176"/>
        <v/>
      </c>
      <c r="BA355" s="10" t="str">
        <f t="shared" si="177"/>
        <v/>
      </c>
      <c r="BB355" s="10" t="str">
        <f t="shared" si="178"/>
        <v/>
      </c>
      <c r="BC355" s="10" t="str">
        <f t="shared" si="179"/>
        <v/>
      </c>
      <c r="BD355" s="10"/>
      <c r="BE355" s="10" t="str">
        <f t="shared" si="180"/>
        <v/>
      </c>
      <c r="BG355" s="10" t="b">
        <f t="shared" si="183"/>
        <v>1</v>
      </c>
      <c r="BH355" s="10" t="b">
        <f t="shared" si="181"/>
        <v>1</v>
      </c>
      <c r="BI355" s="10" t="b">
        <f t="shared" si="184"/>
        <v>0</v>
      </c>
      <c r="BJ355" s="10" t="b">
        <f t="shared" si="182"/>
        <v>0</v>
      </c>
    </row>
    <row r="356" spans="1:62" x14ac:dyDescent="0.35">
      <c r="A356" s="51"/>
      <c r="B356" s="28"/>
      <c r="C356" s="28" t="s">
        <v>4</v>
      </c>
      <c r="D356" s="28"/>
      <c r="E356" s="28" t="s">
        <v>4</v>
      </c>
      <c r="F356" s="28"/>
      <c r="G356" s="51" t="s">
        <v>4</v>
      </c>
      <c r="H356" s="28"/>
      <c r="I356" s="28" t="s">
        <v>4</v>
      </c>
      <c r="J356" s="28"/>
      <c r="K356" s="28" t="s">
        <v>4</v>
      </c>
      <c r="L356" s="28" t="s">
        <v>454</v>
      </c>
      <c r="M356" s="28"/>
      <c r="N356" s="28"/>
      <c r="O356" s="28" t="s">
        <v>4</v>
      </c>
      <c r="P356" s="51"/>
      <c r="Q356" s="28" t="s">
        <v>4</v>
      </c>
      <c r="R356" s="28"/>
      <c r="S356" s="28" t="s">
        <v>4</v>
      </c>
      <c r="T356" s="28"/>
      <c r="U356" s="28" t="s">
        <v>4</v>
      </c>
      <c r="V356" s="28"/>
      <c r="W356" s="28" t="s">
        <v>4</v>
      </c>
      <c r="X356" s="28"/>
      <c r="Y356" s="28" t="s">
        <v>4</v>
      </c>
      <c r="Z356" s="10" t="str">
        <f>IF(AND('Section 8'!$L$4=No,OR($BG356=FALSE,$BH356=FALSE)),Tab_NotReq,
IF(AND($A356="",$B356="",$D356="",$F356="",$H356="",$J356="",$P356="",$X356="",$AB356="",$AC356=""),"",
IF(COUNTIF($AB356:$BC356,Incomplete)&gt;=1,Incomplete_or_multiple_errors&amp;": "&amp;INDEX($AB$2:$BC$4,1,MATCH(Incomplete,$AB356:$BC356,0)),Complete)))</f>
        <v/>
      </c>
      <c r="AA356" s="27"/>
      <c r="AB356" s="10" t="str">
        <f t="shared" si="155"/>
        <v/>
      </c>
      <c r="AC356" s="10" t="str">
        <f>IF($AC$1=No,"",
IF(OR(BG356=FALSE,BH356=FALSE),"",
IF(AND(SUMPRODUCT(--(BI356:BI$1003=TRUE))=0,SUMPRODUCT(--(BJ356:BJ$1003=TRUE))=0),"",Incomplete)))</f>
        <v/>
      </c>
      <c r="AD356" s="10" t="str">
        <f t="shared" si="156"/>
        <v/>
      </c>
      <c r="AE356" s="10"/>
      <c r="AF356" s="10" t="str" cm="1">
        <f t="array" ref="AF356">IF(AF$1=No,"",IF(ISBLANK($A356)=TRUE,"",
IF(SUMPRODUCT(--('Section 11'!$C$4:$C$337=$A356))=0,Incomplete,Complete)))</f>
        <v/>
      </c>
      <c r="AG356" s="10" t="str">
        <f t="shared" si="157"/>
        <v/>
      </c>
      <c r="AH356" s="10" t="str">
        <f t="shared" si="158"/>
        <v/>
      </c>
      <c r="AI356" s="10" t="str">
        <f t="shared" si="159"/>
        <v/>
      </c>
      <c r="AJ356" s="10" t="str">
        <f t="shared" si="160"/>
        <v/>
      </c>
      <c r="AK356" s="10" t="str">
        <f t="shared" si="161"/>
        <v/>
      </c>
      <c r="AL356" s="10" t="str">
        <f t="shared" si="162"/>
        <v/>
      </c>
      <c r="AM356" s="10" t="str">
        <f t="shared" si="163"/>
        <v/>
      </c>
      <c r="AN356" s="10" t="str">
        <f t="shared" si="164"/>
        <v/>
      </c>
      <c r="AO356" s="10" t="str">
        <f t="shared" si="165"/>
        <v/>
      </c>
      <c r="AP356" s="10" t="str">
        <f t="shared" si="166"/>
        <v/>
      </c>
      <c r="AQ356" s="10" t="str">
        <f t="shared" si="167"/>
        <v/>
      </c>
      <c r="AR356" s="10" t="str">
        <f t="shared" si="168"/>
        <v/>
      </c>
      <c r="AS356" s="10" t="str">
        <f t="shared" si="169"/>
        <v/>
      </c>
      <c r="AT356" s="10" t="str">
        <f t="shared" si="170"/>
        <v/>
      </c>
      <c r="AU356" s="10" t="str">
        <f t="shared" si="171"/>
        <v/>
      </c>
      <c r="AV356" s="10" t="str">
        <f t="shared" si="172"/>
        <v/>
      </c>
      <c r="AW356" s="10" t="str">
        <f t="shared" si="173"/>
        <v/>
      </c>
      <c r="AX356" s="10" t="str">
        <f t="shared" si="174"/>
        <v/>
      </c>
      <c r="AY356" s="10" t="str">
        <f t="shared" si="175"/>
        <v/>
      </c>
      <c r="AZ356" s="10" t="str">
        <f t="shared" si="176"/>
        <v/>
      </c>
      <c r="BA356" s="10" t="str">
        <f t="shared" si="177"/>
        <v/>
      </c>
      <c r="BB356" s="10" t="str">
        <f t="shared" si="178"/>
        <v/>
      </c>
      <c r="BC356" s="10" t="str">
        <f t="shared" si="179"/>
        <v/>
      </c>
      <c r="BD356" s="10"/>
      <c r="BE356" s="10" t="str">
        <f t="shared" si="180"/>
        <v/>
      </c>
      <c r="BG356" s="10" t="b">
        <f t="shared" si="183"/>
        <v>1</v>
      </c>
      <c r="BH356" s="10" t="b">
        <f t="shared" si="181"/>
        <v>1</v>
      </c>
      <c r="BI356" s="10" t="b">
        <f t="shared" si="184"/>
        <v>0</v>
      </c>
      <c r="BJ356" s="10" t="b">
        <f t="shared" si="182"/>
        <v>0</v>
      </c>
    </row>
    <row r="357" spans="1:62" x14ac:dyDescent="0.35">
      <c r="A357" s="51"/>
      <c r="B357" s="28"/>
      <c r="C357" s="28" t="s">
        <v>4</v>
      </c>
      <c r="D357" s="28"/>
      <c r="E357" s="28" t="s">
        <v>4</v>
      </c>
      <c r="F357" s="28"/>
      <c r="G357" s="51" t="s">
        <v>4</v>
      </c>
      <c r="H357" s="28"/>
      <c r="I357" s="28" t="s">
        <v>4</v>
      </c>
      <c r="J357" s="28"/>
      <c r="K357" s="28" t="s">
        <v>4</v>
      </c>
      <c r="L357" s="28" t="s">
        <v>454</v>
      </c>
      <c r="M357" s="28"/>
      <c r="N357" s="28"/>
      <c r="O357" s="28" t="s">
        <v>4</v>
      </c>
      <c r="P357" s="51"/>
      <c r="Q357" s="28" t="s">
        <v>4</v>
      </c>
      <c r="R357" s="28"/>
      <c r="S357" s="28" t="s">
        <v>4</v>
      </c>
      <c r="T357" s="28"/>
      <c r="U357" s="28" t="s">
        <v>4</v>
      </c>
      <c r="V357" s="28"/>
      <c r="W357" s="28" t="s">
        <v>4</v>
      </c>
      <c r="X357" s="28"/>
      <c r="Y357" s="28" t="s">
        <v>4</v>
      </c>
      <c r="Z357" s="10" t="str">
        <f>IF(AND('Section 8'!$L$4=No,OR($BG357=FALSE,$BH357=FALSE)),Tab_NotReq,
IF(AND($A357="",$B357="",$D357="",$F357="",$H357="",$J357="",$P357="",$X357="",$AB357="",$AC357=""),"",
IF(COUNTIF($AB357:$BC357,Incomplete)&gt;=1,Incomplete_or_multiple_errors&amp;": "&amp;INDEX($AB$2:$BC$4,1,MATCH(Incomplete,$AB357:$BC357,0)),Complete)))</f>
        <v/>
      </c>
      <c r="AA357" s="27"/>
      <c r="AB357" s="10" t="str">
        <f t="shared" si="155"/>
        <v/>
      </c>
      <c r="AC357" s="10" t="str">
        <f>IF($AC$1=No,"",
IF(OR(BG357=FALSE,BH357=FALSE),"",
IF(AND(SUMPRODUCT(--(BI357:BI$1003=TRUE))=0,SUMPRODUCT(--(BJ357:BJ$1003=TRUE))=0),"",Incomplete)))</f>
        <v/>
      </c>
      <c r="AD357" s="10" t="str">
        <f t="shared" si="156"/>
        <v/>
      </c>
      <c r="AE357" s="10"/>
      <c r="AF357" s="10" t="str" cm="1">
        <f t="array" ref="AF357">IF(AF$1=No,"",IF(ISBLANK($A357)=TRUE,"",
IF(SUMPRODUCT(--('Section 11'!$C$4:$C$337=$A357))=0,Incomplete,Complete)))</f>
        <v/>
      </c>
      <c r="AG357" s="10" t="str">
        <f t="shared" si="157"/>
        <v/>
      </c>
      <c r="AH357" s="10" t="str">
        <f t="shared" si="158"/>
        <v/>
      </c>
      <c r="AI357" s="10" t="str">
        <f t="shared" si="159"/>
        <v/>
      </c>
      <c r="AJ357" s="10" t="str">
        <f t="shared" si="160"/>
        <v/>
      </c>
      <c r="AK357" s="10" t="str">
        <f t="shared" si="161"/>
        <v/>
      </c>
      <c r="AL357" s="10" t="str">
        <f t="shared" si="162"/>
        <v/>
      </c>
      <c r="AM357" s="10" t="str">
        <f t="shared" si="163"/>
        <v/>
      </c>
      <c r="AN357" s="10" t="str">
        <f t="shared" si="164"/>
        <v/>
      </c>
      <c r="AO357" s="10" t="str">
        <f t="shared" si="165"/>
        <v/>
      </c>
      <c r="AP357" s="10" t="str">
        <f t="shared" si="166"/>
        <v/>
      </c>
      <c r="AQ357" s="10" t="str">
        <f t="shared" si="167"/>
        <v/>
      </c>
      <c r="AR357" s="10" t="str">
        <f t="shared" si="168"/>
        <v/>
      </c>
      <c r="AS357" s="10" t="str">
        <f t="shared" si="169"/>
        <v/>
      </c>
      <c r="AT357" s="10" t="str">
        <f t="shared" si="170"/>
        <v/>
      </c>
      <c r="AU357" s="10" t="str">
        <f t="shared" si="171"/>
        <v/>
      </c>
      <c r="AV357" s="10" t="str">
        <f t="shared" si="172"/>
        <v/>
      </c>
      <c r="AW357" s="10" t="str">
        <f t="shared" si="173"/>
        <v/>
      </c>
      <c r="AX357" s="10" t="str">
        <f t="shared" si="174"/>
        <v/>
      </c>
      <c r="AY357" s="10" t="str">
        <f t="shared" si="175"/>
        <v/>
      </c>
      <c r="AZ357" s="10" t="str">
        <f t="shared" si="176"/>
        <v/>
      </c>
      <c r="BA357" s="10" t="str">
        <f t="shared" si="177"/>
        <v/>
      </c>
      <c r="BB357" s="10" t="str">
        <f t="shared" si="178"/>
        <v/>
      </c>
      <c r="BC357" s="10" t="str">
        <f t="shared" si="179"/>
        <v/>
      </c>
      <c r="BD357" s="10"/>
      <c r="BE357" s="10" t="str">
        <f t="shared" si="180"/>
        <v/>
      </c>
      <c r="BG357" s="10" t="b">
        <f t="shared" si="183"/>
        <v>1</v>
      </c>
      <c r="BH357" s="10" t="b">
        <f t="shared" si="181"/>
        <v>1</v>
      </c>
      <c r="BI357" s="10" t="b">
        <f t="shared" si="184"/>
        <v>0</v>
      </c>
      <c r="BJ357" s="10" t="b">
        <f t="shared" si="182"/>
        <v>0</v>
      </c>
    </row>
    <row r="358" spans="1:62" x14ac:dyDescent="0.35">
      <c r="A358" s="51"/>
      <c r="B358" s="28"/>
      <c r="C358" s="28" t="s">
        <v>4</v>
      </c>
      <c r="D358" s="28"/>
      <c r="E358" s="28" t="s">
        <v>4</v>
      </c>
      <c r="F358" s="28"/>
      <c r="G358" s="51" t="s">
        <v>4</v>
      </c>
      <c r="H358" s="28"/>
      <c r="I358" s="28" t="s">
        <v>4</v>
      </c>
      <c r="J358" s="28"/>
      <c r="K358" s="28" t="s">
        <v>4</v>
      </c>
      <c r="L358" s="28" t="s">
        <v>454</v>
      </c>
      <c r="M358" s="28"/>
      <c r="N358" s="28"/>
      <c r="O358" s="28" t="s">
        <v>4</v>
      </c>
      <c r="P358" s="51"/>
      <c r="Q358" s="28" t="s">
        <v>4</v>
      </c>
      <c r="R358" s="28"/>
      <c r="S358" s="28" t="s">
        <v>4</v>
      </c>
      <c r="T358" s="28"/>
      <c r="U358" s="28" t="s">
        <v>4</v>
      </c>
      <c r="V358" s="28"/>
      <c r="W358" s="28" t="s">
        <v>4</v>
      </c>
      <c r="X358" s="28"/>
      <c r="Y358" s="28" t="s">
        <v>4</v>
      </c>
      <c r="Z358" s="10" t="str">
        <f>IF(AND('Section 8'!$L$4=No,OR($BG358=FALSE,$BH358=FALSE)),Tab_NotReq,
IF(AND($A358="",$B358="",$D358="",$F358="",$H358="",$J358="",$P358="",$X358="",$AB358="",$AC358=""),"",
IF(COUNTIF($AB358:$BC358,Incomplete)&gt;=1,Incomplete_or_multiple_errors&amp;": "&amp;INDEX($AB$2:$BC$4,1,MATCH(Incomplete,$AB358:$BC358,0)),Complete)))</f>
        <v/>
      </c>
      <c r="AA358" s="27"/>
      <c r="AB358" s="10" t="str">
        <f t="shared" si="155"/>
        <v/>
      </c>
      <c r="AC358" s="10" t="str">
        <f>IF($AC$1=No,"",
IF(OR(BG358=FALSE,BH358=FALSE),"",
IF(AND(SUMPRODUCT(--(BI358:BI$1003=TRUE))=0,SUMPRODUCT(--(BJ358:BJ$1003=TRUE))=0),"",Incomplete)))</f>
        <v/>
      </c>
      <c r="AD358" s="10" t="str">
        <f t="shared" si="156"/>
        <v/>
      </c>
      <c r="AE358" s="10"/>
      <c r="AF358" s="10" t="str" cm="1">
        <f t="array" ref="AF358">IF(AF$1=No,"",IF(ISBLANK($A358)=TRUE,"",
IF(SUMPRODUCT(--('Section 11'!$C$4:$C$337=$A358))=0,Incomplete,Complete)))</f>
        <v/>
      </c>
      <c r="AG358" s="10" t="str">
        <f t="shared" si="157"/>
        <v/>
      </c>
      <c r="AH358" s="10" t="str">
        <f t="shared" si="158"/>
        <v/>
      </c>
      <c r="AI358" s="10" t="str">
        <f t="shared" si="159"/>
        <v/>
      </c>
      <c r="AJ358" s="10" t="str">
        <f t="shared" si="160"/>
        <v/>
      </c>
      <c r="AK358" s="10" t="str">
        <f t="shared" si="161"/>
        <v/>
      </c>
      <c r="AL358" s="10" t="str">
        <f t="shared" si="162"/>
        <v/>
      </c>
      <c r="AM358" s="10" t="str">
        <f t="shared" si="163"/>
        <v/>
      </c>
      <c r="AN358" s="10" t="str">
        <f t="shared" si="164"/>
        <v/>
      </c>
      <c r="AO358" s="10" t="str">
        <f t="shared" si="165"/>
        <v/>
      </c>
      <c r="AP358" s="10" t="str">
        <f t="shared" si="166"/>
        <v/>
      </c>
      <c r="AQ358" s="10" t="str">
        <f t="shared" si="167"/>
        <v/>
      </c>
      <c r="AR358" s="10" t="str">
        <f t="shared" si="168"/>
        <v/>
      </c>
      <c r="AS358" s="10" t="str">
        <f t="shared" si="169"/>
        <v/>
      </c>
      <c r="AT358" s="10" t="str">
        <f t="shared" si="170"/>
        <v/>
      </c>
      <c r="AU358" s="10" t="str">
        <f t="shared" si="171"/>
        <v/>
      </c>
      <c r="AV358" s="10" t="str">
        <f t="shared" si="172"/>
        <v/>
      </c>
      <c r="AW358" s="10" t="str">
        <f t="shared" si="173"/>
        <v/>
      </c>
      <c r="AX358" s="10" t="str">
        <f t="shared" si="174"/>
        <v/>
      </c>
      <c r="AY358" s="10" t="str">
        <f t="shared" si="175"/>
        <v/>
      </c>
      <c r="AZ358" s="10" t="str">
        <f t="shared" si="176"/>
        <v/>
      </c>
      <c r="BA358" s="10" t="str">
        <f t="shared" si="177"/>
        <v/>
      </c>
      <c r="BB358" s="10" t="str">
        <f t="shared" si="178"/>
        <v/>
      </c>
      <c r="BC358" s="10" t="str">
        <f t="shared" si="179"/>
        <v/>
      </c>
      <c r="BD358" s="10"/>
      <c r="BE358" s="10" t="str">
        <f t="shared" si="180"/>
        <v/>
      </c>
      <c r="BG358" s="10" t="b">
        <f t="shared" si="183"/>
        <v>1</v>
      </c>
      <c r="BH358" s="10" t="b">
        <f t="shared" si="181"/>
        <v>1</v>
      </c>
      <c r="BI358" s="10" t="b">
        <f t="shared" si="184"/>
        <v>0</v>
      </c>
      <c r="BJ358" s="10" t="b">
        <f t="shared" si="182"/>
        <v>0</v>
      </c>
    </row>
    <row r="359" spans="1:62" x14ac:dyDescent="0.35">
      <c r="A359" s="51"/>
      <c r="B359" s="28"/>
      <c r="C359" s="28" t="s">
        <v>4</v>
      </c>
      <c r="D359" s="28"/>
      <c r="E359" s="28" t="s">
        <v>4</v>
      </c>
      <c r="F359" s="28"/>
      <c r="G359" s="51" t="s">
        <v>4</v>
      </c>
      <c r="H359" s="28"/>
      <c r="I359" s="28" t="s">
        <v>4</v>
      </c>
      <c r="J359" s="28"/>
      <c r="K359" s="28" t="s">
        <v>4</v>
      </c>
      <c r="L359" s="28" t="s">
        <v>454</v>
      </c>
      <c r="M359" s="28"/>
      <c r="N359" s="28"/>
      <c r="O359" s="28" t="s">
        <v>4</v>
      </c>
      <c r="P359" s="51"/>
      <c r="Q359" s="28" t="s">
        <v>4</v>
      </c>
      <c r="R359" s="28"/>
      <c r="S359" s="28" t="s">
        <v>4</v>
      </c>
      <c r="T359" s="28"/>
      <c r="U359" s="28" t="s">
        <v>4</v>
      </c>
      <c r="V359" s="28"/>
      <c r="W359" s="28" t="s">
        <v>4</v>
      </c>
      <c r="X359" s="28"/>
      <c r="Y359" s="28" t="s">
        <v>4</v>
      </c>
      <c r="Z359" s="10" t="str">
        <f>IF(AND('Section 8'!$L$4=No,OR($BG359=FALSE,$BH359=FALSE)),Tab_NotReq,
IF(AND($A359="",$B359="",$D359="",$F359="",$H359="",$J359="",$P359="",$X359="",$AB359="",$AC359=""),"",
IF(COUNTIF($AB359:$BC359,Incomplete)&gt;=1,Incomplete_or_multiple_errors&amp;": "&amp;INDEX($AB$2:$BC$4,1,MATCH(Incomplete,$AB359:$BC359,0)),Complete)))</f>
        <v/>
      </c>
      <c r="AA359" s="27"/>
      <c r="AB359" s="10" t="str">
        <f t="shared" si="155"/>
        <v/>
      </c>
      <c r="AC359" s="10" t="str">
        <f>IF($AC$1=No,"",
IF(OR(BG359=FALSE,BH359=FALSE),"",
IF(AND(SUMPRODUCT(--(BI359:BI$1003=TRUE))=0,SUMPRODUCT(--(BJ359:BJ$1003=TRUE))=0),"",Incomplete)))</f>
        <v/>
      </c>
      <c r="AD359" s="10" t="str">
        <f t="shared" si="156"/>
        <v/>
      </c>
      <c r="AE359" s="10"/>
      <c r="AF359" s="10" t="str" cm="1">
        <f t="array" ref="AF359">IF(AF$1=No,"",IF(ISBLANK($A359)=TRUE,"",
IF(SUMPRODUCT(--('Section 11'!$C$4:$C$337=$A359))=0,Incomplete,Complete)))</f>
        <v/>
      </c>
      <c r="AG359" s="10" t="str">
        <f t="shared" si="157"/>
        <v/>
      </c>
      <c r="AH359" s="10" t="str">
        <f t="shared" si="158"/>
        <v/>
      </c>
      <c r="AI359" s="10" t="str">
        <f t="shared" si="159"/>
        <v/>
      </c>
      <c r="AJ359" s="10" t="str">
        <f t="shared" si="160"/>
        <v/>
      </c>
      <c r="AK359" s="10" t="str">
        <f t="shared" si="161"/>
        <v/>
      </c>
      <c r="AL359" s="10" t="str">
        <f t="shared" si="162"/>
        <v/>
      </c>
      <c r="AM359" s="10" t="str">
        <f t="shared" si="163"/>
        <v/>
      </c>
      <c r="AN359" s="10" t="str">
        <f t="shared" si="164"/>
        <v/>
      </c>
      <c r="AO359" s="10" t="str">
        <f t="shared" si="165"/>
        <v/>
      </c>
      <c r="AP359" s="10" t="str">
        <f t="shared" si="166"/>
        <v/>
      </c>
      <c r="AQ359" s="10" t="str">
        <f t="shared" si="167"/>
        <v/>
      </c>
      <c r="AR359" s="10" t="str">
        <f t="shared" si="168"/>
        <v/>
      </c>
      <c r="AS359" s="10" t="str">
        <f t="shared" si="169"/>
        <v/>
      </c>
      <c r="AT359" s="10" t="str">
        <f t="shared" si="170"/>
        <v/>
      </c>
      <c r="AU359" s="10" t="str">
        <f t="shared" si="171"/>
        <v/>
      </c>
      <c r="AV359" s="10" t="str">
        <f t="shared" si="172"/>
        <v/>
      </c>
      <c r="AW359" s="10" t="str">
        <f t="shared" si="173"/>
        <v/>
      </c>
      <c r="AX359" s="10" t="str">
        <f t="shared" si="174"/>
        <v/>
      </c>
      <c r="AY359" s="10" t="str">
        <f t="shared" si="175"/>
        <v/>
      </c>
      <c r="AZ359" s="10" t="str">
        <f t="shared" si="176"/>
        <v/>
      </c>
      <c r="BA359" s="10" t="str">
        <f t="shared" si="177"/>
        <v/>
      </c>
      <c r="BB359" s="10" t="str">
        <f t="shared" si="178"/>
        <v/>
      </c>
      <c r="BC359" s="10" t="str">
        <f t="shared" si="179"/>
        <v/>
      </c>
      <c r="BD359" s="10"/>
      <c r="BE359" s="10" t="str">
        <f t="shared" si="180"/>
        <v/>
      </c>
      <c r="BG359" s="10" t="b">
        <f t="shared" si="183"/>
        <v>1</v>
      </c>
      <c r="BH359" s="10" t="b">
        <f t="shared" si="181"/>
        <v>1</v>
      </c>
      <c r="BI359" s="10" t="b">
        <f t="shared" si="184"/>
        <v>0</v>
      </c>
      <c r="BJ359" s="10" t="b">
        <f t="shared" si="182"/>
        <v>0</v>
      </c>
    </row>
    <row r="360" spans="1:62" x14ac:dyDescent="0.35">
      <c r="A360" s="51"/>
      <c r="B360" s="28"/>
      <c r="C360" s="28" t="s">
        <v>4</v>
      </c>
      <c r="D360" s="28"/>
      <c r="E360" s="28" t="s">
        <v>4</v>
      </c>
      <c r="F360" s="28"/>
      <c r="G360" s="51" t="s">
        <v>4</v>
      </c>
      <c r="H360" s="28"/>
      <c r="I360" s="28" t="s">
        <v>4</v>
      </c>
      <c r="J360" s="28"/>
      <c r="K360" s="28" t="s">
        <v>4</v>
      </c>
      <c r="L360" s="28" t="s">
        <v>454</v>
      </c>
      <c r="M360" s="28"/>
      <c r="N360" s="28"/>
      <c r="O360" s="28" t="s">
        <v>4</v>
      </c>
      <c r="P360" s="51"/>
      <c r="Q360" s="28" t="s">
        <v>4</v>
      </c>
      <c r="R360" s="28"/>
      <c r="S360" s="28" t="s">
        <v>4</v>
      </c>
      <c r="T360" s="28"/>
      <c r="U360" s="28" t="s">
        <v>4</v>
      </c>
      <c r="V360" s="28"/>
      <c r="W360" s="28" t="s">
        <v>4</v>
      </c>
      <c r="X360" s="28"/>
      <c r="Y360" s="28" t="s">
        <v>4</v>
      </c>
      <c r="Z360" s="10" t="str">
        <f>IF(AND('Section 8'!$L$4=No,OR($BG360=FALSE,$BH360=FALSE)),Tab_NotReq,
IF(AND($A360="",$B360="",$D360="",$F360="",$H360="",$J360="",$P360="",$X360="",$AB360="",$AC360=""),"",
IF(COUNTIF($AB360:$BC360,Incomplete)&gt;=1,Incomplete_or_multiple_errors&amp;": "&amp;INDEX($AB$2:$BC$4,1,MATCH(Incomplete,$AB360:$BC360,0)),Complete)))</f>
        <v/>
      </c>
      <c r="AA360" s="27"/>
      <c r="AB360" s="10" t="str">
        <f t="shared" si="155"/>
        <v/>
      </c>
      <c r="AC360" s="10" t="str">
        <f>IF($AC$1=No,"",
IF(OR(BG360=FALSE,BH360=FALSE),"",
IF(AND(SUMPRODUCT(--(BI360:BI$1003=TRUE))=0,SUMPRODUCT(--(BJ360:BJ$1003=TRUE))=0),"",Incomplete)))</f>
        <v/>
      </c>
      <c r="AD360" s="10" t="str">
        <f t="shared" si="156"/>
        <v/>
      </c>
      <c r="AE360" s="10"/>
      <c r="AF360" s="10" t="str" cm="1">
        <f t="array" ref="AF360">IF(AF$1=No,"",IF(ISBLANK($A360)=TRUE,"",
IF(SUMPRODUCT(--('Section 11'!$C$4:$C$337=$A360))=0,Incomplete,Complete)))</f>
        <v/>
      </c>
      <c r="AG360" s="10" t="str">
        <f t="shared" si="157"/>
        <v/>
      </c>
      <c r="AH360" s="10" t="str">
        <f t="shared" si="158"/>
        <v/>
      </c>
      <c r="AI360" s="10" t="str">
        <f t="shared" si="159"/>
        <v/>
      </c>
      <c r="AJ360" s="10" t="str">
        <f t="shared" si="160"/>
        <v/>
      </c>
      <c r="AK360" s="10" t="str">
        <f t="shared" si="161"/>
        <v/>
      </c>
      <c r="AL360" s="10" t="str">
        <f t="shared" si="162"/>
        <v/>
      </c>
      <c r="AM360" s="10" t="str">
        <f t="shared" si="163"/>
        <v/>
      </c>
      <c r="AN360" s="10" t="str">
        <f t="shared" si="164"/>
        <v/>
      </c>
      <c r="AO360" s="10" t="str">
        <f t="shared" si="165"/>
        <v/>
      </c>
      <c r="AP360" s="10" t="str">
        <f t="shared" si="166"/>
        <v/>
      </c>
      <c r="AQ360" s="10" t="str">
        <f t="shared" si="167"/>
        <v/>
      </c>
      <c r="AR360" s="10" t="str">
        <f t="shared" si="168"/>
        <v/>
      </c>
      <c r="AS360" s="10" t="str">
        <f t="shared" si="169"/>
        <v/>
      </c>
      <c r="AT360" s="10" t="str">
        <f t="shared" si="170"/>
        <v/>
      </c>
      <c r="AU360" s="10" t="str">
        <f t="shared" si="171"/>
        <v/>
      </c>
      <c r="AV360" s="10" t="str">
        <f t="shared" si="172"/>
        <v/>
      </c>
      <c r="AW360" s="10" t="str">
        <f t="shared" si="173"/>
        <v/>
      </c>
      <c r="AX360" s="10" t="str">
        <f t="shared" si="174"/>
        <v/>
      </c>
      <c r="AY360" s="10" t="str">
        <f t="shared" si="175"/>
        <v/>
      </c>
      <c r="AZ360" s="10" t="str">
        <f t="shared" si="176"/>
        <v/>
      </c>
      <c r="BA360" s="10" t="str">
        <f t="shared" si="177"/>
        <v/>
      </c>
      <c r="BB360" s="10" t="str">
        <f t="shared" si="178"/>
        <v/>
      </c>
      <c r="BC360" s="10" t="str">
        <f t="shared" si="179"/>
        <v/>
      </c>
      <c r="BD360" s="10"/>
      <c r="BE360" s="10" t="str">
        <f t="shared" si="180"/>
        <v/>
      </c>
      <c r="BG360" s="10" t="b">
        <f t="shared" si="183"/>
        <v>1</v>
      </c>
      <c r="BH360" s="10" t="b">
        <f t="shared" si="181"/>
        <v>1</v>
      </c>
      <c r="BI360" s="10" t="b">
        <f t="shared" si="184"/>
        <v>0</v>
      </c>
      <c r="BJ360" s="10" t="b">
        <f t="shared" si="182"/>
        <v>0</v>
      </c>
    </row>
    <row r="361" spans="1:62" x14ac:dyDescent="0.35">
      <c r="A361" s="51"/>
      <c r="B361" s="28"/>
      <c r="C361" s="28" t="s">
        <v>4</v>
      </c>
      <c r="D361" s="28"/>
      <c r="E361" s="28" t="s">
        <v>4</v>
      </c>
      <c r="F361" s="28"/>
      <c r="G361" s="51" t="s">
        <v>4</v>
      </c>
      <c r="H361" s="28"/>
      <c r="I361" s="28" t="s">
        <v>4</v>
      </c>
      <c r="J361" s="28"/>
      <c r="K361" s="28" t="s">
        <v>4</v>
      </c>
      <c r="L361" s="28" t="s">
        <v>454</v>
      </c>
      <c r="M361" s="28"/>
      <c r="N361" s="28"/>
      <c r="O361" s="28" t="s">
        <v>4</v>
      </c>
      <c r="P361" s="51"/>
      <c r="Q361" s="28" t="s">
        <v>4</v>
      </c>
      <c r="R361" s="28"/>
      <c r="S361" s="28" t="s">
        <v>4</v>
      </c>
      <c r="T361" s="28"/>
      <c r="U361" s="28" t="s">
        <v>4</v>
      </c>
      <c r="V361" s="28"/>
      <c r="W361" s="28" t="s">
        <v>4</v>
      </c>
      <c r="X361" s="28"/>
      <c r="Y361" s="28" t="s">
        <v>4</v>
      </c>
      <c r="Z361" s="10" t="str">
        <f>IF(AND('Section 8'!$L$4=No,OR($BG361=FALSE,$BH361=FALSE)),Tab_NotReq,
IF(AND($A361="",$B361="",$D361="",$F361="",$H361="",$J361="",$P361="",$X361="",$AB361="",$AC361=""),"",
IF(COUNTIF($AB361:$BC361,Incomplete)&gt;=1,Incomplete_or_multiple_errors&amp;": "&amp;INDEX($AB$2:$BC$4,1,MATCH(Incomplete,$AB361:$BC361,0)),Complete)))</f>
        <v/>
      </c>
      <c r="AA361" s="27"/>
      <c r="AB361" s="10" t="str">
        <f t="shared" si="155"/>
        <v/>
      </c>
      <c r="AC361" s="10" t="str">
        <f>IF($AC$1=No,"",
IF(OR(BG361=FALSE,BH361=FALSE),"",
IF(AND(SUMPRODUCT(--(BI361:BI$1003=TRUE))=0,SUMPRODUCT(--(BJ361:BJ$1003=TRUE))=0),"",Incomplete)))</f>
        <v/>
      </c>
      <c r="AD361" s="10" t="str">
        <f t="shared" si="156"/>
        <v/>
      </c>
      <c r="AE361" s="10"/>
      <c r="AF361" s="10" t="str" cm="1">
        <f t="array" ref="AF361">IF(AF$1=No,"",IF(ISBLANK($A361)=TRUE,"",
IF(SUMPRODUCT(--('Section 11'!$C$4:$C$337=$A361))=0,Incomplete,Complete)))</f>
        <v/>
      </c>
      <c r="AG361" s="10" t="str">
        <f t="shared" si="157"/>
        <v/>
      </c>
      <c r="AH361" s="10" t="str">
        <f t="shared" si="158"/>
        <v/>
      </c>
      <c r="AI361" s="10" t="str">
        <f t="shared" si="159"/>
        <v/>
      </c>
      <c r="AJ361" s="10" t="str">
        <f t="shared" si="160"/>
        <v/>
      </c>
      <c r="AK361" s="10" t="str">
        <f t="shared" si="161"/>
        <v/>
      </c>
      <c r="AL361" s="10" t="str">
        <f t="shared" si="162"/>
        <v/>
      </c>
      <c r="AM361" s="10" t="str">
        <f t="shared" si="163"/>
        <v/>
      </c>
      <c r="AN361" s="10" t="str">
        <f t="shared" si="164"/>
        <v/>
      </c>
      <c r="AO361" s="10" t="str">
        <f t="shared" si="165"/>
        <v/>
      </c>
      <c r="AP361" s="10" t="str">
        <f t="shared" si="166"/>
        <v/>
      </c>
      <c r="AQ361" s="10" t="str">
        <f t="shared" si="167"/>
        <v/>
      </c>
      <c r="AR361" s="10" t="str">
        <f t="shared" si="168"/>
        <v/>
      </c>
      <c r="AS361" s="10" t="str">
        <f t="shared" si="169"/>
        <v/>
      </c>
      <c r="AT361" s="10" t="str">
        <f t="shared" si="170"/>
        <v/>
      </c>
      <c r="AU361" s="10" t="str">
        <f t="shared" si="171"/>
        <v/>
      </c>
      <c r="AV361" s="10" t="str">
        <f t="shared" si="172"/>
        <v/>
      </c>
      <c r="AW361" s="10" t="str">
        <f t="shared" si="173"/>
        <v/>
      </c>
      <c r="AX361" s="10" t="str">
        <f t="shared" si="174"/>
        <v/>
      </c>
      <c r="AY361" s="10" t="str">
        <f t="shared" si="175"/>
        <v/>
      </c>
      <c r="AZ361" s="10" t="str">
        <f t="shared" si="176"/>
        <v/>
      </c>
      <c r="BA361" s="10" t="str">
        <f t="shared" si="177"/>
        <v/>
      </c>
      <c r="BB361" s="10" t="str">
        <f t="shared" si="178"/>
        <v/>
      </c>
      <c r="BC361" s="10" t="str">
        <f t="shared" si="179"/>
        <v/>
      </c>
      <c r="BD361" s="10"/>
      <c r="BE361" s="10" t="str">
        <f t="shared" si="180"/>
        <v/>
      </c>
      <c r="BG361" s="10" t="b">
        <f t="shared" si="183"/>
        <v>1</v>
      </c>
      <c r="BH361" s="10" t="b">
        <f t="shared" si="181"/>
        <v>1</v>
      </c>
      <c r="BI361" s="10" t="b">
        <f t="shared" si="184"/>
        <v>0</v>
      </c>
      <c r="BJ361" s="10" t="b">
        <f t="shared" si="182"/>
        <v>0</v>
      </c>
    </row>
    <row r="362" spans="1:62" x14ac:dyDescent="0.35">
      <c r="A362" s="51"/>
      <c r="B362" s="28"/>
      <c r="C362" s="28" t="s">
        <v>4</v>
      </c>
      <c r="D362" s="28"/>
      <c r="E362" s="28" t="s">
        <v>4</v>
      </c>
      <c r="F362" s="28"/>
      <c r="G362" s="51" t="s">
        <v>4</v>
      </c>
      <c r="H362" s="28"/>
      <c r="I362" s="28" t="s">
        <v>4</v>
      </c>
      <c r="J362" s="28"/>
      <c r="K362" s="28" t="s">
        <v>4</v>
      </c>
      <c r="L362" s="28" t="s">
        <v>454</v>
      </c>
      <c r="M362" s="28"/>
      <c r="N362" s="28"/>
      <c r="O362" s="28" t="s">
        <v>4</v>
      </c>
      <c r="P362" s="51"/>
      <c r="Q362" s="28" t="s">
        <v>4</v>
      </c>
      <c r="R362" s="28"/>
      <c r="S362" s="28" t="s">
        <v>4</v>
      </c>
      <c r="T362" s="28"/>
      <c r="U362" s="28" t="s">
        <v>4</v>
      </c>
      <c r="V362" s="28"/>
      <c r="W362" s="28" t="s">
        <v>4</v>
      </c>
      <c r="X362" s="28"/>
      <c r="Y362" s="28" t="s">
        <v>4</v>
      </c>
      <c r="Z362" s="10" t="str">
        <f>IF(AND('Section 8'!$L$4=No,OR($BG362=FALSE,$BH362=FALSE)),Tab_NotReq,
IF(AND($A362="",$B362="",$D362="",$F362="",$H362="",$J362="",$P362="",$X362="",$AB362="",$AC362=""),"",
IF(COUNTIF($AB362:$BC362,Incomplete)&gt;=1,Incomplete_or_multiple_errors&amp;": "&amp;INDEX($AB$2:$BC$4,1,MATCH(Incomplete,$AB362:$BC362,0)),Complete)))</f>
        <v/>
      </c>
      <c r="AA362" s="27"/>
      <c r="AB362" s="10" t="str">
        <f t="shared" si="155"/>
        <v/>
      </c>
      <c r="AC362" s="10" t="str">
        <f>IF($AC$1=No,"",
IF(OR(BG362=FALSE,BH362=FALSE),"",
IF(AND(SUMPRODUCT(--(BI362:BI$1003=TRUE))=0,SUMPRODUCT(--(BJ362:BJ$1003=TRUE))=0),"",Incomplete)))</f>
        <v/>
      </c>
      <c r="AD362" s="10" t="str">
        <f t="shared" si="156"/>
        <v/>
      </c>
      <c r="AE362" s="10"/>
      <c r="AF362" s="10" t="str" cm="1">
        <f t="array" ref="AF362">IF(AF$1=No,"",IF(ISBLANK($A362)=TRUE,"",
IF(SUMPRODUCT(--('Section 11'!$C$4:$C$337=$A362))=0,Incomplete,Complete)))</f>
        <v/>
      </c>
      <c r="AG362" s="10" t="str">
        <f t="shared" si="157"/>
        <v/>
      </c>
      <c r="AH362" s="10" t="str">
        <f t="shared" si="158"/>
        <v/>
      </c>
      <c r="AI362" s="10" t="str">
        <f t="shared" si="159"/>
        <v/>
      </c>
      <c r="AJ362" s="10" t="str">
        <f t="shared" si="160"/>
        <v/>
      </c>
      <c r="AK362" s="10" t="str">
        <f t="shared" si="161"/>
        <v/>
      </c>
      <c r="AL362" s="10" t="str">
        <f t="shared" si="162"/>
        <v/>
      </c>
      <c r="AM362" s="10" t="str">
        <f t="shared" si="163"/>
        <v/>
      </c>
      <c r="AN362" s="10" t="str">
        <f t="shared" si="164"/>
        <v/>
      </c>
      <c r="AO362" s="10" t="str">
        <f t="shared" si="165"/>
        <v/>
      </c>
      <c r="AP362" s="10" t="str">
        <f t="shared" si="166"/>
        <v/>
      </c>
      <c r="AQ362" s="10" t="str">
        <f t="shared" si="167"/>
        <v/>
      </c>
      <c r="AR362" s="10" t="str">
        <f t="shared" si="168"/>
        <v/>
      </c>
      <c r="AS362" s="10" t="str">
        <f t="shared" si="169"/>
        <v/>
      </c>
      <c r="AT362" s="10" t="str">
        <f t="shared" si="170"/>
        <v/>
      </c>
      <c r="AU362" s="10" t="str">
        <f t="shared" si="171"/>
        <v/>
      </c>
      <c r="AV362" s="10" t="str">
        <f t="shared" si="172"/>
        <v/>
      </c>
      <c r="AW362" s="10" t="str">
        <f t="shared" si="173"/>
        <v/>
      </c>
      <c r="AX362" s="10" t="str">
        <f t="shared" si="174"/>
        <v/>
      </c>
      <c r="AY362" s="10" t="str">
        <f t="shared" si="175"/>
        <v/>
      </c>
      <c r="AZ362" s="10" t="str">
        <f t="shared" si="176"/>
        <v/>
      </c>
      <c r="BA362" s="10" t="str">
        <f t="shared" si="177"/>
        <v/>
      </c>
      <c r="BB362" s="10" t="str">
        <f t="shared" si="178"/>
        <v/>
      </c>
      <c r="BC362" s="10" t="str">
        <f t="shared" si="179"/>
        <v/>
      </c>
      <c r="BD362" s="10"/>
      <c r="BE362" s="10" t="str">
        <f t="shared" si="180"/>
        <v/>
      </c>
      <c r="BG362" s="10" t="b">
        <f t="shared" si="183"/>
        <v>1</v>
      </c>
      <c r="BH362" s="10" t="b">
        <f t="shared" si="181"/>
        <v>1</v>
      </c>
      <c r="BI362" s="10" t="b">
        <f t="shared" si="184"/>
        <v>0</v>
      </c>
      <c r="BJ362" s="10" t="b">
        <f t="shared" si="182"/>
        <v>0</v>
      </c>
    </row>
    <row r="363" spans="1:62" x14ac:dyDescent="0.35">
      <c r="A363" s="51"/>
      <c r="B363" s="28"/>
      <c r="C363" s="28" t="s">
        <v>4</v>
      </c>
      <c r="D363" s="28"/>
      <c r="E363" s="28" t="s">
        <v>4</v>
      </c>
      <c r="F363" s="28"/>
      <c r="G363" s="51" t="s">
        <v>4</v>
      </c>
      <c r="H363" s="28"/>
      <c r="I363" s="28" t="s">
        <v>4</v>
      </c>
      <c r="J363" s="28"/>
      <c r="K363" s="28" t="s">
        <v>4</v>
      </c>
      <c r="L363" s="28" t="s">
        <v>454</v>
      </c>
      <c r="M363" s="28"/>
      <c r="N363" s="28"/>
      <c r="O363" s="28" t="s">
        <v>4</v>
      </c>
      <c r="P363" s="51"/>
      <c r="Q363" s="28" t="s">
        <v>4</v>
      </c>
      <c r="R363" s="28"/>
      <c r="S363" s="28" t="s">
        <v>4</v>
      </c>
      <c r="T363" s="28"/>
      <c r="U363" s="28" t="s">
        <v>4</v>
      </c>
      <c r="V363" s="28"/>
      <c r="W363" s="28" t="s">
        <v>4</v>
      </c>
      <c r="X363" s="28"/>
      <c r="Y363" s="28" t="s">
        <v>4</v>
      </c>
      <c r="Z363" s="10" t="str">
        <f>IF(AND('Section 8'!$L$4=No,OR($BG363=FALSE,$BH363=FALSE)),Tab_NotReq,
IF(AND($A363="",$B363="",$D363="",$F363="",$H363="",$J363="",$P363="",$X363="",$AB363="",$AC363=""),"",
IF(COUNTIF($AB363:$BC363,Incomplete)&gt;=1,Incomplete_or_multiple_errors&amp;": "&amp;INDEX($AB$2:$BC$4,1,MATCH(Incomplete,$AB363:$BC363,0)),Complete)))</f>
        <v/>
      </c>
      <c r="AA363" s="27"/>
      <c r="AB363" s="10" t="str">
        <f t="shared" si="155"/>
        <v/>
      </c>
      <c r="AC363" s="10" t="str">
        <f>IF($AC$1=No,"",
IF(OR(BG363=FALSE,BH363=FALSE),"",
IF(AND(SUMPRODUCT(--(BI363:BI$1003=TRUE))=0,SUMPRODUCT(--(BJ363:BJ$1003=TRUE))=0),"",Incomplete)))</f>
        <v/>
      </c>
      <c r="AD363" s="10" t="str">
        <f t="shared" si="156"/>
        <v/>
      </c>
      <c r="AE363" s="10"/>
      <c r="AF363" s="10" t="str" cm="1">
        <f t="array" ref="AF363">IF(AF$1=No,"",IF(ISBLANK($A363)=TRUE,"",
IF(SUMPRODUCT(--('Section 11'!$C$4:$C$337=$A363))=0,Incomplete,Complete)))</f>
        <v/>
      </c>
      <c r="AG363" s="10" t="str">
        <f t="shared" si="157"/>
        <v/>
      </c>
      <c r="AH363" s="10" t="str">
        <f t="shared" si="158"/>
        <v/>
      </c>
      <c r="AI363" s="10" t="str">
        <f t="shared" si="159"/>
        <v/>
      </c>
      <c r="AJ363" s="10" t="str">
        <f t="shared" si="160"/>
        <v/>
      </c>
      <c r="AK363" s="10" t="str">
        <f t="shared" si="161"/>
        <v/>
      </c>
      <c r="AL363" s="10" t="str">
        <f t="shared" si="162"/>
        <v/>
      </c>
      <c r="AM363" s="10" t="str">
        <f t="shared" si="163"/>
        <v/>
      </c>
      <c r="AN363" s="10" t="str">
        <f t="shared" si="164"/>
        <v/>
      </c>
      <c r="AO363" s="10" t="str">
        <f t="shared" si="165"/>
        <v/>
      </c>
      <c r="AP363" s="10" t="str">
        <f t="shared" si="166"/>
        <v/>
      </c>
      <c r="AQ363" s="10" t="str">
        <f t="shared" si="167"/>
        <v/>
      </c>
      <c r="AR363" s="10" t="str">
        <f t="shared" si="168"/>
        <v/>
      </c>
      <c r="AS363" s="10" t="str">
        <f t="shared" si="169"/>
        <v/>
      </c>
      <c r="AT363" s="10" t="str">
        <f t="shared" si="170"/>
        <v/>
      </c>
      <c r="AU363" s="10" t="str">
        <f t="shared" si="171"/>
        <v/>
      </c>
      <c r="AV363" s="10" t="str">
        <f t="shared" si="172"/>
        <v/>
      </c>
      <c r="AW363" s="10" t="str">
        <f t="shared" si="173"/>
        <v/>
      </c>
      <c r="AX363" s="10" t="str">
        <f t="shared" si="174"/>
        <v/>
      </c>
      <c r="AY363" s="10" t="str">
        <f t="shared" si="175"/>
        <v/>
      </c>
      <c r="AZ363" s="10" t="str">
        <f t="shared" si="176"/>
        <v/>
      </c>
      <c r="BA363" s="10" t="str">
        <f t="shared" si="177"/>
        <v/>
      </c>
      <c r="BB363" s="10" t="str">
        <f t="shared" si="178"/>
        <v/>
      </c>
      <c r="BC363" s="10" t="str">
        <f t="shared" si="179"/>
        <v/>
      </c>
      <c r="BD363" s="10"/>
      <c r="BE363" s="10" t="str">
        <f t="shared" si="180"/>
        <v/>
      </c>
      <c r="BG363" s="10" t="b">
        <f t="shared" si="183"/>
        <v>1</v>
      </c>
      <c r="BH363" s="10" t="b">
        <f t="shared" si="181"/>
        <v>1</v>
      </c>
      <c r="BI363" s="10" t="b">
        <f t="shared" si="184"/>
        <v>0</v>
      </c>
      <c r="BJ363" s="10" t="b">
        <f t="shared" si="182"/>
        <v>0</v>
      </c>
    </row>
    <row r="364" spans="1:62" x14ac:dyDescent="0.35">
      <c r="A364" s="51"/>
      <c r="B364" s="28"/>
      <c r="C364" s="28" t="s">
        <v>4</v>
      </c>
      <c r="D364" s="28"/>
      <c r="E364" s="28" t="s">
        <v>4</v>
      </c>
      <c r="F364" s="28"/>
      <c r="G364" s="51" t="s">
        <v>4</v>
      </c>
      <c r="H364" s="28"/>
      <c r="I364" s="28" t="s">
        <v>4</v>
      </c>
      <c r="J364" s="28"/>
      <c r="K364" s="28" t="s">
        <v>4</v>
      </c>
      <c r="L364" s="28" t="s">
        <v>454</v>
      </c>
      <c r="M364" s="28"/>
      <c r="N364" s="28"/>
      <c r="O364" s="28" t="s">
        <v>4</v>
      </c>
      <c r="P364" s="51"/>
      <c r="Q364" s="28" t="s">
        <v>4</v>
      </c>
      <c r="R364" s="28"/>
      <c r="S364" s="28" t="s">
        <v>4</v>
      </c>
      <c r="T364" s="28"/>
      <c r="U364" s="28" t="s">
        <v>4</v>
      </c>
      <c r="V364" s="28"/>
      <c r="W364" s="28" t="s">
        <v>4</v>
      </c>
      <c r="X364" s="28"/>
      <c r="Y364" s="28" t="s">
        <v>4</v>
      </c>
      <c r="Z364" s="10" t="str">
        <f>IF(AND('Section 8'!$L$4=No,OR($BG364=FALSE,$BH364=FALSE)),Tab_NotReq,
IF(AND($A364="",$B364="",$D364="",$F364="",$H364="",$J364="",$P364="",$X364="",$AB364="",$AC364=""),"",
IF(COUNTIF($AB364:$BC364,Incomplete)&gt;=1,Incomplete_or_multiple_errors&amp;": "&amp;INDEX($AB$2:$BC$4,1,MATCH(Incomplete,$AB364:$BC364,0)),Complete)))</f>
        <v/>
      </c>
      <c r="AA364" s="27"/>
      <c r="AB364" s="10" t="str">
        <f t="shared" si="155"/>
        <v/>
      </c>
      <c r="AC364" s="10" t="str">
        <f>IF($AC$1=No,"",
IF(OR(BG364=FALSE,BH364=FALSE),"",
IF(AND(SUMPRODUCT(--(BI364:BI$1003=TRUE))=0,SUMPRODUCT(--(BJ364:BJ$1003=TRUE))=0),"",Incomplete)))</f>
        <v/>
      </c>
      <c r="AD364" s="10" t="str">
        <f t="shared" si="156"/>
        <v/>
      </c>
      <c r="AE364" s="10"/>
      <c r="AF364" s="10" t="str" cm="1">
        <f t="array" ref="AF364">IF(AF$1=No,"",IF(ISBLANK($A364)=TRUE,"",
IF(SUMPRODUCT(--('Section 11'!$C$4:$C$337=$A364))=0,Incomplete,Complete)))</f>
        <v/>
      </c>
      <c r="AG364" s="10" t="str">
        <f t="shared" si="157"/>
        <v/>
      </c>
      <c r="AH364" s="10" t="str">
        <f t="shared" si="158"/>
        <v/>
      </c>
      <c r="AI364" s="10" t="str">
        <f t="shared" si="159"/>
        <v/>
      </c>
      <c r="AJ364" s="10" t="str">
        <f t="shared" si="160"/>
        <v/>
      </c>
      <c r="AK364" s="10" t="str">
        <f t="shared" si="161"/>
        <v/>
      </c>
      <c r="AL364" s="10" t="str">
        <f t="shared" si="162"/>
        <v/>
      </c>
      <c r="AM364" s="10" t="str">
        <f t="shared" si="163"/>
        <v/>
      </c>
      <c r="AN364" s="10" t="str">
        <f t="shared" si="164"/>
        <v/>
      </c>
      <c r="AO364" s="10" t="str">
        <f t="shared" si="165"/>
        <v/>
      </c>
      <c r="AP364" s="10" t="str">
        <f t="shared" si="166"/>
        <v/>
      </c>
      <c r="AQ364" s="10" t="str">
        <f t="shared" si="167"/>
        <v/>
      </c>
      <c r="AR364" s="10" t="str">
        <f t="shared" si="168"/>
        <v/>
      </c>
      <c r="AS364" s="10" t="str">
        <f t="shared" si="169"/>
        <v/>
      </c>
      <c r="AT364" s="10" t="str">
        <f t="shared" si="170"/>
        <v/>
      </c>
      <c r="AU364" s="10" t="str">
        <f t="shared" si="171"/>
        <v/>
      </c>
      <c r="AV364" s="10" t="str">
        <f t="shared" si="172"/>
        <v/>
      </c>
      <c r="AW364" s="10" t="str">
        <f t="shared" si="173"/>
        <v/>
      </c>
      <c r="AX364" s="10" t="str">
        <f t="shared" si="174"/>
        <v/>
      </c>
      <c r="AY364" s="10" t="str">
        <f t="shared" si="175"/>
        <v/>
      </c>
      <c r="AZ364" s="10" t="str">
        <f t="shared" si="176"/>
        <v/>
      </c>
      <c r="BA364" s="10" t="str">
        <f t="shared" si="177"/>
        <v/>
      </c>
      <c r="BB364" s="10" t="str">
        <f t="shared" si="178"/>
        <v/>
      </c>
      <c r="BC364" s="10" t="str">
        <f t="shared" si="179"/>
        <v/>
      </c>
      <c r="BD364" s="10"/>
      <c r="BE364" s="10" t="str">
        <f t="shared" si="180"/>
        <v/>
      </c>
      <c r="BG364" s="10" t="b">
        <f t="shared" si="183"/>
        <v>1</v>
      </c>
      <c r="BH364" s="10" t="b">
        <f t="shared" si="181"/>
        <v>1</v>
      </c>
      <c r="BI364" s="10" t="b">
        <f t="shared" si="184"/>
        <v>0</v>
      </c>
      <c r="BJ364" s="10" t="b">
        <f t="shared" si="182"/>
        <v>0</v>
      </c>
    </row>
    <row r="365" spans="1:62" x14ac:dyDescent="0.35">
      <c r="A365" s="51"/>
      <c r="B365" s="28"/>
      <c r="C365" s="28" t="s">
        <v>4</v>
      </c>
      <c r="D365" s="28"/>
      <c r="E365" s="28" t="s">
        <v>4</v>
      </c>
      <c r="F365" s="28"/>
      <c r="G365" s="51" t="s">
        <v>4</v>
      </c>
      <c r="H365" s="28"/>
      <c r="I365" s="28" t="s">
        <v>4</v>
      </c>
      <c r="J365" s="28"/>
      <c r="K365" s="28" t="s">
        <v>4</v>
      </c>
      <c r="L365" s="28" t="s">
        <v>454</v>
      </c>
      <c r="M365" s="28"/>
      <c r="N365" s="28"/>
      <c r="O365" s="28" t="s">
        <v>4</v>
      </c>
      <c r="P365" s="51"/>
      <c r="Q365" s="28" t="s">
        <v>4</v>
      </c>
      <c r="R365" s="28"/>
      <c r="S365" s="28" t="s">
        <v>4</v>
      </c>
      <c r="T365" s="28"/>
      <c r="U365" s="28" t="s">
        <v>4</v>
      </c>
      <c r="V365" s="28"/>
      <c r="W365" s="28" t="s">
        <v>4</v>
      </c>
      <c r="X365" s="28"/>
      <c r="Y365" s="28" t="s">
        <v>4</v>
      </c>
      <c r="Z365" s="10" t="str">
        <f>IF(AND('Section 8'!$L$4=No,OR($BG365=FALSE,$BH365=FALSE)),Tab_NotReq,
IF(AND($A365="",$B365="",$D365="",$F365="",$H365="",$J365="",$P365="",$X365="",$AB365="",$AC365=""),"",
IF(COUNTIF($AB365:$BC365,Incomplete)&gt;=1,Incomplete_or_multiple_errors&amp;": "&amp;INDEX($AB$2:$BC$4,1,MATCH(Incomplete,$AB365:$BC365,0)),Complete)))</f>
        <v/>
      </c>
      <c r="AA365" s="27"/>
      <c r="AB365" s="10" t="str">
        <f t="shared" si="155"/>
        <v/>
      </c>
      <c r="AC365" s="10" t="str">
        <f>IF($AC$1=No,"",
IF(OR(BG365=FALSE,BH365=FALSE),"",
IF(AND(SUMPRODUCT(--(BI365:BI$1003=TRUE))=0,SUMPRODUCT(--(BJ365:BJ$1003=TRUE))=0),"",Incomplete)))</f>
        <v/>
      </c>
      <c r="AD365" s="10" t="str">
        <f t="shared" si="156"/>
        <v/>
      </c>
      <c r="AE365" s="10"/>
      <c r="AF365" s="10" t="str" cm="1">
        <f t="array" ref="AF365">IF(AF$1=No,"",IF(ISBLANK($A365)=TRUE,"",
IF(SUMPRODUCT(--('Section 11'!$C$4:$C$337=$A365))=0,Incomplete,Complete)))</f>
        <v/>
      </c>
      <c r="AG365" s="10" t="str">
        <f t="shared" si="157"/>
        <v/>
      </c>
      <c r="AH365" s="10" t="str">
        <f t="shared" si="158"/>
        <v/>
      </c>
      <c r="AI365" s="10" t="str">
        <f t="shared" si="159"/>
        <v/>
      </c>
      <c r="AJ365" s="10" t="str">
        <f t="shared" si="160"/>
        <v/>
      </c>
      <c r="AK365" s="10" t="str">
        <f t="shared" si="161"/>
        <v/>
      </c>
      <c r="AL365" s="10" t="str">
        <f t="shared" si="162"/>
        <v/>
      </c>
      <c r="AM365" s="10" t="str">
        <f t="shared" si="163"/>
        <v/>
      </c>
      <c r="AN365" s="10" t="str">
        <f t="shared" si="164"/>
        <v/>
      </c>
      <c r="AO365" s="10" t="str">
        <f t="shared" si="165"/>
        <v/>
      </c>
      <c r="AP365" s="10" t="str">
        <f t="shared" si="166"/>
        <v/>
      </c>
      <c r="AQ365" s="10" t="str">
        <f t="shared" si="167"/>
        <v/>
      </c>
      <c r="AR365" s="10" t="str">
        <f t="shared" si="168"/>
        <v/>
      </c>
      <c r="AS365" s="10" t="str">
        <f t="shared" si="169"/>
        <v/>
      </c>
      <c r="AT365" s="10" t="str">
        <f t="shared" si="170"/>
        <v/>
      </c>
      <c r="AU365" s="10" t="str">
        <f t="shared" si="171"/>
        <v/>
      </c>
      <c r="AV365" s="10" t="str">
        <f t="shared" si="172"/>
        <v/>
      </c>
      <c r="AW365" s="10" t="str">
        <f t="shared" si="173"/>
        <v/>
      </c>
      <c r="AX365" s="10" t="str">
        <f t="shared" si="174"/>
        <v/>
      </c>
      <c r="AY365" s="10" t="str">
        <f t="shared" si="175"/>
        <v/>
      </c>
      <c r="AZ365" s="10" t="str">
        <f t="shared" si="176"/>
        <v/>
      </c>
      <c r="BA365" s="10" t="str">
        <f t="shared" si="177"/>
        <v/>
      </c>
      <c r="BB365" s="10" t="str">
        <f t="shared" si="178"/>
        <v/>
      </c>
      <c r="BC365" s="10" t="str">
        <f t="shared" si="179"/>
        <v/>
      </c>
      <c r="BD365" s="10"/>
      <c r="BE365" s="10" t="str">
        <f t="shared" si="180"/>
        <v/>
      </c>
      <c r="BG365" s="10" t="b">
        <f t="shared" si="183"/>
        <v>1</v>
      </c>
      <c r="BH365" s="10" t="b">
        <f t="shared" si="181"/>
        <v>1</v>
      </c>
      <c r="BI365" s="10" t="b">
        <f t="shared" si="184"/>
        <v>0</v>
      </c>
      <c r="BJ365" s="10" t="b">
        <f t="shared" si="182"/>
        <v>0</v>
      </c>
    </row>
    <row r="366" spans="1:62" x14ac:dyDescent="0.35">
      <c r="A366" s="51"/>
      <c r="B366" s="28"/>
      <c r="C366" s="28" t="s">
        <v>4</v>
      </c>
      <c r="D366" s="28"/>
      <c r="E366" s="28" t="s">
        <v>4</v>
      </c>
      <c r="F366" s="28"/>
      <c r="G366" s="51" t="s">
        <v>4</v>
      </c>
      <c r="H366" s="28"/>
      <c r="I366" s="28" t="s">
        <v>4</v>
      </c>
      <c r="J366" s="28"/>
      <c r="K366" s="28" t="s">
        <v>4</v>
      </c>
      <c r="L366" s="28" t="s">
        <v>454</v>
      </c>
      <c r="M366" s="28"/>
      <c r="N366" s="28"/>
      <c r="O366" s="28" t="s">
        <v>4</v>
      </c>
      <c r="P366" s="51"/>
      <c r="Q366" s="28" t="s">
        <v>4</v>
      </c>
      <c r="R366" s="28"/>
      <c r="S366" s="28" t="s">
        <v>4</v>
      </c>
      <c r="T366" s="28"/>
      <c r="U366" s="28" t="s">
        <v>4</v>
      </c>
      <c r="V366" s="28"/>
      <c r="W366" s="28" t="s">
        <v>4</v>
      </c>
      <c r="X366" s="28"/>
      <c r="Y366" s="28" t="s">
        <v>4</v>
      </c>
      <c r="Z366" s="10" t="str">
        <f>IF(AND('Section 8'!$L$4=No,OR($BG366=FALSE,$BH366=FALSE)),Tab_NotReq,
IF(AND($A366="",$B366="",$D366="",$F366="",$H366="",$J366="",$P366="",$X366="",$AB366="",$AC366=""),"",
IF(COUNTIF($AB366:$BC366,Incomplete)&gt;=1,Incomplete_or_multiple_errors&amp;": "&amp;INDEX($AB$2:$BC$4,1,MATCH(Incomplete,$AB366:$BC366,0)),Complete)))</f>
        <v/>
      </c>
      <c r="AA366" s="27"/>
      <c r="AB366" s="10" t="str">
        <f t="shared" si="155"/>
        <v/>
      </c>
      <c r="AC366" s="10" t="str">
        <f>IF($AC$1=No,"",
IF(OR(BG366=FALSE,BH366=FALSE),"",
IF(AND(SUMPRODUCT(--(BI366:BI$1003=TRUE))=0,SUMPRODUCT(--(BJ366:BJ$1003=TRUE))=0),"",Incomplete)))</f>
        <v/>
      </c>
      <c r="AD366" s="10" t="str">
        <f t="shared" si="156"/>
        <v/>
      </c>
      <c r="AE366" s="10"/>
      <c r="AF366" s="10" t="str" cm="1">
        <f t="array" ref="AF366">IF(AF$1=No,"",IF(ISBLANK($A366)=TRUE,"",
IF(SUMPRODUCT(--('Section 11'!$C$4:$C$337=$A366))=0,Incomplete,Complete)))</f>
        <v/>
      </c>
      <c r="AG366" s="10" t="str">
        <f t="shared" si="157"/>
        <v/>
      </c>
      <c r="AH366" s="10" t="str">
        <f t="shared" si="158"/>
        <v/>
      </c>
      <c r="AI366" s="10" t="str">
        <f t="shared" si="159"/>
        <v/>
      </c>
      <c r="AJ366" s="10" t="str">
        <f t="shared" si="160"/>
        <v/>
      </c>
      <c r="AK366" s="10" t="str">
        <f t="shared" si="161"/>
        <v/>
      </c>
      <c r="AL366" s="10" t="str">
        <f t="shared" si="162"/>
        <v/>
      </c>
      <c r="AM366" s="10" t="str">
        <f t="shared" si="163"/>
        <v/>
      </c>
      <c r="AN366" s="10" t="str">
        <f t="shared" si="164"/>
        <v/>
      </c>
      <c r="AO366" s="10" t="str">
        <f t="shared" si="165"/>
        <v/>
      </c>
      <c r="AP366" s="10" t="str">
        <f t="shared" si="166"/>
        <v/>
      </c>
      <c r="AQ366" s="10" t="str">
        <f t="shared" si="167"/>
        <v/>
      </c>
      <c r="AR366" s="10" t="str">
        <f t="shared" si="168"/>
        <v/>
      </c>
      <c r="AS366" s="10" t="str">
        <f t="shared" si="169"/>
        <v/>
      </c>
      <c r="AT366" s="10" t="str">
        <f t="shared" si="170"/>
        <v/>
      </c>
      <c r="AU366" s="10" t="str">
        <f t="shared" si="171"/>
        <v/>
      </c>
      <c r="AV366" s="10" t="str">
        <f t="shared" si="172"/>
        <v/>
      </c>
      <c r="AW366" s="10" t="str">
        <f t="shared" si="173"/>
        <v/>
      </c>
      <c r="AX366" s="10" t="str">
        <f t="shared" si="174"/>
        <v/>
      </c>
      <c r="AY366" s="10" t="str">
        <f t="shared" si="175"/>
        <v/>
      </c>
      <c r="AZ366" s="10" t="str">
        <f t="shared" si="176"/>
        <v/>
      </c>
      <c r="BA366" s="10" t="str">
        <f t="shared" si="177"/>
        <v/>
      </c>
      <c r="BB366" s="10" t="str">
        <f t="shared" si="178"/>
        <v/>
      </c>
      <c r="BC366" s="10" t="str">
        <f t="shared" si="179"/>
        <v/>
      </c>
      <c r="BD366" s="10"/>
      <c r="BE366" s="10" t="str">
        <f t="shared" si="180"/>
        <v/>
      </c>
      <c r="BG366" s="10" t="b">
        <f t="shared" si="183"/>
        <v>1</v>
      </c>
      <c r="BH366" s="10" t="b">
        <f t="shared" si="181"/>
        <v>1</v>
      </c>
      <c r="BI366" s="10" t="b">
        <f t="shared" si="184"/>
        <v>0</v>
      </c>
      <c r="BJ366" s="10" t="b">
        <f t="shared" si="182"/>
        <v>0</v>
      </c>
    </row>
    <row r="367" spans="1:62" x14ac:dyDescent="0.35">
      <c r="A367" s="51"/>
      <c r="B367" s="28"/>
      <c r="C367" s="28" t="s">
        <v>4</v>
      </c>
      <c r="D367" s="28"/>
      <c r="E367" s="28" t="s">
        <v>4</v>
      </c>
      <c r="F367" s="28"/>
      <c r="G367" s="51" t="s">
        <v>4</v>
      </c>
      <c r="H367" s="28"/>
      <c r="I367" s="28" t="s">
        <v>4</v>
      </c>
      <c r="J367" s="28"/>
      <c r="K367" s="28" t="s">
        <v>4</v>
      </c>
      <c r="L367" s="28" t="s">
        <v>454</v>
      </c>
      <c r="M367" s="28"/>
      <c r="N367" s="28"/>
      <c r="O367" s="28" t="s">
        <v>4</v>
      </c>
      <c r="P367" s="51"/>
      <c r="Q367" s="28" t="s">
        <v>4</v>
      </c>
      <c r="R367" s="28"/>
      <c r="S367" s="28" t="s">
        <v>4</v>
      </c>
      <c r="T367" s="28"/>
      <c r="U367" s="28" t="s">
        <v>4</v>
      </c>
      <c r="V367" s="28"/>
      <c r="W367" s="28" t="s">
        <v>4</v>
      </c>
      <c r="X367" s="28"/>
      <c r="Y367" s="28" t="s">
        <v>4</v>
      </c>
      <c r="Z367" s="10" t="str">
        <f>IF(AND('Section 8'!$L$4=No,OR($BG367=FALSE,$BH367=FALSE)),Tab_NotReq,
IF(AND($A367="",$B367="",$D367="",$F367="",$H367="",$J367="",$P367="",$X367="",$AB367="",$AC367=""),"",
IF(COUNTIF($AB367:$BC367,Incomplete)&gt;=1,Incomplete_or_multiple_errors&amp;": "&amp;INDEX($AB$2:$BC$4,1,MATCH(Incomplete,$AB367:$BC367,0)),Complete)))</f>
        <v/>
      </c>
      <c r="AA367" s="27"/>
      <c r="AB367" s="10" t="str">
        <f t="shared" si="155"/>
        <v/>
      </c>
      <c r="AC367" s="10" t="str">
        <f>IF($AC$1=No,"",
IF(OR(BG367=FALSE,BH367=FALSE),"",
IF(AND(SUMPRODUCT(--(BI367:BI$1003=TRUE))=0,SUMPRODUCT(--(BJ367:BJ$1003=TRUE))=0),"",Incomplete)))</f>
        <v/>
      </c>
      <c r="AD367" s="10" t="str">
        <f t="shared" si="156"/>
        <v/>
      </c>
      <c r="AE367" s="10"/>
      <c r="AF367" s="10" t="str" cm="1">
        <f t="array" ref="AF367">IF(AF$1=No,"",IF(ISBLANK($A367)=TRUE,"",
IF(SUMPRODUCT(--('Section 11'!$C$4:$C$337=$A367))=0,Incomplete,Complete)))</f>
        <v/>
      </c>
      <c r="AG367" s="10" t="str">
        <f t="shared" si="157"/>
        <v/>
      </c>
      <c r="AH367" s="10" t="str">
        <f t="shared" si="158"/>
        <v/>
      </c>
      <c r="AI367" s="10" t="str">
        <f t="shared" si="159"/>
        <v/>
      </c>
      <c r="AJ367" s="10" t="str">
        <f t="shared" si="160"/>
        <v/>
      </c>
      <c r="AK367" s="10" t="str">
        <f t="shared" si="161"/>
        <v/>
      </c>
      <c r="AL367" s="10" t="str">
        <f t="shared" si="162"/>
        <v/>
      </c>
      <c r="AM367" s="10" t="str">
        <f t="shared" si="163"/>
        <v/>
      </c>
      <c r="AN367" s="10" t="str">
        <f t="shared" si="164"/>
        <v/>
      </c>
      <c r="AO367" s="10" t="str">
        <f t="shared" si="165"/>
        <v/>
      </c>
      <c r="AP367" s="10" t="str">
        <f t="shared" si="166"/>
        <v/>
      </c>
      <c r="AQ367" s="10" t="str">
        <f t="shared" si="167"/>
        <v/>
      </c>
      <c r="AR367" s="10" t="str">
        <f t="shared" si="168"/>
        <v/>
      </c>
      <c r="AS367" s="10" t="str">
        <f t="shared" si="169"/>
        <v/>
      </c>
      <c r="AT367" s="10" t="str">
        <f t="shared" si="170"/>
        <v/>
      </c>
      <c r="AU367" s="10" t="str">
        <f t="shared" si="171"/>
        <v/>
      </c>
      <c r="AV367" s="10" t="str">
        <f t="shared" si="172"/>
        <v/>
      </c>
      <c r="AW367" s="10" t="str">
        <f t="shared" si="173"/>
        <v/>
      </c>
      <c r="AX367" s="10" t="str">
        <f t="shared" si="174"/>
        <v/>
      </c>
      <c r="AY367" s="10" t="str">
        <f t="shared" si="175"/>
        <v/>
      </c>
      <c r="AZ367" s="10" t="str">
        <f t="shared" si="176"/>
        <v/>
      </c>
      <c r="BA367" s="10" t="str">
        <f t="shared" si="177"/>
        <v/>
      </c>
      <c r="BB367" s="10" t="str">
        <f t="shared" si="178"/>
        <v/>
      </c>
      <c r="BC367" s="10" t="str">
        <f t="shared" si="179"/>
        <v/>
      </c>
      <c r="BD367" s="10"/>
      <c r="BE367" s="10" t="str">
        <f t="shared" si="180"/>
        <v/>
      </c>
      <c r="BG367" s="10" t="b">
        <f t="shared" si="183"/>
        <v>1</v>
      </c>
      <c r="BH367" s="10" t="b">
        <f t="shared" si="181"/>
        <v>1</v>
      </c>
      <c r="BI367" s="10" t="b">
        <f t="shared" si="184"/>
        <v>0</v>
      </c>
      <c r="BJ367" s="10" t="b">
        <f t="shared" si="182"/>
        <v>0</v>
      </c>
    </row>
    <row r="368" spans="1:62" x14ac:dyDescent="0.35">
      <c r="A368" s="51"/>
      <c r="B368" s="28"/>
      <c r="C368" s="28" t="s">
        <v>4</v>
      </c>
      <c r="D368" s="28"/>
      <c r="E368" s="28" t="s">
        <v>4</v>
      </c>
      <c r="F368" s="28"/>
      <c r="G368" s="51" t="s">
        <v>4</v>
      </c>
      <c r="H368" s="28"/>
      <c r="I368" s="28" t="s">
        <v>4</v>
      </c>
      <c r="J368" s="28"/>
      <c r="K368" s="28" t="s">
        <v>4</v>
      </c>
      <c r="L368" s="28" t="s">
        <v>454</v>
      </c>
      <c r="M368" s="28"/>
      <c r="N368" s="28"/>
      <c r="O368" s="28" t="s">
        <v>4</v>
      </c>
      <c r="P368" s="51"/>
      <c r="Q368" s="28" t="s">
        <v>4</v>
      </c>
      <c r="R368" s="28"/>
      <c r="S368" s="28" t="s">
        <v>4</v>
      </c>
      <c r="T368" s="28"/>
      <c r="U368" s="28" t="s">
        <v>4</v>
      </c>
      <c r="V368" s="28"/>
      <c r="W368" s="28" t="s">
        <v>4</v>
      </c>
      <c r="X368" s="28"/>
      <c r="Y368" s="28" t="s">
        <v>4</v>
      </c>
      <c r="Z368" s="10" t="str">
        <f>IF(AND('Section 8'!$L$4=No,OR($BG368=FALSE,$BH368=FALSE)),Tab_NotReq,
IF(AND($A368="",$B368="",$D368="",$F368="",$H368="",$J368="",$P368="",$X368="",$AB368="",$AC368=""),"",
IF(COUNTIF($AB368:$BC368,Incomplete)&gt;=1,Incomplete_or_multiple_errors&amp;": "&amp;INDEX($AB$2:$BC$4,1,MATCH(Incomplete,$AB368:$BC368,0)),Complete)))</f>
        <v/>
      </c>
      <c r="AA368" s="27"/>
      <c r="AB368" s="10" t="str">
        <f t="shared" si="155"/>
        <v/>
      </c>
      <c r="AC368" s="10" t="str">
        <f>IF($AC$1=No,"",
IF(OR(BG368=FALSE,BH368=FALSE),"",
IF(AND(SUMPRODUCT(--(BI368:BI$1003=TRUE))=0,SUMPRODUCT(--(BJ368:BJ$1003=TRUE))=0),"",Incomplete)))</f>
        <v/>
      </c>
      <c r="AD368" s="10" t="str">
        <f t="shared" si="156"/>
        <v/>
      </c>
      <c r="AE368" s="10"/>
      <c r="AF368" s="10" t="str" cm="1">
        <f t="array" ref="AF368">IF(AF$1=No,"",IF(ISBLANK($A368)=TRUE,"",
IF(SUMPRODUCT(--('Section 11'!$C$4:$C$337=$A368))=0,Incomplete,Complete)))</f>
        <v/>
      </c>
      <c r="AG368" s="10" t="str">
        <f t="shared" si="157"/>
        <v/>
      </c>
      <c r="AH368" s="10" t="str">
        <f t="shared" si="158"/>
        <v/>
      </c>
      <c r="AI368" s="10" t="str">
        <f t="shared" si="159"/>
        <v/>
      </c>
      <c r="AJ368" s="10" t="str">
        <f t="shared" si="160"/>
        <v/>
      </c>
      <c r="AK368" s="10" t="str">
        <f t="shared" si="161"/>
        <v/>
      </c>
      <c r="AL368" s="10" t="str">
        <f t="shared" si="162"/>
        <v/>
      </c>
      <c r="AM368" s="10" t="str">
        <f t="shared" si="163"/>
        <v/>
      </c>
      <c r="AN368" s="10" t="str">
        <f t="shared" si="164"/>
        <v/>
      </c>
      <c r="AO368" s="10" t="str">
        <f t="shared" si="165"/>
        <v/>
      </c>
      <c r="AP368" s="10" t="str">
        <f t="shared" si="166"/>
        <v/>
      </c>
      <c r="AQ368" s="10" t="str">
        <f t="shared" si="167"/>
        <v/>
      </c>
      <c r="AR368" s="10" t="str">
        <f t="shared" si="168"/>
        <v/>
      </c>
      <c r="AS368" s="10" t="str">
        <f t="shared" si="169"/>
        <v/>
      </c>
      <c r="AT368" s="10" t="str">
        <f t="shared" si="170"/>
        <v/>
      </c>
      <c r="AU368" s="10" t="str">
        <f t="shared" si="171"/>
        <v/>
      </c>
      <c r="AV368" s="10" t="str">
        <f t="shared" si="172"/>
        <v/>
      </c>
      <c r="AW368" s="10" t="str">
        <f t="shared" si="173"/>
        <v/>
      </c>
      <c r="AX368" s="10" t="str">
        <f t="shared" si="174"/>
        <v/>
      </c>
      <c r="AY368" s="10" t="str">
        <f t="shared" si="175"/>
        <v/>
      </c>
      <c r="AZ368" s="10" t="str">
        <f t="shared" si="176"/>
        <v/>
      </c>
      <c r="BA368" s="10" t="str">
        <f t="shared" si="177"/>
        <v/>
      </c>
      <c r="BB368" s="10" t="str">
        <f t="shared" si="178"/>
        <v/>
      </c>
      <c r="BC368" s="10" t="str">
        <f t="shared" si="179"/>
        <v/>
      </c>
      <c r="BD368" s="10"/>
      <c r="BE368" s="10" t="str">
        <f t="shared" si="180"/>
        <v/>
      </c>
      <c r="BG368" s="10" t="b">
        <f t="shared" si="183"/>
        <v>1</v>
      </c>
      <c r="BH368" s="10" t="b">
        <f t="shared" si="181"/>
        <v>1</v>
      </c>
      <c r="BI368" s="10" t="b">
        <f t="shared" si="184"/>
        <v>0</v>
      </c>
      <c r="BJ368" s="10" t="b">
        <f t="shared" si="182"/>
        <v>0</v>
      </c>
    </row>
    <row r="369" spans="1:62" x14ac:dyDescent="0.35">
      <c r="A369" s="51"/>
      <c r="B369" s="28"/>
      <c r="C369" s="28" t="s">
        <v>4</v>
      </c>
      <c r="D369" s="28"/>
      <c r="E369" s="28" t="s">
        <v>4</v>
      </c>
      <c r="F369" s="28"/>
      <c r="G369" s="51" t="s">
        <v>4</v>
      </c>
      <c r="H369" s="28"/>
      <c r="I369" s="28" t="s">
        <v>4</v>
      </c>
      <c r="J369" s="28"/>
      <c r="K369" s="28" t="s">
        <v>4</v>
      </c>
      <c r="L369" s="28" t="s">
        <v>454</v>
      </c>
      <c r="M369" s="28"/>
      <c r="N369" s="28"/>
      <c r="O369" s="28" t="s">
        <v>4</v>
      </c>
      <c r="P369" s="51"/>
      <c r="Q369" s="28" t="s">
        <v>4</v>
      </c>
      <c r="R369" s="28"/>
      <c r="S369" s="28" t="s">
        <v>4</v>
      </c>
      <c r="T369" s="28"/>
      <c r="U369" s="28" t="s">
        <v>4</v>
      </c>
      <c r="V369" s="28"/>
      <c r="W369" s="28" t="s">
        <v>4</v>
      </c>
      <c r="X369" s="28"/>
      <c r="Y369" s="28" t="s">
        <v>4</v>
      </c>
      <c r="Z369" s="10" t="str">
        <f>IF(AND('Section 8'!$L$4=No,OR($BG369=FALSE,$BH369=FALSE)),Tab_NotReq,
IF(AND($A369="",$B369="",$D369="",$F369="",$H369="",$J369="",$P369="",$X369="",$AB369="",$AC369=""),"",
IF(COUNTIF($AB369:$BC369,Incomplete)&gt;=1,Incomplete_or_multiple_errors&amp;": "&amp;INDEX($AB$2:$BC$4,1,MATCH(Incomplete,$AB369:$BC369,0)),Complete)))</f>
        <v/>
      </c>
      <c r="AA369" s="27"/>
      <c r="AB369" s="10" t="str">
        <f t="shared" si="155"/>
        <v/>
      </c>
      <c r="AC369" s="10" t="str">
        <f>IF($AC$1=No,"",
IF(OR(BG369=FALSE,BH369=FALSE),"",
IF(AND(SUMPRODUCT(--(BI369:BI$1003=TRUE))=0,SUMPRODUCT(--(BJ369:BJ$1003=TRUE))=0),"",Incomplete)))</f>
        <v/>
      </c>
      <c r="AD369" s="10" t="str">
        <f t="shared" si="156"/>
        <v/>
      </c>
      <c r="AE369" s="10"/>
      <c r="AF369" s="10" t="str" cm="1">
        <f t="array" ref="AF369">IF(AF$1=No,"",IF(ISBLANK($A369)=TRUE,"",
IF(SUMPRODUCT(--('Section 11'!$C$4:$C$337=$A369))=0,Incomplete,Complete)))</f>
        <v/>
      </c>
      <c r="AG369" s="10" t="str">
        <f t="shared" si="157"/>
        <v/>
      </c>
      <c r="AH369" s="10" t="str">
        <f t="shared" si="158"/>
        <v/>
      </c>
      <c r="AI369" s="10" t="str">
        <f t="shared" si="159"/>
        <v/>
      </c>
      <c r="AJ369" s="10" t="str">
        <f t="shared" si="160"/>
        <v/>
      </c>
      <c r="AK369" s="10" t="str">
        <f t="shared" si="161"/>
        <v/>
      </c>
      <c r="AL369" s="10" t="str">
        <f t="shared" si="162"/>
        <v/>
      </c>
      <c r="AM369" s="10" t="str">
        <f t="shared" si="163"/>
        <v/>
      </c>
      <c r="AN369" s="10" t="str">
        <f t="shared" si="164"/>
        <v/>
      </c>
      <c r="AO369" s="10" t="str">
        <f t="shared" si="165"/>
        <v/>
      </c>
      <c r="AP369" s="10" t="str">
        <f t="shared" si="166"/>
        <v/>
      </c>
      <c r="AQ369" s="10" t="str">
        <f t="shared" si="167"/>
        <v/>
      </c>
      <c r="AR369" s="10" t="str">
        <f t="shared" si="168"/>
        <v/>
      </c>
      <c r="AS369" s="10" t="str">
        <f t="shared" si="169"/>
        <v/>
      </c>
      <c r="AT369" s="10" t="str">
        <f t="shared" si="170"/>
        <v/>
      </c>
      <c r="AU369" s="10" t="str">
        <f t="shared" si="171"/>
        <v/>
      </c>
      <c r="AV369" s="10" t="str">
        <f t="shared" si="172"/>
        <v/>
      </c>
      <c r="AW369" s="10" t="str">
        <f t="shared" si="173"/>
        <v/>
      </c>
      <c r="AX369" s="10" t="str">
        <f t="shared" si="174"/>
        <v/>
      </c>
      <c r="AY369" s="10" t="str">
        <f t="shared" si="175"/>
        <v/>
      </c>
      <c r="AZ369" s="10" t="str">
        <f t="shared" si="176"/>
        <v/>
      </c>
      <c r="BA369" s="10" t="str">
        <f t="shared" si="177"/>
        <v/>
      </c>
      <c r="BB369" s="10" t="str">
        <f t="shared" si="178"/>
        <v/>
      </c>
      <c r="BC369" s="10" t="str">
        <f t="shared" si="179"/>
        <v/>
      </c>
      <c r="BD369" s="10"/>
      <c r="BE369" s="10" t="str">
        <f t="shared" si="180"/>
        <v/>
      </c>
      <c r="BG369" s="10" t="b">
        <f t="shared" si="183"/>
        <v>1</v>
      </c>
      <c r="BH369" s="10" t="b">
        <f t="shared" si="181"/>
        <v>1</v>
      </c>
      <c r="BI369" s="10" t="b">
        <f t="shared" si="184"/>
        <v>0</v>
      </c>
      <c r="BJ369" s="10" t="b">
        <f t="shared" si="182"/>
        <v>0</v>
      </c>
    </row>
    <row r="370" spans="1:62" x14ac:dyDescent="0.35">
      <c r="A370" s="51"/>
      <c r="B370" s="28"/>
      <c r="C370" s="28" t="s">
        <v>4</v>
      </c>
      <c r="D370" s="28"/>
      <c r="E370" s="28" t="s">
        <v>4</v>
      </c>
      <c r="F370" s="28"/>
      <c r="G370" s="51" t="s">
        <v>4</v>
      </c>
      <c r="H370" s="28"/>
      <c r="I370" s="28" t="s">
        <v>4</v>
      </c>
      <c r="J370" s="28"/>
      <c r="K370" s="28" t="s">
        <v>4</v>
      </c>
      <c r="L370" s="28" t="s">
        <v>454</v>
      </c>
      <c r="M370" s="28"/>
      <c r="N370" s="28"/>
      <c r="O370" s="28" t="s">
        <v>4</v>
      </c>
      <c r="P370" s="51"/>
      <c r="Q370" s="28" t="s">
        <v>4</v>
      </c>
      <c r="R370" s="28"/>
      <c r="S370" s="28" t="s">
        <v>4</v>
      </c>
      <c r="T370" s="28"/>
      <c r="U370" s="28" t="s">
        <v>4</v>
      </c>
      <c r="V370" s="28"/>
      <c r="W370" s="28" t="s">
        <v>4</v>
      </c>
      <c r="X370" s="28"/>
      <c r="Y370" s="28" t="s">
        <v>4</v>
      </c>
      <c r="Z370" s="10" t="str">
        <f>IF(AND('Section 8'!$L$4=No,OR($BG370=FALSE,$BH370=FALSE)),Tab_NotReq,
IF(AND($A370="",$B370="",$D370="",$F370="",$H370="",$J370="",$P370="",$X370="",$AB370="",$AC370=""),"",
IF(COUNTIF($AB370:$BC370,Incomplete)&gt;=1,Incomplete_or_multiple_errors&amp;": "&amp;INDEX($AB$2:$BC$4,1,MATCH(Incomplete,$AB370:$BC370,0)),Complete)))</f>
        <v/>
      </c>
      <c r="AA370" s="27"/>
      <c r="AB370" s="10" t="str">
        <f t="shared" si="155"/>
        <v/>
      </c>
      <c r="AC370" s="10" t="str">
        <f>IF($AC$1=No,"",
IF(OR(BG370=FALSE,BH370=FALSE),"",
IF(AND(SUMPRODUCT(--(BI370:BI$1003=TRUE))=0,SUMPRODUCT(--(BJ370:BJ$1003=TRUE))=0),"",Incomplete)))</f>
        <v/>
      </c>
      <c r="AD370" s="10" t="str">
        <f t="shared" si="156"/>
        <v/>
      </c>
      <c r="AE370" s="10"/>
      <c r="AF370" s="10" t="str" cm="1">
        <f t="array" ref="AF370">IF(AF$1=No,"",IF(ISBLANK($A370)=TRUE,"",
IF(SUMPRODUCT(--('Section 11'!$C$4:$C$337=$A370))=0,Incomplete,Complete)))</f>
        <v/>
      </c>
      <c r="AG370" s="10" t="str">
        <f t="shared" si="157"/>
        <v/>
      </c>
      <c r="AH370" s="10" t="str">
        <f t="shared" si="158"/>
        <v/>
      </c>
      <c r="AI370" s="10" t="str">
        <f t="shared" si="159"/>
        <v/>
      </c>
      <c r="AJ370" s="10" t="str">
        <f t="shared" si="160"/>
        <v/>
      </c>
      <c r="AK370" s="10" t="str">
        <f t="shared" si="161"/>
        <v/>
      </c>
      <c r="AL370" s="10" t="str">
        <f t="shared" si="162"/>
        <v/>
      </c>
      <c r="AM370" s="10" t="str">
        <f t="shared" si="163"/>
        <v/>
      </c>
      <c r="AN370" s="10" t="str">
        <f t="shared" si="164"/>
        <v/>
      </c>
      <c r="AO370" s="10" t="str">
        <f t="shared" si="165"/>
        <v/>
      </c>
      <c r="AP370" s="10" t="str">
        <f t="shared" si="166"/>
        <v/>
      </c>
      <c r="AQ370" s="10" t="str">
        <f t="shared" si="167"/>
        <v/>
      </c>
      <c r="AR370" s="10" t="str">
        <f t="shared" si="168"/>
        <v/>
      </c>
      <c r="AS370" s="10" t="str">
        <f t="shared" si="169"/>
        <v/>
      </c>
      <c r="AT370" s="10" t="str">
        <f t="shared" si="170"/>
        <v/>
      </c>
      <c r="AU370" s="10" t="str">
        <f t="shared" si="171"/>
        <v/>
      </c>
      <c r="AV370" s="10" t="str">
        <f t="shared" si="172"/>
        <v/>
      </c>
      <c r="AW370" s="10" t="str">
        <f t="shared" si="173"/>
        <v/>
      </c>
      <c r="AX370" s="10" t="str">
        <f t="shared" si="174"/>
        <v/>
      </c>
      <c r="AY370" s="10" t="str">
        <f t="shared" si="175"/>
        <v/>
      </c>
      <c r="AZ370" s="10" t="str">
        <f t="shared" si="176"/>
        <v/>
      </c>
      <c r="BA370" s="10" t="str">
        <f t="shared" si="177"/>
        <v/>
      </c>
      <c r="BB370" s="10" t="str">
        <f t="shared" si="178"/>
        <v/>
      </c>
      <c r="BC370" s="10" t="str">
        <f t="shared" si="179"/>
        <v/>
      </c>
      <c r="BD370" s="10"/>
      <c r="BE370" s="10" t="str">
        <f t="shared" si="180"/>
        <v/>
      </c>
      <c r="BG370" s="10" t="b">
        <f t="shared" si="183"/>
        <v>1</v>
      </c>
      <c r="BH370" s="10" t="b">
        <f t="shared" si="181"/>
        <v>1</v>
      </c>
      <c r="BI370" s="10" t="b">
        <f t="shared" si="184"/>
        <v>0</v>
      </c>
      <c r="BJ370" s="10" t="b">
        <f t="shared" si="182"/>
        <v>0</v>
      </c>
    </row>
    <row r="371" spans="1:62" x14ac:dyDescent="0.35">
      <c r="A371" s="51"/>
      <c r="B371" s="28"/>
      <c r="C371" s="28" t="s">
        <v>4</v>
      </c>
      <c r="D371" s="28"/>
      <c r="E371" s="28" t="s">
        <v>4</v>
      </c>
      <c r="F371" s="28"/>
      <c r="G371" s="51" t="s">
        <v>4</v>
      </c>
      <c r="H371" s="28"/>
      <c r="I371" s="28" t="s">
        <v>4</v>
      </c>
      <c r="J371" s="28"/>
      <c r="K371" s="28" t="s">
        <v>4</v>
      </c>
      <c r="L371" s="28" t="s">
        <v>454</v>
      </c>
      <c r="M371" s="28"/>
      <c r="N371" s="28"/>
      <c r="O371" s="28" t="s">
        <v>4</v>
      </c>
      <c r="P371" s="51"/>
      <c r="Q371" s="28" t="s">
        <v>4</v>
      </c>
      <c r="R371" s="28"/>
      <c r="S371" s="28" t="s">
        <v>4</v>
      </c>
      <c r="T371" s="28"/>
      <c r="U371" s="28" t="s">
        <v>4</v>
      </c>
      <c r="V371" s="28"/>
      <c r="W371" s="28" t="s">
        <v>4</v>
      </c>
      <c r="X371" s="28"/>
      <c r="Y371" s="28" t="s">
        <v>4</v>
      </c>
      <c r="Z371" s="10" t="str">
        <f>IF(AND('Section 8'!$L$4=No,OR($BG371=FALSE,$BH371=FALSE)),Tab_NotReq,
IF(AND($A371="",$B371="",$D371="",$F371="",$H371="",$J371="",$P371="",$X371="",$AB371="",$AC371=""),"",
IF(COUNTIF($AB371:$BC371,Incomplete)&gt;=1,Incomplete_or_multiple_errors&amp;": "&amp;INDEX($AB$2:$BC$4,1,MATCH(Incomplete,$AB371:$BC371,0)),Complete)))</f>
        <v/>
      </c>
      <c r="AA371" s="27"/>
      <c r="AB371" s="10" t="str">
        <f t="shared" si="155"/>
        <v/>
      </c>
      <c r="AC371" s="10" t="str">
        <f>IF($AC$1=No,"",
IF(OR(BG371=FALSE,BH371=FALSE),"",
IF(AND(SUMPRODUCT(--(BI371:BI$1003=TRUE))=0,SUMPRODUCT(--(BJ371:BJ$1003=TRUE))=0),"",Incomplete)))</f>
        <v/>
      </c>
      <c r="AD371" s="10" t="str">
        <f t="shared" si="156"/>
        <v/>
      </c>
      <c r="AE371" s="10"/>
      <c r="AF371" s="10" t="str" cm="1">
        <f t="array" ref="AF371">IF(AF$1=No,"",IF(ISBLANK($A371)=TRUE,"",
IF(SUMPRODUCT(--('Section 11'!$C$4:$C$337=$A371))=0,Incomplete,Complete)))</f>
        <v/>
      </c>
      <c r="AG371" s="10" t="str">
        <f t="shared" si="157"/>
        <v/>
      </c>
      <c r="AH371" s="10" t="str">
        <f t="shared" si="158"/>
        <v/>
      </c>
      <c r="AI371" s="10" t="str">
        <f t="shared" si="159"/>
        <v/>
      </c>
      <c r="AJ371" s="10" t="str">
        <f t="shared" si="160"/>
        <v/>
      </c>
      <c r="AK371" s="10" t="str">
        <f t="shared" si="161"/>
        <v/>
      </c>
      <c r="AL371" s="10" t="str">
        <f t="shared" si="162"/>
        <v/>
      </c>
      <c r="AM371" s="10" t="str">
        <f t="shared" si="163"/>
        <v/>
      </c>
      <c r="AN371" s="10" t="str">
        <f t="shared" si="164"/>
        <v/>
      </c>
      <c r="AO371" s="10" t="str">
        <f t="shared" si="165"/>
        <v/>
      </c>
      <c r="AP371" s="10" t="str">
        <f t="shared" si="166"/>
        <v/>
      </c>
      <c r="AQ371" s="10" t="str">
        <f t="shared" si="167"/>
        <v/>
      </c>
      <c r="AR371" s="10" t="str">
        <f t="shared" si="168"/>
        <v/>
      </c>
      <c r="AS371" s="10" t="str">
        <f t="shared" si="169"/>
        <v/>
      </c>
      <c r="AT371" s="10" t="str">
        <f t="shared" si="170"/>
        <v/>
      </c>
      <c r="AU371" s="10" t="str">
        <f t="shared" si="171"/>
        <v/>
      </c>
      <c r="AV371" s="10" t="str">
        <f t="shared" si="172"/>
        <v/>
      </c>
      <c r="AW371" s="10" t="str">
        <f t="shared" si="173"/>
        <v/>
      </c>
      <c r="AX371" s="10" t="str">
        <f t="shared" si="174"/>
        <v/>
      </c>
      <c r="AY371" s="10" t="str">
        <f t="shared" si="175"/>
        <v/>
      </c>
      <c r="AZ371" s="10" t="str">
        <f t="shared" si="176"/>
        <v/>
      </c>
      <c r="BA371" s="10" t="str">
        <f t="shared" si="177"/>
        <v/>
      </c>
      <c r="BB371" s="10" t="str">
        <f t="shared" si="178"/>
        <v/>
      </c>
      <c r="BC371" s="10" t="str">
        <f t="shared" si="179"/>
        <v/>
      </c>
      <c r="BD371" s="10"/>
      <c r="BE371" s="10" t="str">
        <f t="shared" si="180"/>
        <v/>
      </c>
      <c r="BG371" s="10" t="b">
        <f t="shared" si="183"/>
        <v>1</v>
      </c>
      <c r="BH371" s="10" t="b">
        <f t="shared" si="181"/>
        <v>1</v>
      </c>
      <c r="BI371" s="10" t="b">
        <f t="shared" si="184"/>
        <v>0</v>
      </c>
      <c r="BJ371" s="10" t="b">
        <f t="shared" si="182"/>
        <v>0</v>
      </c>
    </row>
    <row r="372" spans="1:62" x14ac:dyDescent="0.35">
      <c r="A372" s="51"/>
      <c r="B372" s="28"/>
      <c r="C372" s="28" t="s">
        <v>4</v>
      </c>
      <c r="D372" s="28"/>
      <c r="E372" s="28" t="s">
        <v>4</v>
      </c>
      <c r="F372" s="28"/>
      <c r="G372" s="51" t="s">
        <v>4</v>
      </c>
      <c r="H372" s="28"/>
      <c r="I372" s="28" t="s">
        <v>4</v>
      </c>
      <c r="J372" s="28"/>
      <c r="K372" s="28" t="s">
        <v>4</v>
      </c>
      <c r="L372" s="28" t="s">
        <v>454</v>
      </c>
      <c r="M372" s="28"/>
      <c r="N372" s="28"/>
      <c r="O372" s="28" t="s">
        <v>4</v>
      </c>
      <c r="P372" s="51"/>
      <c r="Q372" s="28" t="s">
        <v>4</v>
      </c>
      <c r="R372" s="28"/>
      <c r="S372" s="28" t="s">
        <v>4</v>
      </c>
      <c r="T372" s="28"/>
      <c r="U372" s="28" t="s">
        <v>4</v>
      </c>
      <c r="V372" s="28"/>
      <c r="W372" s="28" t="s">
        <v>4</v>
      </c>
      <c r="X372" s="28"/>
      <c r="Y372" s="28" t="s">
        <v>4</v>
      </c>
      <c r="Z372" s="10" t="str">
        <f>IF(AND('Section 8'!$L$4=No,OR($BG372=FALSE,$BH372=FALSE)),Tab_NotReq,
IF(AND($A372="",$B372="",$D372="",$F372="",$H372="",$J372="",$P372="",$X372="",$AB372="",$AC372=""),"",
IF(COUNTIF($AB372:$BC372,Incomplete)&gt;=1,Incomplete_or_multiple_errors&amp;": "&amp;INDEX($AB$2:$BC$4,1,MATCH(Incomplete,$AB372:$BC372,0)),Complete)))</f>
        <v/>
      </c>
      <c r="AA372" s="27"/>
      <c r="AB372" s="10" t="str">
        <f t="shared" si="155"/>
        <v/>
      </c>
      <c r="AC372" s="10" t="str">
        <f>IF($AC$1=No,"",
IF(OR(BG372=FALSE,BH372=FALSE),"",
IF(AND(SUMPRODUCT(--(BI372:BI$1003=TRUE))=0,SUMPRODUCT(--(BJ372:BJ$1003=TRUE))=0),"",Incomplete)))</f>
        <v/>
      </c>
      <c r="AD372" s="10" t="str">
        <f t="shared" si="156"/>
        <v/>
      </c>
      <c r="AE372" s="10"/>
      <c r="AF372" s="10" t="str" cm="1">
        <f t="array" ref="AF372">IF(AF$1=No,"",IF(ISBLANK($A372)=TRUE,"",
IF(SUMPRODUCT(--('Section 11'!$C$4:$C$337=$A372))=0,Incomplete,Complete)))</f>
        <v/>
      </c>
      <c r="AG372" s="10" t="str">
        <f t="shared" si="157"/>
        <v/>
      </c>
      <c r="AH372" s="10" t="str">
        <f t="shared" si="158"/>
        <v/>
      </c>
      <c r="AI372" s="10" t="str">
        <f t="shared" si="159"/>
        <v/>
      </c>
      <c r="AJ372" s="10" t="str">
        <f t="shared" si="160"/>
        <v/>
      </c>
      <c r="AK372" s="10" t="str">
        <f t="shared" si="161"/>
        <v/>
      </c>
      <c r="AL372" s="10" t="str">
        <f t="shared" si="162"/>
        <v/>
      </c>
      <c r="AM372" s="10" t="str">
        <f t="shared" si="163"/>
        <v/>
      </c>
      <c r="AN372" s="10" t="str">
        <f t="shared" si="164"/>
        <v/>
      </c>
      <c r="AO372" s="10" t="str">
        <f t="shared" si="165"/>
        <v/>
      </c>
      <c r="AP372" s="10" t="str">
        <f t="shared" si="166"/>
        <v/>
      </c>
      <c r="AQ372" s="10" t="str">
        <f t="shared" si="167"/>
        <v/>
      </c>
      <c r="AR372" s="10" t="str">
        <f t="shared" si="168"/>
        <v/>
      </c>
      <c r="AS372" s="10" t="str">
        <f t="shared" si="169"/>
        <v/>
      </c>
      <c r="AT372" s="10" t="str">
        <f t="shared" si="170"/>
        <v/>
      </c>
      <c r="AU372" s="10" t="str">
        <f t="shared" si="171"/>
        <v/>
      </c>
      <c r="AV372" s="10" t="str">
        <f t="shared" si="172"/>
        <v/>
      </c>
      <c r="AW372" s="10" t="str">
        <f t="shared" si="173"/>
        <v/>
      </c>
      <c r="AX372" s="10" t="str">
        <f t="shared" si="174"/>
        <v/>
      </c>
      <c r="AY372" s="10" t="str">
        <f t="shared" si="175"/>
        <v/>
      </c>
      <c r="AZ372" s="10" t="str">
        <f t="shared" si="176"/>
        <v/>
      </c>
      <c r="BA372" s="10" t="str">
        <f t="shared" si="177"/>
        <v/>
      </c>
      <c r="BB372" s="10" t="str">
        <f t="shared" si="178"/>
        <v/>
      </c>
      <c r="BC372" s="10" t="str">
        <f t="shared" si="179"/>
        <v/>
      </c>
      <c r="BD372" s="10"/>
      <c r="BE372" s="10" t="str">
        <f t="shared" si="180"/>
        <v/>
      </c>
      <c r="BG372" s="10" t="b">
        <f t="shared" si="183"/>
        <v>1</v>
      </c>
      <c r="BH372" s="10" t="b">
        <f t="shared" si="181"/>
        <v>1</v>
      </c>
      <c r="BI372" s="10" t="b">
        <f t="shared" si="184"/>
        <v>0</v>
      </c>
      <c r="BJ372" s="10" t="b">
        <f t="shared" si="182"/>
        <v>0</v>
      </c>
    </row>
    <row r="373" spans="1:62" x14ac:dyDescent="0.35">
      <c r="A373" s="51"/>
      <c r="B373" s="28"/>
      <c r="C373" s="28" t="s">
        <v>4</v>
      </c>
      <c r="D373" s="28"/>
      <c r="E373" s="28" t="s">
        <v>4</v>
      </c>
      <c r="F373" s="28"/>
      <c r="G373" s="51" t="s">
        <v>4</v>
      </c>
      <c r="H373" s="28"/>
      <c r="I373" s="28" t="s">
        <v>4</v>
      </c>
      <c r="J373" s="28"/>
      <c r="K373" s="28" t="s">
        <v>4</v>
      </c>
      <c r="L373" s="28" t="s">
        <v>454</v>
      </c>
      <c r="M373" s="28"/>
      <c r="N373" s="28"/>
      <c r="O373" s="28" t="s">
        <v>4</v>
      </c>
      <c r="P373" s="51"/>
      <c r="Q373" s="28" t="s">
        <v>4</v>
      </c>
      <c r="R373" s="28"/>
      <c r="S373" s="28" t="s">
        <v>4</v>
      </c>
      <c r="T373" s="28"/>
      <c r="U373" s="28" t="s">
        <v>4</v>
      </c>
      <c r="V373" s="28"/>
      <c r="W373" s="28" t="s">
        <v>4</v>
      </c>
      <c r="X373" s="28"/>
      <c r="Y373" s="28" t="s">
        <v>4</v>
      </c>
      <c r="Z373" s="10" t="str">
        <f>IF(AND('Section 8'!$L$4=No,OR($BG373=FALSE,$BH373=FALSE)),Tab_NotReq,
IF(AND($A373="",$B373="",$D373="",$F373="",$H373="",$J373="",$P373="",$X373="",$AB373="",$AC373=""),"",
IF(COUNTIF($AB373:$BC373,Incomplete)&gt;=1,Incomplete_or_multiple_errors&amp;": "&amp;INDEX($AB$2:$BC$4,1,MATCH(Incomplete,$AB373:$BC373,0)),Complete)))</f>
        <v/>
      </c>
      <c r="AA373" s="27"/>
      <c r="AB373" s="10" t="str">
        <f t="shared" si="155"/>
        <v/>
      </c>
      <c r="AC373" s="10" t="str">
        <f>IF($AC$1=No,"",
IF(OR(BG373=FALSE,BH373=FALSE),"",
IF(AND(SUMPRODUCT(--(BI373:BI$1003=TRUE))=0,SUMPRODUCT(--(BJ373:BJ$1003=TRUE))=0),"",Incomplete)))</f>
        <v/>
      </c>
      <c r="AD373" s="10" t="str">
        <f t="shared" si="156"/>
        <v/>
      </c>
      <c r="AE373" s="10"/>
      <c r="AF373" s="10" t="str" cm="1">
        <f t="array" ref="AF373">IF(AF$1=No,"",IF(ISBLANK($A373)=TRUE,"",
IF(SUMPRODUCT(--('Section 11'!$C$4:$C$337=$A373))=0,Incomplete,Complete)))</f>
        <v/>
      </c>
      <c r="AG373" s="10" t="str">
        <f t="shared" si="157"/>
        <v/>
      </c>
      <c r="AH373" s="10" t="str">
        <f t="shared" si="158"/>
        <v/>
      </c>
      <c r="AI373" s="10" t="str">
        <f t="shared" si="159"/>
        <v/>
      </c>
      <c r="AJ373" s="10" t="str">
        <f t="shared" si="160"/>
        <v/>
      </c>
      <c r="AK373" s="10" t="str">
        <f t="shared" si="161"/>
        <v/>
      </c>
      <c r="AL373" s="10" t="str">
        <f t="shared" si="162"/>
        <v/>
      </c>
      <c r="AM373" s="10" t="str">
        <f t="shared" si="163"/>
        <v/>
      </c>
      <c r="AN373" s="10" t="str">
        <f t="shared" si="164"/>
        <v/>
      </c>
      <c r="AO373" s="10" t="str">
        <f t="shared" si="165"/>
        <v/>
      </c>
      <c r="AP373" s="10" t="str">
        <f t="shared" si="166"/>
        <v/>
      </c>
      <c r="AQ373" s="10" t="str">
        <f t="shared" si="167"/>
        <v/>
      </c>
      <c r="AR373" s="10" t="str">
        <f t="shared" si="168"/>
        <v/>
      </c>
      <c r="AS373" s="10" t="str">
        <f t="shared" si="169"/>
        <v/>
      </c>
      <c r="AT373" s="10" t="str">
        <f t="shared" si="170"/>
        <v/>
      </c>
      <c r="AU373" s="10" t="str">
        <f t="shared" si="171"/>
        <v/>
      </c>
      <c r="AV373" s="10" t="str">
        <f t="shared" si="172"/>
        <v/>
      </c>
      <c r="AW373" s="10" t="str">
        <f t="shared" si="173"/>
        <v/>
      </c>
      <c r="AX373" s="10" t="str">
        <f t="shared" si="174"/>
        <v/>
      </c>
      <c r="AY373" s="10" t="str">
        <f t="shared" si="175"/>
        <v/>
      </c>
      <c r="AZ373" s="10" t="str">
        <f t="shared" si="176"/>
        <v/>
      </c>
      <c r="BA373" s="10" t="str">
        <f t="shared" si="177"/>
        <v/>
      </c>
      <c r="BB373" s="10" t="str">
        <f t="shared" si="178"/>
        <v/>
      </c>
      <c r="BC373" s="10" t="str">
        <f t="shared" si="179"/>
        <v/>
      </c>
      <c r="BD373" s="10"/>
      <c r="BE373" s="10" t="str">
        <f t="shared" si="180"/>
        <v/>
      </c>
      <c r="BG373" s="10" t="b">
        <f t="shared" si="183"/>
        <v>1</v>
      </c>
      <c r="BH373" s="10" t="b">
        <f t="shared" si="181"/>
        <v>1</v>
      </c>
      <c r="BI373" s="10" t="b">
        <f t="shared" si="184"/>
        <v>0</v>
      </c>
      <c r="BJ373" s="10" t="b">
        <f t="shared" si="182"/>
        <v>0</v>
      </c>
    </row>
    <row r="374" spans="1:62" x14ac:dyDescent="0.35">
      <c r="A374" s="51"/>
      <c r="B374" s="28"/>
      <c r="C374" s="28" t="s">
        <v>4</v>
      </c>
      <c r="D374" s="28"/>
      <c r="E374" s="28" t="s">
        <v>4</v>
      </c>
      <c r="F374" s="28"/>
      <c r="G374" s="51" t="s">
        <v>4</v>
      </c>
      <c r="H374" s="28"/>
      <c r="I374" s="28" t="s">
        <v>4</v>
      </c>
      <c r="J374" s="28"/>
      <c r="K374" s="28" t="s">
        <v>4</v>
      </c>
      <c r="L374" s="28" t="s">
        <v>454</v>
      </c>
      <c r="M374" s="28"/>
      <c r="N374" s="28"/>
      <c r="O374" s="28" t="s">
        <v>4</v>
      </c>
      <c r="P374" s="51"/>
      <c r="Q374" s="28" t="s">
        <v>4</v>
      </c>
      <c r="R374" s="28"/>
      <c r="S374" s="28" t="s">
        <v>4</v>
      </c>
      <c r="T374" s="28"/>
      <c r="U374" s="28" t="s">
        <v>4</v>
      </c>
      <c r="V374" s="28"/>
      <c r="W374" s="28" t="s">
        <v>4</v>
      </c>
      <c r="X374" s="28"/>
      <c r="Y374" s="28" t="s">
        <v>4</v>
      </c>
      <c r="Z374" s="10" t="str">
        <f>IF(AND('Section 8'!$L$4=No,OR($BG374=FALSE,$BH374=FALSE)),Tab_NotReq,
IF(AND($A374="",$B374="",$D374="",$F374="",$H374="",$J374="",$P374="",$X374="",$AB374="",$AC374=""),"",
IF(COUNTIF($AB374:$BC374,Incomplete)&gt;=1,Incomplete_or_multiple_errors&amp;": "&amp;INDEX($AB$2:$BC$4,1,MATCH(Incomplete,$AB374:$BC374,0)),Complete)))</f>
        <v/>
      </c>
      <c r="AA374" s="27"/>
      <c r="AB374" s="10" t="str">
        <f t="shared" si="155"/>
        <v/>
      </c>
      <c r="AC374" s="10" t="str">
        <f>IF($AC$1=No,"",
IF(OR(BG374=FALSE,BH374=FALSE),"",
IF(AND(SUMPRODUCT(--(BI374:BI$1003=TRUE))=0,SUMPRODUCT(--(BJ374:BJ$1003=TRUE))=0),"",Incomplete)))</f>
        <v/>
      </c>
      <c r="AD374" s="10" t="str">
        <f t="shared" si="156"/>
        <v/>
      </c>
      <c r="AE374" s="10"/>
      <c r="AF374" s="10" t="str" cm="1">
        <f t="array" ref="AF374">IF(AF$1=No,"",IF(ISBLANK($A374)=TRUE,"",
IF(SUMPRODUCT(--('Section 11'!$C$4:$C$337=$A374))=0,Incomplete,Complete)))</f>
        <v/>
      </c>
      <c r="AG374" s="10" t="str">
        <f t="shared" si="157"/>
        <v/>
      </c>
      <c r="AH374" s="10" t="str">
        <f t="shared" si="158"/>
        <v/>
      </c>
      <c r="AI374" s="10" t="str">
        <f t="shared" si="159"/>
        <v/>
      </c>
      <c r="AJ374" s="10" t="str">
        <f t="shared" si="160"/>
        <v/>
      </c>
      <c r="AK374" s="10" t="str">
        <f t="shared" si="161"/>
        <v/>
      </c>
      <c r="AL374" s="10" t="str">
        <f t="shared" si="162"/>
        <v/>
      </c>
      <c r="AM374" s="10" t="str">
        <f t="shared" si="163"/>
        <v/>
      </c>
      <c r="AN374" s="10" t="str">
        <f t="shared" si="164"/>
        <v/>
      </c>
      <c r="AO374" s="10" t="str">
        <f t="shared" si="165"/>
        <v/>
      </c>
      <c r="AP374" s="10" t="str">
        <f t="shared" si="166"/>
        <v/>
      </c>
      <c r="AQ374" s="10" t="str">
        <f t="shared" si="167"/>
        <v/>
      </c>
      <c r="AR374" s="10" t="str">
        <f t="shared" si="168"/>
        <v/>
      </c>
      <c r="AS374" s="10" t="str">
        <f t="shared" si="169"/>
        <v/>
      </c>
      <c r="AT374" s="10" t="str">
        <f t="shared" si="170"/>
        <v/>
      </c>
      <c r="AU374" s="10" t="str">
        <f t="shared" si="171"/>
        <v/>
      </c>
      <c r="AV374" s="10" t="str">
        <f t="shared" si="172"/>
        <v/>
      </c>
      <c r="AW374" s="10" t="str">
        <f t="shared" si="173"/>
        <v/>
      </c>
      <c r="AX374" s="10" t="str">
        <f t="shared" si="174"/>
        <v/>
      </c>
      <c r="AY374" s="10" t="str">
        <f t="shared" si="175"/>
        <v/>
      </c>
      <c r="AZ374" s="10" t="str">
        <f t="shared" si="176"/>
        <v/>
      </c>
      <c r="BA374" s="10" t="str">
        <f t="shared" si="177"/>
        <v/>
      </c>
      <c r="BB374" s="10" t="str">
        <f t="shared" si="178"/>
        <v/>
      </c>
      <c r="BC374" s="10" t="str">
        <f t="shared" si="179"/>
        <v/>
      </c>
      <c r="BD374" s="10"/>
      <c r="BE374" s="10" t="str">
        <f t="shared" si="180"/>
        <v/>
      </c>
      <c r="BG374" s="10" t="b">
        <f t="shared" si="183"/>
        <v>1</v>
      </c>
      <c r="BH374" s="10" t="b">
        <f t="shared" si="181"/>
        <v>1</v>
      </c>
      <c r="BI374" s="10" t="b">
        <f t="shared" si="184"/>
        <v>0</v>
      </c>
      <c r="BJ374" s="10" t="b">
        <f t="shared" si="182"/>
        <v>0</v>
      </c>
    </row>
    <row r="375" spans="1:62" x14ac:dyDescent="0.35">
      <c r="A375" s="51"/>
      <c r="B375" s="28"/>
      <c r="C375" s="28" t="s">
        <v>4</v>
      </c>
      <c r="D375" s="28"/>
      <c r="E375" s="28" t="s">
        <v>4</v>
      </c>
      <c r="F375" s="28"/>
      <c r="G375" s="51" t="s">
        <v>4</v>
      </c>
      <c r="H375" s="28"/>
      <c r="I375" s="28" t="s">
        <v>4</v>
      </c>
      <c r="J375" s="28"/>
      <c r="K375" s="28" t="s">
        <v>4</v>
      </c>
      <c r="L375" s="28" t="s">
        <v>454</v>
      </c>
      <c r="M375" s="28"/>
      <c r="N375" s="28"/>
      <c r="O375" s="28" t="s">
        <v>4</v>
      </c>
      <c r="P375" s="51"/>
      <c r="Q375" s="28" t="s">
        <v>4</v>
      </c>
      <c r="R375" s="28"/>
      <c r="S375" s="28" t="s">
        <v>4</v>
      </c>
      <c r="T375" s="28"/>
      <c r="U375" s="28" t="s">
        <v>4</v>
      </c>
      <c r="V375" s="28"/>
      <c r="W375" s="28" t="s">
        <v>4</v>
      </c>
      <c r="X375" s="28"/>
      <c r="Y375" s="28" t="s">
        <v>4</v>
      </c>
      <c r="Z375" s="10" t="str">
        <f>IF(AND('Section 8'!$L$4=No,OR($BG375=FALSE,$BH375=FALSE)),Tab_NotReq,
IF(AND($A375="",$B375="",$D375="",$F375="",$H375="",$J375="",$P375="",$X375="",$AB375="",$AC375=""),"",
IF(COUNTIF($AB375:$BC375,Incomplete)&gt;=1,Incomplete_or_multiple_errors&amp;": "&amp;INDEX($AB$2:$BC$4,1,MATCH(Incomplete,$AB375:$BC375,0)),Complete)))</f>
        <v/>
      </c>
      <c r="AA375" s="27"/>
      <c r="AB375" s="10" t="str">
        <f t="shared" si="155"/>
        <v/>
      </c>
      <c r="AC375" s="10" t="str">
        <f>IF($AC$1=No,"",
IF(OR(BG375=FALSE,BH375=FALSE),"",
IF(AND(SUMPRODUCT(--(BI375:BI$1003=TRUE))=0,SUMPRODUCT(--(BJ375:BJ$1003=TRUE))=0),"",Incomplete)))</f>
        <v/>
      </c>
      <c r="AD375" s="10" t="str">
        <f t="shared" si="156"/>
        <v/>
      </c>
      <c r="AE375" s="10"/>
      <c r="AF375" s="10" t="str" cm="1">
        <f t="array" ref="AF375">IF(AF$1=No,"",IF(ISBLANK($A375)=TRUE,"",
IF(SUMPRODUCT(--('Section 11'!$C$4:$C$337=$A375))=0,Incomplete,Complete)))</f>
        <v/>
      </c>
      <c r="AG375" s="10" t="str">
        <f t="shared" si="157"/>
        <v/>
      </c>
      <c r="AH375" s="10" t="str">
        <f t="shared" si="158"/>
        <v/>
      </c>
      <c r="AI375" s="10" t="str">
        <f t="shared" si="159"/>
        <v/>
      </c>
      <c r="AJ375" s="10" t="str">
        <f t="shared" si="160"/>
        <v/>
      </c>
      <c r="AK375" s="10" t="str">
        <f t="shared" si="161"/>
        <v/>
      </c>
      <c r="AL375" s="10" t="str">
        <f t="shared" si="162"/>
        <v/>
      </c>
      <c r="AM375" s="10" t="str">
        <f t="shared" si="163"/>
        <v/>
      </c>
      <c r="AN375" s="10" t="str">
        <f t="shared" si="164"/>
        <v/>
      </c>
      <c r="AO375" s="10" t="str">
        <f t="shared" si="165"/>
        <v/>
      </c>
      <c r="AP375" s="10" t="str">
        <f t="shared" si="166"/>
        <v/>
      </c>
      <c r="AQ375" s="10" t="str">
        <f t="shared" si="167"/>
        <v/>
      </c>
      <c r="AR375" s="10" t="str">
        <f t="shared" si="168"/>
        <v/>
      </c>
      <c r="AS375" s="10" t="str">
        <f t="shared" si="169"/>
        <v/>
      </c>
      <c r="AT375" s="10" t="str">
        <f t="shared" si="170"/>
        <v/>
      </c>
      <c r="AU375" s="10" t="str">
        <f t="shared" si="171"/>
        <v/>
      </c>
      <c r="AV375" s="10" t="str">
        <f t="shared" si="172"/>
        <v/>
      </c>
      <c r="AW375" s="10" t="str">
        <f t="shared" si="173"/>
        <v/>
      </c>
      <c r="AX375" s="10" t="str">
        <f t="shared" si="174"/>
        <v/>
      </c>
      <c r="AY375" s="10" t="str">
        <f t="shared" si="175"/>
        <v/>
      </c>
      <c r="AZ375" s="10" t="str">
        <f t="shared" si="176"/>
        <v/>
      </c>
      <c r="BA375" s="10" t="str">
        <f t="shared" si="177"/>
        <v/>
      </c>
      <c r="BB375" s="10" t="str">
        <f t="shared" si="178"/>
        <v/>
      </c>
      <c r="BC375" s="10" t="str">
        <f t="shared" si="179"/>
        <v/>
      </c>
      <c r="BD375" s="10"/>
      <c r="BE375" s="10" t="str">
        <f t="shared" si="180"/>
        <v/>
      </c>
      <c r="BG375" s="10" t="b">
        <f t="shared" si="183"/>
        <v>1</v>
      </c>
      <c r="BH375" s="10" t="b">
        <f t="shared" si="181"/>
        <v>1</v>
      </c>
      <c r="BI375" s="10" t="b">
        <f t="shared" si="184"/>
        <v>0</v>
      </c>
      <c r="BJ375" s="10" t="b">
        <f t="shared" si="182"/>
        <v>0</v>
      </c>
    </row>
    <row r="376" spans="1:62" x14ac:dyDescent="0.35">
      <c r="A376" s="51"/>
      <c r="B376" s="28"/>
      <c r="C376" s="28" t="s">
        <v>4</v>
      </c>
      <c r="D376" s="28"/>
      <c r="E376" s="28" t="s">
        <v>4</v>
      </c>
      <c r="F376" s="28"/>
      <c r="G376" s="51" t="s">
        <v>4</v>
      </c>
      <c r="H376" s="28"/>
      <c r="I376" s="28" t="s">
        <v>4</v>
      </c>
      <c r="J376" s="28"/>
      <c r="K376" s="28" t="s">
        <v>4</v>
      </c>
      <c r="L376" s="28" t="s">
        <v>454</v>
      </c>
      <c r="M376" s="28"/>
      <c r="N376" s="28"/>
      <c r="O376" s="28" t="s">
        <v>4</v>
      </c>
      <c r="P376" s="51"/>
      <c r="Q376" s="28" t="s">
        <v>4</v>
      </c>
      <c r="R376" s="28"/>
      <c r="S376" s="28" t="s">
        <v>4</v>
      </c>
      <c r="T376" s="28"/>
      <c r="U376" s="28" t="s">
        <v>4</v>
      </c>
      <c r="V376" s="28"/>
      <c r="W376" s="28" t="s">
        <v>4</v>
      </c>
      <c r="X376" s="28"/>
      <c r="Y376" s="28" t="s">
        <v>4</v>
      </c>
      <c r="Z376" s="10" t="str">
        <f>IF(AND('Section 8'!$L$4=No,OR($BG376=FALSE,$BH376=FALSE)),Tab_NotReq,
IF(AND($A376="",$B376="",$D376="",$F376="",$H376="",$J376="",$P376="",$X376="",$AB376="",$AC376=""),"",
IF(COUNTIF($AB376:$BC376,Incomplete)&gt;=1,Incomplete_or_multiple_errors&amp;": "&amp;INDEX($AB$2:$BC$4,1,MATCH(Incomplete,$AB376:$BC376,0)),Complete)))</f>
        <v/>
      </c>
      <c r="AA376" s="27"/>
      <c r="AB376" s="10" t="str">
        <f t="shared" si="155"/>
        <v/>
      </c>
      <c r="AC376" s="10" t="str">
        <f>IF($AC$1=No,"",
IF(OR(BG376=FALSE,BH376=FALSE),"",
IF(AND(SUMPRODUCT(--(BI376:BI$1003=TRUE))=0,SUMPRODUCT(--(BJ376:BJ$1003=TRUE))=0),"",Incomplete)))</f>
        <v/>
      </c>
      <c r="AD376" s="10" t="str">
        <f t="shared" si="156"/>
        <v/>
      </c>
      <c r="AE376" s="10"/>
      <c r="AF376" s="10" t="str" cm="1">
        <f t="array" ref="AF376">IF(AF$1=No,"",IF(ISBLANK($A376)=TRUE,"",
IF(SUMPRODUCT(--('Section 11'!$C$4:$C$337=$A376))=0,Incomplete,Complete)))</f>
        <v/>
      </c>
      <c r="AG376" s="10" t="str">
        <f t="shared" si="157"/>
        <v/>
      </c>
      <c r="AH376" s="10" t="str">
        <f t="shared" si="158"/>
        <v/>
      </c>
      <c r="AI376" s="10" t="str">
        <f t="shared" si="159"/>
        <v/>
      </c>
      <c r="AJ376" s="10" t="str">
        <f t="shared" si="160"/>
        <v/>
      </c>
      <c r="AK376" s="10" t="str">
        <f t="shared" si="161"/>
        <v/>
      </c>
      <c r="AL376" s="10" t="str">
        <f t="shared" si="162"/>
        <v/>
      </c>
      <c r="AM376" s="10" t="str">
        <f t="shared" si="163"/>
        <v/>
      </c>
      <c r="AN376" s="10" t="str">
        <f t="shared" si="164"/>
        <v/>
      </c>
      <c r="AO376" s="10" t="str">
        <f t="shared" si="165"/>
        <v/>
      </c>
      <c r="AP376" s="10" t="str">
        <f t="shared" si="166"/>
        <v/>
      </c>
      <c r="AQ376" s="10" t="str">
        <f t="shared" si="167"/>
        <v/>
      </c>
      <c r="AR376" s="10" t="str">
        <f t="shared" si="168"/>
        <v/>
      </c>
      <c r="AS376" s="10" t="str">
        <f t="shared" si="169"/>
        <v/>
      </c>
      <c r="AT376" s="10" t="str">
        <f t="shared" si="170"/>
        <v/>
      </c>
      <c r="AU376" s="10" t="str">
        <f t="shared" si="171"/>
        <v/>
      </c>
      <c r="AV376" s="10" t="str">
        <f t="shared" si="172"/>
        <v/>
      </c>
      <c r="AW376" s="10" t="str">
        <f t="shared" si="173"/>
        <v/>
      </c>
      <c r="AX376" s="10" t="str">
        <f t="shared" si="174"/>
        <v/>
      </c>
      <c r="AY376" s="10" t="str">
        <f t="shared" si="175"/>
        <v/>
      </c>
      <c r="AZ376" s="10" t="str">
        <f t="shared" si="176"/>
        <v/>
      </c>
      <c r="BA376" s="10" t="str">
        <f t="shared" si="177"/>
        <v/>
      </c>
      <c r="BB376" s="10" t="str">
        <f t="shared" si="178"/>
        <v/>
      </c>
      <c r="BC376" s="10" t="str">
        <f t="shared" si="179"/>
        <v/>
      </c>
      <c r="BD376" s="10"/>
      <c r="BE376" s="10" t="str">
        <f t="shared" si="180"/>
        <v/>
      </c>
      <c r="BG376" s="10" t="b">
        <f t="shared" si="183"/>
        <v>1</v>
      </c>
      <c r="BH376" s="10" t="b">
        <f t="shared" si="181"/>
        <v>1</v>
      </c>
      <c r="BI376" s="10" t="b">
        <f t="shared" si="184"/>
        <v>0</v>
      </c>
      <c r="BJ376" s="10" t="b">
        <f t="shared" si="182"/>
        <v>0</v>
      </c>
    </row>
    <row r="377" spans="1:62" x14ac:dyDescent="0.35">
      <c r="A377" s="51"/>
      <c r="B377" s="28"/>
      <c r="C377" s="28" t="s">
        <v>4</v>
      </c>
      <c r="D377" s="28"/>
      <c r="E377" s="28" t="s">
        <v>4</v>
      </c>
      <c r="F377" s="28"/>
      <c r="G377" s="51" t="s">
        <v>4</v>
      </c>
      <c r="H377" s="28"/>
      <c r="I377" s="28" t="s">
        <v>4</v>
      </c>
      <c r="J377" s="28"/>
      <c r="K377" s="28" t="s">
        <v>4</v>
      </c>
      <c r="L377" s="28" t="s">
        <v>454</v>
      </c>
      <c r="M377" s="28"/>
      <c r="N377" s="28"/>
      <c r="O377" s="28" t="s">
        <v>4</v>
      </c>
      <c r="P377" s="51"/>
      <c r="Q377" s="28" t="s">
        <v>4</v>
      </c>
      <c r="R377" s="28"/>
      <c r="S377" s="28" t="s">
        <v>4</v>
      </c>
      <c r="T377" s="28"/>
      <c r="U377" s="28" t="s">
        <v>4</v>
      </c>
      <c r="V377" s="28"/>
      <c r="W377" s="28" t="s">
        <v>4</v>
      </c>
      <c r="X377" s="28"/>
      <c r="Y377" s="28" t="s">
        <v>4</v>
      </c>
      <c r="Z377" s="10" t="str">
        <f>IF(AND('Section 8'!$L$4=No,OR($BG377=FALSE,$BH377=FALSE)),Tab_NotReq,
IF(AND($A377="",$B377="",$D377="",$F377="",$H377="",$J377="",$P377="",$X377="",$AB377="",$AC377=""),"",
IF(COUNTIF($AB377:$BC377,Incomplete)&gt;=1,Incomplete_or_multiple_errors&amp;": "&amp;INDEX($AB$2:$BC$4,1,MATCH(Incomplete,$AB377:$BC377,0)),Complete)))</f>
        <v/>
      </c>
      <c r="AA377" s="27"/>
      <c r="AB377" s="10" t="str">
        <f t="shared" si="155"/>
        <v/>
      </c>
      <c r="AC377" s="10" t="str">
        <f>IF($AC$1=No,"",
IF(OR(BG377=FALSE,BH377=FALSE),"",
IF(AND(SUMPRODUCT(--(BI377:BI$1003=TRUE))=0,SUMPRODUCT(--(BJ377:BJ$1003=TRUE))=0),"",Incomplete)))</f>
        <v/>
      </c>
      <c r="AD377" s="10" t="str">
        <f t="shared" si="156"/>
        <v/>
      </c>
      <c r="AE377" s="10"/>
      <c r="AF377" s="10" t="str" cm="1">
        <f t="array" ref="AF377">IF(AF$1=No,"",IF(ISBLANK($A377)=TRUE,"",
IF(SUMPRODUCT(--('Section 11'!$C$4:$C$337=$A377))=0,Incomplete,Complete)))</f>
        <v/>
      </c>
      <c r="AG377" s="10" t="str">
        <f t="shared" si="157"/>
        <v/>
      </c>
      <c r="AH377" s="10" t="str">
        <f t="shared" si="158"/>
        <v/>
      </c>
      <c r="AI377" s="10" t="str">
        <f t="shared" si="159"/>
        <v/>
      </c>
      <c r="AJ377" s="10" t="str">
        <f t="shared" si="160"/>
        <v/>
      </c>
      <c r="AK377" s="10" t="str">
        <f t="shared" si="161"/>
        <v/>
      </c>
      <c r="AL377" s="10" t="str">
        <f t="shared" si="162"/>
        <v/>
      </c>
      <c r="AM377" s="10" t="str">
        <f t="shared" si="163"/>
        <v/>
      </c>
      <c r="AN377" s="10" t="str">
        <f t="shared" si="164"/>
        <v/>
      </c>
      <c r="AO377" s="10" t="str">
        <f t="shared" si="165"/>
        <v/>
      </c>
      <c r="AP377" s="10" t="str">
        <f t="shared" si="166"/>
        <v/>
      </c>
      <c r="AQ377" s="10" t="str">
        <f t="shared" si="167"/>
        <v/>
      </c>
      <c r="AR377" s="10" t="str">
        <f t="shared" si="168"/>
        <v/>
      </c>
      <c r="AS377" s="10" t="str">
        <f t="shared" si="169"/>
        <v/>
      </c>
      <c r="AT377" s="10" t="str">
        <f t="shared" si="170"/>
        <v/>
      </c>
      <c r="AU377" s="10" t="str">
        <f t="shared" si="171"/>
        <v/>
      </c>
      <c r="AV377" s="10" t="str">
        <f t="shared" si="172"/>
        <v/>
      </c>
      <c r="AW377" s="10" t="str">
        <f t="shared" si="173"/>
        <v/>
      </c>
      <c r="AX377" s="10" t="str">
        <f t="shared" si="174"/>
        <v/>
      </c>
      <c r="AY377" s="10" t="str">
        <f t="shared" si="175"/>
        <v/>
      </c>
      <c r="AZ377" s="10" t="str">
        <f t="shared" si="176"/>
        <v/>
      </c>
      <c r="BA377" s="10" t="str">
        <f t="shared" si="177"/>
        <v/>
      </c>
      <c r="BB377" s="10" t="str">
        <f t="shared" si="178"/>
        <v/>
      </c>
      <c r="BC377" s="10" t="str">
        <f t="shared" si="179"/>
        <v/>
      </c>
      <c r="BD377" s="10"/>
      <c r="BE377" s="10" t="str">
        <f t="shared" si="180"/>
        <v/>
      </c>
      <c r="BG377" s="10" t="b">
        <f t="shared" si="183"/>
        <v>1</v>
      </c>
      <c r="BH377" s="10" t="b">
        <f t="shared" si="181"/>
        <v>1</v>
      </c>
      <c r="BI377" s="10" t="b">
        <f t="shared" si="184"/>
        <v>0</v>
      </c>
      <c r="BJ377" s="10" t="b">
        <f t="shared" si="182"/>
        <v>0</v>
      </c>
    </row>
    <row r="378" spans="1:62" x14ac:dyDescent="0.35">
      <c r="A378" s="51"/>
      <c r="B378" s="28"/>
      <c r="C378" s="28" t="s">
        <v>4</v>
      </c>
      <c r="D378" s="28"/>
      <c r="E378" s="28" t="s">
        <v>4</v>
      </c>
      <c r="F378" s="28"/>
      <c r="G378" s="51" t="s">
        <v>4</v>
      </c>
      <c r="H378" s="28"/>
      <c r="I378" s="28" t="s">
        <v>4</v>
      </c>
      <c r="J378" s="28"/>
      <c r="K378" s="28" t="s">
        <v>4</v>
      </c>
      <c r="L378" s="28" t="s">
        <v>454</v>
      </c>
      <c r="M378" s="28"/>
      <c r="N378" s="28"/>
      <c r="O378" s="28" t="s">
        <v>4</v>
      </c>
      <c r="P378" s="51"/>
      <c r="Q378" s="28" t="s">
        <v>4</v>
      </c>
      <c r="R378" s="28"/>
      <c r="S378" s="28" t="s">
        <v>4</v>
      </c>
      <c r="T378" s="28"/>
      <c r="U378" s="28" t="s">
        <v>4</v>
      </c>
      <c r="V378" s="28"/>
      <c r="W378" s="28" t="s">
        <v>4</v>
      </c>
      <c r="X378" s="28"/>
      <c r="Y378" s="28" t="s">
        <v>4</v>
      </c>
      <c r="Z378" s="10" t="str">
        <f>IF(AND('Section 8'!$L$4=No,OR($BG378=FALSE,$BH378=FALSE)),Tab_NotReq,
IF(AND($A378="",$B378="",$D378="",$F378="",$H378="",$J378="",$P378="",$X378="",$AB378="",$AC378=""),"",
IF(COUNTIF($AB378:$BC378,Incomplete)&gt;=1,Incomplete_or_multiple_errors&amp;": "&amp;INDEX($AB$2:$BC$4,1,MATCH(Incomplete,$AB378:$BC378,0)),Complete)))</f>
        <v/>
      </c>
      <c r="AA378" s="27"/>
      <c r="AB378" s="10" t="str">
        <f t="shared" si="155"/>
        <v/>
      </c>
      <c r="AC378" s="10" t="str">
        <f>IF($AC$1=No,"",
IF(OR(BG378=FALSE,BH378=FALSE),"",
IF(AND(SUMPRODUCT(--(BI378:BI$1003=TRUE))=0,SUMPRODUCT(--(BJ378:BJ$1003=TRUE))=0),"",Incomplete)))</f>
        <v/>
      </c>
      <c r="AD378" s="10" t="str">
        <f t="shared" si="156"/>
        <v/>
      </c>
      <c r="AE378" s="10"/>
      <c r="AF378" s="10" t="str" cm="1">
        <f t="array" ref="AF378">IF(AF$1=No,"",IF(ISBLANK($A378)=TRUE,"",
IF(SUMPRODUCT(--('Section 11'!$C$4:$C$337=$A378))=0,Incomplete,Complete)))</f>
        <v/>
      </c>
      <c r="AG378" s="10" t="str">
        <f t="shared" si="157"/>
        <v/>
      </c>
      <c r="AH378" s="10" t="str">
        <f t="shared" si="158"/>
        <v/>
      </c>
      <c r="AI378" s="10" t="str">
        <f t="shared" si="159"/>
        <v/>
      </c>
      <c r="AJ378" s="10" t="str">
        <f t="shared" si="160"/>
        <v/>
      </c>
      <c r="AK378" s="10" t="str">
        <f t="shared" si="161"/>
        <v/>
      </c>
      <c r="AL378" s="10" t="str">
        <f t="shared" si="162"/>
        <v/>
      </c>
      <c r="AM378" s="10" t="str">
        <f t="shared" si="163"/>
        <v/>
      </c>
      <c r="AN378" s="10" t="str">
        <f t="shared" si="164"/>
        <v/>
      </c>
      <c r="AO378" s="10" t="str">
        <f t="shared" si="165"/>
        <v/>
      </c>
      <c r="AP378" s="10" t="str">
        <f t="shared" si="166"/>
        <v/>
      </c>
      <c r="AQ378" s="10" t="str">
        <f t="shared" si="167"/>
        <v/>
      </c>
      <c r="AR378" s="10" t="str">
        <f t="shared" si="168"/>
        <v/>
      </c>
      <c r="AS378" s="10" t="str">
        <f t="shared" si="169"/>
        <v/>
      </c>
      <c r="AT378" s="10" t="str">
        <f t="shared" si="170"/>
        <v/>
      </c>
      <c r="AU378" s="10" t="str">
        <f t="shared" si="171"/>
        <v/>
      </c>
      <c r="AV378" s="10" t="str">
        <f t="shared" si="172"/>
        <v/>
      </c>
      <c r="AW378" s="10" t="str">
        <f t="shared" si="173"/>
        <v/>
      </c>
      <c r="AX378" s="10" t="str">
        <f t="shared" si="174"/>
        <v/>
      </c>
      <c r="AY378" s="10" t="str">
        <f t="shared" si="175"/>
        <v/>
      </c>
      <c r="AZ378" s="10" t="str">
        <f t="shared" si="176"/>
        <v/>
      </c>
      <c r="BA378" s="10" t="str">
        <f t="shared" si="177"/>
        <v/>
      </c>
      <c r="BB378" s="10" t="str">
        <f t="shared" si="178"/>
        <v/>
      </c>
      <c r="BC378" s="10" t="str">
        <f t="shared" si="179"/>
        <v/>
      </c>
      <c r="BD378" s="10"/>
      <c r="BE378" s="10" t="str">
        <f t="shared" si="180"/>
        <v/>
      </c>
      <c r="BG378" s="10" t="b">
        <f t="shared" si="183"/>
        <v>1</v>
      </c>
      <c r="BH378" s="10" t="b">
        <f t="shared" si="181"/>
        <v>1</v>
      </c>
      <c r="BI378" s="10" t="b">
        <f t="shared" si="184"/>
        <v>0</v>
      </c>
      <c r="BJ378" s="10" t="b">
        <f t="shared" si="182"/>
        <v>0</v>
      </c>
    </row>
    <row r="379" spans="1:62" x14ac:dyDescent="0.35">
      <c r="A379" s="51"/>
      <c r="B379" s="28"/>
      <c r="C379" s="28" t="s">
        <v>4</v>
      </c>
      <c r="D379" s="28"/>
      <c r="E379" s="28" t="s">
        <v>4</v>
      </c>
      <c r="F379" s="28"/>
      <c r="G379" s="51" t="s">
        <v>4</v>
      </c>
      <c r="H379" s="28"/>
      <c r="I379" s="28" t="s">
        <v>4</v>
      </c>
      <c r="J379" s="28"/>
      <c r="K379" s="28" t="s">
        <v>4</v>
      </c>
      <c r="L379" s="28" t="s">
        <v>454</v>
      </c>
      <c r="M379" s="28"/>
      <c r="N379" s="28"/>
      <c r="O379" s="28" t="s">
        <v>4</v>
      </c>
      <c r="P379" s="51"/>
      <c r="Q379" s="28" t="s">
        <v>4</v>
      </c>
      <c r="R379" s="28"/>
      <c r="S379" s="28" t="s">
        <v>4</v>
      </c>
      <c r="T379" s="28"/>
      <c r="U379" s="28" t="s">
        <v>4</v>
      </c>
      <c r="V379" s="28"/>
      <c r="W379" s="28" t="s">
        <v>4</v>
      </c>
      <c r="X379" s="28"/>
      <c r="Y379" s="28" t="s">
        <v>4</v>
      </c>
      <c r="Z379" s="10" t="str">
        <f>IF(AND('Section 8'!$L$4=No,OR($BG379=FALSE,$BH379=FALSE)),Tab_NotReq,
IF(AND($A379="",$B379="",$D379="",$F379="",$H379="",$J379="",$P379="",$X379="",$AB379="",$AC379=""),"",
IF(COUNTIF($AB379:$BC379,Incomplete)&gt;=1,Incomplete_or_multiple_errors&amp;": "&amp;INDEX($AB$2:$BC$4,1,MATCH(Incomplete,$AB379:$BC379,0)),Complete)))</f>
        <v/>
      </c>
      <c r="AA379" s="27"/>
      <c r="AB379" s="10" t="str">
        <f t="shared" si="155"/>
        <v/>
      </c>
      <c r="AC379" s="10" t="str">
        <f>IF($AC$1=No,"",
IF(OR(BG379=FALSE,BH379=FALSE),"",
IF(AND(SUMPRODUCT(--(BI379:BI$1003=TRUE))=0,SUMPRODUCT(--(BJ379:BJ$1003=TRUE))=0),"",Incomplete)))</f>
        <v/>
      </c>
      <c r="AD379" s="10" t="str">
        <f t="shared" si="156"/>
        <v/>
      </c>
      <c r="AE379" s="10"/>
      <c r="AF379" s="10" t="str" cm="1">
        <f t="array" ref="AF379">IF(AF$1=No,"",IF(ISBLANK($A379)=TRUE,"",
IF(SUMPRODUCT(--('Section 11'!$C$4:$C$337=$A379))=0,Incomplete,Complete)))</f>
        <v/>
      </c>
      <c r="AG379" s="10" t="str">
        <f t="shared" si="157"/>
        <v/>
      </c>
      <c r="AH379" s="10" t="str">
        <f t="shared" si="158"/>
        <v/>
      </c>
      <c r="AI379" s="10" t="str">
        <f t="shared" si="159"/>
        <v/>
      </c>
      <c r="AJ379" s="10" t="str">
        <f t="shared" si="160"/>
        <v/>
      </c>
      <c r="AK379" s="10" t="str">
        <f t="shared" si="161"/>
        <v/>
      </c>
      <c r="AL379" s="10" t="str">
        <f t="shared" si="162"/>
        <v/>
      </c>
      <c r="AM379" s="10" t="str">
        <f t="shared" si="163"/>
        <v/>
      </c>
      <c r="AN379" s="10" t="str">
        <f t="shared" si="164"/>
        <v/>
      </c>
      <c r="AO379" s="10" t="str">
        <f t="shared" si="165"/>
        <v/>
      </c>
      <c r="AP379" s="10" t="str">
        <f t="shared" si="166"/>
        <v/>
      </c>
      <c r="AQ379" s="10" t="str">
        <f t="shared" si="167"/>
        <v/>
      </c>
      <c r="AR379" s="10" t="str">
        <f t="shared" si="168"/>
        <v/>
      </c>
      <c r="AS379" s="10" t="str">
        <f t="shared" si="169"/>
        <v/>
      </c>
      <c r="AT379" s="10" t="str">
        <f t="shared" si="170"/>
        <v/>
      </c>
      <c r="AU379" s="10" t="str">
        <f t="shared" si="171"/>
        <v/>
      </c>
      <c r="AV379" s="10" t="str">
        <f t="shared" si="172"/>
        <v/>
      </c>
      <c r="AW379" s="10" t="str">
        <f t="shared" si="173"/>
        <v/>
      </c>
      <c r="AX379" s="10" t="str">
        <f t="shared" si="174"/>
        <v/>
      </c>
      <c r="AY379" s="10" t="str">
        <f t="shared" si="175"/>
        <v/>
      </c>
      <c r="AZ379" s="10" t="str">
        <f t="shared" si="176"/>
        <v/>
      </c>
      <c r="BA379" s="10" t="str">
        <f t="shared" si="177"/>
        <v/>
      </c>
      <c r="BB379" s="10" t="str">
        <f t="shared" si="178"/>
        <v/>
      </c>
      <c r="BC379" s="10" t="str">
        <f t="shared" si="179"/>
        <v/>
      </c>
      <c r="BD379" s="10"/>
      <c r="BE379" s="10" t="str">
        <f t="shared" si="180"/>
        <v/>
      </c>
      <c r="BG379" s="10" t="b">
        <f t="shared" si="183"/>
        <v>1</v>
      </c>
      <c r="BH379" s="10" t="b">
        <f t="shared" si="181"/>
        <v>1</v>
      </c>
      <c r="BI379" s="10" t="b">
        <f t="shared" si="184"/>
        <v>0</v>
      </c>
      <c r="BJ379" s="10" t="b">
        <f t="shared" si="182"/>
        <v>0</v>
      </c>
    </row>
    <row r="380" spans="1:62" x14ac:dyDescent="0.35">
      <c r="A380" s="51"/>
      <c r="B380" s="28"/>
      <c r="C380" s="28" t="s">
        <v>4</v>
      </c>
      <c r="D380" s="28"/>
      <c r="E380" s="28" t="s">
        <v>4</v>
      </c>
      <c r="F380" s="28"/>
      <c r="G380" s="51" t="s">
        <v>4</v>
      </c>
      <c r="H380" s="28"/>
      <c r="I380" s="28" t="s">
        <v>4</v>
      </c>
      <c r="J380" s="28"/>
      <c r="K380" s="28" t="s">
        <v>4</v>
      </c>
      <c r="L380" s="28" t="s">
        <v>454</v>
      </c>
      <c r="M380" s="28"/>
      <c r="N380" s="28"/>
      <c r="O380" s="28" t="s">
        <v>4</v>
      </c>
      <c r="P380" s="51"/>
      <c r="Q380" s="28" t="s">
        <v>4</v>
      </c>
      <c r="R380" s="28"/>
      <c r="S380" s="28" t="s">
        <v>4</v>
      </c>
      <c r="T380" s="28"/>
      <c r="U380" s="28" t="s">
        <v>4</v>
      </c>
      <c r="V380" s="28"/>
      <c r="W380" s="28" t="s">
        <v>4</v>
      </c>
      <c r="X380" s="28"/>
      <c r="Y380" s="28" t="s">
        <v>4</v>
      </c>
      <c r="Z380" s="10" t="str">
        <f>IF(AND('Section 8'!$L$4=No,OR($BG380=FALSE,$BH380=FALSE)),Tab_NotReq,
IF(AND($A380="",$B380="",$D380="",$F380="",$H380="",$J380="",$P380="",$X380="",$AB380="",$AC380=""),"",
IF(COUNTIF($AB380:$BC380,Incomplete)&gt;=1,Incomplete_or_multiple_errors&amp;": "&amp;INDEX($AB$2:$BC$4,1,MATCH(Incomplete,$AB380:$BC380,0)),Complete)))</f>
        <v/>
      </c>
      <c r="AA380" s="27"/>
      <c r="AB380" s="10" t="str">
        <f t="shared" si="155"/>
        <v/>
      </c>
      <c r="AC380" s="10" t="str">
        <f>IF($AC$1=No,"",
IF(OR(BG380=FALSE,BH380=FALSE),"",
IF(AND(SUMPRODUCT(--(BI380:BI$1003=TRUE))=0,SUMPRODUCT(--(BJ380:BJ$1003=TRUE))=0),"",Incomplete)))</f>
        <v/>
      </c>
      <c r="AD380" s="10" t="str">
        <f t="shared" si="156"/>
        <v/>
      </c>
      <c r="AE380" s="10"/>
      <c r="AF380" s="10" t="str" cm="1">
        <f t="array" ref="AF380">IF(AF$1=No,"",IF(ISBLANK($A380)=TRUE,"",
IF(SUMPRODUCT(--('Section 11'!$C$4:$C$337=$A380))=0,Incomplete,Complete)))</f>
        <v/>
      </c>
      <c r="AG380" s="10" t="str">
        <f t="shared" si="157"/>
        <v/>
      </c>
      <c r="AH380" s="10" t="str">
        <f t="shared" si="158"/>
        <v/>
      </c>
      <c r="AI380" s="10" t="str">
        <f t="shared" si="159"/>
        <v/>
      </c>
      <c r="AJ380" s="10" t="str">
        <f t="shared" si="160"/>
        <v/>
      </c>
      <c r="AK380" s="10" t="str">
        <f t="shared" si="161"/>
        <v/>
      </c>
      <c r="AL380" s="10" t="str">
        <f t="shared" si="162"/>
        <v/>
      </c>
      <c r="AM380" s="10" t="str">
        <f t="shared" si="163"/>
        <v/>
      </c>
      <c r="AN380" s="10" t="str">
        <f t="shared" si="164"/>
        <v/>
      </c>
      <c r="AO380" s="10" t="str">
        <f t="shared" si="165"/>
        <v/>
      </c>
      <c r="AP380" s="10" t="str">
        <f t="shared" si="166"/>
        <v/>
      </c>
      <c r="AQ380" s="10" t="str">
        <f t="shared" si="167"/>
        <v/>
      </c>
      <c r="AR380" s="10" t="str">
        <f t="shared" si="168"/>
        <v/>
      </c>
      <c r="AS380" s="10" t="str">
        <f t="shared" si="169"/>
        <v/>
      </c>
      <c r="AT380" s="10" t="str">
        <f t="shared" si="170"/>
        <v/>
      </c>
      <c r="AU380" s="10" t="str">
        <f t="shared" si="171"/>
        <v/>
      </c>
      <c r="AV380" s="10" t="str">
        <f t="shared" si="172"/>
        <v/>
      </c>
      <c r="AW380" s="10" t="str">
        <f t="shared" si="173"/>
        <v/>
      </c>
      <c r="AX380" s="10" t="str">
        <f t="shared" si="174"/>
        <v/>
      </c>
      <c r="AY380" s="10" t="str">
        <f t="shared" si="175"/>
        <v/>
      </c>
      <c r="AZ380" s="10" t="str">
        <f t="shared" si="176"/>
        <v/>
      </c>
      <c r="BA380" s="10" t="str">
        <f t="shared" si="177"/>
        <v/>
      </c>
      <c r="BB380" s="10" t="str">
        <f t="shared" si="178"/>
        <v/>
      </c>
      <c r="BC380" s="10" t="str">
        <f t="shared" si="179"/>
        <v/>
      </c>
      <c r="BD380" s="10"/>
      <c r="BE380" s="10" t="str">
        <f t="shared" si="180"/>
        <v/>
      </c>
      <c r="BG380" s="10" t="b">
        <f t="shared" si="183"/>
        <v>1</v>
      </c>
      <c r="BH380" s="10" t="b">
        <f t="shared" si="181"/>
        <v>1</v>
      </c>
      <c r="BI380" s="10" t="b">
        <f t="shared" si="184"/>
        <v>0</v>
      </c>
      <c r="BJ380" s="10" t="b">
        <f t="shared" si="182"/>
        <v>0</v>
      </c>
    </row>
    <row r="381" spans="1:62" x14ac:dyDescent="0.35">
      <c r="A381" s="51"/>
      <c r="B381" s="28"/>
      <c r="C381" s="28" t="s">
        <v>4</v>
      </c>
      <c r="D381" s="28"/>
      <c r="E381" s="28" t="s">
        <v>4</v>
      </c>
      <c r="F381" s="28"/>
      <c r="G381" s="51" t="s">
        <v>4</v>
      </c>
      <c r="H381" s="28"/>
      <c r="I381" s="28" t="s">
        <v>4</v>
      </c>
      <c r="J381" s="28"/>
      <c r="K381" s="28" t="s">
        <v>4</v>
      </c>
      <c r="L381" s="28" t="s">
        <v>454</v>
      </c>
      <c r="M381" s="28"/>
      <c r="N381" s="28"/>
      <c r="O381" s="28" t="s">
        <v>4</v>
      </c>
      <c r="P381" s="51"/>
      <c r="Q381" s="28" t="s">
        <v>4</v>
      </c>
      <c r="R381" s="28"/>
      <c r="S381" s="28" t="s">
        <v>4</v>
      </c>
      <c r="T381" s="28"/>
      <c r="U381" s="28" t="s">
        <v>4</v>
      </c>
      <c r="V381" s="28"/>
      <c r="W381" s="28" t="s">
        <v>4</v>
      </c>
      <c r="X381" s="28"/>
      <c r="Y381" s="28" t="s">
        <v>4</v>
      </c>
      <c r="Z381" s="10" t="str">
        <f>IF(AND('Section 8'!$L$4=No,OR($BG381=FALSE,$BH381=FALSE)),Tab_NotReq,
IF(AND($A381="",$B381="",$D381="",$F381="",$H381="",$J381="",$P381="",$X381="",$AB381="",$AC381=""),"",
IF(COUNTIF($AB381:$BC381,Incomplete)&gt;=1,Incomplete_or_multiple_errors&amp;": "&amp;INDEX($AB$2:$BC$4,1,MATCH(Incomplete,$AB381:$BC381,0)),Complete)))</f>
        <v/>
      </c>
      <c r="AA381" s="27"/>
      <c r="AB381" s="10" t="str">
        <f t="shared" si="155"/>
        <v/>
      </c>
      <c r="AC381" s="10" t="str">
        <f>IF($AC$1=No,"",
IF(OR(BG381=FALSE,BH381=FALSE),"",
IF(AND(SUMPRODUCT(--(BI381:BI$1003=TRUE))=0,SUMPRODUCT(--(BJ381:BJ$1003=TRUE))=0),"",Incomplete)))</f>
        <v/>
      </c>
      <c r="AD381" s="10" t="str">
        <f t="shared" si="156"/>
        <v/>
      </c>
      <c r="AE381" s="10"/>
      <c r="AF381" s="10" t="str" cm="1">
        <f t="array" ref="AF381">IF(AF$1=No,"",IF(ISBLANK($A381)=TRUE,"",
IF(SUMPRODUCT(--('Section 11'!$C$4:$C$337=$A381))=0,Incomplete,Complete)))</f>
        <v/>
      </c>
      <c r="AG381" s="10" t="str">
        <f t="shared" si="157"/>
        <v/>
      </c>
      <c r="AH381" s="10" t="str">
        <f t="shared" si="158"/>
        <v/>
      </c>
      <c r="AI381" s="10" t="str">
        <f t="shared" si="159"/>
        <v/>
      </c>
      <c r="AJ381" s="10" t="str">
        <f t="shared" si="160"/>
        <v/>
      </c>
      <c r="AK381" s="10" t="str">
        <f t="shared" si="161"/>
        <v/>
      </c>
      <c r="AL381" s="10" t="str">
        <f t="shared" si="162"/>
        <v/>
      </c>
      <c r="AM381" s="10" t="str">
        <f t="shared" si="163"/>
        <v/>
      </c>
      <c r="AN381" s="10" t="str">
        <f t="shared" si="164"/>
        <v/>
      </c>
      <c r="AO381" s="10" t="str">
        <f t="shared" si="165"/>
        <v/>
      </c>
      <c r="AP381" s="10" t="str">
        <f t="shared" si="166"/>
        <v/>
      </c>
      <c r="AQ381" s="10" t="str">
        <f t="shared" si="167"/>
        <v/>
      </c>
      <c r="AR381" s="10" t="str">
        <f t="shared" si="168"/>
        <v/>
      </c>
      <c r="AS381" s="10" t="str">
        <f t="shared" si="169"/>
        <v/>
      </c>
      <c r="AT381" s="10" t="str">
        <f t="shared" si="170"/>
        <v/>
      </c>
      <c r="AU381" s="10" t="str">
        <f t="shared" si="171"/>
        <v/>
      </c>
      <c r="AV381" s="10" t="str">
        <f t="shared" si="172"/>
        <v/>
      </c>
      <c r="AW381" s="10" t="str">
        <f t="shared" si="173"/>
        <v/>
      </c>
      <c r="AX381" s="10" t="str">
        <f t="shared" si="174"/>
        <v/>
      </c>
      <c r="AY381" s="10" t="str">
        <f t="shared" si="175"/>
        <v/>
      </c>
      <c r="AZ381" s="10" t="str">
        <f t="shared" si="176"/>
        <v/>
      </c>
      <c r="BA381" s="10" t="str">
        <f t="shared" si="177"/>
        <v/>
      </c>
      <c r="BB381" s="10" t="str">
        <f t="shared" si="178"/>
        <v/>
      </c>
      <c r="BC381" s="10" t="str">
        <f t="shared" si="179"/>
        <v/>
      </c>
      <c r="BD381" s="10"/>
      <c r="BE381" s="10" t="str">
        <f t="shared" si="180"/>
        <v/>
      </c>
      <c r="BG381" s="10" t="b">
        <f t="shared" si="183"/>
        <v>1</v>
      </c>
      <c r="BH381" s="10" t="b">
        <f t="shared" si="181"/>
        <v>1</v>
      </c>
      <c r="BI381" s="10" t="b">
        <f t="shared" si="184"/>
        <v>0</v>
      </c>
      <c r="BJ381" s="10" t="b">
        <f t="shared" si="182"/>
        <v>0</v>
      </c>
    </row>
    <row r="382" spans="1:62" x14ac:dyDescent="0.35">
      <c r="A382" s="51"/>
      <c r="B382" s="28"/>
      <c r="C382" s="28" t="s">
        <v>4</v>
      </c>
      <c r="D382" s="28"/>
      <c r="E382" s="28" t="s">
        <v>4</v>
      </c>
      <c r="F382" s="28"/>
      <c r="G382" s="51" t="s">
        <v>4</v>
      </c>
      <c r="H382" s="28"/>
      <c r="I382" s="28" t="s">
        <v>4</v>
      </c>
      <c r="J382" s="28"/>
      <c r="K382" s="28" t="s">
        <v>4</v>
      </c>
      <c r="L382" s="28" t="s">
        <v>454</v>
      </c>
      <c r="M382" s="28"/>
      <c r="N382" s="28"/>
      <c r="O382" s="28" t="s">
        <v>4</v>
      </c>
      <c r="P382" s="51"/>
      <c r="Q382" s="28" t="s">
        <v>4</v>
      </c>
      <c r="R382" s="28"/>
      <c r="S382" s="28" t="s">
        <v>4</v>
      </c>
      <c r="T382" s="28"/>
      <c r="U382" s="28" t="s">
        <v>4</v>
      </c>
      <c r="V382" s="28"/>
      <c r="W382" s="28" t="s">
        <v>4</v>
      </c>
      <c r="X382" s="28"/>
      <c r="Y382" s="28" t="s">
        <v>4</v>
      </c>
      <c r="Z382" s="10" t="str">
        <f>IF(AND('Section 8'!$L$4=No,OR($BG382=FALSE,$BH382=FALSE)),Tab_NotReq,
IF(AND($A382="",$B382="",$D382="",$F382="",$H382="",$J382="",$P382="",$X382="",$AB382="",$AC382=""),"",
IF(COUNTIF($AB382:$BC382,Incomplete)&gt;=1,Incomplete_or_multiple_errors&amp;": "&amp;INDEX($AB$2:$BC$4,1,MATCH(Incomplete,$AB382:$BC382,0)),Complete)))</f>
        <v/>
      </c>
      <c r="AA382" s="27"/>
      <c r="AB382" s="10" t="str">
        <f t="shared" si="155"/>
        <v/>
      </c>
      <c r="AC382" s="10" t="str">
        <f>IF($AC$1=No,"",
IF(OR(BG382=FALSE,BH382=FALSE),"",
IF(AND(SUMPRODUCT(--(BI382:BI$1003=TRUE))=0,SUMPRODUCT(--(BJ382:BJ$1003=TRUE))=0),"",Incomplete)))</f>
        <v/>
      </c>
      <c r="AD382" s="10" t="str">
        <f t="shared" si="156"/>
        <v/>
      </c>
      <c r="AE382" s="10"/>
      <c r="AF382" s="10" t="str" cm="1">
        <f t="array" ref="AF382">IF(AF$1=No,"",IF(ISBLANK($A382)=TRUE,"",
IF(SUMPRODUCT(--('Section 11'!$C$4:$C$337=$A382))=0,Incomplete,Complete)))</f>
        <v/>
      </c>
      <c r="AG382" s="10" t="str">
        <f t="shared" si="157"/>
        <v/>
      </c>
      <c r="AH382" s="10" t="str">
        <f t="shared" si="158"/>
        <v/>
      </c>
      <c r="AI382" s="10" t="str">
        <f t="shared" si="159"/>
        <v/>
      </c>
      <c r="AJ382" s="10" t="str">
        <f t="shared" si="160"/>
        <v/>
      </c>
      <c r="AK382" s="10" t="str">
        <f t="shared" si="161"/>
        <v/>
      </c>
      <c r="AL382" s="10" t="str">
        <f t="shared" si="162"/>
        <v/>
      </c>
      <c r="AM382" s="10" t="str">
        <f t="shared" si="163"/>
        <v/>
      </c>
      <c r="AN382" s="10" t="str">
        <f t="shared" si="164"/>
        <v/>
      </c>
      <c r="AO382" s="10" t="str">
        <f t="shared" si="165"/>
        <v/>
      </c>
      <c r="AP382" s="10" t="str">
        <f t="shared" si="166"/>
        <v/>
      </c>
      <c r="AQ382" s="10" t="str">
        <f t="shared" si="167"/>
        <v/>
      </c>
      <c r="AR382" s="10" t="str">
        <f t="shared" si="168"/>
        <v/>
      </c>
      <c r="AS382" s="10" t="str">
        <f t="shared" si="169"/>
        <v/>
      </c>
      <c r="AT382" s="10" t="str">
        <f t="shared" si="170"/>
        <v/>
      </c>
      <c r="AU382" s="10" t="str">
        <f t="shared" si="171"/>
        <v/>
      </c>
      <c r="AV382" s="10" t="str">
        <f t="shared" si="172"/>
        <v/>
      </c>
      <c r="AW382" s="10" t="str">
        <f t="shared" si="173"/>
        <v/>
      </c>
      <c r="AX382" s="10" t="str">
        <f t="shared" si="174"/>
        <v/>
      </c>
      <c r="AY382" s="10" t="str">
        <f t="shared" si="175"/>
        <v/>
      </c>
      <c r="AZ382" s="10" t="str">
        <f t="shared" si="176"/>
        <v/>
      </c>
      <c r="BA382" s="10" t="str">
        <f t="shared" si="177"/>
        <v/>
      </c>
      <c r="BB382" s="10" t="str">
        <f t="shared" si="178"/>
        <v/>
      </c>
      <c r="BC382" s="10" t="str">
        <f t="shared" si="179"/>
        <v/>
      </c>
      <c r="BD382" s="10"/>
      <c r="BE382" s="10" t="str">
        <f t="shared" si="180"/>
        <v/>
      </c>
      <c r="BG382" s="10" t="b">
        <f t="shared" si="183"/>
        <v>1</v>
      </c>
      <c r="BH382" s="10" t="b">
        <f t="shared" si="181"/>
        <v>1</v>
      </c>
      <c r="BI382" s="10" t="b">
        <f t="shared" si="184"/>
        <v>0</v>
      </c>
      <c r="BJ382" s="10" t="b">
        <f t="shared" si="182"/>
        <v>0</v>
      </c>
    </row>
    <row r="383" spans="1:62" x14ac:dyDescent="0.35">
      <c r="A383" s="51"/>
      <c r="B383" s="28"/>
      <c r="C383" s="28" t="s">
        <v>4</v>
      </c>
      <c r="D383" s="28"/>
      <c r="E383" s="28" t="s">
        <v>4</v>
      </c>
      <c r="F383" s="28"/>
      <c r="G383" s="51" t="s">
        <v>4</v>
      </c>
      <c r="H383" s="28"/>
      <c r="I383" s="28" t="s">
        <v>4</v>
      </c>
      <c r="J383" s="28"/>
      <c r="K383" s="28" t="s">
        <v>4</v>
      </c>
      <c r="L383" s="28" t="s">
        <v>454</v>
      </c>
      <c r="M383" s="28"/>
      <c r="N383" s="28"/>
      <c r="O383" s="28" t="s">
        <v>4</v>
      </c>
      <c r="P383" s="51"/>
      <c r="Q383" s="28" t="s">
        <v>4</v>
      </c>
      <c r="R383" s="28"/>
      <c r="S383" s="28" t="s">
        <v>4</v>
      </c>
      <c r="T383" s="28"/>
      <c r="U383" s="28" t="s">
        <v>4</v>
      </c>
      <c r="V383" s="28"/>
      <c r="W383" s="28" t="s">
        <v>4</v>
      </c>
      <c r="X383" s="28"/>
      <c r="Y383" s="28" t="s">
        <v>4</v>
      </c>
      <c r="Z383" s="10" t="str">
        <f>IF(AND('Section 8'!$L$4=No,OR($BG383=FALSE,$BH383=FALSE)),Tab_NotReq,
IF(AND($A383="",$B383="",$D383="",$F383="",$H383="",$J383="",$P383="",$X383="",$AB383="",$AC383=""),"",
IF(COUNTIF($AB383:$BC383,Incomplete)&gt;=1,Incomplete_or_multiple_errors&amp;": "&amp;INDEX($AB$2:$BC$4,1,MATCH(Incomplete,$AB383:$BC383,0)),Complete)))</f>
        <v/>
      </c>
      <c r="AA383" s="27"/>
      <c r="AB383" s="10" t="str">
        <f t="shared" si="155"/>
        <v/>
      </c>
      <c r="AC383" s="10" t="str">
        <f>IF($AC$1=No,"",
IF(OR(BG383=FALSE,BH383=FALSE),"",
IF(AND(SUMPRODUCT(--(BI383:BI$1003=TRUE))=0,SUMPRODUCT(--(BJ383:BJ$1003=TRUE))=0),"",Incomplete)))</f>
        <v/>
      </c>
      <c r="AD383" s="10" t="str">
        <f t="shared" si="156"/>
        <v/>
      </c>
      <c r="AE383" s="10"/>
      <c r="AF383" s="10" t="str" cm="1">
        <f t="array" ref="AF383">IF(AF$1=No,"",IF(ISBLANK($A383)=TRUE,"",
IF(SUMPRODUCT(--('Section 11'!$C$4:$C$337=$A383))=0,Incomplete,Complete)))</f>
        <v/>
      </c>
      <c r="AG383" s="10" t="str">
        <f t="shared" si="157"/>
        <v/>
      </c>
      <c r="AH383" s="10" t="str">
        <f t="shared" si="158"/>
        <v/>
      </c>
      <c r="AI383" s="10" t="str">
        <f t="shared" si="159"/>
        <v/>
      </c>
      <c r="AJ383" s="10" t="str">
        <f t="shared" si="160"/>
        <v/>
      </c>
      <c r="AK383" s="10" t="str">
        <f t="shared" si="161"/>
        <v/>
      </c>
      <c r="AL383" s="10" t="str">
        <f t="shared" si="162"/>
        <v/>
      </c>
      <c r="AM383" s="10" t="str">
        <f t="shared" si="163"/>
        <v/>
      </c>
      <c r="AN383" s="10" t="str">
        <f t="shared" si="164"/>
        <v/>
      </c>
      <c r="AO383" s="10" t="str">
        <f t="shared" si="165"/>
        <v/>
      </c>
      <c r="AP383" s="10" t="str">
        <f t="shared" si="166"/>
        <v/>
      </c>
      <c r="AQ383" s="10" t="str">
        <f t="shared" si="167"/>
        <v/>
      </c>
      <c r="AR383" s="10" t="str">
        <f t="shared" si="168"/>
        <v/>
      </c>
      <c r="AS383" s="10" t="str">
        <f t="shared" si="169"/>
        <v/>
      </c>
      <c r="AT383" s="10" t="str">
        <f t="shared" si="170"/>
        <v/>
      </c>
      <c r="AU383" s="10" t="str">
        <f t="shared" si="171"/>
        <v/>
      </c>
      <c r="AV383" s="10" t="str">
        <f t="shared" si="172"/>
        <v/>
      </c>
      <c r="AW383" s="10" t="str">
        <f t="shared" si="173"/>
        <v/>
      </c>
      <c r="AX383" s="10" t="str">
        <f t="shared" si="174"/>
        <v/>
      </c>
      <c r="AY383" s="10" t="str">
        <f t="shared" si="175"/>
        <v/>
      </c>
      <c r="AZ383" s="10" t="str">
        <f t="shared" si="176"/>
        <v/>
      </c>
      <c r="BA383" s="10" t="str">
        <f t="shared" si="177"/>
        <v/>
      </c>
      <c r="BB383" s="10" t="str">
        <f t="shared" si="178"/>
        <v/>
      </c>
      <c r="BC383" s="10" t="str">
        <f t="shared" si="179"/>
        <v/>
      </c>
      <c r="BD383" s="10"/>
      <c r="BE383" s="10" t="str">
        <f t="shared" si="180"/>
        <v/>
      </c>
      <c r="BG383" s="10" t="b">
        <f t="shared" si="183"/>
        <v>1</v>
      </c>
      <c r="BH383" s="10" t="b">
        <f t="shared" si="181"/>
        <v>1</v>
      </c>
      <c r="BI383" s="10" t="b">
        <f t="shared" si="184"/>
        <v>0</v>
      </c>
      <c r="BJ383" s="10" t="b">
        <f t="shared" si="182"/>
        <v>0</v>
      </c>
    </row>
    <row r="384" spans="1:62" x14ac:dyDescent="0.35">
      <c r="A384" s="51"/>
      <c r="B384" s="28"/>
      <c r="C384" s="28" t="s">
        <v>4</v>
      </c>
      <c r="D384" s="28"/>
      <c r="E384" s="28" t="s">
        <v>4</v>
      </c>
      <c r="F384" s="28"/>
      <c r="G384" s="51" t="s">
        <v>4</v>
      </c>
      <c r="H384" s="28"/>
      <c r="I384" s="28" t="s">
        <v>4</v>
      </c>
      <c r="J384" s="28"/>
      <c r="K384" s="28" t="s">
        <v>4</v>
      </c>
      <c r="L384" s="28" t="s">
        <v>454</v>
      </c>
      <c r="M384" s="28"/>
      <c r="N384" s="28"/>
      <c r="O384" s="28" t="s">
        <v>4</v>
      </c>
      <c r="P384" s="51"/>
      <c r="Q384" s="28" t="s">
        <v>4</v>
      </c>
      <c r="R384" s="28"/>
      <c r="S384" s="28" t="s">
        <v>4</v>
      </c>
      <c r="T384" s="28"/>
      <c r="U384" s="28" t="s">
        <v>4</v>
      </c>
      <c r="V384" s="28"/>
      <c r="W384" s="28" t="s">
        <v>4</v>
      </c>
      <c r="X384" s="28"/>
      <c r="Y384" s="28" t="s">
        <v>4</v>
      </c>
      <c r="Z384" s="10" t="str">
        <f>IF(AND('Section 8'!$L$4=No,OR($BG384=FALSE,$BH384=FALSE)),Tab_NotReq,
IF(AND($A384="",$B384="",$D384="",$F384="",$H384="",$J384="",$P384="",$X384="",$AB384="",$AC384=""),"",
IF(COUNTIF($AB384:$BC384,Incomplete)&gt;=1,Incomplete_or_multiple_errors&amp;": "&amp;INDEX($AB$2:$BC$4,1,MATCH(Incomplete,$AB384:$BC384,0)),Complete)))</f>
        <v/>
      </c>
      <c r="AA384" s="27"/>
      <c r="AB384" s="10" t="str">
        <f t="shared" si="155"/>
        <v/>
      </c>
      <c r="AC384" s="10" t="str">
        <f>IF($AC$1=No,"",
IF(OR(BG384=FALSE,BH384=FALSE),"",
IF(AND(SUMPRODUCT(--(BI384:BI$1003=TRUE))=0,SUMPRODUCT(--(BJ384:BJ$1003=TRUE))=0),"",Incomplete)))</f>
        <v/>
      </c>
      <c r="AD384" s="10" t="str">
        <f t="shared" si="156"/>
        <v/>
      </c>
      <c r="AE384" s="10"/>
      <c r="AF384" s="10" t="str" cm="1">
        <f t="array" ref="AF384">IF(AF$1=No,"",IF(ISBLANK($A384)=TRUE,"",
IF(SUMPRODUCT(--('Section 11'!$C$4:$C$337=$A384))=0,Incomplete,Complete)))</f>
        <v/>
      </c>
      <c r="AG384" s="10" t="str">
        <f t="shared" si="157"/>
        <v/>
      </c>
      <c r="AH384" s="10" t="str">
        <f t="shared" si="158"/>
        <v/>
      </c>
      <c r="AI384" s="10" t="str">
        <f t="shared" si="159"/>
        <v/>
      </c>
      <c r="AJ384" s="10" t="str">
        <f t="shared" si="160"/>
        <v/>
      </c>
      <c r="AK384" s="10" t="str">
        <f t="shared" si="161"/>
        <v/>
      </c>
      <c r="AL384" s="10" t="str">
        <f t="shared" si="162"/>
        <v/>
      </c>
      <c r="AM384" s="10" t="str">
        <f t="shared" si="163"/>
        <v/>
      </c>
      <c r="AN384" s="10" t="str">
        <f t="shared" si="164"/>
        <v/>
      </c>
      <c r="AO384" s="10" t="str">
        <f t="shared" si="165"/>
        <v/>
      </c>
      <c r="AP384" s="10" t="str">
        <f t="shared" si="166"/>
        <v/>
      </c>
      <c r="AQ384" s="10" t="str">
        <f t="shared" si="167"/>
        <v/>
      </c>
      <c r="AR384" s="10" t="str">
        <f t="shared" si="168"/>
        <v/>
      </c>
      <c r="AS384" s="10" t="str">
        <f t="shared" si="169"/>
        <v/>
      </c>
      <c r="AT384" s="10" t="str">
        <f t="shared" si="170"/>
        <v/>
      </c>
      <c r="AU384" s="10" t="str">
        <f t="shared" si="171"/>
        <v/>
      </c>
      <c r="AV384" s="10" t="str">
        <f t="shared" si="172"/>
        <v/>
      </c>
      <c r="AW384" s="10" t="str">
        <f t="shared" si="173"/>
        <v/>
      </c>
      <c r="AX384" s="10" t="str">
        <f t="shared" si="174"/>
        <v/>
      </c>
      <c r="AY384" s="10" t="str">
        <f t="shared" si="175"/>
        <v/>
      </c>
      <c r="AZ384" s="10" t="str">
        <f t="shared" si="176"/>
        <v/>
      </c>
      <c r="BA384" s="10" t="str">
        <f t="shared" si="177"/>
        <v/>
      </c>
      <c r="BB384" s="10" t="str">
        <f t="shared" si="178"/>
        <v/>
      </c>
      <c r="BC384" s="10" t="str">
        <f t="shared" si="179"/>
        <v/>
      </c>
      <c r="BD384" s="10"/>
      <c r="BE384" s="10" t="str">
        <f t="shared" si="180"/>
        <v/>
      </c>
      <c r="BG384" s="10" t="b">
        <f t="shared" si="183"/>
        <v>1</v>
      </c>
      <c r="BH384" s="10" t="b">
        <f t="shared" si="181"/>
        <v>1</v>
      </c>
      <c r="BI384" s="10" t="b">
        <f t="shared" si="184"/>
        <v>0</v>
      </c>
      <c r="BJ384" s="10" t="b">
        <f t="shared" si="182"/>
        <v>0</v>
      </c>
    </row>
    <row r="385" spans="1:62" x14ac:dyDescent="0.35">
      <c r="A385" s="51"/>
      <c r="B385" s="28"/>
      <c r="C385" s="28" t="s">
        <v>4</v>
      </c>
      <c r="D385" s="28"/>
      <c r="E385" s="28" t="s">
        <v>4</v>
      </c>
      <c r="F385" s="28"/>
      <c r="G385" s="51" t="s">
        <v>4</v>
      </c>
      <c r="H385" s="28"/>
      <c r="I385" s="28" t="s">
        <v>4</v>
      </c>
      <c r="J385" s="28"/>
      <c r="K385" s="28" t="s">
        <v>4</v>
      </c>
      <c r="L385" s="28" t="s">
        <v>454</v>
      </c>
      <c r="M385" s="28"/>
      <c r="N385" s="28"/>
      <c r="O385" s="28" t="s">
        <v>4</v>
      </c>
      <c r="P385" s="51"/>
      <c r="Q385" s="28" t="s">
        <v>4</v>
      </c>
      <c r="R385" s="28"/>
      <c r="S385" s="28" t="s">
        <v>4</v>
      </c>
      <c r="T385" s="28"/>
      <c r="U385" s="28" t="s">
        <v>4</v>
      </c>
      <c r="V385" s="28"/>
      <c r="W385" s="28" t="s">
        <v>4</v>
      </c>
      <c r="X385" s="28"/>
      <c r="Y385" s="28" t="s">
        <v>4</v>
      </c>
      <c r="Z385" s="10" t="str">
        <f>IF(AND('Section 8'!$L$4=No,OR($BG385=FALSE,$BH385=FALSE)),Tab_NotReq,
IF(AND($A385="",$B385="",$D385="",$F385="",$H385="",$J385="",$P385="",$X385="",$AB385="",$AC385=""),"",
IF(COUNTIF($AB385:$BC385,Incomplete)&gt;=1,Incomplete_or_multiple_errors&amp;": "&amp;INDEX($AB$2:$BC$4,1,MATCH(Incomplete,$AB385:$BC385,0)),Complete)))</f>
        <v/>
      </c>
      <c r="AA385" s="27"/>
      <c r="AB385" s="10" t="str">
        <f t="shared" si="155"/>
        <v/>
      </c>
      <c r="AC385" s="10" t="str">
        <f>IF($AC$1=No,"",
IF(OR(BG385=FALSE,BH385=FALSE),"",
IF(AND(SUMPRODUCT(--(BI385:BI$1003=TRUE))=0,SUMPRODUCT(--(BJ385:BJ$1003=TRUE))=0),"",Incomplete)))</f>
        <v/>
      </c>
      <c r="AD385" s="10" t="str">
        <f t="shared" si="156"/>
        <v/>
      </c>
      <c r="AE385" s="10"/>
      <c r="AF385" s="10" t="str" cm="1">
        <f t="array" ref="AF385">IF(AF$1=No,"",IF(ISBLANK($A385)=TRUE,"",
IF(SUMPRODUCT(--('Section 11'!$C$4:$C$337=$A385))=0,Incomplete,Complete)))</f>
        <v/>
      </c>
      <c r="AG385" s="10" t="str">
        <f t="shared" si="157"/>
        <v/>
      </c>
      <c r="AH385" s="10" t="str">
        <f t="shared" si="158"/>
        <v/>
      </c>
      <c r="AI385" s="10" t="str">
        <f t="shared" si="159"/>
        <v/>
      </c>
      <c r="AJ385" s="10" t="str">
        <f t="shared" si="160"/>
        <v/>
      </c>
      <c r="AK385" s="10" t="str">
        <f t="shared" si="161"/>
        <v/>
      </c>
      <c r="AL385" s="10" t="str">
        <f t="shared" si="162"/>
        <v/>
      </c>
      <c r="AM385" s="10" t="str">
        <f t="shared" si="163"/>
        <v/>
      </c>
      <c r="AN385" s="10" t="str">
        <f t="shared" si="164"/>
        <v/>
      </c>
      <c r="AO385" s="10" t="str">
        <f t="shared" si="165"/>
        <v/>
      </c>
      <c r="AP385" s="10" t="str">
        <f t="shared" si="166"/>
        <v/>
      </c>
      <c r="AQ385" s="10" t="str">
        <f t="shared" si="167"/>
        <v/>
      </c>
      <c r="AR385" s="10" t="str">
        <f t="shared" si="168"/>
        <v/>
      </c>
      <c r="AS385" s="10" t="str">
        <f t="shared" si="169"/>
        <v/>
      </c>
      <c r="AT385" s="10" t="str">
        <f t="shared" si="170"/>
        <v/>
      </c>
      <c r="AU385" s="10" t="str">
        <f t="shared" si="171"/>
        <v/>
      </c>
      <c r="AV385" s="10" t="str">
        <f t="shared" si="172"/>
        <v/>
      </c>
      <c r="AW385" s="10" t="str">
        <f t="shared" si="173"/>
        <v/>
      </c>
      <c r="AX385" s="10" t="str">
        <f t="shared" si="174"/>
        <v/>
      </c>
      <c r="AY385" s="10" t="str">
        <f t="shared" si="175"/>
        <v/>
      </c>
      <c r="AZ385" s="10" t="str">
        <f t="shared" si="176"/>
        <v/>
      </c>
      <c r="BA385" s="10" t="str">
        <f t="shared" si="177"/>
        <v/>
      </c>
      <c r="BB385" s="10" t="str">
        <f t="shared" si="178"/>
        <v/>
      </c>
      <c r="BC385" s="10" t="str">
        <f t="shared" si="179"/>
        <v/>
      </c>
      <c r="BD385" s="10"/>
      <c r="BE385" s="10" t="str">
        <f t="shared" si="180"/>
        <v/>
      </c>
      <c r="BG385" s="10" t="b">
        <f t="shared" si="183"/>
        <v>1</v>
      </c>
      <c r="BH385" s="10" t="b">
        <f t="shared" si="181"/>
        <v>1</v>
      </c>
      <c r="BI385" s="10" t="b">
        <f t="shared" si="184"/>
        <v>0</v>
      </c>
      <c r="BJ385" s="10" t="b">
        <f t="shared" si="182"/>
        <v>0</v>
      </c>
    </row>
    <row r="386" spans="1:62" x14ac:dyDescent="0.35">
      <c r="A386" s="51"/>
      <c r="B386" s="28"/>
      <c r="C386" s="28" t="s">
        <v>4</v>
      </c>
      <c r="D386" s="28"/>
      <c r="E386" s="28" t="s">
        <v>4</v>
      </c>
      <c r="F386" s="28"/>
      <c r="G386" s="51" t="s">
        <v>4</v>
      </c>
      <c r="H386" s="28"/>
      <c r="I386" s="28" t="s">
        <v>4</v>
      </c>
      <c r="J386" s="28"/>
      <c r="K386" s="28" t="s">
        <v>4</v>
      </c>
      <c r="L386" s="28" t="s">
        <v>454</v>
      </c>
      <c r="M386" s="28"/>
      <c r="N386" s="28"/>
      <c r="O386" s="28" t="s">
        <v>4</v>
      </c>
      <c r="P386" s="51"/>
      <c r="Q386" s="28" t="s">
        <v>4</v>
      </c>
      <c r="R386" s="28"/>
      <c r="S386" s="28" t="s">
        <v>4</v>
      </c>
      <c r="T386" s="28"/>
      <c r="U386" s="28" t="s">
        <v>4</v>
      </c>
      <c r="V386" s="28"/>
      <c r="W386" s="28" t="s">
        <v>4</v>
      </c>
      <c r="X386" s="28"/>
      <c r="Y386" s="28" t="s">
        <v>4</v>
      </c>
      <c r="Z386" s="10" t="str">
        <f>IF(AND('Section 8'!$L$4=No,OR($BG386=FALSE,$BH386=FALSE)),Tab_NotReq,
IF(AND($A386="",$B386="",$D386="",$F386="",$H386="",$J386="",$P386="",$X386="",$AB386="",$AC386=""),"",
IF(COUNTIF($AB386:$BC386,Incomplete)&gt;=1,Incomplete_or_multiple_errors&amp;": "&amp;INDEX($AB$2:$BC$4,1,MATCH(Incomplete,$AB386:$BC386,0)),Complete)))</f>
        <v/>
      </c>
      <c r="AA386" s="27"/>
      <c r="AB386" s="10" t="str">
        <f t="shared" si="155"/>
        <v/>
      </c>
      <c r="AC386" s="10" t="str">
        <f>IF($AC$1=No,"",
IF(OR(BG386=FALSE,BH386=FALSE),"",
IF(AND(SUMPRODUCT(--(BI386:BI$1003=TRUE))=0,SUMPRODUCT(--(BJ386:BJ$1003=TRUE))=0),"",Incomplete)))</f>
        <v/>
      </c>
      <c r="AD386" s="10" t="str">
        <f t="shared" si="156"/>
        <v/>
      </c>
      <c r="AE386" s="10"/>
      <c r="AF386" s="10" t="str" cm="1">
        <f t="array" ref="AF386">IF(AF$1=No,"",IF(ISBLANK($A386)=TRUE,"",
IF(SUMPRODUCT(--('Section 11'!$C$4:$C$337=$A386))=0,Incomplete,Complete)))</f>
        <v/>
      </c>
      <c r="AG386" s="10" t="str">
        <f t="shared" si="157"/>
        <v/>
      </c>
      <c r="AH386" s="10" t="str">
        <f t="shared" si="158"/>
        <v/>
      </c>
      <c r="AI386" s="10" t="str">
        <f t="shared" si="159"/>
        <v/>
      </c>
      <c r="AJ386" s="10" t="str">
        <f t="shared" si="160"/>
        <v/>
      </c>
      <c r="AK386" s="10" t="str">
        <f t="shared" si="161"/>
        <v/>
      </c>
      <c r="AL386" s="10" t="str">
        <f t="shared" si="162"/>
        <v/>
      </c>
      <c r="AM386" s="10" t="str">
        <f t="shared" si="163"/>
        <v/>
      </c>
      <c r="AN386" s="10" t="str">
        <f t="shared" si="164"/>
        <v/>
      </c>
      <c r="AO386" s="10" t="str">
        <f t="shared" si="165"/>
        <v/>
      </c>
      <c r="AP386" s="10" t="str">
        <f t="shared" si="166"/>
        <v/>
      </c>
      <c r="AQ386" s="10" t="str">
        <f t="shared" si="167"/>
        <v/>
      </c>
      <c r="AR386" s="10" t="str">
        <f t="shared" si="168"/>
        <v/>
      </c>
      <c r="AS386" s="10" t="str">
        <f t="shared" si="169"/>
        <v/>
      </c>
      <c r="AT386" s="10" t="str">
        <f t="shared" si="170"/>
        <v/>
      </c>
      <c r="AU386" s="10" t="str">
        <f t="shared" si="171"/>
        <v/>
      </c>
      <c r="AV386" s="10" t="str">
        <f t="shared" si="172"/>
        <v/>
      </c>
      <c r="AW386" s="10" t="str">
        <f t="shared" si="173"/>
        <v/>
      </c>
      <c r="AX386" s="10" t="str">
        <f t="shared" si="174"/>
        <v/>
      </c>
      <c r="AY386" s="10" t="str">
        <f t="shared" si="175"/>
        <v/>
      </c>
      <c r="AZ386" s="10" t="str">
        <f t="shared" si="176"/>
        <v/>
      </c>
      <c r="BA386" s="10" t="str">
        <f t="shared" si="177"/>
        <v/>
      </c>
      <c r="BB386" s="10" t="str">
        <f t="shared" si="178"/>
        <v/>
      </c>
      <c r="BC386" s="10" t="str">
        <f t="shared" si="179"/>
        <v/>
      </c>
      <c r="BD386" s="10"/>
      <c r="BE386" s="10" t="str">
        <f t="shared" si="180"/>
        <v/>
      </c>
      <c r="BG386" s="10" t="b">
        <f t="shared" si="183"/>
        <v>1</v>
      </c>
      <c r="BH386" s="10" t="b">
        <f t="shared" si="181"/>
        <v>1</v>
      </c>
      <c r="BI386" s="10" t="b">
        <f t="shared" si="184"/>
        <v>0</v>
      </c>
      <c r="BJ386" s="10" t="b">
        <f t="shared" si="182"/>
        <v>0</v>
      </c>
    </row>
    <row r="387" spans="1:62" x14ac:dyDescent="0.35">
      <c r="A387" s="51"/>
      <c r="B387" s="28"/>
      <c r="C387" s="28" t="s">
        <v>4</v>
      </c>
      <c r="D387" s="28"/>
      <c r="E387" s="28" t="s">
        <v>4</v>
      </c>
      <c r="F387" s="28"/>
      <c r="G387" s="51" t="s">
        <v>4</v>
      </c>
      <c r="H387" s="28"/>
      <c r="I387" s="28" t="s">
        <v>4</v>
      </c>
      <c r="J387" s="28"/>
      <c r="K387" s="28" t="s">
        <v>4</v>
      </c>
      <c r="L387" s="28" t="s">
        <v>454</v>
      </c>
      <c r="M387" s="28"/>
      <c r="N387" s="28"/>
      <c r="O387" s="28" t="s">
        <v>4</v>
      </c>
      <c r="P387" s="51"/>
      <c r="Q387" s="28" t="s">
        <v>4</v>
      </c>
      <c r="R387" s="28"/>
      <c r="S387" s="28" t="s">
        <v>4</v>
      </c>
      <c r="T387" s="28"/>
      <c r="U387" s="28" t="s">
        <v>4</v>
      </c>
      <c r="V387" s="28"/>
      <c r="W387" s="28" t="s">
        <v>4</v>
      </c>
      <c r="X387" s="28"/>
      <c r="Y387" s="28" t="s">
        <v>4</v>
      </c>
      <c r="Z387" s="10" t="str">
        <f>IF(AND('Section 8'!$L$4=No,OR($BG387=FALSE,$BH387=FALSE)),Tab_NotReq,
IF(AND($A387="",$B387="",$D387="",$F387="",$H387="",$J387="",$P387="",$X387="",$AB387="",$AC387=""),"",
IF(COUNTIF($AB387:$BC387,Incomplete)&gt;=1,Incomplete_or_multiple_errors&amp;": "&amp;INDEX($AB$2:$BC$4,1,MATCH(Incomplete,$AB387:$BC387,0)),Complete)))</f>
        <v/>
      </c>
      <c r="AA387" s="27"/>
      <c r="AB387" s="10" t="str">
        <f t="shared" si="155"/>
        <v/>
      </c>
      <c r="AC387" s="10" t="str">
        <f>IF($AC$1=No,"",
IF(OR(BG387=FALSE,BH387=FALSE),"",
IF(AND(SUMPRODUCT(--(BI387:BI$1003=TRUE))=0,SUMPRODUCT(--(BJ387:BJ$1003=TRUE))=0),"",Incomplete)))</f>
        <v/>
      </c>
      <c r="AD387" s="10" t="str">
        <f t="shared" si="156"/>
        <v/>
      </c>
      <c r="AE387" s="10"/>
      <c r="AF387" s="10" t="str" cm="1">
        <f t="array" ref="AF387">IF(AF$1=No,"",IF(ISBLANK($A387)=TRUE,"",
IF(SUMPRODUCT(--('Section 11'!$C$4:$C$337=$A387))=0,Incomplete,Complete)))</f>
        <v/>
      </c>
      <c r="AG387" s="10" t="str">
        <f t="shared" si="157"/>
        <v/>
      </c>
      <c r="AH387" s="10" t="str">
        <f t="shared" si="158"/>
        <v/>
      </c>
      <c r="AI387" s="10" t="str">
        <f t="shared" si="159"/>
        <v/>
      </c>
      <c r="AJ387" s="10" t="str">
        <f t="shared" si="160"/>
        <v/>
      </c>
      <c r="AK387" s="10" t="str">
        <f t="shared" si="161"/>
        <v/>
      </c>
      <c r="AL387" s="10" t="str">
        <f t="shared" si="162"/>
        <v/>
      </c>
      <c r="AM387" s="10" t="str">
        <f t="shared" si="163"/>
        <v/>
      </c>
      <c r="AN387" s="10" t="str">
        <f t="shared" si="164"/>
        <v/>
      </c>
      <c r="AO387" s="10" t="str">
        <f t="shared" si="165"/>
        <v/>
      </c>
      <c r="AP387" s="10" t="str">
        <f t="shared" si="166"/>
        <v/>
      </c>
      <c r="AQ387" s="10" t="str">
        <f t="shared" si="167"/>
        <v/>
      </c>
      <c r="AR387" s="10" t="str">
        <f t="shared" si="168"/>
        <v/>
      </c>
      <c r="AS387" s="10" t="str">
        <f t="shared" si="169"/>
        <v/>
      </c>
      <c r="AT387" s="10" t="str">
        <f t="shared" si="170"/>
        <v/>
      </c>
      <c r="AU387" s="10" t="str">
        <f t="shared" si="171"/>
        <v/>
      </c>
      <c r="AV387" s="10" t="str">
        <f t="shared" si="172"/>
        <v/>
      </c>
      <c r="AW387" s="10" t="str">
        <f t="shared" si="173"/>
        <v/>
      </c>
      <c r="AX387" s="10" t="str">
        <f t="shared" si="174"/>
        <v/>
      </c>
      <c r="AY387" s="10" t="str">
        <f t="shared" si="175"/>
        <v/>
      </c>
      <c r="AZ387" s="10" t="str">
        <f t="shared" si="176"/>
        <v/>
      </c>
      <c r="BA387" s="10" t="str">
        <f t="shared" si="177"/>
        <v/>
      </c>
      <c r="BB387" s="10" t="str">
        <f t="shared" si="178"/>
        <v/>
      </c>
      <c r="BC387" s="10" t="str">
        <f t="shared" si="179"/>
        <v/>
      </c>
      <c r="BD387" s="10"/>
      <c r="BE387" s="10" t="str">
        <f t="shared" si="180"/>
        <v/>
      </c>
      <c r="BG387" s="10" t="b">
        <f t="shared" si="183"/>
        <v>1</v>
      </c>
      <c r="BH387" s="10" t="b">
        <f t="shared" si="181"/>
        <v>1</v>
      </c>
      <c r="BI387" s="10" t="b">
        <f t="shared" si="184"/>
        <v>0</v>
      </c>
      <c r="BJ387" s="10" t="b">
        <f t="shared" si="182"/>
        <v>0</v>
      </c>
    </row>
    <row r="388" spans="1:62" x14ac:dyDescent="0.35">
      <c r="A388" s="51"/>
      <c r="B388" s="28"/>
      <c r="C388" s="28" t="s">
        <v>4</v>
      </c>
      <c r="D388" s="28"/>
      <c r="E388" s="28" t="s">
        <v>4</v>
      </c>
      <c r="F388" s="28"/>
      <c r="G388" s="51" t="s">
        <v>4</v>
      </c>
      <c r="H388" s="28"/>
      <c r="I388" s="28" t="s">
        <v>4</v>
      </c>
      <c r="J388" s="28"/>
      <c r="K388" s="28" t="s">
        <v>4</v>
      </c>
      <c r="L388" s="28" t="s">
        <v>454</v>
      </c>
      <c r="M388" s="28"/>
      <c r="N388" s="28"/>
      <c r="O388" s="28" t="s">
        <v>4</v>
      </c>
      <c r="P388" s="51"/>
      <c r="Q388" s="28" t="s">
        <v>4</v>
      </c>
      <c r="R388" s="28"/>
      <c r="S388" s="28" t="s">
        <v>4</v>
      </c>
      <c r="T388" s="28"/>
      <c r="U388" s="28" t="s">
        <v>4</v>
      </c>
      <c r="V388" s="28"/>
      <c r="W388" s="28" t="s">
        <v>4</v>
      </c>
      <c r="X388" s="28"/>
      <c r="Y388" s="28" t="s">
        <v>4</v>
      </c>
      <c r="Z388" s="10" t="str">
        <f>IF(AND('Section 8'!$L$4=No,OR($BG388=FALSE,$BH388=FALSE)),Tab_NotReq,
IF(AND($A388="",$B388="",$D388="",$F388="",$H388="",$J388="",$P388="",$X388="",$AB388="",$AC388=""),"",
IF(COUNTIF($AB388:$BC388,Incomplete)&gt;=1,Incomplete_or_multiple_errors&amp;": "&amp;INDEX($AB$2:$BC$4,1,MATCH(Incomplete,$AB388:$BC388,0)),Complete)))</f>
        <v/>
      </c>
      <c r="AA388" s="27"/>
      <c r="AB388" s="10" t="str">
        <f t="shared" ref="AB388:AB451" si="185">IF(AB$1=No,"",
IF(AND(
$A388="", OR(BG388=FALSE,BH388=FALSE)),
Incomplete,""))</f>
        <v/>
      </c>
      <c r="AC388" s="10" t="str">
        <f>IF($AC$1=No,"",
IF(OR(BG388=FALSE,BH388=FALSE),"",
IF(AND(SUMPRODUCT(--(BI388:BI$1003=TRUE))=0,SUMPRODUCT(--(BJ388:BJ$1003=TRUE))=0),"",Incomplete)))</f>
        <v/>
      </c>
      <c r="AD388" s="10" t="str">
        <f t="shared" ref="AD388:AD451" si="186">IF(AD$1=No,"",IF($A388="", "",
IF(AND(L388=Not_reasonably_accessible, OR(M388&lt;&gt;"",N388&lt;&gt;"",AND(O388&lt;&gt;"",O388&lt;&gt;No))=TRUE)=TRUE, Incomplete, "")))</f>
        <v/>
      </c>
      <c r="AE388" s="10"/>
      <c r="AF388" s="10" t="str" cm="1">
        <f t="array" ref="AF388">IF(AF$1=No,"",IF(ISBLANK($A388)=TRUE,"",
IF(SUMPRODUCT(--('Section 11'!$C$4:$C$337=$A388))=0,Incomplete,Complete)))</f>
        <v/>
      </c>
      <c r="AG388" s="10" t="str">
        <f t="shared" ref="AG388:AG451" si="187">IF($AG$1=No,"",IF($A388="","",IF(B388="",Incomplete,IF(ISERROR(VLOOKUP(B388,APP_Codes,1,FALSE))=TRUE,Incomplete,Complete))))</f>
        <v/>
      </c>
      <c r="AH388" s="10" t="str">
        <f t="shared" ref="AH388:AH451" si="188">IF($AH$1=No,"",IF($A388="","",IF(C388="",Incomplete,IF(ISERROR(VLOOKUP(C388,YesNo_CBI,1,FALSE))=TRUE,Incomplete,Complete))))</f>
        <v/>
      </c>
      <c r="AI388" s="10" t="str">
        <f t="shared" ref="AI388:AI451" si="189">IF($AI$1=No,"",IF($A388="","",IF(D388="",Incomplete,IF(ISERROR(VLOOKUP(D388,SF_Codes,1,FALSE))=TRUE,Incomplete,Complete))))</f>
        <v/>
      </c>
      <c r="AJ388" s="10" t="str">
        <f t="shared" ref="AJ388:AJ451" si="190">IF($AJ$1=No,"",IF($A388="","",IF(E388="",Incomplete,IF(ISERROR(VLOOKUP(E388,YesNo_CBI,1,FALSE))=TRUE,Incomplete,Complete))))</f>
        <v/>
      </c>
      <c r="AK388" s="10" t="str">
        <f t="shared" ref="AK388:AK451" si="191">IF($AK$1=No,"",IF($A388="","",
IF(AND(F388="",OR(G388="",G388=No)),"",
IF(AND(F388="",OR(G388&lt;&gt;"",G388&lt;&gt;No)),Incomplete,
IF(AND(F388&lt;&gt;"",G388="")=TRUE,Incomplete,
IF(ISERROR(VLOOKUP(G388,YesNo_CBI,1,FALSE))=TRUE,
Incomplete,Complete))))))</f>
        <v/>
      </c>
      <c r="AL388" s="10" t="str">
        <f t="shared" ref="AL388:AL451" si="192">IF($AL$1=No,"",IF($A388="","",
IF(AND(H388="",OR(I388="",I388=No)),"",
IF(AND(H388="",OR(I388&lt;&gt;"",I388&lt;&gt;No)),Incomplete,
IF(AND(H388&lt;&gt;"",I388="")=TRUE,Incomplete,
IF(ISERROR(VLOOKUP(I388,YesNo_CBI,1,FALSE))=TRUE,
Incomplete,Complete))))))</f>
        <v/>
      </c>
      <c r="AM388" s="10" t="str">
        <f t="shared" ref="AM388:AM451" si="193">IF(AM$1=No, "", IF($A388="", "", IF($J388="", Incomplete, Complete)))</f>
        <v/>
      </c>
      <c r="AN388" s="10" t="str">
        <f t="shared" ref="AN388:AN451" si="194">IF(AN$1=No,"",IF($A388="","",IF(K388="",Incomplete,IF(ISERROR(VLOOKUP(K388,YesNo_CBI,1,FALSE))=TRUE,Incomplete,Complete))))</f>
        <v/>
      </c>
      <c r="AO388" s="10" t="str">
        <f t="shared" ref="AO388:AO451" si="195">IF($AO$1=No,"",IF($A388="","",IF(L388="",Incomplete,IF(ISERROR(VLOOKUP(L388,NRA,1,FALSE))=TRUE,Incomplete,Complete))))</f>
        <v/>
      </c>
      <c r="AP388" s="10" t="str">
        <f t="shared" ref="AP388:AP451" si="196">IF(AP$1=No,"",IF($A388="","",
IF(AD388=Incomplete, "",
IF(AND(L388=Not_reasonably_accessible,M388=""),"",
IF(AND(L388=Reasonably_accessible,OR(M388="",M388&lt;0,M388&gt;100)),Incomplete,
IF(LEN(M388)-LEN(INT(M388))&gt;5, Incomplete,
Complete))))))</f>
        <v/>
      </c>
      <c r="AQ388" s="10" t="str">
        <f t="shared" ref="AQ388:AQ451" si="197">IF(AQ$1=No,"",IF($A388="","",
IF(AD388=Incomplete,"",
IF(AND(L388=Not_reasonably_accessible,N388=""),"",
IF(AND(L388=Reasonably_accessible,OR(N388="",N388&lt;0,N388&gt;100,N388&lt;M388)),Incomplete,
IF(LEN(N388)-LEN(INT(N388))&gt;5,Incomplete,
Complete))))))</f>
        <v/>
      </c>
      <c r="AR388" s="10" t="str">
        <f t="shared" ref="AR388:AR451" si="198">IF(AR$1=No,"",IF($A388="","",
IF(AD388=Incomplete, "",IF(AND(L388=Not_reasonably_accessible,OR(O388=No,O388="")),"",
IF(AND(L388=Reasonably_accessible,O388=""),Incomplete,
IF(ISERROR(VLOOKUP(O388,YesNo_CBI,1,FALSE))=TRUE,Incomplete,
Complete))))))</f>
        <v/>
      </c>
      <c r="AS388" s="10" t="str">
        <f t="shared" ref="AS388:AS451" si="199">IF(AS$1=No,"",IF($A388="","",IF(P388="",Incomplete,IF(ISERROR(VLOOKUP(P388,Yes_No,1,FALSE))=TRUE,Incomplete,Complete))))</f>
        <v/>
      </c>
      <c r="AT388" s="10" t="str">
        <f t="shared" ref="AT388:AT451" si="200">IF(AT$1=No,"",IF($A388="","",IF(Q388="",Incomplete,IF(ISERROR(VLOOKUP(Q388,YesNo_CBI,1,FALSE))=TRUE,Incomplete,Complete))))</f>
        <v/>
      </c>
      <c r="AU388" s="10" t="str">
        <f t="shared" ref="AU388:AU451" si="201">IF(AU$1=No,"",IF($A388="","",
IF(R388="",Incomplete,
IF(ISERROR(VLOOKUP(R388,Yes_No,1,FALSE))=TRUE,Incomplete,Complete))))</f>
        <v/>
      </c>
      <c r="AV388" s="10" t="str">
        <f t="shared" ref="AV388:AV451" si="202">IF(AV$1=No,"",IF($A388="","",
IF(S388="",Incomplete,
IF(ISERROR(VLOOKUP(S388,YesNo_CBI,1,FALSE))=TRUE,Incomplete,Complete))))</f>
        <v/>
      </c>
      <c r="AW388" s="10" t="str">
        <f t="shared" ref="AW388:AW451" si="203">IF(AW$1=No,"",IF($A388="","",
IF(T388="",Incomplete,
IF(ISERROR(VLOOKUP(T388,Yes_No,1,FALSE))=TRUE,Incomplete,Complete))))</f>
        <v/>
      </c>
      <c r="AX388" s="10" t="str">
        <f t="shared" ref="AX388:AX451" si="204">IF(AX$1=No,"",IF($A388="","",
IF(U388="",Incomplete,
IF(ISERROR(VLOOKUP(U388,YesNo_CBI,1,FALSE))=TRUE,Incomplete,Complete))))</f>
        <v/>
      </c>
      <c r="AY388" s="10" t="str">
        <f t="shared" ref="AY388:AY451" si="205">IF(AY$1=No,"",IF($A388="","",
IF(V388="",Incomplete,
IF(ISERROR(VLOOKUP(V388,Yes_No,1,FALSE))=TRUE,Incomplete,Complete))))</f>
        <v/>
      </c>
      <c r="AZ388" s="10" t="str">
        <f t="shared" ref="AZ388:AZ451" si="206">IF(AZ$1=No,"",IF($A388="","",
IF(W388="",Incomplete,
IF(ISERROR(VLOOKUP(W388,YesNo_CBI,1,FALSE))=TRUE,Incomplete,Complete))))</f>
        <v/>
      </c>
      <c r="BA388" s="10" t="str">
        <f t="shared" ref="BA388:BA451" si="207">IF(BA$1=No,"",IF($A388="","",
IF(AND(X388="",Y388=""),"",
IF(AND(X388="",Y388&lt;&gt;""),Incomplete,
IF(X388&lt;&gt;"",Complete)))))</f>
        <v/>
      </c>
      <c r="BB388" s="10" t="str">
        <f t="shared" ref="BB388:BB451" si="208">IF(BB$1=No,"",IF($A388="","",
IF(AND(X388="",Y388=""),"",
IF(BA388=Incomplete,"",
IF(AND(X388&lt;&gt;"",Y388=""),Incomplete,
IF(ISERROR(VLOOKUP($Y388,YesNo_CBI,1,FALSE))=TRUE,Incomplete,Complete))))))</f>
        <v/>
      </c>
      <c r="BC388" s="10" t="str">
        <f t="shared" ref="BC388:BC451" si="209">IF($BC$1=No,"",IF($A388="","",
IF(AND(X388="",OR(Y388="",Y388=No)),"",
IF(AND(X388="",OR(Y388&lt;&gt;"",Y388&lt;&gt;No)),Incomplete,
IF(AND(X388&lt;&gt;"",Y388="")=TRUE,Incomplete,
IF(ISERROR(VLOOKUP(Y388,YesNo_CBI,1,FALSE))=TRUE,
Incomplete,Complete))))))</f>
        <v/>
      </c>
      <c r="BD388" s="10"/>
      <c r="BE388" s="10" t="str">
        <f t="shared" ref="BE388:BE451" si="210" xml:space="preserve"> CONCATENATE(A388,B388,D388)</f>
        <v/>
      </c>
      <c r="BG388" s="10" t="b">
        <f t="shared" si="183"/>
        <v>1</v>
      </c>
      <c r="BH388" s="10" t="b">
        <f t="shared" ref="BH388:BH451" si="211">AND(OR($C388="",$C388=No),OR($E388="",$E388=No),OR($G388="",$G388=No),OR($I388="",$I388=No),OR($K388="",$K388=No),OR($L388="",$L388=Reasonably_accessible),OR($O388="",$O388=No),OR($Q388="",$Q388=No),OR($S388="",$S388=No),OR($U388="",$U388=No),OR($W388="",$W388=No),OR($Y388="",$Y388=No))</f>
        <v>1</v>
      </c>
      <c r="BI388" s="10" t="b">
        <f t="shared" si="184"/>
        <v>0</v>
      </c>
      <c r="BJ388" s="10" t="b">
        <f t="shared" ref="BJ388:BJ451" si="212">OR(AND($C389&lt;&gt;"",$C389&lt;&gt;No),AND($E389&lt;&gt;"",$E389&lt;&gt;No),AND($G389&lt;&gt;"",$G389&lt;&gt;No),AND($I389&lt;&gt;"",$I389&lt;&gt;No),AND($K389&lt;&gt;"",$K389&lt;&gt;No),AND($L389&lt;&gt;"",$L389&lt;&gt;Reasonably_accessible),AND($O389&lt;&gt;"",$O389&lt;&gt;No),AND($Q389&lt;&gt;"",$Q389&lt;&gt;No),AND($S389&lt;&gt;"",$S389&lt;&gt;No),AND($U389&lt;&gt;"",$U389&lt;&gt;No),AND($W389&lt;&gt;"",$W389&lt;&gt;No),AND($Y389&lt;&gt;"",$Y389&lt;&gt;No))</f>
        <v>0</v>
      </c>
    </row>
    <row r="389" spans="1:62" x14ac:dyDescent="0.35">
      <c r="A389" s="51"/>
      <c r="B389" s="28"/>
      <c r="C389" s="28" t="s">
        <v>4</v>
      </c>
      <c r="D389" s="28"/>
      <c r="E389" s="28" t="s">
        <v>4</v>
      </c>
      <c r="F389" s="28"/>
      <c r="G389" s="51" t="s">
        <v>4</v>
      </c>
      <c r="H389" s="28"/>
      <c r="I389" s="28" t="s">
        <v>4</v>
      </c>
      <c r="J389" s="28"/>
      <c r="K389" s="28" t="s">
        <v>4</v>
      </c>
      <c r="L389" s="28" t="s">
        <v>454</v>
      </c>
      <c r="M389" s="28"/>
      <c r="N389" s="28"/>
      <c r="O389" s="28" t="s">
        <v>4</v>
      </c>
      <c r="P389" s="51"/>
      <c r="Q389" s="28" t="s">
        <v>4</v>
      </c>
      <c r="R389" s="28"/>
      <c r="S389" s="28" t="s">
        <v>4</v>
      </c>
      <c r="T389" s="28"/>
      <c r="U389" s="28" t="s">
        <v>4</v>
      </c>
      <c r="V389" s="28"/>
      <c r="W389" s="28" t="s">
        <v>4</v>
      </c>
      <c r="X389" s="28"/>
      <c r="Y389" s="28" t="s">
        <v>4</v>
      </c>
      <c r="Z389" s="10" t="str">
        <f>IF(AND('Section 8'!$L$4=No,OR($BG389=FALSE,$BH389=FALSE)),Tab_NotReq,
IF(AND($A389="",$B389="",$D389="",$F389="",$H389="",$J389="",$P389="",$X389="",$AB389="",$AC389=""),"",
IF(COUNTIF($AB389:$BC389,Incomplete)&gt;=1,Incomplete_or_multiple_errors&amp;": "&amp;INDEX($AB$2:$BC$4,1,MATCH(Incomplete,$AB389:$BC389,0)),Complete)))</f>
        <v/>
      </c>
      <c r="AA389" s="27"/>
      <c r="AB389" s="10" t="str">
        <f t="shared" si="185"/>
        <v/>
      </c>
      <c r="AC389" s="10" t="str">
        <f>IF($AC$1=No,"",
IF(OR(BG389=FALSE,BH389=FALSE),"",
IF(AND(SUMPRODUCT(--(BI389:BI$1003=TRUE))=0,SUMPRODUCT(--(BJ389:BJ$1003=TRUE))=0),"",Incomplete)))</f>
        <v/>
      </c>
      <c r="AD389" s="10" t="str">
        <f t="shared" si="186"/>
        <v/>
      </c>
      <c r="AE389" s="10"/>
      <c r="AF389" s="10" t="str" cm="1">
        <f t="array" ref="AF389">IF(AF$1=No,"",IF(ISBLANK($A389)=TRUE,"",
IF(SUMPRODUCT(--('Section 11'!$C$4:$C$337=$A389))=0,Incomplete,Complete)))</f>
        <v/>
      </c>
      <c r="AG389" s="10" t="str">
        <f t="shared" si="187"/>
        <v/>
      </c>
      <c r="AH389" s="10" t="str">
        <f t="shared" si="188"/>
        <v/>
      </c>
      <c r="AI389" s="10" t="str">
        <f t="shared" si="189"/>
        <v/>
      </c>
      <c r="AJ389" s="10" t="str">
        <f t="shared" si="190"/>
        <v/>
      </c>
      <c r="AK389" s="10" t="str">
        <f t="shared" si="191"/>
        <v/>
      </c>
      <c r="AL389" s="10" t="str">
        <f t="shared" si="192"/>
        <v/>
      </c>
      <c r="AM389" s="10" t="str">
        <f t="shared" si="193"/>
        <v/>
      </c>
      <c r="AN389" s="10" t="str">
        <f t="shared" si="194"/>
        <v/>
      </c>
      <c r="AO389" s="10" t="str">
        <f t="shared" si="195"/>
        <v/>
      </c>
      <c r="AP389" s="10" t="str">
        <f t="shared" si="196"/>
        <v/>
      </c>
      <c r="AQ389" s="10" t="str">
        <f t="shared" si="197"/>
        <v/>
      </c>
      <c r="AR389" s="10" t="str">
        <f t="shared" si="198"/>
        <v/>
      </c>
      <c r="AS389" s="10" t="str">
        <f t="shared" si="199"/>
        <v/>
      </c>
      <c r="AT389" s="10" t="str">
        <f t="shared" si="200"/>
        <v/>
      </c>
      <c r="AU389" s="10" t="str">
        <f t="shared" si="201"/>
        <v/>
      </c>
      <c r="AV389" s="10" t="str">
        <f t="shared" si="202"/>
        <v/>
      </c>
      <c r="AW389" s="10" t="str">
        <f t="shared" si="203"/>
        <v/>
      </c>
      <c r="AX389" s="10" t="str">
        <f t="shared" si="204"/>
        <v/>
      </c>
      <c r="AY389" s="10" t="str">
        <f t="shared" si="205"/>
        <v/>
      </c>
      <c r="AZ389" s="10" t="str">
        <f t="shared" si="206"/>
        <v/>
      </c>
      <c r="BA389" s="10" t="str">
        <f t="shared" si="207"/>
        <v/>
      </c>
      <c r="BB389" s="10" t="str">
        <f t="shared" si="208"/>
        <v/>
      </c>
      <c r="BC389" s="10" t="str">
        <f t="shared" si="209"/>
        <v/>
      </c>
      <c r="BD389" s="10"/>
      <c r="BE389" s="10" t="str">
        <f t="shared" si="210"/>
        <v/>
      </c>
      <c r="BG389" s="10" t="b">
        <f t="shared" ref="BG389:BG452" si="213">AND($A389="",$B389="",$F389="",$D389="",$H389="",$J389="",$M389="",$N389="",$P389="",$R389="",$T389="",$V389="",$X389="")</f>
        <v>1</v>
      </c>
      <c r="BH389" s="10" t="b">
        <f t="shared" si="211"/>
        <v>1</v>
      </c>
      <c r="BI389" s="10" t="b">
        <f t="shared" ref="BI389:BI452" si="214">OR($A390&lt;&gt;"",$B390&lt;&gt;"",$D390&lt;&gt;"",$F390&lt;&gt;"",$H390&lt;&gt;"",$J390&lt;&gt;"",$M390&lt;&gt;"",$N390&lt;&gt;"",$P390&lt;&gt;"",$R390&lt;&gt;"",$T390&lt;&gt;"",$V390&lt;&gt;"",$X390&lt;&gt;"")</f>
        <v>0</v>
      </c>
      <c r="BJ389" s="10" t="b">
        <f t="shared" si="212"/>
        <v>0</v>
      </c>
    </row>
    <row r="390" spans="1:62" x14ac:dyDescent="0.35">
      <c r="A390" s="51"/>
      <c r="B390" s="28"/>
      <c r="C390" s="28" t="s">
        <v>4</v>
      </c>
      <c r="D390" s="28"/>
      <c r="E390" s="28" t="s">
        <v>4</v>
      </c>
      <c r="F390" s="28"/>
      <c r="G390" s="51" t="s">
        <v>4</v>
      </c>
      <c r="H390" s="28"/>
      <c r="I390" s="28" t="s">
        <v>4</v>
      </c>
      <c r="J390" s="28"/>
      <c r="K390" s="28" t="s">
        <v>4</v>
      </c>
      <c r="L390" s="28" t="s">
        <v>454</v>
      </c>
      <c r="M390" s="28"/>
      <c r="N390" s="28"/>
      <c r="O390" s="28" t="s">
        <v>4</v>
      </c>
      <c r="P390" s="51"/>
      <c r="Q390" s="28" t="s">
        <v>4</v>
      </c>
      <c r="R390" s="28"/>
      <c r="S390" s="28" t="s">
        <v>4</v>
      </c>
      <c r="T390" s="28"/>
      <c r="U390" s="28" t="s">
        <v>4</v>
      </c>
      <c r="V390" s="28"/>
      <c r="W390" s="28" t="s">
        <v>4</v>
      </c>
      <c r="X390" s="28"/>
      <c r="Y390" s="28" t="s">
        <v>4</v>
      </c>
      <c r="Z390" s="10" t="str">
        <f>IF(AND('Section 8'!$L$4=No,OR($BG390=FALSE,$BH390=FALSE)),Tab_NotReq,
IF(AND($A390="",$B390="",$D390="",$F390="",$H390="",$J390="",$P390="",$X390="",$AB390="",$AC390=""),"",
IF(COUNTIF($AB390:$BC390,Incomplete)&gt;=1,Incomplete_or_multiple_errors&amp;": "&amp;INDEX($AB$2:$BC$4,1,MATCH(Incomplete,$AB390:$BC390,0)),Complete)))</f>
        <v/>
      </c>
      <c r="AA390" s="27"/>
      <c r="AB390" s="10" t="str">
        <f t="shared" si="185"/>
        <v/>
      </c>
      <c r="AC390" s="10" t="str">
        <f>IF($AC$1=No,"",
IF(OR(BG390=FALSE,BH390=FALSE),"",
IF(AND(SUMPRODUCT(--(BI390:BI$1003=TRUE))=0,SUMPRODUCT(--(BJ390:BJ$1003=TRUE))=0),"",Incomplete)))</f>
        <v/>
      </c>
      <c r="AD390" s="10" t="str">
        <f t="shared" si="186"/>
        <v/>
      </c>
      <c r="AE390" s="10"/>
      <c r="AF390" s="10" t="str" cm="1">
        <f t="array" ref="AF390">IF(AF$1=No,"",IF(ISBLANK($A390)=TRUE,"",
IF(SUMPRODUCT(--('Section 11'!$C$4:$C$337=$A390))=0,Incomplete,Complete)))</f>
        <v/>
      </c>
      <c r="AG390" s="10" t="str">
        <f t="shared" si="187"/>
        <v/>
      </c>
      <c r="AH390" s="10" t="str">
        <f t="shared" si="188"/>
        <v/>
      </c>
      <c r="AI390" s="10" t="str">
        <f t="shared" si="189"/>
        <v/>
      </c>
      <c r="AJ390" s="10" t="str">
        <f t="shared" si="190"/>
        <v/>
      </c>
      <c r="AK390" s="10" t="str">
        <f t="shared" si="191"/>
        <v/>
      </c>
      <c r="AL390" s="10" t="str">
        <f t="shared" si="192"/>
        <v/>
      </c>
      <c r="AM390" s="10" t="str">
        <f t="shared" si="193"/>
        <v/>
      </c>
      <c r="AN390" s="10" t="str">
        <f t="shared" si="194"/>
        <v/>
      </c>
      <c r="AO390" s="10" t="str">
        <f t="shared" si="195"/>
        <v/>
      </c>
      <c r="AP390" s="10" t="str">
        <f t="shared" si="196"/>
        <v/>
      </c>
      <c r="AQ390" s="10" t="str">
        <f t="shared" si="197"/>
        <v/>
      </c>
      <c r="AR390" s="10" t="str">
        <f t="shared" si="198"/>
        <v/>
      </c>
      <c r="AS390" s="10" t="str">
        <f t="shared" si="199"/>
        <v/>
      </c>
      <c r="AT390" s="10" t="str">
        <f t="shared" si="200"/>
        <v/>
      </c>
      <c r="AU390" s="10" t="str">
        <f t="shared" si="201"/>
        <v/>
      </c>
      <c r="AV390" s="10" t="str">
        <f t="shared" si="202"/>
        <v/>
      </c>
      <c r="AW390" s="10" t="str">
        <f t="shared" si="203"/>
        <v/>
      </c>
      <c r="AX390" s="10" t="str">
        <f t="shared" si="204"/>
        <v/>
      </c>
      <c r="AY390" s="10" t="str">
        <f t="shared" si="205"/>
        <v/>
      </c>
      <c r="AZ390" s="10" t="str">
        <f t="shared" si="206"/>
        <v/>
      </c>
      <c r="BA390" s="10" t="str">
        <f t="shared" si="207"/>
        <v/>
      </c>
      <c r="BB390" s="10" t="str">
        <f t="shared" si="208"/>
        <v/>
      </c>
      <c r="BC390" s="10" t="str">
        <f t="shared" si="209"/>
        <v/>
      </c>
      <c r="BD390" s="10"/>
      <c r="BE390" s="10" t="str">
        <f t="shared" si="210"/>
        <v/>
      </c>
      <c r="BG390" s="10" t="b">
        <f t="shared" si="213"/>
        <v>1</v>
      </c>
      <c r="BH390" s="10" t="b">
        <f t="shared" si="211"/>
        <v>1</v>
      </c>
      <c r="BI390" s="10" t="b">
        <f t="shared" si="214"/>
        <v>0</v>
      </c>
      <c r="BJ390" s="10" t="b">
        <f t="shared" si="212"/>
        <v>0</v>
      </c>
    </row>
    <row r="391" spans="1:62" x14ac:dyDescent="0.35">
      <c r="A391" s="51"/>
      <c r="B391" s="28"/>
      <c r="C391" s="28" t="s">
        <v>4</v>
      </c>
      <c r="D391" s="28"/>
      <c r="E391" s="28" t="s">
        <v>4</v>
      </c>
      <c r="F391" s="28"/>
      <c r="G391" s="51" t="s">
        <v>4</v>
      </c>
      <c r="H391" s="28"/>
      <c r="I391" s="28" t="s">
        <v>4</v>
      </c>
      <c r="J391" s="28"/>
      <c r="K391" s="28" t="s">
        <v>4</v>
      </c>
      <c r="L391" s="28" t="s">
        <v>454</v>
      </c>
      <c r="M391" s="28"/>
      <c r="N391" s="28"/>
      <c r="O391" s="28" t="s">
        <v>4</v>
      </c>
      <c r="P391" s="51"/>
      <c r="Q391" s="28" t="s">
        <v>4</v>
      </c>
      <c r="R391" s="28"/>
      <c r="S391" s="28" t="s">
        <v>4</v>
      </c>
      <c r="T391" s="28"/>
      <c r="U391" s="28" t="s">
        <v>4</v>
      </c>
      <c r="V391" s="28"/>
      <c r="W391" s="28" t="s">
        <v>4</v>
      </c>
      <c r="X391" s="28"/>
      <c r="Y391" s="28" t="s">
        <v>4</v>
      </c>
      <c r="Z391" s="10" t="str">
        <f>IF(AND('Section 8'!$L$4=No,OR($BG391=FALSE,$BH391=FALSE)),Tab_NotReq,
IF(AND($A391="",$B391="",$D391="",$F391="",$H391="",$J391="",$P391="",$X391="",$AB391="",$AC391=""),"",
IF(COUNTIF($AB391:$BC391,Incomplete)&gt;=1,Incomplete_or_multiple_errors&amp;": "&amp;INDEX($AB$2:$BC$4,1,MATCH(Incomplete,$AB391:$BC391,0)),Complete)))</f>
        <v/>
      </c>
      <c r="AA391" s="27"/>
      <c r="AB391" s="10" t="str">
        <f t="shared" si="185"/>
        <v/>
      </c>
      <c r="AC391" s="10" t="str">
        <f>IF($AC$1=No,"",
IF(OR(BG391=FALSE,BH391=FALSE),"",
IF(AND(SUMPRODUCT(--(BI391:BI$1003=TRUE))=0,SUMPRODUCT(--(BJ391:BJ$1003=TRUE))=0),"",Incomplete)))</f>
        <v/>
      </c>
      <c r="AD391" s="10" t="str">
        <f t="shared" si="186"/>
        <v/>
      </c>
      <c r="AE391" s="10"/>
      <c r="AF391" s="10" t="str" cm="1">
        <f t="array" ref="AF391">IF(AF$1=No,"",IF(ISBLANK($A391)=TRUE,"",
IF(SUMPRODUCT(--('Section 11'!$C$4:$C$337=$A391))=0,Incomplete,Complete)))</f>
        <v/>
      </c>
      <c r="AG391" s="10" t="str">
        <f t="shared" si="187"/>
        <v/>
      </c>
      <c r="AH391" s="10" t="str">
        <f t="shared" si="188"/>
        <v/>
      </c>
      <c r="AI391" s="10" t="str">
        <f t="shared" si="189"/>
        <v/>
      </c>
      <c r="AJ391" s="10" t="str">
        <f t="shared" si="190"/>
        <v/>
      </c>
      <c r="AK391" s="10" t="str">
        <f t="shared" si="191"/>
        <v/>
      </c>
      <c r="AL391" s="10" t="str">
        <f t="shared" si="192"/>
        <v/>
      </c>
      <c r="AM391" s="10" t="str">
        <f t="shared" si="193"/>
        <v/>
      </c>
      <c r="AN391" s="10" t="str">
        <f t="shared" si="194"/>
        <v/>
      </c>
      <c r="AO391" s="10" t="str">
        <f t="shared" si="195"/>
        <v/>
      </c>
      <c r="AP391" s="10" t="str">
        <f t="shared" si="196"/>
        <v/>
      </c>
      <c r="AQ391" s="10" t="str">
        <f t="shared" si="197"/>
        <v/>
      </c>
      <c r="AR391" s="10" t="str">
        <f t="shared" si="198"/>
        <v/>
      </c>
      <c r="AS391" s="10" t="str">
        <f t="shared" si="199"/>
        <v/>
      </c>
      <c r="AT391" s="10" t="str">
        <f t="shared" si="200"/>
        <v/>
      </c>
      <c r="AU391" s="10" t="str">
        <f t="shared" si="201"/>
        <v/>
      </c>
      <c r="AV391" s="10" t="str">
        <f t="shared" si="202"/>
        <v/>
      </c>
      <c r="AW391" s="10" t="str">
        <f t="shared" si="203"/>
        <v/>
      </c>
      <c r="AX391" s="10" t="str">
        <f t="shared" si="204"/>
        <v/>
      </c>
      <c r="AY391" s="10" t="str">
        <f t="shared" si="205"/>
        <v/>
      </c>
      <c r="AZ391" s="10" t="str">
        <f t="shared" si="206"/>
        <v/>
      </c>
      <c r="BA391" s="10" t="str">
        <f t="shared" si="207"/>
        <v/>
      </c>
      <c r="BB391" s="10" t="str">
        <f t="shared" si="208"/>
        <v/>
      </c>
      <c r="BC391" s="10" t="str">
        <f t="shared" si="209"/>
        <v/>
      </c>
      <c r="BD391" s="10"/>
      <c r="BE391" s="10" t="str">
        <f t="shared" si="210"/>
        <v/>
      </c>
      <c r="BG391" s="10" t="b">
        <f t="shared" si="213"/>
        <v>1</v>
      </c>
      <c r="BH391" s="10" t="b">
        <f t="shared" si="211"/>
        <v>1</v>
      </c>
      <c r="BI391" s="10" t="b">
        <f t="shared" si="214"/>
        <v>0</v>
      </c>
      <c r="BJ391" s="10" t="b">
        <f t="shared" si="212"/>
        <v>0</v>
      </c>
    </row>
    <row r="392" spans="1:62" x14ac:dyDescent="0.35">
      <c r="A392" s="51"/>
      <c r="B392" s="28"/>
      <c r="C392" s="28" t="s">
        <v>4</v>
      </c>
      <c r="D392" s="28"/>
      <c r="E392" s="28" t="s">
        <v>4</v>
      </c>
      <c r="F392" s="28"/>
      <c r="G392" s="51" t="s">
        <v>4</v>
      </c>
      <c r="H392" s="28"/>
      <c r="I392" s="28" t="s">
        <v>4</v>
      </c>
      <c r="J392" s="28"/>
      <c r="K392" s="28" t="s">
        <v>4</v>
      </c>
      <c r="L392" s="28" t="s">
        <v>454</v>
      </c>
      <c r="M392" s="28"/>
      <c r="N392" s="28"/>
      <c r="O392" s="28" t="s">
        <v>4</v>
      </c>
      <c r="P392" s="51"/>
      <c r="Q392" s="28" t="s">
        <v>4</v>
      </c>
      <c r="R392" s="28"/>
      <c r="S392" s="28" t="s">
        <v>4</v>
      </c>
      <c r="T392" s="28"/>
      <c r="U392" s="28" t="s">
        <v>4</v>
      </c>
      <c r="V392" s="28"/>
      <c r="W392" s="28" t="s">
        <v>4</v>
      </c>
      <c r="X392" s="28"/>
      <c r="Y392" s="28" t="s">
        <v>4</v>
      </c>
      <c r="Z392" s="10" t="str">
        <f>IF(AND('Section 8'!$L$4=No,OR($BG392=FALSE,$BH392=FALSE)),Tab_NotReq,
IF(AND($A392="",$B392="",$D392="",$F392="",$H392="",$J392="",$P392="",$X392="",$AB392="",$AC392=""),"",
IF(COUNTIF($AB392:$BC392,Incomplete)&gt;=1,Incomplete_or_multiple_errors&amp;": "&amp;INDEX($AB$2:$BC$4,1,MATCH(Incomplete,$AB392:$BC392,0)),Complete)))</f>
        <v/>
      </c>
      <c r="AA392" s="27"/>
      <c r="AB392" s="10" t="str">
        <f t="shared" si="185"/>
        <v/>
      </c>
      <c r="AC392" s="10" t="str">
        <f>IF($AC$1=No,"",
IF(OR(BG392=FALSE,BH392=FALSE),"",
IF(AND(SUMPRODUCT(--(BI392:BI$1003=TRUE))=0,SUMPRODUCT(--(BJ392:BJ$1003=TRUE))=0),"",Incomplete)))</f>
        <v/>
      </c>
      <c r="AD392" s="10" t="str">
        <f t="shared" si="186"/>
        <v/>
      </c>
      <c r="AE392" s="10"/>
      <c r="AF392" s="10" t="str" cm="1">
        <f t="array" ref="AF392">IF(AF$1=No,"",IF(ISBLANK($A392)=TRUE,"",
IF(SUMPRODUCT(--('Section 11'!$C$4:$C$337=$A392))=0,Incomplete,Complete)))</f>
        <v/>
      </c>
      <c r="AG392" s="10" t="str">
        <f t="shared" si="187"/>
        <v/>
      </c>
      <c r="AH392" s="10" t="str">
        <f t="shared" si="188"/>
        <v/>
      </c>
      <c r="AI392" s="10" t="str">
        <f t="shared" si="189"/>
        <v/>
      </c>
      <c r="AJ392" s="10" t="str">
        <f t="shared" si="190"/>
        <v/>
      </c>
      <c r="AK392" s="10" t="str">
        <f t="shared" si="191"/>
        <v/>
      </c>
      <c r="AL392" s="10" t="str">
        <f t="shared" si="192"/>
        <v/>
      </c>
      <c r="AM392" s="10" t="str">
        <f t="shared" si="193"/>
        <v/>
      </c>
      <c r="AN392" s="10" t="str">
        <f t="shared" si="194"/>
        <v/>
      </c>
      <c r="AO392" s="10" t="str">
        <f t="shared" si="195"/>
        <v/>
      </c>
      <c r="AP392" s="10" t="str">
        <f t="shared" si="196"/>
        <v/>
      </c>
      <c r="AQ392" s="10" t="str">
        <f t="shared" si="197"/>
        <v/>
      </c>
      <c r="AR392" s="10" t="str">
        <f t="shared" si="198"/>
        <v/>
      </c>
      <c r="AS392" s="10" t="str">
        <f t="shared" si="199"/>
        <v/>
      </c>
      <c r="AT392" s="10" t="str">
        <f t="shared" si="200"/>
        <v/>
      </c>
      <c r="AU392" s="10" t="str">
        <f t="shared" si="201"/>
        <v/>
      </c>
      <c r="AV392" s="10" t="str">
        <f t="shared" si="202"/>
        <v/>
      </c>
      <c r="AW392" s="10" t="str">
        <f t="shared" si="203"/>
        <v/>
      </c>
      <c r="AX392" s="10" t="str">
        <f t="shared" si="204"/>
        <v/>
      </c>
      <c r="AY392" s="10" t="str">
        <f t="shared" si="205"/>
        <v/>
      </c>
      <c r="AZ392" s="10" t="str">
        <f t="shared" si="206"/>
        <v/>
      </c>
      <c r="BA392" s="10" t="str">
        <f t="shared" si="207"/>
        <v/>
      </c>
      <c r="BB392" s="10" t="str">
        <f t="shared" si="208"/>
        <v/>
      </c>
      <c r="BC392" s="10" t="str">
        <f t="shared" si="209"/>
        <v/>
      </c>
      <c r="BD392" s="10"/>
      <c r="BE392" s="10" t="str">
        <f t="shared" si="210"/>
        <v/>
      </c>
      <c r="BG392" s="10" t="b">
        <f t="shared" si="213"/>
        <v>1</v>
      </c>
      <c r="BH392" s="10" t="b">
        <f t="shared" si="211"/>
        <v>1</v>
      </c>
      <c r="BI392" s="10" t="b">
        <f t="shared" si="214"/>
        <v>0</v>
      </c>
      <c r="BJ392" s="10" t="b">
        <f t="shared" si="212"/>
        <v>0</v>
      </c>
    </row>
    <row r="393" spans="1:62" x14ac:dyDescent="0.35">
      <c r="A393" s="51"/>
      <c r="B393" s="28"/>
      <c r="C393" s="28" t="s">
        <v>4</v>
      </c>
      <c r="D393" s="28"/>
      <c r="E393" s="28" t="s">
        <v>4</v>
      </c>
      <c r="F393" s="28"/>
      <c r="G393" s="51" t="s">
        <v>4</v>
      </c>
      <c r="H393" s="28"/>
      <c r="I393" s="28" t="s">
        <v>4</v>
      </c>
      <c r="J393" s="28"/>
      <c r="K393" s="28" t="s">
        <v>4</v>
      </c>
      <c r="L393" s="28" t="s">
        <v>454</v>
      </c>
      <c r="M393" s="28"/>
      <c r="N393" s="28"/>
      <c r="O393" s="28" t="s">
        <v>4</v>
      </c>
      <c r="P393" s="51"/>
      <c r="Q393" s="28" t="s">
        <v>4</v>
      </c>
      <c r="R393" s="28"/>
      <c r="S393" s="28" t="s">
        <v>4</v>
      </c>
      <c r="T393" s="28"/>
      <c r="U393" s="28" t="s">
        <v>4</v>
      </c>
      <c r="V393" s="28"/>
      <c r="W393" s="28" t="s">
        <v>4</v>
      </c>
      <c r="X393" s="28"/>
      <c r="Y393" s="28" t="s">
        <v>4</v>
      </c>
      <c r="Z393" s="10" t="str">
        <f>IF(AND('Section 8'!$L$4=No,OR($BG393=FALSE,$BH393=FALSE)),Tab_NotReq,
IF(AND($A393="",$B393="",$D393="",$F393="",$H393="",$J393="",$P393="",$X393="",$AB393="",$AC393=""),"",
IF(COUNTIF($AB393:$BC393,Incomplete)&gt;=1,Incomplete_or_multiple_errors&amp;": "&amp;INDEX($AB$2:$BC$4,1,MATCH(Incomplete,$AB393:$BC393,0)),Complete)))</f>
        <v/>
      </c>
      <c r="AA393" s="27"/>
      <c r="AB393" s="10" t="str">
        <f t="shared" si="185"/>
        <v/>
      </c>
      <c r="AC393" s="10" t="str">
        <f>IF($AC$1=No,"",
IF(OR(BG393=FALSE,BH393=FALSE),"",
IF(AND(SUMPRODUCT(--(BI393:BI$1003=TRUE))=0,SUMPRODUCT(--(BJ393:BJ$1003=TRUE))=0),"",Incomplete)))</f>
        <v/>
      </c>
      <c r="AD393" s="10" t="str">
        <f t="shared" si="186"/>
        <v/>
      </c>
      <c r="AE393" s="10"/>
      <c r="AF393" s="10" t="str" cm="1">
        <f t="array" ref="AF393">IF(AF$1=No,"",IF(ISBLANK($A393)=TRUE,"",
IF(SUMPRODUCT(--('Section 11'!$C$4:$C$337=$A393))=0,Incomplete,Complete)))</f>
        <v/>
      </c>
      <c r="AG393" s="10" t="str">
        <f t="shared" si="187"/>
        <v/>
      </c>
      <c r="AH393" s="10" t="str">
        <f t="shared" si="188"/>
        <v/>
      </c>
      <c r="AI393" s="10" t="str">
        <f t="shared" si="189"/>
        <v/>
      </c>
      <c r="AJ393" s="10" t="str">
        <f t="shared" si="190"/>
        <v/>
      </c>
      <c r="AK393" s="10" t="str">
        <f t="shared" si="191"/>
        <v/>
      </c>
      <c r="AL393" s="10" t="str">
        <f t="shared" si="192"/>
        <v/>
      </c>
      <c r="AM393" s="10" t="str">
        <f t="shared" si="193"/>
        <v/>
      </c>
      <c r="AN393" s="10" t="str">
        <f t="shared" si="194"/>
        <v/>
      </c>
      <c r="AO393" s="10" t="str">
        <f t="shared" si="195"/>
        <v/>
      </c>
      <c r="AP393" s="10" t="str">
        <f t="shared" si="196"/>
        <v/>
      </c>
      <c r="AQ393" s="10" t="str">
        <f t="shared" si="197"/>
        <v/>
      </c>
      <c r="AR393" s="10" t="str">
        <f t="shared" si="198"/>
        <v/>
      </c>
      <c r="AS393" s="10" t="str">
        <f t="shared" si="199"/>
        <v/>
      </c>
      <c r="AT393" s="10" t="str">
        <f t="shared" si="200"/>
        <v/>
      </c>
      <c r="AU393" s="10" t="str">
        <f t="shared" si="201"/>
        <v/>
      </c>
      <c r="AV393" s="10" t="str">
        <f t="shared" si="202"/>
        <v/>
      </c>
      <c r="AW393" s="10" t="str">
        <f t="shared" si="203"/>
        <v/>
      </c>
      <c r="AX393" s="10" t="str">
        <f t="shared" si="204"/>
        <v/>
      </c>
      <c r="AY393" s="10" t="str">
        <f t="shared" si="205"/>
        <v/>
      </c>
      <c r="AZ393" s="10" t="str">
        <f t="shared" si="206"/>
        <v/>
      </c>
      <c r="BA393" s="10" t="str">
        <f t="shared" si="207"/>
        <v/>
      </c>
      <c r="BB393" s="10" t="str">
        <f t="shared" si="208"/>
        <v/>
      </c>
      <c r="BC393" s="10" t="str">
        <f t="shared" si="209"/>
        <v/>
      </c>
      <c r="BD393" s="10"/>
      <c r="BE393" s="10" t="str">
        <f t="shared" si="210"/>
        <v/>
      </c>
      <c r="BG393" s="10" t="b">
        <f t="shared" si="213"/>
        <v>1</v>
      </c>
      <c r="BH393" s="10" t="b">
        <f t="shared" si="211"/>
        <v>1</v>
      </c>
      <c r="BI393" s="10" t="b">
        <f t="shared" si="214"/>
        <v>0</v>
      </c>
      <c r="BJ393" s="10" t="b">
        <f t="shared" si="212"/>
        <v>0</v>
      </c>
    </row>
    <row r="394" spans="1:62" x14ac:dyDescent="0.35">
      <c r="A394" s="51"/>
      <c r="B394" s="28"/>
      <c r="C394" s="28" t="s">
        <v>4</v>
      </c>
      <c r="D394" s="28"/>
      <c r="E394" s="28" t="s">
        <v>4</v>
      </c>
      <c r="F394" s="28"/>
      <c r="G394" s="51" t="s">
        <v>4</v>
      </c>
      <c r="H394" s="28"/>
      <c r="I394" s="28" t="s">
        <v>4</v>
      </c>
      <c r="J394" s="28"/>
      <c r="K394" s="28" t="s">
        <v>4</v>
      </c>
      <c r="L394" s="28" t="s">
        <v>454</v>
      </c>
      <c r="M394" s="28"/>
      <c r="N394" s="28"/>
      <c r="O394" s="28" t="s">
        <v>4</v>
      </c>
      <c r="P394" s="51"/>
      <c r="Q394" s="28" t="s">
        <v>4</v>
      </c>
      <c r="R394" s="28"/>
      <c r="S394" s="28" t="s">
        <v>4</v>
      </c>
      <c r="T394" s="28"/>
      <c r="U394" s="28" t="s">
        <v>4</v>
      </c>
      <c r="V394" s="28"/>
      <c r="W394" s="28" t="s">
        <v>4</v>
      </c>
      <c r="X394" s="28"/>
      <c r="Y394" s="28" t="s">
        <v>4</v>
      </c>
      <c r="Z394" s="10" t="str">
        <f>IF(AND('Section 8'!$L$4=No,OR($BG394=FALSE,$BH394=FALSE)),Tab_NotReq,
IF(AND($A394="",$B394="",$D394="",$F394="",$H394="",$J394="",$P394="",$X394="",$AB394="",$AC394=""),"",
IF(COUNTIF($AB394:$BC394,Incomplete)&gt;=1,Incomplete_or_multiple_errors&amp;": "&amp;INDEX($AB$2:$BC$4,1,MATCH(Incomplete,$AB394:$BC394,0)),Complete)))</f>
        <v/>
      </c>
      <c r="AA394" s="27"/>
      <c r="AB394" s="10" t="str">
        <f t="shared" si="185"/>
        <v/>
      </c>
      <c r="AC394" s="10" t="str">
        <f>IF($AC$1=No,"",
IF(OR(BG394=FALSE,BH394=FALSE),"",
IF(AND(SUMPRODUCT(--(BI394:BI$1003=TRUE))=0,SUMPRODUCT(--(BJ394:BJ$1003=TRUE))=0),"",Incomplete)))</f>
        <v/>
      </c>
      <c r="AD394" s="10" t="str">
        <f t="shared" si="186"/>
        <v/>
      </c>
      <c r="AE394" s="10"/>
      <c r="AF394" s="10" t="str" cm="1">
        <f t="array" ref="AF394">IF(AF$1=No,"",IF(ISBLANK($A394)=TRUE,"",
IF(SUMPRODUCT(--('Section 11'!$C$4:$C$337=$A394))=0,Incomplete,Complete)))</f>
        <v/>
      </c>
      <c r="AG394" s="10" t="str">
        <f t="shared" si="187"/>
        <v/>
      </c>
      <c r="AH394" s="10" t="str">
        <f t="shared" si="188"/>
        <v/>
      </c>
      <c r="AI394" s="10" t="str">
        <f t="shared" si="189"/>
        <v/>
      </c>
      <c r="AJ394" s="10" t="str">
        <f t="shared" si="190"/>
        <v/>
      </c>
      <c r="AK394" s="10" t="str">
        <f t="shared" si="191"/>
        <v/>
      </c>
      <c r="AL394" s="10" t="str">
        <f t="shared" si="192"/>
        <v/>
      </c>
      <c r="AM394" s="10" t="str">
        <f t="shared" si="193"/>
        <v/>
      </c>
      <c r="AN394" s="10" t="str">
        <f t="shared" si="194"/>
        <v/>
      </c>
      <c r="AO394" s="10" t="str">
        <f t="shared" si="195"/>
        <v/>
      </c>
      <c r="AP394" s="10" t="str">
        <f t="shared" si="196"/>
        <v/>
      </c>
      <c r="AQ394" s="10" t="str">
        <f t="shared" si="197"/>
        <v/>
      </c>
      <c r="AR394" s="10" t="str">
        <f t="shared" si="198"/>
        <v/>
      </c>
      <c r="AS394" s="10" t="str">
        <f t="shared" si="199"/>
        <v/>
      </c>
      <c r="AT394" s="10" t="str">
        <f t="shared" si="200"/>
        <v/>
      </c>
      <c r="AU394" s="10" t="str">
        <f t="shared" si="201"/>
        <v/>
      </c>
      <c r="AV394" s="10" t="str">
        <f t="shared" si="202"/>
        <v/>
      </c>
      <c r="AW394" s="10" t="str">
        <f t="shared" si="203"/>
        <v/>
      </c>
      <c r="AX394" s="10" t="str">
        <f t="shared" si="204"/>
        <v/>
      </c>
      <c r="AY394" s="10" t="str">
        <f t="shared" si="205"/>
        <v/>
      </c>
      <c r="AZ394" s="10" t="str">
        <f t="shared" si="206"/>
        <v/>
      </c>
      <c r="BA394" s="10" t="str">
        <f t="shared" si="207"/>
        <v/>
      </c>
      <c r="BB394" s="10" t="str">
        <f t="shared" si="208"/>
        <v/>
      </c>
      <c r="BC394" s="10" t="str">
        <f t="shared" si="209"/>
        <v/>
      </c>
      <c r="BD394" s="10"/>
      <c r="BE394" s="10" t="str">
        <f t="shared" si="210"/>
        <v/>
      </c>
      <c r="BG394" s="10" t="b">
        <f t="shared" si="213"/>
        <v>1</v>
      </c>
      <c r="BH394" s="10" t="b">
        <f t="shared" si="211"/>
        <v>1</v>
      </c>
      <c r="BI394" s="10" t="b">
        <f t="shared" si="214"/>
        <v>0</v>
      </c>
      <c r="BJ394" s="10" t="b">
        <f t="shared" si="212"/>
        <v>0</v>
      </c>
    </row>
    <row r="395" spans="1:62" x14ac:dyDescent="0.35">
      <c r="A395" s="51"/>
      <c r="B395" s="28"/>
      <c r="C395" s="28" t="s">
        <v>4</v>
      </c>
      <c r="D395" s="28"/>
      <c r="E395" s="28" t="s">
        <v>4</v>
      </c>
      <c r="F395" s="28"/>
      <c r="G395" s="51" t="s">
        <v>4</v>
      </c>
      <c r="H395" s="28"/>
      <c r="I395" s="28" t="s">
        <v>4</v>
      </c>
      <c r="J395" s="28"/>
      <c r="K395" s="28" t="s">
        <v>4</v>
      </c>
      <c r="L395" s="28" t="s">
        <v>454</v>
      </c>
      <c r="M395" s="28"/>
      <c r="N395" s="28"/>
      <c r="O395" s="28" t="s">
        <v>4</v>
      </c>
      <c r="P395" s="51"/>
      <c r="Q395" s="28" t="s">
        <v>4</v>
      </c>
      <c r="R395" s="28"/>
      <c r="S395" s="28" t="s">
        <v>4</v>
      </c>
      <c r="T395" s="28"/>
      <c r="U395" s="28" t="s">
        <v>4</v>
      </c>
      <c r="V395" s="28"/>
      <c r="W395" s="28" t="s">
        <v>4</v>
      </c>
      <c r="X395" s="28"/>
      <c r="Y395" s="28" t="s">
        <v>4</v>
      </c>
      <c r="Z395" s="10" t="str">
        <f>IF(AND('Section 8'!$L$4=No,OR($BG395=FALSE,$BH395=FALSE)),Tab_NotReq,
IF(AND($A395="",$B395="",$D395="",$F395="",$H395="",$J395="",$P395="",$X395="",$AB395="",$AC395=""),"",
IF(COUNTIF($AB395:$BC395,Incomplete)&gt;=1,Incomplete_or_multiple_errors&amp;": "&amp;INDEX($AB$2:$BC$4,1,MATCH(Incomplete,$AB395:$BC395,0)),Complete)))</f>
        <v/>
      </c>
      <c r="AA395" s="27"/>
      <c r="AB395" s="10" t="str">
        <f t="shared" si="185"/>
        <v/>
      </c>
      <c r="AC395" s="10" t="str">
        <f>IF($AC$1=No,"",
IF(OR(BG395=FALSE,BH395=FALSE),"",
IF(AND(SUMPRODUCT(--(BI395:BI$1003=TRUE))=0,SUMPRODUCT(--(BJ395:BJ$1003=TRUE))=0),"",Incomplete)))</f>
        <v/>
      </c>
      <c r="AD395" s="10" t="str">
        <f t="shared" si="186"/>
        <v/>
      </c>
      <c r="AE395" s="10"/>
      <c r="AF395" s="10" t="str" cm="1">
        <f t="array" ref="AF395">IF(AF$1=No,"",IF(ISBLANK($A395)=TRUE,"",
IF(SUMPRODUCT(--('Section 11'!$C$4:$C$337=$A395))=0,Incomplete,Complete)))</f>
        <v/>
      </c>
      <c r="AG395" s="10" t="str">
        <f t="shared" si="187"/>
        <v/>
      </c>
      <c r="AH395" s="10" t="str">
        <f t="shared" si="188"/>
        <v/>
      </c>
      <c r="AI395" s="10" t="str">
        <f t="shared" si="189"/>
        <v/>
      </c>
      <c r="AJ395" s="10" t="str">
        <f t="shared" si="190"/>
        <v/>
      </c>
      <c r="AK395" s="10" t="str">
        <f t="shared" si="191"/>
        <v/>
      </c>
      <c r="AL395" s="10" t="str">
        <f t="shared" si="192"/>
        <v/>
      </c>
      <c r="AM395" s="10" t="str">
        <f t="shared" si="193"/>
        <v/>
      </c>
      <c r="AN395" s="10" t="str">
        <f t="shared" si="194"/>
        <v/>
      </c>
      <c r="AO395" s="10" t="str">
        <f t="shared" si="195"/>
        <v/>
      </c>
      <c r="AP395" s="10" t="str">
        <f t="shared" si="196"/>
        <v/>
      </c>
      <c r="AQ395" s="10" t="str">
        <f t="shared" si="197"/>
        <v/>
      </c>
      <c r="AR395" s="10" t="str">
        <f t="shared" si="198"/>
        <v/>
      </c>
      <c r="AS395" s="10" t="str">
        <f t="shared" si="199"/>
        <v/>
      </c>
      <c r="AT395" s="10" t="str">
        <f t="shared" si="200"/>
        <v/>
      </c>
      <c r="AU395" s="10" t="str">
        <f t="shared" si="201"/>
        <v/>
      </c>
      <c r="AV395" s="10" t="str">
        <f t="shared" si="202"/>
        <v/>
      </c>
      <c r="AW395" s="10" t="str">
        <f t="shared" si="203"/>
        <v/>
      </c>
      <c r="AX395" s="10" t="str">
        <f t="shared" si="204"/>
        <v/>
      </c>
      <c r="AY395" s="10" t="str">
        <f t="shared" si="205"/>
        <v/>
      </c>
      <c r="AZ395" s="10" t="str">
        <f t="shared" si="206"/>
        <v/>
      </c>
      <c r="BA395" s="10" t="str">
        <f t="shared" si="207"/>
        <v/>
      </c>
      <c r="BB395" s="10" t="str">
        <f t="shared" si="208"/>
        <v/>
      </c>
      <c r="BC395" s="10" t="str">
        <f t="shared" si="209"/>
        <v/>
      </c>
      <c r="BD395" s="10"/>
      <c r="BE395" s="10" t="str">
        <f t="shared" si="210"/>
        <v/>
      </c>
      <c r="BG395" s="10" t="b">
        <f t="shared" si="213"/>
        <v>1</v>
      </c>
      <c r="BH395" s="10" t="b">
        <f t="shared" si="211"/>
        <v>1</v>
      </c>
      <c r="BI395" s="10" t="b">
        <f t="shared" si="214"/>
        <v>0</v>
      </c>
      <c r="BJ395" s="10" t="b">
        <f t="shared" si="212"/>
        <v>0</v>
      </c>
    </row>
    <row r="396" spans="1:62" x14ac:dyDescent="0.35">
      <c r="A396" s="51"/>
      <c r="B396" s="28"/>
      <c r="C396" s="28" t="s">
        <v>4</v>
      </c>
      <c r="D396" s="28"/>
      <c r="E396" s="28" t="s">
        <v>4</v>
      </c>
      <c r="F396" s="28"/>
      <c r="G396" s="51" t="s">
        <v>4</v>
      </c>
      <c r="H396" s="28"/>
      <c r="I396" s="28" t="s">
        <v>4</v>
      </c>
      <c r="J396" s="28"/>
      <c r="K396" s="28" t="s">
        <v>4</v>
      </c>
      <c r="L396" s="28" t="s">
        <v>454</v>
      </c>
      <c r="M396" s="28"/>
      <c r="N396" s="28"/>
      <c r="O396" s="28" t="s">
        <v>4</v>
      </c>
      <c r="P396" s="51"/>
      <c r="Q396" s="28" t="s">
        <v>4</v>
      </c>
      <c r="R396" s="28"/>
      <c r="S396" s="28" t="s">
        <v>4</v>
      </c>
      <c r="T396" s="28"/>
      <c r="U396" s="28" t="s">
        <v>4</v>
      </c>
      <c r="V396" s="28"/>
      <c r="W396" s="28" t="s">
        <v>4</v>
      </c>
      <c r="X396" s="28"/>
      <c r="Y396" s="28" t="s">
        <v>4</v>
      </c>
      <c r="Z396" s="10" t="str">
        <f>IF(AND('Section 8'!$L$4=No,OR($BG396=FALSE,$BH396=FALSE)),Tab_NotReq,
IF(AND($A396="",$B396="",$D396="",$F396="",$H396="",$J396="",$P396="",$X396="",$AB396="",$AC396=""),"",
IF(COUNTIF($AB396:$BC396,Incomplete)&gt;=1,Incomplete_or_multiple_errors&amp;": "&amp;INDEX($AB$2:$BC$4,1,MATCH(Incomplete,$AB396:$BC396,0)),Complete)))</f>
        <v/>
      </c>
      <c r="AA396" s="27"/>
      <c r="AB396" s="10" t="str">
        <f t="shared" si="185"/>
        <v/>
      </c>
      <c r="AC396" s="10" t="str">
        <f>IF($AC$1=No,"",
IF(OR(BG396=FALSE,BH396=FALSE),"",
IF(AND(SUMPRODUCT(--(BI396:BI$1003=TRUE))=0,SUMPRODUCT(--(BJ396:BJ$1003=TRUE))=0),"",Incomplete)))</f>
        <v/>
      </c>
      <c r="AD396" s="10" t="str">
        <f t="shared" si="186"/>
        <v/>
      </c>
      <c r="AE396" s="10"/>
      <c r="AF396" s="10" t="str" cm="1">
        <f t="array" ref="AF396">IF(AF$1=No,"",IF(ISBLANK($A396)=TRUE,"",
IF(SUMPRODUCT(--('Section 11'!$C$4:$C$337=$A396))=0,Incomplete,Complete)))</f>
        <v/>
      </c>
      <c r="AG396" s="10" t="str">
        <f t="shared" si="187"/>
        <v/>
      </c>
      <c r="AH396" s="10" t="str">
        <f t="shared" si="188"/>
        <v/>
      </c>
      <c r="AI396" s="10" t="str">
        <f t="shared" si="189"/>
        <v/>
      </c>
      <c r="AJ396" s="10" t="str">
        <f t="shared" si="190"/>
        <v/>
      </c>
      <c r="AK396" s="10" t="str">
        <f t="shared" si="191"/>
        <v/>
      </c>
      <c r="AL396" s="10" t="str">
        <f t="shared" si="192"/>
        <v/>
      </c>
      <c r="AM396" s="10" t="str">
        <f t="shared" si="193"/>
        <v/>
      </c>
      <c r="AN396" s="10" t="str">
        <f t="shared" si="194"/>
        <v/>
      </c>
      <c r="AO396" s="10" t="str">
        <f t="shared" si="195"/>
        <v/>
      </c>
      <c r="AP396" s="10" t="str">
        <f t="shared" si="196"/>
        <v/>
      </c>
      <c r="AQ396" s="10" t="str">
        <f t="shared" si="197"/>
        <v/>
      </c>
      <c r="AR396" s="10" t="str">
        <f t="shared" si="198"/>
        <v/>
      </c>
      <c r="AS396" s="10" t="str">
        <f t="shared" si="199"/>
        <v/>
      </c>
      <c r="AT396" s="10" t="str">
        <f t="shared" si="200"/>
        <v/>
      </c>
      <c r="AU396" s="10" t="str">
        <f t="shared" si="201"/>
        <v/>
      </c>
      <c r="AV396" s="10" t="str">
        <f t="shared" si="202"/>
        <v/>
      </c>
      <c r="AW396" s="10" t="str">
        <f t="shared" si="203"/>
        <v/>
      </c>
      <c r="AX396" s="10" t="str">
        <f t="shared" si="204"/>
        <v/>
      </c>
      <c r="AY396" s="10" t="str">
        <f t="shared" si="205"/>
        <v/>
      </c>
      <c r="AZ396" s="10" t="str">
        <f t="shared" si="206"/>
        <v/>
      </c>
      <c r="BA396" s="10" t="str">
        <f t="shared" si="207"/>
        <v/>
      </c>
      <c r="BB396" s="10" t="str">
        <f t="shared" si="208"/>
        <v/>
      </c>
      <c r="BC396" s="10" t="str">
        <f t="shared" si="209"/>
        <v/>
      </c>
      <c r="BD396" s="10"/>
      <c r="BE396" s="10" t="str">
        <f t="shared" si="210"/>
        <v/>
      </c>
      <c r="BG396" s="10" t="b">
        <f t="shared" si="213"/>
        <v>1</v>
      </c>
      <c r="BH396" s="10" t="b">
        <f t="shared" si="211"/>
        <v>1</v>
      </c>
      <c r="BI396" s="10" t="b">
        <f t="shared" si="214"/>
        <v>0</v>
      </c>
      <c r="BJ396" s="10" t="b">
        <f t="shared" si="212"/>
        <v>0</v>
      </c>
    </row>
    <row r="397" spans="1:62" x14ac:dyDescent="0.35">
      <c r="A397" s="51"/>
      <c r="B397" s="28"/>
      <c r="C397" s="28" t="s">
        <v>4</v>
      </c>
      <c r="D397" s="28"/>
      <c r="E397" s="28" t="s">
        <v>4</v>
      </c>
      <c r="F397" s="28"/>
      <c r="G397" s="51" t="s">
        <v>4</v>
      </c>
      <c r="H397" s="28"/>
      <c r="I397" s="28" t="s">
        <v>4</v>
      </c>
      <c r="J397" s="28"/>
      <c r="K397" s="28" t="s">
        <v>4</v>
      </c>
      <c r="L397" s="28" t="s">
        <v>454</v>
      </c>
      <c r="M397" s="28"/>
      <c r="N397" s="28"/>
      <c r="O397" s="28" t="s">
        <v>4</v>
      </c>
      <c r="P397" s="51"/>
      <c r="Q397" s="28" t="s">
        <v>4</v>
      </c>
      <c r="R397" s="28"/>
      <c r="S397" s="28" t="s">
        <v>4</v>
      </c>
      <c r="T397" s="28"/>
      <c r="U397" s="28" t="s">
        <v>4</v>
      </c>
      <c r="V397" s="28"/>
      <c r="W397" s="28" t="s">
        <v>4</v>
      </c>
      <c r="X397" s="28"/>
      <c r="Y397" s="28" t="s">
        <v>4</v>
      </c>
      <c r="Z397" s="10" t="str">
        <f>IF(AND('Section 8'!$L$4=No,OR($BG397=FALSE,$BH397=FALSE)),Tab_NotReq,
IF(AND($A397="",$B397="",$D397="",$F397="",$H397="",$J397="",$P397="",$X397="",$AB397="",$AC397=""),"",
IF(COUNTIF($AB397:$BC397,Incomplete)&gt;=1,Incomplete_or_multiple_errors&amp;": "&amp;INDEX($AB$2:$BC$4,1,MATCH(Incomplete,$AB397:$BC397,0)),Complete)))</f>
        <v/>
      </c>
      <c r="AA397" s="27"/>
      <c r="AB397" s="10" t="str">
        <f t="shared" si="185"/>
        <v/>
      </c>
      <c r="AC397" s="10" t="str">
        <f>IF($AC$1=No,"",
IF(OR(BG397=FALSE,BH397=FALSE),"",
IF(AND(SUMPRODUCT(--(BI397:BI$1003=TRUE))=0,SUMPRODUCT(--(BJ397:BJ$1003=TRUE))=0),"",Incomplete)))</f>
        <v/>
      </c>
      <c r="AD397" s="10" t="str">
        <f t="shared" si="186"/>
        <v/>
      </c>
      <c r="AE397" s="10"/>
      <c r="AF397" s="10" t="str" cm="1">
        <f t="array" ref="AF397">IF(AF$1=No,"",IF(ISBLANK($A397)=TRUE,"",
IF(SUMPRODUCT(--('Section 11'!$C$4:$C$337=$A397))=0,Incomplete,Complete)))</f>
        <v/>
      </c>
      <c r="AG397" s="10" t="str">
        <f t="shared" si="187"/>
        <v/>
      </c>
      <c r="AH397" s="10" t="str">
        <f t="shared" si="188"/>
        <v/>
      </c>
      <c r="AI397" s="10" t="str">
        <f t="shared" si="189"/>
        <v/>
      </c>
      <c r="AJ397" s="10" t="str">
        <f t="shared" si="190"/>
        <v/>
      </c>
      <c r="AK397" s="10" t="str">
        <f t="shared" si="191"/>
        <v/>
      </c>
      <c r="AL397" s="10" t="str">
        <f t="shared" si="192"/>
        <v/>
      </c>
      <c r="AM397" s="10" t="str">
        <f t="shared" si="193"/>
        <v/>
      </c>
      <c r="AN397" s="10" t="str">
        <f t="shared" si="194"/>
        <v/>
      </c>
      <c r="AO397" s="10" t="str">
        <f t="shared" si="195"/>
        <v/>
      </c>
      <c r="AP397" s="10" t="str">
        <f t="shared" si="196"/>
        <v/>
      </c>
      <c r="AQ397" s="10" t="str">
        <f t="shared" si="197"/>
        <v/>
      </c>
      <c r="AR397" s="10" t="str">
        <f t="shared" si="198"/>
        <v/>
      </c>
      <c r="AS397" s="10" t="str">
        <f t="shared" si="199"/>
        <v/>
      </c>
      <c r="AT397" s="10" t="str">
        <f t="shared" si="200"/>
        <v/>
      </c>
      <c r="AU397" s="10" t="str">
        <f t="shared" si="201"/>
        <v/>
      </c>
      <c r="AV397" s="10" t="str">
        <f t="shared" si="202"/>
        <v/>
      </c>
      <c r="AW397" s="10" t="str">
        <f t="shared" si="203"/>
        <v/>
      </c>
      <c r="AX397" s="10" t="str">
        <f t="shared" si="204"/>
        <v/>
      </c>
      <c r="AY397" s="10" t="str">
        <f t="shared" si="205"/>
        <v/>
      </c>
      <c r="AZ397" s="10" t="str">
        <f t="shared" si="206"/>
        <v/>
      </c>
      <c r="BA397" s="10" t="str">
        <f t="shared" si="207"/>
        <v/>
      </c>
      <c r="BB397" s="10" t="str">
        <f t="shared" si="208"/>
        <v/>
      </c>
      <c r="BC397" s="10" t="str">
        <f t="shared" si="209"/>
        <v/>
      </c>
      <c r="BD397" s="10"/>
      <c r="BE397" s="10" t="str">
        <f t="shared" si="210"/>
        <v/>
      </c>
      <c r="BG397" s="10" t="b">
        <f t="shared" si="213"/>
        <v>1</v>
      </c>
      <c r="BH397" s="10" t="b">
        <f t="shared" si="211"/>
        <v>1</v>
      </c>
      <c r="BI397" s="10" t="b">
        <f t="shared" si="214"/>
        <v>0</v>
      </c>
      <c r="BJ397" s="10" t="b">
        <f t="shared" si="212"/>
        <v>0</v>
      </c>
    </row>
    <row r="398" spans="1:62" x14ac:dyDescent="0.35">
      <c r="A398" s="51"/>
      <c r="B398" s="28"/>
      <c r="C398" s="28" t="s">
        <v>4</v>
      </c>
      <c r="D398" s="28"/>
      <c r="E398" s="28" t="s">
        <v>4</v>
      </c>
      <c r="F398" s="28"/>
      <c r="G398" s="51" t="s">
        <v>4</v>
      </c>
      <c r="H398" s="28"/>
      <c r="I398" s="28" t="s">
        <v>4</v>
      </c>
      <c r="J398" s="28"/>
      <c r="K398" s="28" t="s">
        <v>4</v>
      </c>
      <c r="L398" s="28" t="s">
        <v>454</v>
      </c>
      <c r="M398" s="28"/>
      <c r="N398" s="28"/>
      <c r="O398" s="28" t="s">
        <v>4</v>
      </c>
      <c r="P398" s="51"/>
      <c r="Q398" s="28" t="s">
        <v>4</v>
      </c>
      <c r="R398" s="28"/>
      <c r="S398" s="28" t="s">
        <v>4</v>
      </c>
      <c r="T398" s="28"/>
      <c r="U398" s="28" t="s">
        <v>4</v>
      </c>
      <c r="V398" s="28"/>
      <c r="W398" s="28" t="s">
        <v>4</v>
      </c>
      <c r="X398" s="28"/>
      <c r="Y398" s="28" t="s">
        <v>4</v>
      </c>
      <c r="Z398" s="10" t="str">
        <f>IF(AND('Section 8'!$L$4=No,OR($BG398=FALSE,$BH398=FALSE)),Tab_NotReq,
IF(AND($A398="",$B398="",$D398="",$F398="",$H398="",$J398="",$P398="",$X398="",$AB398="",$AC398=""),"",
IF(COUNTIF($AB398:$BC398,Incomplete)&gt;=1,Incomplete_or_multiple_errors&amp;": "&amp;INDEX($AB$2:$BC$4,1,MATCH(Incomplete,$AB398:$BC398,0)),Complete)))</f>
        <v/>
      </c>
      <c r="AA398" s="27"/>
      <c r="AB398" s="10" t="str">
        <f t="shared" si="185"/>
        <v/>
      </c>
      <c r="AC398" s="10" t="str">
        <f>IF($AC$1=No,"",
IF(OR(BG398=FALSE,BH398=FALSE),"",
IF(AND(SUMPRODUCT(--(BI398:BI$1003=TRUE))=0,SUMPRODUCT(--(BJ398:BJ$1003=TRUE))=0),"",Incomplete)))</f>
        <v/>
      </c>
      <c r="AD398" s="10" t="str">
        <f t="shared" si="186"/>
        <v/>
      </c>
      <c r="AE398" s="10"/>
      <c r="AF398" s="10" t="str" cm="1">
        <f t="array" ref="AF398">IF(AF$1=No,"",IF(ISBLANK($A398)=TRUE,"",
IF(SUMPRODUCT(--('Section 11'!$C$4:$C$337=$A398))=0,Incomplete,Complete)))</f>
        <v/>
      </c>
      <c r="AG398" s="10" t="str">
        <f t="shared" si="187"/>
        <v/>
      </c>
      <c r="AH398" s="10" t="str">
        <f t="shared" si="188"/>
        <v/>
      </c>
      <c r="AI398" s="10" t="str">
        <f t="shared" si="189"/>
        <v/>
      </c>
      <c r="AJ398" s="10" t="str">
        <f t="shared" si="190"/>
        <v/>
      </c>
      <c r="AK398" s="10" t="str">
        <f t="shared" si="191"/>
        <v/>
      </c>
      <c r="AL398" s="10" t="str">
        <f t="shared" si="192"/>
        <v/>
      </c>
      <c r="AM398" s="10" t="str">
        <f t="shared" si="193"/>
        <v/>
      </c>
      <c r="AN398" s="10" t="str">
        <f t="shared" si="194"/>
        <v/>
      </c>
      <c r="AO398" s="10" t="str">
        <f t="shared" si="195"/>
        <v/>
      </c>
      <c r="AP398" s="10" t="str">
        <f t="shared" si="196"/>
        <v/>
      </c>
      <c r="AQ398" s="10" t="str">
        <f t="shared" si="197"/>
        <v/>
      </c>
      <c r="AR398" s="10" t="str">
        <f t="shared" si="198"/>
        <v/>
      </c>
      <c r="AS398" s="10" t="str">
        <f t="shared" si="199"/>
        <v/>
      </c>
      <c r="AT398" s="10" t="str">
        <f t="shared" si="200"/>
        <v/>
      </c>
      <c r="AU398" s="10" t="str">
        <f t="shared" si="201"/>
        <v/>
      </c>
      <c r="AV398" s="10" t="str">
        <f t="shared" si="202"/>
        <v/>
      </c>
      <c r="AW398" s="10" t="str">
        <f t="shared" si="203"/>
        <v/>
      </c>
      <c r="AX398" s="10" t="str">
        <f t="shared" si="204"/>
        <v/>
      </c>
      <c r="AY398" s="10" t="str">
        <f t="shared" si="205"/>
        <v/>
      </c>
      <c r="AZ398" s="10" t="str">
        <f t="shared" si="206"/>
        <v/>
      </c>
      <c r="BA398" s="10" t="str">
        <f t="shared" si="207"/>
        <v/>
      </c>
      <c r="BB398" s="10" t="str">
        <f t="shared" si="208"/>
        <v/>
      </c>
      <c r="BC398" s="10" t="str">
        <f t="shared" si="209"/>
        <v/>
      </c>
      <c r="BD398" s="10"/>
      <c r="BE398" s="10" t="str">
        <f t="shared" si="210"/>
        <v/>
      </c>
      <c r="BG398" s="10" t="b">
        <f t="shared" si="213"/>
        <v>1</v>
      </c>
      <c r="BH398" s="10" t="b">
        <f t="shared" si="211"/>
        <v>1</v>
      </c>
      <c r="BI398" s="10" t="b">
        <f t="shared" si="214"/>
        <v>0</v>
      </c>
      <c r="BJ398" s="10" t="b">
        <f t="shared" si="212"/>
        <v>0</v>
      </c>
    </row>
    <row r="399" spans="1:62" x14ac:dyDescent="0.35">
      <c r="A399" s="51"/>
      <c r="B399" s="28"/>
      <c r="C399" s="28" t="s">
        <v>4</v>
      </c>
      <c r="D399" s="28"/>
      <c r="E399" s="28" t="s">
        <v>4</v>
      </c>
      <c r="F399" s="28"/>
      <c r="G399" s="51" t="s">
        <v>4</v>
      </c>
      <c r="H399" s="28"/>
      <c r="I399" s="28" t="s">
        <v>4</v>
      </c>
      <c r="J399" s="28"/>
      <c r="K399" s="28" t="s">
        <v>4</v>
      </c>
      <c r="L399" s="28" t="s">
        <v>454</v>
      </c>
      <c r="M399" s="28"/>
      <c r="N399" s="28"/>
      <c r="O399" s="28" t="s">
        <v>4</v>
      </c>
      <c r="P399" s="51"/>
      <c r="Q399" s="28" t="s">
        <v>4</v>
      </c>
      <c r="R399" s="28"/>
      <c r="S399" s="28" t="s">
        <v>4</v>
      </c>
      <c r="T399" s="28"/>
      <c r="U399" s="28" t="s">
        <v>4</v>
      </c>
      <c r="V399" s="28"/>
      <c r="W399" s="28" t="s">
        <v>4</v>
      </c>
      <c r="X399" s="28"/>
      <c r="Y399" s="28" t="s">
        <v>4</v>
      </c>
      <c r="Z399" s="10" t="str">
        <f>IF(AND('Section 8'!$L$4=No,OR($BG399=FALSE,$BH399=FALSE)),Tab_NotReq,
IF(AND($A399="",$B399="",$D399="",$F399="",$H399="",$J399="",$P399="",$X399="",$AB399="",$AC399=""),"",
IF(COUNTIF($AB399:$BC399,Incomplete)&gt;=1,Incomplete_or_multiple_errors&amp;": "&amp;INDEX($AB$2:$BC$4,1,MATCH(Incomplete,$AB399:$BC399,0)),Complete)))</f>
        <v/>
      </c>
      <c r="AA399" s="27"/>
      <c r="AB399" s="10" t="str">
        <f t="shared" si="185"/>
        <v/>
      </c>
      <c r="AC399" s="10" t="str">
        <f>IF($AC$1=No,"",
IF(OR(BG399=FALSE,BH399=FALSE),"",
IF(AND(SUMPRODUCT(--(BI399:BI$1003=TRUE))=0,SUMPRODUCT(--(BJ399:BJ$1003=TRUE))=0),"",Incomplete)))</f>
        <v/>
      </c>
      <c r="AD399" s="10" t="str">
        <f t="shared" si="186"/>
        <v/>
      </c>
      <c r="AE399" s="10"/>
      <c r="AF399" s="10" t="str" cm="1">
        <f t="array" ref="AF399">IF(AF$1=No,"",IF(ISBLANK($A399)=TRUE,"",
IF(SUMPRODUCT(--('Section 11'!$C$4:$C$337=$A399))=0,Incomplete,Complete)))</f>
        <v/>
      </c>
      <c r="AG399" s="10" t="str">
        <f t="shared" si="187"/>
        <v/>
      </c>
      <c r="AH399" s="10" t="str">
        <f t="shared" si="188"/>
        <v/>
      </c>
      <c r="AI399" s="10" t="str">
        <f t="shared" si="189"/>
        <v/>
      </c>
      <c r="AJ399" s="10" t="str">
        <f t="shared" si="190"/>
        <v/>
      </c>
      <c r="AK399" s="10" t="str">
        <f t="shared" si="191"/>
        <v/>
      </c>
      <c r="AL399" s="10" t="str">
        <f t="shared" si="192"/>
        <v/>
      </c>
      <c r="AM399" s="10" t="str">
        <f t="shared" si="193"/>
        <v/>
      </c>
      <c r="AN399" s="10" t="str">
        <f t="shared" si="194"/>
        <v/>
      </c>
      <c r="AO399" s="10" t="str">
        <f t="shared" si="195"/>
        <v/>
      </c>
      <c r="AP399" s="10" t="str">
        <f t="shared" si="196"/>
        <v/>
      </c>
      <c r="AQ399" s="10" t="str">
        <f t="shared" si="197"/>
        <v/>
      </c>
      <c r="AR399" s="10" t="str">
        <f t="shared" si="198"/>
        <v/>
      </c>
      <c r="AS399" s="10" t="str">
        <f t="shared" si="199"/>
        <v/>
      </c>
      <c r="AT399" s="10" t="str">
        <f t="shared" si="200"/>
        <v/>
      </c>
      <c r="AU399" s="10" t="str">
        <f t="shared" si="201"/>
        <v/>
      </c>
      <c r="AV399" s="10" t="str">
        <f t="shared" si="202"/>
        <v/>
      </c>
      <c r="AW399" s="10" t="str">
        <f t="shared" si="203"/>
        <v/>
      </c>
      <c r="AX399" s="10" t="str">
        <f t="shared" si="204"/>
        <v/>
      </c>
      <c r="AY399" s="10" t="str">
        <f t="shared" si="205"/>
        <v/>
      </c>
      <c r="AZ399" s="10" t="str">
        <f t="shared" si="206"/>
        <v/>
      </c>
      <c r="BA399" s="10" t="str">
        <f t="shared" si="207"/>
        <v/>
      </c>
      <c r="BB399" s="10" t="str">
        <f t="shared" si="208"/>
        <v/>
      </c>
      <c r="BC399" s="10" t="str">
        <f t="shared" si="209"/>
        <v/>
      </c>
      <c r="BD399" s="10"/>
      <c r="BE399" s="10" t="str">
        <f t="shared" si="210"/>
        <v/>
      </c>
      <c r="BG399" s="10" t="b">
        <f t="shared" si="213"/>
        <v>1</v>
      </c>
      <c r="BH399" s="10" t="b">
        <f t="shared" si="211"/>
        <v>1</v>
      </c>
      <c r="BI399" s="10" t="b">
        <f t="shared" si="214"/>
        <v>0</v>
      </c>
      <c r="BJ399" s="10" t="b">
        <f t="shared" si="212"/>
        <v>0</v>
      </c>
    </row>
    <row r="400" spans="1:62" x14ac:dyDescent="0.35">
      <c r="A400" s="51"/>
      <c r="B400" s="28"/>
      <c r="C400" s="28" t="s">
        <v>4</v>
      </c>
      <c r="D400" s="28"/>
      <c r="E400" s="28" t="s">
        <v>4</v>
      </c>
      <c r="F400" s="28"/>
      <c r="G400" s="51" t="s">
        <v>4</v>
      </c>
      <c r="H400" s="28"/>
      <c r="I400" s="28" t="s">
        <v>4</v>
      </c>
      <c r="J400" s="28"/>
      <c r="K400" s="28" t="s">
        <v>4</v>
      </c>
      <c r="L400" s="28" t="s">
        <v>454</v>
      </c>
      <c r="M400" s="28"/>
      <c r="N400" s="28"/>
      <c r="O400" s="28" t="s">
        <v>4</v>
      </c>
      <c r="P400" s="51"/>
      <c r="Q400" s="28" t="s">
        <v>4</v>
      </c>
      <c r="R400" s="28"/>
      <c r="S400" s="28" t="s">
        <v>4</v>
      </c>
      <c r="T400" s="28"/>
      <c r="U400" s="28" t="s">
        <v>4</v>
      </c>
      <c r="V400" s="28"/>
      <c r="W400" s="28" t="s">
        <v>4</v>
      </c>
      <c r="X400" s="28"/>
      <c r="Y400" s="28" t="s">
        <v>4</v>
      </c>
      <c r="Z400" s="10" t="str">
        <f>IF(AND('Section 8'!$L$4=No,OR($BG400=FALSE,$BH400=FALSE)),Tab_NotReq,
IF(AND($A400="",$B400="",$D400="",$F400="",$H400="",$J400="",$P400="",$X400="",$AB400="",$AC400=""),"",
IF(COUNTIF($AB400:$BC400,Incomplete)&gt;=1,Incomplete_or_multiple_errors&amp;": "&amp;INDEX($AB$2:$BC$4,1,MATCH(Incomplete,$AB400:$BC400,0)),Complete)))</f>
        <v/>
      </c>
      <c r="AA400" s="27"/>
      <c r="AB400" s="10" t="str">
        <f t="shared" si="185"/>
        <v/>
      </c>
      <c r="AC400" s="10" t="str">
        <f>IF($AC$1=No,"",
IF(OR(BG400=FALSE,BH400=FALSE),"",
IF(AND(SUMPRODUCT(--(BI400:BI$1003=TRUE))=0,SUMPRODUCT(--(BJ400:BJ$1003=TRUE))=0),"",Incomplete)))</f>
        <v/>
      </c>
      <c r="AD400" s="10" t="str">
        <f t="shared" si="186"/>
        <v/>
      </c>
      <c r="AE400" s="10"/>
      <c r="AF400" s="10" t="str" cm="1">
        <f t="array" ref="AF400">IF(AF$1=No,"",IF(ISBLANK($A400)=TRUE,"",
IF(SUMPRODUCT(--('Section 11'!$C$4:$C$337=$A400))=0,Incomplete,Complete)))</f>
        <v/>
      </c>
      <c r="AG400" s="10" t="str">
        <f t="shared" si="187"/>
        <v/>
      </c>
      <c r="AH400" s="10" t="str">
        <f t="shared" si="188"/>
        <v/>
      </c>
      <c r="AI400" s="10" t="str">
        <f t="shared" si="189"/>
        <v/>
      </c>
      <c r="AJ400" s="10" t="str">
        <f t="shared" si="190"/>
        <v/>
      </c>
      <c r="AK400" s="10" t="str">
        <f t="shared" si="191"/>
        <v/>
      </c>
      <c r="AL400" s="10" t="str">
        <f t="shared" si="192"/>
        <v/>
      </c>
      <c r="AM400" s="10" t="str">
        <f t="shared" si="193"/>
        <v/>
      </c>
      <c r="AN400" s="10" t="str">
        <f t="shared" si="194"/>
        <v/>
      </c>
      <c r="AO400" s="10" t="str">
        <f t="shared" si="195"/>
        <v/>
      </c>
      <c r="AP400" s="10" t="str">
        <f t="shared" si="196"/>
        <v/>
      </c>
      <c r="AQ400" s="10" t="str">
        <f t="shared" si="197"/>
        <v/>
      </c>
      <c r="AR400" s="10" t="str">
        <f t="shared" si="198"/>
        <v/>
      </c>
      <c r="AS400" s="10" t="str">
        <f t="shared" si="199"/>
        <v/>
      </c>
      <c r="AT400" s="10" t="str">
        <f t="shared" si="200"/>
        <v/>
      </c>
      <c r="AU400" s="10" t="str">
        <f t="shared" si="201"/>
        <v/>
      </c>
      <c r="AV400" s="10" t="str">
        <f t="shared" si="202"/>
        <v/>
      </c>
      <c r="AW400" s="10" t="str">
        <f t="shared" si="203"/>
        <v/>
      </c>
      <c r="AX400" s="10" t="str">
        <f t="shared" si="204"/>
        <v/>
      </c>
      <c r="AY400" s="10" t="str">
        <f t="shared" si="205"/>
        <v/>
      </c>
      <c r="AZ400" s="10" t="str">
        <f t="shared" si="206"/>
        <v/>
      </c>
      <c r="BA400" s="10" t="str">
        <f t="shared" si="207"/>
        <v/>
      </c>
      <c r="BB400" s="10" t="str">
        <f t="shared" si="208"/>
        <v/>
      </c>
      <c r="BC400" s="10" t="str">
        <f t="shared" si="209"/>
        <v/>
      </c>
      <c r="BD400" s="10"/>
      <c r="BE400" s="10" t="str">
        <f t="shared" si="210"/>
        <v/>
      </c>
      <c r="BG400" s="10" t="b">
        <f t="shared" si="213"/>
        <v>1</v>
      </c>
      <c r="BH400" s="10" t="b">
        <f t="shared" si="211"/>
        <v>1</v>
      </c>
      <c r="BI400" s="10" t="b">
        <f t="shared" si="214"/>
        <v>0</v>
      </c>
      <c r="BJ400" s="10" t="b">
        <f t="shared" si="212"/>
        <v>0</v>
      </c>
    </row>
    <row r="401" spans="1:62" x14ac:dyDescent="0.35">
      <c r="A401" s="51"/>
      <c r="B401" s="28"/>
      <c r="C401" s="28" t="s">
        <v>4</v>
      </c>
      <c r="D401" s="28"/>
      <c r="E401" s="28" t="s">
        <v>4</v>
      </c>
      <c r="F401" s="28"/>
      <c r="G401" s="51" t="s">
        <v>4</v>
      </c>
      <c r="H401" s="28"/>
      <c r="I401" s="28" t="s">
        <v>4</v>
      </c>
      <c r="J401" s="28"/>
      <c r="K401" s="28" t="s">
        <v>4</v>
      </c>
      <c r="L401" s="28" t="s">
        <v>454</v>
      </c>
      <c r="M401" s="28"/>
      <c r="N401" s="28"/>
      <c r="O401" s="28" t="s">
        <v>4</v>
      </c>
      <c r="P401" s="51"/>
      <c r="Q401" s="28" t="s">
        <v>4</v>
      </c>
      <c r="R401" s="28"/>
      <c r="S401" s="28" t="s">
        <v>4</v>
      </c>
      <c r="T401" s="28"/>
      <c r="U401" s="28" t="s">
        <v>4</v>
      </c>
      <c r="V401" s="28"/>
      <c r="W401" s="28" t="s">
        <v>4</v>
      </c>
      <c r="X401" s="28"/>
      <c r="Y401" s="28" t="s">
        <v>4</v>
      </c>
      <c r="Z401" s="10" t="str">
        <f>IF(AND('Section 8'!$L$4=No,OR($BG401=FALSE,$BH401=FALSE)),Tab_NotReq,
IF(AND($A401="",$B401="",$D401="",$F401="",$H401="",$J401="",$P401="",$X401="",$AB401="",$AC401=""),"",
IF(COUNTIF($AB401:$BC401,Incomplete)&gt;=1,Incomplete_or_multiple_errors&amp;": "&amp;INDEX($AB$2:$BC$4,1,MATCH(Incomplete,$AB401:$BC401,0)),Complete)))</f>
        <v/>
      </c>
      <c r="AA401" s="27"/>
      <c r="AB401" s="10" t="str">
        <f t="shared" si="185"/>
        <v/>
      </c>
      <c r="AC401" s="10" t="str">
        <f>IF($AC$1=No,"",
IF(OR(BG401=FALSE,BH401=FALSE),"",
IF(AND(SUMPRODUCT(--(BI401:BI$1003=TRUE))=0,SUMPRODUCT(--(BJ401:BJ$1003=TRUE))=0),"",Incomplete)))</f>
        <v/>
      </c>
      <c r="AD401" s="10" t="str">
        <f t="shared" si="186"/>
        <v/>
      </c>
      <c r="AE401" s="10"/>
      <c r="AF401" s="10" t="str" cm="1">
        <f t="array" ref="AF401">IF(AF$1=No,"",IF(ISBLANK($A401)=TRUE,"",
IF(SUMPRODUCT(--('Section 11'!$C$4:$C$337=$A401))=0,Incomplete,Complete)))</f>
        <v/>
      </c>
      <c r="AG401" s="10" t="str">
        <f t="shared" si="187"/>
        <v/>
      </c>
      <c r="AH401" s="10" t="str">
        <f t="shared" si="188"/>
        <v/>
      </c>
      <c r="AI401" s="10" t="str">
        <f t="shared" si="189"/>
        <v/>
      </c>
      <c r="AJ401" s="10" t="str">
        <f t="shared" si="190"/>
        <v/>
      </c>
      <c r="AK401" s="10" t="str">
        <f t="shared" si="191"/>
        <v/>
      </c>
      <c r="AL401" s="10" t="str">
        <f t="shared" si="192"/>
        <v/>
      </c>
      <c r="AM401" s="10" t="str">
        <f t="shared" si="193"/>
        <v/>
      </c>
      <c r="AN401" s="10" t="str">
        <f t="shared" si="194"/>
        <v/>
      </c>
      <c r="AO401" s="10" t="str">
        <f t="shared" si="195"/>
        <v/>
      </c>
      <c r="AP401" s="10" t="str">
        <f t="shared" si="196"/>
        <v/>
      </c>
      <c r="AQ401" s="10" t="str">
        <f t="shared" si="197"/>
        <v/>
      </c>
      <c r="AR401" s="10" t="str">
        <f t="shared" si="198"/>
        <v/>
      </c>
      <c r="AS401" s="10" t="str">
        <f t="shared" si="199"/>
        <v/>
      </c>
      <c r="AT401" s="10" t="str">
        <f t="shared" si="200"/>
        <v/>
      </c>
      <c r="AU401" s="10" t="str">
        <f t="shared" si="201"/>
        <v/>
      </c>
      <c r="AV401" s="10" t="str">
        <f t="shared" si="202"/>
        <v/>
      </c>
      <c r="AW401" s="10" t="str">
        <f t="shared" si="203"/>
        <v/>
      </c>
      <c r="AX401" s="10" t="str">
        <f t="shared" si="204"/>
        <v/>
      </c>
      <c r="AY401" s="10" t="str">
        <f t="shared" si="205"/>
        <v/>
      </c>
      <c r="AZ401" s="10" t="str">
        <f t="shared" si="206"/>
        <v/>
      </c>
      <c r="BA401" s="10" t="str">
        <f t="shared" si="207"/>
        <v/>
      </c>
      <c r="BB401" s="10" t="str">
        <f t="shared" si="208"/>
        <v/>
      </c>
      <c r="BC401" s="10" t="str">
        <f t="shared" si="209"/>
        <v/>
      </c>
      <c r="BD401" s="10"/>
      <c r="BE401" s="10" t="str">
        <f t="shared" si="210"/>
        <v/>
      </c>
      <c r="BG401" s="10" t="b">
        <f t="shared" si="213"/>
        <v>1</v>
      </c>
      <c r="BH401" s="10" t="b">
        <f t="shared" si="211"/>
        <v>1</v>
      </c>
      <c r="BI401" s="10" t="b">
        <f t="shared" si="214"/>
        <v>0</v>
      </c>
      <c r="BJ401" s="10" t="b">
        <f t="shared" si="212"/>
        <v>0</v>
      </c>
    </row>
    <row r="402" spans="1:62" x14ac:dyDescent="0.35">
      <c r="A402" s="51"/>
      <c r="B402" s="28"/>
      <c r="C402" s="28" t="s">
        <v>4</v>
      </c>
      <c r="D402" s="28"/>
      <c r="E402" s="28" t="s">
        <v>4</v>
      </c>
      <c r="F402" s="28"/>
      <c r="G402" s="51" t="s">
        <v>4</v>
      </c>
      <c r="H402" s="28"/>
      <c r="I402" s="28" t="s">
        <v>4</v>
      </c>
      <c r="J402" s="28"/>
      <c r="K402" s="28" t="s">
        <v>4</v>
      </c>
      <c r="L402" s="28" t="s">
        <v>454</v>
      </c>
      <c r="M402" s="28"/>
      <c r="N402" s="28"/>
      <c r="O402" s="28" t="s">
        <v>4</v>
      </c>
      <c r="P402" s="51"/>
      <c r="Q402" s="28" t="s">
        <v>4</v>
      </c>
      <c r="R402" s="28"/>
      <c r="S402" s="28" t="s">
        <v>4</v>
      </c>
      <c r="T402" s="28"/>
      <c r="U402" s="28" t="s">
        <v>4</v>
      </c>
      <c r="V402" s="28"/>
      <c r="W402" s="28" t="s">
        <v>4</v>
      </c>
      <c r="X402" s="28"/>
      <c r="Y402" s="28" t="s">
        <v>4</v>
      </c>
      <c r="Z402" s="10" t="str">
        <f>IF(AND('Section 8'!$L$4=No,OR($BG402=FALSE,$BH402=FALSE)),Tab_NotReq,
IF(AND($A402="",$B402="",$D402="",$F402="",$H402="",$J402="",$P402="",$X402="",$AB402="",$AC402=""),"",
IF(COUNTIF($AB402:$BC402,Incomplete)&gt;=1,Incomplete_or_multiple_errors&amp;": "&amp;INDEX($AB$2:$BC$4,1,MATCH(Incomplete,$AB402:$BC402,0)),Complete)))</f>
        <v/>
      </c>
      <c r="AA402" s="27"/>
      <c r="AB402" s="10" t="str">
        <f t="shared" si="185"/>
        <v/>
      </c>
      <c r="AC402" s="10" t="str">
        <f>IF($AC$1=No,"",
IF(OR(BG402=FALSE,BH402=FALSE),"",
IF(AND(SUMPRODUCT(--(BI402:BI$1003=TRUE))=0,SUMPRODUCT(--(BJ402:BJ$1003=TRUE))=0),"",Incomplete)))</f>
        <v/>
      </c>
      <c r="AD402" s="10" t="str">
        <f t="shared" si="186"/>
        <v/>
      </c>
      <c r="AE402" s="10"/>
      <c r="AF402" s="10" t="str" cm="1">
        <f t="array" ref="AF402">IF(AF$1=No,"",IF(ISBLANK($A402)=TRUE,"",
IF(SUMPRODUCT(--('Section 11'!$C$4:$C$337=$A402))=0,Incomplete,Complete)))</f>
        <v/>
      </c>
      <c r="AG402" s="10" t="str">
        <f t="shared" si="187"/>
        <v/>
      </c>
      <c r="AH402" s="10" t="str">
        <f t="shared" si="188"/>
        <v/>
      </c>
      <c r="AI402" s="10" t="str">
        <f t="shared" si="189"/>
        <v/>
      </c>
      <c r="AJ402" s="10" t="str">
        <f t="shared" si="190"/>
        <v/>
      </c>
      <c r="AK402" s="10" t="str">
        <f t="shared" si="191"/>
        <v/>
      </c>
      <c r="AL402" s="10" t="str">
        <f t="shared" si="192"/>
        <v/>
      </c>
      <c r="AM402" s="10" t="str">
        <f t="shared" si="193"/>
        <v/>
      </c>
      <c r="AN402" s="10" t="str">
        <f t="shared" si="194"/>
        <v/>
      </c>
      <c r="AO402" s="10" t="str">
        <f t="shared" si="195"/>
        <v/>
      </c>
      <c r="AP402" s="10" t="str">
        <f t="shared" si="196"/>
        <v/>
      </c>
      <c r="AQ402" s="10" t="str">
        <f t="shared" si="197"/>
        <v/>
      </c>
      <c r="AR402" s="10" t="str">
        <f t="shared" si="198"/>
        <v/>
      </c>
      <c r="AS402" s="10" t="str">
        <f t="shared" si="199"/>
        <v/>
      </c>
      <c r="AT402" s="10" t="str">
        <f t="shared" si="200"/>
        <v/>
      </c>
      <c r="AU402" s="10" t="str">
        <f t="shared" si="201"/>
        <v/>
      </c>
      <c r="AV402" s="10" t="str">
        <f t="shared" si="202"/>
        <v/>
      </c>
      <c r="AW402" s="10" t="str">
        <f t="shared" si="203"/>
        <v/>
      </c>
      <c r="AX402" s="10" t="str">
        <f t="shared" si="204"/>
        <v/>
      </c>
      <c r="AY402" s="10" t="str">
        <f t="shared" si="205"/>
        <v/>
      </c>
      <c r="AZ402" s="10" t="str">
        <f t="shared" si="206"/>
        <v/>
      </c>
      <c r="BA402" s="10" t="str">
        <f t="shared" si="207"/>
        <v/>
      </c>
      <c r="BB402" s="10" t="str">
        <f t="shared" si="208"/>
        <v/>
      </c>
      <c r="BC402" s="10" t="str">
        <f t="shared" si="209"/>
        <v/>
      </c>
      <c r="BD402" s="10"/>
      <c r="BE402" s="10" t="str">
        <f t="shared" si="210"/>
        <v/>
      </c>
      <c r="BG402" s="10" t="b">
        <f t="shared" si="213"/>
        <v>1</v>
      </c>
      <c r="BH402" s="10" t="b">
        <f t="shared" si="211"/>
        <v>1</v>
      </c>
      <c r="BI402" s="10" t="b">
        <f t="shared" si="214"/>
        <v>0</v>
      </c>
      <c r="BJ402" s="10" t="b">
        <f t="shared" si="212"/>
        <v>0</v>
      </c>
    </row>
    <row r="403" spans="1:62" x14ac:dyDescent="0.35">
      <c r="A403" s="51"/>
      <c r="B403" s="28"/>
      <c r="C403" s="28" t="s">
        <v>4</v>
      </c>
      <c r="D403" s="28"/>
      <c r="E403" s="28" t="s">
        <v>4</v>
      </c>
      <c r="F403" s="28"/>
      <c r="G403" s="51" t="s">
        <v>4</v>
      </c>
      <c r="H403" s="28"/>
      <c r="I403" s="28" t="s">
        <v>4</v>
      </c>
      <c r="J403" s="28"/>
      <c r="K403" s="28" t="s">
        <v>4</v>
      </c>
      <c r="L403" s="28" t="s">
        <v>454</v>
      </c>
      <c r="M403" s="28"/>
      <c r="N403" s="28"/>
      <c r="O403" s="28" t="s">
        <v>4</v>
      </c>
      <c r="P403" s="51"/>
      <c r="Q403" s="28" t="s">
        <v>4</v>
      </c>
      <c r="R403" s="28"/>
      <c r="S403" s="28" t="s">
        <v>4</v>
      </c>
      <c r="T403" s="28"/>
      <c r="U403" s="28" t="s">
        <v>4</v>
      </c>
      <c r="V403" s="28"/>
      <c r="W403" s="28" t="s">
        <v>4</v>
      </c>
      <c r="X403" s="28"/>
      <c r="Y403" s="28" t="s">
        <v>4</v>
      </c>
      <c r="Z403" s="10" t="str">
        <f>IF(AND('Section 8'!$L$4=No,OR($BG403=FALSE,$BH403=FALSE)),Tab_NotReq,
IF(AND($A403="",$B403="",$D403="",$F403="",$H403="",$J403="",$P403="",$X403="",$AB403="",$AC403=""),"",
IF(COUNTIF($AB403:$BC403,Incomplete)&gt;=1,Incomplete_or_multiple_errors&amp;": "&amp;INDEX($AB$2:$BC$4,1,MATCH(Incomplete,$AB403:$BC403,0)),Complete)))</f>
        <v/>
      </c>
      <c r="AA403" s="27"/>
      <c r="AB403" s="10" t="str">
        <f t="shared" si="185"/>
        <v/>
      </c>
      <c r="AC403" s="10" t="str">
        <f>IF($AC$1=No,"",
IF(OR(BG403=FALSE,BH403=FALSE),"",
IF(AND(SUMPRODUCT(--(BI403:BI$1003=TRUE))=0,SUMPRODUCT(--(BJ403:BJ$1003=TRUE))=0),"",Incomplete)))</f>
        <v/>
      </c>
      <c r="AD403" s="10" t="str">
        <f t="shared" si="186"/>
        <v/>
      </c>
      <c r="AE403" s="10"/>
      <c r="AF403" s="10" t="str" cm="1">
        <f t="array" ref="AF403">IF(AF$1=No,"",IF(ISBLANK($A403)=TRUE,"",
IF(SUMPRODUCT(--('Section 11'!$C$4:$C$337=$A403))=0,Incomplete,Complete)))</f>
        <v/>
      </c>
      <c r="AG403" s="10" t="str">
        <f t="shared" si="187"/>
        <v/>
      </c>
      <c r="AH403" s="10" t="str">
        <f t="shared" si="188"/>
        <v/>
      </c>
      <c r="AI403" s="10" t="str">
        <f t="shared" si="189"/>
        <v/>
      </c>
      <c r="AJ403" s="10" t="str">
        <f t="shared" si="190"/>
        <v/>
      </c>
      <c r="AK403" s="10" t="str">
        <f t="shared" si="191"/>
        <v/>
      </c>
      <c r="AL403" s="10" t="str">
        <f t="shared" si="192"/>
        <v/>
      </c>
      <c r="AM403" s="10" t="str">
        <f t="shared" si="193"/>
        <v/>
      </c>
      <c r="AN403" s="10" t="str">
        <f t="shared" si="194"/>
        <v/>
      </c>
      <c r="AO403" s="10" t="str">
        <f t="shared" si="195"/>
        <v/>
      </c>
      <c r="AP403" s="10" t="str">
        <f t="shared" si="196"/>
        <v/>
      </c>
      <c r="AQ403" s="10" t="str">
        <f t="shared" si="197"/>
        <v/>
      </c>
      <c r="AR403" s="10" t="str">
        <f t="shared" si="198"/>
        <v/>
      </c>
      <c r="AS403" s="10" t="str">
        <f t="shared" si="199"/>
        <v/>
      </c>
      <c r="AT403" s="10" t="str">
        <f t="shared" si="200"/>
        <v/>
      </c>
      <c r="AU403" s="10" t="str">
        <f t="shared" si="201"/>
        <v/>
      </c>
      <c r="AV403" s="10" t="str">
        <f t="shared" si="202"/>
        <v/>
      </c>
      <c r="AW403" s="10" t="str">
        <f t="shared" si="203"/>
        <v/>
      </c>
      <c r="AX403" s="10" t="str">
        <f t="shared" si="204"/>
        <v/>
      </c>
      <c r="AY403" s="10" t="str">
        <f t="shared" si="205"/>
        <v/>
      </c>
      <c r="AZ403" s="10" t="str">
        <f t="shared" si="206"/>
        <v/>
      </c>
      <c r="BA403" s="10" t="str">
        <f t="shared" si="207"/>
        <v/>
      </c>
      <c r="BB403" s="10" t="str">
        <f t="shared" si="208"/>
        <v/>
      </c>
      <c r="BC403" s="10" t="str">
        <f t="shared" si="209"/>
        <v/>
      </c>
      <c r="BD403" s="10"/>
      <c r="BE403" s="10" t="str">
        <f t="shared" si="210"/>
        <v/>
      </c>
      <c r="BG403" s="10" t="b">
        <f t="shared" si="213"/>
        <v>1</v>
      </c>
      <c r="BH403" s="10" t="b">
        <f t="shared" si="211"/>
        <v>1</v>
      </c>
      <c r="BI403" s="10" t="b">
        <f t="shared" si="214"/>
        <v>0</v>
      </c>
      <c r="BJ403" s="10" t="b">
        <f t="shared" si="212"/>
        <v>0</v>
      </c>
    </row>
    <row r="404" spans="1:62" x14ac:dyDescent="0.35">
      <c r="A404" s="51"/>
      <c r="B404" s="28"/>
      <c r="C404" s="28" t="s">
        <v>4</v>
      </c>
      <c r="D404" s="28"/>
      <c r="E404" s="28" t="s">
        <v>4</v>
      </c>
      <c r="F404" s="28"/>
      <c r="G404" s="51" t="s">
        <v>4</v>
      </c>
      <c r="H404" s="28"/>
      <c r="I404" s="28" t="s">
        <v>4</v>
      </c>
      <c r="J404" s="28"/>
      <c r="K404" s="28" t="s">
        <v>4</v>
      </c>
      <c r="L404" s="28" t="s">
        <v>454</v>
      </c>
      <c r="M404" s="28"/>
      <c r="N404" s="28"/>
      <c r="O404" s="28" t="s">
        <v>4</v>
      </c>
      <c r="P404" s="51"/>
      <c r="Q404" s="28" t="s">
        <v>4</v>
      </c>
      <c r="R404" s="28"/>
      <c r="S404" s="28" t="s">
        <v>4</v>
      </c>
      <c r="T404" s="28"/>
      <c r="U404" s="28" t="s">
        <v>4</v>
      </c>
      <c r="V404" s="28"/>
      <c r="W404" s="28" t="s">
        <v>4</v>
      </c>
      <c r="X404" s="28"/>
      <c r="Y404" s="28" t="s">
        <v>4</v>
      </c>
      <c r="Z404" s="10" t="str">
        <f>IF(AND('Section 8'!$L$4=No,OR($BG404=FALSE,$BH404=FALSE)),Tab_NotReq,
IF(AND($A404="",$B404="",$D404="",$F404="",$H404="",$J404="",$P404="",$X404="",$AB404="",$AC404=""),"",
IF(COUNTIF($AB404:$BC404,Incomplete)&gt;=1,Incomplete_or_multiple_errors&amp;": "&amp;INDEX($AB$2:$BC$4,1,MATCH(Incomplete,$AB404:$BC404,0)),Complete)))</f>
        <v/>
      </c>
      <c r="AA404" s="27"/>
      <c r="AB404" s="10" t="str">
        <f t="shared" si="185"/>
        <v/>
      </c>
      <c r="AC404" s="10" t="str">
        <f>IF($AC$1=No,"",
IF(OR(BG404=FALSE,BH404=FALSE),"",
IF(AND(SUMPRODUCT(--(BI404:BI$1003=TRUE))=0,SUMPRODUCT(--(BJ404:BJ$1003=TRUE))=0),"",Incomplete)))</f>
        <v/>
      </c>
      <c r="AD404" s="10" t="str">
        <f t="shared" si="186"/>
        <v/>
      </c>
      <c r="AE404" s="10"/>
      <c r="AF404" s="10" t="str" cm="1">
        <f t="array" ref="AF404">IF(AF$1=No,"",IF(ISBLANK($A404)=TRUE,"",
IF(SUMPRODUCT(--('Section 11'!$C$4:$C$337=$A404))=0,Incomplete,Complete)))</f>
        <v/>
      </c>
      <c r="AG404" s="10" t="str">
        <f t="shared" si="187"/>
        <v/>
      </c>
      <c r="AH404" s="10" t="str">
        <f t="shared" si="188"/>
        <v/>
      </c>
      <c r="AI404" s="10" t="str">
        <f t="shared" si="189"/>
        <v/>
      </c>
      <c r="AJ404" s="10" t="str">
        <f t="shared" si="190"/>
        <v/>
      </c>
      <c r="AK404" s="10" t="str">
        <f t="shared" si="191"/>
        <v/>
      </c>
      <c r="AL404" s="10" t="str">
        <f t="shared" si="192"/>
        <v/>
      </c>
      <c r="AM404" s="10" t="str">
        <f t="shared" si="193"/>
        <v/>
      </c>
      <c r="AN404" s="10" t="str">
        <f t="shared" si="194"/>
        <v/>
      </c>
      <c r="AO404" s="10" t="str">
        <f t="shared" si="195"/>
        <v/>
      </c>
      <c r="AP404" s="10" t="str">
        <f t="shared" si="196"/>
        <v/>
      </c>
      <c r="AQ404" s="10" t="str">
        <f t="shared" si="197"/>
        <v/>
      </c>
      <c r="AR404" s="10" t="str">
        <f t="shared" si="198"/>
        <v/>
      </c>
      <c r="AS404" s="10" t="str">
        <f t="shared" si="199"/>
        <v/>
      </c>
      <c r="AT404" s="10" t="str">
        <f t="shared" si="200"/>
        <v/>
      </c>
      <c r="AU404" s="10" t="str">
        <f t="shared" si="201"/>
        <v/>
      </c>
      <c r="AV404" s="10" t="str">
        <f t="shared" si="202"/>
        <v/>
      </c>
      <c r="AW404" s="10" t="str">
        <f t="shared" si="203"/>
        <v/>
      </c>
      <c r="AX404" s="10" t="str">
        <f t="shared" si="204"/>
        <v/>
      </c>
      <c r="AY404" s="10" t="str">
        <f t="shared" si="205"/>
        <v/>
      </c>
      <c r="AZ404" s="10" t="str">
        <f t="shared" si="206"/>
        <v/>
      </c>
      <c r="BA404" s="10" t="str">
        <f t="shared" si="207"/>
        <v/>
      </c>
      <c r="BB404" s="10" t="str">
        <f t="shared" si="208"/>
        <v/>
      </c>
      <c r="BC404" s="10" t="str">
        <f t="shared" si="209"/>
        <v/>
      </c>
      <c r="BD404" s="10"/>
      <c r="BE404" s="10" t="str">
        <f t="shared" si="210"/>
        <v/>
      </c>
      <c r="BG404" s="10" t="b">
        <f t="shared" si="213"/>
        <v>1</v>
      </c>
      <c r="BH404" s="10" t="b">
        <f t="shared" si="211"/>
        <v>1</v>
      </c>
      <c r="BI404" s="10" t="b">
        <f t="shared" si="214"/>
        <v>0</v>
      </c>
      <c r="BJ404" s="10" t="b">
        <f t="shared" si="212"/>
        <v>0</v>
      </c>
    </row>
    <row r="405" spans="1:62" x14ac:dyDescent="0.35">
      <c r="A405" s="51"/>
      <c r="B405" s="28"/>
      <c r="C405" s="28" t="s">
        <v>4</v>
      </c>
      <c r="D405" s="28"/>
      <c r="E405" s="28" t="s">
        <v>4</v>
      </c>
      <c r="F405" s="28"/>
      <c r="G405" s="51" t="s">
        <v>4</v>
      </c>
      <c r="H405" s="28"/>
      <c r="I405" s="28" t="s">
        <v>4</v>
      </c>
      <c r="J405" s="28"/>
      <c r="K405" s="28" t="s">
        <v>4</v>
      </c>
      <c r="L405" s="28" t="s">
        <v>454</v>
      </c>
      <c r="M405" s="28"/>
      <c r="N405" s="28"/>
      <c r="O405" s="28" t="s">
        <v>4</v>
      </c>
      <c r="P405" s="51"/>
      <c r="Q405" s="28" t="s">
        <v>4</v>
      </c>
      <c r="R405" s="28"/>
      <c r="S405" s="28" t="s">
        <v>4</v>
      </c>
      <c r="T405" s="28"/>
      <c r="U405" s="28" t="s">
        <v>4</v>
      </c>
      <c r="V405" s="28"/>
      <c r="W405" s="28" t="s">
        <v>4</v>
      </c>
      <c r="X405" s="28"/>
      <c r="Y405" s="28" t="s">
        <v>4</v>
      </c>
      <c r="Z405" s="10" t="str">
        <f>IF(AND('Section 8'!$L$4=No,OR($BG405=FALSE,$BH405=FALSE)),Tab_NotReq,
IF(AND($A405="",$B405="",$D405="",$F405="",$H405="",$J405="",$P405="",$X405="",$AB405="",$AC405=""),"",
IF(COUNTIF($AB405:$BC405,Incomplete)&gt;=1,Incomplete_or_multiple_errors&amp;": "&amp;INDEX($AB$2:$BC$4,1,MATCH(Incomplete,$AB405:$BC405,0)),Complete)))</f>
        <v/>
      </c>
      <c r="AA405" s="27"/>
      <c r="AB405" s="10" t="str">
        <f t="shared" si="185"/>
        <v/>
      </c>
      <c r="AC405" s="10" t="str">
        <f>IF($AC$1=No,"",
IF(OR(BG405=FALSE,BH405=FALSE),"",
IF(AND(SUMPRODUCT(--(BI405:BI$1003=TRUE))=0,SUMPRODUCT(--(BJ405:BJ$1003=TRUE))=0),"",Incomplete)))</f>
        <v/>
      </c>
      <c r="AD405" s="10" t="str">
        <f t="shared" si="186"/>
        <v/>
      </c>
      <c r="AE405" s="10"/>
      <c r="AF405" s="10" t="str" cm="1">
        <f t="array" ref="AF405">IF(AF$1=No,"",IF(ISBLANK($A405)=TRUE,"",
IF(SUMPRODUCT(--('Section 11'!$C$4:$C$337=$A405))=0,Incomplete,Complete)))</f>
        <v/>
      </c>
      <c r="AG405" s="10" t="str">
        <f t="shared" si="187"/>
        <v/>
      </c>
      <c r="AH405" s="10" t="str">
        <f t="shared" si="188"/>
        <v/>
      </c>
      <c r="AI405" s="10" t="str">
        <f t="shared" si="189"/>
        <v/>
      </c>
      <c r="AJ405" s="10" t="str">
        <f t="shared" si="190"/>
        <v/>
      </c>
      <c r="AK405" s="10" t="str">
        <f t="shared" si="191"/>
        <v/>
      </c>
      <c r="AL405" s="10" t="str">
        <f t="shared" si="192"/>
        <v/>
      </c>
      <c r="AM405" s="10" t="str">
        <f t="shared" si="193"/>
        <v/>
      </c>
      <c r="AN405" s="10" t="str">
        <f t="shared" si="194"/>
        <v/>
      </c>
      <c r="AO405" s="10" t="str">
        <f t="shared" si="195"/>
        <v/>
      </c>
      <c r="AP405" s="10" t="str">
        <f t="shared" si="196"/>
        <v/>
      </c>
      <c r="AQ405" s="10" t="str">
        <f t="shared" si="197"/>
        <v/>
      </c>
      <c r="AR405" s="10" t="str">
        <f t="shared" si="198"/>
        <v/>
      </c>
      <c r="AS405" s="10" t="str">
        <f t="shared" si="199"/>
        <v/>
      </c>
      <c r="AT405" s="10" t="str">
        <f t="shared" si="200"/>
        <v/>
      </c>
      <c r="AU405" s="10" t="str">
        <f t="shared" si="201"/>
        <v/>
      </c>
      <c r="AV405" s="10" t="str">
        <f t="shared" si="202"/>
        <v/>
      </c>
      <c r="AW405" s="10" t="str">
        <f t="shared" si="203"/>
        <v/>
      </c>
      <c r="AX405" s="10" t="str">
        <f t="shared" si="204"/>
        <v/>
      </c>
      <c r="AY405" s="10" t="str">
        <f t="shared" si="205"/>
        <v/>
      </c>
      <c r="AZ405" s="10" t="str">
        <f t="shared" si="206"/>
        <v/>
      </c>
      <c r="BA405" s="10" t="str">
        <f t="shared" si="207"/>
        <v/>
      </c>
      <c r="BB405" s="10" t="str">
        <f t="shared" si="208"/>
        <v/>
      </c>
      <c r="BC405" s="10" t="str">
        <f t="shared" si="209"/>
        <v/>
      </c>
      <c r="BD405" s="10"/>
      <c r="BE405" s="10" t="str">
        <f t="shared" si="210"/>
        <v/>
      </c>
      <c r="BG405" s="10" t="b">
        <f t="shared" si="213"/>
        <v>1</v>
      </c>
      <c r="BH405" s="10" t="b">
        <f t="shared" si="211"/>
        <v>1</v>
      </c>
      <c r="BI405" s="10" t="b">
        <f t="shared" si="214"/>
        <v>0</v>
      </c>
      <c r="BJ405" s="10" t="b">
        <f t="shared" si="212"/>
        <v>0</v>
      </c>
    </row>
    <row r="406" spans="1:62" x14ac:dyDescent="0.35">
      <c r="A406" s="51"/>
      <c r="B406" s="28"/>
      <c r="C406" s="28" t="s">
        <v>4</v>
      </c>
      <c r="D406" s="28"/>
      <c r="E406" s="28" t="s">
        <v>4</v>
      </c>
      <c r="F406" s="28"/>
      <c r="G406" s="51" t="s">
        <v>4</v>
      </c>
      <c r="H406" s="28"/>
      <c r="I406" s="28" t="s">
        <v>4</v>
      </c>
      <c r="J406" s="28"/>
      <c r="K406" s="28" t="s">
        <v>4</v>
      </c>
      <c r="L406" s="28" t="s">
        <v>454</v>
      </c>
      <c r="M406" s="28"/>
      <c r="N406" s="28"/>
      <c r="O406" s="28" t="s">
        <v>4</v>
      </c>
      <c r="P406" s="51"/>
      <c r="Q406" s="28" t="s">
        <v>4</v>
      </c>
      <c r="R406" s="28"/>
      <c r="S406" s="28" t="s">
        <v>4</v>
      </c>
      <c r="T406" s="28"/>
      <c r="U406" s="28" t="s">
        <v>4</v>
      </c>
      <c r="V406" s="28"/>
      <c r="W406" s="28" t="s">
        <v>4</v>
      </c>
      <c r="X406" s="28"/>
      <c r="Y406" s="28" t="s">
        <v>4</v>
      </c>
      <c r="Z406" s="10" t="str">
        <f>IF(AND('Section 8'!$L$4=No,OR($BG406=FALSE,$BH406=FALSE)),Tab_NotReq,
IF(AND($A406="",$B406="",$D406="",$F406="",$H406="",$J406="",$P406="",$X406="",$AB406="",$AC406=""),"",
IF(COUNTIF($AB406:$BC406,Incomplete)&gt;=1,Incomplete_or_multiple_errors&amp;": "&amp;INDEX($AB$2:$BC$4,1,MATCH(Incomplete,$AB406:$BC406,0)),Complete)))</f>
        <v/>
      </c>
      <c r="AA406" s="27"/>
      <c r="AB406" s="10" t="str">
        <f t="shared" si="185"/>
        <v/>
      </c>
      <c r="AC406" s="10" t="str">
        <f>IF($AC$1=No,"",
IF(OR(BG406=FALSE,BH406=FALSE),"",
IF(AND(SUMPRODUCT(--(BI406:BI$1003=TRUE))=0,SUMPRODUCT(--(BJ406:BJ$1003=TRUE))=0),"",Incomplete)))</f>
        <v/>
      </c>
      <c r="AD406" s="10" t="str">
        <f t="shared" si="186"/>
        <v/>
      </c>
      <c r="AE406" s="10"/>
      <c r="AF406" s="10" t="str" cm="1">
        <f t="array" ref="AF406">IF(AF$1=No,"",IF(ISBLANK($A406)=TRUE,"",
IF(SUMPRODUCT(--('Section 11'!$C$4:$C$337=$A406))=0,Incomplete,Complete)))</f>
        <v/>
      </c>
      <c r="AG406" s="10" t="str">
        <f t="shared" si="187"/>
        <v/>
      </c>
      <c r="AH406" s="10" t="str">
        <f t="shared" si="188"/>
        <v/>
      </c>
      <c r="AI406" s="10" t="str">
        <f t="shared" si="189"/>
        <v/>
      </c>
      <c r="AJ406" s="10" t="str">
        <f t="shared" si="190"/>
        <v/>
      </c>
      <c r="AK406" s="10" t="str">
        <f t="shared" si="191"/>
        <v/>
      </c>
      <c r="AL406" s="10" t="str">
        <f t="shared" si="192"/>
        <v/>
      </c>
      <c r="AM406" s="10" t="str">
        <f t="shared" si="193"/>
        <v/>
      </c>
      <c r="AN406" s="10" t="str">
        <f t="shared" si="194"/>
        <v/>
      </c>
      <c r="AO406" s="10" t="str">
        <f t="shared" si="195"/>
        <v/>
      </c>
      <c r="AP406" s="10" t="str">
        <f t="shared" si="196"/>
        <v/>
      </c>
      <c r="AQ406" s="10" t="str">
        <f t="shared" si="197"/>
        <v/>
      </c>
      <c r="AR406" s="10" t="str">
        <f t="shared" si="198"/>
        <v/>
      </c>
      <c r="AS406" s="10" t="str">
        <f t="shared" si="199"/>
        <v/>
      </c>
      <c r="AT406" s="10" t="str">
        <f t="shared" si="200"/>
        <v/>
      </c>
      <c r="AU406" s="10" t="str">
        <f t="shared" si="201"/>
        <v/>
      </c>
      <c r="AV406" s="10" t="str">
        <f t="shared" si="202"/>
        <v/>
      </c>
      <c r="AW406" s="10" t="str">
        <f t="shared" si="203"/>
        <v/>
      </c>
      <c r="AX406" s="10" t="str">
        <f t="shared" si="204"/>
        <v/>
      </c>
      <c r="AY406" s="10" t="str">
        <f t="shared" si="205"/>
        <v/>
      </c>
      <c r="AZ406" s="10" t="str">
        <f t="shared" si="206"/>
        <v/>
      </c>
      <c r="BA406" s="10" t="str">
        <f t="shared" si="207"/>
        <v/>
      </c>
      <c r="BB406" s="10" t="str">
        <f t="shared" si="208"/>
        <v/>
      </c>
      <c r="BC406" s="10" t="str">
        <f t="shared" si="209"/>
        <v/>
      </c>
      <c r="BD406" s="10"/>
      <c r="BE406" s="10" t="str">
        <f t="shared" si="210"/>
        <v/>
      </c>
      <c r="BG406" s="10" t="b">
        <f t="shared" si="213"/>
        <v>1</v>
      </c>
      <c r="BH406" s="10" t="b">
        <f t="shared" si="211"/>
        <v>1</v>
      </c>
      <c r="BI406" s="10" t="b">
        <f t="shared" si="214"/>
        <v>0</v>
      </c>
      <c r="BJ406" s="10" t="b">
        <f t="shared" si="212"/>
        <v>0</v>
      </c>
    </row>
    <row r="407" spans="1:62" x14ac:dyDescent="0.35">
      <c r="A407" s="51"/>
      <c r="B407" s="28"/>
      <c r="C407" s="28" t="s">
        <v>4</v>
      </c>
      <c r="D407" s="28"/>
      <c r="E407" s="28" t="s">
        <v>4</v>
      </c>
      <c r="F407" s="28"/>
      <c r="G407" s="51" t="s">
        <v>4</v>
      </c>
      <c r="H407" s="28"/>
      <c r="I407" s="28" t="s">
        <v>4</v>
      </c>
      <c r="J407" s="28"/>
      <c r="K407" s="28" t="s">
        <v>4</v>
      </c>
      <c r="L407" s="28" t="s">
        <v>454</v>
      </c>
      <c r="M407" s="28"/>
      <c r="N407" s="28"/>
      <c r="O407" s="28" t="s">
        <v>4</v>
      </c>
      <c r="P407" s="51"/>
      <c r="Q407" s="28" t="s">
        <v>4</v>
      </c>
      <c r="R407" s="28"/>
      <c r="S407" s="28" t="s">
        <v>4</v>
      </c>
      <c r="T407" s="28"/>
      <c r="U407" s="28" t="s">
        <v>4</v>
      </c>
      <c r="V407" s="28"/>
      <c r="W407" s="28" t="s">
        <v>4</v>
      </c>
      <c r="X407" s="28"/>
      <c r="Y407" s="28" t="s">
        <v>4</v>
      </c>
      <c r="Z407" s="10" t="str">
        <f>IF(AND('Section 8'!$L$4=No,OR($BG407=FALSE,$BH407=FALSE)),Tab_NotReq,
IF(AND($A407="",$B407="",$D407="",$F407="",$H407="",$J407="",$P407="",$X407="",$AB407="",$AC407=""),"",
IF(COUNTIF($AB407:$BC407,Incomplete)&gt;=1,Incomplete_or_multiple_errors&amp;": "&amp;INDEX($AB$2:$BC$4,1,MATCH(Incomplete,$AB407:$BC407,0)),Complete)))</f>
        <v/>
      </c>
      <c r="AA407" s="27"/>
      <c r="AB407" s="10" t="str">
        <f t="shared" si="185"/>
        <v/>
      </c>
      <c r="AC407" s="10" t="str">
        <f>IF($AC$1=No,"",
IF(OR(BG407=FALSE,BH407=FALSE),"",
IF(AND(SUMPRODUCT(--(BI407:BI$1003=TRUE))=0,SUMPRODUCT(--(BJ407:BJ$1003=TRUE))=0),"",Incomplete)))</f>
        <v/>
      </c>
      <c r="AD407" s="10" t="str">
        <f t="shared" si="186"/>
        <v/>
      </c>
      <c r="AE407" s="10"/>
      <c r="AF407" s="10" t="str" cm="1">
        <f t="array" ref="AF407">IF(AF$1=No,"",IF(ISBLANK($A407)=TRUE,"",
IF(SUMPRODUCT(--('Section 11'!$C$4:$C$337=$A407))=0,Incomplete,Complete)))</f>
        <v/>
      </c>
      <c r="AG407" s="10" t="str">
        <f t="shared" si="187"/>
        <v/>
      </c>
      <c r="AH407" s="10" t="str">
        <f t="shared" si="188"/>
        <v/>
      </c>
      <c r="AI407" s="10" t="str">
        <f t="shared" si="189"/>
        <v/>
      </c>
      <c r="AJ407" s="10" t="str">
        <f t="shared" si="190"/>
        <v/>
      </c>
      <c r="AK407" s="10" t="str">
        <f t="shared" si="191"/>
        <v/>
      </c>
      <c r="AL407" s="10" t="str">
        <f t="shared" si="192"/>
        <v/>
      </c>
      <c r="AM407" s="10" t="str">
        <f t="shared" si="193"/>
        <v/>
      </c>
      <c r="AN407" s="10" t="str">
        <f t="shared" si="194"/>
        <v/>
      </c>
      <c r="AO407" s="10" t="str">
        <f t="shared" si="195"/>
        <v/>
      </c>
      <c r="AP407" s="10" t="str">
        <f t="shared" si="196"/>
        <v/>
      </c>
      <c r="AQ407" s="10" t="str">
        <f t="shared" si="197"/>
        <v/>
      </c>
      <c r="AR407" s="10" t="str">
        <f t="shared" si="198"/>
        <v/>
      </c>
      <c r="AS407" s="10" t="str">
        <f t="shared" si="199"/>
        <v/>
      </c>
      <c r="AT407" s="10" t="str">
        <f t="shared" si="200"/>
        <v/>
      </c>
      <c r="AU407" s="10" t="str">
        <f t="shared" si="201"/>
        <v/>
      </c>
      <c r="AV407" s="10" t="str">
        <f t="shared" si="202"/>
        <v/>
      </c>
      <c r="AW407" s="10" t="str">
        <f t="shared" si="203"/>
        <v/>
      </c>
      <c r="AX407" s="10" t="str">
        <f t="shared" si="204"/>
        <v/>
      </c>
      <c r="AY407" s="10" t="str">
        <f t="shared" si="205"/>
        <v/>
      </c>
      <c r="AZ407" s="10" t="str">
        <f t="shared" si="206"/>
        <v/>
      </c>
      <c r="BA407" s="10" t="str">
        <f t="shared" si="207"/>
        <v/>
      </c>
      <c r="BB407" s="10" t="str">
        <f t="shared" si="208"/>
        <v/>
      </c>
      <c r="BC407" s="10" t="str">
        <f t="shared" si="209"/>
        <v/>
      </c>
      <c r="BD407" s="10"/>
      <c r="BE407" s="10" t="str">
        <f t="shared" si="210"/>
        <v/>
      </c>
      <c r="BG407" s="10" t="b">
        <f t="shared" si="213"/>
        <v>1</v>
      </c>
      <c r="BH407" s="10" t="b">
        <f t="shared" si="211"/>
        <v>1</v>
      </c>
      <c r="BI407" s="10" t="b">
        <f t="shared" si="214"/>
        <v>0</v>
      </c>
      <c r="BJ407" s="10" t="b">
        <f t="shared" si="212"/>
        <v>0</v>
      </c>
    </row>
    <row r="408" spans="1:62" x14ac:dyDescent="0.35">
      <c r="A408" s="51"/>
      <c r="B408" s="28"/>
      <c r="C408" s="28" t="s">
        <v>4</v>
      </c>
      <c r="D408" s="28"/>
      <c r="E408" s="28" t="s">
        <v>4</v>
      </c>
      <c r="F408" s="28"/>
      <c r="G408" s="51" t="s">
        <v>4</v>
      </c>
      <c r="H408" s="28"/>
      <c r="I408" s="28" t="s">
        <v>4</v>
      </c>
      <c r="J408" s="28"/>
      <c r="K408" s="28" t="s">
        <v>4</v>
      </c>
      <c r="L408" s="28" t="s">
        <v>454</v>
      </c>
      <c r="M408" s="28"/>
      <c r="N408" s="28"/>
      <c r="O408" s="28" t="s">
        <v>4</v>
      </c>
      <c r="P408" s="51"/>
      <c r="Q408" s="28" t="s">
        <v>4</v>
      </c>
      <c r="R408" s="28"/>
      <c r="S408" s="28" t="s">
        <v>4</v>
      </c>
      <c r="T408" s="28"/>
      <c r="U408" s="28" t="s">
        <v>4</v>
      </c>
      <c r="V408" s="28"/>
      <c r="W408" s="28" t="s">
        <v>4</v>
      </c>
      <c r="X408" s="28"/>
      <c r="Y408" s="28" t="s">
        <v>4</v>
      </c>
      <c r="Z408" s="10" t="str">
        <f>IF(AND('Section 8'!$L$4=No,OR($BG408=FALSE,$BH408=FALSE)),Tab_NotReq,
IF(AND($A408="",$B408="",$D408="",$F408="",$H408="",$J408="",$P408="",$X408="",$AB408="",$AC408=""),"",
IF(COUNTIF($AB408:$BC408,Incomplete)&gt;=1,Incomplete_or_multiple_errors&amp;": "&amp;INDEX($AB$2:$BC$4,1,MATCH(Incomplete,$AB408:$BC408,0)),Complete)))</f>
        <v/>
      </c>
      <c r="AA408" s="27"/>
      <c r="AB408" s="10" t="str">
        <f t="shared" si="185"/>
        <v/>
      </c>
      <c r="AC408" s="10" t="str">
        <f>IF($AC$1=No,"",
IF(OR(BG408=FALSE,BH408=FALSE),"",
IF(AND(SUMPRODUCT(--(BI408:BI$1003=TRUE))=0,SUMPRODUCT(--(BJ408:BJ$1003=TRUE))=0),"",Incomplete)))</f>
        <v/>
      </c>
      <c r="AD408" s="10" t="str">
        <f t="shared" si="186"/>
        <v/>
      </c>
      <c r="AE408" s="10"/>
      <c r="AF408" s="10" t="str" cm="1">
        <f t="array" ref="AF408">IF(AF$1=No,"",IF(ISBLANK($A408)=TRUE,"",
IF(SUMPRODUCT(--('Section 11'!$C$4:$C$337=$A408))=0,Incomplete,Complete)))</f>
        <v/>
      </c>
      <c r="AG408" s="10" t="str">
        <f t="shared" si="187"/>
        <v/>
      </c>
      <c r="AH408" s="10" t="str">
        <f t="shared" si="188"/>
        <v/>
      </c>
      <c r="AI408" s="10" t="str">
        <f t="shared" si="189"/>
        <v/>
      </c>
      <c r="AJ408" s="10" t="str">
        <f t="shared" si="190"/>
        <v/>
      </c>
      <c r="AK408" s="10" t="str">
        <f t="shared" si="191"/>
        <v/>
      </c>
      <c r="AL408" s="10" t="str">
        <f t="shared" si="192"/>
        <v/>
      </c>
      <c r="AM408" s="10" t="str">
        <f t="shared" si="193"/>
        <v/>
      </c>
      <c r="AN408" s="10" t="str">
        <f t="shared" si="194"/>
        <v/>
      </c>
      <c r="AO408" s="10" t="str">
        <f t="shared" si="195"/>
        <v/>
      </c>
      <c r="AP408" s="10" t="str">
        <f t="shared" si="196"/>
        <v/>
      </c>
      <c r="AQ408" s="10" t="str">
        <f t="shared" si="197"/>
        <v/>
      </c>
      <c r="AR408" s="10" t="str">
        <f t="shared" si="198"/>
        <v/>
      </c>
      <c r="AS408" s="10" t="str">
        <f t="shared" si="199"/>
        <v/>
      </c>
      <c r="AT408" s="10" t="str">
        <f t="shared" si="200"/>
        <v/>
      </c>
      <c r="AU408" s="10" t="str">
        <f t="shared" si="201"/>
        <v/>
      </c>
      <c r="AV408" s="10" t="str">
        <f t="shared" si="202"/>
        <v/>
      </c>
      <c r="AW408" s="10" t="str">
        <f t="shared" si="203"/>
        <v/>
      </c>
      <c r="AX408" s="10" t="str">
        <f t="shared" si="204"/>
        <v/>
      </c>
      <c r="AY408" s="10" t="str">
        <f t="shared" si="205"/>
        <v/>
      </c>
      <c r="AZ408" s="10" t="str">
        <f t="shared" si="206"/>
        <v/>
      </c>
      <c r="BA408" s="10" t="str">
        <f t="shared" si="207"/>
        <v/>
      </c>
      <c r="BB408" s="10" t="str">
        <f t="shared" si="208"/>
        <v/>
      </c>
      <c r="BC408" s="10" t="str">
        <f t="shared" si="209"/>
        <v/>
      </c>
      <c r="BD408" s="10"/>
      <c r="BE408" s="10" t="str">
        <f t="shared" si="210"/>
        <v/>
      </c>
      <c r="BG408" s="10" t="b">
        <f t="shared" si="213"/>
        <v>1</v>
      </c>
      <c r="BH408" s="10" t="b">
        <f t="shared" si="211"/>
        <v>1</v>
      </c>
      <c r="BI408" s="10" t="b">
        <f t="shared" si="214"/>
        <v>0</v>
      </c>
      <c r="BJ408" s="10" t="b">
        <f t="shared" si="212"/>
        <v>0</v>
      </c>
    </row>
    <row r="409" spans="1:62" x14ac:dyDescent="0.35">
      <c r="A409" s="51"/>
      <c r="B409" s="28"/>
      <c r="C409" s="28" t="s">
        <v>4</v>
      </c>
      <c r="D409" s="28"/>
      <c r="E409" s="28" t="s">
        <v>4</v>
      </c>
      <c r="F409" s="28"/>
      <c r="G409" s="51" t="s">
        <v>4</v>
      </c>
      <c r="H409" s="28"/>
      <c r="I409" s="28" t="s">
        <v>4</v>
      </c>
      <c r="J409" s="28"/>
      <c r="K409" s="28" t="s">
        <v>4</v>
      </c>
      <c r="L409" s="28" t="s">
        <v>454</v>
      </c>
      <c r="M409" s="28"/>
      <c r="N409" s="28"/>
      <c r="O409" s="28" t="s">
        <v>4</v>
      </c>
      <c r="P409" s="51"/>
      <c r="Q409" s="28" t="s">
        <v>4</v>
      </c>
      <c r="R409" s="28"/>
      <c r="S409" s="28" t="s">
        <v>4</v>
      </c>
      <c r="T409" s="28"/>
      <c r="U409" s="28" t="s">
        <v>4</v>
      </c>
      <c r="V409" s="28"/>
      <c r="W409" s="28" t="s">
        <v>4</v>
      </c>
      <c r="X409" s="28"/>
      <c r="Y409" s="28" t="s">
        <v>4</v>
      </c>
      <c r="Z409" s="10" t="str">
        <f>IF(AND('Section 8'!$L$4=No,OR($BG409=FALSE,$BH409=FALSE)),Tab_NotReq,
IF(AND($A409="",$B409="",$D409="",$F409="",$H409="",$J409="",$P409="",$X409="",$AB409="",$AC409=""),"",
IF(COUNTIF($AB409:$BC409,Incomplete)&gt;=1,Incomplete_or_multiple_errors&amp;": "&amp;INDEX($AB$2:$BC$4,1,MATCH(Incomplete,$AB409:$BC409,0)),Complete)))</f>
        <v/>
      </c>
      <c r="AA409" s="27"/>
      <c r="AB409" s="10" t="str">
        <f t="shared" si="185"/>
        <v/>
      </c>
      <c r="AC409" s="10" t="str">
        <f>IF($AC$1=No,"",
IF(OR(BG409=FALSE,BH409=FALSE),"",
IF(AND(SUMPRODUCT(--(BI409:BI$1003=TRUE))=0,SUMPRODUCT(--(BJ409:BJ$1003=TRUE))=0),"",Incomplete)))</f>
        <v/>
      </c>
      <c r="AD409" s="10" t="str">
        <f t="shared" si="186"/>
        <v/>
      </c>
      <c r="AE409" s="10"/>
      <c r="AF409" s="10" t="str" cm="1">
        <f t="array" ref="AF409">IF(AF$1=No,"",IF(ISBLANK($A409)=TRUE,"",
IF(SUMPRODUCT(--('Section 11'!$C$4:$C$337=$A409))=0,Incomplete,Complete)))</f>
        <v/>
      </c>
      <c r="AG409" s="10" t="str">
        <f t="shared" si="187"/>
        <v/>
      </c>
      <c r="AH409" s="10" t="str">
        <f t="shared" si="188"/>
        <v/>
      </c>
      <c r="AI409" s="10" t="str">
        <f t="shared" si="189"/>
        <v/>
      </c>
      <c r="AJ409" s="10" t="str">
        <f t="shared" si="190"/>
        <v/>
      </c>
      <c r="AK409" s="10" t="str">
        <f t="shared" si="191"/>
        <v/>
      </c>
      <c r="AL409" s="10" t="str">
        <f t="shared" si="192"/>
        <v/>
      </c>
      <c r="AM409" s="10" t="str">
        <f t="shared" si="193"/>
        <v/>
      </c>
      <c r="AN409" s="10" t="str">
        <f t="shared" si="194"/>
        <v/>
      </c>
      <c r="AO409" s="10" t="str">
        <f t="shared" si="195"/>
        <v/>
      </c>
      <c r="AP409" s="10" t="str">
        <f t="shared" si="196"/>
        <v/>
      </c>
      <c r="AQ409" s="10" t="str">
        <f t="shared" si="197"/>
        <v/>
      </c>
      <c r="AR409" s="10" t="str">
        <f t="shared" si="198"/>
        <v/>
      </c>
      <c r="AS409" s="10" t="str">
        <f t="shared" si="199"/>
        <v/>
      </c>
      <c r="AT409" s="10" t="str">
        <f t="shared" si="200"/>
        <v/>
      </c>
      <c r="AU409" s="10" t="str">
        <f t="shared" si="201"/>
        <v/>
      </c>
      <c r="AV409" s="10" t="str">
        <f t="shared" si="202"/>
        <v/>
      </c>
      <c r="AW409" s="10" t="str">
        <f t="shared" si="203"/>
        <v/>
      </c>
      <c r="AX409" s="10" t="str">
        <f t="shared" si="204"/>
        <v/>
      </c>
      <c r="AY409" s="10" t="str">
        <f t="shared" si="205"/>
        <v/>
      </c>
      <c r="AZ409" s="10" t="str">
        <f t="shared" si="206"/>
        <v/>
      </c>
      <c r="BA409" s="10" t="str">
        <f t="shared" si="207"/>
        <v/>
      </c>
      <c r="BB409" s="10" t="str">
        <f t="shared" si="208"/>
        <v/>
      </c>
      <c r="BC409" s="10" t="str">
        <f t="shared" si="209"/>
        <v/>
      </c>
      <c r="BD409" s="10"/>
      <c r="BE409" s="10" t="str">
        <f t="shared" si="210"/>
        <v/>
      </c>
      <c r="BG409" s="10" t="b">
        <f t="shared" si="213"/>
        <v>1</v>
      </c>
      <c r="BH409" s="10" t="b">
        <f t="shared" si="211"/>
        <v>1</v>
      </c>
      <c r="BI409" s="10" t="b">
        <f t="shared" si="214"/>
        <v>0</v>
      </c>
      <c r="BJ409" s="10" t="b">
        <f t="shared" si="212"/>
        <v>0</v>
      </c>
    </row>
    <row r="410" spans="1:62" x14ac:dyDescent="0.35">
      <c r="A410" s="51"/>
      <c r="B410" s="28"/>
      <c r="C410" s="28" t="s">
        <v>4</v>
      </c>
      <c r="D410" s="28"/>
      <c r="E410" s="28" t="s">
        <v>4</v>
      </c>
      <c r="F410" s="28"/>
      <c r="G410" s="51" t="s">
        <v>4</v>
      </c>
      <c r="H410" s="28"/>
      <c r="I410" s="28" t="s">
        <v>4</v>
      </c>
      <c r="J410" s="28"/>
      <c r="K410" s="28" t="s">
        <v>4</v>
      </c>
      <c r="L410" s="28" t="s">
        <v>454</v>
      </c>
      <c r="M410" s="28"/>
      <c r="N410" s="28"/>
      <c r="O410" s="28" t="s">
        <v>4</v>
      </c>
      <c r="P410" s="51"/>
      <c r="Q410" s="28" t="s">
        <v>4</v>
      </c>
      <c r="R410" s="28"/>
      <c r="S410" s="28" t="s">
        <v>4</v>
      </c>
      <c r="T410" s="28"/>
      <c r="U410" s="28" t="s">
        <v>4</v>
      </c>
      <c r="V410" s="28"/>
      <c r="W410" s="28" t="s">
        <v>4</v>
      </c>
      <c r="X410" s="28"/>
      <c r="Y410" s="28" t="s">
        <v>4</v>
      </c>
      <c r="Z410" s="10" t="str">
        <f>IF(AND('Section 8'!$L$4=No,OR($BG410=FALSE,$BH410=FALSE)),Tab_NotReq,
IF(AND($A410="",$B410="",$D410="",$F410="",$H410="",$J410="",$P410="",$X410="",$AB410="",$AC410=""),"",
IF(COUNTIF($AB410:$BC410,Incomplete)&gt;=1,Incomplete_or_multiple_errors&amp;": "&amp;INDEX($AB$2:$BC$4,1,MATCH(Incomplete,$AB410:$BC410,0)),Complete)))</f>
        <v/>
      </c>
      <c r="AA410" s="27"/>
      <c r="AB410" s="10" t="str">
        <f t="shared" si="185"/>
        <v/>
      </c>
      <c r="AC410" s="10" t="str">
        <f>IF($AC$1=No,"",
IF(OR(BG410=FALSE,BH410=FALSE),"",
IF(AND(SUMPRODUCT(--(BI410:BI$1003=TRUE))=0,SUMPRODUCT(--(BJ410:BJ$1003=TRUE))=0),"",Incomplete)))</f>
        <v/>
      </c>
      <c r="AD410" s="10" t="str">
        <f t="shared" si="186"/>
        <v/>
      </c>
      <c r="AE410" s="10"/>
      <c r="AF410" s="10" t="str" cm="1">
        <f t="array" ref="AF410">IF(AF$1=No,"",IF(ISBLANK($A410)=TRUE,"",
IF(SUMPRODUCT(--('Section 11'!$C$4:$C$337=$A410))=0,Incomplete,Complete)))</f>
        <v/>
      </c>
      <c r="AG410" s="10" t="str">
        <f t="shared" si="187"/>
        <v/>
      </c>
      <c r="AH410" s="10" t="str">
        <f t="shared" si="188"/>
        <v/>
      </c>
      <c r="AI410" s="10" t="str">
        <f t="shared" si="189"/>
        <v/>
      </c>
      <c r="AJ410" s="10" t="str">
        <f t="shared" si="190"/>
        <v/>
      </c>
      <c r="AK410" s="10" t="str">
        <f t="shared" si="191"/>
        <v/>
      </c>
      <c r="AL410" s="10" t="str">
        <f t="shared" si="192"/>
        <v/>
      </c>
      <c r="AM410" s="10" t="str">
        <f t="shared" si="193"/>
        <v/>
      </c>
      <c r="AN410" s="10" t="str">
        <f t="shared" si="194"/>
        <v/>
      </c>
      <c r="AO410" s="10" t="str">
        <f t="shared" si="195"/>
        <v/>
      </c>
      <c r="AP410" s="10" t="str">
        <f t="shared" si="196"/>
        <v/>
      </c>
      <c r="AQ410" s="10" t="str">
        <f t="shared" si="197"/>
        <v/>
      </c>
      <c r="AR410" s="10" t="str">
        <f t="shared" si="198"/>
        <v/>
      </c>
      <c r="AS410" s="10" t="str">
        <f t="shared" si="199"/>
        <v/>
      </c>
      <c r="AT410" s="10" t="str">
        <f t="shared" si="200"/>
        <v/>
      </c>
      <c r="AU410" s="10" t="str">
        <f t="shared" si="201"/>
        <v/>
      </c>
      <c r="AV410" s="10" t="str">
        <f t="shared" si="202"/>
        <v/>
      </c>
      <c r="AW410" s="10" t="str">
        <f t="shared" si="203"/>
        <v/>
      </c>
      <c r="AX410" s="10" t="str">
        <f t="shared" si="204"/>
        <v/>
      </c>
      <c r="AY410" s="10" t="str">
        <f t="shared" si="205"/>
        <v/>
      </c>
      <c r="AZ410" s="10" t="str">
        <f t="shared" si="206"/>
        <v/>
      </c>
      <c r="BA410" s="10" t="str">
        <f t="shared" si="207"/>
        <v/>
      </c>
      <c r="BB410" s="10" t="str">
        <f t="shared" si="208"/>
        <v/>
      </c>
      <c r="BC410" s="10" t="str">
        <f t="shared" si="209"/>
        <v/>
      </c>
      <c r="BD410" s="10"/>
      <c r="BE410" s="10" t="str">
        <f t="shared" si="210"/>
        <v/>
      </c>
      <c r="BG410" s="10" t="b">
        <f t="shared" si="213"/>
        <v>1</v>
      </c>
      <c r="BH410" s="10" t="b">
        <f t="shared" si="211"/>
        <v>1</v>
      </c>
      <c r="BI410" s="10" t="b">
        <f t="shared" si="214"/>
        <v>0</v>
      </c>
      <c r="BJ410" s="10" t="b">
        <f t="shared" si="212"/>
        <v>0</v>
      </c>
    </row>
    <row r="411" spans="1:62" x14ac:dyDescent="0.35">
      <c r="A411" s="51"/>
      <c r="B411" s="28"/>
      <c r="C411" s="28" t="s">
        <v>4</v>
      </c>
      <c r="D411" s="28"/>
      <c r="E411" s="28" t="s">
        <v>4</v>
      </c>
      <c r="F411" s="28"/>
      <c r="G411" s="51" t="s">
        <v>4</v>
      </c>
      <c r="H411" s="28"/>
      <c r="I411" s="28" t="s">
        <v>4</v>
      </c>
      <c r="J411" s="28"/>
      <c r="K411" s="28" t="s">
        <v>4</v>
      </c>
      <c r="L411" s="28" t="s">
        <v>454</v>
      </c>
      <c r="M411" s="28"/>
      <c r="N411" s="28"/>
      <c r="O411" s="28" t="s">
        <v>4</v>
      </c>
      <c r="P411" s="51"/>
      <c r="Q411" s="28" t="s">
        <v>4</v>
      </c>
      <c r="R411" s="28"/>
      <c r="S411" s="28" t="s">
        <v>4</v>
      </c>
      <c r="T411" s="28"/>
      <c r="U411" s="28" t="s">
        <v>4</v>
      </c>
      <c r="V411" s="28"/>
      <c r="W411" s="28" t="s">
        <v>4</v>
      </c>
      <c r="X411" s="28"/>
      <c r="Y411" s="28" t="s">
        <v>4</v>
      </c>
      <c r="Z411" s="10" t="str">
        <f>IF(AND('Section 8'!$L$4=No,OR($BG411=FALSE,$BH411=FALSE)),Tab_NotReq,
IF(AND($A411="",$B411="",$D411="",$F411="",$H411="",$J411="",$P411="",$X411="",$AB411="",$AC411=""),"",
IF(COUNTIF($AB411:$BC411,Incomplete)&gt;=1,Incomplete_or_multiple_errors&amp;": "&amp;INDEX($AB$2:$BC$4,1,MATCH(Incomplete,$AB411:$BC411,0)),Complete)))</f>
        <v/>
      </c>
      <c r="AA411" s="27"/>
      <c r="AB411" s="10" t="str">
        <f t="shared" si="185"/>
        <v/>
      </c>
      <c r="AC411" s="10" t="str">
        <f>IF($AC$1=No,"",
IF(OR(BG411=FALSE,BH411=FALSE),"",
IF(AND(SUMPRODUCT(--(BI411:BI$1003=TRUE))=0,SUMPRODUCT(--(BJ411:BJ$1003=TRUE))=0),"",Incomplete)))</f>
        <v/>
      </c>
      <c r="AD411" s="10" t="str">
        <f t="shared" si="186"/>
        <v/>
      </c>
      <c r="AE411" s="10"/>
      <c r="AF411" s="10" t="str" cm="1">
        <f t="array" ref="AF411">IF(AF$1=No,"",IF(ISBLANK($A411)=TRUE,"",
IF(SUMPRODUCT(--('Section 11'!$C$4:$C$337=$A411))=0,Incomplete,Complete)))</f>
        <v/>
      </c>
      <c r="AG411" s="10" t="str">
        <f t="shared" si="187"/>
        <v/>
      </c>
      <c r="AH411" s="10" t="str">
        <f t="shared" si="188"/>
        <v/>
      </c>
      <c r="AI411" s="10" t="str">
        <f t="shared" si="189"/>
        <v/>
      </c>
      <c r="AJ411" s="10" t="str">
        <f t="shared" si="190"/>
        <v/>
      </c>
      <c r="AK411" s="10" t="str">
        <f t="shared" si="191"/>
        <v/>
      </c>
      <c r="AL411" s="10" t="str">
        <f t="shared" si="192"/>
        <v/>
      </c>
      <c r="AM411" s="10" t="str">
        <f t="shared" si="193"/>
        <v/>
      </c>
      <c r="AN411" s="10" t="str">
        <f t="shared" si="194"/>
        <v/>
      </c>
      <c r="AO411" s="10" t="str">
        <f t="shared" si="195"/>
        <v/>
      </c>
      <c r="AP411" s="10" t="str">
        <f t="shared" si="196"/>
        <v/>
      </c>
      <c r="AQ411" s="10" t="str">
        <f t="shared" si="197"/>
        <v/>
      </c>
      <c r="AR411" s="10" t="str">
        <f t="shared" si="198"/>
        <v/>
      </c>
      <c r="AS411" s="10" t="str">
        <f t="shared" si="199"/>
        <v/>
      </c>
      <c r="AT411" s="10" t="str">
        <f t="shared" si="200"/>
        <v/>
      </c>
      <c r="AU411" s="10" t="str">
        <f t="shared" si="201"/>
        <v/>
      </c>
      <c r="AV411" s="10" t="str">
        <f t="shared" si="202"/>
        <v/>
      </c>
      <c r="AW411" s="10" t="str">
        <f t="shared" si="203"/>
        <v/>
      </c>
      <c r="AX411" s="10" t="str">
        <f t="shared" si="204"/>
        <v/>
      </c>
      <c r="AY411" s="10" t="str">
        <f t="shared" si="205"/>
        <v/>
      </c>
      <c r="AZ411" s="10" t="str">
        <f t="shared" si="206"/>
        <v/>
      </c>
      <c r="BA411" s="10" t="str">
        <f t="shared" si="207"/>
        <v/>
      </c>
      <c r="BB411" s="10" t="str">
        <f t="shared" si="208"/>
        <v/>
      </c>
      <c r="BC411" s="10" t="str">
        <f t="shared" si="209"/>
        <v/>
      </c>
      <c r="BD411" s="10"/>
      <c r="BE411" s="10" t="str">
        <f t="shared" si="210"/>
        <v/>
      </c>
      <c r="BG411" s="10" t="b">
        <f t="shared" si="213"/>
        <v>1</v>
      </c>
      <c r="BH411" s="10" t="b">
        <f t="shared" si="211"/>
        <v>1</v>
      </c>
      <c r="BI411" s="10" t="b">
        <f t="shared" si="214"/>
        <v>0</v>
      </c>
      <c r="BJ411" s="10" t="b">
        <f t="shared" si="212"/>
        <v>0</v>
      </c>
    </row>
    <row r="412" spans="1:62" x14ac:dyDescent="0.35">
      <c r="A412" s="51"/>
      <c r="B412" s="28"/>
      <c r="C412" s="28" t="s">
        <v>4</v>
      </c>
      <c r="D412" s="28"/>
      <c r="E412" s="28" t="s">
        <v>4</v>
      </c>
      <c r="F412" s="28"/>
      <c r="G412" s="51" t="s">
        <v>4</v>
      </c>
      <c r="H412" s="28"/>
      <c r="I412" s="28" t="s">
        <v>4</v>
      </c>
      <c r="J412" s="28"/>
      <c r="K412" s="28" t="s">
        <v>4</v>
      </c>
      <c r="L412" s="28" t="s">
        <v>454</v>
      </c>
      <c r="M412" s="28"/>
      <c r="N412" s="28"/>
      <c r="O412" s="28" t="s">
        <v>4</v>
      </c>
      <c r="P412" s="51"/>
      <c r="Q412" s="28" t="s">
        <v>4</v>
      </c>
      <c r="R412" s="28"/>
      <c r="S412" s="28" t="s">
        <v>4</v>
      </c>
      <c r="T412" s="28"/>
      <c r="U412" s="28" t="s">
        <v>4</v>
      </c>
      <c r="V412" s="28"/>
      <c r="W412" s="28" t="s">
        <v>4</v>
      </c>
      <c r="X412" s="28"/>
      <c r="Y412" s="28" t="s">
        <v>4</v>
      </c>
      <c r="Z412" s="10" t="str">
        <f>IF(AND('Section 8'!$L$4=No,OR($BG412=FALSE,$BH412=FALSE)),Tab_NotReq,
IF(AND($A412="",$B412="",$D412="",$F412="",$H412="",$J412="",$P412="",$X412="",$AB412="",$AC412=""),"",
IF(COUNTIF($AB412:$BC412,Incomplete)&gt;=1,Incomplete_or_multiple_errors&amp;": "&amp;INDEX($AB$2:$BC$4,1,MATCH(Incomplete,$AB412:$BC412,0)),Complete)))</f>
        <v/>
      </c>
      <c r="AA412" s="27"/>
      <c r="AB412" s="10" t="str">
        <f t="shared" si="185"/>
        <v/>
      </c>
      <c r="AC412" s="10" t="str">
        <f>IF($AC$1=No,"",
IF(OR(BG412=FALSE,BH412=FALSE),"",
IF(AND(SUMPRODUCT(--(BI412:BI$1003=TRUE))=0,SUMPRODUCT(--(BJ412:BJ$1003=TRUE))=0),"",Incomplete)))</f>
        <v/>
      </c>
      <c r="AD412" s="10" t="str">
        <f t="shared" si="186"/>
        <v/>
      </c>
      <c r="AE412" s="10"/>
      <c r="AF412" s="10" t="str" cm="1">
        <f t="array" ref="AF412">IF(AF$1=No,"",IF(ISBLANK($A412)=TRUE,"",
IF(SUMPRODUCT(--('Section 11'!$C$4:$C$337=$A412))=0,Incomplete,Complete)))</f>
        <v/>
      </c>
      <c r="AG412" s="10" t="str">
        <f t="shared" si="187"/>
        <v/>
      </c>
      <c r="AH412" s="10" t="str">
        <f t="shared" si="188"/>
        <v/>
      </c>
      <c r="AI412" s="10" t="str">
        <f t="shared" si="189"/>
        <v/>
      </c>
      <c r="AJ412" s="10" t="str">
        <f t="shared" si="190"/>
        <v/>
      </c>
      <c r="AK412" s="10" t="str">
        <f t="shared" si="191"/>
        <v/>
      </c>
      <c r="AL412" s="10" t="str">
        <f t="shared" si="192"/>
        <v/>
      </c>
      <c r="AM412" s="10" t="str">
        <f t="shared" si="193"/>
        <v/>
      </c>
      <c r="AN412" s="10" t="str">
        <f t="shared" si="194"/>
        <v/>
      </c>
      <c r="AO412" s="10" t="str">
        <f t="shared" si="195"/>
        <v/>
      </c>
      <c r="AP412" s="10" t="str">
        <f t="shared" si="196"/>
        <v/>
      </c>
      <c r="AQ412" s="10" t="str">
        <f t="shared" si="197"/>
        <v/>
      </c>
      <c r="AR412" s="10" t="str">
        <f t="shared" si="198"/>
        <v/>
      </c>
      <c r="AS412" s="10" t="str">
        <f t="shared" si="199"/>
        <v/>
      </c>
      <c r="AT412" s="10" t="str">
        <f t="shared" si="200"/>
        <v/>
      </c>
      <c r="AU412" s="10" t="str">
        <f t="shared" si="201"/>
        <v/>
      </c>
      <c r="AV412" s="10" t="str">
        <f t="shared" si="202"/>
        <v/>
      </c>
      <c r="AW412" s="10" t="str">
        <f t="shared" si="203"/>
        <v/>
      </c>
      <c r="AX412" s="10" t="str">
        <f t="shared" si="204"/>
        <v/>
      </c>
      <c r="AY412" s="10" t="str">
        <f t="shared" si="205"/>
        <v/>
      </c>
      <c r="AZ412" s="10" t="str">
        <f t="shared" si="206"/>
        <v/>
      </c>
      <c r="BA412" s="10" t="str">
        <f t="shared" si="207"/>
        <v/>
      </c>
      <c r="BB412" s="10" t="str">
        <f t="shared" si="208"/>
        <v/>
      </c>
      <c r="BC412" s="10" t="str">
        <f t="shared" si="209"/>
        <v/>
      </c>
      <c r="BD412" s="10"/>
      <c r="BE412" s="10" t="str">
        <f t="shared" si="210"/>
        <v/>
      </c>
      <c r="BG412" s="10" t="b">
        <f t="shared" si="213"/>
        <v>1</v>
      </c>
      <c r="BH412" s="10" t="b">
        <f t="shared" si="211"/>
        <v>1</v>
      </c>
      <c r="BI412" s="10" t="b">
        <f t="shared" si="214"/>
        <v>0</v>
      </c>
      <c r="BJ412" s="10" t="b">
        <f t="shared" si="212"/>
        <v>0</v>
      </c>
    </row>
    <row r="413" spans="1:62" x14ac:dyDescent="0.35">
      <c r="A413" s="51"/>
      <c r="B413" s="28"/>
      <c r="C413" s="28" t="s">
        <v>4</v>
      </c>
      <c r="D413" s="28"/>
      <c r="E413" s="28" t="s">
        <v>4</v>
      </c>
      <c r="F413" s="28"/>
      <c r="G413" s="51" t="s">
        <v>4</v>
      </c>
      <c r="H413" s="28"/>
      <c r="I413" s="28" t="s">
        <v>4</v>
      </c>
      <c r="J413" s="28"/>
      <c r="K413" s="28" t="s">
        <v>4</v>
      </c>
      <c r="L413" s="28" t="s">
        <v>454</v>
      </c>
      <c r="M413" s="28"/>
      <c r="N413" s="28"/>
      <c r="O413" s="28" t="s">
        <v>4</v>
      </c>
      <c r="P413" s="51"/>
      <c r="Q413" s="28" t="s">
        <v>4</v>
      </c>
      <c r="R413" s="28"/>
      <c r="S413" s="28" t="s">
        <v>4</v>
      </c>
      <c r="T413" s="28"/>
      <c r="U413" s="28" t="s">
        <v>4</v>
      </c>
      <c r="V413" s="28"/>
      <c r="W413" s="28" t="s">
        <v>4</v>
      </c>
      <c r="X413" s="28"/>
      <c r="Y413" s="28" t="s">
        <v>4</v>
      </c>
      <c r="Z413" s="10" t="str">
        <f>IF(AND('Section 8'!$L$4=No,OR($BG413=FALSE,$BH413=FALSE)),Tab_NotReq,
IF(AND($A413="",$B413="",$D413="",$F413="",$H413="",$J413="",$P413="",$X413="",$AB413="",$AC413=""),"",
IF(COUNTIF($AB413:$BC413,Incomplete)&gt;=1,Incomplete_or_multiple_errors&amp;": "&amp;INDEX($AB$2:$BC$4,1,MATCH(Incomplete,$AB413:$BC413,0)),Complete)))</f>
        <v/>
      </c>
      <c r="AA413" s="27"/>
      <c r="AB413" s="10" t="str">
        <f t="shared" si="185"/>
        <v/>
      </c>
      <c r="AC413" s="10" t="str">
        <f>IF($AC$1=No,"",
IF(OR(BG413=FALSE,BH413=FALSE),"",
IF(AND(SUMPRODUCT(--(BI413:BI$1003=TRUE))=0,SUMPRODUCT(--(BJ413:BJ$1003=TRUE))=0),"",Incomplete)))</f>
        <v/>
      </c>
      <c r="AD413" s="10" t="str">
        <f t="shared" si="186"/>
        <v/>
      </c>
      <c r="AE413" s="10"/>
      <c r="AF413" s="10" t="str" cm="1">
        <f t="array" ref="AF413">IF(AF$1=No,"",IF(ISBLANK($A413)=TRUE,"",
IF(SUMPRODUCT(--('Section 11'!$C$4:$C$337=$A413))=0,Incomplete,Complete)))</f>
        <v/>
      </c>
      <c r="AG413" s="10" t="str">
        <f t="shared" si="187"/>
        <v/>
      </c>
      <c r="AH413" s="10" t="str">
        <f t="shared" si="188"/>
        <v/>
      </c>
      <c r="AI413" s="10" t="str">
        <f t="shared" si="189"/>
        <v/>
      </c>
      <c r="AJ413" s="10" t="str">
        <f t="shared" si="190"/>
        <v/>
      </c>
      <c r="AK413" s="10" t="str">
        <f t="shared" si="191"/>
        <v/>
      </c>
      <c r="AL413" s="10" t="str">
        <f t="shared" si="192"/>
        <v/>
      </c>
      <c r="AM413" s="10" t="str">
        <f t="shared" si="193"/>
        <v/>
      </c>
      <c r="AN413" s="10" t="str">
        <f t="shared" si="194"/>
        <v/>
      </c>
      <c r="AO413" s="10" t="str">
        <f t="shared" si="195"/>
        <v/>
      </c>
      <c r="AP413" s="10" t="str">
        <f t="shared" si="196"/>
        <v/>
      </c>
      <c r="AQ413" s="10" t="str">
        <f t="shared" si="197"/>
        <v/>
      </c>
      <c r="AR413" s="10" t="str">
        <f t="shared" si="198"/>
        <v/>
      </c>
      <c r="AS413" s="10" t="str">
        <f t="shared" si="199"/>
        <v/>
      </c>
      <c r="AT413" s="10" t="str">
        <f t="shared" si="200"/>
        <v/>
      </c>
      <c r="AU413" s="10" t="str">
        <f t="shared" si="201"/>
        <v/>
      </c>
      <c r="AV413" s="10" t="str">
        <f t="shared" si="202"/>
        <v/>
      </c>
      <c r="AW413" s="10" t="str">
        <f t="shared" si="203"/>
        <v/>
      </c>
      <c r="AX413" s="10" t="str">
        <f t="shared" si="204"/>
        <v/>
      </c>
      <c r="AY413" s="10" t="str">
        <f t="shared" si="205"/>
        <v/>
      </c>
      <c r="AZ413" s="10" t="str">
        <f t="shared" si="206"/>
        <v/>
      </c>
      <c r="BA413" s="10" t="str">
        <f t="shared" si="207"/>
        <v/>
      </c>
      <c r="BB413" s="10" t="str">
        <f t="shared" si="208"/>
        <v/>
      </c>
      <c r="BC413" s="10" t="str">
        <f t="shared" si="209"/>
        <v/>
      </c>
      <c r="BD413" s="10"/>
      <c r="BE413" s="10" t="str">
        <f t="shared" si="210"/>
        <v/>
      </c>
      <c r="BG413" s="10" t="b">
        <f t="shared" si="213"/>
        <v>1</v>
      </c>
      <c r="BH413" s="10" t="b">
        <f t="shared" si="211"/>
        <v>1</v>
      </c>
      <c r="BI413" s="10" t="b">
        <f t="shared" si="214"/>
        <v>0</v>
      </c>
      <c r="BJ413" s="10" t="b">
        <f t="shared" si="212"/>
        <v>0</v>
      </c>
    </row>
    <row r="414" spans="1:62" x14ac:dyDescent="0.35">
      <c r="A414" s="51"/>
      <c r="B414" s="28"/>
      <c r="C414" s="28" t="s">
        <v>4</v>
      </c>
      <c r="D414" s="28"/>
      <c r="E414" s="28" t="s">
        <v>4</v>
      </c>
      <c r="F414" s="28"/>
      <c r="G414" s="51" t="s">
        <v>4</v>
      </c>
      <c r="H414" s="28"/>
      <c r="I414" s="28" t="s">
        <v>4</v>
      </c>
      <c r="J414" s="28"/>
      <c r="K414" s="28" t="s">
        <v>4</v>
      </c>
      <c r="L414" s="28" t="s">
        <v>454</v>
      </c>
      <c r="M414" s="28"/>
      <c r="N414" s="28"/>
      <c r="O414" s="28" t="s">
        <v>4</v>
      </c>
      <c r="P414" s="51"/>
      <c r="Q414" s="28" t="s">
        <v>4</v>
      </c>
      <c r="R414" s="28"/>
      <c r="S414" s="28" t="s">
        <v>4</v>
      </c>
      <c r="T414" s="28"/>
      <c r="U414" s="28" t="s">
        <v>4</v>
      </c>
      <c r="V414" s="28"/>
      <c r="W414" s="28" t="s">
        <v>4</v>
      </c>
      <c r="X414" s="28"/>
      <c r="Y414" s="28" t="s">
        <v>4</v>
      </c>
      <c r="Z414" s="10" t="str">
        <f>IF(AND('Section 8'!$L$4=No,OR($BG414=FALSE,$BH414=FALSE)),Tab_NotReq,
IF(AND($A414="",$B414="",$D414="",$F414="",$H414="",$J414="",$P414="",$X414="",$AB414="",$AC414=""),"",
IF(COUNTIF($AB414:$BC414,Incomplete)&gt;=1,Incomplete_or_multiple_errors&amp;": "&amp;INDEX($AB$2:$BC$4,1,MATCH(Incomplete,$AB414:$BC414,0)),Complete)))</f>
        <v/>
      </c>
      <c r="AA414" s="27"/>
      <c r="AB414" s="10" t="str">
        <f t="shared" si="185"/>
        <v/>
      </c>
      <c r="AC414" s="10" t="str">
        <f>IF($AC$1=No,"",
IF(OR(BG414=FALSE,BH414=FALSE),"",
IF(AND(SUMPRODUCT(--(BI414:BI$1003=TRUE))=0,SUMPRODUCT(--(BJ414:BJ$1003=TRUE))=0),"",Incomplete)))</f>
        <v/>
      </c>
      <c r="AD414" s="10" t="str">
        <f t="shared" si="186"/>
        <v/>
      </c>
      <c r="AE414" s="10"/>
      <c r="AF414" s="10" t="str" cm="1">
        <f t="array" ref="AF414">IF(AF$1=No,"",IF(ISBLANK($A414)=TRUE,"",
IF(SUMPRODUCT(--('Section 11'!$C$4:$C$337=$A414))=0,Incomplete,Complete)))</f>
        <v/>
      </c>
      <c r="AG414" s="10" t="str">
        <f t="shared" si="187"/>
        <v/>
      </c>
      <c r="AH414" s="10" t="str">
        <f t="shared" si="188"/>
        <v/>
      </c>
      <c r="AI414" s="10" t="str">
        <f t="shared" si="189"/>
        <v/>
      </c>
      <c r="AJ414" s="10" t="str">
        <f t="shared" si="190"/>
        <v/>
      </c>
      <c r="AK414" s="10" t="str">
        <f t="shared" si="191"/>
        <v/>
      </c>
      <c r="AL414" s="10" t="str">
        <f t="shared" si="192"/>
        <v/>
      </c>
      <c r="AM414" s="10" t="str">
        <f t="shared" si="193"/>
        <v/>
      </c>
      <c r="AN414" s="10" t="str">
        <f t="shared" si="194"/>
        <v/>
      </c>
      <c r="AO414" s="10" t="str">
        <f t="shared" si="195"/>
        <v/>
      </c>
      <c r="AP414" s="10" t="str">
        <f t="shared" si="196"/>
        <v/>
      </c>
      <c r="AQ414" s="10" t="str">
        <f t="shared" si="197"/>
        <v/>
      </c>
      <c r="AR414" s="10" t="str">
        <f t="shared" si="198"/>
        <v/>
      </c>
      <c r="AS414" s="10" t="str">
        <f t="shared" si="199"/>
        <v/>
      </c>
      <c r="AT414" s="10" t="str">
        <f t="shared" si="200"/>
        <v/>
      </c>
      <c r="AU414" s="10" t="str">
        <f t="shared" si="201"/>
        <v/>
      </c>
      <c r="AV414" s="10" t="str">
        <f t="shared" si="202"/>
        <v/>
      </c>
      <c r="AW414" s="10" t="str">
        <f t="shared" si="203"/>
        <v/>
      </c>
      <c r="AX414" s="10" t="str">
        <f t="shared" si="204"/>
        <v/>
      </c>
      <c r="AY414" s="10" t="str">
        <f t="shared" si="205"/>
        <v/>
      </c>
      <c r="AZ414" s="10" t="str">
        <f t="shared" si="206"/>
        <v/>
      </c>
      <c r="BA414" s="10" t="str">
        <f t="shared" si="207"/>
        <v/>
      </c>
      <c r="BB414" s="10" t="str">
        <f t="shared" si="208"/>
        <v/>
      </c>
      <c r="BC414" s="10" t="str">
        <f t="shared" si="209"/>
        <v/>
      </c>
      <c r="BD414" s="10"/>
      <c r="BE414" s="10" t="str">
        <f t="shared" si="210"/>
        <v/>
      </c>
      <c r="BG414" s="10" t="b">
        <f t="shared" si="213"/>
        <v>1</v>
      </c>
      <c r="BH414" s="10" t="b">
        <f t="shared" si="211"/>
        <v>1</v>
      </c>
      <c r="BI414" s="10" t="b">
        <f t="shared" si="214"/>
        <v>0</v>
      </c>
      <c r="BJ414" s="10" t="b">
        <f t="shared" si="212"/>
        <v>0</v>
      </c>
    </row>
    <row r="415" spans="1:62" x14ac:dyDescent="0.35">
      <c r="A415" s="51"/>
      <c r="B415" s="28"/>
      <c r="C415" s="28" t="s">
        <v>4</v>
      </c>
      <c r="D415" s="28"/>
      <c r="E415" s="28" t="s">
        <v>4</v>
      </c>
      <c r="F415" s="28"/>
      <c r="G415" s="51" t="s">
        <v>4</v>
      </c>
      <c r="H415" s="28"/>
      <c r="I415" s="28" t="s">
        <v>4</v>
      </c>
      <c r="J415" s="28"/>
      <c r="K415" s="28" t="s">
        <v>4</v>
      </c>
      <c r="L415" s="28" t="s">
        <v>454</v>
      </c>
      <c r="M415" s="28"/>
      <c r="N415" s="28"/>
      <c r="O415" s="28" t="s">
        <v>4</v>
      </c>
      <c r="P415" s="51"/>
      <c r="Q415" s="28" t="s">
        <v>4</v>
      </c>
      <c r="R415" s="28"/>
      <c r="S415" s="28" t="s">
        <v>4</v>
      </c>
      <c r="T415" s="28"/>
      <c r="U415" s="28" t="s">
        <v>4</v>
      </c>
      <c r="V415" s="28"/>
      <c r="W415" s="28" t="s">
        <v>4</v>
      </c>
      <c r="X415" s="28"/>
      <c r="Y415" s="28" t="s">
        <v>4</v>
      </c>
      <c r="Z415" s="10" t="str">
        <f>IF(AND('Section 8'!$L$4=No,OR($BG415=FALSE,$BH415=FALSE)),Tab_NotReq,
IF(AND($A415="",$B415="",$D415="",$F415="",$H415="",$J415="",$P415="",$X415="",$AB415="",$AC415=""),"",
IF(COUNTIF($AB415:$BC415,Incomplete)&gt;=1,Incomplete_or_multiple_errors&amp;": "&amp;INDEX($AB$2:$BC$4,1,MATCH(Incomplete,$AB415:$BC415,0)),Complete)))</f>
        <v/>
      </c>
      <c r="AA415" s="27"/>
      <c r="AB415" s="10" t="str">
        <f t="shared" si="185"/>
        <v/>
      </c>
      <c r="AC415" s="10" t="str">
        <f>IF($AC$1=No,"",
IF(OR(BG415=FALSE,BH415=FALSE),"",
IF(AND(SUMPRODUCT(--(BI415:BI$1003=TRUE))=0,SUMPRODUCT(--(BJ415:BJ$1003=TRUE))=0),"",Incomplete)))</f>
        <v/>
      </c>
      <c r="AD415" s="10" t="str">
        <f t="shared" si="186"/>
        <v/>
      </c>
      <c r="AE415" s="10"/>
      <c r="AF415" s="10" t="str" cm="1">
        <f t="array" ref="AF415">IF(AF$1=No,"",IF(ISBLANK($A415)=TRUE,"",
IF(SUMPRODUCT(--('Section 11'!$C$4:$C$337=$A415))=0,Incomplete,Complete)))</f>
        <v/>
      </c>
      <c r="AG415" s="10" t="str">
        <f t="shared" si="187"/>
        <v/>
      </c>
      <c r="AH415" s="10" t="str">
        <f t="shared" si="188"/>
        <v/>
      </c>
      <c r="AI415" s="10" t="str">
        <f t="shared" si="189"/>
        <v/>
      </c>
      <c r="AJ415" s="10" t="str">
        <f t="shared" si="190"/>
        <v/>
      </c>
      <c r="AK415" s="10" t="str">
        <f t="shared" si="191"/>
        <v/>
      </c>
      <c r="AL415" s="10" t="str">
        <f t="shared" si="192"/>
        <v/>
      </c>
      <c r="AM415" s="10" t="str">
        <f t="shared" si="193"/>
        <v/>
      </c>
      <c r="AN415" s="10" t="str">
        <f t="shared" si="194"/>
        <v/>
      </c>
      <c r="AO415" s="10" t="str">
        <f t="shared" si="195"/>
        <v/>
      </c>
      <c r="AP415" s="10" t="str">
        <f t="shared" si="196"/>
        <v/>
      </c>
      <c r="AQ415" s="10" t="str">
        <f t="shared" si="197"/>
        <v/>
      </c>
      <c r="AR415" s="10" t="str">
        <f t="shared" si="198"/>
        <v/>
      </c>
      <c r="AS415" s="10" t="str">
        <f t="shared" si="199"/>
        <v/>
      </c>
      <c r="AT415" s="10" t="str">
        <f t="shared" si="200"/>
        <v/>
      </c>
      <c r="AU415" s="10" t="str">
        <f t="shared" si="201"/>
        <v/>
      </c>
      <c r="AV415" s="10" t="str">
        <f t="shared" si="202"/>
        <v/>
      </c>
      <c r="AW415" s="10" t="str">
        <f t="shared" si="203"/>
        <v/>
      </c>
      <c r="AX415" s="10" t="str">
        <f t="shared" si="204"/>
        <v/>
      </c>
      <c r="AY415" s="10" t="str">
        <f t="shared" si="205"/>
        <v/>
      </c>
      <c r="AZ415" s="10" t="str">
        <f t="shared" si="206"/>
        <v/>
      </c>
      <c r="BA415" s="10" t="str">
        <f t="shared" si="207"/>
        <v/>
      </c>
      <c r="BB415" s="10" t="str">
        <f t="shared" si="208"/>
        <v/>
      </c>
      <c r="BC415" s="10" t="str">
        <f t="shared" si="209"/>
        <v/>
      </c>
      <c r="BD415" s="10"/>
      <c r="BE415" s="10" t="str">
        <f t="shared" si="210"/>
        <v/>
      </c>
      <c r="BG415" s="10" t="b">
        <f t="shared" si="213"/>
        <v>1</v>
      </c>
      <c r="BH415" s="10" t="b">
        <f t="shared" si="211"/>
        <v>1</v>
      </c>
      <c r="BI415" s="10" t="b">
        <f t="shared" si="214"/>
        <v>0</v>
      </c>
      <c r="BJ415" s="10" t="b">
        <f t="shared" si="212"/>
        <v>0</v>
      </c>
    </row>
    <row r="416" spans="1:62" x14ac:dyDescent="0.35">
      <c r="A416" s="51"/>
      <c r="B416" s="28"/>
      <c r="C416" s="28" t="s">
        <v>4</v>
      </c>
      <c r="D416" s="28"/>
      <c r="E416" s="28" t="s">
        <v>4</v>
      </c>
      <c r="F416" s="28"/>
      <c r="G416" s="51" t="s">
        <v>4</v>
      </c>
      <c r="H416" s="28"/>
      <c r="I416" s="28" t="s">
        <v>4</v>
      </c>
      <c r="J416" s="28"/>
      <c r="K416" s="28" t="s">
        <v>4</v>
      </c>
      <c r="L416" s="28" t="s">
        <v>454</v>
      </c>
      <c r="M416" s="28"/>
      <c r="N416" s="28"/>
      <c r="O416" s="28" t="s">
        <v>4</v>
      </c>
      <c r="P416" s="51"/>
      <c r="Q416" s="28" t="s">
        <v>4</v>
      </c>
      <c r="R416" s="28"/>
      <c r="S416" s="28" t="s">
        <v>4</v>
      </c>
      <c r="T416" s="28"/>
      <c r="U416" s="28" t="s">
        <v>4</v>
      </c>
      <c r="V416" s="28"/>
      <c r="W416" s="28" t="s">
        <v>4</v>
      </c>
      <c r="X416" s="28"/>
      <c r="Y416" s="28" t="s">
        <v>4</v>
      </c>
      <c r="Z416" s="10" t="str">
        <f>IF(AND('Section 8'!$L$4=No,OR($BG416=FALSE,$BH416=FALSE)),Tab_NotReq,
IF(AND($A416="",$B416="",$D416="",$F416="",$H416="",$J416="",$P416="",$X416="",$AB416="",$AC416=""),"",
IF(COUNTIF($AB416:$BC416,Incomplete)&gt;=1,Incomplete_or_multiple_errors&amp;": "&amp;INDEX($AB$2:$BC$4,1,MATCH(Incomplete,$AB416:$BC416,0)),Complete)))</f>
        <v/>
      </c>
      <c r="AA416" s="27"/>
      <c r="AB416" s="10" t="str">
        <f t="shared" si="185"/>
        <v/>
      </c>
      <c r="AC416" s="10" t="str">
        <f>IF($AC$1=No,"",
IF(OR(BG416=FALSE,BH416=FALSE),"",
IF(AND(SUMPRODUCT(--(BI416:BI$1003=TRUE))=0,SUMPRODUCT(--(BJ416:BJ$1003=TRUE))=0),"",Incomplete)))</f>
        <v/>
      </c>
      <c r="AD416" s="10" t="str">
        <f t="shared" si="186"/>
        <v/>
      </c>
      <c r="AE416" s="10"/>
      <c r="AF416" s="10" t="str" cm="1">
        <f t="array" ref="AF416">IF(AF$1=No,"",IF(ISBLANK($A416)=TRUE,"",
IF(SUMPRODUCT(--('Section 11'!$C$4:$C$337=$A416))=0,Incomplete,Complete)))</f>
        <v/>
      </c>
      <c r="AG416" s="10" t="str">
        <f t="shared" si="187"/>
        <v/>
      </c>
      <c r="AH416" s="10" t="str">
        <f t="shared" si="188"/>
        <v/>
      </c>
      <c r="AI416" s="10" t="str">
        <f t="shared" si="189"/>
        <v/>
      </c>
      <c r="AJ416" s="10" t="str">
        <f t="shared" si="190"/>
        <v/>
      </c>
      <c r="AK416" s="10" t="str">
        <f t="shared" si="191"/>
        <v/>
      </c>
      <c r="AL416" s="10" t="str">
        <f t="shared" si="192"/>
        <v/>
      </c>
      <c r="AM416" s="10" t="str">
        <f t="shared" si="193"/>
        <v/>
      </c>
      <c r="AN416" s="10" t="str">
        <f t="shared" si="194"/>
        <v/>
      </c>
      <c r="AO416" s="10" t="str">
        <f t="shared" si="195"/>
        <v/>
      </c>
      <c r="AP416" s="10" t="str">
        <f t="shared" si="196"/>
        <v/>
      </c>
      <c r="AQ416" s="10" t="str">
        <f t="shared" si="197"/>
        <v/>
      </c>
      <c r="AR416" s="10" t="str">
        <f t="shared" si="198"/>
        <v/>
      </c>
      <c r="AS416" s="10" t="str">
        <f t="shared" si="199"/>
        <v/>
      </c>
      <c r="AT416" s="10" t="str">
        <f t="shared" si="200"/>
        <v/>
      </c>
      <c r="AU416" s="10" t="str">
        <f t="shared" si="201"/>
        <v/>
      </c>
      <c r="AV416" s="10" t="str">
        <f t="shared" si="202"/>
        <v/>
      </c>
      <c r="AW416" s="10" t="str">
        <f t="shared" si="203"/>
        <v/>
      </c>
      <c r="AX416" s="10" t="str">
        <f t="shared" si="204"/>
        <v/>
      </c>
      <c r="AY416" s="10" t="str">
        <f t="shared" si="205"/>
        <v/>
      </c>
      <c r="AZ416" s="10" t="str">
        <f t="shared" si="206"/>
        <v/>
      </c>
      <c r="BA416" s="10" t="str">
        <f t="shared" si="207"/>
        <v/>
      </c>
      <c r="BB416" s="10" t="str">
        <f t="shared" si="208"/>
        <v/>
      </c>
      <c r="BC416" s="10" t="str">
        <f t="shared" si="209"/>
        <v/>
      </c>
      <c r="BD416" s="10"/>
      <c r="BE416" s="10" t="str">
        <f t="shared" si="210"/>
        <v/>
      </c>
      <c r="BG416" s="10" t="b">
        <f t="shared" si="213"/>
        <v>1</v>
      </c>
      <c r="BH416" s="10" t="b">
        <f t="shared" si="211"/>
        <v>1</v>
      </c>
      <c r="BI416" s="10" t="b">
        <f t="shared" si="214"/>
        <v>0</v>
      </c>
      <c r="BJ416" s="10" t="b">
        <f t="shared" si="212"/>
        <v>0</v>
      </c>
    </row>
    <row r="417" spans="1:62" x14ac:dyDescent="0.35">
      <c r="A417" s="51"/>
      <c r="B417" s="28"/>
      <c r="C417" s="28" t="s">
        <v>4</v>
      </c>
      <c r="D417" s="28"/>
      <c r="E417" s="28" t="s">
        <v>4</v>
      </c>
      <c r="F417" s="28"/>
      <c r="G417" s="51" t="s">
        <v>4</v>
      </c>
      <c r="H417" s="28"/>
      <c r="I417" s="28" t="s">
        <v>4</v>
      </c>
      <c r="J417" s="28"/>
      <c r="K417" s="28" t="s">
        <v>4</v>
      </c>
      <c r="L417" s="28" t="s">
        <v>454</v>
      </c>
      <c r="M417" s="28"/>
      <c r="N417" s="28"/>
      <c r="O417" s="28" t="s">
        <v>4</v>
      </c>
      <c r="P417" s="51"/>
      <c r="Q417" s="28" t="s">
        <v>4</v>
      </c>
      <c r="R417" s="28"/>
      <c r="S417" s="28" t="s">
        <v>4</v>
      </c>
      <c r="T417" s="28"/>
      <c r="U417" s="28" t="s">
        <v>4</v>
      </c>
      <c r="V417" s="28"/>
      <c r="W417" s="28" t="s">
        <v>4</v>
      </c>
      <c r="X417" s="28"/>
      <c r="Y417" s="28" t="s">
        <v>4</v>
      </c>
      <c r="Z417" s="10" t="str">
        <f>IF(AND('Section 8'!$L$4=No,OR($BG417=FALSE,$BH417=FALSE)),Tab_NotReq,
IF(AND($A417="",$B417="",$D417="",$F417="",$H417="",$J417="",$P417="",$X417="",$AB417="",$AC417=""),"",
IF(COUNTIF($AB417:$BC417,Incomplete)&gt;=1,Incomplete_or_multiple_errors&amp;": "&amp;INDEX($AB$2:$BC$4,1,MATCH(Incomplete,$AB417:$BC417,0)),Complete)))</f>
        <v/>
      </c>
      <c r="AA417" s="27"/>
      <c r="AB417" s="10" t="str">
        <f t="shared" si="185"/>
        <v/>
      </c>
      <c r="AC417" s="10" t="str">
        <f>IF($AC$1=No,"",
IF(OR(BG417=FALSE,BH417=FALSE),"",
IF(AND(SUMPRODUCT(--(BI417:BI$1003=TRUE))=0,SUMPRODUCT(--(BJ417:BJ$1003=TRUE))=0),"",Incomplete)))</f>
        <v/>
      </c>
      <c r="AD417" s="10" t="str">
        <f t="shared" si="186"/>
        <v/>
      </c>
      <c r="AE417" s="10"/>
      <c r="AF417" s="10" t="str" cm="1">
        <f t="array" ref="AF417">IF(AF$1=No,"",IF(ISBLANK($A417)=TRUE,"",
IF(SUMPRODUCT(--('Section 11'!$C$4:$C$337=$A417))=0,Incomplete,Complete)))</f>
        <v/>
      </c>
      <c r="AG417" s="10" t="str">
        <f t="shared" si="187"/>
        <v/>
      </c>
      <c r="AH417" s="10" t="str">
        <f t="shared" si="188"/>
        <v/>
      </c>
      <c r="AI417" s="10" t="str">
        <f t="shared" si="189"/>
        <v/>
      </c>
      <c r="AJ417" s="10" t="str">
        <f t="shared" si="190"/>
        <v/>
      </c>
      <c r="AK417" s="10" t="str">
        <f t="shared" si="191"/>
        <v/>
      </c>
      <c r="AL417" s="10" t="str">
        <f t="shared" si="192"/>
        <v/>
      </c>
      <c r="AM417" s="10" t="str">
        <f t="shared" si="193"/>
        <v/>
      </c>
      <c r="AN417" s="10" t="str">
        <f t="shared" si="194"/>
        <v/>
      </c>
      <c r="AO417" s="10" t="str">
        <f t="shared" si="195"/>
        <v/>
      </c>
      <c r="AP417" s="10" t="str">
        <f t="shared" si="196"/>
        <v/>
      </c>
      <c r="AQ417" s="10" t="str">
        <f t="shared" si="197"/>
        <v/>
      </c>
      <c r="AR417" s="10" t="str">
        <f t="shared" si="198"/>
        <v/>
      </c>
      <c r="AS417" s="10" t="str">
        <f t="shared" si="199"/>
        <v/>
      </c>
      <c r="AT417" s="10" t="str">
        <f t="shared" si="200"/>
        <v/>
      </c>
      <c r="AU417" s="10" t="str">
        <f t="shared" si="201"/>
        <v/>
      </c>
      <c r="AV417" s="10" t="str">
        <f t="shared" si="202"/>
        <v/>
      </c>
      <c r="AW417" s="10" t="str">
        <f t="shared" si="203"/>
        <v/>
      </c>
      <c r="AX417" s="10" t="str">
        <f t="shared" si="204"/>
        <v/>
      </c>
      <c r="AY417" s="10" t="str">
        <f t="shared" si="205"/>
        <v/>
      </c>
      <c r="AZ417" s="10" t="str">
        <f t="shared" si="206"/>
        <v/>
      </c>
      <c r="BA417" s="10" t="str">
        <f t="shared" si="207"/>
        <v/>
      </c>
      <c r="BB417" s="10" t="str">
        <f t="shared" si="208"/>
        <v/>
      </c>
      <c r="BC417" s="10" t="str">
        <f t="shared" si="209"/>
        <v/>
      </c>
      <c r="BD417" s="10"/>
      <c r="BE417" s="10" t="str">
        <f t="shared" si="210"/>
        <v/>
      </c>
      <c r="BG417" s="10" t="b">
        <f t="shared" si="213"/>
        <v>1</v>
      </c>
      <c r="BH417" s="10" t="b">
        <f t="shared" si="211"/>
        <v>1</v>
      </c>
      <c r="BI417" s="10" t="b">
        <f t="shared" si="214"/>
        <v>0</v>
      </c>
      <c r="BJ417" s="10" t="b">
        <f t="shared" si="212"/>
        <v>0</v>
      </c>
    </row>
    <row r="418" spans="1:62" x14ac:dyDescent="0.35">
      <c r="A418" s="51"/>
      <c r="B418" s="28"/>
      <c r="C418" s="28" t="s">
        <v>4</v>
      </c>
      <c r="D418" s="28"/>
      <c r="E418" s="28" t="s">
        <v>4</v>
      </c>
      <c r="F418" s="28"/>
      <c r="G418" s="51" t="s">
        <v>4</v>
      </c>
      <c r="H418" s="28"/>
      <c r="I418" s="28" t="s">
        <v>4</v>
      </c>
      <c r="J418" s="28"/>
      <c r="K418" s="28" t="s">
        <v>4</v>
      </c>
      <c r="L418" s="28" t="s">
        <v>454</v>
      </c>
      <c r="M418" s="28"/>
      <c r="N418" s="28"/>
      <c r="O418" s="28" t="s">
        <v>4</v>
      </c>
      <c r="P418" s="51"/>
      <c r="Q418" s="28" t="s">
        <v>4</v>
      </c>
      <c r="R418" s="28"/>
      <c r="S418" s="28" t="s">
        <v>4</v>
      </c>
      <c r="T418" s="28"/>
      <c r="U418" s="28" t="s">
        <v>4</v>
      </c>
      <c r="V418" s="28"/>
      <c r="W418" s="28" t="s">
        <v>4</v>
      </c>
      <c r="X418" s="28"/>
      <c r="Y418" s="28" t="s">
        <v>4</v>
      </c>
      <c r="Z418" s="10" t="str">
        <f>IF(AND('Section 8'!$L$4=No,OR($BG418=FALSE,$BH418=FALSE)),Tab_NotReq,
IF(AND($A418="",$B418="",$D418="",$F418="",$H418="",$J418="",$P418="",$X418="",$AB418="",$AC418=""),"",
IF(COUNTIF($AB418:$BC418,Incomplete)&gt;=1,Incomplete_or_multiple_errors&amp;": "&amp;INDEX($AB$2:$BC$4,1,MATCH(Incomplete,$AB418:$BC418,0)),Complete)))</f>
        <v/>
      </c>
      <c r="AA418" s="27"/>
      <c r="AB418" s="10" t="str">
        <f t="shared" si="185"/>
        <v/>
      </c>
      <c r="AC418" s="10" t="str">
        <f>IF($AC$1=No,"",
IF(OR(BG418=FALSE,BH418=FALSE),"",
IF(AND(SUMPRODUCT(--(BI418:BI$1003=TRUE))=0,SUMPRODUCT(--(BJ418:BJ$1003=TRUE))=0),"",Incomplete)))</f>
        <v/>
      </c>
      <c r="AD418" s="10" t="str">
        <f t="shared" si="186"/>
        <v/>
      </c>
      <c r="AE418" s="10"/>
      <c r="AF418" s="10" t="str" cm="1">
        <f t="array" ref="AF418">IF(AF$1=No,"",IF(ISBLANK($A418)=TRUE,"",
IF(SUMPRODUCT(--('Section 11'!$C$4:$C$337=$A418))=0,Incomplete,Complete)))</f>
        <v/>
      </c>
      <c r="AG418" s="10" t="str">
        <f t="shared" si="187"/>
        <v/>
      </c>
      <c r="AH418" s="10" t="str">
        <f t="shared" si="188"/>
        <v/>
      </c>
      <c r="AI418" s="10" t="str">
        <f t="shared" si="189"/>
        <v/>
      </c>
      <c r="AJ418" s="10" t="str">
        <f t="shared" si="190"/>
        <v/>
      </c>
      <c r="AK418" s="10" t="str">
        <f t="shared" si="191"/>
        <v/>
      </c>
      <c r="AL418" s="10" t="str">
        <f t="shared" si="192"/>
        <v/>
      </c>
      <c r="AM418" s="10" t="str">
        <f t="shared" si="193"/>
        <v/>
      </c>
      <c r="AN418" s="10" t="str">
        <f t="shared" si="194"/>
        <v/>
      </c>
      <c r="AO418" s="10" t="str">
        <f t="shared" si="195"/>
        <v/>
      </c>
      <c r="AP418" s="10" t="str">
        <f t="shared" si="196"/>
        <v/>
      </c>
      <c r="AQ418" s="10" t="str">
        <f t="shared" si="197"/>
        <v/>
      </c>
      <c r="AR418" s="10" t="str">
        <f t="shared" si="198"/>
        <v/>
      </c>
      <c r="AS418" s="10" t="str">
        <f t="shared" si="199"/>
        <v/>
      </c>
      <c r="AT418" s="10" t="str">
        <f t="shared" si="200"/>
        <v/>
      </c>
      <c r="AU418" s="10" t="str">
        <f t="shared" si="201"/>
        <v/>
      </c>
      <c r="AV418" s="10" t="str">
        <f t="shared" si="202"/>
        <v/>
      </c>
      <c r="AW418" s="10" t="str">
        <f t="shared" si="203"/>
        <v/>
      </c>
      <c r="AX418" s="10" t="str">
        <f t="shared" si="204"/>
        <v/>
      </c>
      <c r="AY418" s="10" t="str">
        <f t="shared" si="205"/>
        <v/>
      </c>
      <c r="AZ418" s="10" t="str">
        <f t="shared" si="206"/>
        <v/>
      </c>
      <c r="BA418" s="10" t="str">
        <f t="shared" si="207"/>
        <v/>
      </c>
      <c r="BB418" s="10" t="str">
        <f t="shared" si="208"/>
        <v/>
      </c>
      <c r="BC418" s="10" t="str">
        <f t="shared" si="209"/>
        <v/>
      </c>
      <c r="BD418" s="10"/>
      <c r="BE418" s="10" t="str">
        <f t="shared" si="210"/>
        <v/>
      </c>
      <c r="BG418" s="10" t="b">
        <f t="shared" si="213"/>
        <v>1</v>
      </c>
      <c r="BH418" s="10" t="b">
        <f t="shared" si="211"/>
        <v>1</v>
      </c>
      <c r="BI418" s="10" t="b">
        <f t="shared" si="214"/>
        <v>0</v>
      </c>
      <c r="BJ418" s="10" t="b">
        <f t="shared" si="212"/>
        <v>0</v>
      </c>
    </row>
    <row r="419" spans="1:62" x14ac:dyDescent="0.35">
      <c r="A419" s="51"/>
      <c r="B419" s="28"/>
      <c r="C419" s="28" t="s">
        <v>4</v>
      </c>
      <c r="D419" s="28"/>
      <c r="E419" s="28" t="s">
        <v>4</v>
      </c>
      <c r="F419" s="28"/>
      <c r="G419" s="51" t="s">
        <v>4</v>
      </c>
      <c r="H419" s="28"/>
      <c r="I419" s="28" t="s">
        <v>4</v>
      </c>
      <c r="J419" s="28"/>
      <c r="K419" s="28" t="s">
        <v>4</v>
      </c>
      <c r="L419" s="28" t="s">
        <v>454</v>
      </c>
      <c r="M419" s="28"/>
      <c r="N419" s="28"/>
      <c r="O419" s="28" t="s">
        <v>4</v>
      </c>
      <c r="P419" s="51"/>
      <c r="Q419" s="28" t="s">
        <v>4</v>
      </c>
      <c r="R419" s="28"/>
      <c r="S419" s="28" t="s">
        <v>4</v>
      </c>
      <c r="T419" s="28"/>
      <c r="U419" s="28" t="s">
        <v>4</v>
      </c>
      <c r="V419" s="28"/>
      <c r="W419" s="28" t="s">
        <v>4</v>
      </c>
      <c r="X419" s="28"/>
      <c r="Y419" s="28" t="s">
        <v>4</v>
      </c>
      <c r="Z419" s="10" t="str">
        <f>IF(AND('Section 8'!$L$4=No,OR($BG419=FALSE,$BH419=FALSE)),Tab_NotReq,
IF(AND($A419="",$B419="",$D419="",$F419="",$H419="",$J419="",$P419="",$X419="",$AB419="",$AC419=""),"",
IF(COUNTIF($AB419:$BC419,Incomplete)&gt;=1,Incomplete_or_multiple_errors&amp;": "&amp;INDEX($AB$2:$BC$4,1,MATCH(Incomplete,$AB419:$BC419,0)),Complete)))</f>
        <v/>
      </c>
      <c r="AA419" s="27"/>
      <c r="AB419" s="10" t="str">
        <f t="shared" si="185"/>
        <v/>
      </c>
      <c r="AC419" s="10" t="str">
        <f>IF($AC$1=No,"",
IF(OR(BG419=FALSE,BH419=FALSE),"",
IF(AND(SUMPRODUCT(--(BI419:BI$1003=TRUE))=0,SUMPRODUCT(--(BJ419:BJ$1003=TRUE))=0),"",Incomplete)))</f>
        <v/>
      </c>
      <c r="AD419" s="10" t="str">
        <f t="shared" si="186"/>
        <v/>
      </c>
      <c r="AE419" s="10"/>
      <c r="AF419" s="10" t="str" cm="1">
        <f t="array" ref="AF419">IF(AF$1=No,"",IF(ISBLANK($A419)=TRUE,"",
IF(SUMPRODUCT(--('Section 11'!$C$4:$C$337=$A419))=0,Incomplete,Complete)))</f>
        <v/>
      </c>
      <c r="AG419" s="10" t="str">
        <f t="shared" si="187"/>
        <v/>
      </c>
      <c r="AH419" s="10" t="str">
        <f t="shared" si="188"/>
        <v/>
      </c>
      <c r="AI419" s="10" t="str">
        <f t="shared" si="189"/>
        <v/>
      </c>
      <c r="AJ419" s="10" t="str">
        <f t="shared" si="190"/>
        <v/>
      </c>
      <c r="AK419" s="10" t="str">
        <f t="shared" si="191"/>
        <v/>
      </c>
      <c r="AL419" s="10" t="str">
        <f t="shared" si="192"/>
        <v/>
      </c>
      <c r="AM419" s="10" t="str">
        <f t="shared" si="193"/>
        <v/>
      </c>
      <c r="AN419" s="10" t="str">
        <f t="shared" si="194"/>
        <v/>
      </c>
      <c r="AO419" s="10" t="str">
        <f t="shared" si="195"/>
        <v/>
      </c>
      <c r="AP419" s="10" t="str">
        <f t="shared" si="196"/>
        <v/>
      </c>
      <c r="AQ419" s="10" t="str">
        <f t="shared" si="197"/>
        <v/>
      </c>
      <c r="AR419" s="10" t="str">
        <f t="shared" si="198"/>
        <v/>
      </c>
      <c r="AS419" s="10" t="str">
        <f t="shared" si="199"/>
        <v/>
      </c>
      <c r="AT419" s="10" t="str">
        <f t="shared" si="200"/>
        <v/>
      </c>
      <c r="AU419" s="10" t="str">
        <f t="shared" si="201"/>
        <v/>
      </c>
      <c r="AV419" s="10" t="str">
        <f t="shared" si="202"/>
        <v/>
      </c>
      <c r="AW419" s="10" t="str">
        <f t="shared" si="203"/>
        <v/>
      </c>
      <c r="AX419" s="10" t="str">
        <f t="shared" si="204"/>
        <v/>
      </c>
      <c r="AY419" s="10" t="str">
        <f t="shared" si="205"/>
        <v/>
      </c>
      <c r="AZ419" s="10" t="str">
        <f t="shared" si="206"/>
        <v/>
      </c>
      <c r="BA419" s="10" t="str">
        <f t="shared" si="207"/>
        <v/>
      </c>
      <c r="BB419" s="10" t="str">
        <f t="shared" si="208"/>
        <v/>
      </c>
      <c r="BC419" s="10" t="str">
        <f t="shared" si="209"/>
        <v/>
      </c>
      <c r="BD419" s="10"/>
      <c r="BE419" s="10" t="str">
        <f t="shared" si="210"/>
        <v/>
      </c>
      <c r="BG419" s="10" t="b">
        <f t="shared" si="213"/>
        <v>1</v>
      </c>
      <c r="BH419" s="10" t="b">
        <f t="shared" si="211"/>
        <v>1</v>
      </c>
      <c r="BI419" s="10" t="b">
        <f t="shared" si="214"/>
        <v>0</v>
      </c>
      <c r="BJ419" s="10" t="b">
        <f t="shared" si="212"/>
        <v>0</v>
      </c>
    </row>
    <row r="420" spans="1:62" x14ac:dyDescent="0.35">
      <c r="A420" s="51"/>
      <c r="B420" s="28"/>
      <c r="C420" s="28" t="s">
        <v>4</v>
      </c>
      <c r="D420" s="28"/>
      <c r="E420" s="28" t="s">
        <v>4</v>
      </c>
      <c r="F420" s="28"/>
      <c r="G420" s="51" t="s">
        <v>4</v>
      </c>
      <c r="H420" s="28"/>
      <c r="I420" s="28" t="s">
        <v>4</v>
      </c>
      <c r="J420" s="28"/>
      <c r="K420" s="28" t="s">
        <v>4</v>
      </c>
      <c r="L420" s="28" t="s">
        <v>454</v>
      </c>
      <c r="M420" s="28"/>
      <c r="N420" s="28"/>
      <c r="O420" s="28" t="s">
        <v>4</v>
      </c>
      <c r="P420" s="51"/>
      <c r="Q420" s="28" t="s">
        <v>4</v>
      </c>
      <c r="R420" s="28"/>
      <c r="S420" s="28" t="s">
        <v>4</v>
      </c>
      <c r="T420" s="28"/>
      <c r="U420" s="28" t="s">
        <v>4</v>
      </c>
      <c r="V420" s="28"/>
      <c r="W420" s="28" t="s">
        <v>4</v>
      </c>
      <c r="X420" s="28"/>
      <c r="Y420" s="28" t="s">
        <v>4</v>
      </c>
      <c r="Z420" s="10" t="str">
        <f>IF(AND('Section 8'!$L$4=No,OR($BG420=FALSE,$BH420=FALSE)),Tab_NotReq,
IF(AND($A420="",$B420="",$D420="",$F420="",$H420="",$J420="",$P420="",$X420="",$AB420="",$AC420=""),"",
IF(COUNTIF($AB420:$BC420,Incomplete)&gt;=1,Incomplete_or_multiple_errors&amp;": "&amp;INDEX($AB$2:$BC$4,1,MATCH(Incomplete,$AB420:$BC420,0)),Complete)))</f>
        <v/>
      </c>
      <c r="AA420" s="27"/>
      <c r="AB420" s="10" t="str">
        <f t="shared" si="185"/>
        <v/>
      </c>
      <c r="AC420" s="10" t="str">
        <f>IF($AC$1=No,"",
IF(OR(BG420=FALSE,BH420=FALSE),"",
IF(AND(SUMPRODUCT(--(BI420:BI$1003=TRUE))=0,SUMPRODUCT(--(BJ420:BJ$1003=TRUE))=0),"",Incomplete)))</f>
        <v/>
      </c>
      <c r="AD420" s="10" t="str">
        <f t="shared" si="186"/>
        <v/>
      </c>
      <c r="AE420" s="10"/>
      <c r="AF420" s="10" t="str" cm="1">
        <f t="array" ref="AF420">IF(AF$1=No,"",IF(ISBLANK($A420)=TRUE,"",
IF(SUMPRODUCT(--('Section 11'!$C$4:$C$337=$A420))=0,Incomplete,Complete)))</f>
        <v/>
      </c>
      <c r="AG420" s="10" t="str">
        <f t="shared" si="187"/>
        <v/>
      </c>
      <c r="AH420" s="10" t="str">
        <f t="shared" si="188"/>
        <v/>
      </c>
      <c r="AI420" s="10" t="str">
        <f t="shared" si="189"/>
        <v/>
      </c>
      <c r="AJ420" s="10" t="str">
        <f t="shared" si="190"/>
        <v/>
      </c>
      <c r="AK420" s="10" t="str">
        <f t="shared" si="191"/>
        <v/>
      </c>
      <c r="AL420" s="10" t="str">
        <f t="shared" si="192"/>
        <v/>
      </c>
      <c r="AM420" s="10" t="str">
        <f t="shared" si="193"/>
        <v/>
      </c>
      <c r="AN420" s="10" t="str">
        <f t="shared" si="194"/>
        <v/>
      </c>
      <c r="AO420" s="10" t="str">
        <f t="shared" si="195"/>
        <v/>
      </c>
      <c r="AP420" s="10" t="str">
        <f t="shared" si="196"/>
        <v/>
      </c>
      <c r="AQ420" s="10" t="str">
        <f t="shared" si="197"/>
        <v/>
      </c>
      <c r="AR420" s="10" t="str">
        <f t="shared" si="198"/>
        <v/>
      </c>
      <c r="AS420" s="10" t="str">
        <f t="shared" si="199"/>
        <v/>
      </c>
      <c r="AT420" s="10" t="str">
        <f t="shared" si="200"/>
        <v/>
      </c>
      <c r="AU420" s="10" t="str">
        <f t="shared" si="201"/>
        <v/>
      </c>
      <c r="AV420" s="10" t="str">
        <f t="shared" si="202"/>
        <v/>
      </c>
      <c r="AW420" s="10" t="str">
        <f t="shared" si="203"/>
        <v/>
      </c>
      <c r="AX420" s="10" t="str">
        <f t="shared" si="204"/>
        <v/>
      </c>
      <c r="AY420" s="10" t="str">
        <f t="shared" si="205"/>
        <v/>
      </c>
      <c r="AZ420" s="10" t="str">
        <f t="shared" si="206"/>
        <v/>
      </c>
      <c r="BA420" s="10" t="str">
        <f t="shared" si="207"/>
        <v/>
      </c>
      <c r="BB420" s="10" t="str">
        <f t="shared" si="208"/>
        <v/>
      </c>
      <c r="BC420" s="10" t="str">
        <f t="shared" si="209"/>
        <v/>
      </c>
      <c r="BD420" s="10"/>
      <c r="BE420" s="10" t="str">
        <f t="shared" si="210"/>
        <v/>
      </c>
      <c r="BG420" s="10" t="b">
        <f t="shared" si="213"/>
        <v>1</v>
      </c>
      <c r="BH420" s="10" t="b">
        <f t="shared" si="211"/>
        <v>1</v>
      </c>
      <c r="BI420" s="10" t="b">
        <f t="shared" si="214"/>
        <v>0</v>
      </c>
      <c r="BJ420" s="10" t="b">
        <f t="shared" si="212"/>
        <v>0</v>
      </c>
    </row>
    <row r="421" spans="1:62" x14ac:dyDescent="0.35">
      <c r="A421" s="51"/>
      <c r="B421" s="28"/>
      <c r="C421" s="28" t="s">
        <v>4</v>
      </c>
      <c r="D421" s="28"/>
      <c r="E421" s="28" t="s">
        <v>4</v>
      </c>
      <c r="F421" s="28"/>
      <c r="G421" s="51" t="s">
        <v>4</v>
      </c>
      <c r="H421" s="28"/>
      <c r="I421" s="28" t="s">
        <v>4</v>
      </c>
      <c r="J421" s="28"/>
      <c r="K421" s="28" t="s">
        <v>4</v>
      </c>
      <c r="L421" s="28" t="s">
        <v>454</v>
      </c>
      <c r="M421" s="28"/>
      <c r="N421" s="28"/>
      <c r="O421" s="28" t="s">
        <v>4</v>
      </c>
      <c r="P421" s="51"/>
      <c r="Q421" s="28" t="s">
        <v>4</v>
      </c>
      <c r="R421" s="28"/>
      <c r="S421" s="28" t="s">
        <v>4</v>
      </c>
      <c r="T421" s="28"/>
      <c r="U421" s="28" t="s">
        <v>4</v>
      </c>
      <c r="V421" s="28"/>
      <c r="W421" s="28" t="s">
        <v>4</v>
      </c>
      <c r="X421" s="28"/>
      <c r="Y421" s="28" t="s">
        <v>4</v>
      </c>
      <c r="Z421" s="10" t="str">
        <f>IF(AND('Section 8'!$L$4=No,OR($BG421=FALSE,$BH421=FALSE)),Tab_NotReq,
IF(AND($A421="",$B421="",$D421="",$F421="",$H421="",$J421="",$P421="",$X421="",$AB421="",$AC421=""),"",
IF(COUNTIF($AB421:$BC421,Incomplete)&gt;=1,Incomplete_or_multiple_errors&amp;": "&amp;INDEX($AB$2:$BC$4,1,MATCH(Incomplete,$AB421:$BC421,0)),Complete)))</f>
        <v/>
      </c>
      <c r="AA421" s="27"/>
      <c r="AB421" s="10" t="str">
        <f t="shared" si="185"/>
        <v/>
      </c>
      <c r="AC421" s="10" t="str">
        <f>IF($AC$1=No,"",
IF(OR(BG421=FALSE,BH421=FALSE),"",
IF(AND(SUMPRODUCT(--(BI421:BI$1003=TRUE))=0,SUMPRODUCT(--(BJ421:BJ$1003=TRUE))=0),"",Incomplete)))</f>
        <v/>
      </c>
      <c r="AD421" s="10" t="str">
        <f t="shared" si="186"/>
        <v/>
      </c>
      <c r="AE421" s="10"/>
      <c r="AF421" s="10" t="str" cm="1">
        <f t="array" ref="AF421">IF(AF$1=No,"",IF(ISBLANK($A421)=TRUE,"",
IF(SUMPRODUCT(--('Section 11'!$C$4:$C$337=$A421))=0,Incomplete,Complete)))</f>
        <v/>
      </c>
      <c r="AG421" s="10" t="str">
        <f t="shared" si="187"/>
        <v/>
      </c>
      <c r="AH421" s="10" t="str">
        <f t="shared" si="188"/>
        <v/>
      </c>
      <c r="AI421" s="10" t="str">
        <f t="shared" si="189"/>
        <v/>
      </c>
      <c r="AJ421" s="10" t="str">
        <f t="shared" si="190"/>
        <v/>
      </c>
      <c r="AK421" s="10" t="str">
        <f t="shared" si="191"/>
        <v/>
      </c>
      <c r="AL421" s="10" t="str">
        <f t="shared" si="192"/>
        <v/>
      </c>
      <c r="AM421" s="10" t="str">
        <f t="shared" si="193"/>
        <v/>
      </c>
      <c r="AN421" s="10" t="str">
        <f t="shared" si="194"/>
        <v/>
      </c>
      <c r="AO421" s="10" t="str">
        <f t="shared" si="195"/>
        <v/>
      </c>
      <c r="AP421" s="10" t="str">
        <f t="shared" si="196"/>
        <v/>
      </c>
      <c r="AQ421" s="10" t="str">
        <f t="shared" si="197"/>
        <v/>
      </c>
      <c r="AR421" s="10" t="str">
        <f t="shared" si="198"/>
        <v/>
      </c>
      <c r="AS421" s="10" t="str">
        <f t="shared" si="199"/>
        <v/>
      </c>
      <c r="AT421" s="10" t="str">
        <f t="shared" si="200"/>
        <v/>
      </c>
      <c r="AU421" s="10" t="str">
        <f t="shared" si="201"/>
        <v/>
      </c>
      <c r="AV421" s="10" t="str">
        <f t="shared" si="202"/>
        <v/>
      </c>
      <c r="AW421" s="10" t="str">
        <f t="shared" si="203"/>
        <v/>
      </c>
      <c r="AX421" s="10" t="str">
        <f t="shared" si="204"/>
        <v/>
      </c>
      <c r="AY421" s="10" t="str">
        <f t="shared" si="205"/>
        <v/>
      </c>
      <c r="AZ421" s="10" t="str">
        <f t="shared" si="206"/>
        <v/>
      </c>
      <c r="BA421" s="10" t="str">
        <f t="shared" si="207"/>
        <v/>
      </c>
      <c r="BB421" s="10" t="str">
        <f t="shared" si="208"/>
        <v/>
      </c>
      <c r="BC421" s="10" t="str">
        <f t="shared" si="209"/>
        <v/>
      </c>
      <c r="BD421" s="10"/>
      <c r="BE421" s="10" t="str">
        <f t="shared" si="210"/>
        <v/>
      </c>
      <c r="BG421" s="10" t="b">
        <f t="shared" si="213"/>
        <v>1</v>
      </c>
      <c r="BH421" s="10" t="b">
        <f t="shared" si="211"/>
        <v>1</v>
      </c>
      <c r="BI421" s="10" t="b">
        <f t="shared" si="214"/>
        <v>0</v>
      </c>
      <c r="BJ421" s="10" t="b">
        <f t="shared" si="212"/>
        <v>0</v>
      </c>
    </row>
    <row r="422" spans="1:62" x14ac:dyDescent="0.35">
      <c r="A422" s="51"/>
      <c r="B422" s="28"/>
      <c r="C422" s="28" t="s">
        <v>4</v>
      </c>
      <c r="D422" s="28"/>
      <c r="E422" s="28" t="s">
        <v>4</v>
      </c>
      <c r="F422" s="28"/>
      <c r="G422" s="51" t="s">
        <v>4</v>
      </c>
      <c r="H422" s="28"/>
      <c r="I422" s="28" t="s">
        <v>4</v>
      </c>
      <c r="J422" s="28"/>
      <c r="K422" s="28" t="s">
        <v>4</v>
      </c>
      <c r="L422" s="28" t="s">
        <v>454</v>
      </c>
      <c r="M422" s="28"/>
      <c r="N422" s="28"/>
      <c r="O422" s="28" t="s">
        <v>4</v>
      </c>
      <c r="P422" s="51"/>
      <c r="Q422" s="28" t="s">
        <v>4</v>
      </c>
      <c r="R422" s="28"/>
      <c r="S422" s="28" t="s">
        <v>4</v>
      </c>
      <c r="T422" s="28"/>
      <c r="U422" s="28" t="s">
        <v>4</v>
      </c>
      <c r="V422" s="28"/>
      <c r="W422" s="28" t="s">
        <v>4</v>
      </c>
      <c r="X422" s="28"/>
      <c r="Y422" s="28" t="s">
        <v>4</v>
      </c>
      <c r="Z422" s="10" t="str">
        <f>IF(AND('Section 8'!$L$4=No,OR($BG422=FALSE,$BH422=FALSE)),Tab_NotReq,
IF(AND($A422="",$B422="",$D422="",$F422="",$H422="",$J422="",$P422="",$X422="",$AB422="",$AC422=""),"",
IF(COUNTIF($AB422:$BC422,Incomplete)&gt;=1,Incomplete_or_multiple_errors&amp;": "&amp;INDEX($AB$2:$BC$4,1,MATCH(Incomplete,$AB422:$BC422,0)),Complete)))</f>
        <v/>
      </c>
      <c r="AA422" s="27"/>
      <c r="AB422" s="10" t="str">
        <f t="shared" si="185"/>
        <v/>
      </c>
      <c r="AC422" s="10" t="str">
        <f>IF($AC$1=No,"",
IF(OR(BG422=FALSE,BH422=FALSE),"",
IF(AND(SUMPRODUCT(--(BI422:BI$1003=TRUE))=0,SUMPRODUCT(--(BJ422:BJ$1003=TRUE))=0),"",Incomplete)))</f>
        <v/>
      </c>
      <c r="AD422" s="10" t="str">
        <f t="shared" si="186"/>
        <v/>
      </c>
      <c r="AE422" s="10"/>
      <c r="AF422" s="10" t="str" cm="1">
        <f t="array" ref="AF422">IF(AF$1=No,"",IF(ISBLANK($A422)=TRUE,"",
IF(SUMPRODUCT(--('Section 11'!$C$4:$C$337=$A422))=0,Incomplete,Complete)))</f>
        <v/>
      </c>
      <c r="AG422" s="10" t="str">
        <f t="shared" si="187"/>
        <v/>
      </c>
      <c r="AH422" s="10" t="str">
        <f t="shared" si="188"/>
        <v/>
      </c>
      <c r="AI422" s="10" t="str">
        <f t="shared" si="189"/>
        <v/>
      </c>
      <c r="AJ422" s="10" t="str">
        <f t="shared" si="190"/>
        <v/>
      </c>
      <c r="AK422" s="10" t="str">
        <f t="shared" si="191"/>
        <v/>
      </c>
      <c r="AL422" s="10" t="str">
        <f t="shared" si="192"/>
        <v/>
      </c>
      <c r="AM422" s="10" t="str">
        <f t="shared" si="193"/>
        <v/>
      </c>
      <c r="AN422" s="10" t="str">
        <f t="shared" si="194"/>
        <v/>
      </c>
      <c r="AO422" s="10" t="str">
        <f t="shared" si="195"/>
        <v/>
      </c>
      <c r="AP422" s="10" t="str">
        <f t="shared" si="196"/>
        <v/>
      </c>
      <c r="AQ422" s="10" t="str">
        <f t="shared" si="197"/>
        <v/>
      </c>
      <c r="AR422" s="10" t="str">
        <f t="shared" si="198"/>
        <v/>
      </c>
      <c r="AS422" s="10" t="str">
        <f t="shared" si="199"/>
        <v/>
      </c>
      <c r="AT422" s="10" t="str">
        <f t="shared" si="200"/>
        <v/>
      </c>
      <c r="AU422" s="10" t="str">
        <f t="shared" si="201"/>
        <v/>
      </c>
      <c r="AV422" s="10" t="str">
        <f t="shared" si="202"/>
        <v/>
      </c>
      <c r="AW422" s="10" t="str">
        <f t="shared" si="203"/>
        <v/>
      </c>
      <c r="AX422" s="10" t="str">
        <f t="shared" si="204"/>
        <v/>
      </c>
      <c r="AY422" s="10" t="str">
        <f t="shared" si="205"/>
        <v/>
      </c>
      <c r="AZ422" s="10" t="str">
        <f t="shared" si="206"/>
        <v/>
      </c>
      <c r="BA422" s="10" t="str">
        <f t="shared" si="207"/>
        <v/>
      </c>
      <c r="BB422" s="10" t="str">
        <f t="shared" si="208"/>
        <v/>
      </c>
      <c r="BC422" s="10" t="str">
        <f t="shared" si="209"/>
        <v/>
      </c>
      <c r="BD422" s="10"/>
      <c r="BE422" s="10" t="str">
        <f t="shared" si="210"/>
        <v/>
      </c>
      <c r="BG422" s="10" t="b">
        <f t="shared" si="213"/>
        <v>1</v>
      </c>
      <c r="BH422" s="10" t="b">
        <f t="shared" si="211"/>
        <v>1</v>
      </c>
      <c r="BI422" s="10" t="b">
        <f t="shared" si="214"/>
        <v>0</v>
      </c>
      <c r="BJ422" s="10" t="b">
        <f t="shared" si="212"/>
        <v>0</v>
      </c>
    </row>
    <row r="423" spans="1:62" x14ac:dyDescent="0.35">
      <c r="A423" s="51"/>
      <c r="B423" s="28"/>
      <c r="C423" s="28" t="s">
        <v>4</v>
      </c>
      <c r="D423" s="28"/>
      <c r="E423" s="28" t="s">
        <v>4</v>
      </c>
      <c r="F423" s="28"/>
      <c r="G423" s="51" t="s">
        <v>4</v>
      </c>
      <c r="H423" s="28"/>
      <c r="I423" s="28" t="s">
        <v>4</v>
      </c>
      <c r="J423" s="28"/>
      <c r="K423" s="28" t="s">
        <v>4</v>
      </c>
      <c r="L423" s="28" t="s">
        <v>454</v>
      </c>
      <c r="M423" s="28"/>
      <c r="N423" s="28"/>
      <c r="O423" s="28" t="s">
        <v>4</v>
      </c>
      <c r="P423" s="51"/>
      <c r="Q423" s="28" t="s">
        <v>4</v>
      </c>
      <c r="R423" s="28"/>
      <c r="S423" s="28" t="s">
        <v>4</v>
      </c>
      <c r="T423" s="28"/>
      <c r="U423" s="28" t="s">
        <v>4</v>
      </c>
      <c r="V423" s="28"/>
      <c r="W423" s="28" t="s">
        <v>4</v>
      </c>
      <c r="X423" s="28"/>
      <c r="Y423" s="28" t="s">
        <v>4</v>
      </c>
      <c r="Z423" s="10" t="str">
        <f>IF(AND('Section 8'!$L$4=No,OR($BG423=FALSE,$BH423=FALSE)),Tab_NotReq,
IF(AND($A423="",$B423="",$D423="",$F423="",$H423="",$J423="",$P423="",$X423="",$AB423="",$AC423=""),"",
IF(COUNTIF($AB423:$BC423,Incomplete)&gt;=1,Incomplete_or_multiple_errors&amp;": "&amp;INDEX($AB$2:$BC$4,1,MATCH(Incomplete,$AB423:$BC423,0)),Complete)))</f>
        <v/>
      </c>
      <c r="AA423" s="27"/>
      <c r="AB423" s="10" t="str">
        <f t="shared" si="185"/>
        <v/>
      </c>
      <c r="AC423" s="10" t="str">
        <f>IF($AC$1=No,"",
IF(OR(BG423=FALSE,BH423=FALSE),"",
IF(AND(SUMPRODUCT(--(BI423:BI$1003=TRUE))=0,SUMPRODUCT(--(BJ423:BJ$1003=TRUE))=0),"",Incomplete)))</f>
        <v/>
      </c>
      <c r="AD423" s="10" t="str">
        <f t="shared" si="186"/>
        <v/>
      </c>
      <c r="AE423" s="10"/>
      <c r="AF423" s="10" t="str" cm="1">
        <f t="array" ref="AF423">IF(AF$1=No,"",IF(ISBLANK($A423)=TRUE,"",
IF(SUMPRODUCT(--('Section 11'!$C$4:$C$337=$A423))=0,Incomplete,Complete)))</f>
        <v/>
      </c>
      <c r="AG423" s="10" t="str">
        <f t="shared" si="187"/>
        <v/>
      </c>
      <c r="AH423" s="10" t="str">
        <f t="shared" si="188"/>
        <v/>
      </c>
      <c r="AI423" s="10" t="str">
        <f t="shared" si="189"/>
        <v/>
      </c>
      <c r="AJ423" s="10" t="str">
        <f t="shared" si="190"/>
        <v/>
      </c>
      <c r="AK423" s="10" t="str">
        <f t="shared" si="191"/>
        <v/>
      </c>
      <c r="AL423" s="10" t="str">
        <f t="shared" si="192"/>
        <v/>
      </c>
      <c r="AM423" s="10" t="str">
        <f t="shared" si="193"/>
        <v/>
      </c>
      <c r="AN423" s="10" t="str">
        <f t="shared" si="194"/>
        <v/>
      </c>
      <c r="AO423" s="10" t="str">
        <f t="shared" si="195"/>
        <v/>
      </c>
      <c r="AP423" s="10" t="str">
        <f t="shared" si="196"/>
        <v/>
      </c>
      <c r="AQ423" s="10" t="str">
        <f t="shared" si="197"/>
        <v/>
      </c>
      <c r="AR423" s="10" t="str">
        <f t="shared" si="198"/>
        <v/>
      </c>
      <c r="AS423" s="10" t="str">
        <f t="shared" si="199"/>
        <v/>
      </c>
      <c r="AT423" s="10" t="str">
        <f t="shared" si="200"/>
        <v/>
      </c>
      <c r="AU423" s="10" t="str">
        <f t="shared" si="201"/>
        <v/>
      </c>
      <c r="AV423" s="10" t="str">
        <f t="shared" si="202"/>
        <v/>
      </c>
      <c r="AW423" s="10" t="str">
        <f t="shared" si="203"/>
        <v/>
      </c>
      <c r="AX423" s="10" t="str">
        <f t="shared" si="204"/>
        <v/>
      </c>
      <c r="AY423" s="10" t="str">
        <f t="shared" si="205"/>
        <v/>
      </c>
      <c r="AZ423" s="10" t="str">
        <f t="shared" si="206"/>
        <v/>
      </c>
      <c r="BA423" s="10" t="str">
        <f t="shared" si="207"/>
        <v/>
      </c>
      <c r="BB423" s="10" t="str">
        <f t="shared" si="208"/>
        <v/>
      </c>
      <c r="BC423" s="10" t="str">
        <f t="shared" si="209"/>
        <v/>
      </c>
      <c r="BD423" s="10"/>
      <c r="BE423" s="10" t="str">
        <f t="shared" si="210"/>
        <v/>
      </c>
      <c r="BG423" s="10" t="b">
        <f t="shared" si="213"/>
        <v>1</v>
      </c>
      <c r="BH423" s="10" t="b">
        <f t="shared" si="211"/>
        <v>1</v>
      </c>
      <c r="BI423" s="10" t="b">
        <f t="shared" si="214"/>
        <v>0</v>
      </c>
      <c r="BJ423" s="10" t="b">
        <f t="shared" si="212"/>
        <v>0</v>
      </c>
    </row>
    <row r="424" spans="1:62" x14ac:dyDescent="0.35">
      <c r="A424" s="51"/>
      <c r="B424" s="28"/>
      <c r="C424" s="28" t="s">
        <v>4</v>
      </c>
      <c r="D424" s="28"/>
      <c r="E424" s="28" t="s">
        <v>4</v>
      </c>
      <c r="F424" s="28"/>
      <c r="G424" s="51" t="s">
        <v>4</v>
      </c>
      <c r="H424" s="28"/>
      <c r="I424" s="28" t="s">
        <v>4</v>
      </c>
      <c r="J424" s="28"/>
      <c r="K424" s="28" t="s">
        <v>4</v>
      </c>
      <c r="L424" s="28" t="s">
        <v>454</v>
      </c>
      <c r="M424" s="28"/>
      <c r="N424" s="28"/>
      <c r="O424" s="28" t="s">
        <v>4</v>
      </c>
      <c r="P424" s="51"/>
      <c r="Q424" s="28" t="s">
        <v>4</v>
      </c>
      <c r="R424" s="28"/>
      <c r="S424" s="28" t="s">
        <v>4</v>
      </c>
      <c r="T424" s="28"/>
      <c r="U424" s="28" t="s">
        <v>4</v>
      </c>
      <c r="V424" s="28"/>
      <c r="W424" s="28" t="s">
        <v>4</v>
      </c>
      <c r="X424" s="28"/>
      <c r="Y424" s="28" t="s">
        <v>4</v>
      </c>
      <c r="Z424" s="10" t="str">
        <f>IF(AND('Section 8'!$L$4=No,OR($BG424=FALSE,$BH424=FALSE)),Tab_NotReq,
IF(AND($A424="",$B424="",$D424="",$F424="",$H424="",$J424="",$P424="",$X424="",$AB424="",$AC424=""),"",
IF(COUNTIF($AB424:$BC424,Incomplete)&gt;=1,Incomplete_or_multiple_errors&amp;": "&amp;INDEX($AB$2:$BC$4,1,MATCH(Incomplete,$AB424:$BC424,0)),Complete)))</f>
        <v/>
      </c>
      <c r="AA424" s="27"/>
      <c r="AB424" s="10" t="str">
        <f t="shared" si="185"/>
        <v/>
      </c>
      <c r="AC424" s="10" t="str">
        <f>IF($AC$1=No,"",
IF(OR(BG424=FALSE,BH424=FALSE),"",
IF(AND(SUMPRODUCT(--(BI424:BI$1003=TRUE))=0,SUMPRODUCT(--(BJ424:BJ$1003=TRUE))=0),"",Incomplete)))</f>
        <v/>
      </c>
      <c r="AD424" s="10" t="str">
        <f t="shared" si="186"/>
        <v/>
      </c>
      <c r="AE424" s="10"/>
      <c r="AF424" s="10" t="str" cm="1">
        <f t="array" ref="AF424">IF(AF$1=No,"",IF(ISBLANK($A424)=TRUE,"",
IF(SUMPRODUCT(--('Section 11'!$C$4:$C$337=$A424))=0,Incomplete,Complete)))</f>
        <v/>
      </c>
      <c r="AG424" s="10" t="str">
        <f t="shared" si="187"/>
        <v/>
      </c>
      <c r="AH424" s="10" t="str">
        <f t="shared" si="188"/>
        <v/>
      </c>
      <c r="AI424" s="10" t="str">
        <f t="shared" si="189"/>
        <v/>
      </c>
      <c r="AJ424" s="10" t="str">
        <f t="shared" si="190"/>
        <v/>
      </c>
      <c r="AK424" s="10" t="str">
        <f t="shared" si="191"/>
        <v/>
      </c>
      <c r="AL424" s="10" t="str">
        <f t="shared" si="192"/>
        <v/>
      </c>
      <c r="AM424" s="10" t="str">
        <f t="shared" si="193"/>
        <v/>
      </c>
      <c r="AN424" s="10" t="str">
        <f t="shared" si="194"/>
        <v/>
      </c>
      <c r="AO424" s="10" t="str">
        <f t="shared" si="195"/>
        <v/>
      </c>
      <c r="AP424" s="10" t="str">
        <f t="shared" si="196"/>
        <v/>
      </c>
      <c r="AQ424" s="10" t="str">
        <f t="shared" si="197"/>
        <v/>
      </c>
      <c r="AR424" s="10" t="str">
        <f t="shared" si="198"/>
        <v/>
      </c>
      <c r="AS424" s="10" t="str">
        <f t="shared" si="199"/>
        <v/>
      </c>
      <c r="AT424" s="10" t="str">
        <f t="shared" si="200"/>
        <v/>
      </c>
      <c r="AU424" s="10" t="str">
        <f t="shared" si="201"/>
        <v/>
      </c>
      <c r="AV424" s="10" t="str">
        <f t="shared" si="202"/>
        <v/>
      </c>
      <c r="AW424" s="10" t="str">
        <f t="shared" si="203"/>
        <v/>
      </c>
      <c r="AX424" s="10" t="str">
        <f t="shared" si="204"/>
        <v/>
      </c>
      <c r="AY424" s="10" t="str">
        <f t="shared" si="205"/>
        <v/>
      </c>
      <c r="AZ424" s="10" t="str">
        <f t="shared" si="206"/>
        <v/>
      </c>
      <c r="BA424" s="10" t="str">
        <f t="shared" si="207"/>
        <v/>
      </c>
      <c r="BB424" s="10" t="str">
        <f t="shared" si="208"/>
        <v/>
      </c>
      <c r="BC424" s="10" t="str">
        <f t="shared" si="209"/>
        <v/>
      </c>
      <c r="BD424" s="10"/>
      <c r="BE424" s="10" t="str">
        <f t="shared" si="210"/>
        <v/>
      </c>
      <c r="BG424" s="10" t="b">
        <f t="shared" si="213"/>
        <v>1</v>
      </c>
      <c r="BH424" s="10" t="b">
        <f t="shared" si="211"/>
        <v>1</v>
      </c>
      <c r="BI424" s="10" t="b">
        <f t="shared" si="214"/>
        <v>0</v>
      </c>
      <c r="BJ424" s="10" t="b">
        <f t="shared" si="212"/>
        <v>0</v>
      </c>
    </row>
    <row r="425" spans="1:62" x14ac:dyDescent="0.35">
      <c r="A425" s="51"/>
      <c r="B425" s="28"/>
      <c r="C425" s="28" t="s">
        <v>4</v>
      </c>
      <c r="D425" s="28"/>
      <c r="E425" s="28" t="s">
        <v>4</v>
      </c>
      <c r="F425" s="28"/>
      <c r="G425" s="51" t="s">
        <v>4</v>
      </c>
      <c r="H425" s="28"/>
      <c r="I425" s="28" t="s">
        <v>4</v>
      </c>
      <c r="J425" s="28"/>
      <c r="K425" s="28" t="s">
        <v>4</v>
      </c>
      <c r="L425" s="28" t="s">
        <v>454</v>
      </c>
      <c r="M425" s="28"/>
      <c r="N425" s="28"/>
      <c r="O425" s="28" t="s">
        <v>4</v>
      </c>
      <c r="P425" s="51"/>
      <c r="Q425" s="28" t="s">
        <v>4</v>
      </c>
      <c r="R425" s="28"/>
      <c r="S425" s="28" t="s">
        <v>4</v>
      </c>
      <c r="T425" s="28"/>
      <c r="U425" s="28" t="s">
        <v>4</v>
      </c>
      <c r="V425" s="28"/>
      <c r="W425" s="28" t="s">
        <v>4</v>
      </c>
      <c r="X425" s="28"/>
      <c r="Y425" s="28" t="s">
        <v>4</v>
      </c>
      <c r="Z425" s="10" t="str">
        <f>IF(AND('Section 8'!$L$4=No,OR($BG425=FALSE,$BH425=FALSE)),Tab_NotReq,
IF(AND($A425="",$B425="",$D425="",$F425="",$H425="",$J425="",$P425="",$X425="",$AB425="",$AC425=""),"",
IF(COUNTIF($AB425:$BC425,Incomplete)&gt;=1,Incomplete_or_multiple_errors&amp;": "&amp;INDEX($AB$2:$BC$4,1,MATCH(Incomplete,$AB425:$BC425,0)),Complete)))</f>
        <v/>
      </c>
      <c r="AA425" s="27"/>
      <c r="AB425" s="10" t="str">
        <f t="shared" si="185"/>
        <v/>
      </c>
      <c r="AC425" s="10" t="str">
        <f>IF($AC$1=No,"",
IF(OR(BG425=FALSE,BH425=FALSE),"",
IF(AND(SUMPRODUCT(--(BI425:BI$1003=TRUE))=0,SUMPRODUCT(--(BJ425:BJ$1003=TRUE))=0),"",Incomplete)))</f>
        <v/>
      </c>
      <c r="AD425" s="10" t="str">
        <f t="shared" si="186"/>
        <v/>
      </c>
      <c r="AE425" s="10"/>
      <c r="AF425" s="10" t="str" cm="1">
        <f t="array" ref="AF425">IF(AF$1=No,"",IF(ISBLANK($A425)=TRUE,"",
IF(SUMPRODUCT(--('Section 11'!$C$4:$C$337=$A425))=0,Incomplete,Complete)))</f>
        <v/>
      </c>
      <c r="AG425" s="10" t="str">
        <f t="shared" si="187"/>
        <v/>
      </c>
      <c r="AH425" s="10" t="str">
        <f t="shared" si="188"/>
        <v/>
      </c>
      <c r="AI425" s="10" t="str">
        <f t="shared" si="189"/>
        <v/>
      </c>
      <c r="AJ425" s="10" t="str">
        <f t="shared" si="190"/>
        <v/>
      </c>
      <c r="AK425" s="10" t="str">
        <f t="shared" si="191"/>
        <v/>
      </c>
      <c r="AL425" s="10" t="str">
        <f t="shared" si="192"/>
        <v/>
      </c>
      <c r="AM425" s="10" t="str">
        <f t="shared" si="193"/>
        <v/>
      </c>
      <c r="AN425" s="10" t="str">
        <f t="shared" si="194"/>
        <v/>
      </c>
      <c r="AO425" s="10" t="str">
        <f t="shared" si="195"/>
        <v/>
      </c>
      <c r="AP425" s="10" t="str">
        <f t="shared" si="196"/>
        <v/>
      </c>
      <c r="AQ425" s="10" t="str">
        <f t="shared" si="197"/>
        <v/>
      </c>
      <c r="AR425" s="10" t="str">
        <f t="shared" si="198"/>
        <v/>
      </c>
      <c r="AS425" s="10" t="str">
        <f t="shared" si="199"/>
        <v/>
      </c>
      <c r="AT425" s="10" t="str">
        <f t="shared" si="200"/>
        <v/>
      </c>
      <c r="AU425" s="10" t="str">
        <f t="shared" si="201"/>
        <v/>
      </c>
      <c r="AV425" s="10" t="str">
        <f t="shared" si="202"/>
        <v/>
      </c>
      <c r="AW425" s="10" t="str">
        <f t="shared" si="203"/>
        <v/>
      </c>
      <c r="AX425" s="10" t="str">
        <f t="shared" si="204"/>
        <v/>
      </c>
      <c r="AY425" s="10" t="str">
        <f t="shared" si="205"/>
        <v/>
      </c>
      <c r="AZ425" s="10" t="str">
        <f t="shared" si="206"/>
        <v/>
      </c>
      <c r="BA425" s="10" t="str">
        <f t="shared" si="207"/>
        <v/>
      </c>
      <c r="BB425" s="10" t="str">
        <f t="shared" si="208"/>
        <v/>
      </c>
      <c r="BC425" s="10" t="str">
        <f t="shared" si="209"/>
        <v/>
      </c>
      <c r="BD425" s="10"/>
      <c r="BE425" s="10" t="str">
        <f t="shared" si="210"/>
        <v/>
      </c>
      <c r="BG425" s="10" t="b">
        <f t="shared" si="213"/>
        <v>1</v>
      </c>
      <c r="BH425" s="10" t="b">
        <f t="shared" si="211"/>
        <v>1</v>
      </c>
      <c r="BI425" s="10" t="b">
        <f t="shared" si="214"/>
        <v>0</v>
      </c>
      <c r="BJ425" s="10" t="b">
        <f t="shared" si="212"/>
        <v>0</v>
      </c>
    </row>
    <row r="426" spans="1:62" x14ac:dyDescent="0.35">
      <c r="A426" s="51"/>
      <c r="B426" s="28"/>
      <c r="C426" s="28" t="s">
        <v>4</v>
      </c>
      <c r="D426" s="28"/>
      <c r="E426" s="28" t="s">
        <v>4</v>
      </c>
      <c r="F426" s="28"/>
      <c r="G426" s="51" t="s">
        <v>4</v>
      </c>
      <c r="H426" s="28"/>
      <c r="I426" s="28" t="s">
        <v>4</v>
      </c>
      <c r="J426" s="28"/>
      <c r="K426" s="28" t="s">
        <v>4</v>
      </c>
      <c r="L426" s="28" t="s">
        <v>454</v>
      </c>
      <c r="M426" s="28"/>
      <c r="N426" s="28"/>
      <c r="O426" s="28" t="s">
        <v>4</v>
      </c>
      <c r="P426" s="51"/>
      <c r="Q426" s="28" t="s">
        <v>4</v>
      </c>
      <c r="R426" s="28"/>
      <c r="S426" s="28" t="s">
        <v>4</v>
      </c>
      <c r="T426" s="28"/>
      <c r="U426" s="28" t="s">
        <v>4</v>
      </c>
      <c r="V426" s="28"/>
      <c r="W426" s="28" t="s">
        <v>4</v>
      </c>
      <c r="X426" s="28"/>
      <c r="Y426" s="28" t="s">
        <v>4</v>
      </c>
      <c r="Z426" s="10" t="str">
        <f>IF(AND('Section 8'!$L$4=No,OR($BG426=FALSE,$BH426=FALSE)),Tab_NotReq,
IF(AND($A426="",$B426="",$D426="",$F426="",$H426="",$J426="",$P426="",$X426="",$AB426="",$AC426=""),"",
IF(COUNTIF($AB426:$BC426,Incomplete)&gt;=1,Incomplete_or_multiple_errors&amp;": "&amp;INDEX($AB$2:$BC$4,1,MATCH(Incomplete,$AB426:$BC426,0)),Complete)))</f>
        <v/>
      </c>
      <c r="AA426" s="27"/>
      <c r="AB426" s="10" t="str">
        <f t="shared" si="185"/>
        <v/>
      </c>
      <c r="AC426" s="10" t="str">
        <f>IF($AC$1=No,"",
IF(OR(BG426=FALSE,BH426=FALSE),"",
IF(AND(SUMPRODUCT(--(BI426:BI$1003=TRUE))=0,SUMPRODUCT(--(BJ426:BJ$1003=TRUE))=0),"",Incomplete)))</f>
        <v/>
      </c>
      <c r="AD426" s="10" t="str">
        <f t="shared" si="186"/>
        <v/>
      </c>
      <c r="AE426" s="10"/>
      <c r="AF426" s="10" t="str" cm="1">
        <f t="array" ref="AF426">IF(AF$1=No,"",IF(ISBLANK($A426)=TRUE,"",
IF(SUMPRODUCT(--('Section 11'!$C$4:$C$337=$A426))=0,Incomplete,Complete)))</f>
        <v/>
      </c>
      <c r="AG426" s="10" t="str">
        <f t="shared" si="187"/>
        <v/>
      </c>
      <c r="AH426" s="10" t="str">
        <f t="shared" si="188"/>
        <v/>
      </c>
      <c r="AI426" s="10" t="str">
        <f t="shared" si="189"/>
        <v/>
      </c>
      <c r="AJ426" s="10" t="str">
        <f t="shared" si="190"/>
        <v/>
      </c>
      <c r="AK426" s="10" t="str">
        <f t="shared" si="191"/>
        <v/>
      </c>
      <c r="AL426" s="10" t="str">
        <f t="shared" si="192"/>
        <v/>
      </c>
      <c r="AM426" s="10" t="str">
        <f t="shared" si="193"/>
        <v/>
      </c>
      <c r="AN426" s="10" t="str">
        <f t="shared" si="194"/>
        <v/>
      </c>
      <c r="AO426" s="10" t="str">
        <f t="shared" si="195"/>
        <v/>
      </c>
      <c r="AP426" s="10" t="str">
        <f t="shared" si="196"/>
        <v/>
      </c>
      <c r="AQ426" s="10" t="str">
        <f t="shared" si="197"/>
        <v/>
      </c>
      <c r="AR426" s="10" t="str">
        <f t="shared" si="198"/>
        <v/>
      </c>
      <c r="AS426" s="10" t="str">
        <f t="shared" si="199"/>
        <v/>
      </c>
      <c r="AT426" s="10" t="str">
        <f t="shared" si="200"/>
        <v/>
      </c>
      <c r="AU426" s="10" t="str">
        <f t="shared" si="201"/>
        <v/>
      </c>
      <c r="AV426" s="10" t="str">
        <f t="shared" si="202"/>
        <v/>
      </c>
      <c r="AW426" s="10" t="str">
        <f t="shared" si="203"/>
        <v/>
      </c>
      <c r="AX426" s="10" t="str">
        <f t="shared" si="204"/>
        <v/>
      </c>
      <c r="AY426" s="10" t="str">
        <f t="shared" si="205"/>
        <v/>
      </c>
      <c r="AZ426" s="10" t="str">
        <f t="shared" si="206"/>
        <v/>
      </c>
      <c r="BA426" s="10" t="str">
        <f t="shared" si="207"/>
        <v/>
      </c>
      <c r="BB426" s="10" t="str">
        <f t="shared" si="208"/>
        <v/>
      </c>
      <c r="BC426" s="10" t="str">
        <f t="shared" si="209"/>
        <v/>
      </c>
      <c r="BD426" s="10"/>
      <c r="BE426" s="10" t="str">
        <f t="shared" si="210"/>
        <v/>
      </c>
      <c r="BG426" s="10" t="b">
        <f t="shared" si="213"/>
        <v>1</v>
      </c>
      <c r="BH426" s="10" t="b">
        <f t="shared" si="211"/>
        <v>1</v>
      </c>
      <c r="BI426" s="10" t="b">
        <f t="shared" si="214"/>
        <v>0</v>
      </c>
      <c r="BJ426" s="10" t="b">
        <f t="shared" si="212"/>
        <v>0</v>
      </c>
    </row>
    <row r="427" spans="1:62" x14ac:dyDescent="0.35">
      <c r="A427" s="51"/>
      <c r="B427" s="28"/>
      <c r="C427" s="28" t="s">
        <v>4</v>
      </c>
      <c r="D427" s="28"/>
      <c r="E427" s="28" t="s">
        <v>4</v>
      </c>
      <c r="F427" s="28"/>
      <c r="G427" s="51" t="s">
        <v>4</v>
      </c>
      <c r="H427" s="28"/>
      <c r="I427" s="28" t="s">
        <v>4</v>
      </c>
      <c r="J427" s="28"/>
      <c r="K427" s="28" t="s">
        <v>4</v>
      </c>
      <c r="L427" s="28" t="s">
        <v>454</v>
      </c>
      <c r="M427" s="28"/>
      <c r="N427" s="28"/>
      <c r="O427" s="28" t="s">
        <v>4</v>
      </c>
      <c r="P427" s="51"/>
      <c r="Q427" s="28" t="s">
        <v>4</v>
      </c>
      <c r="R427" s="28"/>
      <c r="S427" s="28" t="s">
        <v>4</v>
      </c>
      <c r="T427" s="28"/>
      <c r="U427" s="28" t="s">
        <v>4</v>
      </c>
      <c r="V427" s="28"/>
      <c r="W427" s="28" t="s">
        <v>4</v>
      </c>
      <c r="X427" s="28"/>
      <c r="Y427" s="28" t="s">
        <v>4</v>
      </c>
      <c r="Z427" s="10" t="str">
        <f>IF(AND('Section 8'!$L$4=No,OR($BG427=FALSE,$BH427=FALSE)),Tab_NotReq,
IF(AND($A427="",$B427="",$D427="",$F427="",$H427="",$J427="",$P427="",$X427="",$AB427="",$AC427=""),"",
IF(COUNTIF($AB427:$BC427,Incomplete)&gt;=1,Incomplete_or_multiple_errors&amp;": "&amp;INDEX($AB$2:$BC$4,1,MATCH(Incomplete,$AB427:$BC427,0)),Complete)))</f>
        <v/>
      </c>
      <c r="AA427" s="27"/>
      <c r="AB427" s="10" t="str">
        <f t="shared" si="185"/>
        <v/>
      </c>
      <c r="AC427" s="10" t="str">
        <f>IF($AC$1=No,"",
IF(OR(BG427=FALSE,BH427=FALSE),"",
IF(AND(SUMPRODUCT(--(BI427:BI$1003=TRUE))=0,SUMPRODUCT(--(BJ427:BJ$1003=TRUE))=0),"",Incomplete)))</f>
        <v/>
      </c>
      <c r="AD427" s="10" t="str">
        <f t="shared" si="186"/>
        <v/>
      </c>
      <c r="AE427" s="10"/>
      <c r="AF427" s="10" t="str" cm="1">
        <f t="array" ref="AF427">IF(AF$1=No,"",IF(ISBLANK($A427)=TRUE,"",
IF(SUMPRODUCT(--('Section 11'!$C$4:$C$337=$A427))=0,Incomplete,Complete)))</f>
        <v/>
      </c>
      <c r="AG427" s="10" t="str">
        <f t="shared" si="187"/>
        <v/>
      </c>
      <c r="AH427" s="10" t="str">
        <f t="shared" si="188"/>
        <v/>
      </c>
      <c r="AI427" s="10" t="str">
        <f t="shared" si="189"/>
        <v/>
      </c>
      <c r="AJ427" s="10" t="str">
        <f t="shared" si="190"/>
        <v/>
      </c>
      <c r="AK427" s="10" t="str">
        <f t="shared" si="191"/>
        <v/>
      </c>
      <c r="AL427" s="10" t="str">
        <f t="shared" si="192"/>
        <v/>
      </c>
      <c r="AM427" s="10" t="str">
        <f t="shared" si="193"/>
        <v/>
      </c>
      <c r="AN427" s="10" t="str">
        <f t="shared" si="194"/>
        <v/>
      </c>
      <c r="AO427" s="10" t="str">
        <f t="shared" si="195"/>
        <v/>
      </c>
      <c r="AP427" s="10" t="str">
        <f t="shared" si="196"/>
        <v/>
      </c>
      <c r="AQ427" s="10" t="str">
        <f t="shared" si="197"/>
        <v/>
      </c>
      <c r="AR427" s="10" t="str">
        <f t="shared" si="198"/>
        <v/>
      </c>
      <c r="AS427" s="10" t="str">
        <f t="shared" si="199"/>
        <v/>
      </c>
      <c r="AT427" s="10" t="str">
        <f t="shared" si="200"/>
        <v/>
      </c>
      <c r="AU427" s="10" t="str">
        <f t="shared" si="201"/>
        <v/>
      </c>
      <c r="AV427" s="10" t="str">
        <f t="shared" si="202"/>
        <v/>
      </c>
      <c r="AW427" s="10" t="str">
        <f t="shared" si="203"/>
        <v/>
      </c>
      <c r="AX427" s="10" t="str">
        <f t="shared" si="204"/>
        <v/>
      </c>
      <c r="AY427" s="10" t="str">
        <f t="shared" si="205"/>
        <v/>
      </c>
      <c r="AZ427" s="10" t="str">
        <f t="shared" si="206"/>
        <v/>
      </c>
      <c r="BA427" s="10" t="str">
        <f t="shared" si="207"/>
        <v/>
      </c>
      <c r="BB427" s="10" t="str">
        <f t="shared" si="208"/>
        <v/>
      </c>
      <c r="BC427" s="10" t="str">
        <f t="shared" si="209"/>
        <v/>
      </c>
      <c r="BD427" s="10"/>
      <c r="BE427" s="10" t="str">
        <f t="shared" si="210"/>
        <v/>
      </c>
      <c r="BG427" s="10" t="b">
        <f t="shared" si="213"/>
        <v>1</v>
      </c>
      <c r="BH427" s="10" t="b">
        <f t="shared" si="211"/>
        <v>1</v>
      </c>
      <c r="BI427" s="10" t="b">
        <f t="shared" si="214"/>
        <v>0</v>
      </c>
      <c r="BJ427" s="10" t="b">
        <f t="shared" si="212"/>
        <v>0</v>
      </c>
    </row>
    <row r="428" spans="1:62" x14ac:dyDescent="0.35">
      <c r="A428" s="51"/>
      <c r="B428" s="28"/>
      <c r="C428" s="28" t="s">
        <v>4</v>
      </c>
      <c r="D428" s="28"/>
      <c r="E428" s="28" t="s">
        <v>4</v>
      </c>
      <c r="F428" s="28"/>
      <c r="G428" s="51" t="s">
        <v>4</v>
      </c>
      <c r="H428" s="28"/>
      <c r="I428" s="28" t="s">
        <v>4</v>
      </c>
      <c r="J428" s="28"/>
      <c r="K428" s="28" t="s">
        <v>4</v>
      </c>
      <c r="L428" s="28" t="s">
        <v>454</v>
      </c>
      <c r="M428" s="28"/>
      <c r="N428" s="28"/>
      <c r="O428" s="28" t="s">
        <v>4</v>
      </c>
      <c r="P428" s="51"/>
      <c r="Q428" s="28" t="s">
        <v>4</v>
      </c>
      <c r="R428" s="28"/>
      <c r="S428" s="28" t="s">
        <v>4</v>
      </c>
      <c r="T428" s="28"/>
      <c r="U428" s="28" t="s">
        <v>4</v>
      </c>
      <c r="V428" s="28"/>
      <c r="W428" s="28" t="s">
        <v>4</v>
      </c>
      <c r="X428" s="28"/>
      <c r="Y428" s="28" t="s">
        <v>4</v>
      </c>
      <c r="Z428" s="10" t="str">
        <f>IF(AND('Section 8'!$L$4=No,OR($BG428=FALSE,$BH428=FALSE)),Tab_NotReq,
IF(AND($A428="",$B428="",$D428="",$F428="",$H428="",$J428="",$P428="",$X428="",$AB428="",$AC428=""),"",
IF(COUNTIF($AB428:$BC428,Incomplete)&gt;=1,Incomplete_or_multiple_errors&amp;": "&amp;INDEX($AB$2:$BC$4,1,MATCH(Incomplete,$AB428:$BC428,0)),Complete)))</f>
        <v/>
      </c>
      <c r="AA428" s="27"/>
      <c r="AB428" s="10" t="str">
        <f t="shared" si="185"/>
        <v/>
      </c>
      <c r="AC428" s="10" t="str">
        <f>IF($AC$1=No,"",
IF(OR(BG428=FALSE,BH428=FALSE),"",
IF(AND(SUMPRODUCT(--(BI428:BI$1003=TRUE))=0,SUMPRODUCT(--(BJ428:BJ$1003=TRUE))=0),"",Incomplete)))</f>
        <v/>
      </c>
      <c r="AD428" s="10" t="str">
        <f t="shared" si="186"/>
        <v/>
      </c>
      <c r="AE428" s="10"/>
      <c r="AF428" s="10" t="str" cm="1">
        <f t="array" ref="AF428">IF(AF$1=No,"",IF(ISBLANK($A428)=TRUE,"",
IF(SUMPRODUCT(--('Section 11'!$C$4:$C$337=$A428))=0,Incomplete,Complete)))</f>
        <v/>
      </c>
      <c r="AG428" s="10" t="str">
        <f t="shared" si="187"/>
        <v/>
      </c>
      <c r="AH428" s="10" t="str">
        <f t="shared" si="188"/>
        <v/>
      </c>
      <c r="AI428" s="10" t="str">
        <f t="shared" si="189"/>
        <v/>
      </c>
      <c r="AJ428" s="10" t="str">
        <f t="shared" si="190"/>
        <v/>
      </c>
      <c r="AK428" s="10" t="str">
        <f t="shared" si="191"/>
        <v/>
      </c>
      <c r="AL428" s="10" t="str">
        <f t="shared" si="192"/>
        <v/>
      </c>
      <c r="AM428" s="10" t="str">
        <f t="shared" si="193"/>
        <v/>
      </c>
      <c r="AN428" s="10" t="str">
        <f t="shared" si="194"/>
        <v/>
      </c>
      <c r="AO428" s="10" t="str">
        <f t="shared" si="195"/>
        <v/>
      </c>
      <c r="AP428" s="10" t="str">
        <f t="shared" si="196"/>
        <v/>
      </c>
      <c r="AQ428" s="10" t="str">
        <f t="shared" si="197"/>
        <v/>
      </c>
      <c r="AR428" s="10" t="str">
        <f t="shared" si="198"/>
        <v/>
      </c>
      <c r="AS428" s="10" t="str">
        <f t="shared" si="199"/>
        <v/>
      </c>
      <c r="AT428" s="10" t="str">
        <f t="shared" si="200"/>
        <v/>
      </c>
      <c r="AU428" s="10" t="str">
        <f t="shared" si="201"/>
        <v/>
      </c>
      <c r="AV428" s="10" t="str">
        <f t="shared" si="202"/>
        <v/>
      </c>
      <c r="AW428" s="10" t="str">
        <f t="shared" si="203"/>
        <v/>
      </c>
      <c r="AX428" s="10" t="str">
        <f t="shared" si="204"/>
        <v/>
      </c>
      <c r="AY428" s="10" t="str">
        <f t="shared" si="205"/>
        <v/>
      </c>
      <c r="AZ428" s="10" t="str">
        <f t="shared" si="206"/>
        <v/>
      </c>
      <c r="BA428" s="10" t="str">
        <f t="shared" si="207"/>
        <v/>
      </c>
      <c r="BB428" s="10" t="str">
        <f t="shared" si="208"/>
        <v/>
      </c>
      <c r="BC428" s="10" t="str">
        <f t="shared" si="209"/>
        <v/>
      </c>
      <c r="BD428" s="10"/>
      <c r="BE428" s="10" t="str">
        <f t="shared" si="210"/>
        <v/>
      </c>
      <c r="BG428" s="10" t="b">
        <f t="shared" si="213"/>
        <v>1</v>
      </c>
      <c r="BH428" s="10" t="b">
        <f t="shared" si="211"/>
        <v>1</v>
      </c>
      <c r="BI428" s="10" t="b">
        <f t="shared" si="214"/>
        <v>0</v>
      </c>
      <c r="BJ428" s="10" t="b">
        <f t="shared" si="212"/>
        <v>0</v>
      </c>
    </row>
    <row r="429" spans="1:62" x14ac:dyDescent="0.35">
      <c r="A429" s="51"/>
      <c r="B429" s="28"/>
      <c r="C429" s="28" t="s">
        <v>4</v>
      </c>
      <c r="D429" s="28"/>
      <c r="E429" s="28" t="s">
        <v>4</v>
      </c>
      <c r="F429" s="28"/>
      <c r="G429" s="51" t="s">
        <v>4</v>
      </c>
      <c r="H429" s="28"/>
      <c r="I429" s="28" t="s">
        <v>4</v>
      </c>
      <c r="J429" s="28"/>
      <c r="K429" s="28" t="s">
        <v>4</v>
      </c>
      <c r="L429" s="28" t="s">
        <v>454</v>
      </c>
      <c r="M429" s="28"/>
      <c r="N429" s="28"/>
      <c r="O429" s="28" t="s">
        <v>4</v>
      </c>
      <c r="P429" s="51"/>
      <c r="Q429" s="28" t="s">
        <v>4</v>
      </c>
      <c r="R429" s="28"/>
      <c r="S429" s="28" t="s">
        <v>4</v>
      </c>
      <c r="T429" s="28"/>
      <c r="U429" s="28" t="s">
        <v>4</v>
      </c>
      <c r="V429" s="28"/>
      <c r="W429" s="28" t="s">
        <v>4</v>
      </c>
      <c r="X429" s="28"/>
      <c r="Y429" s="28" t="s">
        <v>4</v>
      </c>
      <c r="Z429" s="10" t="str">
        <f>IF(AND('Section 8'!$L$4=No,OR($BG429=FALSE,$BH429=FALSE)),Tab_NotReq,
IF(AND($A429="",$B429="",$D429="",$F429="",$H429="",$J429="",$P429="",$X429="",$AB429="",$AC429=""),"",
IF(COUNTIF($AB429:$BC429,Incomplete)&gt;=1,Incomplete_or_multiple_errors&amp;": "&amp;INDEX($AB$2:$BC$4,1,MATCH(Incomplete,$AB429:$BC429,0)),Complete)))</f>
        <v/>
      </c>
      <c r="AA429" s="27"/>
      <c r="AB429" s="10" t="str">
        <f t="shared" si="185"/>
        <v/>
      </c>
      <c r="AC429" s="10" t="str">
        <f>IF($AC$1=No,"",
IF(OR(BG429=FALSE,BH429=FALSE),"",
IF(AND(SUMPRODUCT(--(BI429:BI$1003=TRUE))=0,SUMPRODUCT(--(BJ429:BJ$1003=TRUE))=0),"",Incomplete)))</f>
        <v/>
      </c>
      <c r="AD429" s="10" t="str">
        <f t="shared" si="186"/>
        <v/>
      </c>
      <c r="AE429" s="10"/>
      <c r="AF429" s="10" t="str" cm="1">
        <f t="array" ref="AF429">IF(AF$1=No,"",IF(ISBLANK($A429)=TRUE,"",
IF(SUMPRODUCT(--('Section 11'!$C$4:$C$337=$A429))=0,Incomplete,Complete)))</f>
        <v/>
      </c>
      <c r="AG429" s="10" t="str">
        <f t="shared" si="187"/>
        <v/>
      </c>
      <c r="AH429" s="10" t="str">
        <f t="shared" si="188"/>
        <v/>
      </c>
      <c r="AI429" s="10" t="str">
        <f t="shared" si="189"/>
        <v/>
      </c>
      <c r="AJ429" s="10" t="str">
        <f t="shared" si="190"/>
        <v/>
      </c>
      <c r="AK429" s="10" t="str">
        <f t="shared" si="191"/>
        <v/>
      </c>
      <c r="AL429" s="10" t="str">
        <f t="shared" si="192"/>
        <v/>
      </c>
      <c r="AM429" s="10" t="str">
        <f t="shared" si="193"/>
        <v/>
      </c>
      <c r="AN429" s="10" t="str">
        <f t="shared" si="194"/>
        <v/>
      </c>
      <c r="AO429" s="10" t="str">
        <f t="shared" si="195"/>
        <v/>
      </c>
      <c r="AP429" s="10" t="str">
        <f t="shared" si="196"/>
        <v/>
      </c>
      <c r="AQ429" s="10" t="str">
        <f t="shared" si="197"/>
        <v/>
      </c>
      <c r="AR429" s="10" t="str">
        <f t="shared" si="198"/>
        <v/>
      </c>
      <c r="AS429" s="10" t="str">
        <f t="shared" si="199"/>
        <v/>
      </c>
      <c r="AT429" s="10" t="str">
        <f t="shared" si="200"/>
        <v/>
      </c>
      <c r="AU429" s="10" t="str">
        <f t="shared" si="201"/>
        <v/>
      </c>
      <c r="AV429" s="10" t="str">
        <f t="shared" si="202"/>
        <v/>
      </c>
      <c r="AW429" s="10" t="str">
        <f t="shared" si="203"/>
        <v/>
      </c>
      <c r="AX429" s="10" t="str">
        <f t="shared" si="204"/>
        <v/>
      </c>
      <c r="AY429" s="10" t="str">
        <f t="shared" si="205"/>
        <v/>
      </c>
      <c r="AZ429" s="10" t="str">
        <f t="shared" si="206"/>
        <v/>
      </c>
      <c r="BA429" s="10" t="str">
        <f t="shared" si="207"/>
        <v/>
      </c>
      <c r="BB429" s="10" t="str">
        <f t="shared" si="208"/>
        <v/>
      </c>
      <c r="BC429" s="10" t="str">
        <f t="shared" si="209"/>
        <v/>
      </c>
      <c r="BD429" s="10"/>
      <c r="BE429" s="10" t="str">
        <f t="shared" si="210"/>
        <v/>
      </c>
      <c r="BG429" s="10" t="b">
        <f t="shared" si="213"/>
        <v>1</v>
      </c>
      <c r="BH429" s="10" t="b">
        <f t="shared" si="211"/>
        <v>1</v>
      </c>
      <c r="BI429" s="10" t="b">
        <f t="shared" si="214"/>
        <v>0</v>
      </c>
      <c r="BJ429" s="10" t="b">
        <f t="shared" si="212"/>
        <v>0</v>
      </c>
    </row>
    <row r="430" spans="1:62" x14ac:dyDescent="0.35">
      <c r="A430" s="51"/>
      <c r="B430" s="28"/>
      <c r="C430" s="28" t="s">
        <v>4</v>
      </c>
      <c r="D430" s="28"/>
      <c r="E430" s="28" t="s">
        <v>4</v>
      </c>
      <c r="F430" s="28"/>
      <c r="G430" s="51" t="s">
        <v>4</v>
      </c>
      <c r="H430" s="28"/>
      <c r="I430" s="28" t="s">
        <v>4</v>
      </c>
      <c r="J430" s="28"/>
      <c r="K430" s="28" t="s">
        <v>4</v>
      </c>
      <c r="L430" s="28" t="s">
        <v>454</v>
      </c>
      <c r="M430" s="28"/>
      <c r="N430" s="28"/>
      <c r="O430" s="28" t="s">
        <v>4</v>
      </c>
      <c r="P430" s="51"/>
      <c r="Q430" s="28" t="s">
        <v>4</v>
      </c>
      <c r="R430" s="28"/>
      <c r="S430" s="28" t="s">
        <v>4</v>
      </c>
      <c r="T430" s="28"/>
      <c r="U430" s="28" t="s">
        <v>4</v>
      </c>
      <c r="V430" s="28"/>
      <c r="W430" s="28" t="s">
        <v>4</v>
      </c>
      <c r="X430" s="28"/>
      <c r="Y430" s="28" t="s">
        <v>4</v>
      </c>
      <c r="Z430" s="10" t="str">
        <f>IF(AND('Section 8'!$L$4=No,OR($BG430=FALSE,$BH430=FALSE)),Tab_NotReq,
IF(AND($A430="",$B430="",$D430="",$F430="",$H430="",$J430="",$P430="",$X430="",$AB430="",$AC430=""),"",
IF(COUNTIF($AB430:$BC430,Incomplete)&gt;=1,Incomplete_or_multiple_errors&amp;": "&amp;INDEX($AB$2:$BC$4,1,MATCH(Incomplete,$AB430:$BC430,0)),Complete)))</f>
        <v/>
      </c>
      <c r="AA430" s="27"/>
      <c r="AB430" s="10" t="str">
        <f t="shared" si="185"/>
        <v/>
      </c>
      <c r="AC430" s="10" t="str">
        <f>IF($AC$1=No,"",
IF(OR(BG430=FALSE,BH430=FALSE),"",
IF(AND(SUMPRODUCT(--(BI430:BI$1003=TRUE))=0,SUMPRODUCT(--(BJ430:BJ$1003=TRUE))=0),"",Incomplete)))</f>
        <v/>
      </c>
      <c r="AD430" s="10" t="str">
        <f t="shared" si="186"/>
        <v/>
      </c>
      <c r="AE430" s="10"/>
      <c r="AF430" s="10" t="str" cm="1">
        <f t="array" ref="AF430">IF(AF$1=No,"",IF(ISBLANK($A430)=TRUE,"",
IF(SUMPRODUCT(--('Section 11'!$C$4:$C$337=$A430))=0,Incomplete,Complete)))</f>
        <v/>
      </c>
      <c r="AG430" s="10" t="str">
        <f t="shared" si="187"/>
        <v/>
      </c>
      <c r="AH430" s="10" t="str">
        <f t="shared" si="188"/>
        <v/>
      </c>
      <c r="AI430" s="10" t="str">
        <f t="shared" si="189"/>
        <v/>
      </c>
      <c r="AJ430" s="10" t="str">
        <f t="shared" si="190"/>
        <v/>
      </c>
      <c r="AK430" s="10" t="str">
        <f t="shared" si="191"/>
        <v/>
      </c>
      <c r="AL430" s="10" t="str">
        <f t="shared" si="192"/>
        <v/>
      </c>
      <c r="AM430" s="10" t="str">
        <f t="shared" si="193"/>
        <v/>
      </c>
      <c r="AN430" s="10" t="str">
        <f t="shared" si="194"/>
        <v/>
      </c>
      <c r="AO430" s="10" t="str">
        <f t="shared" si="195"/>
        <v/>
      </c>
      <c r="AP430" s="10" t="str">
        <f t="shared" si="196"/>
        <v/>
      </c>
      <c r="AQ430" s="10" t="str">
        <f t="shared" si="197"/>
        <v/>
      </c>
      <c r="AR430" s="10" t="str">
        <f t="shared" si="198"/>
        <v/>
      </c>
      <c r="AS430" s="10" t="str">
        <f t="shared" si="199"/>
        <v/>
      </c>
      <c r="AT430" s="10" t="str">
        <f t="shared" si="200"/>
        <v/>
      </c>
      <c r="AU430" s="10" t="str">
        <f t="shared" si="201"/>
        <v/>
      </c>
      <c r="AV430" s="10" t="str">
        <f t="shared" si="202"/>
        <v/>
      </c>
      <c r="AW430" s="10" t="str">
        <f t="shared" si="203"/>
        <v/>
      </c>
      <c r="AX430" s="10" t="str">
        <f t="shared" si="204"/>
        <v/>
      </c>
      <c r="AY430" s="10" t="str">
        <f t="shared" si="205"/>
        <v/>
      </c>
      <c r="AZ430" s="10" t="str">
        <f t="shared" si="206"/>
        <v/>
      </c>
      <c r="BA430" s="10" t="str">
        <f t="shared" si="207"/>
        <v/>
      </c>
      <c r="BB430" s="10" t="str">
        <f t="shared" si="208"/>
        <v/>
      </c>
      <c r="BC430" s="10" t="str">
        <f t="shared" si="209"/>
        <v/>
      </c>
      <c r="BD430" s="10"/>
      <c r="BE430" s="10" t="str">
        <f t="shared" si="210"/>
        <v/>
      </c>
      <c r="BG430" s="10" t="b">
        <f t="shared" si="213"/>
        <v>1</v>
      </c>
      <c r="BH430" s="10" t="b">
        <f t="shared" si="211"/>
        <v>1</v>
      </c>
      <c r="BI430" s="10" t="b">
        <f t="shared" si="214"/>
        <v>0</v>
      </c>
      <c r="BJ430" s="10" t="b">
        <f t="shared" si="212"/>
        <v>0</v>
      </c>
    </row>
    <row r="431" spans="1:62" x14ac:dyDescent="0.35">
      <c r="A431" s="51"/>
      <c r="B431" s="28"/>
      <c r="C431" s="28" t="s">
        <v>4</v>
      </c>
      <c r="D431" s="28"/>
      <c r="E431" s="28" t="s">
        <v>4</v>
      </c>
      <c r="F431" s="28"/>
      <c r="G431" s="51" t="s">
        <v>4</v>
      </c>
      <c r="H431" s="28"/>
      <c r="I431" s="28" t="s">
        <v>4</v>
      </c>
      <c r="J431" s="28"/>
      <c r="K431" s="28" t="s">
        <v>4</v>
      </c>
      <c r="L431" s="28" t="s">
        <v>454</v>
      </c>
      <c r="M431" s="28"/>
      <c r="N431" s="28"/>
      <c r="O431" s="28" t="s">
        <v>4</v>
      </c>
      <c r="P431" s="51"/>
      <c r="Q431" s="28" t="s">
        <v>4</v>
      </c>
      <c r="R431" s="28"/>
      <c r="S431" s="28" t="s">
        <v>4</v>
      </c>
      <c r="T431" s="28"/>
      <c r="U431" s="28" t="s">
        <v>4</v>
      </c>
      <c r="V431" s="28"/>
      <c r="W431" s="28" t="s">
        <v>4</v>
      </c>
      <c r="X431" s="28"/>
      <c r="Y431" s="28" t="s">
        <v>4</v>
      </c>
      <c r="Z431" s="10" t="str">
        <f>IF(AND('Section 8'!$L$4=No,OR($BG431=FALSE,$BH431=FALSE)),Tab_NotReq,
IF(AND($A431="",$B431="",$D431="",$F431="",$H431="",$J431="",$P431="",$X431="",$AB431="",$AC431=""),"",
IF(COUNTIF($AB431:$BC431,Incomplete)&gt;=1,Incomplete_or_multiple_errors&amp;": "&amp;INDEX($AB$2:$BC$4,1,MATCH(Incomplete,$AB431:$BC431,0)),Complete)))</f>
        <v/>
      </c>
      <c r="AA431" s="27"/>
      <c r="AB431" s="10" t="str">
        <f t="shared" si="185"/>
        <v/>
      </c>
      <c r="AC431" s="10" t="str">
        <f>IF($AC$1=No,"",
IF(OR(BG431=FALSE,BH431=FALSE),"",
IF(AND(SUMPRODUCT(--(BI431:BI$1003=TRUE))=0,SUMPRODUCT(--(BJ431:BJ$1003=TRUE))=0),"",Incomplete)))</f>
        <v/>
      </c>
      <c r="AD431" s="10" t="str">
        <f t="shared" si="186"/>
        <v/>
      </c>
      <c r="AE431" s="10"/>
      <c r="AF431" s="10" t="str" cm="1">
        <f t="array" ref="AF431">IF(AF$1=No,"",IF(ISBLANK($A431)=TRUE,"",
IF(SUMPRODUCT(--('Section 11'!$C$4:$C$337=$A431))=0,Incomplete,Complete)))</f>
        <v/>
      </c>
      <c r="AG431" s="10" t="str">
        <f t="shared" si="187"/>
        <v/>
      </c>
      <c r="AH431" s="10" t="str">
        <f t="shared" si="188"/>
        <v/>
      </c>
      <c r="AI431" s="10" t="str">
        <f t="shared" si="189"/>
        <v/>
      </c>
      <c r="AJ431" s="10" t="str">
        <f t="shared" si="190"/>
        <v/>
      </c>
      <c r="AK431" s="10" t="str">
        <f t="shared" si="191"/>
        <v/>
      </c>
      <c r="AL431" s="10" t="str">
        <f t="shared" si="192"/>
        <v/>
      </c>
      <c r="AM431" s="10" t="str">
        <f t="shared" si="193"/>
        <v/>
      </c>
      <c r="AN431" s="10" t="str">
        <f t="shared" si="194"/>
        <v/>
      </c>
      <c r="AO431" s="10" t="str">
        <f t="shared" si="195"/>
        <v/>
      </c>
      <c r="AP431" s="10" t="str">
        <f t="shared" si="196"/>
        <v/>
      </c>
      <c r="AQ431" s="10" t="str">
        <f t="shared" si="197"/>
        <v/>
      </c>
      <c r="AR431" s="10" t="str">
        <f t="shared" si="198"/>
        <v/>
      </c>
      <c r="AS431" s="10" t="str">
        <f t="shared" si="199"/>
        <v/>
      </c>
      <c r="AT431" s="10" t="str">
        <f t="shared" si="200"/>
        <v/>
      </c>
      <c r="AU431" s="10" t="str">
        <f t="shared" si="201"/>
        <v/>
      </c>
      <c r="AV431" s="10" t="str">
        <f t="shared" si="202"/>
        <v/>
      </c>
      <c r="AW431" s="10" t="str">
        <f t="shared" si="203"/>
        <v/>
      </c>
      <c r="AX431" s="10" t="str">
        <f t="shared" si="204"/>
        <v/>
      </c>
      <c r="AY431" s="10" t="str">
        <f t="shared" si="205"/>
        <v/>
      </c>
      <c r="AZ431" s="10" t="str">
        <f t="shared" si="206"/>
        <v/>
      </c>
      <c r="BA431" s="10" t="str">
        <f t="shared" si="207"/>
        <v/>
      </c>
      <c r="BB431" s="10" t="str">
        <f t="shared" si="208"/>
        <v/>
      </c>
      <c r="BC431" s="10" t="str">
        <f t="shared" si="209"/>
        <v/>
      </c>
      <c r="BD431" s="10"/>
      <c r="BE431" s="10" t="str">
        <f t="shared" si="210"/>
        <v/>
      </c>
      <c r="BG431" s="10" t="b">
        <f t="shared" si="213"/>
        <v>1</v>
      </c>
      <c r="BH431" s="10" t="b">
        <f t="shared" si="211"/>
        <v>1</v>
      </c>
      <c r="BI431" s="10" t="b">
        <f t="shared" si="214"/>
        <v>0</v>
      </c>
      <c r="BJ431" s="10" t="b">
        <f t="shared" si="212"/>
        <v>0</v>
      </c>
    </row>
    <row r="432" spans="1:62" x14ac:dyDescent="0.35">
      <c r="A432" s="51"/>
      <c r="B432" s="28"/>
      <c r="C432" s="28" t="s">
        <v>4</v>
      </c>
      <c r="D432" s="28"/>
      <c r="E432" s="28" t="s">
        <v>4</v>
      </c>
      <c r="F432" s="28"/>
      <c r="G432" s="51" t="s">
        <v>4</v>
      </c>
      <c r="H432" s="28"/>
      <c r="I432" s="28" t="s">
        <v>4</v>
      </c>
      <c r="J432" s="28"/>
      <c r="K432" s="28" t="s">
        <v>4</v>
      </c>
      <c r="L432" s="28" t="s">
        <v>454</v>
      </c>
      <c r="M432" s="28"/>
      <c r="N432" s="28"/>
      <c r="O432" s="28" t="s">
        <v>4</v>
      </c>
      <c r="P432" s="51"/>
      <c r="Q432" s="28" t="s">
        <v>4</v>
      </c>
      <c r="R432" s="28"/>
      <c r="S432" s="28" t="s">
        <v>4</v>
      </c>
      <c r="T432" s="28"/>
      <c r="U432" s="28" t="s">
        <v>4</v>
      </c>
      <c r="V432" s="28"/>
      <c r="W432" s="28" t="s">
        <v>4</v>
      </c>
      <c r="X432" s="28"/>
      <c r="Y432" s="28" t="s">
        <v>4</v>
      </c>
      <c r="Z432" s="10" t="str">
        <f>IF(AND('Section 8'!$L$4=No,OR($BG432=FALSE,$BH432=FALSE)),Tab_NotReq,
IF(AND($A432="",$B432="",$D432="",$F432="",$H432="",$J432="",$P432="",$X432="",$AB432="",$AC432=""),"",
IF(COUNTIF($AB432:$BC432,Incomplete)&gt;=1,Incomplete_or_multiple_errors&amp;": "&amp;INDEX($AB$2:$BC$4,1,MATCH(Incomplete,$AB432:$BC432,0)),Complete)))</f>
        <v/>
      </c>
      <c r="AA432" s="27"/>
      <c r="AB432" s="10" t="str">
        <f t="shared" si="185"/>
        <v/>
      </c>
      <c r="AC432" s="10" t="str">
        <f>IF($AC$1=No,"",
IF(OR(BG432=FALSE,BH432=FALSE),"",
IF(AND(SUMPRODUCT(--(BI432:BI$1003=TRUE))=0,SUMPRODUCT(--(BJ432:BJ$1003=TRUE))=0),"",Incomplete)))</f>
        <v/>
      </c>
      <c r="AD432" s="10" t="str">
        <f t="shared" si="186"/>
        <v/>
      </c>
      <c r="AE432" s="10"/>
      <c r="AF432" s="10" t="str" cm="1">
        <f t="array" ref="AF432">IF(AF$1=No,"",IF(ISBLANK($A432)=TRUE,"",
IF(SUMPRODUCT(--('Section 11'!$C$4:$C$337=$A432))=0,Incomplete,Complete)))</f>
        <v/>
      </c>
      <c r="AG432" s="10" t="str">
        <f t="shared" si="187"/>
        <v/>
      </c>
      <c r="AH432" s="10" t="str">
        <f t="shared" si="188"/>
        <v/>
      </c>
      <c r="AI432" s="10" t="str">
        <f t="shared" si="189"/>
        <v/>
      </c>
      <c r="AJ432" s="10" t="str">
        <f t="shared" si="190"/>
        <v/>
      </c>
      <c r="AK432" s="10" t="str">
        <f t="shared" si="191"/>
        <v/>
      </c>
      <c r="AL432" s="10" t="str">
        <f t="shared" si="192"/>
        <v/>
      </c>
      <c r="AM432" s="10" t="str">
        <f t="shared" si="193"/>
        <v/>
      </c>
      <c r="AN432" s="10" t="str">
        <f t="shared" si="194"/>
        <v/>
      </c>
      <c r="AO432" s="10" t="str">
        <f t="shared" si="195"/>
        <v/>
      </c>
      <c r="AP432" s="10" t="str">
        <f t="shared" si="196"/>
        <v/>
      </c>
      <c r="AQ432" s="10" t="str">
        <f t="shared" si="197"/>
        <v/>
      </c>
      <c r="AR432" s="10" t="str">
        <f t="shared" si="198"/>
        <v/>
      </c>
      <c r="AS432" s="10" t="str">
        <f t="shared" si="199"/>
        <v/>
      </c>
      <c r="AT432" s="10" t="str">
        <f t="shared" si="200"/>
        <v/>
      </c>
      <c r="AU432" s="10" t="str">
        <f t="shared" si="201"/>
        <v/>
      </c>
      <c r="AV432" s="10" t="str">
        <f t="shared" si="202"/>
        <v/>
      </c>
      <c r="AW432" s="10" t="str">
        <f t="shared" si="203"/>
        <v/>
      </c>
      <c r="AX432" s="10" t="str">
        <f t="shared" si="204"/>
        <v/>
      </c>
      <c r="AY432" s="10" t="str">
        <f t="shared" si="205"/>
        <v/>
      </c>
      <c r="AZ432" s="10" t="str">
        <f t="shared" si="206"/>
        <v/>
      </c>
      <c r="BA432" s="10" t="str">
        <f t="shared" si="207"/>
        <v/>
      </c>
      <c r="BB432" s="10" t="str">
        <f t="shared" si="208"/>
        <v/>
      </c>
      <c r="BC432" s="10" t="str">
        <f t="shared" si="209"/>
        <v/>
      </c>
      <c r="BD432" s="10"/>
      <c r="BE432" s="10" t="str">
        <f t="shared" si="210"/>
        <v/>
      </c>
      <c r="BG432" s="10" t="b">
        <f t="shared" si="213"/>
        <v>1</v>
      </c>
      <c r="BH432" s="10" t="b">
        <f t="shared" si="211"/>
        <v>1</v>
      </c>
      <c r="BI432" s="10" t="b">
        <f t="shared" si="214"/>
        <v>0</v>
      </c>
      <c r="BJ432" s="10" t="b">
        <f t="shared" si="212"/>
        <v>0</v>
      </c>
    </row>
    <row r="433" spans="1:62" x14ac:dyDescent="0.35">
      <c r="A433" s="51"/>
      <c r="B433" s="28"/>
      <c r="C433" s="28" t="s">
        <v>4</v>
      </c>
      <c r="D433" s="28"/>
      <c r="E433" s="28" t="s">
        <v>4</v>
      </c>
      <c r="F433" s="28"/>
      <c r="G433" s="51" t="s">
        <v>4</v>
      </c>
      <c r="H433" s="28"/>
      <c r="I433" s="28" t="s">
        <v>4</v>
      </c>
      <c r="J433" s="28"/>
      <c r="K433" s="28" t="s">
        <v>4</v>
      </c>
      <c r="L433" s="28" t="s">
        <v>454</v>
      </c>
      <c r="M433" s="28"/>
      <c r="N433" s="28"/>
      <c r="O433" s="28" t="s">
        <v>4</v>
      </c>
      <c r="P433" s="51"/>
      <c r="Q433" s="28" t="s">
        <v>4</v>
      </c>
      <c r="R433" s="28"/>
      <c r="S433" s="28" t="s">
        <v>4</v>
      </c>
      <c r="T433" s="28"/>
      <c r="U433" s="28" t="s">
        <v>4</v>
      </c>
      <c r="V433" s="28"/>
      <c r="W433" s="28" t="s">
        <v>4</v>
      </c>
      <c r="X433" s="28"/>
      <c r="Y433" s="28" t="s">
        <v>4</v>
      </c>
      <c r="Z433" s="10" t="str">
        <f>IF(AND('Section 8'!$L$4=No,OR($BG433=FALSE,$BH433=FALSE)),Tab_NotReq,
IF(AND($A433="",$B433="",$D433="",$F433="",$H433="",$J433="",$P433="",$X433="",$AB433="",$AC433=""),"",
IF(COUNTIF($AB433:$BC433,Incomplete)&gt;=1,Incomplete_or_multiple_errors&amp;": "&amp;INDEX($AB$2:$BC$4,1,MATCH(Incomplete,$AB433:$BC433,0)),Complete)))</f>
        <v/>
      </c>
      <c r="AA433" s="27"/>
      <c r="AB433" s="10" t="str">
        <f t="shared" si="185"/>
        <v/>
      </c>
      <c r="AC433" s="10" t="str">
        <f>IF($AC$1=No,"",
IF(OR(BG433=FALSE,BH433=FALSE),"",
IF(AND(SUMPRODUCT(--(BI433:BI$1003=TRUE))=0,SUMPRODUCT(--(BJ433:BJ$1003=TRUE))=0),"",Incomplete)))</f>
        <v/>
      </c>
      <c r="AD433" s="10" t="str">
        <f t="shared" si="186"/>
        <v/>
      </c>
      <c r="AE433" s="10"/>
      <c r="AF433" s="10" t="str" cm="1">
        <f t="array" ref="AF433">IF(AF$1=No,"",IF(ISBLANK($A433)=TRUE,"",
IF(SUMPRODUCT(--('Section 11'!$C$4:$C$337=$A433))=0,Incomplete,Complete)))</f>
        <v/>
      </c>
      <c r="AG433" s="10" t="str">
        <f t="shared" si="187"/>
        <v/>
      </c>
      <c r="AH433" s="10" t="str">
        <f t="shared" si="188"/>
        <v/>
      </c>
      <c r="AI433" s="10" t="str">
        <f t="shared" si="189"/>
        <v/>
      </c>
      <c r="AJ433" s="10" t="str">
        <f t="shared" si="190"/>
        <v/>
      </c>
      <c r="AK433" s="10" t="str">
        <f t="shared" si="191"/>
        <v/>
      </c>
      <c r="AL433" s="10" t="str">
        <f t="shared" si="192"/>
        <v/>
      </c>
      <c r="AM433" s="10" t="str">
        <f t="shared" si="193"/>
        <v/>
      </c>
      <c r="AN433" s="10" t="str">
        <f t="shared" si="194"/>
        <v/>
      </c>
      <c r="AO433" s="10" t="str">
        <f t="shared" si="195"/>
        <v/>
      </c>
      <c r="AP433" s="10" t="str">
        <f t="shared" si="196"/>
        <v/>
      </c>
      <c r="AQ433" s="10" t="str">
        <f t="shared" si="197"/>
        <v/>
      </c>
      <c r="AR433" s="10" t="str">
        <f t="shared" si="198"/>
        <v/>
      </c>
      <c r="AS433" s="10" t="str">
        <f t="shared" si="199"/>
        <v/>
      </c>
      <c r="AT433" s="10" t="str">
        <f t="shared" si="200"/>
        <v/>
      </c>
      <c r="AU433" s="10" t="str">
        <f t="shared" si="201"/>
        <v/>
      </c>
      <c r="AV433" s="10" t="str">
        <f t="shared" si="202"/>
        <v/>
      </c>
      <c r="AW433" s="10" t="str">
        <f t="shared" si="203"/>
        <v/>
      </c>
      <c r="AX433" s="10" t="str">
        <f t="shared" si="204"/>
        <v/>
      </c>
      <c r="AY433" s="10" t="str">
        <f t="shared" si="205"/>
        <v/>
      </c>
      <c r="AZ433" s="10" t="str">
        <f t="shared" si="206"/>
        <v/>
      </c>
      <c r="BA433" s="10" t="str">
        <f t="shared" si="207"/>
        <v/>
      </c>
      <c r="BB433" s="10" t="str">
        <f t="shared" si="208"/>
        <v/>
      </c>
      <c r="BC433" s="10" t="str">
        <f t="shared" si="209"/>
        <v/>
      </c>
      <c r="BD433" s="10"/>
      <c r="BE433" s="10" t="str">
        <f t="shared" si="210"/>
        <v/>
      </c>
      <c r="BG433" s="10" t="b">
        <f t="shared" si="213"/>
        <v>1</v>
      </c>
      <c r="BH433" s="10" t="b">
        <f t="shared" si="211"/>
        <v>1</v>
      </c>
      <c r="BI433" s="10" t="b">
        <f t="shared" si="214"/>
        <v>0</v>
      </c>
      <c r="BJ433" s="10" t="b">
        <f t="shared" si="212"/>
        <v>0</v>
      </c>
    </row>
    <row r="434" spans="1:62" x14ac:dyDescent="0.35">
      <c r="A434" s="51"/>
      <c r="B434" s="28"/>
      <c r="C434" s="28" t="s">
        <v>4</v>
      </c>
      <c r="D434" s="28"/>
      <c r="E434" s="28" t="s">
        <v>4</v>
      </c>
      <c r="F434" s="28"/>
      <c r="G434" s="51" t="s">
        <v>4</v>
      </c>
      <c r="H434" s="28"/>
      <c r="I434" s="28" t="s">
        <v>4</v>
      </c>
      <c r="J434" s="28"/>
      <c r="K434" s="28" t="s">
        <v>4</v>
      </c>
      <c r="L434" s="28" t="s">
        <v>454</v>
      </c>
      <c r="M434" s="28"/>
      <c r="N434" s="28"/>
      <c r="O434" s="28" t="s">
        <v>4</v>
      </c>
      <c r="P434" s="51"/>
      <c r="Q434" s="28" t="s">
        <v>4</v>
      </c>
      <c r="R434" s="28"/>
      <c r="S434" s="28" t="s">
        <v>4</v>
      </c>
      <c r="T434" s="28"/>
      <c r="U434" s="28" t="s">
        <v>4</v>
      </c>
      <c r="V434" s="28"/>
      <c r="W434" s="28" t="s">
        <v>4</v>
      </c>
      <c r="X434" s="28"/>
      <c r="Y434" s="28" t="s">
        <v>4</v>
      </c>
      <c r="Z434" s="10" t="str">
        <f>IF(AND('Section 8'!$L$4=No,OR($BG434=FALSE,$BH434=FALSE)),Tab_NotReq,
IF(AND($A434="",$B434="",$D434="",$F434="",$H434="",$J434="",$P434="",$X434="",$AB434="",$AC434=""),"",
IF(COUNTIF($AB434:$BC434,Incomplete)&gt;=1,Incomplete_or_multiple_errors&amp;": "&amp;INDEX($AB$2:$BC$4,1,MATCH(Incomplete,$AB434:$BC434,0)),Complete)))</f>
        <v/>
      </c>
      <c r="AA434" s="27"/>
      <c r="AB434" s="10" t="str">
        <f t="shared" si="185"/>
        <v/>
      </c>
      <c r="AC434" s="10" t="str">
        <f>IF($AC$1=No,"",
IF(OR(BG434=FALSE,BH434=FALSE),"",
IF(AND(SUMPRODUCT(--(BI434:BI$1003=TRUE))=0,SUMPRODUCT(--(BJ434:BJ$1003=TRUE))=0),"",Incomplete)))</f>
        <v/>
      </c>
      <c r="AD434" s="10" t="str">
        <f t="shared" si="186"/>
        <v/>
      </c>
      <c r="AE434" s="10"/>
      <c r="AF434" s="10" t="str" cm="1">
        <f t="array" ref="AF434">IF(AF$1=No,"",IF(ISBLANK($A434)=TRUE,"",
IF(SUMPRODUCT(--('Section 11'!$C$4:$C$337=$A434))=0,Incomplete,Complete)))</f>
        <v/>
      </c>
      <c r="AG434" s="10" t="str">
        <f t="shared" si="187"/>
        <v/>
      </c>
      <c r="AH434" s="10" t="str">
        <f t="shared" si="188"/>
        <v/>
      </c>
      <c r="AI434" s="10" t="str">
        <f t="shared" si="189"/>
        <v/>
      </c>
      <c r="AJ434" s="10" t="str">
        <f t="shared" si="190"/>
        <v/>
      </c>
      <c r="AK434" s="10" t="str">
        <f t="shared" si="191"/>
        <v/>
      </c>
      <c r="AL434" s="10" t="str">
        <f t="shared" si="192"/>
        <v/>
      </c>
      <c r="AM434" s="10" t="str">
        <f t="shared" si="193"/>
        <v/>
      </c>
      <c r="AN434" s="10" t="str">
        <f t="shared" si="194"/>
        <v/>
      </c>
      <c r="AO434" s="10" t="str">
        <f t="shared" si="195"/>
        <v/>
      </c>
      <c r="AP434" s="10" t="str">
        <f t="shared" si="196"/>
        <v/>
      </c>
      <c r="AQ434" s="10" t="str">
        <f t="shared" si="197"/>
        <v/>
      </c>
      <c r="AR434" s="10" t="str">
        <f t="shared" si="198"/>
        <v/>
      </c>
      <c r="AS434" s="10" t="str">
        <f t="shared" si="199"/>
        <v/>
      </c>
      <c r="AT434" s="10" t="str">
        <f t="shared" si="200"/>
        <v/>
      </c>
      <c r="AU434" s="10" t="str">
        <f t="shared" si="201"/>
        <v/>
      </c>
      <c r="AV434" s="10" t="str">
        <f t="shared" si="202"/>
        <v/>
      </c>
      <c r="AW434" s="10" t="str">
        <f t="shared" si="203"/>
        <v/>
      </c>
      <c r="AX434" s="10" t="str">
        <f t="shared" si="204"/>
        <v/>
      </c>
      <c r="AY434" s="10" t="str">
        <f t="shared" si="205"/>
        <v/>
      </c>
      <c r="AZ434" s="10" t="str">
        <f t="shared" si="206"/>
        <v/>
      </c>
      <c r="BA434" s="10" t="str">
        <f t="shared" si="207"/>
        <v/>
      </c>
      <c r="BB434" s="10" t="str">
        <f t="shared" si="208"/>
        <v/>
      </c>
      <c r="BC434" s="10" t="str">
        <f t="shared" si="209"/>
        <v/>
      </c>
      <c r="BD434" s="10"/>
      <c r="BE434" s="10" t="str">
        <f t="shared" si="210"/>
        <v/>
      </c>
      <c r="BG434" s="10" t="b">
        <f t="shared" si="213"/>
        <v>1</v>
      </c>
      <c r="BH434" s="10" t="b">
        <f t="shared" si="211"/>
        <v>1</v>
      </c>
      <c r="BI434" s="10" t="b">
        <f t="shared" si="214"/>
        <v>0</v>
      </c>
      <c r="BJ434" s="10" t="b">
        <f t="shared" si="212"/>
        <v>0</v>
      </c>
    </row>
    <row r="435" spans="1:62" x14ac:dyDescent="0.35">
      <c r="A435" s="51"/>
      <c r="B435" s="28"/>
      <c r="C435" s="28" t="s">
        <v>4</v>
      </c>
      <c r="D435" s="28"/>
      <c r="E435" s="28" t="s">
        <v>4</v>
      </c>
      <c r="F435" s="28"/>
      <c r="G435" s="51" t="s">
        <v>4</v>
      </c>
      <c r="H435" s="28"/>
      <c r="I435" s="28" t="s">
        <v>4</v>
      </c>
      <c r="J435" s="28"/>
      <c r="K435" s="28" t="s">
        <v>4</v>
      </c>
      <c r="L435" s="28" t="s">
        <v>454</v>
      </c>
      <c r="M435" s="28"/>
      <c r="N435" s="28"/>
      <c r="O435" s="28" t="s">
        <v>4</v>
      </c>
      <c r="P435" s="51"/>
      <c r="Q435" s="28" t="s">
        <v>4</v>
      </c>
      <c r="R435" s="28"/>
      <c r="S435" s="28" t="s">
        <v>4</v>
      </c>
      <c r="T435" s="28"/>
      <c r="U435" s="28" t="s">
        <v>4</v>
      </c>
      <c r="V435" s="28"/>
      <c r="W435" s="28" t="s">
        <v>4</v>
      </c>
      <c r="X435" s="28"/>
      <c r="Y435" s="28" t="s">
        <v>4</v>
      </c>
      <c r="Z435" s="10" t="str">
        <f>IF(AND('Section 8'!$L$4=No,OR($BG435=FALSE,$BH435=FALSE)),Tab_NotReq,
IF(AND($A435="",$B435="",$D435="",$F435="",$H435="",$J435="",$P435="",$X435="",$AB435="",$AC435=""),"",
IF(COUNTIF($AB435:$BC435,Incomplete)&gt;=1,Incomplete_or_multiple_errors&amp;": "&amp;INDEX($AB$2:$BC$4,1,MATCH(Incomplete,$AB435:$BC435,0)),Complete)))</f>
        <v/>
      </c>
      <c r="AA435" s="27"/>
      <c r="AB435" s="10" t="str">
        <f t="shared" si="185"/>
        <v/>
      </c>
      <c r="AC435" s="10" t="str">
        <f>IF($AC$1=No,"",
IF(OR(BG435=FALSE,BH435=FALSE),"",
IF(AND(SUMPRODUCT(--(BI435:BI$1003=TRUE))=0,SUMPRODUCT(--(BJ435:BJ$1003=TRUE))=0),"",Incomplete)))</f>
        <v/>
      </c>
      <c r="AD435" s="10" t="str">
        <f t="shared" si="186"/>
        <v/>
      </c>
      <c r="AE435" s="10"/>
      <c r="AF435" s="10" t="str" cm="1">
        <f t="array" ref="AF435">IF(AF$1=No,"",IF(ISBLANK($A435)=TRUE,"",
IF(SUMPRODUCT(--('Section 11'!$C$4:$C$337=$A435))=0,Incomplete,Complete)))</f>
        <v/>
      </c>
      <c r="AG435" s="10" t="str">
        <f t="shared" si="187"/>
        <v/>
      </c>
      <c r="AH435" s="10" t="str">
        <f t="shared" si="188"/>
        <v/>
      </c>
      <c r="AI435" s="10" t="str">
        <f t="shared" si="189"/>
        <v/>
      </c>
      <c r="AJ435" s="10" t="str">
        <f t="shared" si="190"/>
        <v/>
      </c>
      <c r="AK435" s="10" t="str">
        <f t="shared" si="191"/>
        <v/>
      </c>
      <c r="AL435" s="10" t="str">
        <f t="shared" si="192"/>
        <v/>
      </c>
      <c r="AM435" s="10" t="str">
        <f t="shared" si="193"/>
        <v/>
      </c>
      <c r="AN435" s="10" t="str">
        <f t="shared" si="194"/>
        <v/>
      </c>
      <c r="AO435" s="10" t="str">
        <f t="shared" si="195"/>
        <v/>
      </c>
      <c r="AP435" s="10" t="str">
        <f t="shared" si="196"/>
        <v/>
      </c>
      <c r="AQ435" s="10" t="str">
        <f t="shared" si="197"/>
        <v/>
      </c>
      <c r="AR435" s="10" t="str">
        <f t="shared" si="198"/>
        <v/>
      </c>
      <c r="AS435" s="10" t="str">
        <f t="shared" si="199"/>
        <v/>
      </c>
      <c r="AT435" s="10" t="str">
        <f t="shared" si="200"/>
        <v/>
      </c>
      <c r="AU435" s="10" t="str">
        <f t="shared" si="201"/>
        <v/>
      </c>
      <c r="AV435" s="10" t="str">
        <f t="shared" si="202"/>
        <v/>
      </c>
      <c r="AW435" s="10" t="str">
        <f t="shared" si="203"/>
        <v/>
      </c>
      <c r="AX435" s="10" t="str">
        <f t="shared" si="204"/>
        <v/>
      </c>
      <c r="AY435" s="10" t="str">
        <f t="shared" si="205"/>
        <v/>
      </c>
      <c r="AZ435" s="10" t="str">
        <f t="shared" si="206"/>
        <v/>
      </c>
      <c r="BA435" s="10" t="str">
        <f t="shared" si="207"/>
        <v/>
      </c>
      <c r="BB435" s="10" t="str">
        <f t="shared" si="208"/>
        <v/>
      </c>
      <c r="BC435" s="10" t="str">
        <f t="shared" si="209"/>
        <v/>
      </c>
      <c r="BD435" s="10"/>
      <c r="BE435" s="10" t="str">
        <f t="shared" si="210"/>
        <v/>
      </c>
      <c r="BG435" s="10" t="b">
        <f t="shared" si="213"/>
        <v>1</v>
      </c>
      <c r="BH435" s="10" t="b">
        <f t="shared" si="211"/>
        <v>1</v>
      </c>
      <c r="BI435" s="10" t="b">
        <f t="shared" si="214"/>
        <v>0</v>
      </c>
      <c r="BJ435" s="10" t="b">
        <f t="shared" si="212"/>
        <v>0</v>
      </c>
    </row>
    <row r="436" spans="1:62" x14ac:dyDescent="0.35">
      <c r="A436" s="51"/>
      <c r="B436" s="28"/>
      <c r="C436" s="28" t="s">
        <v>4</v>
      </c>
      <c r="D436" s="28"/>
      <c r="E436" s="28" t="s">
        <v>4</v>
      </c>
      <c r="F436" s="28"/>
      <c r="G436" s="51" t="s">
        <v>4</v>
      </c>
      <c r="H436" s="28"/>
      <c r="I436" s="28" t="s">
        <v>4</v>
      </c>
      <c r="J436" s="28"/>
      <c r="K436" s="28" t="s">
        <v>4</v>
      </c>
      <c r="L436" s="28" t="s">
        <v>454</v>
      </c>
      <c r="M436" s="28"/>
      <c r="N436" s="28"/>
      <c r="O436" s="28" t="s">
        <v>4</v>
      </c>
      <c r="P436" s="51"/>
      <c r="Q436" s="28" t="s">
        <v>4</v>
      </c>
      <c r="R436" s="28"/>
      <c r="S436" s="28" t="s">
        <v>4</v>
      </c>
      <c r="T436" s="28"/>
      <c r="U436" s="28" t="s">
        <v>4</v>
      </c>
      <c r="V436" s="28"/>
      <c r="W436" s="28" t="s">
        <v>4</v>
      </c>
      <c r="X436" s="28"/>
      <c r="Y436" s="28" t="s">
        <v>4</v>
      </c>
      <c r="Z436" s="10" t="str">
        <f>IF(AND('Section 8'!$L$4=No,OR($BG436=FALSE,$BH436=FALSE)),Tab_NotReq,
IF(AND($A436="",$B436="",$D436="",$F436="",$H436="",$J436="",$P436="",$X436="",$AB436="",$AC436=""),"",
IF(COUNTIF($AB436:$BC436,Incomplete)&gt;=1,Incomplete_or_multiple_errors&amp;": "&amp;INDEX($AB$2:$BC$4,1,MATCH(Incomplete,$AB436:$BC436,0)),Complete)))</f>
        <v/>
      </c>
      <c r="AA436" s="27"/>
      <c r="AB436" s="10" t="str">
        <f t="shared" si="185"/>
        <v/>
      </c>
      <c r="AC436" s="10" t="str">
        <f>IF($AC$1=No,"",
IF(OR(BG436=FALSE,BH436=FALSE),"",
IF(AND(SUMPRODUCT(--(BI436:BI$1003=TRUE))=0,SUMPRODUCT(--(BJ436:BJ$1003=TRUE))=0),"",Incomplete)))</f>
        <v/>
      </c>
      <c r="AD436" s="10" t="str">
        <f t="shared" si="186"/>
        <v/>
      </c>
      <c r="AE436" s="10"/>
      <c r="AF436" s="10" t="str" cm="1">
        <f t="array" ref="AF436">IF(AF$1=No,"",IF(ISBLANK($A436)=TRUE,"",
IF(SUMPRODUCT(--('Section 11'!$C$4:$C$337=$A436))=0,Incomplete,Complete)))</f>
        <v/>
      </c>
      <c r="AG436" s="10" t="str">
        <f t="shared" si="187"/>
        <v/>
      </c>
      <c r="AH436" s="10" t="str">
        <f t="shared" si="188"/>
        <v/>
      </c>
      <c r="AI436" s="10" t="str">
        <f t="shared" si="189"/>
        <v/>
      </c>
      <c r="AJ436" s="10" t="str">
        <f t="shared" si="190"/>
        <v/>
      </c>
      <c r="AK436" s="10" t="str">
        <f t="shared" si="191"/>
        <v/>
      </c>
      <c r="AL436" s="10" t="str">
        <f t="shared" si="192"/>
        <v/>
      </c>
      <c r="AM436" s="10" t="str">
        <f t="shared" si="193"/>
        <v/>
      </c>
      <c r="AN436" s="10" t="str">
        <f t="shared" si="194"/>
        <v/>
      </c>
      <c r="AO436" s="10" t="str">
        <f t="shared" si="195"/>
        <v/>
      </c>
      <c r="AP436" s="10" t="str">
        <f t="shared" si="196"/>
        <v/>
      </c>
      <c r="AQ436" s="10" t="str">
        <f t="shared" si="197"/>
        <v/>
      </c>
      <c r="AR436" s="10" t="str">
        <f t="shared" si="198"/>
        <v/>
      </c>
      <c r="AS436" s="10" t="str">
        <f t="shared" si="199"/>
        <v/>
      </c>
      <c r="AT436" s="10" t="str">
        <f t="shared" si="200"/>
        <v/>
      </c>
      <c r="AU436" s="10" t="str">
        <f t="shared" si="201"/>
        <v/>
      </c>
      <c r="AV436" s="10" t="str">
        <f t="shared" si="202"/>
        <v/>
      </c>
      <c r="AW436" s="10" t="str">
        <f t="shared" si="203"/>
        <v/>
      </c>
      <c r="AX436" s="10" t="str">
        <f t="shared" si="204"/>
        <v/>
      </c>
      <c r="AY436" s="10" t="str">
        <f t="shared" si="205"/>
        <v/>
      </c>
      <c r="AZ436" s="10" t="str">
        <f t="shared" si="206"/>
        <v/>
      </c>
      <c r="BA436" s="10" t="str">
        <f t="shared" si="207"/>
        <v/>
      </c>
      <c r="BB436" s="10" t="str">
        <f t="shared" si="208"/>
        <v/>
      </c>
      <c r="BC436" s="10" t="str">
        <f t="shared" si="209"/>
        <v/>
      </c>
      <c r="BD436" s="10"/>
      <c r="BE436" s="10" t="str">
        <f t="shared" si="210"/>
        <v/>
      </c>
      <c r="BG436" s="10" t="b">
        <f t="shared" si="213"/>
        <v>1</v>
      </c>
      <c r="BH436" s="10" t="b">
        <f t="shared" si="211"/>
        <v>1</v>
      </c>
      <c r="BI436" s="10" t="b">
        <f t="shared" si="214"/>
        <v>0</v>
      </c>
      <c r="BJ436" s="10" t="b">
        <f t="shared" si="212"/>
        <v>0</v>
      </c>
    </row>
    <row r="437" spans="1:62" x14ac:dyDescent="0.35">
      <c r="A437" s="51"/>
      <c r="B437" s="28"/>
      <c r="C437" s="28" t="s">
        <v>4</v>
      </c>
      <c r="D437" s="28"/>
      <c r="E437" s="28" t="s">
        <v>4</v>
      </c>
      <c r="F437" s="28"/>
      <c r="G437" s="51" t="s">
        <v>4</v>
      </c>
      <c r="H437" s="28"/>
      <c r="I437" s="28" t="s">
        <v>4</v>
      </c>
      <c r="J437" s="28"/>
      <c r="K437" s="28" t="s">
        <v>4</v>
      </c>
      <c r="L437" s="28" t="s">
        <v>454</v>
      </c>
      <c r="M437" s="28"/>
      <c r="N437" s="28"/>
      <c r="O437" s="28" t="s">
        <v>4</v>
      </c>
      <c r="P437" s="51"/>
      <c r="Q437" s="28" t="s">
        <v>4</v>
      </c>
      <c r="R437" s="28"/>
      <c r="S437" s="28" t="s">
        <v>4</v>
      </c>
      <c r="T437" s="28"/>
      <c r="U437" s="28" t="s">
        <v>4</v>
      </c>
      <c r="V437" s="28"/>
      <c r="W437" s="28" t="s">
        <v>4</v>
      </c>
      <c r="X437" s="28"/>
      <c r="Y437" s="28" t="s">
        <v>4</v>
      </c>
      <c r="Z437" s="10" t="str">
        <f>IF(AND('Section 8'!$L$4=No,OR($BG437=FALSE,$BH437=FALSE)),Tab_NotReq,
IF(AND($A437="",$B437="",$D437="",$F437="",$H437="",$J437="",$P437="",$X437="",$AB437="",$AC437=""),"",
IF(COUNTIF($AB437:$BC437,Incomplete)&gt;=1,Incomplete_or_multiple_errors&amp;": "&amp;INDEX($AB$2:$BC$4,1,MATCH(Incomplete,$AB437:$BC437,0)),Complete)))</f>
        <v/>
      </c>
      <c r="AA437" s="27"/>
      <c r="AB437" s="10" t="str">
        <f t="shared" si="185"/>
        <v/>
      </c>
      <c r="AC437" s="10" t="str">
        <f>IF($AC$1=No,"",
IF(OR(BG437=FALSE,BH437=FALSE),"",
IF(AND(SUMPRODUCT(--(BI437:BI$1003=TRUE))=0,SUMPRODUCT(--(BJ437:BJ$1003=TRUE))=0),"",Incomplete)))</f>
        <v/>
      </c>
      <c r="AD437" s="10" t="str">
        <f t="shared" si="186"/>
        <v/>
      </c>
      <c r="AE437" s="10"/>
      <c r="AF437" s="10" t="str" cm="1">
        <f t="array" ref="AF437">IF(AF$1=No,"",IF(ISBLANK($A437)=TRUE,"",
IF(SUMPRODUCT(--('Section 11'!$C$4:$C$337=$A437))=0,Incomplete,Complete)))</f>
        <v/>
      </c>
      <c r="AG437" s="10" t="str">
        <f t="shared" si="187"/>
        <v/>
      </c>
      <c r="AH437" s="10" t="str">
        <f t="shared" si="188"/>
        <v/>
      </c>
      <c r="AI437" s="10" t="str">
        <f t="shared" si="189"/>
        <v/>
      </c>
      <c r="AJ437" s="10" t="str">
        <f t="shared" si="190"/>
        <v/>
      </c>
      <c r="AK437" s="10" t="str">
        <f t="shared" si="191"/>
        <v/>
      </c>
      <c r="AL437" s="10" t="str">
        <f t="shared" si="192"/>
        <v/>
      </c>
      <c r="AM437" s="10" t="str">
        <f t="shared" si="193"/>
        <v/>
      </c>
      <c r="AN437" s="10" t="str">
        <f t="shared" si="194"/>
        <v/>
      </c>
      <c r="AO437" s="10" t="str">
        <f t="shared" si="195"/>
        <v/>
      </c>
      <c r="AP437" s="10" t="str">
        <f t="shared" si="196"/>
        <v/>
      </c>
      <c r="AQ437" s="10" t="str">
        <f t="shared" si="197"/>
        <v/>
      </c>
      <c r="AR437" s="10" t="str">
        <f t="shared" si="198"/>
        <v/>
      </c>
      <c r="AS437" s="10" t="str">
        <f t="shared" si="199"/>
        <v/>
      </c>
      <c r="AT437" s="10" t="str">
        <f t="shared" si="200"/>
        <v/>
      </c>
      <c r="AU437" s="10" t="str">
        <f t="shared" si="201"/>
        <v/>
      </c>
      <c r="AV437" s="10" t="str">
        <f t="shared" si="202"/>
        <v/>
      </c>
      <c r="AW437" s="10" t="str">
        <f t="shared" si="203"/>
        <v/>
      </c>
      <c r="AX437" s="10" t="str">
        <f t="shared" si="204"/>
        <v/>
      </c>
      <c r="AY437" s="10" t="str">
        <f t="shared" si="205"/>
        <v/>
      </c>
      <c r="AZ437" s="10" t="str">
        <f t="shared" si="206"/>
        <v/>
      </c>
      <c r="BA437" s="10" t="str">
        <f t="shared" si="207"/>
        <v/>
      </c>
      <c r="BB437" s="10" t="str">
        <f t="shared" si="208"/>
        <v/>
      </c>
      <c r="BC437" s="10" t="str">
        <f t="shared" si="209"/>
        <v/>
      </c>
      <c r="BD437" s="10"/>
      <c r="BE437" s="10" t="str">
        <f t="shared" si="210"/>
        <v/>
      </c>
      <c r="BG437" s="10" t="b">
        <f t="shared" si="213"/>
        <v>1</v>
      </c>
      <c r="BH437" s="10" t="b">
        <f t="shared" si="211"/>
        <v>1</v>
      </c>
      <c r="BI437" s="10" t="b">
        <f t="shared" si="214"/>
        <v>0</v>
      </c>
      <c r="BJ437" s="10" t="b">
        <f t="shared" si="212"/>
        <v>0</v>
      </c>
    </row>
    <row r="438" spans="1:62" x14ac:dyDescent="0.35">
      <c r="A438" s="51"/>
      <c r="B438" s="28"/>
      <c r="C438" s="28" t="s">
        <v>4</v>
      </c>
      <c r="D438" s="28"/>
      <c r="E438" s="28" t="s">
        <v>4</v>
      </c>
      <c r="F438" s="28"/>
      <c r="G438" s="51" t="s">
        <v>4</v>
      </c>
      <c r="H438" s="28"/>
      <c r="I438" s="28" t="s">
        <v>4</v>
      </c>
      <c r="J438" s="28"/>
      <c r="K438" s="28" t="s">
        <v>4</v>
      </c>
      <c r="L438" s="28" t="s">
        <v>454</v>
      </c>
      <c r="M438" s="28"/>
      <c r="N438" s="28"/>
      <c r="O438" s="28" t="s">
        <v>4</v>
      </c>
      <c r="P438" s="51"/>
      <c r="Q438" s="28" t="s">
        <v>4</v>
      </c>
      <c r="R438" s="28"/>
      <c r="S438" s="28" t="s">
        <v>4</v>
      </c>
      <c r="T438" s="28"/>
      <c r="U438" s="28" t="s">
        <v>4</v>
      </c>
      <c r="V438" s="28"/>
      <c r="W438" s="28" t="s">
        <v>4</v>
      </c>
      <c r="X438" s="28"/>
      <c r="Y438" s="28" t="s">
        <v>4</v>
      </c>
      <c r="Z438" s="10" t="str">
        <f>IF(AND('Section 8'!$L$4=No,OR($BG438=FALSE,$BH438=FALSE)),Tab_NotReq,
IF(AND($A438="",$B438="",$D438="",$F438="",$H438="",$J438="",$P438="",$X438="",$AB438="",$AC438=""),"",
IF(COUNTIF($AB438:$BC438,Incomplete)&gt;=1,Incomplete_or_multiple_errors&amp;": "&amp;INDEX($AB$2:$BC$4,1,MATCH(Incomplete,$AB438:$BC438,0)),Complete)))</f>
        <v/>
      </c>
      <c r="AA438" s="27"/>
      <c r="AB438" s="10" t="str">
        <f t="shared" si="185"/>
        <v/>
      </c>
      <c r="AC438" s="10" t="str">
        <f>IF($AC$1=No,"",
IF(OR(BG438=FALSE,BH438=FALSE),"",
IF(AND(SUMPRODUCT(--(BI438:BI$1003=TRUE))=0,SUMPRODUCT(--(BJ438:BJ$1003=TRUE))=0),"",Incomplete)))</f>
        <v/>
      </c>
      <c r="AD438" s="10" t="str">
        <f t="shared" si="186"/>
        <v/>
      </c>
      <c r="AE438" s="10"/>
      <c r="AF438" s="10" t="str" cm="1">
        <f t="array" ref="AF438">IF(AF$1=No,"",IF(ISBLANK($A438)=TRUE,"",
IF(SUMPRODUCT(--('Section 11'!$C$4:$C$337=$A438))=0,Incomplete,Complete)))</f>
        <v/>
      </c>
      <c r="AG438" s="10" t="str">
        <f t="shared" si="187"/>
        <v/>
      </c>
      <c r="AH438" s="10" t="str">
        <f t="shared" si="188"/>
        <v/>
      </c>
      <c r="AI438" s="10" t="str">
        <f t="shared" si="189"/>
        <v/>
      </c>
      <c r="AJ438" s="10" t="str">
        <f t="shared" si="190"/>
        <v/>
      </c>
      <c r="AK438" s="10" t="str">
        <f t="shared" si="191"/>
        <v/>
      </c>
      <c r="AL438" s="10" t="str">
        <f t="shared" si="192"/>
        <v/>
      </c>
      <c r="AM438" s="10" t="str">
        <f t="shared" si="193"/>
        <v/>
      </c>
      <c r="AN438" s="10" t="str">
        <f t="shared" si="194"/>
        <v/>
      </c>
      <c r="AO438" s="10" t="str">
        <f t="shared" si="195"/>
        <v/>
      </c>
      <c r="AP438" s="10" t="str">
        <f t="shared" si="196"/>
        <v/>
      </c>
      <c r="AQ438" s="10" t="str">
        <f t="shared" si="197"/>
        <v/>
      </c>
      <c r="AR438" s="10" t="str">
        <f t="shared" si="198"/>
        <v/>
      </c>
      <c r="AS438" s="10" t="str">
        <f t="shared" si="199"/>
        <v/>
      </c>
      <c r="AT438" s="10" t="str">
        <f t="shared" si="200"/>
        <v/>
      </c>
      <c r="AU438" s="10" t="str">
        <f t="shared" si="201"/>
        <v/>
      </c>
      <c r="AV438" s="10" t="str">
        <f t="shared" si="202"/>
        <v/>
      </c>
      <c r="AW438" s="10" t="str">
        <f t="shared" si="203"/>
        <v/>
      </c>
      <c r="AX438" s="10" t="str">
        <f t="shared" si="204"/>
        <v/>
      </c>
      <c r="AY438" s="10" t="str">
        <f t="shared" si="205"/>
        <v/>
      </c>
      <c r="AZ438" s="10" t="str">
        <f t="shared" si="206"/>
        <v/>
      </c>
      <c r="BA438" s="10" t="str">
        <f t="shared" si="207"/>
        <v/>
      </c>
      <c r="BB438" s="10" t="str">
        <f t="shared" si="208"/>
        <v/>
      </c>
      <c r="BC438" s="10" t="str">
        <f t="shared" si="209"/>
        <v/>
      </c>
      <c r="BD438" s="10"/>
      <c r="BE438" s="10" t="str">
        <f t="shared" si="210"/>
        <v/>
      </c>
      <c r="BG438" s="10" t="b">
        <f t="shared" si="213"/>
        <v>1</v>
      </c>
      <c r="BH438" s="10" t="b">
        <f t="shared" si="211"/>
        <v>1</v>
      </c>
      <c r="BI438" s="10" t="b">
        <f t="shared" si="214"/>
        <v>0</v>
      </c>
      <c r="BJ438" s="10" t="b">
        <f t="shared" si="212"/>
        <v>0</v>
      </c>
    </row>
    <row r="439" spans="1:62" x14ac:dyDescent="0.35">
      <c r="A439" s="51"/>
      <c r="B439" s="28"/>
      <c r="C439" s="28" t="s">
        <v>4</v>
      </c>
      <c r="D439" s="28"/>
      <c r="E439" s="28" t="s">
        <v>4</v>
      </c>
      <c r="F439" s="28"/>
      <c r="G439" s="51" t="s">
        <v>4</v>
      </c>
      <c r="H439" s="28"/>
      <c r="I439" s="28" t="s">
        <v>4</v>
      </c>
      <c r="J439" s="28"/>
      <c r="K439" s="28" t="s">
        <v>4</v>
      </c>
      <c r="L439" s="28" t="s">
        <v>454</v>
      </c>
      <c r="M439" s="28"/>
      <c r="N439" s="28"/>
      <c r="O439" s="28" t="s">
        <v>4</v>
      </c>
      <c r="P439" s="51"/>
      <c r="Q439" s="28" t="s">
        <v>4</v>
      </c>
      <c r="R439" s="28"/>
      <c r="S439" s="28" t="s">
        <v>4</v>
      </c>
      <c r="T439" s="28"/>
      <c r="U439" s="28" t="s">
        <v>4</v>
      </c>
      <c r="V439" s="28"/>
      <c r="W439" s="28" t="s">
        <v>4</v>
      </c>
      <c r="X439" s="28"/>
      <c r="Y439" s="28" t="s">
        <v>4</v>
      </c>
      <c r="Z439" s="10" t="str">
        <f>IF(AND('Section 8'!$L$4=No,OR($BG439=FALSE,$BH439=FALSE)),Tab_NotReq,
IF(AND($A439="",$B439="",$D439="",$F439="",$H439="",$J439="",$P439="",$X439="",$AB439="",$AC439=""),"",
IF(COUNTIF($AB439:$BC439,Incomplete)&gt;=1,Incomplete_or_multiple_errors&amp;": "&amp;INDEX($AB$2:$BC$4,1,MATCH(Incomplete,$AB439:$BC439,0)),Complete)))</f>
        <v/>
      </c>
      <c r="AA439" s="27"/>
      <c r="AB439" s="10" t="str">
        <f t="shared" si="185"/>
        <v/>
      </c>
      <c r="AC439" s="10" t="str">
        <f>IF($AC$1=No,"",
IF(OR(BG439=FALSE,BH439=FALSE),"",
IF(AND(SUMPRODUCT(--(BI439:BI$1003=TRUE))=0,SUMPRODUCT(--(BJ439:BJ$1003=TRUE))=0),"",Incomplete)))</f>
        <v/>
      </c>
      <c r="AD439" s="10" t="str">
        <f t="shared" si="186"/>
        <v/>
      </c>
      <c r="AE439" s="10"/>
      <c r="AF439" s="10" t="str" cm="1">
        <f t="array" ref="AF439">IF(AF$1=No,"",IF(ISBLANK($A439)=TRUE,"",
IF(SUMPRODUCT(--('Section 11'!$C$4:$C$337=$A439))=0,Incomplete,Complete)))</f>
        <v/>
      </c>
      <c r="AG439" s="10" t="str">
        <f t="shared" si="187"/>
        <v/>
      </c>
      <c r="AH439" s="10" t="str">
        <f t="shared" si="188"/>
        <v/>
      </c>
      <c r="AI439" s="10" t="str">
        <f t="shared" si="189"/>
        <v/>
      </c>
      <c r="AJ439" s="10" t="str">
        <f t="shared" si="190"/>
        <v/>
      </c>
      <c r="AK439" s="10" t="str">
        <f t="shared" si="191"/>
        <v/>
      </c>
      <c r="AL439" s="10" t="str">
        <f t="shared" si="192"/>
        <v/>
      </c>
      <c r="AM439" s="10" t="str">
        <f t="shared" si="193"/>
        <v/>
      </c>
      <c r="AN439" s="10" t="str">
        <f t="shared" si="194"/>
        <v/>
      </c>
      <c r="AO439" s="10" t="str">
        <f t="shared" si="195"/>
        <v/>
      </c>
      <c r="AP439" s="10" t="str">
        <f t="shared" si="196"/>
        <v/>
      </c>
      <c r="AQ439" s="10" t="str">
        <f t="shared" si="197"/>
        <v/>
      </c>
      <c r="AR439" s="10" t="str">
        <f t="shared" si="198"/>
        <v/>
      </c>
      <c r="AS439" s="10" t="str">
        <f t="shared" si="199"/>
        <v/>
      </c>
      <c r="AT439" s="10" t="str">
        <f t="shared" si="200"/>
        <v/>
      </c>
      <c r="AU439" s="10" t="str">
        <f t="shared" si="201"/>
        <v/>
      </c>
      <c r="AV439" s="10" t="str">
        <f t="shared" si="202"/>
        <v/>
      </c>
      <c r="AW439" s="10" t="str">
        <f t="shared" si="203"/>
        <v/>
      </c>
      <c r="AX439" s="10" t="str">
        <f t="shared" si="204"/>
        <v/>
      </c>
      <c r="AY439" s="10" t="str">
        <f t="shared" si="205"/>
        <v/>
      </c>
      <c r="AZ439" s="10" t="str">
        <f t="shared" si="206"/>
        <v/>
      </c>
      <c r="BA439" s="10" t="str">
        <f t="shared" si="207"/>
        <v/>
      </c>
      <c r="BB439" s="10" t="str">
        <f t="shared" si="208"/>
        <v/>
      </c>
      <c r="BC439" s="10" t="str">
        <f t="shared" si="209"/>
        <v/>
      </c>
      <c r="BD439" s="10"/>
      <c r="BE439" s="10" t="str">
        <f t="shared" si="210"/>
        <v/>
      </c>
      <c r="BG439" s="10" t="b">
        <f t="shared" si="213"/>
        <v>1</v>
      </c>
      <c r="BH439" s="10" t="b">
        <f t="shared" si="211"/>
        <v>1</v>
      </c>
      <c r="BI439" s="10" t="b">
        <f t="shared" si="214"/>
        <v>0</v>
      </c>
      <c r="BJ439" s="10" t="b">
        <f t="shared" si="212"/>
        <v>0</v>
      </c>
    </row>
    <row r="440" spans="1:62" x14ac:dyDescent="0.35">
      <c r="A440" s="51"/>
      <c r="B440" s="28"/>
      <c r="C440" s="28" t="s">
        <v>4</v>
      </c>
      <c r="D440" s="28"/>
      <c r="E440" s="28" t="s">
        <v>4</v>
      </c>
      <c r="F440" s="28"/>
      <c r="G440" s="51" t="s">
        <v>4</v>
      </c>
      <c r="H440" s="28"/>
      <c r="I440" s="28" t="s">
        <v>4</v>
      </c>
      <c r="J440" s="28"/>
      <c r="K440" s="28" t="s">
        <v>4</v>
      </c>
      <c r="L440" s="28" t="s">
        <v>454</v>
      </c>
      <c r="M440" s="28"/>
      <c r="N440" s="28"/>
      <c r="O440" s="28" t="s">
        <v>4</v>
      </c>
      <c r="P440" s="51"/>
      <c r="Q440" s="28" t="s">
        <v>4</v>
      </c>
      <c r="R440" s="28"/>
      <c r="S440" s="28" t="s">
        <v>4</v>
      </c>
      <c r="T440" s="28"/>
      <c r="U440" s="28" t="s">
        <v>4</v>
      </c>
      <c r="V440" s="28"/>
      <c r="W440" s="28" t="s">
        <v>4</v>
      </c>
      <c r="X440" s="28"/>
      <c r="Y440" s="28" t="s">
        <v>4</v>
      </c>
      <c r="Z440" s="10" t="str">
        <f>IF(AND('Section 8'!$L$4=No,OR($BG440=FALSE,$BH440=FALSE)),Tab_NotReq,
IF(AND($A440="",$B440="",$D440="",$F440="",$H440="",$J440="",$P440="",$X440="",$AB440="",$AC440=""),"",
IF(COUNTIF($AB440:$BC440,Incomplete)&gt;=1,Incomplete_or_multiple_errors&amp;": "&amp;INDEX($AB$2:$BC$4,1,MATCH(Incomplete,$AB440:$BC440,0)),Complete)))</f>
        <v/>
      </c>
      <c r="AA440" s="27"/>
      <c r="AB440" s="10" t="str">
        <f t="shared" si="185"/>
        <v/>
      </c>
      <c r="AC440" s="10" t="str">
        <f>IF($AC$1=No,"",
IF(OR(BG440=FALSE,BH440=FALSE),"",
IF(AND(SUMPRODUCT(--(BI440:BI$1003=TRUE))=0,SUMPRODUCT(--(BJ440:BJ$1003=TRUE))=0),"",Incomplete)))</f>
        <v/>
      </c>
      <c r="AD440" s="10" t="str">
        <f t="shared" si="186"/>
        <v/>
      </c>
      <c r="AE440" s="10"/>
      <c r="AF440" s="10" t="str" cm="1">
        <f t="array" ref="AF440">IF(AF$1=No,"",IF(ISBLANK($A440)=TRUE,"",
IF(SUMPRODUCT(--('Section 11'!$C$4:$C$337=$A440))=0,Incomplete,Complete)))</f>
        <v/>
      </c>
      <c r="AG440" s="10" t="str">
        <f t="shared" si="187"/>
        <v/>
      </c>
      <c r="AH440" s="10" t="str">
        <f t="shared" si="188"/>
        <v/>
      </c>
      <c r="AI440" s="10" t="str">
        <f t="shared" si="189"/>
        <v/>
      </c>
      <c r="AJ440" s="10" t="str">
        <f t="shared" si="190"/>
        <v/>
      </c>
      <c r="AK440" s="10" t="str">
        <f t="shared" si="191"/>
        <v/>
      </c>
      <c r="AL440" s="10" t="str">
        <f t="shared" si="192"/>
        <v/>
      </c>
      <c r="AM440" s="10" t="str">
        <f t="shared" si="193"/>
        <v/>
      </c>
      <c r="AN440" s="10" t="str">
        <f t="shared" si="194"/>
        <v/>
      </c>
      <c r="AO440" s="10" t="str">
        <f t="shared" si="195"/>
        <v/>
      </c>
      <c r="AP440" s="10" t="str">
        <f t="shared" si="196"/>
        <v/>
      </c>
      <c r="AQ440" s="10" t="str">
        <f t="shared" si="197"/>
        <v/>
      </c>
      <c r="AR440" s="10" t="str">
        <f t="shared" si="198"/>
        <v/>
      </c>
      <c r="AS440" s="10" t="str">
        <f t="shared" si="199"/>
        <v/>
      </c>
      <c r="AT440" s="10" t="str">
        <f t="shared" si="200"/>
        <v/>
      </c>
      <c r="AU440" s="10" t="str">
        <f t="shared" si="201"/>
        <v/>
      </c>
      <c r="AV440" s="10" t="str">
        <f t="shared" si="202"/>
        <v/>
      </c>
      <c r="AW440" s="10" t="str">
        <f t="shared" si="203"/>
        <v/>
      </c>
      <c r="AX440" s="10" t="str">
        <f t="shared" si="204"/>
        <v/>
      </c>
      <c r="AY440" s="10" t="str">
        <f t="shared" si="205"/>
        <v/>
      </c>
      <c r="AZ440" s="10" t="str">
        <f t="shared" si="206"/>
        <v/>
      </c>
      <c r="BA440" s="10" t="str">
        <f t="shared" si="207"/>
        <v/>
      </c>
      <c r="BB440" s="10" t="str">
        <f t="shared" si="208"/>
        <v/>
      </c>
      <c r="BC440" s="10" t="str">
        <f t="shared" si="209"/>
        <v/>
      </c>
      <c r="BD440" s="10"/>
      <c r="BE440" s="10" t="str">
        <f t="shared" si="210"/>
        <v/>
      </c>
      <c r="BG440" s="10" t="b">
        <f t="shared" si="213"/>
        <v>1</v>
      </c>
      <c r="BH440" s="10" t="b">
        <f t="shared" si="211"/>
        <v>1</v>
      </c>
      <c r="BI440" s="10" t="b">
        <f t="shared" si="214"/>
        <v>0</v>
      </c>
      <c r="BJ440" s="10" t="b">
        <f t="shared" si="212"/>
        <v>0</v>
      </c>
    </row>
    <row r="441" spans="1:62" x14ac:dyDescent="0.35">
      <c r="A441" s="51"/>
      <c r="B441" s="28"/>
      <c r="C441" s="28" t="s">
        <v>4</v>
      </c>
      <c r="D441" s="28"/>
      <c r="E441" s="28" t="s">
        <v>4</v>
      </c>
      <c r="F441" s="28"/>
      <c r="G441" s="51" t="s">
        <v>4</v>
      </c>
      <c r="H441" s="28"/>
      <c r="I441" s="28" t="s">
        <v>4</v>
      </c>
      <c r="J441" s="28"/>
      <c r="K441" s="28" t="s">
        <v>4</v>
      </c>
      <c r="L441" s="28" t="s">
        <v>454</v>
      </c>
      <c r="M441" s="28"/>
      <c r="N441" s="28"/>
      <c r="O441" s="28" t="s">
        <v>4</v>
      </c>
      <c r="P441" s="51"/>
      <c r="Q441" s="28" t="s">
        <v>4</v>
      </c>
      <c r="R441" s="28"/>
      <c r="S441" s="28" t="s">
        <v>4</v>
      </c>
      <c r="T441" s="28"/>
      <c r="U441" s="28" t="s">
        <v>4</v>
      </c>
      <c r="V441" s="28"/>
      <c r="W441" s="28" t="s">
        <v>4</v>
      </c>
      <c r="X441" s="28"/>
      <c r="Y441" s="28" t="s">
        <v>4</v>
      </c>
      <c r="Z441" s="10" t="str">
        <f>IF(AND('Section 8'!$L$4=No,OR($BG441=FALSE,$BH441=FALSE)),Tab_NotReq,
IF(AND($A441="",$B441="",$D441="",$F441="",$H441="",$J441="",$P441="",$X441="",$AB441="",$AC441=""),"",
IF(COUNTIF($AB441:$BC441,Incomplete)&gt;=1,Incomplete_or_multiple_errors&amp;": "&amp;INDEX($AB$2:$BC$4,1,MATCH(Incomplete,$AB441:$BC441,0)),Complete)))</f>
        <v/>
      </c>
      <c r="AA441" s="27"/>
      <c r="AB441" s="10" t="str">
        <f t="shared" si="185"/>
        <v/>
      </c>
      <c r="AC441" s="10" t="str">
        <f>IF($AC$1=No,"",
IF(OR(BG441=FALSE,BH441=FALSE),"",
IF(AND(SUMPRODUCT(--(BI441:BI$1003=TRUE))=0,SUMPRODUCT(--(BJ441:BJ$1003=TRUE))=0),"",Incomplete)))</f>
        <v/>
      </c>
      <c r="AD441" s="10" t="str">
        <f t="shared" si="186"/>
        <v/>
      </c>
      <c r="AE441" s="10"/>
      <c r="AF441" s="10" t="str" cm="1">
        <f t="array" ref="AF441">IF(AF$1=No,"",IF(ISBLANK($A441)=TRUE,"",
IF(SUMPRODUCT(--('Section 11'!$C$4:$C$337=$A441))=0,Incomplete,Complete)))</f>
        <v/>
      </c>
      <c r="AG441" s="10" t="str">
        <f t="shared" si="187"/>
        <v/>
      </c>
      <c r="AH441" s="10" t="str">
        <f t="shared" si="188"/>
        <v/>
      </c>
      <c r="AI441" s="10" t="str">
        <f t="shared" si="189"/>
        <v/>
      </c>
      <c r="AJ441" s="10" t="str">
        <f t="shared" si="190"/>
        <v/>
      </c>
      <c r="AK441" s="10" t="str">
        <f t="shared" si="191"/>
        <v/>
      </c>
      <c r="AL441" s="10" t="str">
        <f t="shared" si="192"/>
        <v/>
      </c>
      <c r="AM441" s="10" t="str">
        <f t="shared" si="193"/>
        <v/>
      </c>
      <c r="AN441" s="10" t="str">
        <f t="shared" si="194"/>
        <v/>
      </c>
      <c r="AO441" s="10" t="str">
        <f t="shared" si="195"/>
        <v/>
      </c>
      <c r="AP441" s="10" t="str">
        <f t="shared" si="196"/>
        <v/>
      </c>
      <c r="AQ441" s="10" t="str">
        <f t="shared" si="197"/>
        <v/>
      </c>
      <c r="AR441" s="10" t="str">
        <f t="shared" si="198"/>
        <v/>
      </c>
      <c r="AS441" s="10" t="str">
        <f t="shared" si="199"/>
        <v/>
      </c>
      <c r="AT441" s="10" t="str">
        <f t="shared" si="200"/>
        <v/>
      </c>
      <c r="AU441" s="10" t="str">
        <f t="shared" si="201"/>
        <v/>
      </c>
      <c r="AV441" s="10" t="str">
        <f t="shared" si="202"/>
        <v/>
      </c>
      <c r="AW441" s="10" t="str">
        <f t="shared" si="203"/>
        <v/>
      </c>
      <c r="AX441" s="10" t="str">
        <f t="shared" si="204"/>
        <v/>
      </c>
      <c r="AY441" s="10" t="str">
        <f t="shared" si="205"/>
        <v/>
      </c>
      <c r="AZ441" s="10" t="str">
        <f t="shared" si="206"/>
        <v/>
      </c>
      <c r="BA441" s="10" t="str">
        <f t="shared" si="207"/>
        <v/>
      </c>
      <c r="BB441" s="10" t="str">
        <f t="shared" si="208"/>
        <v/>
      </c>
      <c r="BC441" s="10" t="str">
        <f t="shared" si="209"/>
        <v/>
      </c>
      <c r="BD441" s="10"/>
      <c r="BE441" s="10" t="str">
        <f t="shared" si="210"/>
        <v/>
      </c>
      <c r="BG441" s="10" t="b">
        <f t="shared" si="213"/>
        <v>1</v>
      </c>
      <c r="BH441" s="10" t="b">
        <f t="shared" si="211"/>
        <v>1</v>
      </c>
      <c r="BI441" s="10" t="b">
        <f t="shared" si="214"/>
        <v>0</v>
      </c>
      <c r="BJ441" s="10" t="b">
        <f t="shared" si="212"/>
        <v>0</v>
      </c>
    </row>
    <row r="442" spans="1:62" x14ac:dyDescent="0.35">
      <c r="A442" s="51"/>
      <c r="B442" s="28"/>
      <c r="C442" s="28" t="s">
        <v>4</v>
      </c>
      <c r="D442" s="28"/>
      <c r="E442" s="28" t="s">
        <v>4</v>
      </c>
      <c r="F442" s="28"/>
      <c r="G442" s="51" t="s">
        <v>4</v>
      </c>
      <c r="H442" s="28"/>
      <c r="I442" s="28" t="s">
        <v>4</v>
      </c>
      <c r="J442" s="28"/>
      <c r="K442" s="28" t="s">
        <v>4</v>
      </c>
      <c r="L442" s="28" t="s">
        <v>454</v>
      </c>
      <c r="M442" s="28"/>
      <c r="N442" s="28"/>
      <c r="O442" s="28" t="s">
        <v>4</v>
      </c>
      <c r="P442" s="51"/>
      <c r="Q442" s="28" t="s">
        <v>4</v>
      </c>
      <c r="R442" s="28"/>
      <c r="S442" s="28" t="s">
        <v>4</v>
      </c>
      <c r="T442" s="28"/>
      <c r="U442" s="28" t="s">
        <v>4</v>
      </c>
      <c r="V442" s="28"/>
      <c r="W442" s="28" t="s">
        <v>4</v>
      </c>
      <c r="X442" s="28"/>
      <c r="Y442" s="28" t="s">
        <v>4</v>
      </c>
      <c r="Z442" s="10" t="str">
        <f>IF(AND('Section 8'!$L$4=No,OR($BG442=FALSE,$BH442=FALSE)),Tab_NotReq,
IF(AND($A442="",$B442="",$D442="",$F442="",$H442="",$J442="",$P442="",$X442="",$AB442="",$AC442=""),"",
IF(COUNTIF($AB442:$BC442,Incomplete)&gt;=1,Incomplete_or_multiple_errors&amp;": "&amp;INDEX($AB$2:$BC$4,1,MATCH(Incomplete,$AB442:$BC442,0)),Complete)))</f>
        <v/>
      </c>
      <c r="AA442" s="27"/>
      <c r="AB442" s="10" t="str">
        <f t="shared" si="185"/>
        <v/>
      </c>
      <c r="AC442" s="10" t="str">
        <f>IF($AC$1=No,"",
IF(OR(BG442=FALSE,BH442=FALSE),"",
IF(AND(SUMPRODUCT(--(BI442:BI$1003=TRUE))=0,SUMPRODUCT(--(BJ442:BJ$1003=TRUE))=0),"",Incomplete)))</f>
        <v/>
      </c>
      <c r="AD442" s="10" t="str">
        <f t="shared" si="186"/>
        <v/>
      </c>
      <c r="AE442" s="10"/>
      <c r="AF442" s="10" t="str" cm="1">
        <f t="array" ref="AF442">IF(AF$1=No,"",IF(ISBLANK($A442)=TRUE,"",
IF(SUMPRODUCT(--('Section 11'!$C$4:$C$337=$A442))=0,Incomplete,Complete)))</f>
        <v/>
      </c>
      <c r="AG442" s="10" t="str">
        <f t="shared" si="187"/>
        <v/>
      </c>
      <c r="AH442" s="10" t="str">
        <f t="shared" si="188"/>
        <v/>
      </c>
      <c r="AI442" s="10" t="str">
        <f t="shared" si="189"/>
        <v/>
      </c>
      <c r="AJ442" s="10" t="str">
        <f t="shared" si="190"/>
        <v/>
      </c>
      <c r="AK442" s="10" t="str">
        <f t="shared" si="191"/>
        <v/>
      </c>
      <c r="AL442" s="10" t="str">
        <f t="shared" si="192"/>
        <v/>
      </c>
      <c r="AM442" s="10" t="str">
        <f t="shared" si="193"/>
        <v/>
      </c>
      <c r="AN442" s="10" t="str">
        <f t="shared" si="194"/>
        <v/>
      </c>
      <c r="AO442" s="10" t="str">
        <f t="shared" si="195"/>
        <v/>
      </c>
      <c r="AP442" s="10" t="str">
        <f t="shared" si="196"/>
        <v/>
      </c>
      <c r="AQ442" s="10" t="str">
        <f t="shared" si="197"/>
        <v/>
      </c>
      <c r="AR442" s="10" t="str">
        <f t="shared" si="198"/>
        <v/>
      </c>
      <c r="AS442" s="10" t="str">
        <f t="shared" si="199"/>
        <v/>
      </c>
      <c r="AT442" s="10" t="str">
        <f t="shared" si="200"/>
        <v/>
      </c>
      <c r="AU442" s="10" t="str">
        <f t="shared" si="201"/>
        <v/>
      </c>
      <c r="AV442" s="10" t="str">
        <f t="shared" si="202"/>
        <v/>
      </c>
      <c r="AW442" s="10" t="str">
        <f t="shared" si="203"/>
        <v/>
      </c>
      <c r="AX442" s="10" t="str">
        <f t="shared" si="204"/>
        <v/>
      </c>
      <c r="AY442" s="10" t="str">
        <f t="shared" si="205"/>
        <v/>
      </c>
      <c r="AZ442" s="10" t="str">
        <f t="shared" si="206"/>
        <v/>
      </c>
      <c r="BA442" s="10" t="str">
        <f t="shared" si="207"/>
        <v/>
      </c>
      <c r="BB442" s="10" t="str">
        <f t="shared" si="208"/>
        <v/>
      </c>
      <c r="BC442" s="10" t="str">
        <f t="shared" si="209"/>
        <v/>
      </c>
      <c r="BD442" s="10"/>
      <c r="BE442" s="10" t="str">
        <f t="shared" si="210"/>
        <v/>
      </c>
      <c r="BG442" s="10" t="b">
        <f t="shared" si="213"/>
        <v>1</v>
      </c>
      <c r="BH442" s="10" t="b">
        <f t="shared" si="211"/>
        <v>1</v>
      </c>
      <c r="BI442" s="10" t="b">
        <f t="shared" si="214"/>
        <v>0</v>
      </c>
      <c r="BJ442" s="10" t="b">
        <f t="shared" si="212"/>
        <v>0</v>
      </c>
    </row>
    <row r="443" spans="1:62" x14ac:dyDescent="0.35">
      <c r="A443" s="51"/>
      <c r="B443" s="28"/>
      <c r="C443" s="28" t="s">
        <v>4</v>
      </c>
      <c r="D443" s="28"/>
      <c r="E443" s="28" t="s">
        <v>4</v>
      </c>
      <c r="F443" s="28"/>
      <c r="G443" s="51" t="s">
        <v>4</v>
      </c>
      <c r="H443" s="28"/>
      <c r="I443" s="28" t="s">
        <v>4</v>
      </c>
      <c r="J443" s="28"/>
      <c r="K443" s="28" t="s">
        <v>4</v>
      </c>
      <c r="L443" s="28" t="s">
        <v>454</v>
      </c>
      <c r="M443" s="28"/>
      <c r="N443" s="28"/>
      <c r="O443" s="28" t="s">
        <v>4</v>
      </c>
      <c r="P443" s="51"/>
      <c r="Q443" s="28" t="s">
        <v>4</v>
      </c>
      <c r="R443" s="28"/>
      <c r="S443" s="28" t="s">
        <v>4</v>
      </c>
      <c r="T443" s="28"/>
      <c r="U443" s="28" t="s">
        <v>4</v>
      </c>
      <c r="V443" s="28"/>
      <c r="W443" s="28" t="s">
        <v>4</v>
      </c>
      <c r="X443" s="28"/>
      <c r="Y443" s="28" t="s">
        <v>4</v>
      </c>
      <c r="Z443" s="10" t="str">
        <f>IF(AND('Section 8'!$L$4=No,OR($BG443=FALSE,$BH443=FALSE)),Tab_NotReq,
IF(AND($A443="",$B443="",$D443="",$F443="",$H443="",$J443="",$P443="",$X443="",$AB443="",$AC443=""),"",
IF(COUNTIF($AB443:$BC443,Incomplete)&gt;=1,Incomplete_or_multiple_errors&amp;": "&amp;INDEX($AB$2:$BC$4,1,MATCH(Incomplete,$AB443:$BC443,0)),Complete)))</f>
        <v/>
      </c>
      <c r="AA443" s="27"/>
      <c r="AB443" s="10" t="str">
        <f t="shared" si="185"/>
        <v/>
      </c>
      <c r="AC443" s="10" t="str">
        <f>IF($AC$1=No,"",
IF(OR(BG443=FALSE,BH443=FALSE),"",
IF(AND(SUMPRODUCT(--(BI443:BI$1003=TRUE))=0,SUMPRODUCT(--(BJ443:BJ$1003=TRUE))=0),"",Incomplete)))</f>
        <v/>
      </c>
      <c r="AD443" s="10" t="str">
        <f t="shared" si="186"/>
        <v/>
      </c>
      <c r="AE443" s="10"/>
      <c r="AF443" s="10" t="str" cm="1">
        <f t="array" ref="AF443">IF(AF$1=No,"",IF(ISBLANK($A443)=TRUE,"",
IF(SUMPRODUCT(--('Section 11'!$C$4:$C$337=$A443))=0,Incomplete,Complete)))</f>
        <v/>
      </c>
      <c r="AG443" s="10" t="str">
        <f t="shared" si="187"/>
        <v/>
      </c>
      <c r="AH443" s="10" t="str">
        <f t="shared" si="188"/>
        <v/>
      </c>
      <c r="AI443" s="10" t="str">
        <f t="shared" si="189"/>
        <v/>
      </c>
      <c r="AJ443" s="10" t="str">
        <f t="shared" si="190"/>
        <v/>
      </c>
      <c r="AK443" s="10" t="str">
        <f t="shared" si="191"/>
        <v/>
      </c>
      <c r="AL443" s="10" t="str">
        <f t="shared" si="192"/>
        <v/>
      </c>
      <c r="AM443" s="10" t="str">
        <f t="shared" si="193"/>
        <v/>
      </c>
      <c r="AN443" s="10" t="str">
        <f t="shared" si="194"/>
        <v/>
      </c>
      <c r="AO443" s="10" t="str">
        <f t="shared" si="195"/>
        <v/>
      </c>
      <c r="AP443" s="10" t="str">
        <f t="shared" si="196"/>
        <v/>
      </c>
      <c r="AQ443" s="10" t="str">
        <f t="shared" si="197"/>
        <v/>
      </c>
      <c r="AR443" s="10" t="str">
        <f t="shared" si="198"/>
        <v/>
      </c>
      <c r="AS443" s="10" t="str">
        <f t="shared" si="199"/>
        <v/>
      </c>
      <c r="AT443" s="10" t="str">
        <f t="shared" si="200"/>
        <v/>
      </c>
      <c r="AU443" s="10" t="str">
        <f t="shared" si="201"/>
        <v/>
      </c>
      <c r="AV443" s="10" t="str">
        <f t="shared" si="202"/>
        <v/>
      </c>
      <c r="AW443" s="10" t="str">
        <f t="shared" si="203"/>
        <v/>
      </c>
      <c r="AX443" s="10" t="str">
        <f t="shared" si="204"/>
        <v/>
      </c>
      <c r="AY443" s="10" t="str">
        <f t="shared" si="205"/>
        <v/>
      </c>
      <c r="AZ443" s="10" t="str">
        <f t="shared" si="206"/>
        <v/>
      </c>
      <c r="BA443" s="10" t="str">
        <f t="shared" si="207"/>
        <v/>
      </c>
      <c r="BB443" s="10" t="str">
        <f t="shared" si="208"/>
        <v/>
      </c>
      <c r="BC443" s="10" t="str">
        <f t="shared" si="209"/>
        <v/>
      </c>
      <c r="BD443" s="10"/>
      <c r="BE443" s="10" t="str">
        <f t="shared" si="210"/>
        <v/>
      </c>
      <c r="BG443" s="10" t="b">
        <f t="shared" si="213"/>
        <v>1</v>
      </c>
      <c r="BH443" s="10" t="b">
        <f t="shared" si="211"/>
        <v>1</v>
      </c>
      <c r="BI443" s="10" t="b">
        <f t="shared" si="214"/>
        <v>0</v>
      </c>
      <c r="BJ443" s="10" t="b">
        <f t="shared" si="212"/>
        <v>0</v>
      </c>
    </row>
    <row r="444" spans="1:62" x14ac:dyDescent="0.35">
      <c r="A444" s="51"/>
      <c r="B444" s="28"/>
      <c r="C444" s="28" t="s">
        <v>4</v>
      </c>
      <c r="D444" s="28"/>
      <c r="E444" s="28" t="s">
        <v>4</v>
      </c>
      <c r="F444" s="28"/>
      <c r="G444" s="51" t="s">
        <v>4</v>
      </c>
      <c r="H444" s="28"/>
      <c r="I444" s="28" t="s">
        <v>4</v>
      </c>
      <c r="J444" s="28"/>
      <c r="K444" s="28" t="s">
        <v>4</v>
      </c>
      <c r="L444" s="28" t="s">
        <v>454</v>
      </c>
      <c r="M444" s="28"/>
      <c r="N444" s="28"/>
      <c r="O444" s="28" t="s">
        <v>4</v>
      </c>
      <c r="P444" s="51"/>
      <c r="Q444" s="28" t="s">
        <v>4</v>
      </c>
      <c r="R444" s="28"/>
      <c r="S444" s="28" t="s">
        <v>4</v>
      </c>
      <c r="T444" s="28"/>
      <c r="U444" s="28" t="s">
        <v>4</v>
      </c>
      <c r="V444" s="28"/>
      <c r="W444" s="28" t="s">
        <v>4</v>
      </c>
      <c r="X444" s="28"/>
      <c r="Y444" s="28" t="s">
        <v>4</v>
      </c>
      <c r="Z444" s="10" t="str">
        <f>IF(AND('Section 8'!$L$4=No,OR($BG444=FALSE,$BH444=FALSE)),Tab_NotReq,
IF(AND($A444="",$B444="",$D444="",$F444="",$H444="",$J444="",$P444="",$X444="",$AB444="",$AC444=""),"",
IF(COUNTIF($AB444:$BC444,Incomplete)&gt;=1,Incomplete_or_multiple_errors&amp;": "&amp;INDEX($AB$2:$BC$4,1,MATCH(Incomplete,$AB444:$BC444,0)),Complete)))</f>
        <v/>
      </c>
      <c r="AA444" s="27"/>
      <c r="AB444" s="10" t="str">
        <f t="shared" si="185"/>
        <v/>
      </c>
      <c r="AC444" s="10" t="str">
        <f>IF($AC$1=No,"",
IF(OR(BG444=FALSE,BH444=FALSE),"",
IF(AND(SUMPRODUCT(--(BI444:BI$1003=TRUE))=0,SUMPRODUCT(--(BJ444:BJ$1003=TRUE))=0),"",Incomplete)))</f>
        <v/>
      </c>
      <c r="AD444" s="10" t="str">
        <f t="shared" si="186"/>
        <v/>
      </c>
      <c r="AE444" s="10"/>
      <c r="AF444" s="10" t="str" cm="1">
        <f t="array" ref="AF444">IF(AF$1=No,"",IF(ISBLANK($A444)=TRUE,"",
IF(SUMPRODUCT(--('Section 11'!$C$4:$C$337=$A444))=0,Incomplete,Complete)))</f>
        <v/>
      </c>
      <c r="AG444" s="10" t="str">
        <f t="shared" si="187"/>
        <v/>
      </c>
      <c r="AH444" s="10" t="str">
        <f t="shared" si="188"/>
        <v/>
      </c>
      <c r="AI444" s="10" t="str">
        <f t="shared" si="189"/>
        <v/>
      </c>
      <c r="AJ444" s="10" t="str">
        <f t="shared" si="190"/>
        <v/>
      </c>
      <c r="AK444" s="10" t="str">
        <f t="shared" si="191"/>
        <v/>
      </c>
      <c r="AL444" s="10" t="str">
        <f t="shared" si="192"/>
        <v/>
      </c>
      <c r="AM444" s="10" t="str">
        <f t="shared" si="193"/>
        <v/>
      </c>
      <c r="AN444" s="10" t="str">
        <f t="shared" si="194"/>
        <v/>
      </c>
      <c r="AO444" s="10" t="str">
        <f t="shared" si="195"/>
        <v/>
      </c>
      <c r="AP444" s="10" t="str">
        <f t="shared" si="196"/>
        <v/>
      </c>
      <c r="AQ444" s="10" t="str">
        <f t="shared" si="197"/>
        <v/>
      </c>
      <c r="AR444" s="10" t="str">
        <f t="shared" si="198"/>
        <v/>
      </c>
      <c r="AS444" s="10" t="str">
        <f t="shared" si="199"/>
        <v/>
      </c>
      <c r="AT444" s="10" t="str">
        <f t="shared" si="200"/>
        <v/>
      </c>
      <c r="AU444" s="10" t="str">
        <f t="shared" si="201"/>
        <v/>
      </c>
      <c r="AV444" s="10" t="str">
        <f t="shared" si="202"/>
        <v/>
      </c>
      <c r="AW444" s="10" t="str">
        <f t="shared" si="203"/>
        <v/>
      </c>
      <c r="AX444" s="10" t="str">
        <f t="shared" si="204"/>
        <v/>
      </c>
      <c r="AY444" s="10" t="str">
        <f t="shared" si="205"/>
        <v/>
      </c>
      <c r="AZ444" s="10" t="str">
        <f t="shared" si="206"/>
        <v/>
      </c>
      <c r="BA444" s="10" t="str">
        <f t="shared" si="207"/>
        <v/>
      </c>
      <c r="BB444" s="10" t="str">
        <f t="shared" si="208"/>
        <v/>
      </c>
      <c r="BC444" s="10" t="str">
        <f t="shared" si="209"/>
        <v/>
      </c>
      <c r="BD444" s="10"/>
      <c r="BE444" s="10" t="str">
        <f t="shared" si="210"/>
        <v/>
      </c>
      <c r="BG444" s="10" t="b">
        <f t="shared" si="213"/>
        <v>1</v>
      </c>
      <c r="BH444" s="10" t="b">
        <f t="shared" si="211"/>
        <v>1</v>
      </c>
      <c r="BI444" s="10" t="b">
        <f t="shared" si="214"/>
        <v>0</v>
      </c>
      <c r="BJ444" s="10" t="b">
        <f t="shared" si="212"/>
        <v>0</v>
      </c>
    </row>
    <row r="445" spans="1:62" x14ac:dyDescent="0.35">
      <c r="A445" s="51"/>
      <c r="B445" s="28"/>
      <c r="C445" s="28" t="s">
        <v>4</v>
      </c>
      <c r="D445" s="28"/>
      <c r="E445" s="28" t="s">
        <v>4</v>
      </c>
      <c r="F445" s="28"/>
      <c r="G445" s="51" t="s">
        <v>4</v>
      </c>
      <c r="H445" s="28"/>
      <c r="I445" s="28" t="s">
        <v>4</v>
      </c>
      <c r="J445" s="28"/>
      <c r="K445" s="28" t="s">
        <v>4</v>
      </c>
      <c r="L445" s="28" t="s">
        <v>454</v>
      </c>
      <c r="M445" s="28"/>
      <c r="N445" s="28"/>
      <c r="O445" s="28" t="s">
        <v>4</v>
      </c>
      <c r="P445" s="51"/>
      <c r="Q445" s="28" t="s">
        <v>4</v>
      </c>
      <c r="R445" s="28"/>
      <c r="S445" s="28" t="s">
        <v>4</v>
      </c>
      <c r="T445" s="28"/>
      <c r="U445" s="28" t="s">
        <v>4</v>
      </c>
      <c r="V445" s="28"/>
      <c r="W445" s="28" t="s">
        <v>4</v>
      </c>
      <c r="X445" s="28"/>
      <c r="Y445" s="28" t="s">
        <v>4</v>
      </c>
      <c r="Z445" s="10" t="str">
        <f>IF(AND('Section 8'!$L$4=No,OR($BG445=FALSE,$BH445=FALSE)),Tab_NotReq,
IF(AND($A445="",$B445="",$D445="",$F445="",$H445="",$J445="",$P445="",$X445="",$AB445="",$AC445=""),"",
IF(COUNTIF($AB445:$BC445,Incomplete)&gt;=1,Incomplete_or_multiple_errors&amp;": "&amp;INDEX($AB$2:$BC$4,1,MATCH(Incomplete,$AB445:$BC445,0)),Complete)))</f>
        <v/>
      </c>
      <c r="AA445" s="27"/>
      <c r="AB445" s="10" t="str">
        <f t="shared" si="185"/>
        <v/>
      </c>
      <c r="AC445" s="10" t="str">
        <f>IF($AC$1=No,"",
IF(OR(BG445=FALSE,BH445=FALSE),"",
IF(AND(SUMPRODUCT(--(BI445:BI$1003=TRUE))=0,SUMPRODUCT(--(BJ445:BJ$1003=TRUE))=0),"",Incomplete)))</f>
        <v/>
      </c>
      <c r="AD445" s="10" t="str">
        <f t="shared" si="186"/>
        <v/>
      </c>
      <c r="AE445" s="10"/>
      <c r="AF445" s="10" t="str" cm="1">
        <f t="array" ref="AF445">IF(AF$1=No,"",IF(ISBLANK($A445)=TRUE,"",
IF(SUMPRODUCT(--('Section 11'!$C$4:$C$337=$A445))=0,Incomplete,Complete)))</f>
        <v/>
      </c>
      <c r="AG445" s="10" t="str">
        <f t="shared" si="187"/>
        <v/>
      </c>
      <c r="AH445" s="10" t="str">
        <f t="shared" si="188"/>
        <v/>
      </c>
      <c r="AI445" s="10" t="str">
        <f t="shared" si="189"/>
        <v/>
      </c>
      <c r="AJ445" s="10" t="str">
        <f t="shared" si="190"/>
        <v/>
      </c>
      <c r="AK445" s="10" t="str">
        <f t="shared" si="191"/>
        <v/>
      </c>
      <c r="AL445" s="10" t="str">
        <f t="shared" si="192"/>
        <v/>
      </c>
      <c r="AM445" s="10" t="str">
        <f t="shared" si="193"/>
        <v/>
      </c>
      <c r="AN445" s="10" t="str">
        <f t="shared" si="194"/>
        <v/>
      </c>
      <c r="AO445" s="10" t="str">
        <f t="shared" si="195"/>
        <v/>
      </c>
      <c r="AP445" s="10" t="str">
        <f t="shared" si="196"/>
        <v/>
      </c>
      <c r="AQ445" s="10" t="str">
        <f t="shared" si="197"/>
        <v/>
      </c>
      <c r="AR445" s="10" t="str">
        <f t="shared" si="198"/>
        <v/>
      </c>
      <c r="AS445" s="10" t="str">
        <f t="shared" si="199"/>
        <v/>
      </c>
      <c r="AT445" s="10" t="str">
        <f t="shared" si="200"/>
        <v/>
      </c>
      <c r="AU445" s="10" t="str">
        <f t="shared" si="201"/>
        <v/>
      </c>
      <c r="AV445" s="10" t="str">
        <f t="shared" si="202"/>
        <v/>
      </c>
      <c r="AW445" s="10" t="str">
        <f t="shared" si="203"/>
        <v/>
      </c>
      <c r="AX445" s="10" t="str">
        <f t="shared" si="204"/>
        <v/>
      </c>
      <c r="AY445" s="10" t="str">
        <f t="shared" si="205"/>
        <v/>
      </c>
      <c r="AZ445" s="10" t="str">
        <f t="shared" si="206"/>
        <v/>
      </c>
      <c r="BA445" s="10" t="str">
        <f t="shared" si="207"/>
        <v/>
      </c>
      <c r="BB445" s="10" t="str">
        <f t="shared" si="208"/>
        <v/>
      </c>
      <c r="BC445" s="10" t="str">
        <f t="shared" si="209"/>
        <v/>
      </c>
      <c r="BD445" s="10"/>
      <c r="BE445" s="10" t="str">
        <f t="shared" si="210"/>
        <v/>
      </c>
      <c r="BG445" s="10" t="b">
        <f t="shared" si="213"/>
        <v>1</v>
      </c>
      <c r="BH445" s="10" t="b">
        <f t="shared" si="211"/>
        <v>1</v>
      </c>
      <c r="BI445" s="10" t="b">
        <f t="shared" si="214"/>
        <v>0</v>
      </c>
      <c r="BJ445" s="10" t="b">
        <f t="shared" si="212"/>
        <v>0</v>
      </c>
    </row>
    <row r="446" spans="1:62" x14ac:dyDescent="0.35">
      <c r="A446" s="51"/>
      <c r="B446" s="28"/>
      <c r="C446" s="28" t="s">
        <v>4</v>
      </c>
      <c r="D446" s="28"/>
      <c r="E446" s="28" t="s">
        <v>4</v>
      </c>
      <c r="F446" s="28"/>
      <c r="G446" s="51" t="s">
        <v>4</v>
      </c>
      <c r="H446" s="28"/>
      <c r="I446" s="28" t="s">
        <v>4</v>
      </c>
      <c r="J446" s="28"/>
      <c r="K446" s="28" t="s">
        <v>4</v>
      </c>
      <c r="L446" s="28" t="s">
        <v>454</v>
      </c>
      <c r="M446" s="28"/>
      <c r="N446" s="28"/>
      <c r="O446" s="28" t="s">
        <v>4</v>
      </c>
      <c r="P446" s="51"/>
      <c r="Q446" s="28" t="s">
        <v>4</v>
      </c>
      <c r="R446" s="28"/>
      <c r="S446" s="28" t="s">
        <v>4</v>
      </c>
      <c r="T446" s="28"/>
      <c r="U446" s="28" t="s">
        <v>4</v>
      </c>
      <c r="V446" s="28"/>
      <c r="W446" s="28" t="s">
        <v>4</v>
      </c>
      <c r="X446" s="28"/>
      <c r="Y446" s="28" t="s">
        <v>4</v>
      </c>
      <c r="Z446" s="10" t="str">
        <f>IF(AND('Section 8'!$L$4=No,OR($BG446=FALSE,$BH446=FALSE)),Tab_NotReq,
IF(AND($A446="",$B446="",$D446="",$F446="",$H446="",$J446="",$P446="",$X446="",$AB446="",$AC446=""),"",
IF(COUNTIF($AB446:$BC446,Incomplete)&gt;=1,Incomplete_or_multiple_errors&amp;": "&amp;INDEX($AB$2:$BC$4,1,MATCH(Incomplete,$AB446:$BC446,0)),Complete)))</f>
        <v/>
      </c>
      <c r="AA446" s="27"/>
      <c r="AB446" s="10" t="str">
        <f t="shared" si="185"/>
        <v/>
      </c>
      <c r="AC446" s="10" t="str">
        <f>IF($AC$1=No,"",
IF(OR(BG446=FALSE,BH446=FALSE),"",
IF(AND(SUMPRODUCT(--(BI446:BI$1003=TRUE))=0,SUMPRODUCT(--(BJ446:BJ$1003=TRUE))=0),"",Incomplete)))</f>
        <v/>
      </c>
      <c r="AD446" s="10" t="str">
        <f t="shared" si="186"/>
        <v/>
      </c>
      <c r="AE446" s="10"/>
      <c r="AF446" s="10" t="str" cm="1">
        <f t="array" ref="AF446">IF(AF$1=No,"",IF(ISBLANK($A446)=TRUE,"",
IF(SUMPRODUCT(--('Section 11'!$C$4:$C$337=$A446))=0,Incomplete,Complete)))</f>
        <v/>
      </c>
      <c r="AG446" s="10" t="str">
        <f t="shared" si="187"/>
        <v/>
      </c>
      <c r="AH446" s="10" t="str">
        <f t="shared" si="188"/>
        <v/>
      </c>
      <c r="AI446" s="10" t="str">
        <f t="shared" si="189"/>
        <v/>
      </c>
      <c r="AJ446" s="10" t="str">
        <f t="shared" si="190"/>
        <v/>
      </c>
      <c r="AK446" s="10" t="str">
        <f t="shared" si="191"/>
        <v/>
      </c>
      <c r="AL446" s="10" t="str">
        <f t="shared" si="192"/>
        <v/>
      </c>
      <c r="AM446" s="10" t="str">
        <f t="shared" si="193"/>
        <v/>
      </c>
      <c r="AN446" s="10" t="str">
        <f t="shared" si="194"/>
        <v/>
      </c>
      <c r="AO446" s="10" t="str">
        <f t="shared" si="195"/>
        <v/>
      </c>
      <c r="AP446" s="10" t="str">
        <f t="shared" si="196"/>
        <v/>
      </c>
      <c r="AQ446" s="10" t="str">
        <f t="shared" si="197"/>
        <v/>
      </c>
      <c r="AR446" s="10" t="str">
        <f t="shared" si="198"/>
        <v/>
      </c>
      <c r="AS446" s="10" t="str">
        <f t="shared" si="199"/>
        <v/>
      </c>
      <c r="AT446" s="10" t="str">
        <f t="shared" si="200"/>
        <v/>
      </c>
      <c r="AU446" s="10" t="str">
        <f t="shared" si="201"/>
        <v/>
      </c>
      <c r="AV446" s="10" t="str">
        <f t="shared" si="202"/>
        <v/>
      </c>
      <c r="AW446" s="10" t="str">
        <f t="shared" si="203"/>
        <v/>
      </c>
      <c r="AX446" s="10" t="str">
        <f t="shared" si="204"/>
        <v/>
      </c>
      <c r="AY446" s="10" t="str">
        <f t="shared" si="205"/>
        <v/>
      </c>
      <c r="AZ446" s="10" t="str">
        <f t="shared" si="206"/>
        <v/>
      </c>
      <c r="BA446" s="10" t="str">
        <f t="shared" si="207"/>
        <v/>
      </c>
      <c r="BB446" s="10" t="str">
        <f t="shared" si="208"/>
        <v/>
      </c>
      <c r="BC446" s="10" t="str">
        <f t="shared" si="209"/>
        <v/>
      </c>
      <c r="BD446" s="10"/>
      <c r="BE446" s="10" t="str">
        <f t="shared" si="210"/>
        <v/>
      </c>
      <c r="BG446" s="10" t="b">
        <f t="shared" si="213"/>
        <v>1</v>
      </c>
      <c r="BH446" s="10" t="b">
        <f t="shared" si="211"/>
        <v>1</v>
      </c>
      <c r="BI446" s="10" t="b">
        <f t="shared" si="214"/>
        <v>0</v>
      </c>
      <c r="BJ446" s="10" t="b">
        <f t="shared" si="212"/>
        <v>0</v>
      </c>
    </row>
    <row r="447" spans="1:62" x14ac:dyDescent="0.35">
      <c r="A447" s="51"/>
      <c r="B447" s="28"/>
      <c r="C447" s="28" t="s">
        <v>4</v>
      </c>
      <c r="D447" s="28"/>
      <c r="E447" s="28" t="s">
        <v>4</v>
      </c>
      <c r="F447" s="28"/>
      <c r="G447" s="51" t="s">
        <v>4</v>
      </c>
      <c r="H447" s="28"/>
      <c r="I447" s="28" t="s">
        <v>4</v>
      </c>
      <c r="J447" s="28"/>
      <c r="K447" s="28" t="s">
        <v>4</v>
      </c>
      <c r="L447" s="28" t="s">
        <v>454</v>
      </c>
      <c r="M447" s="28"/>
      <c r="N447" s="28"/>
      <c r="O447" s="28" t="s">
        <v>4</v>
      </c>
      <c r="P447" s="51"/>
      <c r="Q447" s="28" t="s">
        <v>4</v>
      </c>
      <c r="R447" s="28"/>
      <c r="S447" s="28" t="s">
        <v>4</v>
      </c>
      <c r="T447" s="28"/>
      <c r="U447" s="28" t="s">
        <v>4</v>
      </c>
      <c r="V447" s="28"/>
      <c r="W447" s="28" t="s">
        <v>4</v>
      </c>
      <c r="X447" s="28"/>
      <c r="Y447" s="28" t="s">
        <v>4</v>
      </c>
      <c r="Z447" s="10" t="str">
        <f>IF(AND('Section 8'!$L$4=No,OR($BG447=FALSE,$BH447=FALSE)),Tab_NotReq,
IF(AND($A447="",$B447="",$D447="",$F447="",$H447="",$J447="",$P447="",$X447="",$AB447="",$AC447=""),"",
IF(COUNTIF($AB447:$BC447,Incomplete)&gt;=1,Incomplete_or_multiple_errors&amp;": "&amp;INDEX($AB$2:$BC$4,1,MATCH(Incomplete,$AB447:$BC447,0)),Complete)))</f>
        <v/>
      </c>
      <c r="AA447" s="27"/>
      <c r="AB447" s="10" t="str">
        <f t="shared" si="185"/>
        <v/>
      </c>
      <c r="AC447" s="10" t="str">
        <f>IF($AC$1=No,"",
IF(OR(BG447=FALSE,BH447=FALSE),"",
IF(AND(SUMPRODUCT(--(BI447:BI$1003=TRUE))=0,SUMPRODUCT(--(BJ447:BJ$1003=TRUE))=0),"",Incomplete)))</f>
        <v/>
      </c>
      <c r="AD447" s="10" t="str">
        <f t="shared" si="186"/>
        <v/>
      </c>
      <c r="AE447" s="10"/>
      <c r="AF447" s="10" t="str" cm="1">
        <f t="array" ref="AF447">IF(AF$1=No,"",IF(ISBLANK($A447)=TRUE,"",
IF(SUMPRODUCT(--('Section 11'!$C$4:$C$337=$A447))=0,Incomplete,Complete)))</f>
        <v/>
      </c>
      <c r="AG447" s="10" t="str">
        <f t="shared" si="187"/>
        <v/>
      </c>
      <c r="AH447" s="10" t="str">
        <f t="shared" si="188"/>
        <v/>
      </c>
      <c r="AI447" s="10" t="str">
        <f t="shared" si="189"/>
        <v/>
      </c>
      <c r="AJ447" s="10" t="str">
        <f t="shared" si="190"/>
        <v/>
      </c>
      <c r="AK447" s="10" t="str">
        <f t="shared" si="191"/>
        <v/>
      </c>
      <c r="AL447" s="10" t="str">
        <f t="shared" si="192"/>
        <v/>
      </c>
      <c r="AM447" s="10" t="str">
        <f t="shared" si="193"/>
        <v/>
      </c>
      <c r="AN447" s="10" t="str">
        <f t="shared" si="194"/>
        <v/>
      </c>
      <c r="AO447" s="10" t="str">
        <f t="shared" si="195"/>
        <v/>
      </c>
      <c r="AP447" s="10" t="str">
        <f t="shared" si="196"/>
        <v/>
      </c>
      <c r="AQ447" s="10" t="str">
        <f t="shared" si="197"/>
        <v/>
      </c>
      <c r="AR447" s="10" t="str">
        <f t="shared" si="198"/>
        <v/>
      </c>
      <c r="AS447" s="10" t="str">
        <f t="shared" si="199"/>
        <v/>
      </c>
      <c r="AT447" s="10" t="str">
        <f t="shared" si="200"/>
        <v/>
      </c>
      <c r="AU447" s="10" t="str">
        <f t="shared" si="201"/>
        <v/>
      </c>
      <c r="AV447" s="10" t="str">
        <f t="shared" si="202"/>
        <v/>
      </c>
      <c r="AW447" s="10" t="str">
        <f t="shared" si="203"/>
        <v/>
      </c>
      <c r="AX447" s="10" t="str">
        <f t="shared" si="204"/>
        <v/>
      </c>
      <c r="AY447" s="10" t="str">
        <f t="shared" si="205"/>
        <v/>
      </c>
      <c r="AZ447" s="10" t="str">
        <f t="shared" si="206"/>
        <v/>
      </c>
      <c r="BA447" s="10" t="str">
        <f t="shared" si="207"/>
        <v/>
      </c>
      <c r="BB447" s="10" t="str">
        <f t="shared" si="208"/>
        <v/>
      </c>
      <c r="BC447" s="10" t="str">
        <f t="shared" si="209"/>
        <v/>
      </c>
      <c r="BD447" s="10"/>
      <c r="BE447" s="10" t="str">
        <f t="shared" si="210"/>
        <v/>
      </c>
      <c r="BG447" s="10" t="b">
        <f t="shared" si="213"/>
        <v>1</v>
      </c>
      <c r="BH447" s="10" t="b">
        <f t="shared" si="211"/>
        <v>1</v>
      </c>
      <c r="BI447" s="10" t="b">
        <f t="shared" si="214"/>
        <v>0</v>
      </c>
      <c r="BJ447" s="10" t="b">
        <f t="shared" si="212"/>
        <v>0</v>
      </c>
    </row>
    <row r="448" spans="1:62" x14ac:dyDescent="0.35">
      <c r="A448" s="51"/>
      <c r="B448" s="28"/>
      <c r="C448" s="28" t="s">
        <v>4</v>
      </c>
      <c r="D448" s="28"/>
      <c r="E448" s="28" t="s">
        <v>4</v>
      </c>
      <c r="F448" s="28"/>
      <c r="G448" s="51" t="s">
        <v>4</v>
      </c>
      <c r="H448" s="28"/>
      <c r="I448" s="28" t="s">
        <v>4</v>
      </c>
      <c r="J448" s="28"/>
      <c r="K448" s="28" t="s">
        <v>4</v>
      </c>
      <c r="L448" s="28" t="s">
        <v>454</v>
      </c>
      <c r="M448" s="28"/>
      <c r="N448" s="28"/>
      <c r="O448" s="28" t="s">
        <v>4</v>
      </c>
      <c r="P448" s="51"/>
      <c r="Q448" s="28" t="s">
        <v>4</v>
      </c>
      <c r="R448" s="28"/>
      <c r="S448" s="28" t="s">
        <v>4</v>
      </c>
      <c r="T448" s="28"/>
      <c r="U448" s="28" t="s">
        <v>4</v>
      </c>
      <c r="V448" s="28"/>
      <c r="W448" s="28" t="s">
        <v>4</v>
      </c>
      <c r="X448" s="28"/>
      <c r="Y448" s="28" t="s">
        <v>4</v>
      </c>
      <c r="Z448" s="10" t="str">
        <f>IF(AND('Section 8'!$L$4=No,OR($BG448=FALSE,$BH448=FALSE)),Tab_NotReq,
IF(AND($A448="",$B448="",$D448="",$F448="",$H448="",$J448="",$P448="",$X448="",$AB448="",$AC448=""),"",
IF(COUNTIF($AB448:$BC448,Incomplete)&gt;=1,Incomplete_or_multiple_errors&amp;": "&amp;INDEX($AB$2:$BC$4,1,MATCH(Incomplete,$AB448:$BC448,0)),Complete)))</f>
        <v/>
      </c>
      <c r="AA448" s="27"/>
      <c r="AB448" s="10" t="str">
        <f t="shared" si="185"/>
        <v/>
      </c>
      <c r="AC448" s="10" t="str">
        <f>IF($AC$1=No,"",
IF(OR(BG448=FALSE,BH448=FALSE),"",
IF(AND(SUMPRODUCT(--(BI448:BI$1003=TRUE))=0,SUMPRODUCT(--(BJ448:BJ$1003=TRUE))=0),"",Incomplete)))</f>
        <v/>
      </c>
      <c r="AD448" s="10" t="str">
        <f t="shared" si="186"/>
        <v/>
      </c>
      <c r="AE448" s="10"/>
      <c r="AF448" s="10" t="str" cm="1">
        <f t="array" ref="AF448">IF(AF$1=No,"",IF(ISBLANK($A448)=TRUE,"",
IF(SUMPRODUCT(--('Section 11'!$C$4:$C$337=$A448))=0,Incomplete,Complete)))</f>
        <v/>
      </c>
      <c r="AG448" s="10" t="str">
        <f t="shared" si="187"/>
        <v/>
      </c>
      <c r="AH448" s="10" t="str">
        <f t="shared" si="188"/>
        <v/>
      </c>
      <c r="AI448" s="10" t="str">
        <f t="shared" si="189"/>
        <v/>
      </c>
      <c r="AJ448" s="10" t="str">
        <f t="shared" si="190"/>
        <v/>
      </c>
      <c r="AK448" s="10" t="str">
        <f t="shared" si="191"/>
        <v/>
      </c>
      <c r="AL448" s="10" t="str">
        <f t="shared" si="192"/>
        <v/>
      </c>
      <c r="AM448" s="10" t="str">
        <f t="shared" si="193"/>
        <v/>
      </c>
      <c r="AN448" s="10" t="str">
        <f t="shared" si="194"/>
        <v/>
      </c>
      <c r="AO448" s="10" t="str">
        <f t="shared" si="195"/>
        <v/>
      </c>
      <c r="AP448" s="10" t="str">
        <f t="shared" si="196"/>
        <v/>
      </c>
      <c r="AQ448" s="10" t="str">
        <f t="shared" si="197"/>
        <v/>
      </c>
      <c r="AR448" s="10" t="str">
        <f t="shared" si="198"/>
        <v/>
      </c>
      <c r="AS448" s="10" t="str">
        <f t="shared" si="199"/>
        <v/>
      </c>
      <c r="AT448" s="10" t="str">
        <f t="shared" si="200"/>
        <v/>
      </c>
      <c r="AU448" s="10" t="str">
        <f t="shared" si="201"/>
        <v/>
      </c>
      <c r="AV448" s="10" t="str">
        <f t="shared" si="202"/>
        <v/>
      </c>
      <c r="AW448" s="10" t="str">
        <f t="shared" si="203"/>
        <v/>
      </c>
      <c r="AX448" s="10" t="str">
        <f t="shared" si="204"/>
        <v/>
      </c>
      <c r="AY448" s="10" t="str">
        <f t="shared" si="205"/>
        <v/>
      </c>
      <c r="AZ448" s="10" t="str">
        <f t="shared" si="206"/>
        <v/>
      </c>
      <c r="BA448" s="10" t="str">
        <f t="shared" si="207"/>
        <v/>
      </c>
      <c r="BB448" s="10" t="str">
        <f t="shared" si="208"/>
        <v/>
      </c>
      <c r="BC448" s="10" t="str">
        <f t="shared" si="209"/>
        <v/>
      </c>
      <c r="BD448" s="10"/>
      <c r="BE448" s="10" t="str">
        <f t="shared" si="210"/>
        <v/>
      </c>
      <c r="BG448" s="10" t="b">
        <f t="shared" si="213"/>
        <v>1</v>
      </c>
      <c r="BH448" s="10" t="b">
        <f t="shared" si="211"/>
        <v>1</v>
      </c>
      <c r="BI448" s="10" t="b">
        <f t="shared" si="214"/>
        <v>0</v>
      </c>
      <c r="BJ448" s="10" t="b">
        <f t="shared" si="212"/>
        <v>0</v>
      </c>
    </row>
    <row r="449" spans="1:62" x14ac:dyDescent="0.35">
      <c r="A449" s="51"/>
      <c r="B449" s="28"/>
      <c r="C449" s="28" t="s">
        <v>4</v>
      </c>
      <c r="D449" s="28"/>
      <c r="E449" s="28" t="s">
        <v>4</v>
      </c>
      <c r="F449" s="28"/>
      <c r="G449" s="51" t="s">
        <v>4</v>
      </c>
      <c r="H449" s="28"/>
      <c r="I449" s="28" t="s">
        <v>4</v>
      </c>
      <c r="J449" s="28"/>
      <c r="K449" s="28" t="s">
        <v>4</v>
      </c>
      <c r="L449" s="28" t="s">
        <v>454</v>
      </c>
      <c r="M449" s="28"/>
      <c r="N449" s="28"/>
      <c r="O449" s="28" t="s">
        <v>4</v>
      </c>
      <c r="P449" s="51"/>
      <c r="Q449" s="28" t="s">
        <v>4</v>
      </c>
      <c r="R449" s="28"/>
      <c r="S449" s="28" t="s">
        <v>4</v>
      </c>
      <c r="T449" s="28"/>
      <c r="U449" s="28" t="s">
        <v>4</v>
      </c>
      <c r="V449" s="28"/>
      <c r="W449" s="28" t="s">
        <v>4</v>
      </c>
      <c r="X449" s="28"/>
      <c r="Y449" s="28" t="s">
        <v>4</v>
      </c>
      <c r="Z449" s="10" t="str">
        <f>IF(AND('Section 8'!$L$4=No,OR($BG449=FALSE,$BH449=FALSE)),Tab_NotReq,
IF(AND($A449="",$B449="",$D449="",$F449="",$H449="",$J449="",$P449="",$X449="",$AB449="",$AC449=""),"",
IF(COUNTIF($AB449:$BC449,Incomplete)&gt;=1,Incomplete_or_multiple_errors&amp;": "&amp;INDEX($AB$2:$BC$4,1,MATCH(Incomplete,$AB449:$BC449,0)),Complete)))</f>
        <v/>
      </c>
      <c r="AA449" s="27"/>
      <c r="AB449" s="10" t="str">
        <f t="shared" si="185"/>
        <v/>
      </c>
      <c r="AC449" s="10" t="str">
        <f>IF($AC$1=No,"",
IF(OR(BG449=FALSE,BH449=FALSE),"",
IF(AND(SUMPRODUCT(--(BI449:BI$1003=TRUE))=0,SUMPRODUCT(--(BJ449:BJ$1003=TRUE))=0),"",Incomplete)))</f>
        <v/>
      </c>
      <c r="AD449" s="10" t="str">
        <f t="shared" si="186"/>
        <v/>
      </c>
      <c r="AE449" s="10"/>
      <c r="AF449" s="10" t="str" cm="1">
        <f t="array" ref="AF449">IF(AF$1=No,"",IF(ISBLANK($A449)=TRUE,"",
IF(SUMPRODUCT(--('Section 11'!$C$4:$C$337=$A449))=0,Incomplete,Complete)))</f>
        <v/>
      </c>
      <c r="AG449" s="10" t="str">
        <f t="shared" si="187"/>
        <v/>
      </c>
      <c r="AH449" s="10" t="str">
        <f t="shared" si="188"/>
        <v/>
      </c>
      <c r="AI449" s="10" t="str">
        <f t="shared" si="189"/>
        <v/>
      </c>
      <c r="AJ449" s="10" t="str">
        <f t="shared" si="190"/>
        <v/>
      </c>
      <c r="AK449" s="10" t="str">
        <f t="shared" si="191"/>
        <v/>
      </c>
      <c r="AL449" s="10" t="str">
        <f t="shared" si="192"/>
        <v/>
      </c>
      <c r="AM449" s="10" t="str">
        <f t="shared" si="193"/>
        <v/>
      </c>
      <c r="AN449" s="10" t="str">
        <f t="shared" si="194"/>
        <v/>
      </c>
      <c r="AO449" s="10" t="str">
        <f t="shared" si="195"/>
        <v/>
      </c>
      <c r="AP449" s="10" t="str">
        <f t="shared" si="196"/>
        <v/>
      </c>
      <c r="AQ449" s="10" t="str">
        <f t="shared" si="197"/>
        <v/>
      </c>
      <c r="AR449" s="10" t="str">
        <f t="shared" si="198"/>
        <v/>
      </c>
      <c r="AS449" s="10" t="str">
        <f t="shared" si="199"/>
        <v/>
      </c>
      <c r="AT449" s="10" t="str">
        <f t="shared" si="200"/>
        <v/>
      </c>
      <c r="AU449" s="10" t="str">
        <f t="shared" si="201"/>
        <v/>
      </c>
      <c r="AV449" s="10" t="str">
        <f t="shared" si="202"/>
        <v/>
      </c>
      <c r="AW449" s="10" t="str">
        <f t="shared" si="203"/>
        <v/>
      </c>
      <c r="AX449" s="10" t="str">
        <f t="shared" si="204"/>
        <v/>
      </c>
      <c r="AY449" s="10" t="str">
        <f t="shared" si="205"/>
        <v/>
      </c>
      <c r="AZ449" s="10" t="str">
        <f t="shared" si="206"/>
        <v/>
      </c>
      <c r="BA449" s="10" t="str">
        <f t="shared" si="207"/>
        <v/>
      </c>
      <c r="BB449" s="10" t="str">
        <f t="shared" si="208"/>
        <v/>
      </c>
      <c r="BC449" s="10" t="str">
        <f t="shared" si="209"/>
        <v/>
      </c>
      <c r="BD449" s="10"/>
      <c r="BE449" s="10" t="str">
        <f t="shared" si="210"/>
        <v/>
      </c>
      <c r="BG449" s="10" t="b">
        <f t="shared" si="213"/>
        <v>1</v>
      </c>
      <c r="BH449" s="10" t="b">
        <f t="shared" si="211"/>
        <v>1</v>
      </c>
      <c r="BI449" s="10" t="b">
        <f t="shared" si="214"/>
        <v>0</v>
      </c>
      <c r="BJ449" s="10" t="b">
        <f t="shared" si="212"/>
        <v>0</v>
      </c>
    </row>
    <row r="450" spans="1:62" x14ac:dyDescent="0.35">
      <c r="A450" s="51"/>
      <c r="B450" s="28"/>
      <c r="C450" s="28" t="s">
        <v>4</v>
      </c>
      <c r="D450" s="28"/>
      <c r="E450" s="28" t="s">
        <v>4</v>
      </c>
      <c r="F450" s="28"/>
      <c r="G450" s="51" t="s">
        <v>4</v>
      </c>
      <c r="H450" s="28"/>
      <c r="I450" s="28" t="s">
        <v>4</v>
      </c>
      <c r="J450" s="28"/>
      <c r="K450" s="28" t="s">
        <v>4</v>
      </c>
      <c r="L450" s="28" t="s">
        <v>454</v>
      </c>
      <c r="M450" s="28"/>
      <c r="N450" s="28"/>
      <c r="O450" s="28" t="s">
        <v>4</v>
      </c>
      <c r="P450" s="51"/>
      <c r="Q450" s="28" t="s">
        <v>4</v>
      </c>
      <c r="R450" s="28"/>
      <c r="S450" s="28" t="s">
        <v>4</v>
      </c>
      <c r="T450" s="28"/>
      <c r="U450" s="28" t="s">
        <v>4</v>
      </c>
      <c r="V450" s="28"/>
      <c r="W450" s="28" t="s">
        <v>4</v>
      </c>
      <c r="X450" s="28"/>
      <c r="Y450" s="28" t="s">
        <v>4</v>
      </c>
      <c r="Z450" s="10" t="str">
        <f>IF(AND('Section 8'!$L$4=No,OR($BG450=FALSE,$BH450=FALSE)),Tab_NotReq,
IF(AND($A450="",$B450="",$D450="",$F450="",$H450="",$J450="",$P450="",$X450="",$AB450="",$AC450=""),"",
IF(COUNTIF($AB450:$BC450,Incomplete)&gt;=1,Incomplete_or_multiple_errors&amp;": "&amp;INDEX($AB$2:$BC$4,1,MATCH(Incomplete,$AB450:$BC450,0)),Complete)))</f>
        <v/>
      </c>
      <c r="AA450" s="27"/>
      <c r="AB450" s="10" t="str">
        <f t="shared" si="185"/>
        <v/>
      </c>
      <c r="AC450" s="10" t="str">
        <f>IF($AC$1=No,"",
IF(OR(BG450=FALSE,BH450=FALSE),"",
IF(AND(SUMPRODUCT(--(BI450:BI$1003=TRUE))=0,SUMPRODUCT(--(BJ450:BJ$1003=TRUE))=0),"",Incomplete)))</f>
        <v/>
      </c>
      <c r="AD450" s="10" t="str">
        <f t="shared" si="186"/>
        <v/>
      </c>
      <c r="AE450" s="10"/>
      <c r="AF450" s="10" t="str" cm="1">
        <f t="array" ref="AF450">IF(AF$1=No,"",IF(ISBLANK($A450)=TRUE,"",
IF(SUMPRODUCT(--('Section 11'!$C$4:$C$337=$A450))=0,Incomplete,Complete)))</f>
        <v/>
      </c>
      <c r="AG450" s="10" t="str">
        <f t="shared" si="187"/>
        <v/>
      </c>
      <c r="AH450" s="10" t="str">
        <f t="shared" si="188"/>
        <v/>
      </c>
      <c r="AI450" s="10" t="str">
        <f t="shared" si="189"/>
        <v/>
      </c>
      <c r="AJ450" s="10" t="str">
        <f t="shared" si="190"/>
        <v/>
      </c>
      <c r="AK450" s="10" t="str">
        <f t="shared" si="191"/>
        <v/>
      </c>
      <c r="AL450" s="10" t="str">
        <f t="shared" si="192"/>
        <v/>
      </c>
      <c r="AM450" s="10" t="str">
        <f t="shared" si="193"/>
        <v/>
      </c>
      <c r="AN450" s="10" t="str">
        <f t="shared" si="194"/>
        <v/>
      </c>
      <c r="AO450" s="10" t="str">
        <f t="shared" si="195"/>
        <v/>
      </c>
      <c r="AP450" s="10" t="str">
        <f t="shared" si="196"/>
        <v/>
      </c>
      <c r="AQ450" s="10" t="str">
        <f t="shared" si="197"/>
        <v/>
      </c>
      <c r="AR450" s="10" t="str">
        <f t="shared" si="198"/>
        <v/>
      </c>
      <c r="AS450" s="10" t="str">
        <f t="shared" si="199"/>
        <v/>
      </c>
      <c r="AT450" s="10" t="str">
        <f t="shared" si="200"/>
        <v/>
      </c>
      <c r="AU450" s="10" t="str">
        <f t="shared" si="201"/>
        <v/>
      </c>
      <c r="AV450" s="10" t="str">
        <f t="shared" si="202"/>
        <v/>
      </c>
      <c r="AW450" s="10" t="str">
        <f t="shared" si="203"/>
        <v/>
      </c>
      <c r="AX450" s="10" t="str">
        <f t="shared" si="204"/>
        <v/>
      </c>
      <c r="AY450" s="10" t="str">
        <f t="shared" si="205"/>
        <v/>
      </c>
      <c r="AZ450" s="10" t="str">
        <f t="shared" si="206"/>
        <v/>
      </c>
      <c r="BA450" s="10" t="str">
        <f t="shared" si="207"/>
        <v/>
      </c>
      <c r="BB450" s="10" t="str">
        <f t="shared" si="208"/>
        <v/>
      </c>
      <c r="BC450" s="10" t="str">
        <f t="shared" si="209"/>
        <v/>
      </c>
      <c r="BD450" s="10"/>
      <c r="BE450" s="10" t="str">
        <f t="shared" si="210"/>
        <v/>
      </c>
      <c r="BG450" s="10" t="b">
        <f t="shared" si="213"/>
        <v>1</v>
      </c>
      <c r="BH450" s="10" t="b">
        <f t="shared" si="211"/>
        <v>1</v>
      </c>
      <c r="BI450" s="10" t="b">
        <f t="shared" si="214"/>
        <v>0</v>
      </c>
      <c r="BJ450" s="10" t="b">
        <f t="shared" si="212"/>
        <v>0</v>
      </c>
    </row>
    <row r="451" spans="1:62" x14ac:dyDescent="0.35">
      <c r="A451" s="51"/>
      <c r="B451" s="28"/>
      <c r="C451" s="28" t="s">
        <v>4</v>
      </c>
      <c r="D451" s="28"/>
      <c r="E451" s="28" t="s">
        <v>4</v>
      </c>
      <c r="F451" s="28"/>
      <c r="G451" s="51" t="s">
        <v>4</v>
      </c>
      <c r="H451" s="28"/>
      <c r="I451" s="28" t="s">
        <v>4</v>
      </c>
      <c r="J451" s="28"/>
      <c r="K451" s="28" t="s">
        <v>4</v>
      </c>
      <c r="L451" s="28" t="s">
        <v>454</v>
      </c>
      <c r="M451" s="28"/>
      <c r="N451" s="28"/>
      <c r="O451" s="28" t="s">
        <v>4</v>
      </c>
      <c r="P451" s="51"/>
      <c r="Q451" s="28" t="s">
        <v>4</v>
      </c>
      <c r="R451" s="28"/>
      <c r="S451" s="28" t="s">
        <v>4</v>
      </c>
      <c r="T451" s="28"/>
      <c r="U451" s="28" t="s">
        <v>4</v>
      </c>
      <c r="V451" s="28"/>
      <c r="W451" s="28" t="s">
        <v>4</v>
      </c>
      <c r="X451" s="28"/>
      <c r="Y451" s="28" t="s">
        <v>4</v>
      </c>
      <c r="Z451" s="10" t="str">
        <f>IF(AND('Section 8'!$L$4=No,OR($BG451=FALSE,$BH451=FALSE)),Tab_NotReq,
IF(AND($A451="",$B451="",$D451="",$F451="",$H451="",$J451="",$P451="",$X451="",$AB451="",$AC451=""),"",
IF(COUNTIF($AB451:$BC451,Incomplete)&gt;=1,Incomplete_or_multiple_errors&amp;": "&amp;INDEX($AB$2:$BC$4,1,MATCH(Incomplete,$AB451:$BC451,0)),Complete)))</f>
        <v/>
      </c>
      <c r="AA451" s="27"/>
      <c r="AB451" s="10" t="str">
        <f t="shared" si="185"/>
        <v/>
      </c>
      <c r="AC451" s="10" t="str">
        <f>IF($AC$1=No,"",
IF(OR(BG451=FALSE,BH451=FALSE),"",
IF(AND(SUMPRODUCT(--(BI451:BI$1003=TRUE))=0,SUMPRODUCT(--(BJ451:BJ$1003=TRUE))=0),"",Incomplete)))</f>
        <v/>
      </c>
      <c r="AD451" s="10" t="str">
        <f t="shared" si="186"/>
        <v/>
      </c>
      <c r="AE451" s="10"/>
      <c r="AF451" s="10" t="str" cm="1">
        <f t="array" ref="AF451">IF(AF$1=No,"",IF(ISBLANK($A451)=TRUE,"",
IF(SUMPRODUCT(--('Section 11'!$C$4:$C$337=$A451))=0,Incomplete,Complete)))</f>
        <v/>
      </c>
      <c r="AG451" s="10" t="str">
        <f t="shared" si="187"/>
        <v/>
      </c>
      <c r="AH451" s="10" t="str">
        <f t="shared" si="188"/>
        <v/>
      </c>
      <c r="AI451" s="10" t="str">
        <f t="shared" si="189"/>
        <v/>
      </c>
      <c r="AJ451" s="10" t="str">
        <f t="shared" si="190"/>
        <v/>
      </c>
      <c r="AK451" s="10" t="str">
        <f t="shared" si="191"/>
        <v/>
      </c>
      <c r="AL451" s="10" t="str">
        <f t="shared" si="192"/>
        <v/>
      </c>
      <c r="AM451" s="10" t="str">
        <f t="shared" si="193"/>
        <v/>
      </c>
      <c r="AN451" s="10" t="str">
        <f t="shared" si="194"/>
        <v/>
      </c>
      <c r="AO451" s="10" t="str">
        <f t="shared" si="195"/>
        <v/>
      </c>
      <c r="AP451" s="10" t="str">
        <f t="shared" si="196"/>
        <v/>
      </c>
      <c r="AQ451" s="10" t="str">
        <f t="shared" si="197"/>
        <v/>
      </c>
      <c r="AR451" s="10" t="str">
        <f t="shared" si="198"/>
        <v/>
      </c>
      <c r="AS451" s="10" t="str">
        <f t="shared" si="199"/>
        <v/>
      </c>
      <c r="AT451" s="10" t="str">
        <f t="shared" si="200"/>
        <v/>
      </c>
      <c r="AU451" s="10" t="str">
        <f t="shared" si="201"/>
        <v/>
      </c>
      <c r="AV451" s="10" t="str">
        <f t="shared" si="202"/>
        <v/>
      </c>
      <c r="AW451" s="10" t="str">
        <f t="shared" si="203"/>
        <v/>
      </c>
      <c r="AX451" s="10" t="str">
        <f t="shared" si="204"/>
        <v/>
      </c>
      <c r="AY451" s="10" t="str">
        <f t="shared" si="205"/>
        <v/>
      </c>
      <c r="AZ451" s="10" t="str">
        <f t="shared" si="206"/>
        <v/>
      </c>
      <c r="BA451" s="10" t="str">
        <f t="shared" si="207"/>
        <v/>
      </c>
      <c r="BB451" s="10" t="str">
        <f t="shared" si="208"/>
        <v/>
      </c>
      <c r="BC451" s="10" t="str">
        <f t="shared" si="209"/>
        <v/>
      </c>
      <c r="BD451" s="10"/>
      <c r="BE451" s="10" t="str">
        <f t="shared" si="210"/>
        <v/>
      </c>
      <c r="BG451" s="10" t="b">
        <f t="shared" si="213"/>
        <v>1</v>
      </c>
      <c r="BH451" s="10" t="b">
        <f t="shared" si="211"/>
        <v>1</v>
      </c>
      <c r="BI451" s="10" t="b">
        <f t="shared" si="214"/>
        <v>0</v>
      </c>
      <c r="BJ451" s="10" t="b">
        <f t="shared" si="212"/>
        <v>0</v>
      </c>
    </row>
    <row r="452" spans="1:62" x14ac:dyDescent="0.35">
      <c r="A452" s="51"/>
      <c r="B452" s="28"/>
      <c r="C452" s="28" t="s">
        <v>4</v>
      </c>
      <c r="D452" s="28"/>
      <c r="E452" s="28" t="s">
        <v>4</v>
      </c>
      <c r="F452" s="28"/>
      <c r="G452" s="51" t="s">
        <v>4</v>
      </c>
      <c r="H452" s="28"/>
      <c r="I452" s="28" t="s">
        <v>4</v>
      </c>
      <c r="J452" s="28"/>
      <c r="K452" s="28" t="s">
        <v>4</v>
      </c>
      <c r="L452" s="28" t="s">
        <v>454</v>
      </c>
      <c r="M452" s="28"/>
      <c r="N452" s="28"/>
      <c r="O452" s="28" t="s">
        <v>4</v>
      </c>
      <c r="P452" s="51"/>
      <c r="Q452" s="28" t="s">
        <v>4</v>
      </c>
      <c r="R452" s="28"/>
      <c r="S452" s="28" t="s">
        <v>4</v>
      </c>
      <c r="T452" s="28"/>
      <c r="U452" s="28" t="s">
        <v>4</v>
      </c>
      <c r="V452" s="28"/>
      <c r="W452" s="28" t="s">
        <v>4</v>
      </c>
      <c r="X452" s="28"/>
      <c r="Y452" s="28" t="s">
        <v>4</v>
      </c>
      <c r="Z452" s="10" t="str">
        <f>IF(AND('Section 8'!$L$4=No,OR($BG452=FALSE,$BH452=FALSE)),Tab_NotReq,
IF(AND($A452="",$B452="",$D452="",$F452="",$H452="",$J452="",$P452="",$X452="",$AB452="",$AC452=""),"",
IF(COUNTIF($AB452:$BC452,Incomplete)&gt;=1,Incomplete_or_multiple_errors&amp;": "&amp;INDEX($AB$2:$BC$4,1,MATCH(Incomplete,$AB452:$BC452,0)),Complete)))</f>
        <v/>
      </c>
      <c r="AA452" s="27"/>
      <c r="AB452" s="10" t="str">
        <f t="shared" ref="AB452:AB515" si="215">IF(AB$1=No,"",
IF(AND(
$A452="", OR(BG452=FALSE,BH452=FALSE)),
Incomplete,""))</f>
        <v/>
      </c>
      <c r="AC452" s="10" t="str">
        <f>IF($AC$1=No,"",
IF(OR(BG452=FALSE,BH452=FALSE),"",
IF(AND(SUMPRODUCT(--(BI452:BI$1003=TRUE))=0,SUMPRODUCT(--(BJ452:BJ$1003=TRUE))=0),"",Incomplete)))</f>
        <v/>
      </c>
      <c r="AD452" s="10" t="str">
        <f t="shared" ref="AD452:AD515" si="216">IF(AD$1=No,"",IF($A452="", "",
IF(AND(L452=Not_reasonably_accessible, OR(M452&lt;&gt;"",N452&lt;&gt;"",AND(O452&lt;&gt;"",O452&lt;&gt;No))=TRUE)=TRUE, Incomplete, "")))</f>
        <v/>
      </c>
      <c r="AE452" s="10"/>
      <c r="AF452" s="10" t="str" cm="1">
        <f t="array" ref="AF452">IF(AF$1=No,"",IF(ISBLANK($A452)=TRUE,"",
IF(SUMPRODUCT(--('Section 11'!$C$4:$C$337=$A452))=0,Incomplete,Complete)))</f>
        <v/>
      </c>
      <c r="AG452" s="10" t="str">
        <f t="shared" ref="AG452:AG515" si="217">IF($AG$1=No,"",IF($A452="","",IF(B452="",Incomplete,IF(ISERROR(VLOOKUP(B452,APP_Codes,1,FALSE))=TRUE,Incomplete,Complete))))</f>
        <v/>
      </c>
      <c r="AH452" s="10" t="str">
        <f t="shared" ref="AH452:AH515" si="218">IF($AH$1=No,"",IF($A452="","",IF(C452="",Incomplete,IF(ISERROR(VLOOKUP(C452,YesNo_CBI,1,FALSE))=TRUE,Incomplete,Complete))))</f>
        <v/>
      </c>
      <c r="AI452" s="10" t="str">
        <f t="shared" ref="AI452:AI515" si="219">IF($AI$1=No,"",IF($A452="","",IF(D452="",Incomplete,IF(ISERROR(VLOOKUP(D452,SF_Codes,1,FALSE))=TRUE,Incomplete,Complete))))</f>
        <v/>
      </c>
      <c r="AJ452" s="10" t="str">
        <f t="shared" ref="AJ452:AJ515" si="220">IF($AJ$1=No,"",IF($A452="","",IF(E452="",Incomplete,IF(ISERROR(VLOOKUP(E452,YesNo_CBI,1,FALSE))=TRUE,Incomplete,Complete))))</f>
        <v/>
      </c>
      <c r="AK452" s="10" t="str">
        <f t="shared" ref="AK452:AK515" si="221">IF($AK$1=No,"",IF($A452="","",
IF(AND(F452="",OR(G452="",G452=No)),"",
IF(AND(F452="",OR(G452&lt;&gt;"",G452&lt;&gt;No)),Incomplete,
IF(AND(F452&lt;&gt;"",G452="")=TRUE,Incomplete,
IF(ISERROR(VLOOKUP(G452,YesNo_CBI,1,FALSE))=TRUE,
Incomplete,Complete))))))</f>
        <v/>
      </c>
      <c r="AL452" s="10" t="str">
        <f t="shared" ref="AL452:AL515" si="222">IF($AL$1=No,"",IF($A452="","",
IF(AND(H452="",OR(I452="",I452=No)),"",
IF(AND(H452="",OR(I452&lt;&gt;"",I452&lt;&gt;No)),Incomplete,
IF(AND(H452&lt;&gt;"",I452="")=TRUE,Incomplete,
IF(ISERROR(VLOOKUP(I452,YesNo_CBI,1,FALSE))=TRUE,
Incomplete,Complete))))))</f>
        <v/>
      </c>
      <c r="AM452" s="10" t="str">
        <f t="shared" ref="AM452:AM515" si="223">IF(AM$1=No, "", IF($A452="", "", IF($J452="", Incomplete, Complete)))</f>
        <v/>
      </c>
      <c r="AN452" s="10" t="str">
        <f t="shared" ref="AN452:AN515" si="224">IF(AN$1=No,"",IF($A452="","",IF(K452="",Incomplete,IF(ISERROR(VLOOKUP(K452,YesNo_CBI,1,FALSE))=TRUE,Incomplete,Complete))))</f>
        <v/>
      </c>
      <c r="AO452" s="10" t="str">
        <f t="shared" ref="AO452:AO515" si="225">IF($AO$1=No,"",IF($A452="","",IF(L452="",Incomplete,IF(ISERROR(VLOOKUP(L452,NRA,1,FALSE))=TRUE,Incomplete,Complete))))</f>
        <v/>
      </c>
      <c r="AP452" s="10" t="str">
        <f t="shared" ref="AP452:AP515" si="226">IF(AP$1=No,"",IF($A452="","",
IF(AD452=Incomplete, "",
IF(AND(L452=Not_reasonably_accessible,M452=""),"",
IF(AND(L452=Reasonably_accessible,OR(M452="",M452&lt;0,M452&gt;100)),Incomplete,
IF(LEN(M452)-LEN(INT(M452))&gt;5, Incomplete,
Complete))))))</f>
        <v/>
      </c>
      <c r="AQ452" s="10" t="str">
        <f t="shared" ref="AQ452:AQ515" si="227">IF(AQ$1=No,"",IF($A452="","",
IF(AD452=Incomplete,"",
IF(AND(L452=Not_reasonably_accessible,N452=""),"",
IF(AND(L452=Reasonably_accessible,OR(N452="",N452&lt;0,N452&gt;100,N452&lt;M452)),Incomplete,
IF(LEN(N452)-LEN(INT(N452))&gt;5,Incomplete,
Complete))))))</f>
        <v/>
      </c>
      <c r="AR452" s="10" t="str">
        <f t="shared" ref="AR452:AR515" si="228">IF(AR$1=No,"",IF($A452="","",
IF(AD452=Incomplete, "",IF(AND(L452=Not_reasonably_accessible,OR(O452=No,O452="")),"",
IF(AND(L452=Reasonably_accessible,O452=""),Incomplete,
IF(ISERROR(VLOOKUP(O452,YesNo_CBI,1,FALSE))=TRUE,Incomplete,
Complete))))))</f>
        <v/>
      </c>
      <c r="AS452" s="10" t="str">
        <f t="shared" ref="AS452:AS515" si="229">IF(AS$1=No,"",IF($A452="","",IF(P452="",Incomplete,IF(ISERROR(VLOOKUP(P452,Yes_No,1,FALSE))=TRUE,Incomplete,Complete))))</f>
        <v/>
      </c>
      <c r="AT452" s="10" t="str">
        <f t="shared" ref="AT452:AT515" si="230">IF(AT$1=No,"",IF($A452="","",IF(Q452="",Incomplete,IF(ISERROR(VLOOKUP(Q452,YesNo_CBI,1,FALSE))=TRUE,Incomplete,Complete))))</f>
        <v/>
      </c>
      <c r="AU452" s="10" t="str">
        <f t="shared" ref="AU452:AU515" si="231">IF(AU$1=No,"",IF($A452="","",
IF(R452="",Incomplete,
IF(ISERROR(VLOOKUP(R452,Yes_No,1,FALSE))=TRUE,Incomplete,Complete))))</f>
        <v/>
      </c>
      <c r="AV452" s="10" t="str">
        <f t="shared" ref="AV452:AV515" si="232">IF(AV$1=No,"",IF($A452="","",
IF(S452="",Incomplete,
IF(ISERROR(VLOOKUP(S452,YesNo_CBI,1,FALSE))=TRUE,Incomplete,Complete))))</f>
        <v/>
      </c>
      <c r="AW452" s="10" t="str">
        <f t="shared" ref="AW452:AW515" si="233">IF(AW$1=No,"",IF($A452="","",
IF(T452="",Incomplete,
IF(ISERROR(VLOOKUP(T452,Yes_No,1,FALSE))=TRUE,Incomplete,Complete))))</f>
        <v/>
      </c>
      <c r="AX452" s="10" t="str">
        <f t="shared" ref="AX452:AX515" si="234">IF(AX$1=No,"",IF($A452="","",
IF(U452="",Incomplete,
IF(ISERROR(VLOOKUP(U452,YesNo_CBI,1,FALSE))=TRUE,Incomplete,Complete))))</f>
        <v/>
      </c>
      <c r="AY452" s="10" t="str">
        <f t="shared" ref="AY452:AY515" si="235">IF(AY$1=No,"",IF($A452="","",
IF(V452="",Incomplete,
IF(ISERROR(VLOOKUP(V452,Yes_No,1,FALSE))=TRUE,Incomplete,Complete))))</f>
        <v/>
      </c>
      <c r="AZ452" s="10" t="str">
        <f t="shared" ref="AZ452:AZ515" si="236">IF(AZ$1=No,"",IF($A452="","",
IF(W452="",Incomplete,
IF(ISERROR(VLOOKUP(W452,YesNo_CBI,1,FALSE))=TRUE,Incomplete,Complete))))</f>
        <v/>
      </c>
      <c r="BA452" s="10" t="str">
        <f t="shared" ref="BA452:BA515" si="237">IF(BA$1=No,"",IF($A452="","",
IF(AND(X452="",Y452=""),"",
IF(AND(X452="",Y452&lt;&gt;""),Incomplete,
IF(X452&lt;&gt;"",Complete)))))</f>
        <v/>
      </c>
      <c r="BB452" s="10" t="str">
        <f t="shared" ref="BB452:BB515" si="238">IF(BB$1=No,"",IF($A452="","",
IF(AND(X452="",Y452=""),"",
IF(BA452=Incomplete,"",
IF(AND(X452&lt;&gt;"",Y452=""),Incomplete,
IF(ISERROR(VLOOKUP($Y452,YesNo_CBI,1,FALSE))=TRUE,Incomplete,Complete))))))</f>
        <v/>
      </c>
      <c r="BC452" s="10" t="str">
        <f t="shared" ref="BC452:BC515" si="239">IF($BC$1=No,"",IF($A452="","",
IF(AND(X452="",OR(Y452="",Y452=No)),"",
IF(AND(X452="",OR(Y452&lt;&gt;"",Y452&lt;&gt;No)),Incomplete,
IF(AND(X452&lt;&gt;"",Y452="")=TRUE,Incomplete,
IF(ISERROR(VLOOKUP(Y452,YesNo_CBI,1,FALSE))=TRUE,
Incomplete,Complete))))))</f>
        <v/>
      </c>
      <c r="BD452" s="10"/>
      <c r="BE452" s="10" t="str">
        <f t="shared" ref="BE452:BE515" si="240" xml:space="preserve"> CONCATENATE(A452,B452,D452)</f>
        <v/>
      </c>
      <c r="BG452" s="10" t="b">
        <f t="shared" si="213"/>
        <v>1</v>
      </c>
      <c r="BH452" s="10" t="b">
        <f t="shared" ref="BH452:BH515" si="241">AND(OR($C452="",$C452=No),OR($E452="",$E452=No),OR($G452="",$G452=No),OR($I452="",$I452=No),OR($K452="",$K452=No),OR($L452="",$L452=Reasonably_accessible),OR($O452="",$O452=No),OR($Q452="",$Q452=No),OR($S452="",$S452=No),OR($U452="",$U452=No),OR($W452="",$W452=No),OR($Y452="",$Y452=No))</f>
        <v>1</v>
      </c>
      <c r="BI452" s="10" t="b">
        <f t="shared" si="214"/>
        <v>0</v>
      </c>
      <c r="BJ452" s="10" t="b">
        <f t="shared" ref="BJ452:BJ515" si="242">OR(AND($C453&lt;&gt;"",$C453&lt;&gt;No),AND($E453&lt;&gt;"",$E453&lt;&gt;No),AND($G453&lt;&gt;"",$G453&lt;&gt;No),AND($I453&lt;&gt;"",$I453&lt;&gt;No),AND($K453&lt;&gt;"",$K453&lt;&gt;No),AND($L453&lt;&gt;"",$L453&lt;&gt;Reasonably_accessible),AND($O453&lt;&gt;"",$O453&lt;&gt;No),AND($Q453&lt;&gt;"",$Q453&lt;&gt;No),AND($S453&lt;&gt;"",$S453&lt;&gt;No),AND($U453&lt;&gt;"",$U453&lt;&gt;No),AND($W453&lt;&gt;"",$W453&lt;&gt;No),AND($Y453&lt;&gt;"",$Y453&lt;&gt;No))</f>
        <v>0</v>
      </c>
    </row>
    <row r="453" spans="1:62" x14ac:dyDescent="0.35">
      <c r="A453" s="51"/>
      <c r="B453" s="28"/>
      <c r="C453" s="28" t="s">
        <v>4</v>
      </c>
      <c r="D453" s="28"/>
      <c r="E453" s="28" t="s">
        <v>4</v>
      </c>
      <c r="F453" s="28"/>
      <c r="G453" s="51" t="s">
        <v>4</v>
      </c>
      <c r="H453" s="28"/>
      <c r="I453" s="28" t="s">
        <v>4</v>
      </c>
      <c r="J453" s="28"/>
      <c r="K453" s="28" t="s">
        <v>4</v>
      </c>
      <c r="L453" s="28" t="s">
        <v>454</v>
      </c>
      <c r="M453" s="28"/>
      <c r="N453" s="28"/>
      <c r="O453" s="28" t="s">
        <v>4</v>
      </c>
      <c r="P453" s="51"/>
      <c r="Q453" s="28" t="s">
        <v>4</v>
      </c>
      <c r="R453" s="28"/>
      <c r="S453" s="28" t="s">
        <v>4</v>
      </c>
      <c r="T453" s="28"/>
      <c r="U453" s="28" t="s">
        <v>4</v>
      </c>
      <c r="V453" s="28"/>
      <c r="W453" s="28" t="s">
        <v>4</v>
      </c>
      <c r="X453" s="28"/>
      <c r="Y453" s="28" t="s">
        <v>4</v>
      </c>
      <c r="Z453" s="10" t="str">
        <f>IF(AND('Section 8'!$L$4=No,OR($BG453=FALSE,$BH453=FALSE)),Tab_NotReq,
IF(AND($A453="",$B453="",$D453="",$F453="",$H453="",$J453="",$P453="",$X453="",$AB453="",$AC453=""),"",
IF(COUNTIF($AB453:$BC453,Incomplete)&gt;=1,Incomplete_or_multiple_errors&amp;": "&amp;INDEX($AB$2:$BC$4,1,MATCH(Incomplete,$AB453:$BC453,0)),Complete)))</f>
        <v/>
      </c>
      <c r="AA453" s="27"/>
      <c r="AB453" s="10" t="str">
        <f t="shared" si="215"/>
        <v/>
      </c>
      <c r="AC453" s="10" t="str">
        <f>IF($AC$1=No,"",
IF(OR(BG453=FALSE,BH453=FALSE),"",
IF(AND(SUMPRODUCT(--(BI453:BI$1003=TRUE))=0,SUMPRODUCT(--(BJ453:BJ$1003=TRUE))=0),"",Incomplete)))</f>
        <v/>
      </c>
      <c r="AD453" s="10" t="str">
        <f t="shared" si="216"/>
        <v/>
      </c>
      <c r="AE453" s="10"/>
      <c r="AF453" s="10" t="str" cm="1">
        <f t="array" ref="AF453">IF(AF$1=No,"",IF(ISBLANK($A453)=TRUE,"",
IF(SUMPRODUCT(--('Section 11'!$C$4:$C$337=$A453))=0,Incomplete,Complete)))</f>
        <v/>
      </c>
      <c r="AG453" s="10" t="str">
        <f t="shared" si="217"/>
        <v/>
      </c>
      <c r="AH453" s="10" t="str">
        <f t="shared" si="218"/>
        <v/>
      </c>
      <c r="AI453" s="10" t="str">
        <f t="shared" si="219"/>
        <v/>
      </c>
      <c r="AJ453" s="10" t="str">
        <f t="shared" si="220"/>
        <v/>
      </c>
      <c r="AK453" s="10" t="str">
        <f t="shared" si="221"/>
        <v/>
      </c>
      <c r="AL453" s="10" t="str">
        <f t="shared" si="222"/>
        <v/>
      </c>
      <c r="AM453" s="10" t="str">
        <f t="shared" si="223"/>
        <v/>
      </c>
      <c r="AN453" s="10" t="str">
        <f t="shared" si="224"/>
        <v/>
      </c>
      <c r="AO453" s="10" t="str">
        <f t="shared" si="225"/>
        <v/>
      </c>
      <c r="AP453" s="10" t="str">
        <f t="shared" si="226"/>
        <v/>
      </c>
      <c r="AQ453" s="10" t="str">
        <f t="shared" si="227"/>
        <v/>
      </c>
      <c r="AR453" s="10" t="str">
        <f t="shared" si="228"/>
        <v/>
      </c>
      <c r="AS453" s="10" t="str">
        <f t="shared" si="229"/>
        <v/>
      </c>
      <c r="AT453" s="10" t="str">
        <f t="shared" si="230"/>
        <v/>
      </c>
      <c r="AU453" s="10" t="str">
        <f t="shared" si="231"/>
        <v/>
      </c>
      <c r="AV453" s="10" t="str">
        <f t="shared" si="232"/>
        <v/>
      </c>
      <c r="AW453" s="10" t="str">
        <f t="shared" si="233"/>
        <v/>
      </c>
      <c r="AX453" s="10" t="str">
        <f t="shared" si="234"/>
        <v/>
      </c>
      <c r="AY453" s="10" t="str">
        <f t="shared" si="235"/>
        <v/>
      </c>
      <c r="AZ453" s="10" t="str">
        <f t="shared" si="236"/>
        <v/>
      </c>
      <c r="BA453" s="10" t="str">
        <f t="shared" si="237"/>
        <v/>
      </c>
      <c r="BB453" s="10" t="str">
        <f t="shared" si="238"/>
        <v/>
      </c>
      <c r="BC453" s="10" t="str">
        <f t="shared" si="239"/>
        <v/>
      </c>
      <c r="BD453" s="10"/>
      <c r="BE453" s="10" t="str">
        <f t="shared" si="240"/>
        <v/>
      </c>
      <c r="BG453" s="10" t="b">
        <f t="shared" ref="BG453:BG516" si="243">AND($A453="",$B453="",$F453="",$D453="",$H453="",$J453="",$M453="",$N453="",$P453="",$R453="",$T453="",$V453="",$X453="")</f>
        <v>1</v>
      </c>
      <c r="BH453" s="10" t="b">
        <f t="shared" si="241"/>
        <v>1</v>
      </c>
      <c r="BI453" s="10" t="b">
        <f t="shared" ref="BI453:BI516" si="244">OR($A454&lt;&gt;"",$B454&lt;&gt;"",$D454&lt;&gt;"",$F454&lt;&gt;"",$H454&lt;&gt;"",$J454&lt;&gt;"",$M454&lt;&gt;"",$N454&lt;&gt;"",$P454&lt;&gt;"",$R454&lt;&gt;"",$T454&lt;&gt;"",$V454&lt;&gt;"",$X454&lt;&gt;"")</f>
        <v>0</v>
      </c>
      <c r="BJ453" s="10" t="b">
        <f t="shared" si="242"/>
        <v>0</v>
      </c>
    </row>
    <row r="454" spans="1:62" x14ac:dyDescent="0.35">
      <c r="A454" s="51"/>
      <c r="B454" s="28"/>
      <c r="C454" s="28" t="s">
        <v>4</v>
      </c>
      <c r="D454" s="28"/>
      <c r="E454" s="28" t="s">
        <v>4</v>
      </c>
      <c r="F454" s="28"/>
      <c r="G454" s="51" t="s">
        <v>4</v>
      </c>
      <c r="H454" s="28"/>
      <c r="I454" s="28" t="s">
        <v>4</v>
      </c>
      <c r="J454" s="28"/>
      <c r="K454" s="28" t="s">
        <v>4</v>
      </c>
      <c r="L454" s="28" t="s">
        <v>454</v>
      </c>
      <c r="M454" s="28"/>
      <c r="N454" s="28"/>
      <c r="O454" s="28" t="s">
        <v>4</v>
      </c>
      <c r="P454" s="51"/>
      <c r="Q454" s="28" t="s">
        <v>4</v>
      </c>
      <c r="R454" s="28"/>
      <c r="S454" s="28" t="s">
        <v>4</v>
      </c>
      <c r="T454" s="28"/>
      <c r="U454" s="28" t="s">
        <v>4</v>
      </c>
      <c r="V454" s="28"/>
      <c r="W454" s="28" t="s">
        <v>4</v>
      </c>
      <c r="X454" s="28"/>
      <c r="Y454" s="28" t="s">
        <v>4</v>
      </c>
      <c r="Z454" s="10" t="str">
        <f>IF(AND('Section 8'!$L$4=No,OR($BG454=FALSE,$BH454=FALSE)),Tab_NotReq,
IF(AND($A454="",$B454="",$D454="",$F454="",$H454="",$J454="",$P454="",$X454="",$AB454="",$AC454=""),"",
IF(COUNTIF($AB454:$BC454,Incomplete)&gt;=1,Incomplete_or_multiple_errors&amp;": "&amp;INDEX($AB$2:$BC$4,1,MATCH(Incomplete,$AB454:$BC454,0)),Complete)))</f>
        <v/>
      </c>
      <c r="AA454" s="27"/>
      <c r="AB454" s="10" t="str">
        <f t="shared" si="215"/>
        <v/>
      </c>
      <c r="AC454" s="10" t="str">
        <f>IF($AC$1=No,"",
IF(OR(BG454=FALSE,BH454=FALSE),"",
IF(AND(SUMPRODUCT(--(BI454:BI$1003=TRUE))=0,SUMPRODUCT(--(BJ454:BJ$1003=TRUE))=0),"",Incomplete)))</f>
        <v/>
      </c>
      <c r="AD454" s="10" t="str">
        <f t="shared" si="216"/>
        <v/>
      </c>
      <c r="AE454" s="10"/>
      <c r="AF454" s="10" t="str" cm="1">
        <f t="array" ref="AF454">IF(AF$1=No,"",IF(ISBLANK($A454)=TRUE,"",
IF(SUMPRODUCT(--('Section 11'!$C$4:$C$337=$A454))=0,Incomplete,Complete)))</f>
        <v/>
      </c>
      <c r="AG454" s="10" t="str">
        <f t="shared" si="217"/>
        <v/>
      </c>
      <c r="AH454" s="10" t="str">
        <f t="shared" si="218"/>
        <v/>
      </c>
      <c r="AI454" s="10" t="str">
        <f t="shared" si="219"/>
        <v/>
      </c>
      <c r="AJ454" s="10" t="str">
        <f t="shared" si="220"/>
        <v/>
      </c>
      <c r="AK454" s="10" t="str">
        <f t="shared" si="221"/>
        <v/>
      </c>
      <c r="AL454" s="10" t="str">
        <f t="shared" si="222"/>
        <v/>
      </c>
      <c r="AM454" s="10" t="str">
        <f t="shared" si="223"/>
        <v/>
      </c>
      <c r="AN454" s="10" t="str">
        <f t="shared" si="224"/>
        <v/>
      </c>
      <c r="AO454" s="10" t="str">
        <f t="shared" si="225"/>
        <v/>
      </c>
      <c r="AP454" s="10" t="str">
        <f t="shared" si="226"/>
        <v/>
      </c>
      <c r="AQ454" s="10" t="str">
        <f t="shared" si="227"/>
        <v/>
      </c>
      <c r="AR454" s="10" t="str">
        <f t="shared" si="228"/>
        <v/>
      </c>
      <c r="AS454" s="10" t="str">
        <f t="shared" si="229"/>
        <v/>
      </c>
      <c r="AT454" s="10" t="str">
        <f t="shared" si="230"/>
        <v/>
      </c>
      <c r="AU454" s="10" t="str">
        <f t="shared" si="231"/>
        <v/>
      </c>
      <c r="AV454" s="10" t="str">
        <f t="shared" si="232"/>
        <v/>
      </c>
      <c r="AW454" s="10" t="str">
        <f t="shared" si="233"/>
        <v/>
      </c>
      <c r="AX454" s="10" t="str">
        <f t="shared" si="234"/>
        <v/>
      </c>
      <c r="AY454" s="10" t="str">
        <f t="shared" si="235"/>
        <v/>
      </c>
      <c r="AZ454" s="10" t="str">
        <f t="shared" si="236"/>
        <v/>
      </c>
      <c r="BA454" s="10" t="str">
        <f t="shared" si="237"/>
        <v/>
      </c>
      <c r="BB454" s="10" t="str">
        <f t="shared" si="238"/>
        <v/>
      </c>
      <c r="BC454" s="10" t="str">
        <f t="shared" si="239"/>
        <v/>
      </c>
      <c r="BD454" s="10"/>
      <c r="BE454" s="10" t="str">
        <f t="shared" si="240"/>
        <v/>
      </c>
      <c r="BG454" s="10" t="b">
        <f t="shared" si="243"/>
        <v>1</v>
      </c>
      <c r="BH454" s="10" t="b">
        <f t="shared" si="241"/>
        <v>1</v>
      </c>
      <c r="BI454" s="10" t="b">
        <f t="shared" si="244"/>
        <v>0</v>
      </c>
      <c r="BJ454" s="10" t="b">
        <f t="shared" si="242"/>
        <v>0</v>
      </c>
    </row>
    <row r="455" spans="1:62" x14ac:dyDescent="0.35">
      <c r="A455" s="51"/>
      <c r="B455" s="28"/>
      <c r="C455" s="28" t="s">
        <v>4</v>
      </c>
      <c r="D455" s="28"/>
      <c r="E455" s="28" t="s">
        <v>4</v>
      </c>
      <c r="F455" s="28"/>
      <c r="G455" s="51" t="s">
        <v>4</v>
      </c>
      <c r="H455" s="28"/>
      <c r="I455" s="28" t="s">
        <v>4</v>
      </c>
      <c r="J455" s="28"/>
      <c r="K455" s="28" t="s">
        <v>4</v>
      </c>
      <c r="L455" s="28" t="s">
        <v>454</v>
      </c>
      <c r="M455" s="28"/>
      <c r="N455" s="28"/>
      <c r="O455" s="28" t="s">
        <v>4</v>
      </c>
      <c r="P455" s="51"/>
      <c r="Q455" s="28" t="s">
        <v>4</v>
      </c>
      <c r="R455" s="28"/>
      <c r="S455" s="28" t="s">
        <v>4</v>
      </c>
      <c r="T455" s="28"/>
      <c r="U455" s="28" t="s">
        <v>4</v>
      </c>
      <c r="V455" s="28"/>
      <c r="W455" s="28" t="s">
        <v>4</v>
      </c>
      <c r="X455" s="28"/>
      <c r="Y455" s="28" t="s">
        <v>4</v>
      </c>
      <c r="Z455" s="10" t="str">
        <f>IF(AND('Section 8'!$L$4=No,OR($BG455=FALSE,$BH455=FALSE)),Tab_NotReq,
IF(AND($A455="",$B455="",$D455="",$F455="",$H455="",$J455="",$P455="",$X455="",$AB455="",$AC455=""),"",
IF(COUNTIF($AB455:$BC455,Incomplete)&gt;=1,Incomplete_or_multiple_errors&amp;": "&amp;INDEX($AB$2:$BC$4,1,MATCH(Incomplete,$AB455:$BC455,0)),Complete)))</f>
        <v/>
      </c>
      <c r="AA455" s="27"/>
      <c r="AB455" s="10" t="str">
        <f t="shared" si="215"/>
        <v/>
      </c>
      <c r="AC455" s="10" t="str">
        <f>IF($AC$1=No,"",
IF(OR(BG455=FALSE,BH455=FALSE),"",
IF(AND(SUMPRODUCT(--(BI455:BI$1003=TRUE))=0,SUMPRODUCT(--(BJ455:BJ$1003=TRUE))=0),"",Incomplete)))</f>
        <v/>
      </c>
      <c r="AD455" s="10" t="str">
        <f t="shared" si="216"/>
        <v/>
      </c>
      <c r="AE455" s="10"/>
      <c r="AF455" s="10" t="str" cm="1">
        <f t="array" ref="AF455">IF(AF$1=No,"",IF(ISBLANK($A455)=TRUE,"",
IF(SUMPRODUCT(--('Section 11'!$C$4:$C$337=$A455))=0,Incomplete,Complete)))</f>
        <v/>
      </c>
      <c r="AG455" s="10" t="str">
        <f t="shared" si="217"/>
        <v/>
      </c>
      <c r="AH455" s="10" t="str">
        <f t="shared" si="218"/>
        <v/>
      </c>
      <c r="AI455" s="10" t="str">
        <f t="shared" si="219"/>
        <v/>
      </c>
      <c r="AJ455" s="10" t="str">
        <f t="shared" si="220"/>
        <v/>
      </c>
      <c r="AK455" s="10" t="str">
        <f t="shared" si="221"/>
        <v/>
      </c>
      <c r="AL455" s="10" t="str">
        <f t="shared" si="222"/>
        <v/>
      </c>
      <c r="AM455" s="10" t="str">
        <f t="shared" si="223"/>
        <v/>
      </c>
      <c r="AN455" s="10" t="str">
        <f t="shared" si="224"/>
        <v/>
      </c>
      <c r="AO455" s="10" t="str">
        <f t="shared" si="225"/>
        <v/>
      </c>
      <c r="AP455" s="10" t="str">
        <f t="shared" si="226"/>
        <v/>
      </c>
      <c r="AQ455" s="10" t="str">
        <f t="shared" si="227"/>
        <v/>
      </c>
      <c r="AR455" s="10" t="str">
        <f t="shared" si="228"/>
        <v/>
      </c>
      <c r="AS455" s="10" t="str">
        <f t="shared" si="229"/>
        <v/>
      </c>
      <c r="AT455" s="10" t="str">
        <f t="shared" si="230"/>
        <v/>
      </c>
      <c r="AU455" s="10" t="str">
        <f t="shared" si="231"/>
        <v/>
      </c>
      <c r="AV455" s="10" t="str">
        <f t="shared" si="232"/>
        <v/>
      </c>
      <c r="AW455" s="10" t="str">
        <f t="shared" si="233"/>
        <v/>
      </c>
      <c r="AX455" s="10" t="str">
        <f t="shared" si="234"/>
        <v/>
      </c>
      <c r="AY455" s="10" t="str">
        <f t="shared" si="235"/>
        <v/>
      </c>
      <c r="AZ455" s="10" t="str">
        <f t="shared" si="236"/>
        <v/>
      </c>
      <c r="BA455" s="10" t="str">
        <f t="shared" si="237"/>
        <v/>
      </c>
      <c r="BB455" s="10" t="str">
        <f t="shared" si="238"/>
        <v/>
      </c>
      <c r="BC455" s="10" t="str">
        <f t="shared" si="239"/>
        <v/>
      </c>
      <c r="BD455" s="10"/>
      <c r="BE455" s="10" t="str">
        <f t="shared" si="240"/>
        <v/>
      </c>
      <c r="BG455" s="10" t="b">
        <f t="shared" si="243"/>
        <v>1</v>
      </c>
      <c r="BH455" s="10" t="b">
        <f t="shared" si="241"/>
        <v>1</v>
      </c>
      <c r="BI455" s="10" t="b">
        <f t="shared" si="244"/>
        <v>0</v>
      </c>
      <c r="BJ455" s="10" t="b">
        <f t="shared" si="242"/>
        <v>0</v>
      </c>
    </row>
    <row r="456" spans="1:62" x14ac:dyDescent="0.35">
      <c r="A456" s="51"/>
      <c r="B456" s="28"/>
      <c r="C456" s="28" t="s">
        <v>4</v>
      </c>
      <c r="D456" s="28"/>
      <c r="E456" s="28" t="s">
        <v>4</v>
      </c>
      <c r="F456" s="28"/>
      <c r="G456" s="51" t="s">
        <v>4</v>
      </c>
      <c r="H456" s="28"/>
      <c r="I456" s="28" t="s">
        <v>4</v>
      </c>
      <c r="J456" s="28"/>
      <c r="K456" s="28" t="s">
        <v>4</v>
      </c>
      <c r="L456" s="28" t="s">
        <v>454</v>
      </c>
      <c r="M456" s="28"/>
      <c r="N456" s="28"/>
      <c r="O456" s="28" t="s">
        <v>4</v>
      </c>
      <c r="P456" s="51"/>
      <c r="Q456" s="28" t="s">
        <v>4</v>
      </c>
      <c r="R456" s="28"/>
      <c r="S456" s="28" t="s">
        <v>4</v>
      </c>
      <c r="T456" s="28"/>
      <c r="U456" s="28" t="s">
        <v>4</v>
      </c>
      <c r="V456" s="28"/>
      <c r="W456" s="28" t="s">
        <v>4</v>
      </c>
      <c r="X456" s="28"/>
      <c r="Y456" s="28" t="s">
        <v>4</v>
      </c>
      <c r="Z456" s="10" t="str">
        <f>IF(AND('Section 8'!$L$4=No,OR($BG456=FALSE,$BH456=FALSE)),Tab_NotReq,
IF(AND($A456="",$B456="",$D456="",$F456="",$H456="",$J456="",$P456="",$X456="",$AB456="",$AC456=""),"",
IF(COUNTIF($AB456:$BC456,Incomplete)&gt;=1,Incomplete_or_multiple_errors&amp;": "&amp;INDEX($AB$2:$BC$4,1,MATCH(Incomplete,$AB456:$BC456,0)),Complete)))</f>
        <v/>
      </c>
      <c r="AA456" s="27"/>
      <c r="AB456" s="10" t="str">
        <f t="shared" si="215"/>
        <v/>
      </c>
      <c r="AC456" s="10" t="str">
        <f>IF($AC$1=No,"",
IF(OR(BG456=FALSE,BH456=FALSE),"",
IF(AND(SUMPRODUCT(--(BI456:BI$1003=TRUE))=0,SUMPRODUCT(--(BJ456:BJ$1003=TRUE))=0),"",Incomplete)))</f>
        <v/>
      </c>
      <c r="AD456" s="10" t="str">
        <f t="shared" si="216"/>
        <v/>
      </c>
      <c r="AE456" s="10"/>
      <c r="AF456" s="10" t="str" cm="1">
        <f t="array" ref="AF456">IF(AF$1=No,"",IF(ISBLANK($A456)=TRUE,"",
IF(SUMPRODUCT(--('Section 11'!$C$4:$C$337=$A456))=0,Incomplete,Complete)))</f>
        <v/>
      </c>
      <c r="AG456" s="10" t="str">
        <f t="shared" si="217"/>
        <v/>
      </c>
      <c r="AH456" s="10" t="str">
        <f t="shared" si="218"/>
        <v/>
      </c>
      <c r="AI456" s="10" t="str">
        <f t="shared" si="219"/>
        <v/>
      </c>
      <c r="AJ456" s="10" t="str">
        <f t="shared" si="220"/>
        <v/>
      </c>
      <c r="AK456" s="10" t="str">
        <f t="shared" si="221"/>
        <v/>
      </c>
      <c r="AL456" s="10" t="str">
        <f t="shared" si="222"/>
        <v/>
      </c>
      <c r="AM456" s="10" t="str">
        <f t="shared" si="223"/>
        <v/>
      </c>
      <c r="AN456" s="10" t="str">
        <f t="shared" si="224"/>
        <v/>
      </c>
      <c r="AO456" s="10" t="str">
        <f t="shared" si="225"/>
        <v/>
      </c>
      <c r="AP456" s="10" t="str">
        <f t="shared" si="226"/>
        <v/>
      </c>
      <c r="AQ456" s="10" t="str">
        <f t="shared" si="227"/>
        <v/>
      </c>
      <c r="AR456" s="10" t="str">
        <f t="shared" si="228"/>
        <v/>
      </c>
      <c r="AS456" s="10" t="str">
        <f t="shared" si="229"/>
        <v/>
      </c>
      <c r="AT456" s="10" t="str">
        <f t="shared" si="230"/>
        <v/>
      </c>
      <c r="AU456" s="10" t="str">
        <f t="shared" si="231"/>
        <v/>
      </c>
      <c r="AV456" s="10" t="str">
        <f t="shared" si="232"/>
        <v/>
      </c>
      <c r="AW456" s="10" t="str">
        <f t="shared" si="233"/>
        <v/>
      </c>
      <c r="AX456" s="10" t="str">
        <f t="shared" si="234"/>
        <v/>
      </c>
      <c r="AY456" s="10" t="str">
        <f t="shared" si="235"/>
        <v/>
      </c>
      <c r="AZ456" s="10" t="str">
        <f t="shared" si="236"/>
        <v/>
      </c>
      <c r="BA456" s="10" t="str">
        <f t="shared" si="237"/>
        <v/>
      </c>
      <c r="BB456" s="10" t="str">
        <f t="shared" si="238"/>
        <v/>
      </c>
      <c r="BC456" s="10" t="str">
        <f t="shared" si="239"/>
        <v/>
      </c>
      <c r="BD456" s="10"/>
      <c r="BE456" s="10" t="str">
        <f t="shared" si="240"/>
        <v/>
      </c>
      <c r="BG456" s="10" t="b">
        <f t="shared" si="243"/>
        <v>1</v>
      </c>
      <c r="BH456" s="10" t="b">
        <f t="shared" si="241"/>
        <v>1</v>
      </c>
      <c r="BI456" s="10" t="b">
        <f t="shared" si="244"/>
        <v>0</v>
      </c>
      <c r="BJ456" s="10" t="b">
        <f t="shared" si="242"/>
        <v>0</v>
      </c>
    </row>
    <row r="457" spans="1:62" x14ac:dyDescent="0.35">
      <c r="A457" s="51"/>
      <c r="B457" s="28"/>
      <c r="C457" s="28" t="s">
        <v>4</v>
      </c>
      <c r="D457" s="28"/>
      <c r="E457" s="28" t="s">
        <v>4</v>
      </c>
      <c r="F457" s="28"/>
      <c r="G457" s="51" t="s">
        <v>4</v>
      </c>
      <c r="H457" s="28"/>
      <c r="I457" s="28" t="s">
        <v>4</v>
      </c>
      <c r="J457" s="28"/>
      <c r="K457" s="28" t="s">
        <v>4</v>
      </c>
      <c r="L457" s="28" t="s">
        <v>454</v>
      </c>
      <c r="M457" s="28"/>
      <c r="N457" s="28"/>
      <c r="O457" s="28" t="s">
        <v>4</v>
      </c>
      <c r="P457" s="51"/>
      <c r="Q457" s="28" t="s">
        <v>4</v>
      </c>
      <c r="R457" s="28"/>
      <c r="S457" s="28" t="s">
        <v>4</v>
      </c>
      <c r="T457" s="28"/>
      <c r="U457" s="28" t="s">
        <v>4</v>
      </c>
      <c r="V457" s="28"/>
      <c r="W457" s="28" t="s">
        <v>4</v>
      </c>
      <c r="X457" s="28"/>
      <c r="Y457" s="28" t="s">
        <v>4</v>
      </c>
      <c r="Z457" s="10" t="str">
        <f>IF(AND('Section 8'!$L$4=No,OR($BG457=FALSE,$BH457=FALSE)),Tab_NotReq,
IF(AND($A457="",$B457="",$D457="",$F457="",$H457="",$J457="",$P457="",$X457="",$AB457="",$AC457=""),"",
IF(COUNTIF($AB457:$BC457,Incomplete)&gt;=1,Incomplete_or_multiple_errors&amp;": "&amp;INDEX($AB$2:$BC$4,1,MATCH(Incomplete,$AB457:$BC457,0)),Complete)))</f>
        <v/>
      </c>
      <c r="AA457" s="27"/>
      <c r="AB457" s="10" t="str">
        <f t="shared" si="215"/>
        <v/>
      </c>
      <c r="AC457" s="10" t="str">
        <f>IF($AC$1=No,"",
IF(OR(BG457=FALSE,BH457=FALSE),"",
IF(AND(SUMPRODUCT(--(BI457:BI$1003=TRUE))=0,SUMPRODUCT(--(BJ457:BJ$1003=TRUE))=0),"",Incomplete)))</f>
        <v/>
      </c>
      <c r="AD457" s="10" t="str">
        <f t="shared" si="216"/>
        <v/>
      </c>
      <c r="AE457" s="10"/>
      <c r="AF457" s="10" t="str" cm="1">
        <f t="array" ref="AF457">IF(AF$1=No,"",IF(ISBLANK($A457)=TRUE,"",
IF(SUMPRODUCT(--('Section 11'!$C$4:$C$337=$A457))=0,Incomplete,Complete)))</f>
        <v/>
      </c>
      <c r="AG457" s="10" t="str">
        <f t="shared" si="217"/>
        <v/>
      </c>
      <c r="AH457" s="10" t="str">
        <f t="shared" si="218"/>
        <v/>
      </c>
      <c r="AI457" s="10" t="str">
        <f t="shared" si="219"/>
        <v/>
      </c>
      <c r="AJ457" s="10" t="str">
        <f t="shared" si="220"/>
        <v/>
      </c>
      <c r="AK457" s="10" t="str">
        <f t="shared" si="221"/>
        <v/>
      </c>
      <c r="AL457" s="10" t="str">
        <f t="shared" si="222"/>
        <v/>
      </c>
      <c r="AM457" s="10" t="str">
        <f t="shared" si="223"/>
        <v/>
      </c>
      <c r="AN457" s="10" t="str">
        <f t="shared" si="224"/>
        <v/>
      </c>
      <c r="AO457" s="10" t="str">
        <f t="shared" si="225"/>
        <v/>
      </c>
      <c r="AP457" s="10" t="str">
        <f t="shared" si="226"/>
        <v/>
      </c>
      <c r="AQ457" s="10" t="str">
        <f t="shared" si="227"/>
        <v/>
      </c>
      <c r="AR457" s="10" t="str">
        <f t="shared" si="228"/>
        <v/>
      </c>
      <c r="AS457" s="10" t="str">
        <f t="shared" si="229"/>
        <v/>
      </c>
      <c r="AT457" s="10" t="str">
        <f t="shared" si="230"/>
        <v/>
      </c>
      <c r="AU457" s="10" t="str">
        <f t="shared" si="231"/>
        <v/>
      </c>
      <c r="AV457" s="10" t="str">
        <f t="shared" si="232"/>
        <v/>
      </c>
      <c r="AW457" s="10" t="str">
        <f t="shared" si="233"/>
        <v/>
      </c>
      <c r="AX457" s="10" t="str">
        <f t="shared" si="234"/>
        <v/>
      </c>
      <c r="AY457" s="10" t="str">
        <f t="shared" si="235"/>
        <v/>
      </c>
      <c r="AZ457" s="10" t="str">
        <f t="shared" si="236"/>
        <v/>
      </c>
      <c r="BA457" s="10" t="str">
        <f t="shared" si="237"/>
        <v/>
      </c>
      <c r="BB457" s="10" t="str">
        <f t="shared" si="238"/>
        <v/>
      </c>
      <c r="BC457" s="10" t="str">
        <f t="shared" si="239"/>
        <v/>
      </c>
      <c r="BD457" s="10"/>
      <c r="BE457" s="10" t="str">
        <f t="shared" si="240"/>
        <v/>
      </c>
      <c r="BG457" s="10" t="b">
        <f t="shared" si="243"/>
        <v>1</v>
      </c>
      <c r="BH457" s="10" t="b">
        <f t="shared" si="241"/>
        <v>1</v>
      </c>
      <c r="BI457" s="10" t="b">
        <f t="shared" si="244"/>
        <v>0</v>
      </c>
      <c r="BJ457" s="10" t="b">
        <f t="shared" si="242"/>
        <v>0</v>
      </c>
    </row>
    <row r="458" spans="1:62" x14ac:dyDescent="0.35">
      <c r="A458" s="51"/>
      <c r="B458" s="28"/>
      <c r="C458" s="28" t="s">
        <v>4</v>
      </c>
      <c r="D458" s="28"/>
      <c r="E458" s="28" t="s">
        <v>4</v>
      </c>
      <c r="F458" s="28"/>
      <c r="G458" s="51" t="s">
        <v>4</v>
      </c>
      <c r="H458" s="28"/>
      <c r="I458" s="28" t="s">
        <v>4</v>
      </c>
      <c r="J458" s="28"/>
      <c r="K458" s="28" t="s">
        <v>4</v>
      </c>
      <c r="L458" s="28" t="s">
        <v>454</v>
      </c>
      <c r="M458" s="28"/>
      <c r="N458" s="28"/>
      <c r="O458" s="28" t="s">
        <v>4</v>
      </c>
      <c r="P458" s="51"/>
      <c r="Q458" s="28" t="s">
        <v>4</v>
      </c>
      <c r="R458" s="28"/>
      <c r="S458" s="28" t="s">
        <v>4</v>
      </c>
      <c r="T458" s="28"/>
      <c r="U458" s="28" t="s">
        <v>4</v>
      </c>
      <c r="V458" s="28"/>
      <c r="W458" s="28" t="s">
        <v>4</v>
      </c>
      <c r="X458" s="28"/>
      <c r="Y458" s="28" t="s">
        <v>4</v>
      </c>
      <c r="Z458" s="10" t="str">
        <f>IF(AND('Section 8'!$L$4=No,OR($BG458=FALSE,$BH458=FALSE)),Tab_NotReq,
IF(AND($A458="",$B458="",$D458="",$F458="",$H458="",$J458="",$P458="",$X458="",$AB458="",$AC458=""),"",
IF(COUNTIF($AB458:$BC458,Incomplete)&gt;=1,Incomplete_or_multiple_errors&amp;": "&amp;INDEX($AB$2:$BC$4,1,MATCH(Incomplete,$AB458:$BC458,0)),Complete)))</f>
        <v/>
      </c>
      <c r="AA458" s="27"/>
      <c r="AB458" s="10" t="str">
        <f t="shared" si="215"/>
        <v/>
      </c>
      <c r="AC458" s="10" t="str">
        <f>IF($AC$1=No,"",
IF(OR(BG458=FALSE,BH458=FALSE),"",
IF(AND(SUMPRODUCT(--(BI458:BI$1003=TRUE))=0,SUMPRODUCT(--(BJ458:BJ$1003=TRUE))=0),"",Incomplete)))</f>
        <v/>
      </c>
      <c r="AD458" s="10" t="str">
        <f t="shared" si="216"/>
        <v/>
      </c>
      <c r="AE458" s="10"/>
      <c r="AF458" s="10" t="str" cm="1">
        <f t="array" ref="AF458">IF(AF$1=No,"",IF(ISBLANK($A458)=TRUE,"",
IF(SUMPRODUCT(--('Section 11'!$C$4:$C$337=$A458))=0,Incomplete,Complete)))</f>
        <v/>
      </c>
      <c r="AG458" s="10" t="str">
        <f t="shared" si="217"/>
        <v/>
      </c>
      <c r="AH458" s="10" t="str">
        <f t="shared" si="218"/>
        <v/>
      </c>
      <c r="AI458" s="10" t="str">
        <f t="shared" si="219"/>
        <v/>
      </c>
      <c r="AJ458" s="10" t="str">
        <f t="shared" si="220"/>
        <v/>
      </c>
      <c r="AK458" s="10" t="str">
        <f t="shared" si="221"/>
        <v/>
      </c>
      <c r="AL458" s="10" t="str">
        <f t="shared" si="222"/>
        <v/>
      </c>
      <c r="AM458" s="10" t="str">
        <f t="shared" si="223"/>
        <v/>
      </c>
      <c r="AN458" s="10" t="str">
        <f t="shared" si="224"/>
        <v/>
      </c>
      <c r="AO458" s="10" t="str">
        <f t="shared" si="225"/>
        <v/>
      </c>
      <c r="AP458" s="10" t="str">
        <f t="shared" si="226"/>
        <v/>
      </c>
      <c r="AQ458" s="10" t="str">
        <f t="shared" si="227"/>
        <v/>
      </c>
      <c r="AR458" s="10" t="str">
        <f t="shared" si="228"/>
        <v/>
      </c>
      <c r="AS458" s="10" t="str">
        <f t="shared" si="229"/>
        <v/>
      </c>
      <c r="AT458" s="10" t="str">
        <f t="shared" si="230"/>
        <v/>
      </c>
      <c r="AU458" s="10" t="str">
        <f t="shared" si="231"/>
        <v/>
      </c>
      <c r="AV458" s="10" t="str">
        <f t="shared" si="232"/>
        <v/>
      </c>
      <c r="AW458" s="10" t="str">
        <f t="shared" si="233"/>
        <v/>
      </c>
      <c r="AX458" s="10" t="str">
        <f t="shared" si="234"/>
        <v/>
      </c>
      <c r="AY458" s="10" t="str">
        <f t="shared" si="235"/>
        <v/>
      </c>
      <c r="AZ458" s="10" t="str">
        <f t="shared" si="236"/>
        <v/>
      </c>
      <c r="BA458" s="10" t="str">
        <f t="shared" si="237"/>
        <v/>
      </c>
      <c r="BB458" s="10" t="str">
        <f t="shared" si="238"/>
        <v/>
      </c>
      <c r="BC458" s="10" t="str">
        <f t="shared" si="239"/>
        <v/>
      </c>
      <c r="BD458" s="10"/>
      <c r="BE458" s="10" t="str">
        <f t="shared" si="240"/>
        <v/>
      </c>
      <c r="BG458" s="10" t="b">
        <f t="shared" si="243"/>
        <v>1</v>
      </c>
      <c r="BH458" s="10" t="b">
        <f t="shared" si="241"/>
        <v>1</v>
      </c>
      <c r="BI458" s="10" t="b">
        <f t="shared" si="244"/>
        <v>0</v>
      </c>
      <c r="BJ458" s="10" t="b">
        <f t="shared" si="242"/>
        <v>0</v>
      </c>
    </row>
    <row r="459" spans="1:62" x14ac:dyDescent="0.35">
      <c r="A459" s="51"/>
      <c r="B459" s="28"/>
      <c r="C459" s="28" t="s">
        <v>4</v>
      </c>
      <c r="D459" s="28"/>
      <c r="E459" s="28" t="s">
        <v>4</v>
      </c>
      <c r="F459" s="28"/>
      <c r="G459" s="51" t="s">
        <v>4</v>
      </c>
      <c r="H459" s="28"/>
      <c r="I459" s="28" t="s">
        <v>4</v>
      </c>
      <c r="J459" s="28"/>
      <c r="K459" s="28" t="s">
        <v>4</v>
      </c>
      <c r="L459" s="28" t="s">
        <v>454</v>
      </c>
      <c r="M459" s="28"/>
      <c r="N459" s="28"/>
      <c r="O459" s="28" t="s">
        <v>4</v>
      </c>
      <c r="P459" s="51"/>
      <c r="Q459" s="28" t="s">
        <v>4</v>
      </c>
      <c r="R459" s="28"/>
      <c r="S459" s="28" t="s">
        <v>4</v>
      </c>
      <c r="T459" s="28"/>
      <c r="U459" s="28" t="s">
        <v>4</v>
      </c>
      <c r="V459" s="28"/>
      <c r="W459" s="28" t="s">
        <v>4</v>
      </c>
      <c r="X459" s="28"/>
      <c r="Y459" s="28" t="s">
        <v>4</v>
      </c>
      <c r="Z459" s="10" t="str">
        <f>IF(AND('Section 8'!$L$4=No,OR($BG459=FALSE,$BH459=FALSE)),Tab_NotReq,
IF(AND($A459="",$B459="",$D459="",$F459="",$H459="",$J459="",$P459="",$X459="",$AB459="",$AC459=""),"",
IF(COUNTIF($AB459:$BC459,Incomplete)&gt;=1,Incomplete_or_multiple_errors&amp;": "&amp;INDEX($AB$2:$BC$4,1,MATCH(Incomplete,$AB459:$BC459,0)),Complete)))</f>
        <v/>
      </c>
      <c r="AA459" s="27"/>
      <c r="AB459" s="10" t="str">
        <f t="shared" si="215"/>
        <v/>
      </c>
      <c r="AC459" s="10" t="str">
        <f>IF($AC$1=No,"",
IF(OR(BG459=FALSE,BH459=FALSE),"",
IF(AND(SUMPRODUCT(--(BI459:BI$1003=TRUE))=0,SUMPRODUCT(--(BJ459:BJ$1003=TRUE))=0),"",Incomplete)))</f>
        <v/>
      </c>
      <c r="AD459" s="10" t="str">
        <f t="shared" si="216"/>
        <v/>
      </c>
      <c r="AE459" s="10"/>
      <c r="AF459" s="10" t="str" cm="1">
        <f t="array" ref="AF459">IF(AF$1=No,"",IF(ISBLANK($A459)=TRUE,"",
IF(SUMPRODUCT(--('Section 11'!$C$4:$C$337=$A459))=0,Incomplete,Complete)))</f>
        <v/>
      </c>
      <c r="AG459" s="10" t="str">
        <f t="shared" si="217"/>
        <v/>
      </c>
      <c r="AH459" s="10" t="str">
        <f t="shared" si="218"/>
        <v/>
      </c>
      <c r="AI459" s="10" t="str">
        <f t="shared" si="219"/>
        <v/>
      </c>
      <c r="AJ459" s="10" t="str">
        <f t="shared" si="220"/>
        <v/>
      </c>
      <c r="AK459" s="10" t="str">
        <f t="shared" si="221"/>
        <v/>
      </c>
      <c r="AL459" s="10" t="str">
        <f t="shared" si="222"/>
        <v/>
      </c>
      <c r="AM459" s="10" t="str">
        <f t="shared" si="223"/>
        <v/>
      </c>
      <c r="AN459" s="10" t="str">
        <f t="shared" si="224"/>
        <v/>
      </c>
      <c r="AO459" s="10" t="str">
        <f t="shared" si="225"/>
        <v/>
      </c>
      <c r="AP459" s="10" t="str">
        <f t="shared" si="226"/>
        <v/>
      </c>
      <c r="AQ459" s="10" t="str">
        <f t="shared" si="227"/>
        <v/>
      </c>
      <c r="AR459" s="10" t="str">
        <f t="shared" si="228"/>
        <v/>
      </c>
      <c r="AS459" s="10" t="str">
        <f t="shared" si="229"/>
        <v/>
      </c>
      <c r="AT459" s="10" t="str">
        <f t="shared" si="230"/>
        <v/>
      </c>
      <c r="AU459" s="10" t="str">
        <f t="shared" si="231"/>
        <v/>
      </c>
      <c r="AV459" s="10" t="str">
        <f t="shared" si="232"/>
        <v/>
      </c>
      <c r="AW459" s="10" t="str">
        <f t="shared" si="233"/>
        <v/>
      </c>
      <c r="AX459" s="10" t="str">
        <f t="shared" si="234"/>
        <v/>
      </c>
      <c r="AY459" s="10" t="str">
        <f t="shared" si="235"/>
        <v/>
      </c>
      <c r="AZ459" s="10" t="str">
        <f t="shared" si="236"/>
        <v/>
      </c>
      <c r="BA459" s="10" t="str">
        <f t="shared" si="237"/>
        <v/>
      </c>
      <c r="BB459" s="10" t="str">
        <f t="shared" si="238"/>
        <v/>
      </c>
      <c r="BC459" s="10" t="str">
        <f t="shared" si="239"/>
        <v/>
      </c>
      <c r="BD459" s="10"/>
      <c r="BE459" s="10" t="str">
        <f t="shared" si="240"/>
        <v/>
      </c>
      <c r="BG459" s="10" t="b">
        <f t="shared" si="243"/>
        <v>1</v>
      </c>
      <c r="BH459" s="10" t="b">
        <f t="shared" si="241"/>
        <v>1</v>
      </c>
      <c r="BI459" s="10" t="b">
        <f t="shared" si="244"/>
        <v>0</v>
      </c>
      <c r="BJ459" s="10" t="b">
        <f t="shared" si="242"/>
        <v>0</v>
      </c>
    </row>
    <row r="460" spans="1:62" x14ac:dyDescent="0.35">
      <c r="A460" s="51"/>
      <c r="B460" s="28"/>
      <c r="C460" s="28" t="s">
        <v>4</v>
      </c>
      <c r="D460" s="28"/>
      <c r="E460" s="28" t="s">
        <v>4</v>
      </c>
      <c r="F460" s="28"/>
      <c r="G460" s="51" t="s">
        <v>4</v>
      </c>
      <c r="H460" s="28"/>
      <c r="I460" s="28" t="s">
        <v>4</v>
      </c>
      <c r="J460" s="28"/>
      <c r="K460" s="28" t="s">
        <v>4</v>
      </c>
      <c r="L460" s="28" t="s">
        <v>454</v>
      </c>
      <c r="M460" s="28"/>
      <c r="N460" s="28"/>
      <c r="O460" s="28" t="s">
        <v>4</v>
      </c>
      <c r="P460" s="51"/>
      <c r="Q460" s="28" t="s">
        <v>4</v>
      </c>
      <c r="R460" s="28"/>
      <c r="S460" s="28" t="s">
        <v>4</v>
      </c>
      <c r="T460" s="28"/>
      <c r="U460" s="28" t="s">
        <v>4</v>
      </c>
      <c r="V460" s="28"/>
      <c r="W460" s="28" t="s">
        <v>4</v>
      </c>
      <c r="X460" s="28"/>
      <c r="Y460" s="28" t="s">
        <v>4</v>
      </c>
      <c r="Z460" s="10" t="str">
        <f>IF(AND('Section 8'!$L$4=No,OR($BG460=FALSE,$BH460=FALSE)),Tab_NotReq,
IF(AND($A460="",$B460="",$D460="",$F460="",$H460="",$J460="",$P460="",$X460="",$AB460="",$AC460=""),"",
IF(COUNTIF($AB460:$BC460,Incomplete)&gt;=1,Incomplete_or_multiple_errors&amp;": "&amp;INDEX($AB$2:$BC$4,1,MATCH(Incomplete,$AB460:$BC460,0)),Complete)))</f>
        <v/>
      </c>
      <c r="AA460" s="27"/>
      <c r="AB460" s="10" t="str">
        <f t="shared" si="215"/>
        <v/>
      </c>
      <c r="AC460" s="10" t="str">
        <f>IF($AC$1=No,"",
IF(OR(BG460=FALSE,BH460=FALSE),"",
IF(AND(SUMPRODUCT(--(BI460:BI$1003=TRUE))=0,SUMPRODUCT(--(BJ460:BJ$1003=TRUE))=0),"",Incomplete)))</f>
        <v/>
      </c>
      <c r="AD460" s="10" t="str">
        <f t="shared" si="216"/>
        <v/>
      </c>
      <c r="AE460" s="10"/>
      <c r="AF460" s="10" t="str" cm="1">
        <f t="array" ref="AF460">IF(AF$1=No,"",IF(ISBLANK($A460)=TRUE,"",
IF(SUMPRODUCT(--('Section 11'!$C$4:$C$337=$A460))=0,Incomplete,Complete)))</f>
        <v/>
      </c>
      <c r="AG460" s="10" t="str">
        <f t="shared" si="217"/>
        <v/>
      </c>
      <c r="AH460" s="10" t="str">
        <f t="shared" si="218"/>
        <v/>
      </c>
      <c r="AI460" s="10" t="str">
        <f t="shared" si="219"/>
        <v/>
      </c>
      <c r="AJ460" s="10" t="str">
        <f t="shared" si="220"/>
        <v/>
      </c>
      <c r="AK460" s="10" t="str">
        <f t="shared" si="221"/>
        <v/>
      </c>
      <c r="AL460" s="10" t="str">
        <f t="shared" si="222"/>
        <v/>
      </c>
      <c r="AM460" s="10" t="str">
        <f t="shared" si="223"/>
        <v/>
      </c>
      <c r="AN460" s="10" t="str">
        <f t="shared" si="224"/>
        <v/>
      </c>
      <c r="AO460" s="10" t="str">
        <f t="shared" si="225"/>
        <v/>
      </c>
      <c r="AP460" s="10" t="str">
        <f t="shared" si="226"/>
        <v/>
      </c>
      <c r="AQ460" s="10" t="str">
        <f t="shared" si="227"/>
        <v/>
      </c>
      <c r="AR460" s="10" t="str">
        <f t="shared" si="228"/>
        <v/>
      </c>
      <c r="AS460" s="10" t="str">
        <f t="shared" si="229"/>
        <v/>
      </c>
      <c r="AT460" s="10" t="str">
        <f t="shared" si="230"/>
        <v/>
      </c>
      <c r="AU460" s="10" t="str">
        <f t="shared" si="231"/>
        <v/>
      </c>
      <c r="AV460" s="10" t="str">
        <f t="shared" si="232"/>
        <v/>
      </c>
      <c r="AW460" s="10" t="str">
        <f t="shared" si="233"/>
        <v/>
      </c>
      <c r="AX460" s="10" t="str">
        <f t="shared" si="234"/>
        <v/>
      </c>
      <c r="AY460" s="10" t="str">
        <f t="shared" si="235"/>
        <v/>
      </c>
      <c r="AZ460" s="10" t="str">
        <f t="shared" si="236"/>
        <v/>
      </c>
      <c r="BA460" s="10" t="str">
        <f t="shared" si="237"/>
        <v/>
      </c>
      <c r="BB460" s="10" t="str">
        <f t="shared" si="238"/>
        <v/>
      </c>
      <c r="BC460" s="10" t="str">
        <f t="shared" si="239"/>
        <v/>
      </c>
      <c r="BD460" s="10"/>
      <c r="BE460" s="10" t="str">
        <f t="shared" si="240"/>
        <v/>
      </c>
      <c r="BG460" s="10" t="b">
        <f t="shared" si="243"/>
        <v>1</v>
      </c>
      <c r="BH460" s="10" t="b">
        <f t="shared" si="241"/>
        <v>1</v>
      </c>
      <c r="BI460" s="10" t="b">
        <f t="shared" si="244"/>
        <v>0</v>
      </c>
      <c r="BJ460" s="10" t="b">
        <f t="shared" si="242"/>
        <v>0</v>
      </c>
    </row>
    <row r="461" spans="1:62" x14ac:dyDescent="0.35">
      <c r="A461" s="51"/>
      <c r="B461" s="28"/>
      <c r="C461" s="28" t="s">
        <v>4</v>
      </c>
      <c r="D461" s="28"/>
      <c r="E461" s="28" t="s">
        <v>4</v>
      </c>
      <c r="F461" s="28"/>
      <c r="G461" s="51" t="s">
        <v>4</v>
      </c>
      <c r="H461" s="28"/>
      <c r="I461" s="28" t="s">
        <v>4</v>
      </c>
      <c r="J461" s="28"/>
      <c r="K461" s="28" t="s">
        <v>4</v>
      </c>
      <c r="L461" s="28" t="s">
        <v>454</v>
      </c>
      <c r="M461" s="28"/>
      <c r="N461" s="28"/>
      <c r="O461" s="28" t="s">
        <v>4</v>
      </c>
      <c r="P461" s="51"/>
      <c r="Q461" s="28" t="s">
        <v>4</v>
      </c>
      <c r="R461" s="28"/>
      <c r="S461" s="28" t="s">
        <v>4</v>
      </c>
      <c r="T461" s="28"/>
      <c r="U461" s="28" t="s">
        <v>4</v>
      </c>
      <c r="V461" s="28"/>
      <c r="W461" s="28" t="s">
        <v>4</v>
      </c>
      <c r="X461" s="28"/>
      <c r="Y461" s="28" t="s">
        <v>4</v>
      </c>
      <c r="Z461" s="10" t="str">
        <f>IF(AND('Section 8'!$L$4=No,OR($BG461=FALSE,$BH461=FALSE)),Tab_NotReq,
IF(AND($A461="",$B461="",$D461="",$F461="",$H461="",$J461="",$P461="",$X461="",$AB461="",$AC461=""),"",
IF(COUNTIF($AB461:$BC461,Incomplete)&gt;=1,Incomplete_or_multiple_errors&amp;": "&amp;INDEX($AB$2:$BC$4,1,MATCH(Incomplete,$AB461:$BC461,0)),Complete)))</f>
        <v/>
      </c>
      <c r="AA461" s="27"/>
      <c r="AB461" s="10" t="str">
        <f t="shared" si="215"/>
        <v/>
      </c>
      <c r="AC461" s="10" t="str">
        <f>IF($AC$1=No,"",
IF(OR(BG461=FALSE,BH461=FALSE),"",
IF(AND(SUMPRODUCT(--(BI461:BI$1003=TRUE))=0,SUMPRODUCT(--(BJ461:BJ$1003=TRUE))=0),"",Incomplete)))</f>
        <v/>
      </c>
      <c r="AD461" s="10" t="str">
        <f t="shared" si="216"/>
        <v/>
      </c>
      <c r="AE461" s="10"/>
      <c r="AF461" s="10" t="str" cm="1">
        <f t="array" ref="AF461">IF(AF$1=No,"",IF(ISBLANK($A461)=TRUE,"",
IF(SUMPRODUCT(--('Section 11'!$C$4:$C$337=$A461))=0,Incomplete,Complete)))</f>
        <v/>
      </c>
      <c r="AG461" s="10" t="str">
        <f t="shared" si="217"/>
        <v/>
      </c>
      <c r="AH461" s="10" t="str">
        <f t="shared" si="218"/>
        <v/>
      </c>
      <c r="AI461" s="10" t="str">
        <f t="shared" si="219"/>
        <v/>
      </c>
      <c r="AJ461" s="10" t="str">
        <f t="shared" si="220"/>
        <v/>
      </c>
      <c r="AK461" s="10" t="str">
        <f t="shared" si="221"/>
        <v/>
      </c>
      <c r="AL461" s="10" t="str">
        <f t="shared" si="222"/>
        <v/>
      </c>
      <c r="AM461" s="10" t="str">
        <f t="shared" si="223"/>
        <v/>
      </c>
      <c r="AN461" s="10" t="str">
        <f t="shared" si="224"/>
        <v/>
      </c>
      <c r="AO461" s="10" t="str">
        <f t="shared" si="225"/>
        <v/>
      </c>
      <c r="AP461" s="10" t="str">
        <f t="shared" si="226"/>
        <v/>
      </c>
      <c r="AQ461" s="10" t="str">
        <f t="shared" si="227"/>
        <v/>
      </c>
      <c r="AR461" s="10" t="str">
        <f t="shared" si="228"/>
        <v/>
      </c>
      <c r="AS461" s="10" t="str">
        <f t="shared" si="229"/>
        <v/>
      </c>
      <c r="AT461" s="10" t="str">
        <f t="shared" si="230"/>
        <v/>
      </c>
      <c r="AU461" s="10" t="str">
        <f t="shared" si="231"/>
        <v/>
      </c>
      <c r="AV461" s="10" t="str">
        <f t="shared" si="232"/>
        <v/>
      </c>
      <c r="AW461" s="10" t="str">
        <f t="shared" si="233"/>
        <v/>
      </c>
      <c r="AX461" s="10" t="str">
        <f t="shared" si="234"/>
        <v/>
      </c>
      <c r="AY461" s="10" t="str">
        <f t="shared" si="235"/>
        <v/>
      </c>
      <c r="AZ461" s="10" t="str">
        <f t="shared" si="236"/>
        <v/>
      </c>
      <c r="BA461" s="10" t="str">
        <f t="shared" si="237"/>
        <v/>
      </c>
      <c r="BB461" s="10" t="str">
        <f t="shared" si="238"/>
        <v/>
      </c>
      <c r="BC461" s="10" t="str">
        <f t="shared" si="239"/>
        <v/>
      </c>
      <c r="BD461" s="10"/>
      <c r="BE461" s="10" t="str">
        <f t="shared" si="240"/>
        <v/>
      </c>
      <c r="BG461" s="10" t="b">
        <f t="shared" si="243"/>
        <v>1</v>
      </c>
      <c r="BH461" s="10" t="b">
        <f t="shared" si="241"/>
        <v>1</v>
      </c>
      <c r="BI461" s="10" t="b">
        <f t="shared" si="244"/>
        <v>0</v>
      </c>
      <c r="BJ461" s="10" t="b">
        <f t="shared" si="242"/>
        <v>0</v>
      </c>
    </row>
    <row r="462" spans="1:62" x14ac:dyDescent="0.35">
      <c r="A462" s="51"/>
      <c r="B462" s="28"/>
      <c r="C462" s="28" t="s">
        <v>4</v>
      </c>
      <c r="D462" s="28"/>
      <c r="E462" s="28" t="s">
        <v>4</v>
      </c>
      <c r="F462" s="28"/>
      <c r="G462" s="51" t="s">
        <v>4</v>
      </c>
      <c r="H462" s="28"/>
      <c r="I462" s="28" t="s">
        <v>4</v>
      </c>
      <c r="J462" s="28"/>
      <c r="K462" s="28" t="s">
        <v>4</v>
      </c>
      <c r="L462" s="28" t="s">
        <v>454</v>
      </c>
      <c r="M462" s="28"/>
      <c r="N462" s="28"/>
      <c r="O462" s="28" t="s">
        <v>4</v>
      </c>
      <c r="P462" s="51"/>
      <c r="Q462" s="28" t="s">
        <v>4</v>
      </c>
      <c r="R462" s="28"/>
      <c r="S462" s="28" t="s">
        <v>4</v>
      </c>
      <c r="T462" s="28"/>
      <c r="U462" s="28" t="s">
        <v>4</v>
      </c>
      <c r="V462" s="28"/>
      <c r="W462" s="28" t="s">
        <v>4</v>
      </c>
      <c r="X462" s="28"/>
      <c r="Y462" s="28" t="s">
        <v>4</v>
      </c>
      <c r="Z462" s="10" t="str">
        <f>IF(AND('Section 8'!$L$4=No,OR($BG462=FALSE,$BH462=FALSE)),Tab_NotReq,
IF(AND($A462="",$B462="",$D462="",$F462="",$H462="",$J462="",$P462="",$X462="",$AB462="",$AC462=""),"",
IF(COUNTIF($AB462:$BC462,Incomplete)&gt;=1,Incomplete_or_multiple_errors&amp;": "&amp;INDEX($AB$2:$BC$4,1,MATCH(Incomplete,$AB462:$BC462,0)),Complete)))</f>
        <v/>
      </c>
      <c r="AA462" s="27"/>
      <c r="AB462" s="10" t="str">
        <f t="shared" si="215"/>
        <v/>
      </c>
      <c r="AC462" s="10" t="str">
        <f>IF($AC$1=No,"",
IF(OR(BG462=FALSE,BH462=FALSE),"",
IF(AND(SUMPRODUCT(--(BI462:BI$1003=TRUE))=0,SUMPRODUCT(--(BJ462:BJ$1003=TRUE))=0),"",Incomplete)))</f>
        <v/>
      </c>
      <c r="AD462" s="10" t="str">
        <f t="shared" si="216"/>
        <v/>
      </c>
      <c r="AE462" s="10"/>
      <c r="AF462" s="10" t="str" cm="1">
        <f t="array" ref="AF462">IF(AF$1=No,"",IF(ISBLANK($A462)=TRUE,"",
IF(SUMPRODUCT(--('Section 11'!$C$4:$C$337=$A462))=0,Incomplete,Complete)))</f>
        <v/>
      </c>
      <c r="AG462" s="10" t="str">
        <f t="shared" si="217"/>
        <v/>
      </c>
      <c r="AH462" s="10" t="str">
        <f t="shared" si="218"/>
        <v/>
      </c>
      <c r="AI462" s="10" t="str">
        <f t="shared" si="219"/>
        <v/>
      </c>
      <c r="AJ462" s="10" t="str">
        <f t="shared" si="220"/>
        <v/>
      </c>
      <c r="AK462" s="10" t="str">
        <f t="shared" si="221"/>
        <v/>
      </c>
      <c r="AL462" s="10" t="str">
        <f t="shared" si="222"/>
        <v/>
      </c>
      <c r="AM462" s="10" t="str">
        <f t="shared" si="223"/>
        <v/>
      </c>
      <c r="AN462" s="10" t="str">
        <f t="shared" si="224"/>
        <v/>
      </c>
      <c r="AO462" s="10" t="str">
        <f t="shared" si="225"/>
        <v/>
      </c>
      <c r="AP462" s="10" t="str">
        <f t="shared" si="226"/>
        <v/>
      </c>
      <c r="AQ462" s="10" t="str">
        <f t="shared" si="227"/>
        <v/>
      </c>
      <c r="AR462" s="10" t="str">
        <f t="shared" si="228"/>
        <v/>
      </c>
      <c r="AS462" s="10" t="str">
        <f t="shared" si="229"/>
        <v/>
      </c>
      <c r="AT462" s="10" t="str">
        <f t="shared" si="230"/>
        <v/>
      </c>
      <c r="AU462" s="10" t="str">
        <f t="shared" si="231"/>
        <v/>
      </c>
      <c r="AV462" s="10" t="str">
        <f t="shared" si="232"/>
        <v/>
      </c>
      <c r="AW462" s="10" t="str">
        <f t="shared" si="233"/>
        <v/>
      </c>
      <c r="AX462" s="10" t="str">
        <f t="shared" si="234"/>
        <v/>
      </c>
      <c r="AY462" s="10" t="str">
        <f t="shared" si="235"/>
        <v/>
      </c>
      <c r="AZ462" s="10" t="str">
        <f t="shared" si="236"/>
        <v/>
      </c>
      <c r="BA462" s="10" t="str">
        <f t="shared" si="237"/>
        <v/>
      </c>
      <c r="BB462" s="10" t="str">
        <f t="shared" si="238"/>
        <v/>
      </c>
      <c r="BC462" s="10" t="str">
        <f t="shared" si="239"/>
        <v/>
      </c>
      <c r="BD462" s="10"/>
      <c r="BE462" s="10" t="str">
        <f t="shared" si="240"/>
        <v/>
      </c>
      <c r="BG462" s="10" t="b">
        <f t="shared" si="243"/>
        <v>1</v>
      </c>
      <c r="BH462" s="10" t="b">
        <f t="shared" si="241"/>
        <v>1</v>
      </c>
      <c r="BI462" s="10" t="b">
        <f t="shared" si="244"/>
        <v>0</v>
      </c>
      <c r="BJ462" s="10" t="b">
        <f t="shared" si="242"/>
        <v>0</v>
      </c>
    </row>
    <row r="463" spans="1:62" x14ac:dyDescent="0.35">
      <c r="A463" s="51"/>
      <c r="B463" s="28"/>
      <c r="C463" s="28" t="s">
        <v>4</v>
      </c>
      <c r="D463" s="28"/>
      <c r="E463" s="28" t="s">
        <v>4</v>
      </c>
      <c r="F463" s="28"/>
      <c r="G463" s="51" t="s">
        <v>4</v>
      </c>
      <c r="H463" s="28"/>
      <c r="I463" s="28" t="s">
        <v>4</v>
      </c>
      <c r="J463" s="28"/>
      <c r="K463" s="28" t="s">
        <v>4</v>
      </c>
      <c r="L463" s="28" t="s">
        <v>454</v>
      </c>
      <c r="M463" s="28"/>
      <c r="N463" s="28"/>
      <c r="O463" s="28" t="s">
        <v>4</v>
      </c>
      <c r="P463" s="51"/>
      <c r="Q463" s="28" t="s">
        <v>4</v>
      </c>
      <c r="R463" s="28"/>
      <c r="S463" s="28" t="s">
        <v>4</v>
      </c>
      <c r="T463" s="28"/>
      <c r="U463" s="28" t="s">
        <v>4</v>
      </c>
      <c r="V463" s="28"/>
      <c r="W463" s="28" t="s">
        <v>4</v>
      </c>
      <c r="X463" s="28"/>
      <c r="Y463" s="28" t="s">
        <v>4</v>
      </c>
      <c r="Z463" s="10" t="str">
        <f>IF(AND('Section 8'!$L$4=No,OR($BG463=FALSE,$BH463=FALSE)),Tab_NotReq,
IF(AND($A463="",$B463="",$D463="",$F463="",$H463="",$J463="",$P463="",$X463="",$AB463="",$AC463=""),"",
IF(COUNTIF($AB463:$BC463,Incomplete)&gt;=1,Incomplete_or_multiple_errors&amp;": "&amp;INDEX($AB$2:$BC$4,1,MATCH(Incomplete,$AB463:$BC463,0)),Complete)))</f>
        <v/>
      </c>
      <c r="AA463" s="27"/>
      <c r="AB463" s="10" t="str">
        <f t="shared" si="215"/>
        <v/>
      </c>
      <c r="AC463" s="10" t="str">
        <f>IF($AC$1=No,"",
IF(OR(BG463=FALSE,BH463=FALSE),"",
IF(AND(SUMPRODUCT(--(BI463:BI$1003=TRUE))=0,SUMPRODUCT(--(BJ463:BJ$1003=TRUE))=0),"",Incomplete)))</f>
        <v/>
      </c>
      <c r="AD463" s="10" t="str">
        <f t="shared" si="216"/>
        <v/>
      </c>
      <c r="AE463" s="10"/>
      <c r="AF463" s="10" t="str" cm="1">
        <f t="array" ref="AF463">IF(AF$1=No,"",IF(ISBLANK($A463)=TRUE,"",
IF(SUMPRODUCT(--('Section 11'!$C$4:$C$337=$A463))=0,Incomplete,Complete)))</f>
        <v/>
      </c>
      <c r="AG463" s="10" t="str">
        <f t="shared" si="217"/>
        <v/>
      </c>
      <c r="AH463" s="10" t="str">
        <f t="shared" si="218"/>
        <v/>
      </c>
      <c r="AI463" s="10" t="str">
        <f t="shared" si="219"/>
        <v/>
      </c>
      <c r="AJ463" s="10" t="str">
        <f t="shared" si="220"/>
        <v/>
      </c>
      <c r="AK463" s="10" t="str">
        <f t="shared" si="221"/>
        <v/>
      </c>
      <c r="AL463" s="10" t="str">
        <f t="shared" si="222"/>
        <v/>
      </c>
      <c r="AM463" s="10" t="str">
        <f t="shared" si="223"/>
        <v/>
      </c>
      <c r="AN463" s="10" t="str">
        <f t="shared" si="224"/>
        <v/>
      </c>
      <c r="AO463" s="10" t="str">
        <f t="shared" si="225"/>
        <v/>
      </c>
      <c r="AP463" s="10" t="str">
        <f t="shared" si="226"/>
        <v/>
      </c>
      <c r="AQ463" s="10" t="str">
        <f t="shared" si="227"/>
        <v/>
      </c>
      <c r="AR463" s="10" t="str">
        <f t="shared" si="228"/>
        <v/>
      </c>
      <c r="AS463" s="10" t="str">
        <f t="shared" si="229"/>
        <v/>
      </c>
      <c r="AT463" s="10" t="str">
        <f t="shared" si="230"/>
        <v/>
      </c>
      <c r="AU463" s="10" t="str">
        <f t="shared" si="231"/>
        <v/>
      </c>
      <c r="AV463" s="10" t="str">
        <f t="shared" si="232"/>
        <v/>
      </c>
      <c r="AW463" s="10" t="str">
        <f t="shared" si="233"/>
        <v/>
      </c>
      <c r="AX463" s="10" t="str">
        <f t="shared" si="234"/>
        <v/>
      </c>
      <c r="AY463" s="10" t="str">
        <f t="shared" si="235"/>
        <v/>
      </c>
      <c r="AZ463" s="10" t="str">
        <f t="shared" si="236"/>
        <v/>
      </c>
      <c r="BA463" s="10" t="str">
        <f t="shared" si="237"/>
        <v/>
      </c>
      <c r="BB463" s="10" t="str">
        <f t="shared" si="238"/>
        <v/>
      </c>
      <c r="BC463" s="10" t="str">
        <f t="shared" si="239"/>
        <v/>
      </c>
      <c r="BD463" s="10"/>
      <c r="BE463" s="10" t="str">
        <f t="shared" si="240"/>
        <v/>
      </c>
      <c r="BG463" s="10" t="b">
        <f t="shared" si="243"/>
        <v>1</v>
      </c>
      <c r="BH463" s="10" t="b">
        <f t="shared" si="241"/>
        <v>1</v>
      </c>
      <c r="BI463" s="10" t="b">
        <f t="shared" si="244"/>
        <v>0</v>
      </c>
      <c r="BJ463" s="10" t="b">
        <f t="shared" si="242"/>
        <v>0</v>
      </c>
    </row>
    <row r="464" spans="1:62" x14ac:dyDescent="0.35">
      <c r="A464" s="51"/>
      <c r="B464" s="28"/>
      <c r="C464" s="28" t="s">
        <v>4</v>
      </c>
      <c r="D464" s="28"/>
      <c r="E464" s="28" t="s">
        <v>4</v>
      </c>
      <c r="F464" s="28"/>
      <c r="G464" s="51" t="s">
        <v>4</v>
      </c>
      <c r="H464" s="28"/>
      <c r="I464" s="28" t="s">
        <v>4</v>
      </c>
      <c r="J464" s="28"/>
      <c r="K464" s="28" t="s">
        <v>4</v>
      </c>
      <c r="L464" s="28" t="s">
        <v>454</v>
      </c>
      <c r="M464" s="28"/>
      <c r="N464" s="28"/>
      <c r="O464" s="28" t="s">
        <v>4</v>
      </c>
      <c r="P464" s="51"/>
      <c r="Q464" s="28" t="s">
        <v>4</v>
      </c>
      <c r="R464" s="28"/>
      <c r="S464" s="28" t="s">
        <v>4</v>
      </c>
      <c r="T464" s="28"/>
      <c r="U464" s="28" t="s">
        <v>4</v>
      </c>
      <c r="V464" s="28"/>
      <c r="W464" s="28" t="s">
        <v>4</v>
      </c>
      <c r="X464" s="28"/>
      <c r="Y464" s="28" t="s">
        <v>4</v>
      </c>
      <c r="Z464" s="10" t="str">
        <f>IF(AND('Section 8'!$L$4=No,OR($BG464=FALSE,$BH464=FALSE)),Tab_NotReq,
IF(AND($A464="",$B464="",$D464="",$F464="",$H464="",$J464="",$P464="",$X464="",$AB464="",$AC464=""),"",
IF(COUNTIF($AB464:$BC464,Incomplete)&gt;=1,Incomplete_or_multiple_errors&amp;": "&amp;INDEX($AB$2:$BC$4,1,MATCH(Incomplete,$AB464:$BC464,0)),Complete)))</f>
        <v/>
      </c>
      <c r="AA464" s="27"/>
      <c r="AB464" s="10" t="str">
        <f t="shared" si="215"/>
        <v/>
      </c>
      <c r="AC464" s="10" t="str">
        <f>IF($AC$1=No,"",
IF(OR(BG464=FALSE,BH464=FALSE),"",
IF(AND(SUMPRODUCT(--(BI464:BI$1003=TRUE))=0,SUMPRODUCT(--(BJ464:BJ$1003=TRUE))=0),"",Incomplete)))</f>
        <v/>
      </c>
      <c r="AD464" s="10" t="str">
        <f t="shared" si="216"/>
        <v/>
      </c>
      <c r="AE464" s="10"/>
      <c r="AF464" s="10" t="str" cm="1">
        <f t="array" ref="AF464">IF(AF$1=No,"",IF(ISBLANK($A464)=TRUE,"",
IF(SUMPRODUCT(--('Section 11'!$C$4:$C$337=$A464))=0,Incomplete,Complete)))</f>
        <v/>
      </c>
      <c r="AG464" s="10" t="str">
        <f t="shared" si="217"/>
        <v/>
      </c>
      <c r="AH464" s="10" t="str">
        <f t="shared" si="218"/>
        <v/>
      </c>
      <c r="AI464" s="10" t="str">
        <f t="shared" si="219"/>
        <v/>
      </c>
      <c r="AJ464" s="10" t="str">
        <f t="shared" si="220"/>
        <v/>
      </c>
      <c r="AK464" s="10" t="str">
        <f t="shared" si="221"/>
        <v/>
      </c>
      <c r="AL464" s="10" t="str">
        <f t="shared" si="222"/>
        <v/>
      </c>
      <c r="AM464" s="10" t="str">
        <f t="shared" si="223"/>
        <v/>
      </c>
      <c r="AN464" s="10" t="str">
        <f t="shared" si="224"/>
        <v/>
      </c>
      <c r="AO464" s="10" t="str">
        <f t="shared" si="225"/>
        <v/>
      </c>
      <c r="AP464" s="10" t="str">
        <f t="shared" si="226"/>
        <v/>
      </c>
      <c r="AQ464" s="10" t="str">
        <f t="shared" si="227"/>
        <v/>
      </c>
      <c r="AR464" s="10" t="str">
        <f t="shared" si="228"/>
        <v/>
      </c>
      <c r="AS464" s="10" t="str">
        <f t="shared" si="229"/>
        <v/>
      </c>
      <c r="AT464" s="10" t="str">
        <f t="shared" si="230"/>
        <v/>
      </c>
      <c r="AU464" s="10" t="str">
        <f t="shared" si="231"/>
        <v/>
      </c>
      <c r="AV464" s="10" t="str">
        <f t="shared" si="232"/>
        <v/>
      </c>
      <c r="AW464" s="10" t="str">
        <f t="shared" si="233"/>
        <v/>
      </c>
      <c r="AX464" s="10" t="str">
        <f t="shared" si="234"/>
        <v/>
      </c>
      <c r="AY464" s="10" t="str">
        <f t="shared" si="235"/>
        <v/>
      </c>
      <c r="AZ464" s="10" t="str">
        <f t="shared" si="236"/>
        <v/>
      </c>
      <c r="BA464" s="10" t="str">
        <f t="shared" si="237"/>
        <v/>
      </c>
      <c r="BB464" s="10" t="str">
        <f t="shared" si="238"/>
        <v/>
      </c>
      <c r="BC464" s="10" t="str">
        <f t="shared" si="239"/>
        <v/>
      </c>
      <c r="BD464" s="10"/>
      <c r="BE464" s="10" t="str">
        <f t="shared" si="240"/>
        <v/>
      </c>
      <c r="BG464" s="10" t="b">
        <f t="shared" si="243"/>
        <v>1</v>
      </c>
      <c r="BH464" s="10" t="b">
        <f t="shared" si="241"/>
        <v>1</v>
      </c>
      <c r="BI464" s="10" t="b">
        <f t="shared" si="244"/>
        <v>0</v>
      </c>
      <c r="BJ464" s="10" t="b">
        <f t="shared" si="242"/>
        <v>0</v>
      </c>
    </row>
    <row r="465" spans="1:62" x14ac:dyDescent="0.35">
      <c r="A465" s="51"/>
      <c r="B465" s="28"/>
      <c r="C465" s="28" t="s">
        <v>4</v>
      </c>
      <c r="D465" s="28"/>
      <c r="E465" s="28" t="s">
        <v>4</v>
      </c>
      <c r="F465" s="28"/>
      <c r="G465" s="51" t="s">
        <v>4</v>
      </c>
      <c r="H465" s="28"/>
      <c r="I465" s="28" t="s">
        <v>4</v>
      </c>
      <c r="J465" s="28"/>
      <c r="K465" s="28" t="s">
        <v>4</v>
      </c>
      <c r="L465" s="28" t="s">
        <v>454</v>
      </c>
      <c r="M465" s="28"/>
      <c r="N465" s="28"/>
      <c r="O465" s="28" t="s">
        <v>4</v>
      </c>
      <c r="P465" s="51"/>
      <c r="Q465" s="28" t="s">
        <v>4</v>
      </c>
      <c r="R465" s="28"/>
      <c r="S465" s="28" t="s">
        <v>4</v>
      </c>
      <c r="T465" s="28"/>
      <c r="U465" s="28" t="s">
        <v>4</v>
      </c>
      <c r="V465" s="28"/>
      <c r="W465" s="28" t="s">
        <v>4</v>
      </c>
      <c r="X465" s="28"/>
      <c r="Y465" s="28" t="s">
        <v>4</v>
      </c>
      <c r="Z465" s="10" t="str">
        <f>IF(AND('Section 8'!$L$4=No,OR($BG465=FALSE,$BH465=FALSE)),Tab_NotReq,
IF(AND($A465="",$B465="",$D465="",$F465="",$H465="",$J465="",$P465="",$X465="",$AB465="",$AC465=""),"",
IF(COUNTIF($AB465:$BC465,Incomplete)&gt;=1,Incomplete_or_multiple_errors&amp;": "&amp;INDEX($AB$2:$BC$4,1,MATCH(Incomplete,$AB465:$BC465,0)),Complete)))</f>
        <v/>
      </c>
      <c r="AA465" s="27"/>
      <c r="AB465" s="10" t="str">
        <f t="shared" si="215"/>
        <v/>
      </c>
      <c r="AC465" s="10" t="str">
        <f>IF($AC$1=No,"",
IF(OR(BG465=FALSE,BH465=FALSE),"",
IF(AND(SUMPRODUCT(--(BI465:BI$1003=TRUE))=0,SUMPRODUCT(--(BJ465:BJ$1003=TRUE))=0),"",Incomplete)))</f>
        <v/>
      </c>
      <c r="AD465" s="10" t="str">
        <f t="shared" si="216"/>
        <v/>
      </c>
      <c r="AE465" s="10"/>
      <c r="AF465" s="10" t="str" cm="1">
        <f t="array" ref="AF465">IF(AF$1=No,"",IF(ISBLANK($A465)=TRUE,"",
IF(SUMPRODUCT(--('Section 11'!$C$4:$C$337=$A465))=0,Incomplete,Complete)))</f>
        <v/>
      </c>
      <c r="AG465" s="10" t="str">
        <f t="shared" si="217"/>
        <v/>
      </c>
      <c r="AH465" s="10" t="str">
        <f t="shared" si="218"/>
        <v/>
      </c>
      <c r="AI465" s="10" t="str">
        <f t="shared" si="219"/>
        <v/>
      </c>
      <c r="AJ465" s="10" t="str">
        <f t="shared" si="220"/>
        <v/>
      </c>
      <c r="AK465" s="10" t="str">
        <f t="shared" si="221"/>
        <v/>
      </c>
      <c r="AL465" s="10" t="str">
        <f t="shared" si="222"/>
        <v/>
      </c>
      <c r="AM465" s="10" t="str">
        <f t="shared" si="223"/>
        <v/>
      </c>
      <c r="AN465" s="10" t="str">
        <f t="shared" si="224"/>
        <v/>
      </c>
      <c r="AO465" s="10" t="str">
        <f t="shared" si="225"/>
        <v/>
      </c>
      <c r="AP465" s="10" t="str">
        <f t="shared" si="226"/>
        <v/>
      </c>
      <c r="AQ465" s="10" t="str">
        <f t="shared" si="227"/>
        <v/>
      </c>
      <c r="AR465" s="10" t="str">
        <f t="shared" si="228"/>
        <v/>
      </c>
      <c r="AS465" s="10" t="str">
        <f t="shared" si="229"/>
        <v/>
      </c>
      <c r="AT465" s="10" t="str">
        <f t="shared" si="230"/>
        <v/>
      </c>
      <c r="AU465" s="10" t="str">
        <f t="shared" si="231"/>
        <v/>
      </c>
      <c r="AV465" s="10" t="str">
        <f t="shared" si="232"/>
        <v/>
      </c>
      <c r="AW465" s="10" t="str">
        <f t="shared" si="233"/>
        <v/>
      </c>
      <c r="AX465" s="10" t="str">
        <f t="shared" si="234"/>
        <v/>
      </c>
      <c r="AY465" s="10" t="str">
        <f t="shared" si="235"/>
        <v/>
      </c>
      <c r="AZ465" s="10" t="str">
        <f t="shared" si="236"/>
        <v/>
      </c>
      <c r="BA465" s="10" t="str">
        <f t="shared" si="237"/>
        <v/>
      </c>
      <c r="BB465" s="10" t="str">
        <f t="shared" si="238"/>
        <v/>
      </c>
      <c r="BC465" s="10" t="str">
        <f t="shared" si="239"/>
        <v/>
      </c>
      <c r="BD465" s="10"/>
      <c r="BE465" s="10" t="str">
        <f t="shared" si="240"/>
        <v/>
      </c>
      <c r="BG465" s="10" t="b">
        <f t="shared" si="243"/>
        <v>1</v>
      </c>
      <c r="BH465" s="10" t="b">
        <f t="shared" si="241"/>
        <v>1</v>
      </c>
      <c r="BI465" s="10" t="b">
        <f t="shared" si="244"/>
        <v>0</v>
      </c>
      <c r="BJ465" s="10" t="b">
        <f t="shared" si="242"/>
        <v>0</v>
      </c>
    </row>
    <row r="466" spans="1:62" x14ac:dyDescent="0.35">
      <c r="A466" s="51"/>
      <c r="B466" s="28"/>
      <c r="C466" s="28" t="s">
        <v>4</v>
      </c>
      <c r="D466" s="28"/>
      <c r="E466" s="28" t="s">
        <v>4</v>
      </c>
      <c r="F466" s="28"/>
      <c r="G466" s="51" t="s">
        <v>4</v>
      </c>
      <c r="H466" s="28"/>
      <c r="I466" s="28" t="s">
        <v>4</v>
      </c>
      <c r="J466" s="28"/>
      <c r="K466" s="28" t="s">
        <v>4</v>
      </c>
      <c r="L466" s="28" t="s">
        <v>454</v>
      </c>
      <c r="M466" s="28"/>
      <c r="N466" s="28"/>
      <c r="O466" s="28" t="s">
        <v>4</v>
      </c>
      <c r="P466" s="51"/>
      <c r="Q466" s="28" t="s">
        <v>4</v>
      </c>
      <c r="R466" s="28"/>
      <c r="S466" s="28" t="s">
        <v>4</v>
      </c>
      <c r="T466" s="28"/>
      <c r="U466" s="28" t="s">
        <v>4</v>
      </c>
      <c r="V466" s="28"/>
      <c r="W466" s="28" t="s">
        <v>4</v>
      </c>
      <c r="X466" s="28"/>
      <c r="Y466" s="28" t="s">
        <v>4</v>
      </c>
      <c r="Z466" s="10" t="str">
        <f>IF(AND('Section 8'!$L$4=No,OR($BG466=FALSE,$BH466=FALSE)),Tab_NotReq,
IF(AND($A466="",$B466="",$D466="",$F466="",$H466="",$J466="",$P466="",$X466="",$AB466="",$AC466=""),"",
IF(COUNTIF($AB466:$BC466,Incomplete)&gt;=1,Incomplete_or_multiple_errors&amp;": "&amp;INDEX($AB$2:$BC$4,1,MATCH(Incomplete,$AB466:$BC466,0)),Complete)))</f>
        <v/>
      </c>
      <c r="AA466" s="27"/>
      <c r="AB466" s="10" t="str">
        <f t="shared" si="215"/>
        <v/>
      </c>
      <c r="AC466" s="10" t="str">
        <f>IF($AC$1=No,"",
IF(OR(BG466=FALSE,BH466=FALSE),"",
IF(AND(SUMPRODUCT(--(BI466:BI$1003=TRUE))=0,SUMPRODUCT(--(BJ466:BJ$1003=TRUE))=0),"",Incomplete)))</f>
        <v/>
      </c>
      <c r="AD466" s="10" t="str">
        <f t="shared" si="216"/>
        <v/>
      </c>
      <c r="AE466" s="10"/>
      <c r="AF466" s="10" t="str" cm="1">
        <f t="array" ref="AF466">IF(AF$1=No,"",IF(ISBLANK($A466)=TRUE,"",
IF(SUMPRODUCT(--('Section 11'!$C$4:$C$337=$A466))=0,Incomplete,Complete)))</f>
        <v/>
      </c>
      <c r="AG466" s="10" t="str">
        <f t="shared" si="217"/>
        <v/>
      </c>
      <c r="AH466" s="10" t="str">
        <f t="shared" si="218"/>
        <v/>
      </c>
      <c r="AI466" s="10" t="str">
        <f t="shared" si="219"/>
        <v/>
      </c>
      <c r="AJ466" s="10" t="str">
        <f t="shared" si="220"/>
        <v/>
      </c>
      <c r="AK466" s="10" t="str">
        <f t="shared" si="221"/>
        <v/>
      </c>
      <c r="AL466" s="10" t="str">
        <f t="shared" si="222"/>
        <v/>
      </c>
      <c r="AM466" s="10" t="str">
        <f t="shared" si="223"/>
        <v/>
      </c>
      <c r="AN466" s="10" t="str">
        <f t="shared" si="224"/>
        <v/>
      </c>
      <c r="AO466" s="10" t="str">
        <f t="shared" si="225"/>
        <v/>
      </c>
      <c r="AP466" s="10" t="str">
        <f t="shared" si="226"/>
        <v/>
      </c>
      <c r="AQ466" s="10" t="str">
        <f t="shared" si="227"/>
        <v/>
      </c>
      <c r="AR466" s="10" t="str">
        <f t="shared" si="228"/>
        <v/>
      </c>
      <c r="AS466" s="10" t="str">
        <f t="shared" si="229"/>
        <v/>
      </c>
      <c r="AT466" s="10" t="str">
        <f t="shared" si="230"/>
        <v/>
      </c>
      <c r="AU466" s="10" t="str">
        <f t="shared" si="231"/>
        <v/>
      </c>
      <c r="AV466" s="10" t="str">
        <f t="shared" si="232"/>
        <v/>
      </c>
      <c r="AW466" s="10" t="str">
        <f t="shared" si="233"/>
        <v/>
      </c>
      <c r="AX466" s="10" t="str">
        <f t="shared" si="234"/>
        <v/>
      </c>
      <c r="AY466" s="10" t="str">
        <f t="shared" si="235"/>
        <v/>
      </c>
      <c r="AZ466" s="10" t="str">
        <f t="shared" si="236"/>
        <v/>
      </c>
      <c r="BA466" s="10" t="str">
        <f t="shared" si="237"/>
        <v/>
      </c>
      <c r="BB466" s="10" t="str">
        <f t="shared" si="238"/>
        <v/>
      </c>
      <c r="BC466" s="10" t="str">
        <f t="shared" si="239"/>
        <v/>
      </c>
      <c r="BD466" s="10"/>
      <c r="BE466" s="10" t="str">
        <f t="shared" si="240"/>
        <v/>
      </c>
      <c r="BG466" s="10" t="b">
        <f t="shared" si="243"/>
        <v>1</v>
      </c>
      <c r="BH466" s="10" t="b">
        <f t="shared" si="241"/>
        <v>1</v>
      </c>
      <c r="BI466" s="10" t="b">
        <f t="shared" si="244"/>
        <v>0</v>
      </c>
      <c r="BJ466" s="10" t="b">
        <f t="shared" si="242"/>
        <v>0</v>
      </c>
    </row>
    <row r="467" spans="1:62" x14ac:dyDescent="0.35">
      <c r="A467" s="51"/>
      <c r="B467" s="28"/>
      <c r="C467" s="28" t="s">
        <v>4</v>
      </c>
      <c r="D467" s="28"/>
      <c r="E467" s="28" t="s">
        <v>4</v>
      </c>
      <c r="F467" s="28"/>
      <c r="G467" s="51" t="s">
        <v>4</v>
      </c>
      <c r="H467" s="28"/>
      <c r="I467" s="28" t="s">
        <v>4</v>
      </c>
      <c r="J467" s="28"/>
      <c r="K467" s="28" t="s">
        <v>4</v>
      </c>
      <c r="L467" s="28" t="s">
        <v>454</v>
      </c>
      <c r="M467" s="28"/>
      <c r="N467" s="28"/>
      <c r="O467" s="28" t="s">
        <v>4</v>
      </c>
      <c r="P467" s="51"/>
      <c r="Q467" s="28" t="s">
        <v>4</v>
      </c>
      <c r="R467" s="28"/>
      <c r="S467" s="28" t="s">
        <v>4</v>
      </c>
      <c r="T467" s="28"/>
      <c r="U467" s="28" t="s">
        <v>4</v>
      </c>
      <c r="V467" s="28"/>
      <c r="W467" s="28" t="s">
        <v>4</v>
      </c>
      <c r="X467" s="28"/>
      <c r="Y467" s="28" t="s">
        <v>4</v>
      </c>
      <c r="Z467" s="10" t="str">
        <f>IF(AND('Section 8'!$L$4=No,OR($BG467=FALSE,$BH467=FALSE)),Tab_NotReq,
IF(AND($A467="",$B467="",$D467="",$F467="",$H467="",$J467="",$P467="",$X467="",$AB467="",$AC467=""),"",
IF(COUNTIF($AB467:$BC467,Incomplete)&gt;=1,Incomplete_or_multiple_errors&amp;": "&amp;INDEX($AB$2:$BC$4,1,MATCH(Incomplete,$AB467:$BC467,0)),Complete)))</f>
        <v/>
      </c>
      <c r="AA467" s="27"/>
      <c r="AB467" s="10" t="str">
        <f t="shared" si="215"/>
        <v/>
      </c>
      <c r="AC467" s="10" t="str">
        <f>IF($AC$1=No,"",
IF(OR(BG467=FALSE,BH467=FALSE),"",
IF(AND(SUMPRODUCT(--(BI467:BI$1003=TRUE))=0,SUMPRODUCT(--(BJ467:BJ$1003=TRUE))=0),"",Incomplete)))</f>
        <v/>
      </c>
      <c r="AD467" s="10" t="str">
        <f t="shared" si="216"/>
        <v/>
      </c>
      <c r="AE467" s="10"/>
      <c r="AF467" s="10" t="str" cm="1">
        <f t="array" ref="AF467">IF(AF$1=No,"",IF(ISBLANK($A467)=TRUE,"",
IF(SUMPRODUCT(--('Section 11'!$C$4:$C$337=$A467))=0,Incomplete,Complete)))</f>
        <v/>
      </c>
      <c r="AG467" s="10" t="str">
        <f t="shared" si="217"/>
        <v/>
      </c>
      <c r="AH467" s="10" t="str">
        <f t="shared" si="218"/>
        <v/>
      </c>
      <c r="AI467" s="10" t="str">
        <f t="shared" si="219"/>
        <v/>
      </c>
      <c r="AJ467" s="10" t="str">
        <f t="shared" si="220"/>
        <v/>
      </c>
      <c r="AK467" s="10" t="str">
        <f t="shared" si="221"/>
        <v/>
      </c>
      <c r="AL467" s="10" t="str">
        <f t="shared" si="222"/>
        <v/>
      </c>
      <c r="AM467" s="10" t="str">
        <f t="shared" si="223"/>
        <v/>
      </c>
      <c r="AN467" s="10" t="str">
        <f t="shared" si="224"/>
        <v/>
      </c>
      <c r="AO467" s="10" t="str">
        <f t="shared" si="225"/>
        <v/>
      </c>
      <c r="AP467" s="10" t="str">
        <f t="shared" si="226"/>
        <v/>
      </c>
      <c r="AQ467" s="10" t="str">
        <f t="shared" si="227"/>
        <v/>
      </c>
      <c r="AR467" s="10" t="str">
        <f t="shared" si="228"/>
        <v/>
      </c>
      <c r="AS467" s="10" t="str">
        <f t="shared" si="229"/>
        <v/>
      </c>
      <c r="AT467" s="10" t="str">
        <f t="shared" si="230"/>
        <v/>
      </c>
      <c r="AU467" s="10" t="str">
        <f t="shared" si="231"/>
        <v/>
      </c>
      <c r="AV467" s="10" t="str">
        <f t="shared" si="232"/>
        <v/>
      </c>
      <c r="AW467" s="10" t="str">
        <f t="shared" si="233"/>
        <v/>
      </c>
      <c r="AX467" s="10" t="str">
        <f t="shared" si="234"/>
        <v/>
      </c>
      <c r="AY467" s="10" t="str">
        <f t="shared" si="235"/>
        <v/>
      </c>
      <c r="AZ467" s="10" t="str">
        <f t="shared" si="236"/>
        <v/>
      </c>
      <c r="BA467" s="10" t="str">
        <f t="shared" si="237"/>
        <v/>
      </c>
      <c r="BB467" s="10" t="str">
        <f t="shared" si="238"/>
        <v/>
      </c>
      <c r="BC467" s="10" t="str">
        <f t="shared" si="239"/>
        <v/>
      </c>
      <c r="BD467" s="10"/>
      <c r="BE467" s="10" t="str">
        <f t="shared" si="240"/>
        <v/>
      </c>
      <c r="BG467" s="10" t="b">
        <f t="shared" si="243"/>
        <v>1</v>
      </c>
      <c r="BH467" s="10" t="b">
        <f t="shared" si="241"/>
        <v>1</v>
      </c>
      <c r="BI467" s="10" t="b">
        <f t="shared" si="244"/>
        <v>0</v>
      </c>
      <c r="BJ467" s="10" t="b">
        <f t="shared" si="242"/>
        <v>0</v>
      </c>
    </row>
    <row r="468" spans="1:62" x14ac:dyDescent="0.35">
      <c r="A468" s="51"/>
      <c r="B468" s="28"/>
      <c r="C468" s="28" t="s">
        <v>4</v>
      </c>
      <c r="D468" s="28"/>
      <c r="E468" s="28" t="s">
        <v>4</v>
      </c>
      <c r="F468" s="28"/>
      <c r="G468" s="51" t="s">
        <v>4</v>
      </c>
      <c r="H468" s="28"/>
      <c r="I468" s="28" t="s">
        <v>4</v>
      </c>
      <c r="J468" s="28"/>
      <c r="K468" s="28" t="s">
        <v>4</v>
      </c>
      <c r="L468" s="28" t="s">
        <v>454</v>
      </c>
      <c r="M468" s="28"/>
      <c r="N468" s="28"/>
      <c r="O468" s="28" t="s">
        <v>4</v>
      </c>
      <c r="P468" s="51"/>
      <c r="Q468" s="28" t="s">
        <v>4</v>
      </c>
      <c r="R468" s="28"/>
      <c r="S468" s="28" t="s">
        <v>4</v>
      </c>
      <c r="T468" s="28"/>
      <c r="U468" s="28" t="s">
        <v>4</v>
      </c>
      <c r="V468" s="28"/>
      <c r="W468" s="28" t="s">
        <v>4</v>
      </c>
      <c r="X468" s="28"/>
      <c r="Y468" s="28" t="s">
        <v>4</v>
      </c>
      <c r="Z468" s="10" t="str">
        <f>IF(AND('Section 8'!$L$4=No,OR($BG468=FALSE,$BH468=FALSE)),Tab_NotReq,
IF(AND($A468="",$B468="",$D468="",$F468="",$H468="",$J468="",$P468="",$X468="",$AB468="",$AC468=""),"",
IF(COUNTIF($AB468:$BC468,Incomplete)&gt;=1,Incomplete_or_multiple_errors&amp;": "&amp;INDEX($AB$2:$BC$4,1,MATCH(Incomplete,$AB468:$BC468,0)),Complete)))</f>
        <v/>
      </c>
      <c r="AA468" s="27"/>
      <c r="AB468" s="10" t="str">
        <f t="shared" si="215"/>
        <v/>
      </c>
      <c r="AC468" s="10" t="str">
        <f>IF($AC$1=No,"",
IF(OR(BG468=FALSE,BH468=FALSE),"",
IF(AND(SUMPRODUCT(--(BI468:BI$1003=TRUE))=0,SUMPRODUCT(--(BJ468:BJ$1003=TRUE))=0),"",Incomplete)))</f>
        <v/>
      </c>
      <c r="AD468" s="10" t="str">
        <f t="shared" si="216"/>
        <v/>
      </c>
      <c r="AE468" s="10"/>
      <c r="AF468" s="10" t="str" cm="1">
        <f t="array" ref="AF468">IF(AF$1=No,"",IF(ISBLANK($A468)=TRUE,"",
IF(SUMPRODUCT(--('Section 11'!$C$4:$C$337=$A468))=0,Incomplete,Complete)))</f>
        <v/>
      </c>
      <c r="AG468" s="10" t="str">
        <f t="shared" si="217"/>
        <v/>
      </c>
      <c r="AH468" s="10" t="str">
        <f t="shared" si="218"/>
        <v/>
      </c>
      <c r="AI468" s="10" t="str">
        <f t="shared" si="219"/>
        <v/>
      </c>
      <c r="AJ468" s="10" t="str">
        <f t="shared" si="220"/>
        <v/>
      </c>
      <c r="AK468" s="10" t="str">
        <f t="shared" si="221"/>
        <v/>
      </c>
      <c r="AL468" s="10" t="str">
        <f t="shared" si="222"/>
        <v/>
      </c>
      <c r="AM468" s="10" t="str">
        <f t="shared" si="223"/>
        <v/>
      </c>
      <c r="AN468" s="10" t="str">
        <f t="shared" si="224"/>
        <v/>
      </c>
      <c r="AO468" s="10" t="str">
        <f t="shared" si="225"/>
        <v/>
      </c>
      <c r="AP468" s="10" t="str">
        <f t="shared" si="226"/>
        <v/>
      </c>
      <c r="AQ468" s="10" t="str">
        <f t="shared" si="227"/>
        <v/>
      </c>
      <c r="AR468" s="10" t="str">
        <f t="shared" si="228"/>
        <v/>
      </c>
      <c r="AS468" s="10" t="str">
        <f t="shared" si="229"/>
        <v/>
      </c>
      <c r="AT468" s="10" t="str">
        <f t="shared" si="230"/>
        <v/>
      </c>
      <c r="AU468" s="10" t="str">
        <f t="shared" si="231"/>
        <v/>
      </c>
      <c r="AV468" s="10" t="str">
        <f t="shared" si="232"/>
        <v/>
      </c>
      <c r="AW468" s="10" t="str">
        <f t="shared" si="233"/>
        <v/>
      </c>
      <c r="AX468" s="10" t="str">
        <f t="shared" si="234"/>
        <v/>
      </c>
      <c r="AY468" s="10" t="str">
        <f t="shared" si="235"/>
        <v/>
      </c>
      <c r="AZ468" s="10" t="str">
        <f t="shared" si="236"/>
        <v/>
      </c>
      <c r="BA468" s="10" t="str">
        <f t="shared" si="237"/>
        <v/>
      </c>
      <c r="BB468" s="10" t="str">
        <f t="shared" si="238"/>
        <v/>
      </c>
      <c r="BC468" s="10" t="str">
        <f t="shared" si="239"/>
        <v/>
      </c>
      <c r="BD468" s="10"/>
      <c r="BE468" s="10" t="str">
        <f t="shared" si="240"/>
        <v/>
      </c>
      <c r="BG468" s="10" t="b">
        <f t="shared" si="243"/>
        <v>1</v>
      </c>
      <c r="BH468" s="10" t="b">
        <f t="shared" si="241"/>
        <v>1</v>
      </c>
      <c r="BI468" s="10" t="b">
        <f t="shared" si="244"/>
        <v>0</v>
      </c>
      <c r="BJ468" s="10" t="b">
        <f t="shared" si="242"/>
        <v>0</v>
      </c>
    </row>
    <row r="469" spans="1:62" x14ac:dyDescent="0.35">
      <c r="A469" s="51"/>
      <c r="B469" s="28"/>
      <c r="C469" s="28" t="s">
        <v>4</v>
      </c>
      <c r="D469" s="28"/>
      <c r="E469" s="28" t="s">
        <v>4</v>
      </c>
      <c r="F469" s="28"/>
      <c r="G469" s="51" t="s">
        <v>4</v>
      </c>
      <c r="H469" s="28"/>
      <c r="I469" s="28" t="s">
        <v>4</v>
      </c>
      <c r="J469" s="28"/>
      <c r="K469" s="28" t="s">
        <v>4</v>
      </c>
      <c r="L469" s="28" t="s">
        <v>454</v>
      </c>
      <c r="M469" s="28"/>
      <c r="N469" s="28"/>
      <c r="O469" s="28" t="s">
        <v>4</v>
      </c>
      <c r="P469" s="51"/>
      <c r="Q469" s="28" t="s">
        <v>4</v>
      </c>
      <c r="R469" s="28"/>
      <c r="S469" s="28" t="s">
        <v>4</v>
      </c>
      <c r="T469" s="28"/>
      <c r="U469" s="28" t="s">
        <v>4</v>
      </c>
      <c r="V469" s="28"/>
      <c r="W469" s="28" t="s">
        <v>4</v>
      </c>
      <c r="X469" s="28"/>
      <c r="Y469" s="28" t="s">
        <v>4</v>
      </c>
      <c r="Z469" s="10" t="str">
        <f>IF(AND('Section 8'!$L$4=No,OR($BG469=FALSE,$BH469=FALSE)),Tab_NotReq,
IF(AND($A469="",$B469="",$D469="",$F469="",$H469="",$J469="",$P469="",$X469="",$AB469="",$AC469=""),"",
IF(COUNTIF($AB469:$BC469,Incomplete)&gt;=1,Incomplete_or_multiple_errors&amp;": "&amp;INDEX($AB$2:$BC$4,1,MATCH(Incomplete,$AB469:$BC469,0)),Complete)))</f>
        <v/>
      </c>
      <c r="AA469" s="27"/>
      <c r="AB469" s="10" t="str">
        <f t="shared" si="215"/>
        <v/>
      </c>
      <c r="AC469" s="10" t="str">
        <f>IF($AC$1=No,"",
IF(OR(BG469=FALSE,BH469=FALSE),"",
IF(AND(SUMPRODUCT(--(BI469:BI$1003=TRUE))=0,SUMPRODUCT(--(BJ469:BJ$1003=TRUE))=0),"",Incomplete)))</f>
        <v/>
      </c>
      <c r="AD469" s="10" t="str">
        <f t="shared" si="216"/>
        <v/>
      </c>
      <c r="AE469" s="10"/>
      <c r="AF469" s="10" t="str" cm="1">
        <f t="array" ref="AF469">IF(AF$1=No,"",IF(ISBLANK($A469)=TRUE,"",
IF(SUMPRODUCT(--('Section 11'!$C$4:$C$337=$A469))=0,Incomplete,Complete)))</f>
        <v/>
      </c>
      <c r="AG469" s="10" t="str">
        <f t="shared" si="217"/>
        <v/>
      </c>
      <c r="AH469" s="10" t="str">
        <f t="shared" si="218"/>
        <v/>
      </c>
      <c r="AI469" s="10" t="str">
        <f t="shared" si="219"/>
        <v/>
      </c>
      <c r="AJ469" s="10" t="str">
        <f t="shared" si="220"/>
        <v/>
      </c>
      <c r="AK469" s="10" t="str">
        <f t="shared" si="221"/>
        <v/>
      </c>
      <c r="AL469" s="10" t="str">
        <f t="shared" si="222"/>
        <v/>
      </c>
      <c r="AM469" s="10" t="str">
        <f t="shared" si="223"/>
        <v/>
      </c>
      <c r="AN469" s="10" t="str">
        <f t="shared" si="224"/>
        <v/>
      </c>
      <c r="AO469" s="10" t="str">
        <f t="shared" si="225"/>
        <v/>
      </c>
      <c r="AP469" s="10" t="str">
        <f t="shared" si="226"/>
        <v/>
      </c>
      <c r="AQ469" s="10" t="str">
        <f t="shared" si="227"/>
        <v/>
      </c>
      <c r="AR469" s="10" t="str">
        <f t="shared" si="228"/>
        <v/>
      </c>
      <c r="AS469" s="10" t="str">
        <f t="shared" si="229"/>
        <v/>
      </c>
      <c r="AT469" s="10" t="str">
        <f t="shared" si="230"/>
        <v/>
      </c>
      <c r="AU469" s="10" t="str">
        <f t="shared" si="231"/>
        <v/>
      </c>
      <c r="AV469" s="10" t="str">
        <f t="shared" si="232"/>
        <v/>
      </c>
      <c r="AW469" s="10" t="str">
        <f t="shared" si="233"/>
        <v/>
      </c>
      <c r="AX469" s="10" t="str">
        <f t="shared" si="234"/>
        <v/>
      </c>
      <c r="AY469" s="10" t="str">
        <f t="shared" si="235"/>
        <v/>
      </c>
      <c r="AZ469" s="10" t="str">
        <f t="shared" si="236"/>
        <v/>
      </c>
      <c r="BA469" s="10" t="str">
        <f t="shared" si="237"/>
        <v/>
      </c>
      <c r="BB469" s="10" t="str">
        <f t="shared" si="238"/>
        <v/>
      </c>
      <c r="BC469" s="10" t="str">
        <f t="shared" si="239"/>
        <v/>
      </c>
      <c r="BD469" s="10"/>
      <c r="BE469" s="10" t="str">
        <f t="shared" si="240"/>
        <v/>
      </c>
      <c r="BG469" s="10" t="b">
        <f t="shared" si="243"/>
        <v>1</v>
      </c>
      <c r="BH469" s="10" t="b">
        <f t="shared" si="241"/>
        <v>1</v>
      </c>
      <c r="BI469" s="10" t="b">
        <f t="shared" si="244"/>
        <v>0</v>
      </c>
      <c r="BJ469" s="10" t="b">
        <f t="shared" si="242"/>
        <v>0</v>
      </c>
    </row>
    <row r="470" spans="1:62" x14ac:dyDescent="0.35">
      <c r="A470" s="51"/>
      <c r="B470" s="28"/>
      <c r="C470" s="28" t="s">
        <v>4</v>
      </c>
      <c r="D470" s="28"/>
      <c r="E470" s="28" t="s">
        <v>4</v>
      </c>
      <c r="F470" s="28"/>
      <c r="G470" s="51" t="s">
        <v>4</v>
      </c>
      <c r="H470" s="28"/>
      <c r="I470" s="28" t="s">
        <v>4</v>
      </c>
      <c r="J470" s="28"/>
      <c r="K470" s="28" t="s">
        <v>4</v>
      </c>
      <c r="L470" s="28" t="s">
        <v>454</v>
      </c>
      <c r="M470" s="28"/>
      <c r="N470" s="28"/>
      <c r="O470" s="28" t="s">
        <v>4</v>
      </c>
      <c r="P470" s="51"/>
      <c r="Q470" s="28" t="s">
        <v>4</v>
      </c>
      <c r="R470" s="28"/>
      <c r="S470" s="28" t="s">
        <v>4</v>
      </c>
      <c r="T470" s="28"/>
      <c r="U470" s="28" t="s">
        <v>4</v>
      </c>
      <c r="V470" s="28"/>
      <c r="W470" s="28" t="s">
        <v>4</v>
      </c>
      <c r="X470" s="28"/>
      <c r="Y470" s="28" t="s">
        <v>4</v>
      </c>
      <c r="Z470" s="10" t="str">
        <f>IF(AND('Section 8'!$L$4=No,OR($BG470=FALSE,$BH470=FALSE)),Tab_NotReq,
IF(AND($A470="",$B470="",$D470="",$F470="",$H470="",$J470="",$P470="",$X470="",$AB470="",$AC470=""),"",
IF(COUNTIF($AB470:$BC470,Incomplete)&gt;=1,Incomplete_or_multiple_errors&amp;": "&amp;INDEX($AB$2:$BC$4,1,MATCH(Incomplete,$AB470:$BC470,0)),Complete)))</f>
        <v/>
      </c>
      <c r="AA470" s="27"/>
      <c r="AB470" s="10" t="str">
        <f t="shared" si="215"/>
        <v/>
      </c>
      <c r="AC470" s="10" t="str">
        <f>IF($AC$1=No,"",
IF(OR(BG470=FALSE,BH470=FALSE),"",
IF(AND(SUMPRODUCT(--(BI470:BI$1003=TRUE))=0,SUMPRODUCT(--(BJ470:BJ$1003=TRUE))=0),"",Incomplete)))</f>
        <v/>
      </c>
      <c r="AD470" s="10" t="str">
        <f t="shared" si="216"/>
        <v/>
      </c>
      <c r="AE470" s="10"/>
      <c r="AF470" s="10" t="str" cm="1">
        <f t="array" ref="AF470">IF(AF$1=No,"",IF(ISBLANK($A470)=TRUE,"",
IF(SUMPRODUCT(--('Section 11'!$C$4:$C$337=$A470))=0,Incomplete,Complete)))</f>
        <v/>
      </c>
      <c r="AG470" s="10" t="str">
        <f t="shared" si="217"/>
        <v/>
      </c>
      <c r="AH470" s="10" t="str">
        <f t="shared" si="218"/>
        <v/>
      </c>
      <c r="AI470" s="10" t="str">
        <f t="shared" si="219"/>
        <v/>
      </c>
      <c r="AJ470" s="10" t="str">
        <f t="shared" si="220"/>
        <v/>
      </c>
      <c r="AK470" s="10" t="str">
        <f t="shared" si="221"/>
        <v/>
      </c>
      <c r="AL470" s="10" t="str">
        <f t="shared" si="222"/>
        <v/>
      </c>
      <c r="AM470" s="10" t="str">
        <f t="shared" si="223"/>
        <v/>
      </c>
      <c r="AN470" s="10" t="str">
        <f t="shared" si="224"/>
        <v/>
      </c>
      <c r="AO470" s="10" t="str">
        <f t="shared" si="225"/>
        <v/>
      </c>
      <c r="AP470" s="10" t="str">
        <f t="shared" si="226"/>
        <v/>
      </c>
      <c r="AQ470" s="10" t="str">
        <f t="shared" si="227"/>
        <v/>
      </c>
      <c r="AR470" s="10" t="str">
        <f t="shared" si="228"/>
        <v/>
      </c>
      <c r="AS470" s="10" t="str">
        <f t="shared" si="229"/>
        <v/>
      </c>
      <c r="AT470" s="10" t="str">
        <f t="shared" si="230"/>
        <v/>
      </c>
      <c r="AU470" s="10" t="str">
        <f t="shared" si="231"/>
        <v/>
      </c>
      <c r="AV470" s="10" t="str">
        <f t="shared" si="232"/>
        <v/>
      </c>
      <c r="AW470" s="10" t="str">
        <f t="shared" si="233"/>
        <v/>
      </c>
      <c r="AX470" s="10" t="str">
        <f t="shared" si="234"/>
        <v/>
      </c>
      <c r="AY470" s="10" t="str">
        <f t="shared" si="235"/>
        <v/>
      </c>
      <c r="AZ470" s="10" t="str">
        <f t="shared" si="236"/>
        <v/>
      </c>
      <c r="BA470" s="10" t="str">
        <f t="shared" si="237"/>
        <v/>
      </c>
      <c r="BB470" s="10" t="str">
        <f t="shared" si="238"/>
        <v/>
      </c>
      <c r="BC470" s="10" t="str">
        <f t="shared" si="239"/>
        <v/>
      </c>
      <c r="BD470" s="10"/>
      <c r="BE470" s="10" t="str">
        <f t="shared" si="240"/>
        <v/>
      </c>
      <c r="BG470" s="10" t="b">
        <f t="shared" si="243"/>
        <v>1</v>
      </c>
      <c r="BH470" s="10" t="b">
        <f t="shared" si="241"/>
        <v>1</v>
      </c>
      <c r="BI470" s="10" t="b">
        <f t="shared" si="244"/>
        <v>0</v>
      </c>
      <c r="BJ470" s="10" t="b">
        <f t="shared" si="242"/>
        <v>0</v>
      </c>
    </row>
    <row r="471" spans="1:62" x14ac:dyDescent="0.35">
      <c r="A471" s="51"/>
      <c r="B471" s="28"/>
      <c r="C471" s="28" t="s">
        <v>4</v>
      </c>
      <c r="D471" s="28"/>
      <c r="E471" s="28" t="s">
        <v>4</v>
      </c>
      <c r="F471" s="28"/>
      <c r="G471" s="51" t="s">
        <v>4</v>
      </c>
      <c r="H471" s="28"/>
      <c r="I471" s="28" t="s">
        <v>4</v>
      </c>
      <c r="J471" s="28"/>
      <c r="K471" s="28" t="s">
        <v>4</v>
      </c>
      <c r="L471" s="28" t="s">
        <v>454</v>
      </c>
      <c r="M471" s="28"/>
      <c r="N471" s="28"/>
      <c r="O471" s="28" t="s">
        <v>4</v>
      </c>
      <c r="P471" s="51"/>
      <c r="Q471" s="28" t="s">
        <v>4</v>
      </c>
      <c r="R471" s="28"/>
      <c r="S471" s="28" t="s">
        <v>4</v>
      </c>
      <c r="T471" s="28"/>
      <c r="U471" s="28" t="s">
        <v>4</v>
      </c>
      <c r="V471" s="28"/>
      <c r="W471" s="28" t="s">
        <v>4</v>
      </c>
      <c r="X471" s="28"/>
      <c r="Y471" s="28" t="s">
        <v>4</v>
      </c>
      <c r="Z471" s="10" t="str">
        <f>IF(AND('Section 8'!$L$4=No,OR($BG471=FALSE,$BH471=FALSE)),Tab_NotReq,
IF(AND($A471="",$B471="",$D471="",$F471="",$H471="",$J471="",$P471="",$X471="",$AB471="",$AC471=""),"",
IF(COUNTIF($AB471:$BC471,Incomplete)&gt;=1,Incomplete_or_multiple_errors&amp;": "&amp;INDEX($AB$2:$BC$4,1,MATCH(Incomplete,$AB471:$BC471,0)),Complete)))</f>
        <v/>
      </c>
      <c r="AA471" s="27"/>
      <c r="AB471" s="10" t="str">
        <f t="shared" si="215"/>
        <v/>
      </c>
      <c r="AC471" s="10" t="str">
        <f>IF($AC$1=No,"",
IF(OR(BG471=FALSE,BH471=FALSE),"",
IF(AND(SUMPRODUCT(--(BI471:BI$1003=TRUE))=0,SUMPRODUCT(--(BJ471:BJ$1003=TRUE))=0),"",Incomplete)))</f>
        <v/>
      </c>
      <c r="AD471" s="10" t="str">
        <f t="shared" si="216"/>
        <v/>
      </c>
      <c r="AE471" s="10"/>
      <c r="AF471" s="10" t="str" cm="1">
        <f t="array" ref="AF471">IF(AF$1=No,"",IF(ISBLANK($A471)=TRUE,"",
IF(SUMPRODUCT(--('Section 11'!$C$4:$C$337=$A471))=0,Incomplete,Complete)))</f>
        <v/>
      </c>
      <c r="AG471" s="10" t="str">
        <f t="shared" si="217"/>
        <v/>
      </c>
      <c r="AH471" s="10" t="str">
        <f t="shared" si="218"/>
        <v/>
      </c>
      <c r="AI471" s="10" t="str">
        <f t="shared" si="219"/>
        <v/>
      </c>
      <c r="AJ471" s="10" t="str">
        <f t="shared" si="220"/>
        <v/>
      </c>
      <c r="AK471" s="10" t="str">
        <f t="shared" si="221"/>
        <v/>
      </c>
      <c r="AL471" s="10" t="str">
        <f t="shared" si="222"/>
        <v/>
      </c>
      <c r="AM471" s="10" t="str">
        <f t="shared" si="223"/>
        <v/>
      </c>
      <c r="AN471" s="10" t="str">
        <f t="shared" si="224"/>
        <v/>
      </c>
      <c r="AO471" s="10" t="str">
        <f t="shared" si="225"/>
        <v/>
      </c>
      <c r="AP471" s="10" t="str">
        <f t="shared" si="226"/>
        <v/>
      </c>
      <c r="AQ471" s="10" t="str">
        <f t="shared" si="227"/>
        <v/>
      </c>
      <c r="AR471" s="10" t="str">
        <f t="shared" si="228"/>
        <v/>
      </c>
      <c r="AS471" s="10" t="str">
        <f t="shared" si="229"/>
        <v/>
      </c>
      <c r="AT471" s="10" t="str">
        <f t="shared" si="230"/>
        <v/>
      </c>
      <c r="AU471" s="10" t="str">
        <f t="shared" si="231"/>
        <v/>
      </c>
      <c r="AV471" s="10" t="str">
        <f t="shared" si="232"/>
        <v/>
      </c>
      <c r="AW471" s="10" t="str">
        <f t="shared" si="233"/>
        <v/>
      </c>
      <c r="AX471" s="10" t="str">
        <f t="shared" si="234"/>
        <v/>
      </c>
      <c r="AY471" s="10" t="str">
        <f t="shared" si="235"/>
        <v/>
      </c>
      <c r="AZ471" s="10" t="str">
        <f t="shared" si="236"/>
        <v/>
      </c>
      <c r="BA471" s="10" t="str">
        <f t="shared" si="237"/>
        <v/>
      </c>
      <c r="BB471" s="10" t="str">
        <f t="shared" si="238"/>
        <v/>
      </c>
      <c r="BC471" s="10" t="str">
        <f t="shared" si="239"/>
        <v/>
      </c>
      <c r="BD471" s="10"/>
      <c r="BE471" s="10" t="str">
        <f t="shared" si="240"/>
        <v/>
      </c>
      <c r="BG471" s="10" t="b">
        <f t="shared" si="243"/>
        <v>1</v>
      </c>
      <c r="BH471" s="10" t="b">
        <f t="shared" si="241"/>
        <v>1</v>
      </c>
      <c r="BI471" s="10" t="b">
        <f t="shared" si="244"/>
        <v>0</v>
      </c>
      <c r="BJ471" s="10" t="b">
        <f t="shared" si="242"/>
        <v>0</v>
      </c>
    </row>
    <row r="472" spans="1:62" x14ac:dyDescent="0.35">
      <c r="A472" s="51"/>
      <c r="B472" s="28"/>
      <c r="C472" s="28" t="s">
        <v>4</v>
      </c>
      <c r="D472" s="28"/>
      <c r="E472" s="28" t="s">
        <v>4</v>
      </c>
      <c r="F472" s="28"/>
      <c r="G472" s="51" t="s">
        <v>4</v>
      </c>
      <c r="H472" s="28"/>
      <c r="I472" s="28" t="s">
        <v>4</v>
      </c>
      <c r="J472" s="28"/>
      <c r="K472" s="28" t="s">
        <v>4</v>
      </c>
      <c r="L472" s="28" t="s">
        <v>454</v>
      </c>
      <c r="M472" s="28"/>
      <c r="N472" s="28"/>
      <c r="O472" s="28" t="s">
        <v>4</v>
      </c>
      <c r="P472" s="51"/>
      <c r="Q472" s="28" t="s">
        <v>4</v>
      </c>
      <c r="R472" s="28"/>
      <c r="S472" s="28" t="s">
        <v>4</v>
      </c>
      <c r="T472" s="28"/>
      <c r="U472" s="28" t="s">
        <v>4</v>
      </c>
      <c r="V472" s="28"/>
      <c r="W472" s="28" t="s">
        <v>4</v>
      </c>
      <c r="X472" s="28"/>
      <c r="Y472" s="28" t="s">
        <v>4</v>
      </c>
      <c r="Z472" s="10" t="str">
        <f>IF(AND('Section 8'!$L$4=No,OR($BG472=FALSE,$BH472=FALSE)),Tab_NotReq,
IF(AND($A472="",$B472="",$D472="",$F472="",$H472="",$J472="",$P472="",$X472="",$AB472="",$AC472=""),"",
IF(COUNTIF($AB472:$BC472,Incomplete)&gt;=1,Incomplete_or_multiple_errors&amp;": "&amp;INDEX($AB$2:$BC$4,1,MATCH(Incomplete,$AB472:$BC472,0)),Complete)))</f>
        <v/>
      </c>
      <c r="AA472" s="27"/>
      <c r="AB472" s="10" t="str">
        <f t="shared" si="215"/>
        <v/>
      </c>
      <c r="AC472" s="10" t="str">
        <f>IF($AC$1=No,"",
IF(OR(BG472=FALSE,BH472=FALSE),"",
IF(AND(SUMPRODUCT(--(BI472:BI$1003=TRUE))=0,SUMPRODUCT(--(BJ472:BJ$1003=TRUE))=0),"",Incomplete)))</f>
        <v/>
      </c>
      <c r="AD472" s="10" t="str">
        <f t="shared" si="216"/>
        <v/>
      </c>
      <c r="AE472" s="10"/>
      <c r="AF472" s="10" t="str" cm="1">
        <f t="array" ref="AF472">IF(AF$1=No,"",IF(ISBLANK($A472)=TRUE,"",
IF(SUMPRODUCT(--('Section 11'!$C$4:$C$337=$A472))=0,Incomplete,Complete)))</f>
        <v/>
      </c>
      <c r="AG472" s="10" t="str">
        <f t="shared" si="217"/>
        <v/>
      </c>
      <c r="AH472" s="10" t="str">
        <f t="shared" si="218"/>
        <v/>
      </c>
      <c r="AI472" s="10" t="str">
        <f t="shared" si="219"/>
        <v/>
      </c>
      <c r="AJ472" s="10" t="str">
        <f t="shared" si="220"/>
        <v/>
      </c>
      <c r="AK472" s="10" t="str">
        <f t="shared" si="221"/>
        <v/>
      </c>
      <c r="AL472" s="10" t="str">
        <f t="shared" si="222"/>
        <v/>
      </c>
      <c r="AM472" s="10" t="str">
        <f t="shared" si="223"/>
        <v/>
      </c>
      <c r="AN472" s="10" t="str">
        <f t="shared" si="224"/>
        <v/>
      </c>
      <c r="AO472" s="10" t="str">
        <f t="shared" si="225"/>
        <v/>
      </c>
      <c r="AP472" s="10" t="str">
        <f t="shared" si="226"/>
        <v/>
      </c>
      <c r="AQ472" s="10" t="str">
        <f t="shared" si="227"/>
        <v/>
      </c>
      <c r="AR472" s="10" t="str">
        <f t="shared" si="228"/>
        <v/>
      </c>
      <c r="AS472" s="10" t="str">
        <f t="shared" si="229"/>
        <v/>
      </c>
      <c r="AT472" s="10" t="str">
        <f t="shared" si="230"/>
        <v/>
      </c>
      <c r="AU472" s="10" t="str">
        <f t="shared" si="231"/>
        <v/>
      </c>
      <c r="AV472" s="10" t="str">
        <f t="shared" si="232"/>
        <v/>
      </c>
      <c r="AW472" s="10" t="str">
        <f t="shared" si="233"/>
        <v/>
      </c>
      <c r="AX472" s="10" t="str">
        <f t="shared" si="234"/>
        <v/>
      </c>
      <c r="AY472" s="10" t="str">
        <f t="shared" si="235"/>
        <v/>
      </c>
      <c r="AZ472" s="10" t="str">
        <f t="shared" si="236"/>
        <v/>
      </c>
      <c r="BA472" s="10" t="str">
        <f t="shared" si="237"/>
        <v/>
      </c>
      <c r="BB472" s="10" t="str">
        <f t="shared" si="238"/>
        <v/>
      </c>
      <c r="BC472" s="10" t="str">
        <f t="shared" si="239"/>
        <v/>
      </c>
      <c r="BD472" s="10"/>
      <c r="BE472" s="10" t="str">
        <f t="shared" si="240"/>
        <v/>
      </c>
      <c r="BG472" s="10" t="b">
        <f t="shared" si="243"/>
        <v>1</v>
      </c>
      <c r="BH472" s="10" t="b">
        <f t="shared" si="241"/>
        <v>1</v>
      </c>
      <c r="BI472" s="10" t="b">
        <f t="shared" si="244"/>
        <v>0</v>
      </c>
      <c r="BJ472" s="10" t="b">
        <f t="shared" si="242"/>
        <v>0</v>
      </c>
    </row>
    <row r="473" spans="1:62" x14ac:dyDescent="0.35">
      <c r="A473" s="51"/>
      <c r="B473" s="28"/>
      <c r="C473" s="28" t="s">
        <v>4</v>
      </c>
      <c r="D473" s="28"/>
      <c r="E473" s="28" t="s">
        <v>4</v>
      </c>
      <c r="F473" s="28"/>
      <c r="G473" s="51" t="s">
        <v>4</v>
      </c>
      <c r="H473" s="28"/>
      <c r="I473" s="28" t="s">
        <v>4</v>
      </c>
      <c r="J473" s="28"/>
      <c r="K473" s="28" t="s">
        <v>4</v>
      </c>
      <c r="L473" s="28" t="s">
        <v>454</v>
      </c>
      <c r="M473" s="28"/>
      <c r="N473" s="28"/>
      <c r="O473" s="28" t="s">
        <v>4</v>
      </c>
      <c r="P473" s="51"/>
      <c r="Q473" s="28" t="s">
        <v>4</v>
      </c>
      <c r="R473" s="28"/>
      <c r="S473" s="28" t="s">
        <v>4</v>
      </c>
      <c r="T473" s="28"/>
      <c r="U473" s="28" t="s">
        <v>4</v>
      </c>
      <c r="V473" s="28"/>
      <c r="W473" s="28" t="s">
        <v>4</v>
      </c>
      <c r="X473" s="28"/>
      <c r="Y473" s="28" t="s">
        <v>4</v>
      </c>
      <c r="Z473" s="10" t="str">
        <f>IF(AND('Section 8'!$L$4=No,OR($BG473=FALSE,$BH473=FALSE)),Tab_NotReq,
IF(AND($A473="",$B473="",$D473="",$F473="",$H473="",$J473="",$P473="",$X473="",$AB473="",$AC473=""),"",
IF(COUNTIF($AB473:$BC473,Incomplete)&gt;=1,Incomplete_or_multiple_errors&amp;": "&amp;INDEX($AB$2:$BC$4,1,MATCH(Incomplete,$AB473:$BC473,0)),Complete)))</f>
        <v/>
      </c>
      <c r="AA473" s="27"/>
      <c r="AB473" s="10" t="str">
        <f t="shared" si="215"/>
        <v/>
      </c>
      <c r="AC473" s="10" t="str">
        <f>IF($AC$1=No,"",
IF(OR(BG473=FALSE,BH473=FALSE),"",
IF(AND(SUMPRODUCT(--(BI473:BI$1003=TRUE))=0,SUMPRODUCT(--(BJ473:BJ$1003=TRUE))=0),"",Incomplete)))</f>
        <v/>
      </c>
      <c r="AD473" s="10" t="str">
        <f t="shared" si="216"/>
        <v/>
      </c>
      <c r="AE473" s="10"/>
      <c r="AF473" s="10" t="str" cm="1">
        <f t="array" ref="AF473">IF(AF$1=No,"",IF(ISBLANK($A473)=TRUE,"",
IF(SUMPRODUCT(--('Section 11'!$C$4:$C$337=$A473))=0,Incomplete,Complete)))</f>
        <v/>
      </c>
      <c r="AG473" s="10" t="str">
        <f t="shared" si="217"/>
        <v/>
      </c>
      <c r="AH473" s="10" t="str">
        <f t="shared" si="218"/>
        <v/>
      </c>
      <c r="AI473" s="10" t="str">
        <f t="shared" si="219"/>
        <v/>
      </c>
      <c r="AJ473" s="10" t="str">
        <f t="shared" si="220"/>
        <v/>
      </c>
      <c r="AK473" s="10" t="str">
        <f t="shared" si="221"/>
        <v/>
      </c>
      <c r="AL473" s="10" t="str">
        <f t="shared" si="222"/>
        <v/>
      </c>
      <c r="AM473" s="10" t="str">
        <f t="shared" si="223"/>
        <v/>
      </c>
      <c r="AN473" s="10" t="str">
        <f t="shared" si="224"/>
        <v/>
      </c>
      <c r="AO473" s="10" t="str">
        <f t="shared" si="225"/>
        <v/>
      </c>
      <c r="AP473" s="10" t="str">
        <f t="shared" si="226"/>
        <v/>
      </c>
      <c r="AQ473" s="10" t="str">
        <f t="shared" si="227"/>
        <v/>
      </c>
      <c r="AR473" s="10" t="str">
        <f t="shared" si="228"/>
        <v/>
      </c>
      <c r="AS473" s="10" t="str">
        <f t="shared" si="229"/>
        <v/>
      </c>
      <c r="AT473" s="10" t="str">
        <f t="shared" si="230"/>
        <v/>
      </c>
      <c r="AU473" s="10" t="str">
        <f t="shared" si="231"/>
        <v/>
      </c>
      <c r="AV473" s="10" t="str">
        <f t="shared" si="232"/>
        <v/>
      </c>
      <c r="AW473" s="10" t="str">
        <f t="shared" si="233"/>
        <v/>
      </c>
      <c r="AX473" s="10" t="str">
        <f t="shared" si="234"/>
        <v/>
      </c>
      <c r="AY473" s="10" t="str">
        <f t="shared" si="235"/>
        <v/>
      </c>
      <c r="AZ473" s="10" t="str">
        <f t="shared" si="236"/>
        <v/>
      </c>
      <c r="BA473" s="10" t="str">
        <f t="shared" si="237"/>
        <v/>
      </c>
      <c r="BB473" s="10" t="str">
        <f t="shared" si="238"/>
        <v/>
      </c>
      <c r="BC473" s="10" t="str">
        <f t="shared" si="239"/>
        <v/>
      </c>
      <c r="BD473" s="10"/>
      <c r="BE473" s="10" t="str">
        <f t="shared" si="240"/>
        <v/>
      </c>
      <c r="BG473" s="10" t="b">
        <f t="shared" si="243"/>
        <v>1</v>
      </c>
      <c r="BH473" s="10" t="b">
        <f t="shared" si="241"/>
        <v>1</v>
      </c>
      <c r="BI473" s="10" t="b">
        <f t="shared" si="244"/>
        <v>0</v>
      </c>
      <c r="BJ473" s="10" t="b">
        <f t="shared" si="242"/>
        <v>0</v>
      </c>
    </row>
    <row r="474" spans="1:62" x14ac:dyDescent="0.35">
      <c r="A474" s="51"/>
      <c r="B474" s="28"/>
      <c r="C474" s="28" t="s">
        <v>4</v>
      </c>
      <c r="D474" s="28"/>
      <c r="E474" s="28" t="s">
        <v>4</v>
      </c>
      <c r="F474" s="28"/>
      <c r="G474" s="51" t="s">
        <v>4</v>
      </c>
      <c r="H474" s="28"/>
      <c r="I474" s="28" t="s">
        <v>4</v>
      </c>
      <c r="J474" s="28"/>
      <c r="K474" s="28" t="s">
        <v>4</v>
      </c>
      <c r="L474" s="28" t="s">
        <v>454</v>
      </c>
      <c r="M474" s="28"/>
      <c r="N474" s="28"/>
      <c r="O474" s="28" t="s">
        <v>4</v>
      </c>
      <c r="P474" s="51"/>
      <c r="Q474" s="28" t="s">
        <v>4</v>
      </c>
      <c r="R474" s="28"/>
      <c r="S474" s="28" t="s">
        <v>4</v>
      </c>
      <c r="T474" s="28"/>
      <c r="U474" s="28" t="s">
        <v>4</v>
      </c>
      <c r="V474" s="28"/>
      <c r="W474" s="28" t="s">
        <v>4</v>
      </c>
      <c r="X474" s="28"/>
      <c r="Y474" s="28" t="s">
        <v>4</v>
      </c>
      <c r="Z474" s="10" t="str">
        <f>IF(AND('Section 8'!$L$4=No,OR($BG474=FALSE,$BH474=FALSE)),Tab_NotReq,
IF(AND($A474="",$B474="",$D474="",$F474="",$H474="",$J474="",$P474="",$X474="",$AB474="",$AC474=""),"",
IF(COUNTIF($AB474:$BC474,Incomplete)&gt;=1,Incomplete_or_multiple_errors&amp;": "&amp;INDEX($AB$2:$BC$4,1,MATCH(Incomplete,$AB474:$BC474,0)),Complete)))</f>
        <v/>
      </c>
      <c r="AA474" s="27"/>
      <c r="AB474" s="10" t="str">
        <f t="shared" si="215"/>
        <v/>
      </c>
      <c r="AC474" s="10" t="str">
        <f>IF($AC$1=No,"",
IF(OR(BG474=FALSE,BH474=FALSE),"",
IF(AND(SUMPRODUCT(--(BI474:BI$1003=TRUE))=0,SUMPRODUCT(--(BJ474:BJ$1003=TRUE))=0),"",Incomplete)))</f>
        <v/>
      </c>
      <c r="AD474" s="10" t="str">
        <f t="shared" si="216"/>
        <v/>
      </c>
      <c r="AE474" s="10"/>
      <c r="AF474" s="10" t="str" cm="1">
        <f t="array" ref="AF474">IF(AF$1=No,"",IF(ISBLANK($A474)=TRUE,"",
IF(SUMPRODUCT(--('Section 11'!$C$4:$C$337=$A474))=0,Incomplete,Complete)))</f>
        <v/>
      </c>
      <c r="AG474" s="10" t="str">
        <f t="shared" si="217"/>
        <v/>
      </c>
      <c r="AH474" s="10" t="str">
        <f t="shared" si="218"/>
        <v/>
      </c>
      <c r="AI474" s="10" t="str">
        <f t="shared" si="219"/>
        <v/>
      </c>
      <c r="AJ474" s="10" t="str">
        <f t="shared" si="220"/>
        <v/>
      </c>
      <c r="AK474" s="10" t="str">
        <f t="shared" si="221"/>
        <v/>
      </c>
      <c r="AL474" s="10" t="str">
        <f t="shared" si="222"/>
        <v/>
      </c>
      <c r="AM474" s="10" t="str">
        <f t="shared" si="223"/>
        <v/>
      </c>
      <c r="AN474" s="10" t="str">
        <f t="shared" si="224"/>
        <v/>
      </c>
      <c r="AO474" s="10" t="str">
        <f t="shared" si="225"/>
        <v/>
      </c>
      <c r="AP474" s="10" t="str">
        <f t="shared" si="226"/>
        <v/>
      </c>
      <c r="AQ474" s="10" t="str">
        <f t="shared" si="227"/>
        <v/>
      </c>
      <c r="AR474" s="10" t="str">
        <f t="shared" si="228"/>
        <v/>
      </c>
      <c r="AS474" s="10" t="str">
        <f t="shared" si="229"/>
        <v/>
      </c>
      <c r="AT474" s="10" t="str">
        <f t="shared" si="230"/>
        <v/>
      </c>
      <c r="AU474" s="10" t="str">
        <f t="shared" si="231"/>
        <v/>
      </c>
      <c r="AV474" s="10" t="str">
        <f t="shared" si="232"/>
        <v/>
      </c>
      <c r="AW474" s="10" t="str">
        <f t="shared" si="233"/>
        <v/>
      </c>
      <c r="AX474" s="10" t="str">
        <f t="shared" si="234"/>
        <v/>
      </c>
      <c r="AY474" s="10" t="str">
        <f t="shared" si="235"/>
        <v/>
      </c>
      <c r="AZ474" s="10" t="str">
        <f t="shared" si="236"/>
        <v/>
      </c>
      <c r="BA474" s="10" t="str">
        <f t="shared" si="237"/>
        <v/>
      </c>
      <c r="BB474" s="10" t="str">
        <f t="shared" si="238"/>
        <v/>
      </c>
      <c r="BC474" s="10" t="str">
        <f t="shared" si="239"/>
        <v/>
      </c>
      <c r="BD474" s="10"/>
      <c r="BE474" s="10" t="str">
        <f t="shared" si="240"/>
        <v/>
      </c>
      <c r="BG474" s="10" t="b">
        <f t="shared" si="243"/>
        <v>1</v>
      </c>
      <c r="BH474" s="10" t="b">
        <f t="shared" si="241"/>
        <v>1</v>
      </c>
      <c r="BI474" s="10" t="b">
        <f t="shared" si="244"/>
        <v>0</v>
      </c>
      <c r="BJ474" s="10" t="b">
        <f t="shared" si="242"/>
        <v>0</v>
      </c>
    </row>
    <row r="475" spans="1:62" x14ac:dyDescent="0.35">
      <c r="A475" s="51"/>
      <c r="B475" s="28"/>
      <c r="C475" s="28" t="s">
        <v>4</v>
      </c>
      <c r="D475" s="28"/>
      <c r="E475" s="28" t="s">
        <v>4</v>
      </c>
      <c r="F475" s="28"/>
      <c r="G475" s="51" t="s">
        <v>4</v>
      </c>
      <c r="H475" s="28"/>
      <c r="I475" s="28" t="s">
        <v>4</v>
      </c>
      <c r="J475" s="28"/>
      <c r="K475" s="28" t="s">
        <v>4</v>
      </c>
      <c r="L475" s="28" t="s">
        <v>454</v>
      </c>
      <c r="M475" s="28"/>
      <c r="N475" s="28"/>
      <c r="O475" s="28" t="s">
        <v>4</v>
      </c>
      <c r="P475" s="51"/>
      <c r="Q475" s="28" t="s">
        <v>4</v>
      </c>
      <c r="R475" s="28"/>
      <c r="S475" s="28" t="s">
        <v>4</v>
      </c>
      <c r="T475" s="28"/>
      <c r="U475" s="28" t="s">
        <v>4</v>
      </c>
      <c r="V475" s="28"/>
      <c r="W475" s="28" t="s">
        <v>4</v>
      </c>
      <c r="X475" s="28"/>
      <c r="Y475" s="28" t="s">
        <v>4</v>
      </c>
      <c r="Z475" s="10" t="str">
        <f>IF(AND('Section 8'!$L$4=No,OR($BG475=FALSE,$BH475=FALSE)),Tab_NotReq,
IF(AND($A475="",$B475="",$D475="",$F475="",$H475="",$J475="",$P475="",$X475="",$AB475="",$AC475=""),"",
IF(COUNTIF($AB475:$BC475,Incomplete)&gt;=1,Incomplete_or_multiple_errors&amp;": "&amp;INDEX($AB$2:$BC$4,1,MATCH(Incomplete,$AB475:$BC475,0)),Complete)))</f>
        <v/>
      </c>
      <c r="AA475" s="27"/>
      <c r="AB475" s="10" t="str">
        <f t="shared" si="215"/>
        <v/>
      </c>
      <c r="AC475" s="10" t="str">
        <f>IF($AC$1=No,"",
IF(OR(BG475=FALSE,BH475=FALSE),"",
IF(AND(SUMPRODUCT(--(BI475:BI$1003=TRUE))=0,SUMPRODUCT(--(BJ475:BJ$1003=TRUE))=0),"",Incomplete)))</f>
        <v/>
      </c>
      <c r="AD475" s="10" t="str">
        <f t="shared" si="216"/>
        <v/>
      </c>
      <c r="AE475" s="10"/>
      <c r="AF475" s="10" t="str" cm="1">
        <f t="array" ref="AF475">IF(AF$1=No,"",IF(ISBLANK($A475)=TRUE,"",
IF(SUMPRODUCT(--('Section 11'!$C$4:$C$337=$A475))=0,Incomplete,Complete)))</f>
        <v/>
      </c>
      <c r="AG475" s="10" t="str">
        <f t="shared" si="217"/>
        <v/>
      </c>
      <c r="AH475" s="10" t="str">
        <f t="shared" si="218"/>
        <v/>
      </c>
      <c r="AI475" s="10" t="str">
        <f t="shared" si="219"/>
        <v/>
      </c>
      <c r="AJ475" s="10" t="str">
        <f t="shared" si="220"/>
        <v/>
      </c>
      <c r="AK475" s="10" t="str">
        <f t="shared" si="221"/>
        <v/>
      </c>
      <c r="AL475" s="10" t="str">
        <f t="shared" si="222"/>
        <v/>
      </c>
      <c r="AM475" s="10" t="str">
        <f t="shared" si="223"/>
        <v/>
      </c>
      <c r="AN475" s="10" t="str">
        <f t="shared" si="224"/>
        <v/>
      </c>
      <c r="AO475" s="10" t="str">
        <f t="shared" si="225"/>
        <v/>
      </c>
      <c r="AP475" s="10" t="str">
        <f t="shared" si="226"/>
        <v/>
      </c>
      <c r="AQ475" s="10" t="str">
        <f t="shared" si="227"/>
        <v/>
      </c>
      <c r="AR475" s="10" t="str">
        <f t="shared" si="228"/>
        <v/>
      </c>
      <c r="AS475" s="10" t="str">
        <f t="shared" si="229"/>
        <v/>
      </c>
      <c r="AT475" s="10" t="str">
        <f t="shared" si="230"/>
        <v/>
      </c>
      <c r="AU475" s="10" t="str">
        <f t="shared" si="231"/>
        <v/>
      </c>
      <c r="AV475" s="10" t="str">
        <f t="shared" si="232"/>
        <v/>
      </c>
      <c r="AW475" s="10" t="str">
        <f t="shared" si="233"/>
        <v/>
      </c>
      <c r="AX475" s="10" t="str">
        <f t="shared" si="234"/>
        <v/>
      </c>
      <c r="AY475" s="10" t="str">
        <f t="shared" si="235"/>
        <v/>
      </c>
      <c r="AZ475" s="10" t="str">
        <f t="shared" si="236"/>
        <v/>
      </c>
      <c r="BA475" s="10" t="str">
        <f t="shared" si="237"/>
        <v/>
      </c>
      <c r="BB475" s="10" t="str">
        <f t="shared" si="238"/>
        <v/>
      </c>
      <c r="BC475" s="10" t="str">
        <f t="shared" si="239"/>
        <v/>
      </c>
      <c r="BD475" s="10"/>
      <c r="BE475" s="10" t="str">
        <f t="shared" si="240"/>
        <v/>
      </c>
      <c r="BG475" s="10" t="b">
        <f t="shared" si="243"/>
        <v>1</v>
      </c>
      <c r="BH475" s="10" t="b">
        <f t="shared" si="241"/>
        <v>1</v>
      </c>
      <c r="BI475" s="10" t="b">
        <f t="shared" si="244"/>
        <v>0</v>
      </c>
      <c r="BJ475" s="10" t="b">
        <f t="shared" si="242"/>
        <v>0</v>
      </c>
    </row>
    <row r="476" spans="1:62" x14ac:dyDescent="0.35">
      <c r="A476" s="51"/>
      <c r="B476" s="28"/>
      <c r="C476" s="28" t="s">
        <v>4</v>
      </c>
      <c r="D476" s="28"/>
      <c r="E476" s="28" t="s">
        <v>4</v>
      </c>
      <c r="F476" s="28"/>
      <c r="G476" s="51" t="s">
        <v>4</v>
      </c>
      <c r="H476" s="28"/>
      <c r="I476" s="28" t="s">
        <v>4</v>
      </c>
      <c r="J476" s="28"/>
      <c r="K476" s="28" t="s">
        <v>4</v>
      </c>
      <c r="L476" s="28" t="s">
        <v>454</v>
      </c>
      <c r="M476" s="28"/>
      <c r="N476" s="28"/>
      <c r="O476" s="28" t="s">
        <v>4</v>
      </c>
      <c r="P476" s="51"/>
      <c r="Q476" s="28" t="s">
        <v>4</v>
      </c>
      <c r="R476" s="28"/>
      <c r="S476" s="28" t="s">
        <v>4</v>
      </c>
      <c r="T476" s="28"/>
      <c r="U476" s="28" t="s">
        <v>4</v>
      </c>
      <c r="V476" s="28"/>
      <c r="W476" s="28" t="s">
        <v>4</v>
      </c>
      <c r="X476" s="28"/>
      <c r="Y476" s="28" t="s">
        <v>4</v>
      </c>
      <c r="Z476" s="10" t="str">
        <f>IF(AND('Section 8'!$L$4=No,OR($BG476=FALSE,$BH476=FALSE)),Tab_NotReq,
IF(AND($A476="",$B476="",$D476="",$F476="",$H476="",$J476="",$P476="",$X476="",$AB476="",$AC476=""),"",
IF(COUNTIF($AB476:$BC476,Incomplete)&gt;=1,Incomplete_or_multiple_errors&amp;": "&amp;INDEX($AB$2:$BC$4,1,MATCH(Incomplete,$AB476:$BC476,0)),Complete)))</f>
        <v/>
      </c>
      <c r="AA476" s="27"/>
      <c r="AB476" s="10" t="str">
        <f t="shared" si="215"/>
        <v/>
      </c>
      <c r="AC476" s="10" t="str">
        <f>IF($AC$1=No,"",
IF(OR(BG476=FALSE,BH476=FALSE),"",
IF(AND(SUMPRODUCT(--(BI476:BI$1003=TRUE))=0,SUMPRODUCT(--(BJ476:BJ$1003=TRUE))=0),"",Incomplete)))</f>
        <v/>
      </c>
      <c r="AD476" s="10" t="str">
        <f t="shared" si="216"/>
        <v/>
      </c>
      <c r="AE476" s="10"/>
      <c r="AF476" s="10" t="str" cm="1">
        <f t="array" ref="AF476">IF(AF$1=No,"",IF(ISBLANK($A476)=TRUE,"",
IF(SUMPRODUCT(--('Section 11'!$C$4:$C$337=$A476))=0,Incomplete,Complete)))</f>
        <v/>
      </c>
      <c r="AG476" s="10" t="str">
        <f t="shared" si="217"/>
        <v/>
      </c>
      <c r="AH476" s="10" t="str">
        <f t="shared" si="218"/>
        <v/>
      </c>
      <c r="AI476" s="10" t="str">
        <f t="shared" si="219"/>
        <v/>
      </c>
      <c r="AJ476" s="10" t="str">
        <f t="shared" si="220"/>
        <v/>
      </c>
      <c r="AK476" s="10" t="str">
        <f t="shared" si="221"/>
        <v/>
      </c>
      <c r="AL476" s="10" t="str">
        <f t="shared" si="222"/>
        <v/>
      </c>
      <c r="AM476" s="10" t="str">
        <f t="shared" si="223"/>
        <v/>
      </c>
      <c r="AN476" s="10" t="str">
        <f t="shared" si="224"/>
        <v/>
      </c>
      <c r="AO476" s="10" t="str">
        <f t="shared" si="225"/>
        <v/>
      </c>
      <c r="AP476" s="10" t="str">
        <f t="shared" si="226"/>
        <v/>
      </c>
      <c r="AQ476" s="10" t="str">
        <f t="shared" si="227"/>
        <v/>
      </c>
      <c r="AR476" s="10" t="str">
        <f t="shared" si="228"/>
        <v/>
      </c>
      <c r="AS476" s="10" t="str">
        <f t="shared" si="229"/>
        <v/>
      </c>
      <c r="AT476" s="10" t="str">
        <f t="shared" si="230"/>
        <v/>
      </c>
      <c r="AU476" s="10" t="str">
        <f t="shared" si="231"/>
        <v/>
      </c>
      <c r="AV476" s="10" t="str">
        <f t="shared" si="232"/>
        <v/>
      </c>
      <c r="AW476" s="10" t="str">
        <f t="shared" si="233"/>
        <v/>
      </c>
      <c r="AX476" s="10" t="str">
        <f t="shared" si="234"/>
        <v/>
      </c>
      <c r="AY476" s="10" t="str">
        <f t="shared" si="235"/>
        <v/>
      </c>
      <c r="AZ476" s="10" t="str">
        <f t="shared" si="236"/>
        <v/>
      </c>
      <c r="BA476" s="10" t="str">
        <f t="shared" si="237"/>
        <v/>
      </c>
      <c r="BB476" s="10" t="str">
        <f t="shared" si="238"/>
        <v/>
      </c>
      <c r="BC476" s="10" t="str">
        <f t="shared" si="239"/>
        <v/>
      </c>
      <c r="BD476" s="10"/>
      <c r="BE476" s="10" t="str">
        <f t="shared" si="240"/>
        <v/>
      </c>
      <c r="BG476" s="10" t="b">
        <f t="shared" si="243"/>
        <v>1</v>
      </c>
      <c r="BH476" s="10" t="b">
        <f t="shared" si="241"/>
        <v>1</v>
      </c>
      <c r="BI476" s="10" t="b">
        <f t="shared" si="244"/>
        <v>0</v>
      </c>
      <c r="BJ476" s="10" t="b">
        <f t="shared" si="242"/>
        <v>0</v>
      </c>
    </row>
    <row r="477" spans="1:62" x14ac:dyDescent="0.35">
      <c r="A477" s="51"/>
      <c r="B477" s="28"/>
      <c r="C477" s="28" t="s">
        <v>4</v>
      </c>
      <c r="D477" s="28"/>
      <c r="E477" s="28" t="s">
        <v>4</v>
      </c>
      <c r="F477" s="28"/>
      <c r="G477" s="51" t="s">
        <v>4</v>
      </c>
      <c r="H477" s="28"/>
      <c r="I477" s="28" t="s">
        <v>4</v>
      </c>
      <c r="J477" s="28"/>
      <c r="K477" s="28" t="s">
        <v>4</v>
      </c>
      <c r="L477" s="28" t="s">
        <v>454</v>
      </c>
      <c r="M477" s="28"/>
      <c r="N477" s="28"/>
      <c r="O477" s="28" t="s">
        <v>4</v>
      </c>
      <c r="P477" s="51"/>
      <c r="Q477" s="28" t="s">
        <v>4</v>
      </c>
      <c r="R477" s="28"/>
      <c r="S477" s="28" t="s">
        <v>4</v>
      </c>
      <c r="T477" s="28"/>
      <c r="U477" s="28" t="s">
        <v>4</v>
      </c>
      <c r="V477" s="28"/>
      <c r="W477" s="28" t="s">
        <v>4</v>
      </c>
      <c r="X477" s="28"/>
      <c r="Y477" s="28" t="s">
        <v>4</v>
      </c>
      <c r="Z477" s="10" t="str">
        <f>IF(AND('Section 8'!$L$4=No,OR($BG477=FALSE,$BH477=FALSE)),Tab_NotReq,
IF(AND($A477="",$B477="",$D477="",$F477="",$H477="",$J477="",$P477="",$X477="",$AB477="",$AC477=""),"",
IF(COUNTIF($AB477:$BC477,Incomplete)&gt;=1,Incomplete_or_multiple_errors&amp;": "&amp;INDEX($AB$2:$BC$4,1,MATCH(Incomplete,$AB477:$BC477,0)),Complete)))</f>
        <v/>
      </c>
      <c r="AA477" s="27"/>
      <c r="AB477" s="10" t="str">
        <f t="shared" si="215"/>
        <v/>
      </c>
      <c r="AC477" s="10" t="str">
        <f>IF($AC$1=No,"",
IF(OR(BG477=FALSE,BH477=FALSE),"",
IF(AND(SUMPRODUCT(--(BI477:BI$1003=TRUE))=0,SUMPRODUCT(--(BJ477:BJ$1003=TRUE))=0),"",Incomplete)))</f>
        <v/>
      </c>
      <c r="AD477" s="10" t="str">
        <f t="shared" si="216"/>
        <v/>
      </c>
      <c r="AE477" s="10"/>
      <c r="AF477" s="10" t="str" cm="1">
        <f t="array" ref="AF477">IF(AF$1=No,"",IF(ISBLANK($A477)=TRUE,"",
IF(SUMPRODUCT(--('Section 11'!$C$4:$C$337=$A477))=0,Incomplete,Complete)))</f>
        <v/>
      </c>
      <c r="AG477" s="10" t="str">
        <f t="shared" si="217"/>
        <v/>
      </c>
      <c r="AH477" s="10" t="str">
        <f t="shared" si="218"/>
        <v/>
      </c>
      <c r="AI477" s="10" t="str">
        <f t="shared" si="219"/>
        <v/>
      </c>
      <c r="AJ477" s="10" t="str">
        <f t="shared" si="220"/>
        <v/>
      </c>
      <c r="AK477" s="10" t="str">
        <f t="shared" si="221"/>
        <v/>
      </c>
      <c r="AL477" s="10" t="str">
        <f t="shared" si="222"/>
        <v/>
      </c>
      <c r="AM477" s="10" t="str">
        <f t="shared" si="223"/>
        <v/>
      </c>
      <c r="AN477" s="10" t="str">
        <f t="shared" si="224"/>
        <v/>
      </c>
      <c r="AO477" s="10" t="str">
        <f t="shared" si="225"/>
        <v/>
      </c>
      <c r="AP477" s="10" t="str">
        <f t="shared" si="226"/>
        <v/>
      </c>
      <c r="AQ477" s="10" t="str">
        <f t="shared" si="227"/>
        <v/>
      </c>
      <c r="AR477" s="10" t="str">
        <f t="shared" si="228"/>
        <v/>
      </c>
      <c r="AS477" s="10" t="str">
        <f t="shared" si="229"/>
        <v/>
      </c>
      <c r="AT477" s="10" t="str">
        <f t="shared" si="230"/>
        <v/>
      </c>
      <c r="AU477" s="10" t="str">
        <f t="shared" si="231"/>
        <v/>
      </c>
      <c r="AV477" s="10" t="str">
        <f t="shared" si="232"/>
        <v/>
      </c>
      <c r="AW477" s="10" t="str">
        <f t="shared" si="233"/>
        <v/>
      </c>
      <c r="AX477" s="10" t="str">
        <f t="shared" si="234"/>
        <v/>
      </c>
      <c r="AY477" s="10" t="str">
        <f t="shared" si="235"/>
        <v/>
      </c>
      <c r="AZ477" s="10" t="str">
        <f t="shared" si="236"/>
        <v/>
      </c>
      <c r="BA477" s="10" t="str">
        <f t="shared" si="237"/>
        <v/>
      </c>
      <c r="BB477" s="10" t="str">
        <f t="shared" si="238"/>
        <v/>
      </c>
      <c r="BC477" s="10" t="str">
        <f t="shared" si="239"/>
        <v/>
      </c>
      <c r="BD477" s="10"/>
      <c r="BE477" s="10" t="str">
        <f t="shared" si="240"/>
        <v/>
      </c>
      <c r="BG477" s="10" t="b">
        <f t="shared" si="243"/>
        <v>1</v>
      </c>
      <c r="BH477" s="10" t="b">
        <f t="shared" si="241"/>
        <v>1</v>
      </c>
      <c r="BI477" s="10" t="b">
        <f t="shared" si="244"/>
        <v>0</v>
      </c>
      <c r="BJ477" s="10" t="b">
        <f t="shared" si="242"/>
        <v>0</v>
      </c>
    </row>
    <row r="478" spans="1:62" x14ac:dyDescent="0.35">
      <c r="A478" s="51"/>
      <c r="B478" s="28"/>
      <c r="C478" s="28" t="s">
        <v>4</v>
      </c>
      <c r="D478" s="28"/>
      <c r="E478" s="28" t="s">
        <v>4</v>
      </c>
      <c r="F478" s="28"/>
      <c r="G478" s="51" t="s">
        <v>4</v>
      </c>
      <c r="H478" s="28"/>
      <c r="I478" s="28" t="s">
        <v>4</v>
      </c>
      <c r="J478" s="28"/>
      <c r="K478" s="28" t="s">
        <v>4</v>
      </c>
      <c r="L478" s="28" t="s">
        <v>454</v>
      </c>
      <c r="M478" s="28"/>
      <c r="N478" s="28"/>
      <c r="O478" s="28" t="s">
        <v>4</v>
      </c>
      <c r="P478" s="51"/>
      <c r="Q478" s="28" t="s">
        <v>4</v>
      </c>
      <c r="R478" s="28"/>
      <c r="S478" s="28" t="s">
        <v>4</v>
      </c>
      <c r="T478" s="28"/>
      <c r="U478" s="28" t="s">
        <v>4</v>
      </c>
      <c r="V478" s="28"/>
      <c r="W478" s="28" t="s">
        <v>4</v>
      </c>
      <c r="X478" s="28"/>
      <c r="Y478" s="28" t="s">
        <v>4</v>
      </c>
      <c r="Z478" s="10" t="str">
        <f>IF(AND('Section 8'!$L$4=No,OR($BG478=FALSE,$BH478=FALSE)),Tab_NotReq,
IF(AND($A478="",$B478="",$D478="",$F478="",$H478="",$J478="",$P478="",$X478="",$AB478="",$AC478=""),"",
IF(COUNTIF($AB478:$BC478,Incomplete)&gt;=1,Incomplete_or_multiple_errors&amp;": "&amp;INDEX($AB$2:$BC$4,1,MATCH(Incomplete,$AB478:$BC478,0)),Complete)))</f>
        <v/>
      </c>
      <c r="AA478" s="27"/>
      <c r="AB478" s="10" t="str">
        <f t="shared" si="215"/>
        <v/>
      </c>
      <c r="AC478" s="10" t="str">
        <f>IF($AC$1=No,"",
IF(OR(BG478=FALSE,BH478=FALSE),"",
IF(AND(SUMPRODUCT(--(BI478:BI$1003=TRUE))=0,SUMPRODUCT(--(BJ478:BJ$1003=TRUE))=0),"",Incomplete)))</f>
        <v/>
      </c>
      <c r="AD478" s="10" t="str">
        <f t="shared" si="216"/>
        <v/>
      </c>
      <c r="AE478" s="10"/>
      <c r="AF478" s="10" t="str" cm="1">
        <f t="array" ref="AF478">IF(AF$1=No,"",IF(ISBLANK($A478)=TRUE,"",
IF(SUMPRODUCT(--('Section 11'!$C$4:$C$337=$A478))=0,Incomplete,Complete)))</f>
        <v/>
      </c>
      <c r="AG478" s="10" t="str">
        <f t="shared" si="217"/>
        <v/>
      </c>
      <c r="AH478" s="10" t="str">
        <f t="shared" si="218"/>
        <v/>
      </c>
      <c r="AI478" s="10" t="str">
        <f t="shared" si="219"/>
        <v/>
      </c>
      <c r="AJ478" s="10" t="str">
        <f t="shared" si="220"/>
        <v/>
      </c>
      <c r="AK478" s="10" t="str">
        <f t="shared" si="221"/>
        <v/>
      </c>
      <c r="AL478" s="10" t="str">
        <f t="shared" si="222"/>
        <v/>
      </c>
      <c r="AM478" s="10" t="str">
        <f t="shared" si="223"/>
        <v/>
      </c>
      <c r="AN478" s="10" t="str">
        <f t="shared" si="224"/>
        <v/>
      </c>
      <c r="AO478" s="10" t="str">
        <f t="shared" si="225"/>
        <v/>
      </c>
      <c r="AP478" s="10" t="str">
        <f t="shared" si="226"/>
        <v/>
      </c>
      <c r="AQ478" s="10" t="str">
        <f t="shared" si="227"/>
        <v/>
      </c>
      <c r="AR478" s="10" t="str">
        <f t="shared" si="228"/>
        <v/>
      </c>
      <c r="AS478" s="10" t="str">
        <f t="shared" si="229"/>
        <v/>
      </c>
      <c r="AT478" s="10" t="str">
        <f t="shared" si="230"/>
        <v/>
      </c>
      <c r="AU478" s="10" t="str">
        <f t="shared" si="231"/>
        <v/>
      </c>
      <c r="AV478" s="10" t="str">
        <f t="shared" si="232"/>
        <v/>
      </c>
      <c r="AW478" s="10" t="str">
        <f t="shared" si="233"/>
        <v/>
      </c>
      <c r="AX478" s="10" t="str">
        <f t="shared" si="234"/>
        <v/>
      </c>
      <c r="AY478" s="10" t="str">
        <f t="shared" si="235"/>
        <v/>
      </c>
      <c r="AZ478" s="10" t="str">
        <f t="shared" si="236"/>
        <v/>
      </c>
      <c r="BA478" s="10" t="str">
        <f t="shared" si="237"/>
        <v/>
      </c>
      <c r="BB478" s="10" t="str">
        <f t="shared" si="238"/>
        <v/>
      </c>
      <c r="BC478" s="10" t="str">
        <f t="shared" si="239"/>
        <v/>
      </c>
      <c r="BD478" s="10"/>
      <c r="BE478" s="10" t="str">
        <f t="shared" si="240"/>
        <v/>
      </c>
      <c r="BG478" s="10" t="b">
        <f t="shared" si="243"/>
        <v>1</v>
      </c>
      <c r="BH478" s="10" t="b">
        <f t="shared" si="241"/>
        <v>1</v>
      </c>
      <c r="BI478" s="10" t="b">
        <f t="shared" si="244"/>
        <v>0</v>
      </c>
      <c r="BJ478" s="10" t="b">
        <f t="shared" si="242"/>
        <v>0</v>
      </c>
    </row>
    <row r="479" spans="1:62" x14ac:dyDescent="0.35">
      <c r="A479" s="51"/>
      <c r="B479" s="28"/>
      <c r="C479" s="28" t="s">
        <v>4</v>
      </c>
      <c r="D479" s="28"/>
      <c r="E479" s="28" t="s">
        <v>4</v>
      </c>
      <c r="F479" s="28"/>
      <c r="G479" s="51" t="s">
        <v>4</v>
      </c>
      <c r="H479" s="28"/>
      <c r="I479" s="28" t="s">
        <v>4</v>
      </c>
      <c r="J479" s="28"/>
      <c r="K479" s="28" t="s">
        <v>4</v>
      </c>
      <c r="L479" s="28" t="s">
        <v>454</v>
      </c>
      <c r="M479" s="28"/>
      <c r="N479" s="28"/>
      <c r="O479" s="28" t="s">
        <v>4</v>
      </c>
      <c r="P479" s="51"/>
      <c r="Q479" s="28" t="s">
        <v>4</v>
      </c>
      <c r="R479" s="28"/>
      <c r="S479" s="28" t="s">
        <v>4</v>
      </c>
      <c r="T479" s="28"/>
      <c r="U479" s="28" t="s">
        <v>4</v>
      </c>
      <c r="V479" s="28"/>
      <c r="W479" s="28" t="s">
        <v>4</v>
      </c>
      <c r="X479" s="28"/>
      <c r="Y479" s="28" t="s">
        <v>4</v>
      </c>
      <c r="Z479" s="10" t="str">
        <f>IF(AND('Section 8'!$L$4=No,OR($BG479=FALSE,$BH479=FALSE)),Tab_NotReq,
IF(AND($A479="",$B479="",$D479="",$F479="",$H479="",$J479="",$P479="",$X479="",$AB479="",$AC479=""),"",
IF(COUNTIF($AB479:$BC479,Incomplete)&gt;=1,Incomplete_or_multiple_errors&amp;": "&amp;INDEX($AB$2:$BC$4,1,MATCH(Incomplete,$AB479:$BC479,0)),Complete)))</f>
        <v/>
      </c>
      <c r="AA479" s="27"/>
      <c r="AB479" s="10" t="str">
        <f t="shared" si="215"/>
        <v/>
      </c>
      <c r="AC479" s="10" t="str">
        <f>IF($AC$1=No,"",
IF(OR(BG479=FALSE,BH479=FALSE),"",
IF(AND(SUMPRODUCT(--(BI479:BI$1003=TRUE))=0,SUMPRODUCT(--(BJ479:BJ$1003=TRUE))=0),"",Incomplete)))</f>
        <v/>
      </c>
      <c r="AD479" s="10" t="str">
        <f t="shared" si="216"/>
        <v/>
      </c>
      <c r="AE479" s="10"/>
      <c r="AF479" s="10" t="str" cm="1">
        <f t="array" ref="AF479">IF(AF$1=No,"",IF(ISBLANK($A479)=TRUE,"",
IF(SUMPRODUCT(--('Section 11'!$C$4:$C$337=$A479))=0,Incomplete,Complete)))</f>
        <v/>
      </c>
      <c r="AG479" s="10" t="str">
        <f t="shared" si="217"/>
        <v/>
      </c>
      <c r="AH479" s="10" t="str">
        <f t="shared" si="218"/>
        <v/>
      </c>
      <c r="AI479" s="10" t="str">
        <f t="shared" si="219"/>
        <v/>
      </c>
      <c r="AJ479" s="10" t="str">
        <f t="shared" si="220"/>
        <v/>
      </c>
      <c r="AK479" s="10" t="str">
        <f t="shared" si="221"/>
        <v/>
      </c>
      <c r="AL479" s="10" t="str">
        <f t="shared" si="222"/>
        <v/>
      </c>
      <c r="AM479" s="10" t="str">
        <f t="shared" si="223"/>
        <v/>
      </c>
      <c r="AN479" s="10" t="str">
        <f t="shared" si="224"/>
        <v/>
      </c>
      <c r="AO479" s="10" t="str">
        <f t="shared" si="225"/>
        <v/>
      </c>
      <c r="AP479" s="10" t="str">
        <f t="shared" si="226"/>
        <v/>
      </c>
      <c r="AQ479" s="10" t="str">
        <f t="shared" si="227"/>
        <v/>
      </c>
      <c r="AR479" s="10" t="str">
        <f t="shared" si="228"/>
        <v/>
      </c>
      <c r="AS479" s="10" t="str">
        <f t="shared" si="229"/>
        <v/>
      </c>
      <c r="AT479" s="10" t="str">
        <f t="shared" si="230"/>
        <v/>
      </c>
      <c r="AU479" s="10" t="str">
        <f t="shared" si="231"/>
        <v/>
      </c>
      <c r="AV479" s="10" t="str">
        <f t="shared" si="232"/>
        <v/>
      </c>
      <c r="AW479" s="10" t="str">
        <f t="shared" si="233"/>
        <v/>
      </c>
      <c r="AX479" s="10" t="str">
        <f t="shared" si="234"/>
        <v/>
      </c>
      <c r="AY479" s="10" t="str">
        <f t="shared" si="235"/>
        <v/>
      </c>
      <c r="AZ479" s="10" t="str">
        <f t="shared" si="236"/>
        <v/>
      </c>
      <c r="BA479" s="10" t="str">
        <f t="shared" si="237"/>
        <v/>
      </c>
      <c r="BB479" s="10" t="str">
        <f t="shared" si="238"/>
        <v/>
      </c>
      <c r="BC479" s="10" t="str">
        <f t="shared" si="239"/>
        <v/>
      </c>
      <c r="BD479" s="10"/>
      <c r="BE479" s="10" t="str">
        <f t="shared" si="240"/>
        <v/>
      </c>
      <c r="BG479" s="10" t="b">
        <f t="shared" si="243"/>
        <v>1</v>
      </c>
      <c r="BH479" s="10" t="b">
        <f t="shared" si="241"/>
        <v>1</v>
      </c>
      <c r="BI479" s="10" t="b">
        <f t="shared" si="244"/>
        <v>0</v>
      </c>
      <c r="BJ479" s="10" t="b">
        <f t="shared" si="242"/>
        <v>0</v>
      </c>
    </row>
    <row r="480" spans="1:62" x14ac:dyDescent="0.35">
      <c r="A480" s="51"/>
      <c r="B480" s="28"/>
      <c r="C480" s="28" t="s">
        <v>4</v>
      </c>
      <c r="D480" s="28"/>
      <c r="E480" s="28" t="s">
        <v>4</v>
      </c>
      <c r="F480" s="28"/>
      <c r="G480" s="51" t="s">
        <v>4</v>
      </c>
      <c r="H480" s="28"/>
      <c r="I480" s="28" t="s">
        <v>4</v>
      </c>
      <c r="J480" s="28"/>
      <c r="K480" s="28" t="s">
        <v>4</v>
      </c>
      <c r="L480" s="28" t="s">
        <v>454</v>
      </c>
      <c r="M480" s="28"/>
      <c r="N480" s="28"/>
      <c r="O480" s="28" t="s">
        <v>4</v>
      </c>
      <c r="P480" s="51"/>
      <c r="Q480" s="28" t="s">
        <v>4</v>
      </c>
      <c r="R480" s="28"/>
      <c r="S480" s="28" t="s">
        <v>4</v>
      </c>
      <c r="T480" s="28"/>
      <c r="U480" s="28" t="s">
        <v>4</v>
      </c>
      <c r="V480" s="28"/>
      <c r="W480" s="28" t="s">
        <v>4</v>
      </c>
      <c r="X480" s="28"/>
      <c r="Y480" s="28" t="s">
        <v>4</v>
      </c>
      <c r="Z480" s="10" t="str">
        <f>IF(AND('Section 8'!$L$4=No,OR($BG480=FALSE,$BH480=FALSE)),Tab_NotReq,
IF(AND($A480="",$B480="",$D480="",$F480="",$H480="",$J480="",$P480="",$X480="",$AB480="",$AC480=""),"",
IF(COUNTIF($AB480:$BC480,Incomplete)&gt;=1,Incomplete_or_multiple_errors&amp;": "&amp;INDEX($AB$2:$BC$4,1,MATCH(Incomplete,$AB480:$BC480,0)),Complete)))</f>
        <v/>
      </c>
      <c r="AA480" s="27"/>
      <c r="AB480" s="10" t="str">
        <f t="shared" si="215"/>
        <v/>
      </c>
      <c r="AC480" s="10" t="str">
        <f>IF($AC$1=No,"",
IF(OR(BG480=FALSE,BH480=FALSE),"",
IF(AND(SUMPRODUCT(--(BI480:BI$1003=TRUE))=0,SUMPRODUCT(--(BJ480:BJ$1003=TRUE))=0),"",Incomplete)))</f>
        <v/>
      </c>
      <c r="AD480" s="10" t="str">
        <f t="shared" si="216"/>
        <v/>
      </c>
      <c r="AE480" s="10"/>
      <c r="AF480" s="10" t="str" cm="1">
        <f t="array" ref="AF480">IF(AF$1=No,"",IF(ISBLANK($A480)=TRUE,"",
IF(SUMPRODUCT(--('Section 11'!$C$4:$C$337=$A480))=0,Incomplete,Complete)))</f>
        <v/>
      </c>
      <c r="AG480" s="10" t="str">
        <f t="shared" si="217"/>
        <v/>
      </c>
      <c r="AH480" s="10" t="str">
        <f t="shared" si="218"/>
        <v/>
      </c>
      <c r="AI480" s="10" t="str">
        <f t="shared" si="219"/>
        <v/>
      </c>
      <c r="AJ480" s="10" t="str">
        <f t="shared" si="220"/>
        <v/>
      </c>
      <c r="AK480" s="10" t="str">
        <f t="shared" si="221"/>
        <v/>
      </c>
      <c r="AL480" s="10" t="str">
        <f t="shared" si="222"/>
        <v/>
      </c>
      <c r="AM480" s="10" t="str">
        <f t="shared" si="223"/>
        <v/>
      </c>
      <c r="AN480" s="10" t="str">
        <f t="shared" si="224"/>
        <v/>
      </c>
      <c r="AO480" s="10" t="str">
        <f t="shared" si="225"/>
        <v/>
      </c>
      <c r="AP480" s="10" t="str">
        <f t="shared" si="226"/>
        <v/>
      </c>
      <c r="AQ480" s="10" t="str">
        <f t="shared" si="227"/>
        <v/>
      </c>
      <c r="AR480" s="10" t="str">
        <f t="shared" si="228"/>
        <v/>
      </c>
      <c r="AS480" s="10" t="str">
        <f t="shared" si="229"/>
        <v/>
      </c>
      <c r="AT480" s="10" t="str">
        <f t="shared" si="230"/>
        <v/>
      </c>
      <c r="AU480" s="10" t="str">
        <f t="shared" si="231"/>
        <v/>
      </c>
      <c r="AV480" s="10" t="str">
        <f t="shared" si="232"/>
        <v/>
      </c>
      <c r="AW480" s="10" t="str">
        <f t="shared" si="233"/>
        <v/>
      </c>
      <c r="AX480" s="10" t="str">
        <f t="shared" si="234"/>
        <v/>
      </c>
      <c r="AY480" s="10" t="str">
        <f t="shared" si="235"/>
        <v/>
      </c>
      <c r="AZ480" s="10" t="str">
        <f t="shared" si="236"/>
        <v/>
      </c>
      <c r="BA480" s="10" t="str">
        <f t="shared" si="237"/>
        <v/>
      </c>
      <c r="BB480" s="10" t="str">
        <f t="shared" si="238"/>
        <v/>
      </c>
      <c r="BC480" s="10" t="str">
        <f t="shared" si="239"/>
        <v/>
      </c>
      <c r="BD480" s="10"/>
      <c r="BE480" s="10" t="str">
        <f t="shared" si="240"/>
        <v/>
      </c>
      <c r="BG480" s="10" t="b">
        <f t="shared" si="243"/>
        <v>1</v>
      </c>
      <c r="BH480" s="10" t="b">
        <f t="shared" si="241"/>
        <v>1</v>
      </c>
      <c r="BI480" s="10" t="b">
        <f t="shared" si="244"/>
        <v>0</v>
      </c>
      <c r="BJ480" s="10" t="b">
        <f t="shared" si="242"/>
        <v>0</v>
      </c>
    </row>
    <row r="481" spans="1:62" x14ac:dyDescent="0.35">
      <c r="A481" s="51"/>
      <c r="B481" s="28"/>
      <c r="C481" s="28" t="s">
        <v>4</v>
      </c>
      <c r="D481" s="28"/>
      <c r="E481" s="28" t="s">
        <v>4</v>
      </c>
      <c r="F481" s="28"/>
      <c r="G481" s="51" t="s">
        <v>4</v>
      </c>
      <c r="H481" s="28"/>
      <c r="I481" s="28" t="s">
        <v>4</v>
      </c>
      <c r="J481" s="28"/>
      <c r="K481" s="28" t="s">
        <v>4</v>
      </c>
      <c r="L481" s="28" t="s">
        <v>454</v>
      </c>
      <c r="M481" s="28"/>
      <c r="N481" s="28"/>
      <c r="O481" s="28" t="s">
        <v>4</v>
      </c>
      <c r="P481" s="51"/>
      <c r="Q481" s="28" t="s">
        <v>4</v>
      </c>
      <c r="R481" s="28"/>
      <c r="S481" s="28" t="s">
        <v>4</v>
      </c>
      <c r="T481" s="28"/>
      <c r="U481" s="28" t="s">
        <v>4</v>
      </c>
      <c r="V481" s="28"/>
      <c r="W481" s="28" t="s">
        <v>4</v>
      </c>
      <c r="X481" s="28"/>
      <c r="Y481" s="28" t="s">
        <v>4</v>
      </c>
      <c r="Z481" s="10" t="str">
        <f>IF(AND('Section 8'!$L$4=No,OR($BG481=FALSE,$BH481=FALSE)),Tab_NotReq,
IF(AND($A481="",$B481="",$D481="",$F481="",$H481="",$J481="",$P481="",$X481="",$AB481="",$AC481=""),"",
IF(COUNTIF($AB481:$BC481,Incomplete)&gt;=1,Incomplete_or_multiple_errors&amp;": "&amp;INDEX($AB$2:$BC$4,1,MATCH(Incomplete,$AB481:$BC481,0)),Complete)))</f>
        <v/>
      </c>
      <c r="AA481" s="27"/>
      <c r="AB481" s="10" t="str">
        <f t="shared" si="215"/>
        <v/>
      </c>
      <c r="AC481" s="10" t="str">
        <f>IF($AC$1=No,"",
IF(OR(BG481=FALSE,BH481=FALSE),"",
IF(AND(SUMPRODUCT(--(BI481:BI$1003=TRUE))=0,SUMPRODUCT(--(BJ481:BJ$1003=TRUE))=0),"",Incomplete)))</f>
        <v/>
      </c>
      <c r="AD481" s="10" t="str">
        <f t="shared" si="216"/>
        <v/>
      </c>
      <c r="AE481" s="10"/>
      <c r="AF481" s="10" t="str" cm="1">
        <f t="array" ref="AF481">IF(AF$1=No,"",IF(ISBLANK($A481)=TRUE,"",
IF(SUMPRODUCT(--('Section 11'!$C$4:$C$337=$A481))=0,Incomplete,Complete)))</f>
        <v/>
      </c>
      <c r="AG481" s="10" t="str">
        <f t="shared" si="217"/>
        <v/>
      </c>
      <c r="AH481" s="10" t="str">
        <f t="shared" si="218"/>
        <v/>
      </c>
      <c r="AI481" s="10" t="str">
        <f t="shared" si="219"/>
        <v/>
      </c>
      <c r="AJ481" s="10" t="str">
        <f t="shared" si="220"/>
        <v/>
      </c>
      <c r="AK481" s="10" t="str">
        <f t="shared" si="221"/>
        <v/>
      </c>
      <c r="AL481" s="10" t="str">
        <f t="shared" si="222"/>
        <v/>
      </c>
      <c r="AM481" s="10" t="str">
        <f t="shared" si="223"/>
        <v/>
      </c>
      <c r="AN481" s="10" t="str">
        <f t="shared" si="224"/>
        <v/>
      </c>
      <c r="AO481" s="10" t="str">
        <f t="shared" si="225"/>
        <v/>
      </c>
      <c r="AP481" s="10" t="str">
        <f t="shared" si="226"/>
        <v/>
      </c>
      <c r="AQ481" s="10" t="str">
        <f t="shared" si="227"/>
        <v/>
      </c>
      <c r="AR481" s="10" t="str">
        <f t="shared" si="228"/>
        <v/>
      </c>
      <c r="AS481" s="10" t="str">
        <f t="shared" si="229"/>
        <v/>
      </c>
      <c r="AT481" s="10" t="str">
        <f t="shared" si="230"/>
        <v/>
      </c>
      <c r="AU481" s="10" t="str">
        <f t="shared" si="231"/>
        <v/>
      </c>
      <c r="AV481" s="10" t="str">
        <f t="shared" si="232"/>
        <v/>
      </c>
      <c r="AW481" s="10" t="str">
        <f t="shared" si="233"/>
        <v/>
      </c>
      <c r="AX481" s="10" t="str">
        <f t="shared" si="234"/>
        <v/>
      </c>
      <c r="AY481" s="10" t="str">
        <f t="shared" si="235"/>
        <v/>
      </c>
      <c r="AZ481" s="10" t="str">
        <f t="shared" si="236"/>
        <v/>
      </c>
      <c r="BA481" s="10" t="str">
        <f t="shared" si="237"/>
        <v/>
      </c>
      <c r="BB481" s="10" t="str">
        <f t="shared" si="238"/>
        <v/>
      </c>
      <c r="BC481" s="10" t="str">
        <f t="shared" si="239"/>
        <v/>
      </c>
      <c r="BD481" s="10"/>
      <c r="BE481" s="10" t="str">
        <f t="shared" si="240"/>
        <v/>
      </c>
      <c r="BG481" s="10" t="b">
        <f t="shared" si="243"/>
        <v>1</v>
      </c>
      <c r="BH481" s="10" t="b">
        <f t="shared" si="241"/>
        <v>1</v>
      </c>
      <c r="BI481" s="10" t="b">
        <f t="shared" si="244"/>
        <v>0</v>
      </c>
      <c r="BJ481" s="10" t="b">
        <f t="shared" si="242"/>
        <v>0</v>
      </c>
    </row>
    <row r="482" spans="1:62" x14ac:dyDescent="0.35">
      <c r="A482" s="51"/>
      <c r="B482" s="28"/>
      <c r="C482" s="28" t="s">
        <v>4</v>
      </c>
      <c r="D482" s="28"/>
      <c r="E482" s="28" t="s">
        <v>4</v>
      </c>
      <c r="F482" s="28"/>
      <c r="G482" s="51" t="s">
        <v>4</v>
      </c>
      <c r="H482" s="28"/>
      <c r="I482" s="28" t="s">
        <v>4</v>
      </c>
      <c r="J482" s="28"/>
      <c r="K482" s="28" t="s">
        <v>4</v>
      </c>
      <c r="L482" s="28" t="s">
        <v>454</v>
      </c>
      <c r="M482" s="28"/>
      <c r="N482" s="28"/>
      <c r="O482" s="28" t="s">
        <v>4</v>
      </c>
      <c r="P482" s="51"/>
      <c r="Q482" s="28" t="s">
        <v>4</v>
      </c>
      <c r="R482" s="28"/>
      <c r="S482" s="28" t="s">
        <v>4</v>
      </c>
      <c r="T482" s="28"/>
      <c r="U482" s="28" t="s">
        <v>4</v>
      </c>
      <c r="V482" s="28"/>
      <c r="W482" s="28" t="s">
        <v>4</v>
      </c>
      <c r="X482" s="28"/>
      <c r="Y482" s="28" t="s">
        <v>4</v>
      </c>
      <c r="Z482" s="10" t="str">
        <f>IF(AND('Section 8'!$L$4=No,OR($BG482=FALSE,$BH482=FALSE)),Tab_NotReq,
IF(AND($A482="",$B482="",$D482="",$F482="",$H482="",$J482="",$P482="",$X482="",$AB482="",$AC482=""),"",
IF(COUNTIF($AB482:$BC482,Incomplete)&gt;=1,Incomplete_or_multiple_errors&amp;": "&amp;INDEX($AB$2:$BC$4,1,MATCH(Incomplete,$AB482:$BC482,0)),Complete)))</f>
        <v/>
      </c>
      <c r="AA482" s="27"/>
      <c r="AB482" s="10" t="str">
        <f t="shared" si="215"/>
        <v/>
      </c>
      <c r="AC482" s="10" t="str">
        <f>IF($AC$1=No,"",
IF(OR(BG482=FALSE,BH482=FALSE),"",
IF(AND(SUMPRODUCT(--(BI482:BI$1003=TRUE))=0,SUMPRODUCT(--(BJ482:BJ$1003=TRUE))=0),"",Incomplete)))</f>
        <v/>
      </c>
      <c r="AD482" s="10" t="str">
        <f t="shared" si="216"/>
        <v/>
      </c>
      <c r="AE482" s="10"/>
      <c r="AF482" s="10" t="str" cm="1">
        <f t="array" ref="AF482">IF(AF$1=No,"",IF(ISBLANK($A482)=TRUE,"",
IF(SUMPRODUCT(--('Section 11'!$C$4:$C$337=$A482))=0,Incomplete,Complete)))</f>
        <v/>
      </c>
      <c r="AG482" s="10" t="str">
        <f t="shared" si="217"/>
        <v/>
      </c>
      <c r="AH482" s="10" t="str">
        <f t="shared" si="218"/>
        <v/>
      </c>
      <c r="AI482" s="10" t="str">
        <f t="shared" si="219"/>
        <v/>
      </c>
      <c r="AJ482" s="10" t="str">
        <f t="shared" si="220"/>
        <v/>
      </c>
      <c r="AK482" s="10" t="str">
        <f t="shared" si="221"/>
        <v/>
      </c>
      <c r="AL482" s="10" t="str">
        <f t="shared" si="222"/>
        <v/>
      </c>
      <c r="AM482" s="10" t="str">
        <f t="shared" si="223"/>
        <v/>
      </c>
      <c r="AN482" s="10" t="str">
        <f t="shared" si="224"/>
        <v/>
      </c>
      <c r="AO482" s="10" t="str">
        <f t="shared" si="225"/>
        <v/>
      </c>
      <c r="AP482" s="10" t="str">
        <f t="shared" si="226"/>
        <v/>
      </c>
      <c r="AQ482" s="10" t="str">
        <f t="shared" si="227"/>
        <v/>
      </c>
      <c r="AR482" s="10" t="str">
        <f t="shared" si="228"/>
        <v/>
      </c>
      <c r="AS482" s="10" t="str">
        <f t="shared" si="229"/>
        <v/>
      </c>
      <c r="AT482" s="10" t="str">
        <f t="shared" si="230"/>
        <v/>
      </c>
      <c r="AU482" s="10" t="str">
        <f t="shared" si="231"/>
        <v/>
      </c>
      <c r="AV482" s="10" t="str">
        <f t="shared" si="232"/>
        <v/>
      </c>
      <c r="AW482" s="10" t="str">
        <f t="shared" si="233"/>
        <v/>
      </c>
      <c r="AX482" s="10" t="str">
        <f t="shared" si="234"/>
        <v/>
      </c>
      <c r="AY482" s="10" t="str">
        <f t="shared" si="235"/>
        <v/>
      </c>
      <c r="AZ482" s="10" t="str">
        <f t="shared" si="236"/>
        <v/>
      </c>
      <c r="BA482" s="10" t="str">
        <f t="shared" si="237"/>
        <v/>
      </c>
      <c r="BB482" s="10" t="str">
        <f t="shared" si="238"/>
        <v/>
      </c>
      <c r="BC482" s="10" t="str">
        <f t="shared" si="239"/>
        <v/>
      </c>
      <c r="BD482" s="10"/>
      <c r="BE482" s="10" t="str">
        <f t="shared" si="240"/>
        <v/>
      </c>
      <c r="BG482" s="10" t="b">
        <f t="shared" si="243"/>
        <v>1</v>
      </c>
      <c r="BH482" s="10" t="b">
        <f t="shared" si="241"/>
        <v>1</v>
      </c>
      <c r="BI482" s="10" t="b">
        <f t="shared" si="244"/>
        <v>0</v>
      </c>
      <c r="BJ482" s="10" t="b">
        <f t="shared" si="242"/>
        <v>0</v>
      </c>
    </row>
    <row r="483" spans="1:62" x14ac:dyDescent="0.35">
      <c r="A483" s="51"/>
      <c r="B483" s="28"/>
      <c r="C483" s="28" t="s">
        <v>4</v>
      </c>
      <c r="D483" s="28"/>
      <c r="E483" s="28" t="s">
        <v>4</v>
      </c>
      <c r="F483" s="28"/>
      <c r="G483" s="51" t="s">
        <v>4</v>
      </c>
      <c r="H483" s="28"/>
      <c r="I483" s="28" t="s">
        <v>4</v>
      </c>
      <c r="J483" s="28"/>
      <c r="K483" s="28" t="s">
        <v>4</v>
      </c>
      <c r="L483" s="28" t="s">
        <v>454</v>
      </c>
      <c r="M483" s="28"/>
      <c r="N483" s="28"/>
      <c r="O483" s="28" t="s">
        <v>4</v>
      </c>
      <c r="P483" s="51"/>
      <c r="Q483" s="28" t="s">
        <v>4</v>
      </c>
      <c r="R483" s="28"/>
      <c r="S483" s="28" t="s">
        <v>4</v>
      </c>
      <c r="T483" s="28"/>
      <c r="U483" s="28" t="s">
        <v>4</v>
      </c>
      <c r="V483" s="28"/>
      <c r="W483" s="28" t="s">
        <v>4</v>
      </c>
      <c r="X483" s="28"/>
      <c r="Y483" s="28" t="s">
        <v>4</v>
      </c>
      <c r="Z483" s="10" t="str">
        <f>IF(AND('Section 8'!$L$4=No,OR($BG483=FALSE,$BH483=FALSE)),Tab_NotReq,
IF(AND($A483="",$B483="",$D483="",$F483="",$H483="",$J483="",$P483="",$X483="",$AB483="",$AC483=""),"",
IF(COUNTIF($AB483:$BC483,Incomplete)&gt;=1,Incomplete_or_multiple_errors&amp;": "&amp;INDEX($AB$2:$BC$4,1,MATCH(Incomplete,$AB483:$BC483,0)),Complete)))</f>
        <v/>
      </c>
      <c r="AA483" s="27"/>
      <c r="AB483" s="10" t="str">
        <f t="shared" si="215"/>
        <v/>
      </c>
      <c r="AC483" s="10" t="str">
        <f>IF($AC$1=No,"",
IF(OR(BG483=FALSE,BH483=FALSE),"",
IF(AND(SUMPRODUCT(--(BI483:BI$1003=TRUE))=0,SUMPRODUCT(--(BJ483:BJ$1003=TRUE))=0),"",Incomplete)))</f>
        <v/>
      </c>
      <c r="AD483" s="10" t="str">
        <f t="shared" si="216"/>
        <v/>
      </c>
      <c r="AE483" s="10"/>
      <c r="AF483" s="10" t="str" cm="1">
        <f t="array" ref="AF483">IF(AF$1=No,"",IF(ISBLANK($A483)=TRUE,"",
IF(SUMPRODUCT(--('Section 11'!$C$4:$C$337=$A483))=0,Incomplete,Complete)))</f>
        <v/>
      </c>
      <c r="AG483" s="10" t="str">
        <f t="shared" si="217"/>
        <v/>
      </c>
      <c r="AH483" s="10" t="str">
        <f t="shared" si="218"/>
        <v/>
      </c>
      <c r="AI483" s="10" t="str">
        <f t="shared" si="219"/>
        <v/>
      </c>
      <c r="AJ483" s="10" t="str">
        <f t="shared" si="220"/>
        <v/>
      </c>
      <c r="AK483" s="10" t="str">
        <f t="shared" si="221"/>
        <v/>
      </c>
      <c r="AL483" s="10" t="str">
        <f t="shared" si="222"/>
        <v/>
      </c>
      <c r="AM483" s="10" t="str">
        <f t="shared" si="223"/>
        <v/>
      </c>
      <c r="AN483" s="10" t="str">
        <f t="shared" si="224"/>
        <v/>
      </c>
      <c r="AO483" s="10" t="str">
        <f t="shared" si="225"/>
        <v/>
      </c>
      <c r="AP483" s="10" t="str">
        <f t="shared" si="226"/>
        <v/>
      </c>
      <c r="AQ483" s="10" t="str">
        <f t="shared" si="227"/>
        <v/>
      </c>
      <c r="AR483" s="10" t="str">
        <f t="shared" si="228"/>
        <v/>
      </c>
      <c r="AS483" s="10" t="str">
        <f t="shared" si="229"/>
        <v/>
      </c>
      <c r="AT483" s="10" t="str">
        <f t="shared" si="230"/>
        <v/>
      </c>
      <c r="AU483" s="10" t="str">
        <f t="shared" si="231"/>
        <v/>
      </c>
      <c r="AV483" s="10" t="str">
        <f t="shared" si="232"/>
        <v/>
      </c>
      <c r="AW483" s="10" t="str">
        <f t="shared" si="233"/>
        <v/>
      </c>
      <c r="AX483" s="10" t="str">
        <f t="shared" si="234"/>
        <v/>
      </c>
      <c r="AY483" s="10" t="str">
        <f t="shared" si="235"/>
        <v/>
      </c>
      <c r="AZ483" s="10" t="str">
        <f t="shared" si="236"/>
        <v/>
      </c>
      <c r="BA483" s="10" t="str">
        <f t="shared" si="237"/>
        <v/>
      </c>
      <c r="BB483" s="10" t="str">
        <f t="shared" si="238"/>
        <v/>
      </c>
      <c r="BC483" s="10" t="str">
        <f t="shared" si="239"/>
        <v/>
      </c>
      <c r="BD483" s="10"/>
      <c r="BE483" s="10" t="str">
        <f t="shared" si="240"/>
        <v/>
      </c>
      <c r="BG483" s="10" t="b">
        <f t="shared" si="243"/>
        <v>1</v>
      </c>
      <c r="BH483" s="10" t="b">
        <f t="shared" si="241"/>
        <v>1</v>
      </c>
      <c r="BI483" s="10" t="b">
        <f t="shared" si="244"/>
        <v>0</v>
      </c>
      <c r="BJ483" s="10" t="b">
        <f t="shared" si="242"/>
        <v>0</v>
      </c>
    </row>
    <row r="484" spans="1:62" x14ac:dyDescent="0.35">
      <c r="A484" s="51"/>
      <c r="B484" s="28"/>
      <c r="C484" s="28" t="s">
        <v>4</v>
      </c>
      <c r="D484" s="28"/>
      <c r="E484" s="28" t="s">
        <v>4</v>
      </c>
      <c r="F484" s="28"/>
      <c r="G484" s="51" t="s">
        <v>4</v>
      </c>
      <c r="H484" s="28"/>
      <c r="I484" s="28" t="s">
        <v>4</v>
      </c>
      <c r="J484" s="28"/>
      <c r="K484" s="28" t="s">
        <v>4</v>
      </c>
      <c r="L484" s="28" t="s">
        <v>454</v>
      </c>
      <c r="M484" s="28"/>
      <c r="N484" s="28"/>
      <c r="O484" s="28" t="s">
        <v>4</v>
      </c>
      <c r="P484" s="51"/>
      <c r="Q484" s="28" t="s">
        <v>4</v>
      </c>
      <c r="R484" s="28"/>
      <c r="S484" s="28" t="s">
        <v>4</v>
      </c>
      <c r="T484" s="28"/>
      <c r="U484" s="28" t="s">
        <v>4</v>
      </c>
      <c r="V484" s="28"/>
      <c r="W484" s="28" t="s">
        <v>4</v>
      </c>
      <c r="X484" s="28"/>
      <c r="Y484" s="28" t="s">
        <v>4</v>
      </c>
      <c r="Z484" s="10" t="str">
        <f>IF(AND('Section 8'!$L$4=No,OR($BG484=FALSE,$BH484=FALSE)),Tab_NotReq,
IF(AND($A484="",$B484="",$D484="",$F484="",$H484="",$J484="",$P484="",$X484="",$AB484="",$AC484=""),"",
IF(COUNTIF($AB484:$BC484,Incomplete)&gt;=1,Incomplete_or_multiple_errors&amp;": "&amp;INDEX($AB$2:$BC$4,1,MATCH(Incomplete,$AB484:$BC484,0)),Complete)))</f>
        <v/>
      </c>
      <c r="AA484" s="27"/>
      <c r="AB484" s="10" t="str">
        <f t="shared" si="215"/>
        <v/>
      </c>
      <c r="AC484" s="10" t="str">
        <f>IF($AC$1=No,"",
IF(OR(BG484=FALSE,BH484=FALSE),"",
IF(AND(SUMPRODUCT(--(BI484:BI$1003=TRUE))=0,SUMPRODUCT(--(BJ484:BJ$1003=TRUE))=0),"",Incomplete)))</f>
        <v/>
      </c>
      <c r="AD484" s="10" t="str">
        <f t="shared" si="216"/>
        <v/>
      </c>
      <c r="AE484" s="10"/>
      <c r="AF484" s="10" t="str" cm="1">
        <f t="array" ref="AF484">IF(AF$1=No,"",IF(ISBLANK($A484)=TRUE,"",
IF(SUMPRODUCT(--('Section 11'!$C$4:$C$337=$A484))=0,Incomplete,Complete)))</f>
        <v/>
      </c>
      <c r="AG484" s="10" t="str">
        <f t="shared" si="217"/>
        <v/>
      </c>
      <c r="AH484" s="10" t="str">
        <f t="shared" si="218"/>
        <v/>
      </c>
      <c r="AI484" s="10" t="str">
        <f t="shared" si="219"/>
        <v/>
      </c>
      <c r="AJ484" s="10" t="str">
        <f t="shared" si="220"/>
        <v/>
      </c>
      <c r="AK484" s="10" t="str">
        <f t="shared" si="221"/>
        <v/>
      </c>
      <c r="AL484" s="10" t="str">
        <f t="shared" si="222"/>
        <v/>
      </c>
      <c r="AM484" s="10" t="str">
        <f t="shared" si="223"/>
        <v/>
      </c>
      <c r="AN484" s="10" t="str">
        <f t="shared" si="224"/>
        <v/>
      </c>
      <c r="AO484" s="10" t="str">
        <f t="shared" si="225"/>
        <v/>
      </c>
      <c r="AP484" s="10" t="str">
        <f t="shared" si="226"/>
        <v/>
      </c>
      <c r="AQ484" s="10" t="str">
        <f t="shared" si="227"/>
        <v/>
      </c>
      <c r="AR484" s="10" t="str">
        <f t="shared" si="228"/>
        <v/>
      </c>
      <c r="AS484" s="10" t="str">
        <f t="shared" si="229"/>
        <v/>
      </c>
      <c r="AT484" s="10" t="str">
        <f t="shared" si="230"/>
        <v/>
      </c>
      <c r="AU484" s="10" t="str">
        <f t="shared" si="231"/>
        <v/>
      </c>
      <c r="AV484" s="10" t="str">
        <f t="shared" si="232"/>
        <v/>
      </c>
      <c r="AW484" s="10" t="str">
        <f t="shared" si="233"/>
        <v/>
      </c>
      <c r="AX484" s="10" t="str">
        <f t="shared" si="234"/>
        <v/>
      </c>
      <c r="AY484" s="10" t="str">
        <f t="shared" si="235"/>
        <v/>
      </c>
      <c r="AZ484" s="10" t="str">
        <f t="shared" si="236"/>
        <v/>
      </c>
      <c r="BA484" s="10" t="str">
        <f t="shared" si="237"/>
        <v/>
      </c>
      <c r="BB484" s="10" t="str">
        <f t="shared" si="238"/>
        <v/>
      </c>
      <c r="BC484" s="10" t="str">
        <f t="shared" si="239"/>
        <v/>
      </c>
      <c r="BD484" s="10"/>
      <c r="BE484" s="10" t="str">
        <f t="shared" si="240"/>
        <v/>
      </c>
      <c r="BG484" s="10" t="b">
        <f t="shared" si="243"/>
        <v>1</v>
      </c>
      <c r="BH484" s="10" t="b">
        <f t="shared" si="241"/>
        <v>1</v>
      </c>
      <c r="BI484" s="10" t="b">
        <f t="shared" si="244"/>
        <v>0</v>
      </c>
      <c r="BJ484" s="10" t="b">
        <f t="shared" si="242"/>
        <v>0</v>
      </c>
    </row>
    <row r="485" spans="1:62" x14ac:dyDescent="0.35">
      <c r="A485" s="51"/>
      <c r="B485" s="28"/>
      <c r="C485" s="28" t="s">
        <v>4</v>
      </c>
      <c r="D485" s="28"/>
      <c r="E485" s="28" t="s">
        <v>4</v>
      </c>
      <c r="F485" s="28"/>
      <c r="G485" s="51" t="s">
        <v>4</v>
      </c>
      <c r="H485" s="28"/>
      <c r="I485" s="28" t="s">
        <v>4</v>
      </c>
      <c r="J485" s="28"/>
      <c r="K485" s="28" t="s">
        <v>4</v>
      </c>
      <c r="L485" s="28" t="s">
        <v>454</v>
      </c>
      <c r="M485" s="28"/>
      <c r="N485" s="28"/>
      <c r="O485" s="28" t="s">
        <v>4</v>
      </c>
      <c r="P485" s="51"/>
      <c r="Q485" s="28" t="s">
        <v>4</v>
      </c>
      <c r="R485" s="28"/>
      <c r="S485" s="28" t="s">
        <v>4</v>
      </c>
      <c r="T485" s="28"/>
      <c r="U485" s="28" t="s">
        <v>4</v>
      </c>
      <c r="V485" s="28"/>
      <c r="W485" s="28" t="s">
        <v>4</v>
      </c>
      <c r="X485" s="28"/>
      <c r="Y485" s="28" t="s">
        <v>4</v>
      </c>
      <c r="Z485" s="10" t="str">
        <f>IF(AND('Section 8'!$L$4=No,OR($BG485=FALSE,$BH485=FALSE)),Tab_NotReq,
IF(AND($A485="",$B485="",$D485="",$F485="",$H485="",$J485="",$P485="",$X485="",$AB485="",$AC485=""),"",
IF(COUNTIF($AB485:$BC485,Incomplete)&gt;=1,Incomplete_or_multiple_errors&amp;": "&amp;INDEX($AB$2:$BC$4,1,MATCH(Incomplete,$AB485:$BC485,0)),Complete)))</f>
        <v/>
      </c>
      <c r="AA485" s="27"/>
      <c r="AB485" s="10" t="str">
        <f t="shared" si="215"/>
        <v/>
      </c>
      <c r="AC485" s="10" t="str">
        <f>IF($AC$1=No,"",
IF(OR(BG485=FALSE,BH485=FALSE),"",
IF(AND(SUMPRODUCT(--(BI485:BI$1003=TRUE))=0,SUMPRODUCT(--(BJ485:BJ$1003=TRUE))=0),"",Incomplete)))</f>
        <v/>
      </c>
      <c r="AD485" s="10" t="str">
        <f t="shared" si="216"/>
        <v/>
      </c>
      <c r="AE485" s="10"/>
      <c r="AF485" s="10" t="str" cm="1">
        <f t="array" ref="AF485">IF(AF$1=No,"",IF(ISBLANK($A485)=TRUE,"",
IF(SUMPRODUCT(--('Section 11'!$C$4:$C$337=$A485))=0,Incomplete,Complete)))</f>
        <v/>
      </c>
      <c r="AG485" s="10" t="str">
        <f t="shared" si="217"/>
        <v/>
      </c>
      <c r="AH485" s="10" t="str">
        <f t="shared" si="218"/>
        <v/>
      </c>
      <c r="AI485" s="10" t="str">
        <f t="shared" si="219"/>
        <v/>
      </c>
      <c r="AJ485" s="10" t="str">
        <f t="shared" si="220"/>
        <v/>
      </c>
      <c r="AK485" s="10" t="str">
        <f t="shared" si="221"/>
        <v/>
      </c>
      <c r="AL485" s="10" t="str">
        <f t="shared" si="222"/>
        <v/>
      </c>
      <c r="AM485" s="10" t="str">
        <f t="shared" si="223"/>
        <v/>
      </c>
      <c r="AN485" s="10" t="str">
        <f t="shared" si="224"/>
        <v/>
      </c>
      <c r="AO485" s="10" t="str">
        <f t="shared" si="225"/>
        <v/>
      </c>
      <c r="AP485" s="10" t="str">
        <f t="shared" si="226"/>
        <v/>
      </c>
      <c r="AQ485" s="10" t="str">
        <f t="shared" si="227"/>
        <v/>
      </c>
      <c r="AR485" s="10" t="str">
        <f t="shared" si="228"/>
        <v/>
      </c>
      <c r="AS485" s="10" t="str">
        <f t="shared" si="229"/>
        <v/>
      </c>
      <c r="AT485" s="10" t="str">
        <f t="shared" si="230"/>
        <v/>
      </c>
      <c r="AU485" s="10" t="str">
        <f t="shared" si="231"/>
        <v/>
      </c>
      <c r="AV485" s="10" t="str">
        <f t="shared" si="232"/>
        <v/>
      </c>
      <c r="AW485" s="10" t="str">
        <f t="shared" si="233"/>
        <v/>
      </c>
      <c r="AX485" s="10" t="str">
        <f t="shared" si="234"/>
        <v/>
      </c>
      <c r="AY485" s="10" t="str">
        <f t="shared" si="235"/>
        <v/>
      </c>
      <c r="AZ485" s="10" t="str">
        <f t="shared" si="236"/>
        <v/>
      </c>
      <c r="BA485" s="10" t="str">
        <f t="shared" si="237"/>
        <v/>
      </c>
      <c r="BB485" s="10" t="str">
        <f t="shared" si="238"/>
        <v/>
      </c>
      <c r="BC485" s="10" t="str">
        <f t="shared" si="239"/>
        <v/>
      </c>
      <c r="BD485" s="10"/>
      <c r="BE485" s="10" t="str">
        <f t="shared" si="240"/>
        <v/>
      </c>
      <c r="BG485" s="10" t="b">
        <f t="shared" si="243"/>
        <v>1</v>
      </c>
      <c r="BH485" s="10" t="b">
        <f t="shared" si="241"/>
        <v>1</v>
      </c>
      <c r="BI485" s="10" t="b">
        <f t="shared" si="244"/>
        <v>0</v>
      </c>
      <c r="BJ485" s="10" t="b">
        <f t="shared" si="242"/>
        <v>0</v>
      </c>
    </row>
    <row r="486" spans="1:62" x14ac:dyDescent="0.35">
      <c r="A486" s="51"/>
      <c r="B486" s="28"/>
      <c r="C486" s="28" t="s">
        <v>4</v>
      </c>
      <c r="D486" s="28"/>
      <c r="E486" s="28" t="s">
        <v>4</v>
      </c>
      <c r="F486" s="28"/>
      <c r="G486" s="51" t="s">
        <v>4</v>
      </c>
      <c r="H486" s="28"/>
      <c r="I486" s="28" t="s">
        <v>4</v>
      </c>
      <c r="J486" s="28"/>
      <c r="K486" s="28" t="s">
        <v>4</v>
      </c>
      <c r="L486" s="28" t="s">
        <v>454</v>
      </c>
      <c r="M486" s="28"/>
      <c r="N486" s="28"/>
      <c r="O486" s="28" t="s">
        <v>4</v>
      </c>
      <c r="P486" s="51"/>
      <c r="Q486" s="28" t="s">
        <v>4</v>
      </c>
      <c r="R486" s="28"/>
      <c r="S486" s="28" t="s">
        <v>4</v>
      </c>
      <c r="T486" s="28"/>
      <c r="U486" s="28" t="s">
        <v>4</v>
      </c>
      <c r="V486" s="28"/>
      <c r="W486" s="28" t="s">
        <v>4</v>
      </c>
      <c r="X486" s="28"/>
      <c r="Y486" s="28" t="s">
        <v>4</v>
      </c>
      <c r="Z486" s="10" t="str">
        <f>IF(AND('Section 8'!$L$4=No,OR($BG486=FALSE,$BH486=FALSE)),Tab_NotReq,
IF(AND($A486="",$B486="",$D486="",$F486="",$H486="",$J486="",$P486="",$X486="",$AB486="",$AC486=""),"",
IF(COUNTIF($AB486:$BC486,Incomplete)&gt;=1,Incomplete_or_multiple_errors&amp;": "&amp;INDEX($AB$2:$BC$4,1,MATCH(Incomplete,$AB486:$BC486,0)),Complete)))</f>
        <v/>
      </c>
      <c r="AA486" s="27"/>
      <c r="AB486" s="10" t="str">
        <f t="shared" si="215"/>
        <v/>
      </c>
      <c r="AC486" s="10" t="str">
        <f>IF($AC$1=No,"",
IF(OR(BG486=FALSE,BH486=FALSE),"",
IF(AND(SUMPRODUCT(--(BI486:BI$1003=TRUE))=0,SUMPRODUCT(--(BJ486:BJ$1003=TRUE))=0),"",Incomplete)))</f>
        <v/>
      </c>
      <c r="AD486" s="10" t="str">
        <f t="shared" si="216"/>
        <v/>
      </c>
      <c r="AE486" s="10"/>
      <c r="AF486" s="10" t="str" cm="1">
        <f t="array" ref="AF486">IF(AF$1=No,"",IF(ISBLANK($A486)=TRUE,"",
IF(SUMPRODUCT(--('Section 11'!$C$4:$C$337=$A486))=0,Incomplete,Complete)))</f>
        <v/>
      </c>
      <c r="AG486" s="10" t="str">
        <f t="shared" si="217"/>
        <v/>
      </c>
      <c r="AH486" s="10" t="str">
        <f t="shared" si="218"/>
        <v/>
      </c>
      <c r="AI486" s="10" t="str">
        <f t="shared" si="219"/>
        <v/>
      </c>
      <c r="AJ486" s="10" t="str">
        <f t="shared" si="220"/>
        <v/>
      </c>
      <c r="AK486" s="10" t="str">
        <f t="shared" si="221"/>
        <v/>
      </c>
      <c r="AL486" s="10" t="str">
        <f t="shared" si="222"/>
        <v/>
      </c>
      <c r="AM486" s="10" t="str">
        <f t="shared" si="223"/>
        <v/>
      </c>
      <c r="AN486" s="10" t="str">
        <f t="shared" si="224"/>
        <v/>
      </c>
      <c r="AO486" s="10" t="str">
        <f t="shared" si="225"/>
        <v/>
      </c>
      <c r="AP486" s="10" t="str">
        <f t="shared" si="226"/>
        <v/>
      </c>
      <c r="AQ486" s="10" t="str">
        <f t="shared" si="227"/>
        <v/>
      </c>
      <c r="AR486" s="10" t="str">
        <f t="shared" si="228"/>
        <v/>
      </c>
      <c r="AS486" s="10" t="str">
        <f t="shared" si="229"/>
        <v/>
      </c>
      <c r="AT486" s="10" t="str">
        <f t="shared" si="230"/>
        <v/>
      </c>
      <c r="AU486" s="10" t="str">
        <f t="shared" si="231"/>
        <v/>
      </c>
      <c r="AV486" s="10" t="str">
        <f t="shared" si="232"/>
        <v/>
      </c>
      <c r="AW486" s="10" t="str">
        <f t="shared" si="233"/>
        <v/>
      </c>
      <c r="AX486" s="10" t="str">
        <f t="shared" si="234"/>
        <v/>
      </c>
      <c r="AY486" s="10" t="str">
        <f t="shared" si="235"/>
        <v/>
      </c>
      <c r="AZ486" s="10" t="str">
        <f t="shared" si="236"/>
        <v/>
      </c>
      <c r="BA486" s="10" t="str">
        <f t="shared" si="237"/>
        <v/>
      </c>
      <c r="BB486" s="10" t="str">
        <f t="shared" si="238"/>
        <v/>
      </c>
      <c r="BC486" s="10" t="str">
        <f t="shared" si="239"/>
        <v/>
      </c>
      <c r="BD486" s="10"/>
      <c r="BE486" s="10" t="str">
        <f t="shared" si="240"/>
        <v/>
      </c>
      <c r="BG486" s="10" t="b">
        <f t="shared" si="243"/>
        <v>1</v>
      </c>
      <c r="BH486" s="10" t="b">
        <f t="shared" si="241"/>
        <v>1</v>
      </c>
      <c r="BI486" s="10" t="b">
        <f t="shared" si="244"/>
        <v>0</v>
      </c>
      <c r="BJ486" s="10" t="b">
        <f t="shared" si="242"/>
        <v>0</v>
      </c>
    </row>
    <row r="487" spans="1:62" x14ac:dyDescent="0.35">
      <c r="A487" s="51"/>
      <c r="B487" s="28"/>
      <c r="C487" s="28" t="s">
        <v>4</v>
      </c>
      <c r="D487" s="28"/>
      <c r="E487" s="28" t="s">
        <v>4</v>
      </c>
      <c r="F487" s="28"/>
      <c r="G487" s="51" t="s">
        <v>4</v>
      </c>
      <c r="H487" s="28"/>
      <c r="I487" s="28" t="s">
        <v>4</v>
      </c>
      <c r="J487" s="28"/>
      <c r="K487" s="28" t="s">
        <v>4</v>
      </c>
      <c r="L487" s="28" t="s">
        <v>454</v>
      </c>
      <c r="M487" s="28"/>
      <c r="N487" s="28"/>
      <c r="O487" s="28" t="s">
        <v>4</v>
      </c>
      <c r="P487" s="51"/>
      <c r="Q487" s="28" t="s">
        <v>4</v>
      </c>
      <c r="R487" s="28"/>
      <c r="S487" s="28" t="s">
        <v>4</v>
      </c>
      <c r="T487" s="28"/>
      <c r="U487" s="28" t="s">
        <v>4</v>
      </c>
      <c r="V487" s="28"/>
      <c r="W487" s="28" t="s">
        <v>4</v>
      </c>
      <c r="X487" s="28"/>
      <c r="Y487" s="28" t="s">
        <v>4</v>
      </c>
      <c r="Z487" s="10" t="str">
        <f>IF(AND('Section 8'!$L$4=No,OR($BG487=FALSE,$BH487=FALSE)),Tab_NotReq,
IF(AND($A487="",$B487="",$D487="",$F487="",$H487="",$J487="",$P487="",$X487="",$AB487="",$AC487=""),"",
IF(COUNTIF($AB487:$BC487,Incomplete)&gt;=1,Incomplete_or_multiple_errors&amp;": "&amp;INDEX($AB$2:$BC$4,1,MATCH(Incomplete,$AB487:$BC487,0)),Complete)))</f>
        <v/>
      </c>
      <c r="AA487" s="27"/>
      <c r="AB487" s="10" t="str">
        <f t="shared" si="215"/>
        <v/>
      </c>
      <c r="AC487" s="10" t="str">
        <f>IF($AC$1=No,"",
IF(OR(BG487=FALSE,BH487=FALSE),"",
IF(AND(SUMPRODUCT(--(BI487:BI$1003=TRUE))=0,SUMPRODUCT(--(BJ487:BJ$1003=TRUE))=0),"",Incomplete)))</f>
        <v/>
      </c>
      <c r="AD487" s="10" t="str">
        <f t="shared" si="216"/>
        <v/>
      </c>
      <c r="AE487" s="10"/>
      <c r="AF487" s="10" t="str" cm="1">
        <f t="array" ref="AF487">IF(AF$1=No,"",IF(ISBLANK($A487)=TRUE,"",
IF(SUMPRODUCT(--('Section 11'!$C$4:$C$337=$A487))=0,Incomplete,Complete)))</f>
        <v/>
      </c>
      <c r="AG487" s="10" t="str">
        <f t="shared" si="217"/>
        <v/>
      </c>
      <c r="AH487" s="10" t="str">
        <f t="shared" si="218"/>
        <v/>
      </c>
      <c r="AI487" s="10" t="str">
        <f t="shared" si="219"/>
        <v/>
      </c>
      <c r="AJ487" s="10" t="str">
        <f t="shared" si="220"/>
        <v/>
      </c>
      <c r="AK487" s="10" t="str">
        <f t="shared" si="221"/>
        <v/>
      </c>
      <c r="AL487" s="10" t="str">
        <f t="shared" si="222"/>
        <v/>
      </c>
      <c r="AM487" s="10" t="str">
        <f t="shared" si="223"/>
        <v/>
      </c>
      <c r="AN487" s="10" t="str">
        <f t="shared" si="224"/>
        <v/>
      </c>
      <c r="AO487" s="10" t="str">
        <f t="shared" si="225"/>
        <v/>
      </c>
      <c r="AP487" s="10" t="str">
        <f t="shared" si="226"/>
        <v/>
      </c>
      <c r="AQ487" s="10" t="str">
        <f t="shared" si="227"/>
        <v/>
      </c>
      <c r="AR487" s="10" t="str">
        <f t="shared" si="228"/>
        <v/>
      </c>
      <c r="AS487" s="10" t="str">
        <f t="shared" si="229"/>
        <v/>
      </c>
      <c r="AT487" s="10" t="str">
        <f t="shared" si="230"/>
        <v/>
      </c>
      <c r="AU487" s="10" t="str">
        <f t="shared" si="231"/>
        <v/>
      </c>
      <c r="AV487" s="10" t="str">
        <f t="shared" si="232"/>
        <v/>
      </c>
      <c r="AW487" s="10" t="str">
        <f t="shared" si="233"/>
        <v/>
      </c>
      <c r="AX487" s="10" t="str">
        <f t="shared" si="234"/>
        <v/>
      </c>
      <c r="AY487" s="10" t="str">
        <f t="shared" si="235"/>
        <v/>
      </c>
      <c r="AZ487" s="10" t="str">
        <f t="shared" si="236"/>
        <v/>
      </c>
      <c r="BA487" s="10" t="str">
        <f t="shared" si="237"/>
        <v/>
      </c>
      <c r="BB487" s="10" t="str">
        <f t="shared" si="238"/>
        <v/>
      </c>
      <c r="BC487" s="10" t="str">
        <f t="shared" si="239"/>
        <v/>
      </c>
      <c r="BD487" s="10"/>
      <c r="BE487" s="10" t="str">
        <f t="shared" si="240"/>
        <v/>
      </c>
      <c r="BG487" s="10" t="b">
        <f t="shared" si="243"/>
        <v>1</v>
      </c>
      <c r="BH487" s="10" t="b">
        <f t="shared" si="241"/>
        <v>1</v>
      </c>
      <c r="BI487" s="10" t="b">
        <f t="shared" si="244"/>
        <v>0</v>
      </c>
      <c r="BJ487" s="10" t="b">
        <f t="shared" si="242"/>
        <v>0</v>
      </c>
    </row>
    <row r="488" spans="1:62" x14ac:dyDescent="0.35">
      <c r="A488" s="51"/>
      <c r="B488" s="28"/>
      <c r="C488" s="28" t="s">
        <v>4</v>
      </c>
      <c r="D488" s="28"/>
      <c r="E488" s="28" t="s">
        <v>4</v>
      </c>
      <c r="F488" s="28"/>
      <c r="G488" s="51" t="s">
        <v>4</v>
      </c>
      <c r="H488" s="28"/>
      <c r="I488" s="28" t="s">
        <v>4</v>
      </c>
      <c r="J488" s="28"/>
      <c r="K488" s="28" t="s">
        <v>4</v>
      </c>
      <c r="L488" s="28" t="s">
        <v>454</v>
      </c>
      <c r="M488" s="28"/>
      <c r="N488" s="28"/>
      <c r="O488" s="28" t="s">
        <v>4</v>
      </c>
      <c r="P488" s="51"/>
      <c r="Q488" s="28" t="s">
        <v>4</v>
      </c>
      <c r="R488" s="28"/>
      <c r="S488" s="28" t="s">
        <v>4</v>
      </c>
      <c r="T488" s="28"/>
      <c r="U488" s="28" t="s">
        <v>4</v>
      </c>
      <c r="V488" s="28"/>
      <c r="W488" s="28" t="s">
        <v>4</v>
      </c>
      <c r="X488" s="28"/>
      <c r="Y488" s="28" t="s">
        <v>4</v>
      </c>
      <c r="Z488" s="10" t="str">
        <f>IF(AND('Section 8'!$L$4=No,OR($BG488=FALSE,$BH488=FALSE)),Tab_NotReq,
IF(AND($A488="",$B488="",$D488="",$F488="",$H488="",$J488="",$P488="",$X488="",$AB488="",$AC488=""),"",
IF(COUNTIF($AB488:$BC488,Incomplete)&gt;=1,Incomplete_or_multiple_errors&amp;": "&amp;INDEX($AB$2:$BC$4,1,MATCH(Incomplete,$AB488:$BC488,0)),Complete)))</f>
        <v/>
      </c>
      <c r="AA488" s="27"/>
      <c r="AB488" s="10" t="str">
        <f t="shared" si="215"/>
        <v/>
      </c>
      <c r="AC488" s="10" t="str">
        <f>IF($AC$1=No,"",
IF(OR(BG488=FALSE,BH488=FALSE),"",
IF(AND(SUMPRODUCT(--(BI488:BI$1003=TRUE))=0,SUMPRODUCT(--(BJ488:BJ$1003=TRUE))=0),"",Incomplete)))</f>
        <v/>
      </c>
      <c r="AD488" s="10" t="str">
        <f t="shared" si="216"/>
        <v/>
      </c>
      <c r="AE488" s="10"/>
      <c r="AF488" s="10" t="str" cm="1">
        <f t="array" ref="AF488">IF(AF$1=No,"",IF(ISBLANK($A488)=TRUE,"",
IF(SUMPRODUCT(--('Section 11'!$C$4:$C$337=$A488))=0,Incomplete,Complete)))</f>
        <v/>
      </c>
      <c r="AG488" s="10" t="str">
        <f t="shared" si="217"/>
        <v/>
      </c>
      <c r="AH488" s="10" t="str">
        <f t="shared" si="218"/>
        <v/>
      </c>
      <c r="AI488" s="10" t="str">
        <f t="shared" si="219"/>
        <v/>
      </c>
      <c r="AJ488" s="10" t="str">
        <f t="shared" si="220"/>
        <v/>
      </c>
      <c r="AK488" s="10" t="str">
        <f t="shared" si="221"/>
        <v/>
      </c>
      <c r="AL488" s="10" t="str">
        <f t="shared" si="222"/>
        <v/>
      </c>
      <c r="AM488" s="10" t="str">
        <f t="shared" si="223"/>
        <v/>
      </c>
      <c r="AN488" s="10" t="str">
        <f t="shared" si="224"/>
        <v/>
      </c>
      <c r="AO488" s="10" t="str">
        <f t="shared" si="225"/>
        <v/>
      </c>
      <c r="AP488" s="10" t="str">
        <f t="shared" si="226"/>
        <v/>
      </c>
      <c r="AQ488" s="10" t="str">
        <f t="shared" si="227"/>
        <v/>
      </c>
      <c r="AR488" s="10" t="str">
        <f t="shared" si="228"/>
        <v/>
      </c>
      <c r="AS488" s="10" t="str">
        <f t="shared" si="229"/>
        <v/>
      </c>
      <c r="AT488" s="10" t="str">
        <f t="shared" si="230"/>
        <v/>
      </c>
      <c r="AU488" s="10" t="str">
        <f t="shared" si="231"/>
        <v/>
      </c>
      <c r="AV488" s="10" t="str">
        <f t="shared" si="232"/>
        <v/>
      </c>
      <c r="AW488" s="10" t="str">
        <f t="shared" si="233"/>
        <v/>
      </c>
      <c r="AX488" s="10" t="str">
        <f t="shared" si="234"/>
        <v/>
      </c>
      <c r="AY488" s="10" t="str">
        <f t="shared" si="235"/>
        <v/>
      </c>
      <c r="AZ488" s="10" t="str">
        <f t="shared" si="236"/>
        <v/>
      </c>
      <c r="BA488" s="10" t="str">
        <f t="shared" si="237"/>
        <v/>
      </c>
      <c r="BB488" s="10" t="str">
        <f t="shared" si="238"/>
        <v/>
      </c>
      <c r="BC488" s="10" t="str">
        <f t="shared" si="239"/>
        <v/>
      </c>
      <c r="BD488" s="10"/>
      <c r="BE488" s="10" t="str">
        <f t="shared" si="240"/>
        <v/>
      </c>
      <c r="BG488" s="10" t="b">
        <f t="shared" si="243"/>
        <v>1</v>
      </c>
      <c r="BH488" s="10" t="b">
        <f t="shared" si="241"/>
        <v>1</v>
      </c>
      <c r="BI488" s="10" t="b">
        <f t="shared" si="244"/>
        <v>0</v>
      </c>
      <c r="BJ488" s="10" t="b">
        <f t="shared" si="242"/>
        <v>0</v>
      </c>
    </row>
    <row r="489" spans="1:62" x14ac:dyDescent="0.35">
      <c r="A489" s="51"/>
      <c r="B489" s="28"/>
      <c r="C489" s="28" t="s">
        <v>4</v>
      </c>
      <c r="D489" s="28"/>
      <c r="E489" s="28" t="s">
        <v>4</v>
      </c>
      <c r="F489" s="28"/>
      <c r="G489" s="51" t="s">
        <v>4</v>
      </c>
      <c r="H489" s="28"/>
      <c r="I489" s="28" t="s">
        <v>4</v>
      </c>
      <c r="J489" s="28"/>
      <c r="K489" s="28" t="s">
        <v>4</v>
      </c>
      <c r="L489" s="28" t="s">
        <v>454</v>
      </c>
      <c r="M489" s="28"/>
      <c r="N489" s="28"/>
      <c r="O489" s="28" t="s">
        <v>4</v>
      </c>
      <c r="P489" s="51"/>
      <c r="Q489" s="28" t="s">
        <v>4</v>
      </c>
      <c r="R489" s="28"/>
      <c r="S489" s="28" t="s">
        <v>4</v>
      </c>
      <c r="T489" s="28"/>
      <c r="U489" s="28" t="s">
        <v>4</v>
      </c>
      <c r="V489" s="28"/>
      <c r="W489" s="28" t="s">
        <v>4</v>
      </c>
      <c r="X489" s="28"/>
      <c r="Y489" s="28" t="s">
        <v>4</v>
      </c>
      <c r="Z489" s="10" t="str">
        <f>IF(AND('Section 8'!$L$4=No,OR($BG489=FALSE,$BH489=FALSE)),Tab_NotReq,
IF(AND($A489="",$B489="",$D489="",$F489="",$H489="",$J489="",$P489="",$X489="",$AB489="",$AC489=""),"",
IF(COUNTIF($AB489:$BC489,Incomplete)&gt;=1,Incomplete_or_multiple_errors&amp;": "&amp;INDEX($AB$2:$BC$4,1,MATCH(Incomplete,$AB489:$BC489,0)),Complete)))</f>
        <v/>
      </c>
      <c r="AA489" s="27"/>
      <c r="AB489" s="10" t="str">
        <f t="shared" si="215"/>
        <v/>
      </c>
      <c r="AC489" s="10" t="str">
        <f>IF($AC$1=No,"",
IF(OR(BG489=FALSE,BH489=FALSE),"",
IF(AND(SUMPRODUCT(--(BI489:BI$1003=TRUE))=0,SUMPRODUCT(--(BJ489:BJ$1003=TRUE))=0),"",Incomplete)))</f>
        <v/>
      </c>
      <c r="AD489" s="10" t="str">
        <f t="shared" si="216"/>
        <v/>
      </c>
      <c r="AE489" s="10"/>
      <c r="AF489" s="10" t="str" cm="1">
        <f t="array" ref="AF489">IF(AF$1=No,"",IF(ISBLANK($A489)=TRUE,"",
IF(SUMPRODUCT(--('Section 11'!$C$4:$C$337=$A489))=0,Incomplete,Complete)))</f>
        <v/>
      </c>
      <c r="AG489" s="10" t="str">
        <f t="shared" si="217"/>
        <v/>
      </c>
      <c r="AH489" s="10" t="str">
        <f t="shared" si="218"/>
        <v/>
      </c>
      <c r="AI489" s="10" t="str">
        <f t="shared" si="219"/>
        <v/>
      </c>
      <c r="AJ489" s="10" t="str">
        <f t="shared" si="220"/>
        <v/>
      </c>
      <c r="AK489" s="10" t="str">
        <f t="shared" si="221"/>
        <v/>
      </c>
      <c r="AL489" s="10" t="str">
        <f t="shared" si="222"/>
        <v/>
      </c>
      <c r="AM489" s="10" t="str">
        <f t="shared" si="223"/>
        <v/>
      </c>
      <c r="AN489" s="10" t="str">
        <f t="shared" si="224"/>
        <v/>
      </c>
      <c r="AO489" s="10" t="str">
        <f t="shared" si="225"/>
        <v/>
      </c>
      <c r="AP489" s="10" t="str">
        <f t="shared" si="226"/>
        <v/>
      </c>
      <c r="AQ489" s="10" t="str">
        <f t="shared" si="227"/>
        <v/>
      </c>
      <c r="AR489" s="10" t="str">
        <f t="shared" si="228"/>
        <v/>
      </c>
      <c r="AS489" s="10" t="str">
        <f t="shared" si="229"/>
        <v/>
      </c>
      <c r="AT489" s="10" t="str">
        <f t="shared" si="230"/>
        <v/>
      </c>
      <c r="AU489" s="10" t="str">
        <f t="shared" si="231"/>
        <v/>
      </c>
      <c r="AV489" s="10" t="str">
        <f t="shared" si="232"/>
        <v/>
      </c>
      <c r="AW489" s="10" t="str">
        <f t="shared" si="233"/>
        <v/>
      </c>
      <c r="AX489" s="10" t="str">
        <f t="shared" si="234"/>
        <v/>
      </c>
      <c r="AY489" s="10" t="str">
        <f t="shared" si="235"/>
        <v/>
      </c>
      <c r="AZ489" s="10" t="str">
        <f t="shared" si="236"/>
        <v/>
      </c>
      <c r="BA489" s="10" t="str">
        <f t="shared" si="237"/>
        <v/>
      </c>
      <c r="BB489" s="10" t="str">
        <f t="shared" si="238"/>
        <v/>
      </c>
      <c r="BC489" s="10" t="str">
        <f t="shared" si="239"/>
        <v/>
      </c>
      <c r="BD489" s="10"/>
      <c r="BE489" s="10" t="str">
        <f t="shared" si="240"/>
        <v/>
      </c>
      <c r="BG489" s="10" t="b">
        <f t="shared" si="243"/>
        <v>1</v>
      </c>
      <c r="BH489" s="10" t="b">
        <f t="shared" si="241"/>
        <v>1</v>
      </c>
      <c r="BI489" s="10" t="b">
        <f t="shared" si="244"/>
        <v>0</v>
      </c>
      <c r="BJ489" s="10" t="b">
        <f t="shared" si="242"/>
        <v>0</v>
      </c>
    </row>
    <row r="490" spans="1:62" x14ac:dyDescent="0.35">
      <c r="A490" s="51"/>
      <c r="B490" s="28"/>
      <c r="C490" s="28" t="s">
        <v>4</v>
      </c>
      <c r="D490" s="28"/>
      <c r="E490" s="28" t="s">
        <v>4</v>
      </c>
      <c r="F490" s="28"/>
      <c r="G490" s="51" t="s">
        <v>4</v>
      </c>
      <c r="H490" s="28"/>
      <c r="I490" s="28" t="s">
        <v>4</v>
      </c>
      <c r="J490" s="28"/>
      <c r="K490" s="28" t="s">
        <v>4</v>
      </c>
      <c r="L490" s="28" t="s">
        <v>454</v>
      </c>
      <c r="M490" s="28"/>
      <c r="N490" s="28"/>
      <c r="O490" s="28" t="s">
        <v>4</v>
      </c>
      <c r="P490" s="51"/>
      <c r="Q490" s="28" t="s">
        <v>4</v>
      </c>
      <c r="R490" s="28"/>
      <c r="S490" s="28" t="s">
        <v>4</v>
      </c>
      <c r="T490" s="28"/>
      <c r="U490" s="28" t="s">
        <v>4</v>
      </c>
      <c r="V490" s="28"/>
      <c r="W490" s="28" t="s">
        <v>4</v>
      </c>
      <c r="X490" s="28"/>
      <c r="Y490" s="28" t="s">
        <v>4</v>
      </c>
      <c r="Z490" s="10" t="str">
        <f>IF(AND('Section 8'!$L$4=No,OR($BG490=FALSE,$BH490=FALSE)),Tab_NotReq,
IF(AND($A490="",$B490="",$D490="",$F490="",$H490="",$J490="",$P490="",$X490="",$AB490="",$AC490=""),"",
IF(COUNTIF($AB490:$BC490,Incomplete)&gt;=1,Incomplete_or_multiple_errors&amp;": "&amp;INDEX($AB$2:$BC$4,1,MATCH(Incomplete,$AB490:$BC490,0)),Complete)))</f>
        <v/>
      </c>
      <c r="AA490" s="27"/>
      <c r="AB490" s="10" t="str">
        <f t="shared" si="215"/>
        <v/>
      </c>
      <c r="AC490" s="10" t="str">
        <f>IF($AC$1=No,"",
IF(OR(BG490=FALSE,BH490=FALSE),"",
IF(AND(SUMPRODUCT(--(BI490:BI$1003=TRUE))=0,SUMPRODUCT(--(BJ490:BJ$1003=TRUE))=0),"",Incomplete)))</f>
        <v/>
      </c>
      <c r="AD490" s="10" t="str">
        <f t="shared" si="216"/>
        <v/>
      </c>
      <c r="AE490" s="10"/>
      <c r="AF490" s="10" t="str" cm="1">
        <f t="array" ref="AF490">IF(AF$1=No,"",IF(ISBLANK($A490)=TRUE,"",
IF(SUMPRODUCT(--('Section 11'!$C$4:$C$337=$A490))=0,Incomplete,Complete)))</f>
        <v/>
      </c>
      <c r="AG490" s="10" t="str">
        <f t="shared" si="217"/>
        <v/>
      </c>
      <c r="AH490" s="10" t="str">
        <f t="shared" si="218"/>
        <v/>
      </c>
      <c r="AI490" s="10" t="str">
        <f t="shared" si="219"/>
        <v/>
      </c>
      <c r="AJ490" s="10" t="str">
        <f t="shared" si="220"/>
        <v/>
      </c>
      <c r="AK490" s="10" t="str">
        <f t="shared" si="221"/>
        <v/>
      </c>
      <c r="AL490" s="10" t="str">
        <f t="shared" si="222"/>
        <v/>
      </c>
      <c r="AM490" s="10" t="str">
        <f t="shared" si="223"/>
        <v/>
      </c>
      <c r="AN490" s="10" t="str">
        <f t="shared" si="224"/>
        <v/>
      </c>
      <c r="AO490" s="10" t="str">
        <f t="shared" si="225"/>
        <v/>
      </c>
      <c r="AP490" s="10" t="str">
        <f t="shared" si="226"/>
        <v/>
      </c>
      <c r="AQ490" s="10" t="str">
        <f t="shared" si="227"/>
        <v/>
      </c>
      <c r="AR490" s="10" t="str">
        <f t="shared" si="228"/>
        <v/>
      </c>
      <c r="AS490" s="10" t="str">
        <f t="shared" si="229"/>
        <v/>
      </c>
      <c r="AT490" s="10" t="str">
        <f t="shared" si="230"/>
        <v/>
      </c>
      <c r="AU490" s="10" t="str">
        <f t="shared" si="231"/>
        <v/>
      </c>
      <c r="AV490" s="10" t="str">
        <f t="shared" si="232"/>
        <v/>
      </c>
      <c r="AW490" s="10" t="str">
        <f t="shared" si="233"/>
        <v/>
      </c>
      <c r="AX490" s="10" t="str">
        <f t="shared" si="234"/>
        <v/>
      </c>
      <c r="AY490" s="10" t="str">
        <f t="shared" si="235"/>
        <v/>
      </c>
      <c r="AZ490" s="10" t="str">
        <f t="shared" si="236"/>
        <v/>
      </c>
      <c r="BA490" s="10" t="str">
        <f t="shared" si="237"/>
        <v/>
      </c>
      <c r="BB490" s="10" t="str">
        <f t="shared" si="238"/>
        <v/>
      </c>
      <c r="BC490" s="10" t="str">
        <f t="shared" si="239"/>
        <v/>
      </c>
      <c r="BD490" s="10"/>
      <c r="BE490" s="10" t="str">
        <f t="shared" si="240"/>
        <v/>
      </c>
      <c r="BG490" s="10" t="b">
        <f t="shared" si="243"/>
        <v>1</v>
      </c>
      <c r="BH490" s="10" t="b">
        <f t="shared" si="241"/>
        <v>1</v>
      </c>
      <c r="BI490" s="10" t="b">
        <f t="shared" si="244"/>
        <v>0</v>
      </c>
      <c r="BJ490" s="10" t="b">
        <f t="shared" si="242"/>
        <v>0</v>
      </c>
    </row>
    <row r="491" spans="1:62" x14ac:dyDescent="0.35">
      <c r="A491" s="51"/>
      <c r="B491" s="28"/>
      <c r="C491" s="28" t="s">
        <v>4</v>
      </c>
      <c r="D491" s="28"/>
      <c r="E491" s="28" t="s">
        <v>4</v>
      </c>
      <c r="F491" s="28"/>
      <c r="G491" s="51" t="s">
        <v>4</v>
      </c>
      <c r="H491" s="28"/>
      <c r="I491" s="28" t="s">
        <v>4</v>
      </c>
      <c r="J491" s="28"/>
      <c r="K491" s="28" t="s">
        <v>4</v>
      </c>
      <c r="L491" s="28" t="s">
        <v>454</v>
      </c>
      <c r="M491" s="28"/>
      <c r="N491" s="28"/>
      <c r="O491" s="28" t="s">
        <v>4</v>
      </c>
      <c r="P491" s="51"/>
      <c r="Q491" s="28" t="s">
        <v>4</v>
      </c>
      <c r="R491" s="28"/>
      <c r="S491" s="28" t="s">
        <v>4</v>
      </c>
      <c r="T491" s="28"/>
      <c r="U491" s="28" t="s">
        <v>4</v>
      </c>
      <c r="V491" s="28"/>
      <c r="W491" s="28" t="s">
        <v>4</v>
      </c>
      <c r="X491" s="28"/>
      <c r="Y491" s="28" t="s">
        <v>4</v>
      </c>
      <c r="Z491" s="10" t="str">
        <f>IF(AND('Section 8'!$L$4=No,OR($BG491=FALSE,$BH491=FALSE)),Tab_NotReq,
IF(AND($A491="",$B491="",$D491="",$F491="",$H491="",$J491="",$P491="",$X491="",$AB491="",$AC491=""),"",
IF(COUNTIF($AB491:$BC491,Incomplete)&gt;=1,Incomplete_or_multiple_errors&amp;": "&amp;INDEX($AB$2:$BC$4,1,MATCH(Incomplete,$AB491:$BC491,0)),Complete)))</f>
        <v/>
      </c>
      <c r="AA491" s="27"/>
      <c r="AB491" s="10" t="str">
        <f t="shared" si="215"/>
        <v/>
      </c>
      <c r="AC491" s="10" t="str">
        <f>IF($AC$1=No,"",
IF(OR(BG491=FALSE,BH491=FALSE),"",
IF(AND(SUMPRODUCT(--(BI491:BI$1003=TRUE))=0,SUMPRODUCT(--(BJ491:BJ$1003=TRUE))=0),"",Incomplete)))</f>
        <v/>
      </c>
      <c r="AD491" s="10" t="str">
        <f t="shared" si="216"/>
        <v/>
      </c>
      <c r="AE491" s="10"/>
      <c r="AF491" s="10" t="str" cm="1">
        <f t="array" ref="AF491">IF(AF$1=No,"",IF(ISBLANK($A491)=TRUE,"",
IF(SUMPRODUCT(--('Section 11'!$C$4:$C$337=$A491))=0,Incomplete,Complete)))</f>
        <v/>
      </c>
      <c r="AG491" s="10" t="str">
        <f t="shared" si="217"/>
        <v/>
      </c>
      <c r="AH491" s="10" t="str">
        <f t="shared" si="218"/>
        <v/>
      </c>
      <c r="AI491" s="10" t="str">
        <f t="shared" si="219"/>
        <v/>
      </c>
      <c r="AJ491" s="10" t="str">
        <f t="shared" si="220"/>
        <v/>
      </c>
      <c r="AK491" s="10" t="str">
        <f t="shared" si="221"/>
        <v/>
      </c>
      <c r="AL491" s="10" t="str">
        <f t="shared" si="222"/>
        <v/>
      </c>
      <c r="AM491" s="10" t="str">
        <f t="shared" si="223"/>
        <v/>
      </c>
      <c r="AN491" s="10" t="str">
        <f t="shared" si="224"/>
        <v/>
      </c>
      <c r="AO491" s="10" t="str">
        <f t="shared" si="225"/>
        <v/>
      </c>
      <c r="AP491" s="10" t="str">
        <f t="shared" si="226"/>
        <v/>
      </c>
      <c r="AQ491" s="10" t="str">
        <f t="shared" si="227"/>
        <v/>
      </c>
      <c r="AR491" s="10" t="str">
        <f t="shared" si="228"/>
        <v/>
      </c>
      <c r="AS491" s="10" t="str">
        <f t="shared" si="229"/>
        <v/>
      </c>
      <c r="AT491" s="10" t="str">
        <f t="shared" si="230"/>
        <v/>
      </c>
      <c r="AU491" s="10" t="str">
        <f t="shared" si="231"/>
        <v/>
      </c>
      <c r="AV491" s="10" t="str">
        <f t="shared" si="232"/>
        <v/>
      </c>
      <c r="AW491" s="10" t="str">
        <f t="shared" si="233"/>
        <v/>
      </c>
      <c r="AX491" s="10" t="str">
        <f t="shared" si="234"/>
        <v/>
      </c>
      <c r="AY491" s="10" t="str">
        <f t="shared" si="235"/>
        <v/>
      </c>
      <c r="AZ491" s="10" t="str">
        <f t="shared" si="236"/>
        <v/>
      </c>
      <c r="BA491" s="10" t="str">
        <f t="shared" si="237"/>
        <v/>
      </c>
      <c r="BB491" s="10" t="str">
        <f t="shared" si="238"/>
        <v/>
      </c>
      <c r="BC491" s="10" t="str">
        <f t="shared" si="239"/>
        <v/>
      </c>
      <c r="BD491" s="10"/>
      <c r="BE491" s="10" t="str">
        <f t="shared" si="240"/>
        <v/>
      </c>
      <c r="BG491" s="10" t="b">
        <f t="shared" si="243"/>
        <v>1</v>
      </c>
      <c r="BH491" s="10" t="b">
        <f t="shared" si="241"/>
        <v>1</v>
      </c>
      <c r="BI491" s="10" t="b">
        <f t="shared" si="244"/>
        <v>0</v>
      </c>
      <c r="BJ491" s="10" t="b">
        <f t="shared" si="242"/>
        <v>0</v>
      </c>
    </row>
    <row r="492" spans="1:62" x14ac:dyDescent="0.35">
      <c r="A492" s="51"/>
      <c r="B492" s="28"/>
      <c r="C492" s="28" t="s">
        <v>4</v>
      </c>
      <c r="D492" s="28"/>
      <c r="E492" s="28" t="s">
        <v>4</v>
      </c>
      <c r="F492" s="28"/>
      <c r="G492" s="51" t="s">
        <v>4</v>
      </c>
      <c r="H492" s="28"/>
      <c r="I492" s="28" t="s">
        <v>4</v>
      </c>
      <c r="J492" s="28"/>
      <c r="K492" s="28" t="s">
        <v>4</v>
      </c>
      <c r="L492" s="28" t="s">
        <v>454</v>
      </c>
      <c r="M492" s="28"/>
      <c r="N492" s="28"/>
      <c r="O492" s="28" t="s">
        <v>4</v>
      </c>
      <c r="P492" s="51"/>
      <c r="Q492" s="28" t="s">
        <v>4</v>
      </c>
      <c r="R492" s="28"/>
      <c r="S492" s="28" t="s">
        <v>4</v>
      </c>
      <c r="T492" s="28"/>
      <c r="U492" s="28" t="s">
        <v>4</v>
      </c>
      <c r="V492" s="28"/>
      <c r="W492" s="28" t="s">
        <v>4</v>
      </c>
      <c r="X492" s="28"/>
      <c r="Y492" s="28" t="s">
        <v>4</v>
      </c>
      <c r="Z492" s="10" t="str">
        <f>IF(AND('Section 8'!$L$4=No,OR($BG492=FALSE,$BH492=FALSE)),Tab_NotReq,
IF(AND($A492="",$B492="",$D492="",$F492="",$H492="",$J492="",$P492="",$X492="",$AB492="",$AC492=""),"",
IF(COUNTIF($AB492:$BC492,Incomplete)&gt;=1,Incomplete_or_multiple_errors&amp;": "&amp;INDEX($AB$2:$BC$4,1,MATCH(Incomplete,$AB492:$BC492,0)),Complete)))</f>
        <v/>
      </c>
      <c r="AA492" s="27"/>
      <c r="AB492" s="10" t="str">
        <f t="shared" si="215"/>
        <v/>
      </c>
      <c r="AC492" s="10" t="str">
        <f>IF($AC$1=No,"",
IF(OR(BG492=FALSE,BH492=FALSE),"",
IF(AND(SUMPRODUCT(--(BI492:BI$1003=TRUE))=0,SUMPRODUCT(--(BJ492:BJ$1003=TRUE))=0),"",Incomplete)))</f>
        <v/>
      </c>
      <c r="AD492" s="10" t="str">
        <f t="shared" si="216"/>
        <v/>
      </c>
      <c r="AE492" s="10"/>
      <c r="AF492" s="10" t="str" cm="1">
        <f t="array" ref="AF492">IF(AF$1=No,"",IF(ISBLANK($A492)=TRUE,"",
IF(SUMPRODUCT(--('Section 11'!$C$4:$C$337=$A492))=0,Incomplete,Complete)))</f>
        <v/>
      </c>
      <c r="AG492" s="10" t="str">
        <f t="shared" si="217"/>
        <v/>
      </c>
      <c r="AH492" s="10" t="str">
        <f t="shared" si="218"/>
        <v/>
      </c>
      <c r="AI492" s="10" t="str">
        <f t="shared" si="219"/>
        <v/>
      </c>
      <c r="AJ492" s="10" t="str">
        <f t="shared" si="220"/>
        <v/>
      </c>
      <c r="AK492" s="10" t="str">
        <f t="shared" si="221"/>
        <v/>
      </c>
      <c r="AL492" s="10" t="str">
        <f t="shared" si="222"/>
        <v/>
      </c>
      <c r="AM492" s="10" t="str">
        <f t="shared" si="223"/>
        <v/>
      </c>
      <c r="AN492" s="10" t="str">
        <f t="shared" si="224"/>
        <v/>
      </c>
      <c r="AO492" s="10" t="str">
        <f t="shared" si="225"/>
        <v/>
      </c>
      <c r="AP492" s="10" t="str">
        <f t="shared" si="226"/>
        <v/>
      </c>
      <c r="AQ492" s="10" t="str">
        <f t="shared" si="227"/>
        <v/>
      </c>
      <c r="AR492" s="10" t="str">
        <f t="shared" si="228"/>
        <v/>
      </c>
      <c r="AS492" s="10" t="str">
        <f t="shared" si="229"/>
        <v/>
      </c>
      <c r="AT492" s="10" t="str">
        <f t="shared" si="230"/>
        <v/>
      </c>
      <c r="AU492" s="10" t="str">
        <f t="shared" si="231"/>
        <v/>
      </c>
      <c r="AV492" s="10" t="str">
        <f t="shared" si="232"/>
        <v/>
      </c>
      <c r="AW492" s="10" t="str">
        <f t="shared" si="233"/>
        <v/>
      </c>
      <c r="AX492" s="10" t="str">
        <f t="shared" si="234"/>
        <v/>
      </c>
      <c r="AY492" s="10" t="str">
        <f t="shared" si="235"/>
        <v/>
      </c>
      <c r="AZ492" s="10" t="str">
        <f t="shared" si="236"/>
        <v/>
      </c>
      <c r="BA492" s="10" t="str">
        <f t="shared" si="237"/>
        <v/>
      </c>
      <c r="BB492" s="10" t="str">
        <f t="shared" si="238"/>
        <v/>
      </c>
      <c r="BC492" s="10" t="str">
        <f t="shared" si="239"/>
        <v/>
      </c>
      <c r="BD492" s="10"/>
      <c r="BE492" s="10" t="str">
        <f t="shared" si="240"/>
        <v/>
      </c>
      <c r="BG492" s="10" t="b">
        <f t="shared" si="243"/>
        <v>1</v>
      </c>
      <c r="BH492" s="10" t="b">
        <f t="shared" si="241"/>
        <v>1</v>
      </c>
      <c r="BI492" s="10" t="b">
        <f t="shared" si="244"/>
        <v>0</v>
      </c>
      <c r="BJ492" s="10" t="b">
        <f t="shared" si="242"/>
        <v>0</v>
      </c>
    </row>
    <row r="493" spans="1:62" x14ac:dyDescent="0.35">
      <c r="A493" s="51"/>
      <c r="B493" s="28"/>
      <c r="C493" s="28" t="s">
        <v>4</v>
      </c>
      <c r="D493" s="28"/>
      <c r="E493" s="28" t="s">
        <v>4</v>
      </c>
      <c r="F493" s="28"/>
      <c r="G493" s="51" t="s">
        <v>4</v>
      </c>
      <c r="H493" s="28"/>
      <c r="I493" s="28" t="s">
        <v>4</v>
      </c>
      <c r="J493" s="28"/>
      <c r="K493" s="28" t="s">
        <v>4</v>
      </c>
      <c r="L493" s="28" t="s">
        <v>454</v>
      </c>
      <c r="M493" s="28"/>
      <c r="N493" s="28"/>
      <c r="O493" s="28" t="s">
        <v>4</v>
      </c>
      <c r="P493" s="51"/>
      <c r="Q493" s="28" t="s">
        <v>4</v>
      </c>
      <c r="R493" s="28"/>
      <c r="S493" s="28" t="s">
        <v>4</v>
      </c>
      <c r="T493" s="28"/>
      <c r="U493" s="28" t="s">
        <v>4</v>
      </c>
      <c r="V493" s="28"/>
      <c r="W493" s="28" t="s">
        <v>4</v>
      </c>
      <c r="X493" s="28"/>
      <c r="Y493" s="28" t="s">
        <v>4</v>
      </c>
      <c r="Z493" s="10" t="str">
        <f>IF(AND('Section 8'!$L$4=No,OR($BG493=FALSE,$BH493=FALSE)),Tab_NotReq,
IF(AND($A493="",$B493="",$D493="",$F493="",$H493="",$J493="",$P493="",$X493="",$AB493="",$AC493=""),"",
IF(COUNTIF($AB493:$BC493,Incomplete)&gt;=1,Incomplete_or_multiple_errors&amp;": "&amp;INDEX($AB$2:$BC$4,1,MATCH(Incomplete,$AB493:$BC493,0)),Complete)))</f>
        <v/>
      </c>
      <c r="AA493" s="27"/>
      <c r="AB493" s="10" t="str">
        <f t="shared" si="215"/>
        <v/>
      </c>
      <c r="AC493" s="10" t="str">
        <f>IF($AC$1=No,"",
IF(OR(BG493=FALSE,BH493=FALSE),"",
IF(AND(SUMPRODUCT(--(BI493:BI$1003=TRUE))=0,SUMPRODUCT(--(BJ493:BJ$1003=TRUE))=0),"",Incomplete)))</f>
        <v/>
      </c>
      <c r="AD493" s="10" t="str">
        <f t="shared" si="216"/>
        <v/>
      </c>
      <c r="AE493" s="10"/>
      <c r="AF493" s="10" t="str" cm="1">
        <f t="array" ref="AF493">IF(AF$1=No,"",IF(ISBLANK($A493)=TRUE,"",
IF(SUMPRODUCT(--('Section 11'!$C$4:$C$337=$A493))=0,Incomplete,Complete)))</f>
        <v/>
      </c>
      <c r="AG493" s="10" t="str">
        <f t="shared" si="217"/>
        <v/>
      </c>
      <c r="AH493" s="10" t="str">
        <f t="shared" si="218"/>
        <v/>
      </c>
      <c r="AI493" s="10" t="str">
        <f t="shared" si="219"/>
        <v/>
      </c>
      <c r="AJ493" s="10" t="str">
        <f t="shared" si="220"/>
        <v/>
      </c>
      <c r="AK493" s="10" t="str">
        <f t="shared" si="221"/>
        <v/>
      </c>
      <c r="AL493" s="10" t="str">
        <f t="shared" si="222"/>
        <v/>
      </c>
      <c r="AM493" s="10" t="str">
        <f t="shared" si="223"/>
        <v/>
      </c>
      <c r="AN493" s="10" t="str">
        <f t="shared" si="224"/>
        <v/>
      </c>
      <c r="AO493" s="10" t="str">
        <f t="shared" si="225"/>
        <v/>
      </c>
      <c r="AP493" s="10" t="str">
        <f t="shared" si="226"/>
        <v/>
      </c>
      <c r="AQ493" s="10" t="str">
        <f t="shared" si="227"/>
        <v/>
      </c>
      <c r="AR493" s="10" t="str">
        <f t="shared" si="228"/>
        <v/>
      </c>
      <c r="AS493" s="10" t="str">
        <f t="shared" si="229"/>
        <v/>
      </c>
      <c r="AT493" s="10" t="str">
        <f t="shared" si="230"/>
        <v/>
      </c>
      <c r="AU493" s="10" t="str">
        <f t="shared" si="231"/>
        <v/>
      </c>
      <c r="AV493" s="10" t="str">
        <f t="shared" si="232"/>
        <v/>
      </c>
      <c r="AW493" s="10" t="str">
        <f t="shared" si="233"/>
        <v/>
      </c>
      <c r="AX493" s="10" t="str">
        <f t="shared" si="234"/>
        <v/>
      </c>
      <c r="AY493" s="10" t="str">
        <f t="shared" si="235"/>
        <v/>
      </c>
      <c r="AZ493" s="10" t="str">
        <f t="shared" si="236"/>
        <v/>
      </c>
      <c r="BA493" s="10" t="str">
        <f t="shared" si="237"/>
        <v/>
      </c>
      <c r="BB493" s="10" t="str">
        <f t="shared" si="238"/>
        <v/>
      </c>
      <c r="BC493" s="10" t="str">
        <f t="shared" si="239"/>
        <v/>
      </c>
      <c r="BD493" s="10"/>
      <c r="BE493" s="10" t="str">
        <f t="shared" si="240"/>
        <v/>
      </c>
      <c r="BG493" s="10" t="b">
        <f t="shared" si="243"/>
        <v>1</v>
      </c>
      <c r="BH493" s="10" t="b">
        <f t="shared" si="241"/>
        <v>1</v>
      </c>
      <c r="BI493" s="10" t="b">
        <f t="shared" si="244"/>
        <v>0</v>
      </c>
      <c r="BJ493" s="10" t="b">
        <f t="shared" si="242"/>
        <v>0</v>
      </c>
    </row>
    <row r="494" spans="1:62" x14ac:dyDescent="0.35">
      <c r="A494" s="51"/>
      <c r="B494" s="28"/>
      <c r="C494" s="28" t="s">
        <v>4</v>
      </c>
      <c r="D494" s="28"/>
      <c r="E494" s="28" t="s">
        <v>4</v>
      </c>
      <c r="F494" s="28"/>
      <c r="G494" s="51" t="s">
        <v>4</v>
      </c>
      <c r="H494" s="28"/>
      <c r="I494" s="28" t="s">
        <v>4</v>
      </c>
      <c r="J494" s="28"/>
      <c r="K494" s="28" t="s">
        <v>4</v>
      </c>
      <c r="L494" s="28" t="s">
        <v>454</v>
      </c>
      <c r="M494" s="28"/>
      <c r="N494" s="28"/>
      <c r="O494" s="28" t="s">
        <v>4</v>
      </c>
      <c r="P494" s="51"/>
      <c r="Q494" s="28" t="s">
        <v>4</v>
      </c>
      <c r="R494" s="28"/>
      <c r="S494" s="28" t="s">
        <v>4</v>
      </c>
      <c r="T494" s="28"/>
      <c r="U494" s="28" t="s">
        <v>4</v>
      </c>
      <c r="V494" s="28"/>
      <c r="W494" s="28" t="s">
        <v>4</v>
      </c>
      <c r="X494" s="28"/>
      <c r="Y494" s="28" t="s">
        <v>4</v>
      </c>
      <c r="Z494" s="10" t="str">
        <f>IF(AND('Section 8'!$L$4=No,OR($BG494=FALSE,$BH494=FALSE)),Tab_NotReq,
IF(AND($A494="",$B494="",$D494="",$F494="",$H494="",$J494="",$P494="",$X494="",$AB494="",$AC494=""),"",
IF(COUNTIF($AB494:$BC494,Incomplete)&gt;=1,Incomplete_or_multiple_errors&amp;": "&amp;INDEX($AB$2:$BC$4,1,MATCH(Incomplete,$AB494:$BC494,0)),Complete)))</f>
        <v/>
      </c>
      <c r="AA494" s="27"/>
      <c r="AB494" s="10" t="str">
        <f t="shared" si="215"/>
        <v/>
      </c>
      <c r="AC494" s="10" t="str">
        <f>IF($AC$1=No,"",
IF(OR(BG494=FALSE,BH494=FALSE),"",
IF(AND(SUMPRODUCT(--(BI494:BI$1003=TRUE))=0,SUMPRODUCT(--(BJ494:BJ$1003=TRUE))=0),"",Incomplete)))</f>
        <v/>
      </c>
      <c r="AD494" s="10" t="str">
        <f t="shared" si="216"/>
        <v/>
      </c>
      <c r="AE494" s="10"/>
      <c r="AF494" s="10" t="str" cm="1">
        <f t="array" ref="AF494">IF(AF$1=No,"",IF(ISBLANK($A494)=TRUE,"",
IF(SUMPRODUCT(--('Section 11'!$C$4:$C$337=$A494))=0,Incomplete,Complete)))</f>
        <v/>
      </c>
      <c r="AG494" s="10" t="str">
        <f t="shared" si="217"/>
        <v/>
      </c>
      <c r="AH494" s="10" t="str">
        <f t="shared" si="218"/>
        <v/>
      </c>
      <c r="AI494" s="10" t="str">
        <f t="shared" si="219"/>
        <v/>
      </c>
      <c r="AJ494" s="10" t="str">
        <f t="shared" si="220"/>
        <v/>
      </c>
      <c r="AK494" s="10" t="str">
        <f t="shared" si="221"/>
        <v/>
      </c>
      <c r="AL494" s="10" t="str">
        <f t="shared" si="222"/>
        <v/>
      </c>
      <c r="AM494" s="10" t="str">
        <f t="shared" si="223"/>
        <v/>
      </c>
      <c r="AN494" s="10" t="str">
        <f t="shared" si="224"/>
        <v/>
      </c>
      <c r="AO494" s="10" t="str">
        <f t="shared" si="225"/>
        <v/>
      </c>
      <c r="AP494" s="10" t="str">
        <f t="shared" si="226"/>
        <v/>
      </c>
      <c r="AQ494" s="10" t="str">
        <f t="shared" si="227"/>
        <v/>
      </c>
      <c r="AR494" s="10" t="str">
        <f t="shared" si="228"/>
        <v/>
      </c>
      <c r="AS494" s="10" t="str">
        <f t="shared" si="229"/>
        <v/>
      </c>
      <c r="AT494" s="10" t="str">
        <f t="shared" si="230"/>
        <v/>
      </c>
      <c r="AU494" s="10" t="str">
        <f t="shared" si="231"/>
        <v/>
      </c>
      <c r="AV494" s="10" t="str">
        <f t="shared" si="232"/>
        <v/>
      </c>
      <c r="AW494" s="10" t="str">
        <f t="shared" si="233"/>
        <v/>
      </c>
      <c r="AX494" s="10" t="str">
        <f t="shared" si="234"/>
        <v/>
      </c>
      <c r="AY494" s="10" t="str">
        <f t="shared" si="235"/>
        <v/>
      </c>
      <c r="AZ494" s="10" t="str">
        <f t="shared" si="236"/>
        <v/>
      </c>
      <c r="BA494" s="10" t="str">
        <f t="shared" si="237"/>
        <v/>
      </c>
      <c r="BB494" s="10" t="str">
        <f t="shared" si="238"/>
        <v/>
      </c>
      <c r="BC494" s="10" t="str">
        <f t="shared" si="239"/>
        <v/>
      </c>
      <c r="BD494" s="10"/>
      <c r="BE494" s="10" t="str">
        <f t="shared" si="240"/>
        <v/>
      </c>
      <c r="BG494" s="10" t="b">
        <f t="shared" si="243"/>
        <v>1</v>
      </c>
      <c r="BH494" s="10" t="b">
        <f t="shared" si="241"/>
        <v>1</v>
      </c>
      <c r="BI494" s="10" t="b">
        <f t="shared" si="244"/>
        <v>0</v>
      </c>
      <c r="BJ494" s="10" t="b">
        <f t="shared" si="242"/>
        <v>0</v>
      </c>
    </row>
    <row r="495" spans="1:62" x14ac:dyDescent="0.35">
      <c r="A495" s="51"/>
      <c r="B495" s="28"/>
      <c r="C495" s="28" t="s">
        <v>4</v>
      </c>
      <c r="D495" s="28"/>
      <c r="E495" s="28" t="s">
        <v>4</v>
      </c>
      <c r="F495" s="28"/>
      <c r="G495" s="51" t="s">
        <v>4</v>
      </c>
      <c r="H495" s="28"/>
      <c r="I495" s="28" t="s">
        <v>4</v>
      </c>
      <c r="J495" s="28"/>
      <c r="K495" s="28" t="s">
        <v>4</v>
      </c>
      <c r="L495" s="28" t="s">
        <v>454</v>
      </c>
      <c r="M495" s="28"/>
      <c r="N495" s="28"/>
      <c r="O495" s="28" t="s">
        <v>4</v>
      </c>
      <c r="P495" s="51"/>
      <c r="Q495" s="28" t="s">
        <v>4</v>
      </c>
      <c r="R495" s="28"/>
      <c r="S495" s="28" t="s">
        <v>4</v>
      </c>
      <c r="T495" s="28"/>
      <c r="U495" s="28" t="s">
        <v>4</v>
      </c>
      <c r="V495" s="28"/>
      <c r="W495" s="28" t="s">
        <v>4</v>
      </c>
      <c r="X495" s="28"/>
      <c r="Y495" s="28" t="s">
        <v>4</v>
      </c>
      <c r="Z495" s="10" t="str">
        <f>IF(AND('Section 8'!$L$4=No,OR($BG495=FALSE,$BH495=FALSE)),Tab_NotReq,
IF(AND($A495="",$B495="",$D495="",$F495="",$H495="",$J495="",$P495="",$X495="",$AB495="",$AC495=""),"",
IF(COUNTIF($AB495:$BC495,Incomplete)&gt;=1,Incomplete_or_multiple_errors&amp;": "&amp;INDEX($AB$2:$BC$4,1,MATCH(Incomplete,$AB495:$BC495,0)),Complete)))</f>
        <v/>
      </c>
      <c r="AA495" s="27"/>
      <c r="AB495" s="10" t="str">
        <f t="shared" si="215"/>
        <v/>
      </c>
      <c r="AC495" s="10" t="str">
        <f>IF($AC$1=No,"",
IF(OR(BG495=FALSE,BH495=FALSE),"",
IF(AND(SUMPRODUCT(--(BI495:BI$1003=TRUE))=0,SUMPRODUCT(--(BJ495:BJ$1003=TRUE))=0),"",Incomplete)))</f>
        <v/>
      </c>
      <c r="AD495" s="10" t="str">
        <f t="shared" si="216"/>
        <v/>
      </c>
      <c r="AE495" s="10"/>
      <c r="AF495" s="10" t="str" cm="1">
        <f t="array" ref="AF495">IF(AF$1=No,"",IF(ISBLANK($A495)=TRUE,"",
IF(SUMPRODUCT(--('Section 11'!$C$4:$C$337=$A495))=0,Incomplete,Complete)))</f>
        <v/>
      </c>
      <c r="AG495" s="10" t="str">
        <f t="shared" si="217"/>
        <v/>
      </c>
      <c r="AH495" s="10" t="str">
        <f t="shared" si="218"/>
        <v/>
      </c>
      <c r="AI495" s="10" t="str">
        <f t="shared" si="219"/>
        <v/>
      </c>
      <c r="AJ495" s="10" t="str">
        <f t="shared" si="220"/>
        <v/>
      </c>
      <c r="AK495" s="10" t="str">
        <f t="shared" si="221"/>
        <v/>
      </c>
      <c r="AL495" s="10" t="str">
        <f t="shared" si="222"/>
        <v/>
      </c>
      <c r="AM495" s="10" t="str">
        <f t="shared" si="223"/>
        <v/>
      </c>
      <c r="AN495" s="10" t="str">
        <f t="shared" si="224"/>
        <v/>
      </c>
      <c r="AO495" s="10" t="str">
        <f t="shared" si="225"/>
        <v/>
      </c>
      <c r="AP495" s="10" t="str">
        <f t="shared" si="226"/>
        <v/>
      </c>
      <c r="AQ495" s="10" t="str">
        <f t="shared" si="227"/>
        <v/>
      </c>
      <c r="AR495" s="10" t="str">
        <f t="shared" si="228"/>
        <v/>
      </c>
      <c r="AS495" s="10" t="str">
        <f t="shared" si="229"/>
        <v/>
      </c>
      <c r="AT495" s="10" t="str">
        <f t="shared" si="230"/>
        <v/>
      </c>
      <c r="AU495" s="10" t="str">
        <f t="shared" si="231"/>
        <v/>
      </c>
      <c r="AV495" s="10" t="str">
        <f t="shared" si="232"/>
        <v/>
      </c>
      <c r="AW495" s="10" t="str">
        <f t="shared" si="233"/>
        <v/>
      </c>
      <c r="AX495" s="10" t="str">
        <f t="shared" si="234"/>
        <v/>
      </c>
      <c r="AY495" s="10" t="str">
        <f t="shared" si="235"/>
        <v/>
      </c>
      <c r="AZ495" s="10" t="str">
        <f t="shared" si="236"/>
        <v/>
      </c>
      <c r="BA495" s="10" t="str">
        <f t="shared" si="237"/>
        <v/>
      </c>
      <c r="BB495" s="10" t="str">
        <f t="shared" si="238"/>
        <v/>
      </c>
      <c r="BC495" s="10" t="str">
        <f t="shared" si="239"/>
        <v/>
      </c>
      <c r="BD495" s="10"/>
      <c r="BE495" s="10" t="str">
        <f t="shared" si="240"/>
        <v/>
      </c>
      <c r="BG495" s="10" t="b">
        <f t="shared" si="243"/>
        <v>1</v>
      </c>
      <c r="BH495" s="10" t="b">
        <f t="shared" si="241"/>
        <v>1</v>
      </c>
      <c r="BI495" s="10" t="b">
        <f t="shared" si="244"/>
        <v>0</v>
      </c>
      <c r="BJ495" s="10" t="b">
        <f t="shared" si="242"/>
        <v>0</v>
      </c>
    </row>
    <row r="496" spans="1:62" x14ac:dyDescent="0.35">
      <c r="A496" s="51"/>
      <c r="B496" s="28"/>
      <c r="C496" s="28" t="s">
        <v>4</v>
      </c>
      <c r="D496" s="28"/>
      <c r="E496" s="28" t="s">
        <v>4</v>
      </c>
      <c r="F496" s="28"/>
      <c r="G496" s="51" t="s">
        <v>4</v>
      </c>
      <c r="H496" s="28"/>
      <c r="I496" s="28" t="s">
        <v>4</v>
      </c>
      <c r="J496" s="28"/>
      <c r="K496" s="28" t="s">
        <v>4</v>
      </c>
      <c r="L496" s="28" t="s">
        <v>454</v>
      </c>
      <c r="M496" s="28"/>
      <c r="N496" s="28"/>
      <c r="O496" s="28" t="s">
        <v>4</v>
      </c>
      <c r="P496" s="51"/>
      <c r="Q496" s="28" t="s">
        <v>4</v>
      </c>
      <c r="R496" s="28"/>
      <c r="S496" s="28" t="s">
        <v>4</v>
      </c>
      <c r="T496" s="28"/>
      <c r="U496" s="28" t="s">
        <v>4</v>
      </c>
      <c r="V496" s="28"/>
      <c r="W496" s="28" t="s">
        <v>4</v>
      </c>
      <c r="X496" s="28"/>
      <c r="Y496" s="28" t="s">
        <v>4</v>
      </c>
      <c r="Z496" s="10" t="str">
        <f>IF(AND('Section 8'!$L$4=No,OR($BG496=FALSE,$BH496=FALSE)),Tab_NotReq,
IF(AND($A496="",$B496="",$D496="",$F496="",$H496="",$J496="",$P496="",$X496="",$AB496="",$AC496=""),"",
IF(COUNTIF($AB496:$BC496,Incomplete)&gt;=1,Incomplete_or_multiple_errors&amp;": "&amp;INDEX($AB$2:$BC$4,1,MATCH(Incomplete,$AB496:$BC496,0)),Complete)))</f>
        <v/>
      </c>
      <c r="AA496" s="27"/>
      <c r="AB496" s="10" t="str">
        <f t="shared" si="215"/>
        <v/>
      </c>
      <c r="AC496" s="10" t="str">
        <f>IF($AC$1=No,"",
IF(OR(BG496=FALSE,BH496=FALSE),"",
IF(AND(SUMPRODUCT(--(BI496:BI$1003=TRUE))=0,SUMPRODUCT(--(BJ496:BJ$1003=TRUE))=0),"",Incomplete)))</f>
        <v/>
      </c>
      <c r="AD496" s="10" t="str">
        <f t="shared" si="216"/>
        <v/>
      </c>
      <c r="AE496" s="10"/>
      <c r="AF496" s="10" t="str" cm="1">
        <f t="array" ref="AF496">IF(AF$1=No,"",IF(ISBLANK($A496)=TRUE,"",
IF(SUMPRODUCT(--('Section 11'!$C$4:$C$337=$A496))=0,Incomplete,Complete)))</f>
        <v/>
      </c>
      <c r="AG496" s="10" t="str">
        <f t="shared" si="217"/>
        <v/>
      </c>
      <c r="AH496" s="10" t="str">
        <f t="shared" si="218"/>
        <v/>
      </c>
      <c r="AI496" s="10" t="str">
        <f t="shared" si="219"/>
        <v/>
      </c>
      <c r="AJ496" s="10" t="str">
        <f t="shared" si="220"/>
        <v/>
      </c>
      <c r="AK496" s="10" t="str">
        <f t="shared" si="221"/>
        <v/>
      </c>
      <c r="AL496" s="10" t="str">
        <f t="shared" si="222"/>
        <v/>
      </c>
      <c r="AM496" s="10" t="str">
        <f t="shared" si="223"/>
        <v/>
      </c>
      <c r="AN496" s="10" t="str">
        <f t="shared" si="224"/>
        <v/>
      </c>
      <c r="AO496" s="10" t="str">
        <f t="shared" si="225"/>
        <v/>
      </c>
      <c r="AP496" s="10" t="str">
        <f t="shared" si="226"/>
        <v/>
      </c>
      <c r="AQ496" s="10" t="str">
        <f t="shared" si="227"/>
        <v/>
      </c>
      <c r="AR496" s="10" t="str">
        <f t="shared" si="228"/>
        <v/>
      </c>
      <c r="AS496" s="10" t="str">
        <f t="shared" si="229"/>
        <v/>
      </c>
      <c r="AT496" s="10" t="str">
        <f t="shared" si="230"/>
        <v/>
      </c>
      <c r="AU496" s="10" t="str">
        <f t="shared" si="231"/>
        <v/>
      </c>
      <c r="AV496" s="10" t="str">
        <f t="shared" si="232"/>
        <v/>
      </c>
      <c r="AW496" s="10" t="str">
        <f t="shared" si="233"/>
        <v/>
      </c>
      <c r="AX496" s="10" t="str">
        <f t="shared" si="234"/>
        <v/>
      </c>
      <c r="AY496" s="10" t="str">
        <f t="shared" si="235"/>
        <v/>
      </c>
      <c r="AZ496" s="10" t="str">
        <f t="shared" si="236"/>
        <v/>
      </c>
      <c r="BA496" s="10" t="str">
        <f t="shared" si="237"/>
        <v/>
      </c>
      <c r="BB496" s="10" t="str">
        <f t="shared" si="238"/>
        <v/>
      </c>
      <c r="BC496" s="10" t="str">
        <f t="shared" si="239"/>
        <v/>
      </c>
      <c r="BD496" s="10"/>
      <c r="BE496" s="10" t="str">
        <f t="shared" si="240"/>
        <v/>
      </c>
      <c r="BG496" s="10" t="b">
        <f t="shared" si="243"/>
        <v>1</v>
      </c>
      <c r="BH496" s="10" t="b">
        <f t="shared" si="241"/>
        <v>1</v>
      </c>
      <c r="BI496" s="10" t="b">
        <f t="shared" si="244"/>
        <v>0</v>
      </c>
      <c r="BJ496" s="10" t="b">
        <f t="shared" si="242"/>
        <v>0</v>
      </c>
    </row>
    <row r="497" spans="1:62" x14ac:dyDescent="0.35">
      <c r="A497" s="51"/>
      <c r="B497" s="28"/>
      <c r="C497" s="28" t="s">
        <v>4</v>
      </c>
      <c r="D497" s="28"/>
      <c r="E497" s="28" t="s">
        <v>4</v>
      </c>
      <c r="F497" s="28"/>
      <c r="G497" s="51" t="s">
        <v>4</v>
      </c>
      <c r="H497" s="28"/>
      <c r="I497" s="28" t="s">
        <v>4</v>
      </c>
      <c r="J497" s="28"/>
      <c r="K497" s="28" t="s">
        <v>4</v>
      </c>
      <c r="L497" s="28" t="s">
        <v>454</v>
      </c>
      <c r="M497" s="28"/>
      <c r="N497" s="28"/>
      <c r="O497" s="28" t="s">
        <v>4</v>
      </c>
      <c r="P497" s="51"/>
      <c r="Q497" s="28" t="s">
        <v>4</v>
      </c>
      <c r="R497" s="28"/>
      <c r="S497" s="28" t="s">
        <v>4</v>
      </c>
      <c r="T497" s="28"/>
      <c r="U497" s="28" t="s">
        <v>4</v>
      </c>
      <c r="V497" s="28"/>
      <c r="W497" s="28" t="s">
        <v>4</v>
      </c>
      <c r="X497" s="28"/>
      <c r="Y497" s="28" t="s">
        <v>4</v>
      </c>
      <c r="Z497" s="10" t="str">
        <f>IF(AND('Section 8'!$L$4=No,OR($BG497=FALSE,$BH497=FALSE)),Tab_NotReq,
IF(AND($A497="",$B497="",$D497="",$F497="",$H497="",$J497="",$P497="",$X497="",$AB497="",$AC497=""),"",
IF(COUNTIF($AB497:$BC497,Incomplete)&gt;=1,Incomplete_or_multiple_errors&amp;": "&amp;INDEX($AB$2:$BC$4,1,MATCH(Incomplete,$AB497:$BC497,0)),Complete)))</f>
        <v/>
      </c>
      <c r="AA497" s="27"/>
      <c r="AB497" s="10" t="str">
        <f t="shared" si="215"/>
        <v/>
      </c>
      <c r="AC497" s="10" t="str">
        <f>IF($AC$1=No,"",
IF(OR(BG497=FALSE,BH497=FALSE),"",
IF(AND(SUMPRODUCT(--(BI497:BI$1003=TRUE))=0,SUMPRODUCT(--(BJ497:BJ$1003=TRUE))=0),"",Incomplete)))</f>
        <v/>
      </c>
      <c r="AD497" s="10" t="str">
        <f t="shared" si="216"/>
        <v/>
      </c>
      <c r="AE497" s="10"/>
      <c r="AF497" s="10" t="str" cm="1">
        <f t="array" ref="AF497">IF(AF$1=No,"",IF(ISBLANK($A497)=TRUE,"",
IF(SUMPRODUCT(--('Section 11'!$C$4:$C$337=$A497))=0,Incomplete,Complete)))</f>
        <v/>
      </c>
      <c r="AG497" s="10" t="str">
        <f t="shared" si="217"/>
        <v/>
      </c>
      <c r="AH497" s="10" t="str">
        <f t="shared" si="218"/>
        <v/>
      </c>
      <c r="AI497" s="10" t="str">
        <f t="shared" si="219"/>
        <v/>
      </c>
      <c r="AJ497" s="10" t="str">
        <f t="shared" si="220"/>
        <v/>
      </c>
      <c r="AK497" s="10" t="str">
        <f t="shared" si="221"/>
        <v/>
      </c>
      <c r="AL497" s="10" t="str">
        <f t="shared" si="222"/>
        <v/>
      </c>
      <c r="AM497" s="10" t="str">
        <f t="shared" si="223"/>
        <v/>
      </c>
      <c r="AN497" s="10" t="str">
        <f t="shared" si="224"/>
        <v/>
      </c>
      <c r="AO497" s="10" t="str">
        <f t="shared" si="225"/>
        <v/>
      </c>
      <c r="AP497" s="10" t="str">
        <f t="shared" si="226"/>
        <v/>
      </c>
      <c r="AQ497" s="10" t="str">
        <f t="shared" si="227"/>
        <v/>
      </c>
      <c r="AR497" s="10" t="str">
        <f t="shared" si="228"/>
        <v/>
      </c>
      <c r="AS497" s="10" t="str">
        <f t="shared" si="229"/>
        <v/>
      </c>
      <c r="AT497" s="10" t="str">
        <f t="shared" si="230"/>
        <v/>
      </c>
      <c r="AU497" s="10" t="str">
        <f t="shared" si="231"/>
        <v/>
      </c>
      <c r="AV497" s="10" t="str">
        <f t="shared" si="232"/>
        <v/>
      </c>
      <c r="AW497" s="10" t="str">
        <f t="shared" si="233"/>
        <v/>
      </c>
      <c r="AX497" s="10" t="str">
        <f t="shared" si="234"/>
        <v/>
      </c>
      <c r="AY497" s="10" t="str">
        <f t="shared" si="235"/>
        <v/>
      </c>
      <c r="AZ497" s="10" t="str">
        <f t="shared" si="236"/>
        <v/>
      </c>
      <c r="BA497" s="10" t="str">
        <f t="shared" si="237"/>
        <v/>
      </c>
      <c r="BB497" s="10" t="str">
        <f t="shared" si="238"/>
        <v/>
      </c>
      <c r="BC497" s="10" t="str">
        <f t="shared" si="239"/>
        <v/>
      </c>
      <c r="BD497" s="10"/>
      <c r="BE497" s="10" t="str">
        <f t="shared" si="240"/>
        <v/>
      </c>
      <c r="BG497" s="10" t="b">
        <f t="shared" si="243"/>
        <v>1</v>
      </c>
      <c r="BH497" s="10" t="b">
        <f t="shared" si="241"/>
        <v>1</v>
      </c>
      <c r="BI497" s="10" t="b">
        <f t="shared" si="244"/>
        <v>0</v>
      </c>
      <c r="BJ497" s="10" t="b">
        <f t="shared" si="242"/>
        <v>0</v>
      </c>
    </row>
    <row r="498" spans="1:62" x14ac:dyDescent="0.35">
      <c r="A498" s="51"/>
      <c r="B498" s="28"/>
      <c r="C498" s="28" t="s">
        <v>4</v>
      </c>
      <c r="D498" s="28"/>
      <c r="E498" s="28" t="s">
        <v>4</v>
      </c>
      <c r="F498" s="28"/>
      <c r="G498" s="51" t="s">
        <v>4</v>
      </c>
      <c r="H498" s="28"/>
      <c r="I498" s="28" t="s">
        <v>4</v>
      </c>
      <c r="J498" s="28"/>
      <c r="K498" s="28" t="s">
        <v>4</v>
      </c>
      <c r="L498" s="28" t="s">
        <v>454</v>
      </c>
      <c r="M498" s="28"/>
      <c r="N498" s="28"/>
      <c r="O498" s="28" t="s">
        <v>4</v>
      </c>
      <c r="P498" s="51"/>
      <c r="Q498" s="28" t="s">
        <v>4</v>
      </c>
      <c r="R498" s="28"/>
      <c r="S498" s="28" t="s">
        <v>4</v>
      </c>
      <c r="T498" s="28"/>
      <c r="U498" s="28" t="s">
        <v>4</v>
      </c>
      <c r="V498" s="28"/>
      <c r="W498" s="28" t="s">
        <v>4</v>
      </c>
      <c r="X498" s="28"/>
      <c r="Y498" s="28" t="s">
        <v>4</v>
      </c>
      <c r="Z498" s="10" t="str">
        <f>IF(AND('Section 8'!$L$4=No,OR($BG498=FALSE,$BH498=FALSE)),Tab_NotReq,
IF(AND($A498="",$B498="",$D498="",$F498="",$H498="",$J498="",$P498="",$X498="",$AB498="",$AC498=""),"",
IF(COUNTIF($AB498:$BC498,Incomplete)&gt;=1,Incomplete_or_multiple_errors&amp;": "&amp;INDEX($AB$2:$BC$4,1,MATCH(Incomplete,$AB498:$BC498,0)),Complete)))</f>
        <v/>
      </c>
      <c r="AA498" s="27"/>
      <c r="AB498" s="10" t="str">
        <f t="shared" si="215"/>
        <v/>
      </c>
      <c r="AC498" s="10" t="str">
        <f>IF($AC$1=No,"",
IF(OR(BG498=FALSE,BH498=FALSE),"",
IF(AND(SUMPRODUCT(--(BI498:BI$1003=TRUE))=0,SUMPRODUCT(--(BJ498:BJ$1003=TRUE))=0),"",Incomplete)))</f>
        <v/>
      </c>
      <c r="AD498" s="10" t="str">
        <f t="shared" si="216"/>
        <v/>
      </c>
      <c r="AE498" s="10"/>
      <c r="AF498" s="10" t="str" cm="1">
        <f t="array" ref="AF498">IF(AF$1=No,"",IF(ISBLANK($A498)=TRUE,"",
IF(SUMPRODUCT(--('Section 11'!$C$4:$C$337=$A498))=0,Incomplete,Complete)))</f>
        <v/>
      </c>
      <c r="AG498" s="10" t="str">
        <f t="shared" si="217"/>
        <v/>
      </c>
      <c r="AH498" s="10" t="str">
        <f t="shared" si="218"/>
        <v/>
      </c>
      <c r="AI498" s="10" t="str">
        <f t="shared" si="219"/>
        <v/>
      </c>
      <c r="AJ498" s="10" t="str">
        <f t="shared" si="220"/>
        <v/>
      </c>
      <c r="AK498" s="10" t="str">
        <f t="shared" si="221"/>
        <v/>
      </c>
      <c r="AL498" s="10" t="str">
        <f t="shared" si="222"/>
        <v/>
      </c>
      <c r="AM498" s="10" t="str">
        <f t="shared" si="223"/>
        <v/>
      </c>
      <c r="AN498" s="10" t="str">
        <f t="shared" si="224"/>
        <v/>
      </c>
      <c r="AO498" s="10" t="str">
        <f t="shared" si="225"/>
        <v/>
      </c>
      <c r="AP498" s="10" t="str">
        <f t="shared" si="226"/>
        <v/>
      </c>
      <c r="AQ498" s="10" t="str">
        <f t="shared" si="227"/>
        <v/>
      </c>
      <c r="AR498" s="10" t="str">
        <f t="shared" si="228"/>
        <v/>
      </c>
      <c r="AS498" s="10" t="str">
        <f t="shared" si="229"/>
        <v/>
      </c>
      <c r="AT498" s="10" t="str">
        <f t="shared" si="230"/>
        <v/>
      </c>
      <c r="AU498" s="10" t="str">
        <f t="shared" si="231"/>
        <v/>
      </c>
      <c r="AV498" s="10" t="str">
        <f t="shared" si="232"/>
        <v/>
      </c>
      <c r="AW498" s="10" t="str">
        <f t="shared" si="233"/>
        <v/>
      </c>
      <c r="AX498" s="10" t="str">
        <f t="shared" si="234"/>
        <v/>
      </c>
      <c r="AY498" s="10" t="str">
        <f t="shared" si="235"/>
        <v/>
      </c>
      <c r="AZ498" s="10" t="str">
        <f t="shared" si="236"/>
        <v/>
      </c>
      <c r="BA498" s="10" t="str">
        <f t="shared" si="237"/>
        <v/>
      </c>
      <c r="BB498" s="10" t="str">
        <f t="shared" si="238"/>
        <v/>
      </c>
      <c r="BC498" s="10" t="str">
        <f t="shared" si="239"/>
        <v/>
      </c>
      <c r="BD498" s="10"/>
      <c r="BE498" s="10" t="str">
        <f t="shared" si="240"/>
        <v/>
      </c>
      <c r="BG498" s="10" t="b">
        <f t="shared" si="243"/>
        <v>1</v>
      </c>
      <c r="BH498" s="10" t="b">
        <f t="shared" si="241"/>
        <v>1</v>
      </c>
      <c r="BI498" s="10" t="b">
        <f t="shared" si="244"/>
        <v>0</v>
      </c>
      <c r="BJ498" s="10" t="b">
        <f t="shared" si="242"/>
        <v>0</v>
      </c>
    </row>
    <row r="499" spans="1:62" x14ac:dyDescent="0.35">
      <c r="A499" s="51"/>
      <c r="B499" s="28"/>
      <c r="C499" s="28" t="s">
        <v>4</v>
      </c>
      <c r="D499" s="28"/>
      <c r="E499" s="28" t="s">
        <v>4</v>
      </c>
      <c r="F499" s="28"/>
      <c r="G499" s="51" t="s">
        <v>4</v>
      </c>
      <c r="H499" s="28"/>
      <c r="I499" s="28" t="s">
        <v>4</v>
      </c>
      <c r="J499" s="28"/>
      <c r="K499" s="28" t="s">
        <v>4</v>
      </c>
      <c r="L499" s="28" t="s">
        <v>454</v>
      </c>
      <c r="M499" s="28"/>
      <c r="N499" s="28"/>
      <c r="O499" s="28" t="s">
        <v>4</v>
      </c>
      <c r="P499" s="51"/>
      <c r="Q499" s="28" t="s">
        <v>4</v>
      </c>
      <c r="R499" s="28"/>
      <c r="S499" s="28" t="s">
        <v>4</v>
      </c>
      <c r="T499" s="28"/>
      <c r="U499" s="28" t="s">
        <v>4</v>
      </c>
      <c r="V499" s="28"/>
      <c r="W499" s="28" t="s">
        <v>4</v>
      </c>
      <c r="X499" s="28"/>
      <c r="Y499" s="28" t="s">
        <v>4</v>
      </c>
      <c r="Z499" s="10" t="str">
        <f>IF(AND('Section 8'!$L$4=No,OR($BG499=FALSE,$BH499=FALSE)),Tab_NotReq,
IF(AND($A499="",$B499="",$D499="",$F499="",$H499="",$J499="",$P499="",$X499="",$AB499="",$AC499=""),"",
IF(COUNTIF($AB499:$BC499,Incomplete)&gt;=1,Incomplete_or_multiple_errors&amp;": "&amp;INDEX($AB$2:$BC$4,1,MATCH(Incomplete,$AB499:$BC499,0)),Complete)))</f>
        <v/>
      </c>
      <c r="AA499" s="27"/>
      <c r="AB499" s="10" t="str">
        <f t="shared" si="215"/>
        <v/>
      </c>
      <c r="AC499" s="10" t="str">
        <f>IF($AC$1=No,"",
IF(OR(BG499=FALSE,BH499=FALSE),"",
IF(AND(SUMPRODUCT(--(BI499:BI$1003=TRUE))=0,SUMPRODUCT(--(BJ499:BJ$1003=TRUE))=0),"",Incomplete)))</f>
        <v/>
      </c>
      <c r="AD499" s="10" t="str">
        <f t="shared" si="216"/>
        <v/>
      </c>
      <c r="AE499" s="10"/>
      <c r="AF499" s="10" t="str" cm="1">
        <f t="array" ref="AF499">IF(AF$1=No,"",IF(ISBLANK($A499)=TRUE,"",
IF(SUMPRODUCT(--('Section 11'!$C$4:$C$337=$A499))=0,Incomplete,Complete)))</f>
        <v/>
      </c>
      <c r="AG499" s="10" t="str">
        <f t="shared" si="217"/>
        <v/>
      </c>
      <c r="AH499" s="10" t="str">
        <f t="shared" si="218"/>
        <v/>
      </c>
      <c r="AI499" s="10" t="str">
        <f t="shared" si="219"/>
        <v/>
      </c>
      <c r="AJ499" s="10" t="str">
        <f t="shared" si="220"/>
        <v/>
      </c>
      <c r="AK499" s="10" t="str">
        <f t="shared" si="221"/>
        <v/>
      </c>
      <c r="AL499" s="10" t="str">
        <f t="shared" si="222"/>
        <v/>
      </c>
      <c r="AM499" s="10" t="str">
        <f t="shared" si="223"/>
        <v/>
      </c>
      <c r="AN499" s="10" t="str">
        <f t="shared" si="224"/>
        <v/>
      </c>
      <c r="AO499" s="10" t="str">
        <f t="shared" si="225"/>
        <v/>
      </c>
      <c r="AP499" s="10" t="str">
        <f t="shared" si="226"/>
        <v/>
      </c>
      <c r="AQ499" s="10" t="str">
        <f t="shared" si="227"/>
        <v/>
      </c>
      <c r="AR499" s="10" t="str">
        <f t="shared" si="228"/>
        <v/>
      </c>
      <c r="AS499" s="10" t="str">
        <f t="shared" si="229"/>
        <v/>
      </c>
      <c r="AT499" s="10" t="str">
        <f t="shared" si="230"/>
        <v/>
      </c>
      <c r="AU499" s="10" t="str">
        <f t="shared" si="231"/>
        <v/>
      </c>
      <c r="AV499" s="10" t="str">
        <f t="shared" si="232"/>
        <v/>
      </c>
      <c r="AW499" s="10" t="str">
        <f t="shared" si="233"/>
        <v/>
      </c>
      <c r="AX499" s="10" t="str">
        <f t="shared" si="234"/>
        <v/>
      </c>
      <c r="AY499" s="10" t="str">
        <f t="shared" si="235"/>
        <v/>
      </c>
      <c r="AZ499" s="10" t="str">
        <f t="shared" si="236"/>
        <v/>
      </c>
      <c r="BA499" s="10" t="str">
        <f t="shared" si="237"/>
        <v/>
      </c>
      <c r="BB499" s="10" t="str">
        <f t="shared" si="238"/>
        <v/>
      </c>
      <c r="BC499" s="10" t="str">
        <f t="shared" si="239"/>
        <v/>
      </c>
      <c r="BD499" s="10"/>
      <c r="BE499" s="10" t="str">
        <f t="shared" si="240"/>
        <v/>
      </c>
      <c r="BG499" s="10" t="b">
        <f t="shared" si="243"/>
        <v>1</v>
      </c>
      <c r="BH499" s="10" t="b">
        <f t="shared" si="241"/>
        <v>1</v>
      </c>
      <c r="BI499" s="10" t="b">
        <f t="shared" si="244"/>
        <v>0</v>
      </c>
      <c r="BJ499" s="10" t="b">
        <f t="shared" si="242"/>
        <v>0</v>
      </c>
    </row>
    <row r="500" spans="1:62" x14ac:dyDescent="0.35">
      <c r="A500" s="51"/>
      <c r="B500" s="28"/>
      <c r="C500" s="28" t="s">
        <v>4</v>
      </c>
      <c r="D500" s="28"/>
      <c r="E500" s="28" t="s">
        <v>4</v>
      </c>
      <c r="F500" s="28"/>
      <c r="G500" s="51" t="s">
        <v>4</v>
      </c>
      <c r="H500" s="28"/>
      <c r="I500" s="28" t="s">
        <v>4</v>
      </c>
      <c r="J500" s="28"/>
      <c r="K500" s="28" t="s">
        <v>4</v>
      </c>
      <c r="L500" s="28" t="s">
        <v>454</v>
      </c>
      <c r="M500" s="28"/>
      <c r="N500" s="28"/>
      <c r="O500" s="28" t="s">
        <v>4</v>
      </c>
      <c r="P500" s="51"/>
      <c r="Q500" s="28" t="s">
        <v>4</v>
      </c>
      <c r="R500" s="28"/>
      <c r="S500" s="28" t="s">
        <v>4</v>
      </c>
      <c r="T500" s="28"/>
      <c r="U500" s="28" t="s">
        <v>4</v>
      </c>
      <c r="V500" s="28"/>
      <c r="W500" s="28" t="s">
        <v>4</v>
      </c>
      <c r="X500" s="28"/>
      <c r="Y500" s="28" t="s">
        <v>4</v>
      </c>
      <c r="Z500" s="10" t="str">
        <f>IF(AND('Section 8'!$L$4=No,OR($BG500=FALSE,$BH500=FALSE)),Tab_NotReq,
IF(AND($A500="",$B500="",$D500="",$F500="",$H500="",$J500="",$P500="",$X500="",$AB500="",$AC500=""),"",
IF(COUNTIF($AB500:$BC500,Incomplete)&gt;=1,Incomplete_or_multiple_errors&amp;": "&amp;INDEX($AB$2:$BC$4,1,MATCH(Incomplete,$AB500:$BC500,0)),Complete)))</f>
        <v/>
      </c>
      <c r="AA500" s="27"/>
      <c r="AB500" s="10" t="str">
        <f t="shared" si="215"/>
        <v/>
      </c>
      <c r="AC500" s="10" t="str">
        <f>IF($AC$1=No,"",
IF(OR(BG500=FALSE,BH500=FALSE),"",
IF(AND(SUMPRODUCT(--(BI500:BI$1003=TRUE))=0,SUMPRODUCT(--(BJ500:BJ$1003=TRUE))=0),"",Incomplete)))</f>
        <v/>
      </c>
      <c r="AD500" s="10" t="str">
        <f t="shared" si="216"/>
        <v/>
      </c>
      <c r="AE500" s="10"/>
      <c r="AF500" s="10" t="str" cm="1">
        <f t="array" ref="AF500">IF(AF$1=No,"",IF(ISBLANK($A500)=TRUE,"",
IF(SUMPRODUCT(--('Section 11'!$C$4:$C$337=$A500))=0,Incomplete,Complete)))</f>
        <v/>
      </c>
      <c r="AG500" s="10" t="str">
        <f t="shared" si="217"/>
        <v/>
      </c>
      <c r="AH500" s="10" t="str">
        <f t="shared" si="218"/>
        <v/>
      </c>
      <c r="AI500" s="10" t="str">
        <f t="shared" si="219"/>
        <v/>
      </c>
      <c r="AJ500" s="10" t="str">
        <f t="shared" si="220"/>
        <v/>
      </c>
      <c r="AK500" s="10" t="str">
        <f t="shared" si="221"/>
        <v/>
      </c>
      <c r="AL500" s="10" t="str">
        <f t="shared" si="222"/>
        <v/>
      </c>
      <c r="AM500" s="10" t="str">
        <f t="shared" si="223"/>
        <v/>
      </c>
      <c r="AN500" s="10" t="str">
        <f t="shared" si="224"/>
        <v/>
      </c>
      <c r="AO500" s="10" t="str">
        <f t="shared" si="225"/>
        <v/>
      </c>
      <c r="AP500" s="10" t="str">
        <f t="shared" si="226"/>
        <v/>
      </c>
      <c r="AQ500" s="10" t="str">
        <f t="shared" si="227"/>
        <v/>
      </c>
      <c r="AR500" s="10" t="str">
        <f t="shared" si="228"/>
        <v/>
      </c>
      <c r="AS500" s="10" t="str">
        <f t="shared" si="229"/>
        <v/>
      </c>
      <c r="AT500" s="10" t="str">
        <f t="shared" si="230"/>
        <v/>
      </c>
      <c r="AU500" s="10" t="str">
        <f t="shared" si="231"/>
        <v/>
      </c>
      <c r="AV500" s="10" t="str">
        <f t="shared" si="232"/>
        <v/>
      </c>
      <c r="AW500" s="10" t="str">
        <f t="shared" si="233"/>
        <v/>
      </c>
      <c r="AX500" s="10" t="str">
        <f t="shared" si="234"/>
        <v/>
      </c>
      <c r="AY500" s="10" t="str">
        <f t="shared" si="235"/>
        <v/>
      </c>
      <c r="AZ500" s="10" t="str">
        <f t="shared" si="236"/>
        <v/>
      </c>
      <c r="BA500" s="10" t="str">
        <f t="shared" si="237"/>
        <v/>
      </c>
      <c r="BB500" s="10" t="str">
        <f t="shared" si="238"/>
        <v/>
      </c>
      <c r="BC500" s="10" t="str">
        <f t="shared" si="239"/>
        <v/>
      </c>
      <c r="BD500" s="10"/>
      <c r="BE500" s="10" t="str">
        <f t="shared" si="240"/>
        <v/>
      </c>
      <c r="BG500" s="10" t="b">
        <f t="shared" si="243"/>
        <v>1</v>
      </c>
      <c r="BH500" s="10" t="b">
        <f t="shared" si="241"/>
        <v>1</v>
      </c>
      <c r="BI500" s="10" t="b">
        <f t="shared" si="244"/>
        <v>0</v>
      </c>
      <c r="BJ500" s="10" t="b">
        <f t="shared" si="242"/>
        <v>0</v>
      </c>
    </row>
    <row r="501" spans="1:62" x14ac:dyDescent="0.35">
      <c r="A501" s="51"/>
      <c r="B501" s="28"/>
      <c r="C501" s="28" t="s">
        <v>4</v>
      </c>
      <c r="D501" s="28"/>
      <c r="E501" s="28" t="s">
        <v>4</v>
      </c>
      <c r="F501" s="28"/>
      <c r="G501" s="51" t="s">
        <v>4</v>
      </c>
      <c r="H501" s="28"/>
      <c r="I501" s="28" t="s">
        <v>4</v>
      </c>
      <c r="J501" s="28"/>
      <c r="K501" s="28" t="s">
        <v>4</v>
      </c>
      <c r="L501" s="28" t="s">
        <v>454</v>
      </c>
      <c r="M501" s="28"/>
      <c r="N501" s="28"/>
      <c r="O501" s="28" t="s">
        <v>4</v>
      </c>
      <c r="P501" s="51"/>
      <c r="Q501" s="28" t="s">
        <v>4</v>
      </c>
      <c r="R501" s="28"/>
      <c r="S501" s="28" t="s">
        <v>4</v>
      </c>
      <c r="T501" s="28"/>
      <c r="U501" s="28" t="s">
        <v>4</v>
      </c>
      <c r="V501" s="28"/>
      <c r="W501" s="28" t="s">
        <v>4</v>
      </c>
      <c r="X501" s="28"/>
      <c r="Y501" s="28" t="s">
        <v>4</v>
      </c>
      <c r="Z501" s="10" t="str">
        <f>IF(AND('Section 8'!$L$4=No,OR($BG501=FALSE,$BH501=FALSE)),Tab_NotReq,
IF(AND($A501="",$B501="",$D501="",$F501="",$H501="",$J501="",$P501="",$X501="",$AB501="",$AC501=""),"",
IF(COUNTIF($AB501:$BC501,Incomplete)&gt;=1,Incomplete_or_multiple_errors&amp;": "&amp;INDEX($AB$2:$BC$4,1,MATCH(Incomplete,$AB501:$BC501,0)),Complete)))</f>
        <v/>
      </c>
      <c r="AA501" s="27"/>
      <c r="AB501" s="10" t="str">
        <f t="shared" si="215"/>
        <v/>
      </c>
      <c r="AC501" s="10" t="str">
        <f>IF($AC$1=No,"",
IF(OR(BG501=FALSE,BH501=FALSE),"",
IF(AND(SUMPRODUCT(--(BI501:BI$1003=TRUE))=0,SUMPRODUCT(--(BJ501:BJ$1003=TRUE))=0),"",Incomplete)))</f>
        <v/>
      </c>
      <c r="AD501" s="10" t="str">
        <f t="shared" si="216"/>
        <v/>
      </c>
      <c r="AE501" s="10"/>
      <c r="AF501" s="10" t="str" cm="1">
        <f t="array" ref="AF501">IF(AF$1=No,"",IF(ISBLANK($A501)=TRUE,"",
IF(SUMPRODUCT(--('Section 11'!$C$4:$C$337=$A501))=0,Incomplete,Complete)))</f>
        <v/>
      </c>
      <c r="AG501" s="10" t="str">
        <f t="shared" si="217"/>
        <v/>
      </c>
      <c r="AH501" s="10" t="str">
        <f t="shared" si="218"/>
        <v/>
      </c>
      <c r="AI501" s="10" t="str">
        <f t="shared" si="219"/>
        <v/>
      </c>
      <c r="AJ501" s="10" t="str">
        <f t="shared" si="220"/>
        <v/>
      </c>
      <c r="AK501" s="10" t="str">
        <f t="shared" si="221"/>
        <v/>
      </c>
      <c r="AL501" s="10" t="str">
        <f t="shared" si="222"/>
        <v/>
      </c>
      <c r="AM501" s="10" t="str">
        <f t="shared" si="223"/>
        <v/>
      </c>
      <c r="AN501" s="10" t="str">
        <f t="shared" si="224"/>
        <v/>
      </c>
      <c r="AO501" s="10" t="str">
        <f t="shared" si="225"/>
        <v/>
      </c>
      <c r="AP501" s="10" t="str">
        <f t="shared" si="226"/>
        <v/>
      </c>
      <c r="AQ501" s="10" t="str">
        <f t="shared" si="227"/>
        <v/>
      </c>
      <c r="AR501" s="10" t="str">
        <f t="shared" si="228"/>
        <v/>
      </c>
      <c r="AS501" s="10" t="str">
        <f t="shared" si="229"/>
        <v/>
      </c>
      <c r="AT501" s="10" t="str">
        <f t="shared" si="230"/>
        <v/>
      </c>
      <c r="AU501" s="10" t="str">
        <f t="shared" si="231"/>
        <v/>
      </c>
      <c r="AV501" s="10" t="str">
        <f t="shared" si="232"/>
        <v/>
      </c>
      <c r="AW501" s="10" t="str">
        <f t="shared" si="233"/>
        <v/>
      </c>
      <c r="AX501" s="10" t="str">
        <f t="shared" si="234"/>
        <v/>
      </c>
      <c r="AY501" s="10" t="str">
        <f t="shared" si="235"/>
        <v/>
      </c>
      <c r="AZ501" s="10" t="str">
        <f t="shared" si="236"/>
        <v/>
      </c>
      <c r="BA501" s="10" t="str">
        <f t="shared" si="237"/>
        <v/>
      </c>
      <c r="BB501" s="10" t="str">
        <f t="shared" si="238"/>
        <v/>
      </c>
      <c r="BC501" s="10" t="str">
        <f t="shared" si="239"/>
        <v/>
      </c>
      <c r="BD501" s="10"/>
      <c r="BE501" s="10" t="str">
        <f t="shared" si="240"/>
        <v/>
      </c>
      <c r="BG501" s="10" t="b">
        <f t="shared" si="243"/>
        <v>1</v>
      </c>
      <c r="BH501" s="10" t="b">
        <f t="shared" si="241"/>
        <v>1</v>
      </c>
      <c r="BI501" s="10" t="b">
        <f t="shared" si="244"/>
        <v>0</v>
      </c>
      <c r="BJ501" s="10" t="b">
        <f t="shared" si="242"/>
        <v>0</v>
      </c>
    </row>
    <row r="502" spans="1:62" x14ac:dyDescent="0.35">
      <c r="A502" s="51"/>
      <c r="B502" s="28"/>
      <c r="C502" s="28" t="s">
        <v>4</v>
      </c>
      <c r="D502" s="28"/>
      <c r="E502" s="28" t="s">
        <v>4</v>
      </c>
      <c r="F502" s="28"/>
      <c r="G502" s="51" t="s">
        <v>4</v>
      </c>
      <c r="H502" s="28"/>
      <c r="I502" s="28" t="s">
        <v>4</v>
      </c>
      <c r="J502" s="28"/>
      <c r="K502" s="28" t="s">
        <v>4</v>
      </c>
      <c r="L502" s="28" t="s">
        <v>454</v>
      </c>
      <c r="M502" s="28"/>
      <c r="N502" s="28"/>
      <c r="O502" s="28" t="s">
        <v>4</v>
      </c>
      <c r="P502" s="51"/>
      <c r="Q502" s="28" t="s">
        <v>4</v>
      </c>
      <c r="R502" s="28"/>
      <c r="S502" s="28" t="s">
        <v>4</v>
      </c>
      <c r="T502" s="28"/>
      <c r="U502" s="28" t="s">
        <v>4</v>
      </c>
      <c r="V502" s="28"/>
      <c r="W502" s="28" t="s">
        <v>4</v>
      </c>
      <c r="X502" s="28"/>
      <c r="Y502" s="28" t="s">
        <v>4</v>
      </c>
      <c r="Z502" s="10" t="str">
        <f>IF(AND('Section 8'!$L$4=No,OR($BG502=FALSE,$BH502=FALSE)),Tab_NotReq,
IF(AND($A502="",$B502="",$D502="",$F502="",$H502="",$J502="",$P502="",$X502="",$AB502="",$AC502=""),"",
IF(COUNTIF($AB502:$BC502,Incomplete)&gt;=1,Incomplete_or_multiple_errors&amp;": "&amp;INDEX($AB$2:$BC$4,1,MATCH(Incomplete,$AB502:$BC502,0)),Complete)))</f>
        <v/>
      </c>
      <c r="AA502" s="27"/>
      <c r="AB502" s="10" t="str">
        <f t="shared" si="215"/>
        <v/>
      </c>
      <c r="AC502" s="10" t="str">
        <f>IF($AC$1=No,"",
IF(OR(BG502=FALSE,BH502=FALSE),"",
IF(AND(SUMPRODUCT(--(BI502:BI$1003=TRUE))=0,SUMPRODUCT(--(BJ502:BJ$1003=TRUE))=0),"",Incomplete)))</f>
        <v/>
      </c>
      <c r="AD502" s="10" t="str">
        <f t="shared" si="216"/>
        <v/>
      </c>
      <c r="AE502" s="10"/>
      <c r="AF502" s="10" t="str" cm="1">
        <f t="array" ref="AF502">IF(AF$1=No,"",IF(ISBLANK($A502)=TRUE,"",
IF(SUMPRODUCT(--('Section 11'!$C$4:$C$337=$A502))=0,Incomplete,Complete)))</f>
        <v/>
      </c>
      <c r="AG502" s="10" t="str">
        <f t="shared" si="217"/>
        <v/>
      </c>
      <c r="AH502" s="10" t="str">
        <f t="shared" si="218"/>
        <v/>
      </c>
      <c r="AI502" s="10" t="str">
        <f t="shared" si="219"/>
        <v/>
      </c>
      <c r="AJ502" s="10" t="str">
        <f t="shared" si="220"/>
        <v/>
      </c>
      <c r="AK502" s="10" t="str">
        <f t="shared" si="221"/>
        <v/>
      </c>
      <c r="AL502" s="10" t="str">
        <f t="shared" si="222"/>
        <v/>
      </c>
      <c r="AM502" s="10" t="str">
        <f t="shared" si="223"/>
        <v/>
      </c>
      <c r="AN502" s="10" t="str">
        <f t="shared" si="224"/>
        <v/>
      </c>
      <c r="AO502" s="10" t="str">
        <f t="shared" si="225"/>
        <v/>
      </c>
      <c r="AP502" s="10" t="str">
        <f t="shared" si="226"/>
        <v/>
      </c>
      <c r="AQ502" s="10" t="str">
        <f t="shared" si="227"/>
        <v/>
      </c>
      <c r="AR502" s="10" t="str">
        <f t="shared" si="228"/>
        <v/>
      </c>
      <c r="AS502" s="10" t="str">
        <f t="shared" si="229"/>
        <v/>
      </c>
      <c r="AT502" s="10" t="str">
        <f t="shared" si="230"/>
        <v/>
      </c>
      <c r="AU502" s="10" t="str">
        <f t="shared" si="231"/>
        <v/>
      </c>
      <c r="AV502" s="10" t="str">
        <f t="shared" si="232"/>
        <v/>
      </c>
      <c r="AW502" s="10" t="str">
        <f t="shared" si="233"/>
        <v/>
      </c>
      <c r="AX502" s="10" t="str">
        <f t="shared" si="234"/>
        <v/>
      </c>
      <c r="AY502" s="10" t="str">
        <f t="shared" si="235"/>
        <v/>
      </c>
      <c r="AZ502" s="10" t="str">
        <f t="shared" si="236"/>
        <v/>
      </c>
      <c r="BA502" s="10" t="str">
        <f t="shared" si="237"/>
        <v/>
      </c>
      <c r="BB502" s="10" t="str">
        <f t="shared" si="238"/>
        <v/>
      </c>
      <c r="BC502" s="10" t="str">
        <f t="shared" si="239"/>
        <v/>
      </c>
      <c r="BD502" s="10"/>
      <c r="BE502" s="10" t="str">
        <f t="shared" si="240"/>
        <v/>
      </c>
      <c r="BG502" s="10" t="b">
        <f t="shared" si="243"/>
        <v>1</v>
      </c>
      <c r="BH502" s="10" t="b">
        <f t="shared" si="241"/>
        <v>1</v>
      </c>
      <c r="BI502" s="10" t="b">
        <f t="shared" si="244"/>
        <v>0</v>
      </c>
      <c r="BJ502" s="10" t="b">
        <f t="shared" si="242"/>
        <v>0</v>
      </c>
    </row>
    <row r="503" spans="1:62" x14ac:dyDescent="0.35">
      <c r="A503" s="51"/>
      <c r="B503" s="28"/>
      <c r="C503" s="28" t="s">
        <v>4</v>
      </c>
      <c r="D503" s="28"/>
      <c r="E503" s="28" t="s">
        <v>4</v>
      </c>
      <c r="F503" s="28"/>
      <c r="G503" s="51" t="s">
        <v>4</v>
      </c>
      <c r="H503" s="28"/>
      <c r="I503" s="28" t="s">
        <v>4</v>
      </c>
      <c r="J503" s="28"/>
      <c r="K503" s="28" t="s">
        <v>4</v>
      </c>
      <c r="L503" s="28" t="s">
        <v>454</v>
      </c>
      <c r="M503" s="28"/>
      <c r="N503" s="28"/>
      <c r="O503" s="28" t="s">
        <v>4</v>
      </c>
      <c r="P503" s="51"/>
      <c r="Q503" s="28" t="s">
        <v>4</v>
      </c>
      <c r="R503" s="28"/>
      <c r="S503" s="28" t="s">
        <v>4</v>
      </c>
      <c r="T503" s="28"/>
      <c r="U503" s="28" t="s">
        <v>4</v>
      </c>
      <c r="V503" s="28"/>
      <c r="W503" s="28" t="s">
        <v>4</v>
      </c>
      <c r="X503" s="28"/>
      <c r="Y503" s="28" t="s">
        <v>4</v>
      </c>
      <c r="Z503" s="10" t="str">
        <f>IF(AND('Section 8'!$L$4=No,OR($BG503=FALSE,$BH503=FALSE)),Tab_NotReq,
IF(AND($A503="",$B503="",$D503="",$F503="",$H503="",$J503="",$P503="",$X503="",$AB503="",$AC503=""),"",
IF(COUNTIF($AB503:$BC503,Incomplete)&gt;=1,Incomplete_or_multiple_errors&amp;": "&amp;INDEX($AB$2:$BC$4,1,MATCH(Incomplete,$AB503:$BC503,0)),Complete)))</f>
        <v/>
      </c>
      <c r="AA503" s="27"/>
      <c r="AB503" s="10" t="str">
        <f t="shared" si="215"/>
        <v/>
      </c>
      <c r="AC503" s="10" t="str">
        <f>IF($AC$1=No,"",
IF(OR(BG503=FALSE,BH503=FALSE),"",
IF(AND(SUMPRODUCT(--(BI503:BI$1003=TRUE))=0,SUMPRODUCT(--(BJ503:BJ$1003=TRUE))=0),"",Incomplete)))</f>
        <v/>
      </c>
      <c r="AD503" s="10" t="str">
        <f t="shared" si="216"/>
        <v/>
      </c>
      <c r="AE503" s="10"/>
      <c r="AF503" s="10" t="str" cm="1">
        <f t="array" ref="AF503">IF(AF$1=No,"",IF(ISBLANK($A503)=TRUE,"",
IF(SUMPRODUCT(--('Section 11'!$C$4:$C$337=$A503))=0,Incomplete,Complete)))</f>
        <v/>
      </c>
      <c r="AG503" s="10" t="str">
        <f t="shared" si="217"/>
        <v/>
      </c>
      <c r="AH503" s="10" t="str">
        <f t="shared" si="218"/>
        <v/>
      </c>
      <c r="AI503" s="10" t="str">
        <f t="shared" si="219"/>
        <v/>
      </c>
      <c r="AJ503" s="10" t="str">
        <f t="shared" si="220"/>
        <v/>
      </c>
      <c r="AK503" s="10" t="str">
        <f t="shared" si="221"/>
        <v/>
      </c>
      <c r="AL503" s="10" t="str">
        <f t="shared" si="222"/>
        <v/>
      </c>
      <c r="AM503" s="10" t="str">
        <f t="shared" si="223"/>
        <v/>
      </c>
      <c r="AN503" s="10" t="str">
        <f t="shared" si="224"/>
        <v/>
      </c>
      <c r="AO503" s="10" t="str">
        <f t="shared" si="225"/>
        <v/>
      </c>
      <c r="AP503" s="10" t="str">
        <f t="shared" si="226"/>
        <v/>
      </c>
      <c r="AQ503" s="10" t="str">
        <f t="shared" si="227"/>
        <v/>
      </c>
      <c r="AR503" s="10" t="str">
        <f t="shared" si="228"/>
        <v/>
      </c>
      <c r="AS503" s="10" t="str">
        <f t="shared" si="229"/>
        <v/>
      </c>
      <c r="AT503" s="10" t="str">
        <f t="shared" si="230"/>
        <v/>
      </c>
      <c r="AU503" s="10" t="str">
        <f t="shared" si="231"/>
        <v/>
      </c>
      <c r="AV503" s="10" t="str">
        <f t="shared" si="232"/>
        <v/>
      </c>
      <c r="AW503" s="10" t="str">
        <f t="shared" si="233"/>
        <v/>
      </c>
      <c r="AX503" s="10" t="str">
        <f t="shared" si="234"/>
        <v/>
      </c>
      <c r="AY503" s="10" t="str">
        <f t="shared" si="235"/>
        <v/>
      </c>
      <c r="AZ503" s="10" t="str">
        <f t="shared" si="236"/>
        <v/>
      </c>
      <c r="BA503" s="10" t="str">
        <f t="shared" si="237"/>
        <v/>
      </c>
      <c r="BB503" s="10" t="str">
        <f t="shared" si="238"/>
        <v/>
      </c>
      <c r="BC503" s="10" t="str">
        <f t="shared" si="239"/>
        <v/>
      </c>
      <c r="BD503" s="10"/>
      <c r="BE503" s="10" t="str">
        <f t="shared" si="240"/>
        <v/>
      </c>
      <c r="BG503" s="10" t="b">
        <f t="shared" si="243"/>
        <v>1</v>
      </c>
      <c r="BH503" s="10" t="b">
        <f t="shared" si="241"/>
        <v>1</v>
      </c>
      <c r="BI503" s="10" t="b">
        <f t="shared" si="244"/>
        <v>0</v>
      </c>
      <c r="BJ503" s="10" t="b">
        <f t="shared" si="242"/>
        <v>0</v>
      </c>
    </row>
    <row r="504" spans="1:62" x14ac:dyDescent="0.35">
      <c r="A504" s="51"/>
      <c r="B504" s="28"/>
      <c r="C504" s="28" t="s">
        <v>4</v>
      </c>
      <c r="D504" s="28"/>
      <c r="E504" s="28" t="s">
        <v>4</v>
      </c>
      <c r="F504" s="28"/>
      <c r="G504" s="51" t="s">
        <v>4</v>
      </c>
      <c r="H504" s="28"/>
      <c r="I504" s="28" t="s">
        <v>4</v>
      </c>
      <c r="J504" s="28"/>
      <c r="K504" s="28" t="s">
        <v>4</v>
      </c>
      <c r="L504" s="28" t="s">
        <v>454</v>
      </c>
      <c r="M504" s="28"/>
      <c r="N504" s="28"/>
      <c r="O504" s="28" t="s">
        <v>4</v>
      </c>
      <c r="P504" s="51"/>
      <c r="Q504" s="28" t="s">
        <v>4</v>
      </c>
      <c r="R504" s="28"/>
      <c r="S504" s="28" t="s">
        <v>4</v>
      </c>
      <c r="T504" s="28"/>
      <c r="U504" s="28" t="s">
        <v>4</v>
      </c>
      <c r="V504" s="28"/>
      <c r="W504" s="28" t="s">
        <v>4</v>
      </c>
      <c r="X504" s="28"/>
      <c r="Y504" s="28" t="s">
        <v>4</v>
      </c>
      <c r="Z504" s="10" t="str">
        <f>IF(AND('Section 8'!$L$4=No,OR($BG504=FALSE,$BH504=FALSE)),Tab_NotReq,
IF(AND($A504="",$B504="",$D504="",$F504="",$H504="",$J504="",$P504="",$X504="",$AB504="",$AC504=""),"",
IF(COUNTIF($AB504:$BC504,Incomplete)&gt;=1,Incomplete_or_multiple_errors&amp;": "&amp;INDEX($AB$2:$BC$4,1,MATCH(Incomplete,$AB504:$BC504,0)),Complete)))</f>
        <v/>
      </c>
      <c r="AA504" s="27"/>
      <c r="AB504" s="10" t="str">
        <f t="shared" si="215"/>
        <v/>
      </c>
      <c r="AC504" s="10" t="str">
        <f>IF($AC$1=No,"",
IF(OR(BG504=FALSE,BH504=FALSE),"",
IF(AND(SUMPRODUCT(--(BI504:BI$1003=TRUE))=0,SUMPRODUCT(--(BJ504:BJ$1003=TRUE))=0),"",Incomplete)))</f>
        <v/>
      </c>
      <c r="AD504" s="10" t="str">
        <f t="shared" si="216"/>
        <v/>
      </c>
      <c r="AE504" s="10"/>
      <c r="AF504" s="10" t="str" cm="1">
        <f t="array" ref="AF504">IF(AF$1=No,"",IF(ISBLANK($A504)=TRUE,"",
IF(SUMPRODUCT(--('Section 11'!$C$4:$C$337=$A504))=0,Incomplete,Complete)))</f>
        <v/>
      </c>
      <c r="AG504" s="10" t="str">
        <f t="shared" si="217"/>
        <v/>
      </c>
      <c r="AH504" s="10" t="str">
        <f t="shared" si="218"/>
        <v/>
      </c>
      <c r="AI504" s="10" t="str">
        <f t="shared" si="219"/>
        <v/>
      </c>
      <c r="AJ504" s="10" t="str">
        <f t="shared" si="220"/>
        <v/>
      </c>
      <c r="AK504" s="10" t="str">
        <f t="shared" si="221"/>
        <v/>
      </c>
      <c r="AL504" s="10" t="str">
        <f t="shared" si="222"/>
        <v/>
      </c>
      <c r="AM504" s="10" t="str">
        <f t="shared" si="223"/>
        <v/>
      </c>
      <c r="AN504" s="10" t="str">
        <f t="shared" si="224"/>
        <v/>
      </c>
      <c r="AO504" s="10" t="str">
        <f t="shared" si="225"/>
        <v/>
      </c>
      <c r="AP504" s="10" t="str">
        <f t="shared" si="226"/>
        <v/>
      </c>
      <c r="AQ504" s="10" t="str">
        <f t="shared" si="227"/>
        <v/>
      </c>
      <c r="AR504" s="10" t="str">
        <f t="shared" si="228"/>
        <v/>
      </c>
      <c r="AS504" s="10" t="str">
        <f t="shared" si="229"/>
        <v/>
      </c>
      <c r="AT504" s="10" t="str">
        <f t="shared" si="230"/>
        <v/>
      </c>
      <c r="AU504" s="10" t="str">
        <f t="shared" si="231"/>
        <v/>
      </c>
      <c r="AV504" s="10" t="str">
        <f t="shared" si="232"/>
        <v/>
      </c>
      <c r="AW504" s="10" t="str">
        <f t="shared" si="233"/>
        <v/>
      </c>
      <c r="AX504" s="10" t="str">
        <f t="shared" si="234"/>
        <v/>
      </c>
      <c r="AY504" s="10" t="str">
        <f t="shared" si="235"/>
        <v/>
      </c>
      <c r="AZ504" s="10" t="str">
        <f t="shared" si="236"/>
        <v/>
      </c>
      <c r="BA504" s="10" t="str">
        <f t="shared" si="237"/>
        <v/>
      </c>
      <c r="BB504" s="10" t="str">
        <f t="shared" si="238"/>
        <v/>
      </c>
      <c r="BC504" s="10" t="str">
        <f t="shared" si="239"/>
        <v/>
      </c>
      <c r="BD504" s="10"/>
      <c r="BE504" s="10" t="str">
        <f t="shared" si="240"/>
        <v/>
      </c>
      <c r="BG504" s="10" t="b">
        <f t="shared" si="243"/>
        <v>1</v>
      </c>
      <c r="BH504" s="10" t="b">
        <f t="shared" si="241"/>
        <v>1</v>
      </c>
      <c r="BI504" s="10" t="b">
        <f t="shared" si="244"/>
        <v>0</v>
      </c>
      <c r="BJ504" s="10" t="b">
        <f t="shared" si="242"/>
        <v>0</v>
      </c>
    </row>
    <row r="505" spans="1:62" x14ac:dyDescent="0.35">
      <c r="A505" s="51"/>
      <c r="B505" s="28"/>
      <c r="C505" s="28" t="s">
        <v>4</v>
      </c>
      <c r="D505" s="28"/>
      <c r="E505" s="28" t="s">
        <v>4</v>
      </c>
      <c r="F505" s="28"/>
      <c r="G505" s="51" t="s">
        <v>4</v>
      </c>
      <c r="H505" s="28"/>
      <c r="I505" s="28" t="s">
        <v>4</v>
      </c>
      <c r="J505" s="28"/>
      <c r="K505" s="28" t="s">
        <v>4</v>
      </c>
      <c r="L505" s="28" t="s">
        <v>454</v>
      </c>
      <c r="M505" s="28"/>
      <c r="N505" s="28"/>
      <c r="O505" s="28" t="s">
        <v>4</v>
      </c>
      <c r="P505" s="51"/>
      <c r="Q505" s="28" t="s">
        <v>4</v>
      </c>
      <c r="R505" s="28"/>
      <c r="S505" s="28" t="s">
        <v>4</v>
      </c>
      <c r="T505" s="28"/>
      <c r="U505" s="28" t="s">
        <v>4</v>
      </c>
      <c r="V505" s="28"/>
      <c r="W505" s="28" t="s">
        <v>4</v>
      </c>
      <c r="X505" s="28"/>
      <c r="Y505" s="28" t="s">
        <v>4</v>
      </c>
      <c r="Z505" s="10" t="str">
        <f>IF(AND('Section 8'!$L$4=No,OR($BG505=FALSE,$BH505=FALSE)),Tab_NotReq,
IF(AND($A505="",$B505="",$D505="",$F505="",$H505="",$J505="",$P505="",$X505="",$AB505="",$AC505=""),"",
IF(COUNTIF($AB505:$BC505,Incomplete)&gt;=1,Incomplete_or_multiple_errors&amp;": "&amp;INDEX($AB$2:$BC$4,1,MATCH(Incomplete,$AB505:$BC505,0)),Complete)))</f>
        <v/>
      </c>
      <c r="AA505" s="27"/>
      <c r="AB505" s="10" t="str">
        <f t="shared" si="215"/>
        <v/>
      </c>
      <c r="AC505" s="10" t="str">
        <f>IF($AC$1=No,"",
IF(OR(BG505=FALSE,BH505=FALSE),"",
IF(AND(SUMPRODUCT(--(BI505:BI$1003=TRUE))=0,SUMPRODUCT(--(BJ505:BJ$1003=TRUE))=0),"",Incomplete)))</f>
        <v/>
      </c>
      <c r="AD505" s="10" t="str">
        <f t="shared" si="216"/>
        <v/>
      </c>
      <c r="AE505" s="10"/>
      <c r="AF505" s="10" t="str" cm="1">
        <f t="array" ref="AF505">IF(AF$1=No,"",IF(ISBLANK($A505)=TRUE,"",
IF(SUMPRODUCT(--('Section 11'!$C$4:$C$337=$A505))=0,Incomplete,Complete)))</f>
        <v/>
      </c>
      <c r="AG505" s="10" t="str">
        <f t="shared" si="217"/>
        <v/>
      </c>
      <c r="AH505" s="10" t="str">
        <f t="shared" si="218"/>
        <v/>
      </c>
      <c r="AI505" s="10" t="str">
        <f t="shared" si="219"/>
        <v/>
      </c>
      <c r="AJ505" s="10" t="str">
        <f t="shared" si="220"/>
        <v/>
      </c>
      <c r="AK505" s="10" t="str">
        <f t="shared" si="221"/>
        <v/>
      </c>
      <c r="AL505" s="10" t="str">
        <f t="shared" si="222"/>
        <v/>
      </c>
      <c r="AM505" s="10" t="str">
        <f t="shared" si="223"/>
        <v/>
      </c>
      <c r="AN505" s="10" t="str">
        <f t="shared" si="224"/>
        <v/>
      </c>
      <c r="AO505" s="10" t="str">
        <f t="shared" si="225"/>
        <v/>
      </c>
      <c r="AP505" s="10" t="str">
        <f t="shared" si="226"/>
        <v/>
      </c>
      <c r="AQ505" s="10" t="str">
        <f t="shared" si="227"/>
        <v/>
      </c>
      <c r="AR505" s="10" t="str">
        <f t="shared" si="228"/>
        <v/>
      </c>
      <c r="AS505" s="10" t="str">
        <f t="shared" si="229"/>
        <v/>
      </c>
      <c r="AT505" s="10" t="str">
        <f t="shared" si="230"/>
        <v/>
      </c>
      <c r="AU505" s="10" t="str">
        <f t="shared" si="231"/>
        <v/>
      </c>
      <c r="AV505" s="10" t="str">
        <f t="shared" si="232"/>
        <v/>
      </c>
      <c r="AW505" s="10" t="str">
        <f t="shared" si="233"/>
        <v/>
      </c>
      <c r="AX505" s="10" t="str">
        <f t="shared" si="234"/>
        <v/>
      </c>
      <c r="AY505" s="10" t="str">
        <f t="shared" si="235"/>
        <v/>
      </c>
      <c r="AZ505" s="10" t="str">
        <f t="shared" si="236"/>
        <v/>
      </c>
      <c r="BA505" s="10" t="str">
        <f t="shared" si="237"/>
        <v/>
      </c>
      <c r="BB505" s="10" t="str">
        <f t="shared" si="238"/>
        <v/>
      </c>
      <c r="BC505" s="10" t="str">
        <f t="shared" si="239"/>
        <v/>
      </c>
      <c r="BD505" s="10"/>
      <c r="BE505" s="10" t="str">
        <f t="shared" si="240"/>
        <v/>
      </c>
      <c r="BG505" s="10" t="b">
        <f t="shared" si="243"/>
        <v>1</v>
      </c>
      <c r="BH505" s="10" t="b">
        <f t="shared" si="241"/>
        <v>1</v>
      </c>
      <c r="BI505" s="10" t="b">
        <f t="shared" si="244"/>
        <v>0</v>
      </c>
      <c r="BJ505" s="10" t="b">
        <f t="shared" si="242"/>
        <v>0</v>
      </c>
    </row>
    <row r="506" spans="1:62" x14ac:dyDescent="0.35">
      <c r="A506" s="51"/>
      <c r="B506" s="28"/>
      <c r="C506" s="28" t="s">
        <v>4</v>
      </c>
      <c r="D506" s="28"/>
      <c r="E506" s="28" t="s">
        <v>4</v>
      </c>
      <c r="F506" s="28"/>
      <c r="G506" s="51" t="s">
        <v>4</v>
      </c>
      <c r="H506" s="28"/>
      <c r="I506" s="28" t="s">
        <v>4</v>
      </c>
      <c r="J506" s="28"/>
      <c r="K506" s="28" t="s">
        <v>4</v>
      </c>
      <c r="L506" s="28" t="s">
        <v>454</v>
      </c>
      <c r="M506" s="28"/>
      <c r="N506" s="28"/>
      <c r="O506" s="28" t="s">
        <v>4</v>
      </c>
      <c r="P506" s="51"/>
      <c r="Q506" s="28" t="s">
        <v>4</v>
      </c>
      <c r="R506" s="28"/>
      <c r="S506" s="28" t="s">
        <v>4</v>
      </c>
      <c r="T506" s="28"/>
      <c r="U506" s="28" t="s">
        <v>4</v>
      </c>
      <c r="V506" s="28"/>
      <c r="W506" s="28" t="s">
        <v>4</v>
      </c>
      <c r="X506" s="28"/>
      <c r="Y506" s="28" t="s">
        <v>4</v>
      </c>
      <c r="Z506" s="10" t="str">
        <f>IF(AND('Section 8'!$L$4=No,OR($BG506=FALSE,$BH506=FALSE)),Tab_NotReq,
IF(AND($A506="",$B506="",$D506="",$F506="",$H506="",$J506="",$P506="",$X506="",$AB506="",$AC506=""),"",
IF(COUNTIF($AB506:$BC506,Incomplete)&gt;=1,Incomplete_or_multiple_errors&amp;": "&amp;INDEX($AB$2:$BC$4,1,MATCH(Incomplete,$AB506:$BC506,0)),Complete)))</f>
        <v/>
      </c>
      <c r="AA506" s="27"/>
      <c r="AB506" s="10" t="str">
        <f t="shared" si="215"/>
        <v/>
      </c>
      <c r="AC506" s="10" t="str">
        <f>IF($AC$1=No,"",
IF(OR(BG506=FALSE,BH506=FALSE),"",
IF(AND(SUMPRODUCT(--(BI506:BI$1003=TRUE))=0,SUMPRODUCT(--(BJ506:BJ$1003=TRUE))=0),"",Incomplete)))</f>
        <v/>
      </c>
      <c r="AD506" s="10" t="str">
        <f t="shared" si="216"/>
        <v/>
      </c>
      <c r="AE506" s="10"/>
      <c r="AF506" s="10" t="str" cm="1">
        <f t="array" ref="AF506">IF(AF$1=No,"",IF(ISBLANK($A506)=TRUE,"",
IF(SUMPRODUCT(--('Section 11'!$C$4:$C$337=$A506))=0,Incomplete,Complete)))</f>
        <v/>
      </c>
      <c r="AG506" s="10" t="str">
        <f t="shared" si="217"/>
        <v/>
      </c>
      <c r="AH506" s="10" t="str">
        <f t="shared" si="218"/>
        <v/>
      </c>
      <c r="AI506" s="10" t="str">
        <f t="shared" si="219"/>
        <v/>
      </c>
      <c r="AJ506" s="10" t="str">
        <f t="shared" si="220"/>
        <v/>
      </c>
      <c r="AK506" s="10" t="str">
        <f t="shared" si="221"/>
        <v/>
      </c>
      <c r="AL506" s="10" t="str">
        <f t="shared" si="222"/>
        <v/>
      </c>
      <c r="AM506" s="10" t="str">
        <f t="shared" si="223"/>
        <v/>
      </c>
      <c r="AN506" s="10" t="str">
        <f t="shared" si="224"/>
        <v/>
      </c>
      <c r="AO506" s="10" t="str">
        <f t="shared" si="225"/>
        <v/>
      </c>
      <c r="AP506" s="10" t="str">
        <f t="shared" si="226"/>
        <v/>
      </c>
      <c r="AQ506" s="10" t="str">
        <f t="shared" si="227"/>
        <v/>
      </c>
      <c r="AR506" s="10" t="str">
        <f t="shared" si="228"/>
        <v/>
      </c>
      <c r="AS506" s="10" t="str">
        <f t="shared" si="229"/>
        <v/>
      </c>
      <c r="AT506" s="10" t="str">
        <f t="shared" si="230"/>
        <v/>
      </c>
      <c r="AU506" s="10" t="str">
        <f t="shared" si="231"/>
        <v/>
      </c>
      <c r="AV506" s="10" t="str">
        <f t="shared" si="232"/>
        <v/>
      </c>
      <c r="AW506" s="10" t="str">
        <f t="shared" si="233"/>
        <v/>
      </c>
      <c r="AX506" s="10" t="str">
        <f t="shared" si="234"/>
        <v/>
      </c>
      <c r="AY506" s="10" t="str">
        <f t="shared" si="235"/>
        <v/>
      </c>
      <c r="AZ506" s="10" t="str">
        <f t="shared" si="236"/>
        <v/>
      </c>
      <c r="BA506" s="10" t="str">
        <f t="shared" si="237"/>
        <v/>
      </c>
      <c r="BB506" s="10" t="str">
        <f t="shared" si="238"/>
        <v/>
      </c>
      <c r="BC506" s="10" t="str">
        <f t="shared" si="239"/>
        <v/>
      </c>
      <c r="BD506" s="10"/>
      <c r="BE506" s="10" t="str">
        <f t="shared" si="240"/>
        <v/>
      </c>
      <c r="BG506" s="10" t="b">
        <f t="shared" si="243"/>
        <v>1</v>
      </c>
      <c r="BH506" s="10" t="b">
        <f t="shared" si="241"/>
        <v>1</v>
      </c>
      <c r="BI506" s="10" t="b">
        <f t="shared" si="244"/>
        <v>0</v>
      </c>
      <c r="BJ506" s="10" t="b">
        <f t="shared" si="242"/>
        <v>0</v>
      </c>
    </row>
    <row r="507" spans="1:62" x14ac:dyDescent="0.35">
      <c r="A507" s="51"/>
      <c r="B507" s="28"/>
      <c r="C507" s="28" t="s">
        <v>4</v>
      </c>
      <c r="D507" s="28"/>
      <c r="E507" s="28" t="s">
        <v>4</v>
      </c>
      <c r="F507" s="28"/>
      <c r="G507" s="51" t="s">
        <v>4</v>
      </c>
      <c r="H507" s="28"/>
      <c r="I507" s="28" t="s">
        <v>4</v>
      </c>
      <c r="J507" s="28"/>
      <c r="K507" s="28" t="s">
        <v>4</v>
      </c>
      <c r="L507" s="28" t="s">
        <v>454</v>
      </c>
      <c r="M507" s="28"/>
      <c r="N507" s="28"/>
      <c r="O507" s="28" t="s">
        <v>4</v>
      </c>
      <c r="P507" s="51"/>
      <c r="Q507" s="28" t="s">
        <v>4</v>
      </c>
      <c r="R507" s="28"/>
      <c r="S507" s="28" t="s">
        <v>4</v>
      </c>
      <c r="T507" s="28"/>
      <c r="U507" s="28" t="s">
        <v>4</v>
      </c>
      <c r="V507" s="28"/>
      <c r="W507" s="28" t="s">
        <v>4</v>
      </c>
      <c r="X507" s="28"/>
      <c r="Y507" s="28" t="s">
        <v>4</v>
      </c>
      <c r="Z507" s="10" t="str">
        <f>IF(AND('Section 8'!$L$4=No,OR($BG507=FALSE,$BH507=FALSE)),Tab_NotReq,
IF(AND($A507="",$B507="",$D507="",$F507="",$H507="",$J507="",$P507="",$X507="",$AB507="",$AC507=""),"",
IF(COUNTIF($AB507:$BC507,Incomplete)&gt;=1,Incomplete_or_multiple_errors&amp;": "&amp;INDEX($AB$2:$BC$4,1,MATCH(Incomplete,$AB507:$BC507,0)),Complete)))</f>
        <v/>
      </c>
      <c r="AA507" s="27"/>
      <c r="AB507" s="10" t="str">
        <f t="shared" si="215"/>
        <v/>
      </c>
      <c r="AC507" s="10" t="str">
        <f>IF($AC$1=No,"",
IF(OR(BG507=FALSE,BH507=FALSE),"",
IF(AND(SUMPRODUCT(--(BI507:BI$1003=TRUE))=0,SUMPRODUCT(--(BJ507:BJ$1003=TRUE))=0),"",Incomplete)))</f>
        <v/>
      </c>
      <c r="AD507" s="10" t="str">
        <f t="shared" si="216"/>
        <v/>
      </c>
      <c r="AE507" s="10"/>
      <c r="AF507" s="10" t="str" cm="1">
        <f t="array" ref="AF507">IF(AF$1=No,"",IF(ISBLANK($A507)=TRUE,"",
IF(SUMPRODUCT(--('Section 11'!$C$4:$C$337=$A507))=0,Incomplete,Complete)))</f>
        <v/>
      </c>
      <c r="AG507" s="10" t="str">
        <f t="shared" si="217"/>
        <v/>
      </c>
      <c r="AH507" s="10" t="str">
        <f t="shared" si="218"/>
        <v/>
      </c>
      <c r="AI507" s="10" t="str">
        <f t="shared" si="219"/>
        <v/>
      </c>
      <c r="AJ507" s="10" t="str">
        <f t="shared" si="220"/>
        <v/>
      </c>
      <c r="AK507" s="10" t="str">
        <f t="shared" si="221"/>
        <v/>
      </c>
      <c r="AL507" s="10" t="str">
        <f t="shared" si="222"/>
        <v/>
      </c>
      <c r="AM507" s="10" t="str">
        <f t="shared" si="223"/>
        <v/>
      </c>
      <c r="AN507" s="10" t="str">
        <f t="shared" si="224"/>
        <v/>
      </c>
      <c r="AO507" s="10" t="str">
        <f t="shared" si="225"/>
        <v/>
      </c>
      <c r="AP507" s="10" t="str">
        <f t="shared" si="226"/>
        <v/>
      </c>
      <c r="AQ507" s="10" t="str">
        <f t="shared" si="227"/>
        <v/>
      </c>
      <c r="AR507" s="10" t="str">
        <f t="shared" si="228"/>
        <v/>
      </c>
      <c r="AS507" s="10" t="str">
        <f t="shared" si="229"/>
        <v/>
      </c>
      <c r="AT507" s="10" t="str">
        <f t="shared" si="230"/>
        <v/>
      </c>
      <c r="AU507" s="10" t="str">
        <f t="shared" si="231"/>
        <v/>
      </c>
      <c r="AV507" s="10" t="str">
        <f t="shared" si="232"/>
        <v/>
      </c>
      <c r="AW507" s="10" t="str">
        <f t="shared" si="233"/>
        <v/>
      </c>
      <c r="AX507" s="10" t="str">
        <f t="shared" si="234"/>
        <v/>
      </c>
      <c r="AY507" s="10" t="str">
        <f t="shared" si="235"/>
        <v/>
      </c>
      <c r="AZ507" s="10" t="str">
        <f t="shared" si="236"/>
        <v/>
      </c>
      <c r="BA507" s="10" t="str">
        <f t="shared" si="237"/>
        <v/>
      </c>
      <c r="BB507" s="10" t="str">
        <f t="shared" si="238"/>
        <v/>
      </c>
      <c r="BC507" s="10" t="str">
        <f t="shared" si="239"/>
        <v/>
      </c>
      <c r="BD507" s="10"/>
      <c r="BE507" s="10" t="str">
        <f t="shared" si="240"/>
        <v/>
      </c>
      <c r="BG507" s="10" t="b">
        <f t="shared" si="243"/>
        <v>1</v>
      </c>
      <c r="BH507" s="10" t="b">
        <f t="shared" si="241"/>
        <v>1</v>
      </c>
      <c r="BI507" s="10" t="b">
        <f t="shared" si="244"/>
        <v>0</v>
      </c>
      <c r="BJ507" s="10" t="b">
        <f t="shared" si="242"/>
        <v>0</v>
      </c>
    </row>
    <row r="508" spans="1:62" x14ac:dyDescent="0.35">
      <c r="A508" s="51"/>
      <c r="B508" s="28"/>
      <c r="C508" s="28" t="s">
        <v>4</v>
      </c>
      <c r="D508" s="28"/>
      <c r="E508" s="28" t="s">
        <v>4</v>
      </c>
      <c r="F508" s="28"/>
      <c r="G508" s="51" t="s">
        <v>4</v>
      </c>
      <c r="H508" s="28"/>
      <c r="I508" s="28" t="s">
        <v>4</v>
      </c>
      <c r="J508" s="28"/>
      <c r="K508" s="28" t="s">
        <v>4</v>
      </c>
      <c r="L508" s="28" t="s">
        <v>454</v>
      </c>
      <c r="M508" s="28"/>
      <c r="N508" s="28"/>
      <c r="O508" s="28" t="s">
        <v>4</v>
      </c>
      <c r="P508" s="51"/>
      <c r="Q508" s="28" t="s">
        <v>4</v>
      </c>
      <c r="R508" s="28"/>
      <c r="S508" s="28" t="s">
        <v>4</v>
      </c>
      <c r="T508" s="28"/>
      <c r="U508" s="28" t="s">
        <v>4</v>
      </c>
      <c r="V508" s="28"/>
      <c r="W508" s="28" t="s">
        <v>4</v>
      </c>
      <c r="X508" s="28"/>
      <c r="Y508" s="28" t="s">
        <v>4</v>
      </c>
      <c r="Z508" s="10" t="str">
        <f>IF(AND('Section 8'!$L$4=No,OR($BG508=FALSE,$BH508=FALSE)),Tab_NotReq,
IF(AND($A508="",$B508="",$D508="",$F508="",$H508="",$J508="",$P508="",$X508="",$AB508="",$AC508=""),"",
IF(COUNTIF($AB508:$BC508,Incomplete)&gt;=1,Incomplete_or_multiple_errors&amp;": "&amp;INDEX($AB$2:$BC$4,1,MATCH(Incomplete,$AB508:$BC508,0)),Complete)))</f>
        <v/>
      </c>
      <c r="AA508" s="27"/>
      <c r="AB508" s="10" t="str">
        <f t="shared" si="215"/>
        <v/>
      </c>
      <c r="AC508" s="10" t="str">
        <f>IF($AC$1=No,"",
IF(OR(BG508=FALSE,BH508=FALSE),"",
IF(AND(SUMPRODUCT(--(BI508:BI$1003=TRUE))=0,SUMPRODUCT(--(BJ508:BJ$1003=TRUE))=0),"",Incomplete)))</f>
        <v/>
      </c>
      <c r="AD508" s="10" t="str">
        <f t="shared" si="216"/>
        <v/>
      </c>
      <c r="AE508" s="10"/>
      <c r="AF508" s="10" t="str" cm="1">
        <f t="array" ref="AF508">IF(AF$1=No,"",IF(ISBLANK($A508)=TRUE,"",
IF(SUMPRODUCT(--('Section 11'!$C$4:$C$337=$A508))=0,Incomplete,Complete)))</f>
        <v/>
      </c>
      <c r="AG508" s="10" t="str">
        <f t="shared" si="217"/>
        <v/>
      </c>
      <c r="AH508" s="10" t="str">
        <f t="shared" si="218"/>
        <v/>
      </c>
      <c r="AI508" s="10" t="str">
        <f t="shared" si="219"/>
        <v/>
      </c>
      <c r="AJ508" s="10" t="str">
        <f t="shared" si="220"/>
        <v/>
      </c>
      <c r="AK508" s="10" t="str">
        <f t="shared" si="221"/>
        <v/>
      </c>
      <c r="AL508" s="10" t="str">
        <f t="shared" si="222"/>
        <v/>
      </c>
      <c r="AM508" s="10" t="str">
        <f t="shared" si="223"/>
        <v/>
      </c>
      <c r="AN508" s="10" t="str">
        <f t="shared" si="224"/>
        <v/>
      </c>
      <c r="AO508" s="10" t="str">
        <f t="shared" si="225"/>
        <v/>
      </c>
      <c r="AP508" s="10" t="str">
        <f t="shared" si="226"/>
        <v/>
      </c>
      <c r="AQ508" s="10" t="str">
        <f t="shared" si="227"/>
        <v/>
      </c>
      <c r="AR508" s="10" t="str">
        <f t="shared" si="228"/>
        <v/>
      </c>
      <c r="AS508" s="10" t="str">
        <f t="shared" si="229"/>
        <v/>
      </c>
      <c r="AT508" s="10" t="str">
        <f t="shared" si="230"/>
        <v/>
      </c>
      <c r="AU508" s="10" t="str">
        <f t="shared" si="231"/>
        <v/>
      </c>
      <c r="AV508" s="10" t="str">
        <f t="shared" si="232"/>
        <v/>
      </c>
      <c r="AW508" s="10" t="str">
        <f t="shared" si="233"/>
        <v/>
      </c>
      <c r="AX508" s="10" t="str">
        <f t="shared" si="234"/>
        <v/>
      </c>
      <c r="AY508" s="10" t="str">
        <f t="shared" si="235"/>
        <v/>
      </c>
      <c r="AZ508" s="10" t="str">
        <f t="shared" si="236"/>
        <v/>
      </c>
      <c r="BA508" s="10" t="str">
        <f t="shared" si="237"/>
        <v/>
      </c>
      <c r="BB508" s="10" t="str">
        <f t="shared" si="238"/>
        <v/>
      </c>
      <c r="BC508" s="10" t="str">
        <f t="shared" si="239"/>
        <v/>
      </c>
      <c r="BD508" s="10"/>
      <c r="BE508" s="10" t="str">
        <f t="shared" si="240"/>
        <v/>
      </c>
      <c r="BG508" s="10" t="b">
        <f t="shared" si="243"/>
        <v>1</v>
      </c>
      <c r="BH508" s="10" t="b">
        <f t="shared" si="241"/>
        <v>1</v>
      </c>
      <c r="BI508" s="10" t="b">
        <f t="shared" si="244"/>
        <v>0</v>
      </c>
      <c r="BJ508" s="10" t="b">
        <f t="shared" si="242"/>
        <v>0</v>
      </c>
    </row>
    <row r="509" spans="1:62" x14ac:dyDescent="0.35">
      <c r="A509" s="51"/>
      <c r="B509" s="28"/>
      <c r="C509" s="28" t="s">
        <v>4</v>
      </c>
      <c r="D509" s="28"/>
      <c r="E509" s="28" t="s">
        <v>4</v>
      </c>
      <c r="F509" s="28"/>
      <c r="G509" s="51" t="s">
        <v>4</v>
      </c>
      <c r="H509" s="28"/>
      <c r="I509" s="28" t="s">
        <v>4</v>
      </c>
      <c r="J509" s="28"/>
      <c r="K509" s="28" t="s">
        <v>4</v>
      </c>
      <c r="L509" s="28" t="s">
        <v>454</v>
      </c>
      <c r="M509" s="28"/>
      <c r="N509" s="28"/>
      <c r="O509" s="28" t="s">
        <v>4</v>
      </c>
      <c r="P509" s="51"/>
      <c r="Q509" s="28" t="s">
        <v>4</v>
      </c>
      <c r="R509" s="28"/>
      <c r="S509" s="28" t="s">
        <v>4</v>
      </c>
      <c r="T509" s="28"/>
      <c r="U509" s="28" t="s">
        <v>4</v>
      </c>
      <c r="V509" s="28"/>
      <c r="W509" s="28" t="s">
        <v>4</v>
      </c>
      <c r="X509" s="28"/>
      <c r="Y509" s="28" t="s">
        <v>4</v>
      </c>
      <c r="Z509" s="10" t="str">
        <f>IF(AND('Section 8'!$L$4=No,OR($BG509=FALSE,$BH509=FALSE)),Tab_NotReq,
IF(AND($A509="",$B509="",$D509="",$F509="",$H509="",$J509="",$P509="",$X509="",$AB509="",$AC509=""),"",
IF(COUNTIF($AB509:$BC509,Incomplete)&gt;=1,Incomplete_or_multiple_errors&amp;": "&amp;INDEX($AB$2:$BC$4,1,MATCH(Incomplete,$AB509:$BC509,0)),Complete)))</f>
        <v/>
      </c>
      <c r="AA509" s="27"/>
      <c r="AB509" s="10" t="str">
        <f t="shared" si="215"/>
        <v/>
      </c>
      <c r="AC509" s="10" t="str">
        <f>IF($AC$1=No,"",
IF(OR(BG509=FALSE,BH509=FALSE),"",
IF(AND(SUMPRODUCT(--(BI509:BI$1003=TRUE))=0,SUMPRODUCT(--(BJ509:BJ$1003=TRUE))=0),"",Incomplete)))</f>
        <v/>
      </c>
      <c r="AD509" s="10" t="str">
        <f t="shared" si="216"/>
        <v/>
      </c>
      <c r="AE509" s="10"/>
      <c r="AF509" s="10" t="str" cm="1">
        <f t="array" ref="AF509">IF(AF$1=No,"",IF(ISBLANK($A509)=TRUE,"",
IF(SUMPRODUCT(--('Section 11'!$C$4:$C$337=$A509))=0,Incomplete,Complete)))</f>
        <v/>
      </c>
      <c r="AG509" s="10" t="str">
        <f t="shared" si="217"/>
        <v/>
      </c>
      <c r="AH509" s="10" t="str">
        <f t="shared" si="218"/>
        <v/>
      </c>
      <c r="AI509" s="10" t="str">
        <f t="shared" si="219"/>
        <v/>
      </c>
      <c r="AJ509" s="10" t="str">
        <f t="shared" si="220"/>
        <v/>
      </c>
      <c r="AK509" s="10" t="str">
        <f t="shared" si="221"/>
        <v/>
      </c>
      <c r="AL509" s="10" t="str">
        <f t="shared" si="222"/>
        <v/>
      </c>
      <c r="AM509" s="10" t="str">
        <f t="shared" si="223"/>
        <v/>
      </c>
      <c r="AN509" s="10" t="str">
        <f t="shared" si="224"/>
        <v/>
      </c>
      <c r="AO509" s="10" t="str">
        <f t="shared" si="225"/>
        <v/>
      </c>
      <c r="AP509" s="10" t="str">
        <f t="shared" si="226"/>
        <v/>
      </c>
      <c r="AQ509" s="10" t="str">
        <f t="shared" si="227"/>
        <v/>
      </c>
      <c r="AR509" s="10" t="str">
        <f t="shared" si="228"/>
        <v/>
      </c>
      <c r="AS509" s="10" t="str">
        <f t="shared" si="229"/>
        <v/>
      </c>
      <c r="AT509" s="10" t="str">
        <f t="shared" si="230"/>
        <v/>
      </c>
      <c r="AU509" s="10" t="str">
        <f t="shared" si="231"/>
        <v/>
      </c>
      <c r="AV509" s="10" t="str">
        <f t="shared" si="232"/>
        <v/>
      </c>
      <c r="AW509" s="10" t="str">
        <f t="shared" si="233"/>
        <v/>
      </c>
      <c r="AX509" s="10" t="str">
        <f t="shared" si="234"/>
        <v/>
      </c>
      <c r="AY509" s="10" t="str">
        <f t="shared" si="235"/>
        <v/>
      </c>
      <c r="AZ509" s="10" t="str">
        <f t="shared" si="236"/>
        <v/>
      </c>
      <c r="BA509" s="10" t="str">
        <f t="shared" si="237"/>
        <v/>
      </c>
      <c r="BB509" s="10" t="str">
        <f t="shared" si="238"/>
        <v/>
      </c>
      <c r="BC509" s="10" t="str">
        <f t="shared" si="239"/>
        <v/>
      </c>
      <c r="BD509" s="10"/>
      <c r="BE509" s="10" t="str">
        <f t="shared" si="240"/>
        <v/>
      </c>
      <c r="BG509" s="10" t="b">
        <f t="shared" si="243"/>
        <v>1</v>
      </c>
      <c r="BH509" s="10" t="b">
        <f t="shared" si="241"/>
        <v>1</v>
      </c>
      <c r="BI509" s="10" t="b">
        <f t="shared" si="244"/>
        <v>0</v>
      </c>
      <c r="BJ509" s="10" t="b">
        <f t="shared" si="242"/>
        <v>0</v>
      </c>
    </row>
    <row r="510" spans="1:62" x14ac:dyDescent="0.35">
      <c r="A510" s="51"/>
      <c r="B510" s="28"/>
      <c r="C510" s="28" t="s">
        <v>4</v>
      </c>
      <c r="D510" s="28"/>
      <c r="E510" s="28" t="s">
        <v>4</v>
      </c>
      <c r="F510" s="28"/>
      <c r="G510" s="51" t="s">
        <v>4</v>
      </c>
      <c r="H510" s="28"/>
      <c r="I510" s="28" t="s">
        <v>4</v>
      </c>
      <c r="J510" s="28"/>
      <c r="K510" s="28" t="s">
        <v>4</v>
      </c>
      <c r="L510" s="28" t="s">
        <v>454</v>
      </c>
      <c r="M510" s="28"/>
      <c r="N510" s="28"/>
      <c r="O510" s="28" t="s">
        <v>4</v>
      </c>
      <c r="P510" s="51"/>
      <c r="Q510" s="28" t="s">
        <v>4</v>
      </c>
      <c r="R510" s="28"/>
      <c r="S510" s="28" t="s">
        <v>4</v>
      </c>
      <c r="T510" s="28"/>
      <c r="U510" s="28" t="s">
        <v>4</v>
      </c>
      <c r="V510" s="28"/>
      <c r="W510" s="28" t="s">
        <v>4</v>
      </c>
      <c r="X510" s="28"/>
      <c r="Y510" s="28" t="s">
        <v>4</v>
      </c>
      <c r="Z510" s="10" t="str">
        <f>IF(AND('Section 8'!$L$4=No,OR($BG510=FALSE,$BH510=FALSE)),Tab_NotReq,
IF(AND($A510="",$B510="",$D510="",$F510="",$H510="",$J510="",$P510="",$X510="",$AB510="",$AC510=""),"",
IF(COUNTIF($AB510:$BC510,Incomplete)&gt;=1,Incomplete_or_multiple_errors&amp;": "&amp;INDEX($AB$2:$BC$4,1,MATCH(Incomplete,$AB510:$BC510,0)),Complete)))</f>
        <v/>
      </c>
      <c r="AA510" s="27"/>
      <c r="AB510" s="10" t="str">
        <f t="shared" si="215"/>
        <v/>
      </c>
      <c r="AC510" s="10" t="str">
        <f>IF($AC$1=No,"",
IF(OR(BG510=FALSE,BH510=FALSE),"",
IF(AND(SUMPRODUCT(--(BI510:BI$1003=TRUE))=0,SUMPRODUCT(--(BJ510:BJ$1003=TRUE))=0),"",Incomplete)))</f>
        <v/>
      </c>
      <c r="AD510" s="10" t="str">
        <f t="shared" si="216"/>
        <v/>
      </c>
      <c r="AE510" s="10"/>
      <c r="AF510" s="10" t="str" cm="1">
        <f t="array" ref="AF510">IF(AF$1=No,"",IF(ISBLANK($A510)=TRUE,"",
IF(SUMPRODUCT(--('Section 11'!$C$4:$C$337=$A510))=0,Incomplete,Complete)))</f>
        <v/>
      </c>
      <c r="AG510" s="10" t="str">
        <f t="shared" si="217"/>
        <v/>
      </c>
      <c r="AH510" s="10" t="str">
        <f t="shared" si="218"/>
        <v/>
      </c>
      <c r="AI510" s="10" t="str">
        <f t="shared" si="219"/>
        <v/>
      </c>
      <c r="AJ510" s="10" t="str">
        <f t="shared" si="220"/>
        <v/>
      </c>
      <c r="AK510" s="10" t="str">
        <f t="shared" si="221"/>
        <v/>
      </c>
      <c r="AL510" s="10" t="str">
        <f t="shared" si="222"/>
        <v/>
      </c>
      <c r="AM510" s="10" t="str">
        <f t="shared" si="223"/>
        <v/>
      </c>
      <c r="AN510" s="10" t="str">
        <f t="shared" si="224"/>
        <v/>
      </c>
      <c r="AO510" s="10" t="str">
        <f t="shared" si="225"/>
        <v/>
      </c>
      <c r="AP510" s="10" t="str">
        <f t="shared" si="226"/>
        <v/>
      </c>
      <c r="AQ510" s="10" t="str">
        <f t="shared" si="227"/>
        <v/>
      </c>
      <c r="AR510" s="10" t="str">
        <f t="shared" si="228"/>
        <v/>
      </c>
      <c r="AS510" s="10" t="str">
        <f t="shared" si="229"/>
        <v/>
      </c>
      <c r="AT510" s="10" t="str">
        <f t="shared" si="230"/>
        <v/>
      </c>
      <c r="AU510" s="10" t="str">
        <f t="shared" si="231"/>
        <v/>
      </c>
      <c r="AV510" s="10" t="str">
        <f t="shared" si="232"/>
        <v/>
      </c>
      <c r="AW510" s="10" t="str">
        <f t="shared" si="233"/>
        <v/>
      </c>
      <c r="AX510" s="10" t="str">
        <f t="shared" si="234"/>
        <v/>
      </c>
      <c r="AY510" s="10" t="str">
        <f t="shared" si="235"/>
        <v/>
      </c>
      <c r="AZ510" s="10" t="str">
        <f t="shared" si="236"/>
        <v/>
      </c>
      <c r="BA510" s="10" t="str">
        <f t="shared" si="237"/>
        <v/>
      </c>
      <c r="BB510" s="10" t="str">
        <f t="shared" si="238"/>
        <v/>
      </c>
      <c r="BC510" s="10" t="str">
        <f t="shared" si="239"/>
        <v/>
      </c>
      <c r="BD510" s="10"/>
      <c r="BE510" s="10" t="str">
        <f t="shared" si="240"/>
        <v/>
      </c>
      <c r="BG510" s="10" t="b">
        <f t="shared" si="243"/>
        <v>1</v>
      </c>
      <c r="BH510" s="10" t="b">
        <f t="shared" si="241"/>
        <v>1</v>
      </c>
      <c r="BI510" s="10" t="b">
        <f t="shared" si="244"/>
        <v>0</v>
      </c>
      <c r="BJ510" s="10" t="b">
        <f t="shared" si="242"/>
        <v>0</v>
      </c>
    </row>
    <row r="511" spans="1:62" x14ac:dyDescent="0.35">
      <c r="A511" s="51"/>
      <c r="B511" s="28"/>
      <c r="C511" s="28" t="s">
        <v>4</v>
      </c>
      <c r="D511" s="28"/>
      <c r="E511" s="28" t="s">
        <v>4</v>
      </c>
      <c r="F511" s="28"/>
      <c r="G511" s="51" t="s">
        <v>4</v>
      </c>
      <c r="H511" s="28"/>
      <c r="I511" s="28" t="s">
        <v>4</v>
      </c>
      <c r="J511" s="28"/>
      <c r="K511" s="28" t="s">
        <v>4</v>
      </c>
      <c r="L511" s="28" t="s">
        <v>454</v>
      </c>
      <c r="M511" s="28"/>
      <c r="N511" s="28"/>
      <c r="O511" s="28" t="s">
        <v>4</v>
      </c>
      <c r="P511" s="51"/>
      <c r="Q511" s="28" t="s">
        <v>4</v>
      </c>
      <c r="R511" s="28"/>
      <c r="S511" s="28" t="s">
        <v>4</v>
      </c>
      <c r="T511" s="28"/>
      <c r="U511" s="28" t="s">
        <v>4</v>
      </c>
      <c r="V511" s="28"/>
      <c r="W511" s="28" t="s">
        <v>4</v>
      </c>
      <c r="X511" s="28"/>
      <c r="Y511" s="28" t="s">
        <v>4</v>
      </c>
      <c r="Z511" s="10" t="str">
        <f>IF(AND('Section 8'!$L$4=No,OR($BG511=FALSE,$BH511=FALSE)),Tab_NotReq,
IF(AND($A511="",$B511="",$D511="",$F511="",$H511="",$J511="",$P511="",$X511="",$AB511="",$AC511=""),"",
IF(COUNTIF($AB511:$BC511,Incomplete)&gt;=1,Incomplete_or_multiple_errors&amp;": "&amp;INDEX($AB$2:$BC$4,1,MATCH(Incomplete,$AB511:$BC511,0)),Complete)))</f>
        <v/>
      </c>
      <c r="AA511" s="27"/>
      <c r="AB511" s="10" t="str">
        <f t="shared" si="215"/>
        <v/>
      </c>
      <c r="AC511" s="10" t="str">
        <f>IF($AC$1=No,"",
IF(OR(BG511=FALSE,BH511=FALSE),"",
IF(AND(SUMPRODUCT(--(BI511:BI$1003=TRUE))=0,SUMPRODUCT(--(BJ511:BJ$1003=TRUE))=0),"",Incomplete)))</f>
        <v/>
      </c>
      <c r="AD511" s="10" t="str">
        <f t="shared" si="216"/>
        <v/>
      </c>
      <c r="AE511" s="10"/>
      <c r="AF511" s="10" t="str" cm="1">
        <f t="array" ref="AF511">IF(AF$1=No,"",IF(ISBLANK($A511)=TRUE,"",
IF(SUMPRODUCT(--('Section 11'!$C$4:$C$337=$A511))=0,Incomplete,Complete)))</f>
        <v/>
      </c>
      <c r="AG511" s="10" t="str">
        <f t="shared" si="217"/>
        <v/>
      </c>
      <c r="AH511" s="10" t="str">
        <f t="shared" si="218"/>
        <v/>
      </c>
      <c r="AI511" s="10" t="str">
        <f t="shared" si="219"/>
        <v/>
      </c>
      <c r="AJ511" s="10" t="str">
        <f t="shared" si="220"/>
        <v/>
      </c>
      <c r="AK511" s="10" t="str">
        <f t="shared" si="221"/>
        <v/>
      </c>
      <c r="AL511" s="10" t="str">
        <f t="shared" si="222"/>
        <v/>
      </c>
      <c r="AM511" s="10" t="str">
        <f t="shared" si="223"/>
        <v/>
      </c>
      <c r="AN511" s="10" t="str">
        <f t="shared" si="224"/>
        <v/>
      </c>
      <c r="AO511" s="10" t="str">
        <f t="shared" si="225"/>
        <v/>
      </c>
      <c r="AP511" s="10" t="str">
        <f t="shared" si="226"/>
        <v/>
      </c>
      <c r="AQ511" s="10" t="str">
        <f t="shared" si="227"/>
        <v/>
      </c>
      <c r="AR511" s="10" t="str">
        <f t="shared" si="228"/>
        <v/>
      </c>
      <c r="AS511" s="10" t="str">
        <f t="shared" si="229"/>
        <v/>
      </c>
      <c r="AT511" s="10" t="str">
        <f t="shared" si="230"/>
        <v/>
      </c>
      <c r="AU511" s="10" t="str">
        <f t="shared" si="231"/>
        <v/>
      </c>
      <c r="AV511" s="10" t="str">
        <f t="shared" si="232"/>
        <v/>
      </c>
      <c r="AW511" s="10" t="str">
        <f t="shared" si="233"/>
        <v/>
      </c>
      <c r="AX511" s="10" t="str">
        <f t="shared" si="234"/>
        <v/>
      </c>
      <c r="AY511" s="10" t="str">
        <f t="shared" si="235"/>
        <v/>
      </c>
      <c r="AZ511" s="10" t="str">
        <f t="shared" si="236"/>
        <v/>
      </c>
      <c r="BA511" s="10" t="str">
        <f t="shared" si="237"/>
        <v/>
      </c>
      <c r="BB511" s="10" t="str">
        <f t="shared" si="238"/>
        <v/>
      </c>
      <c r="BC511" s="10" t="str">
        <f t="shared" si="239"/>
        <v/>
      </c>
      <c r="BD511" s="10"/>
      <c r="BE511" s="10" t="str">
        <f t="shared" si="240"/>
        <v/>
      </c>
      <c r="BG511" s="10" t="b">
        <f t="shared" si="243"/>
        <v>1</v>
      </c>
      <c r="BH511" s="10" t="b">
        <f t="shared" si="241"/>
        <v>1</v>
      </c>
      <c r="BI511" s="10" t="b">
        <f t="shared" si="244"/>
        <v>0</v>
      </c>
      <c r="BJ511" s="10" t="b">
        <f t="shared" si="242"/>
        <v>0</v>
      </c>
    </row>
    <row r="512" spans="1:62" x14ac:dyDescent="0.35">
      <c r="A512" s="51"/>
      <c r="B512" s="28"/>
      <c r="C512" s="28" t="s">
        <v>4</v>
      </c>
      <c r="D512" s="28"/>
      <c r="E512" s="28" t="s">
        <v>4</v>
      </c>
      <c r="F512" s="28"/>
      <c r="G512" s="51" t="s">
        <v>4</v>
      </c>
      <c r="H512" s="28"/>
      <c r="I512" s="28" t="s">
        <v>4</v>
      </c>
      <c r="J512" s="28"/>
      <c r="K512" s="28" t="s">
        <v>4</v>
      </c>
      <c r="L512" s="28" t="s">
        <v>454</v>
      </c>
      <c r="M512" s="28"/>
      <c r="N512" s="28"/>
      <c r="O512" s="28" t="s">
        <v>4</v>
      </c>
      <c r="P512" s="51"/>
      <c r="Q512" s="28" t="s">
        <v>4</v>
      </c>
      <c r="R512" s="28"/>
      <c r="S512" s="28" t="s">
        <v>4</v>
      </c>
      <c r="T512" s="28"/>
      <c r="U512" s="28" t="s">
        <v>4</v>
      </c>
      <c r="V512" s="28"/>
      <c r="W512" s="28" t="s">
        <v>4</v>
      </c>
      <c r="X512" s="28"/>
      <c r="Y512" s="28" t="s">
        <v>4</v>
      </c>
      <c r="Z512" s="10" t="str">
        <f>IF(AND('Section 8'!$L$4=No,OR($BG512=FALSE,$BH512=FALSE)),Tab_NotReq,
IF(AND($A512="",$B512="",$D512="",$F512="",$H512="",$J512="",$P512="",$X512="",$AB512="",$AC512=""),"",
IF(COUNTIF($AB512:$BC512,Incomplete)&gt;=1,Incomplete_or_multiple_errors&amp;": "&amp;INDEX($AB$2:$BC$4,1,MATCH(Incomplete,$AB512:$BC512,0)),Complete)))</f>
        <v/>
      </c>
      <c r="AA512" s="27"/>
      <c r="AB512" s="10" t="str">
        <f t="shared" si="215"/>
        <v/>
      </c>
      <c r="AC512" s="10" t="str">
        <f>IF($AC$1=No,"",
IF(OR(BG512=FALSE,BH512=FALSE),"",
IF(AND(SUMPRODUCT(--(BI512:BI$1003=TRUE))=0,SUMPRODUCT(--(BJ512:BJ$1003=TRUE))=0),"",Incomplete)))</f>
        <v/>
      </c>
      <c r="AD512" s="10" t="str">
        <f t="shared" si="216"/>
        <v/>
      </c>
      <c r="AE512" s="10"/>
      <c r="AF512" s="10" t="str" cm="1">
        <f t="array" ref="AF512">IF(AF$1=No,"",IF(ISBLANK($A512)=TRUE,"",
IF(SUMPRODUCT(--('Section 11'!$C$4:$C$337=$A512))=0,Incomplete,Complete)))</f>
        <v/>
      </c>
      <c r="AG512" s="10" t="str">
        <f t="shared" si="217"/>
        <v/>
      </c>
      <c r="AH512" s="10" t="str">
        <f t="shared" si="218"/>
        <v/>
      </c>
      <c r="AI512" s="10" t="str">
        <f t="shared" si="219"/>
        <v/>
      </c>
      <c r="AJ512" s="10" t="str">
        <f t="shared" si="220"/>
        <v/>
      </c>
      <c r="AK512" s="10" t="str">
        <f t="shared" si="221"/>
        <v/>
      </c>
      <c r="AL512" s="10" t="str">
        <f t="shared" si="222"/>
        <v/>
      </c>
      <c r="AM512" s="10" t="str">
        <f t="shared" si="223"/>
        <v/>
      </c>
      <c r="AN512" s="10" t="str">
        <f t="shared" si="224"/>
        <v/>
      </c>
      <c r="AO512" s="10" t="str">
        <f t="shared" si="225"/>
        <v/>
      </c>
      <c r="AP512" s="10" t="str">
        <f t="shared" si="226"/>
        <v/>
      </c>
      <c r="AQ512" s="10" t="str">
        <f t="shared" si="227"/>
        <v/>
      </c>
      <c r="AR512" s="10" t="str">
        <f t="shared" si="228"/>
        <v/>
      </c>
      <c r="AS512" s="10" t="str">
        <f t="shared" si="229"/>
        <v/>
      </c>
      <c r="AT512" s="10" t="str">
        <f t="shared" si="230"/>
        <v/>
      </c>
      <c r="AU512" s="10" t="str">
        <f t="shared" si="231"/>
        <v/>
      </c>
      <c r="AV512" s="10" t="str">
        <f t="shared" si="232"/>
        <v/>
      </c>
      <c r="AW512" s="10" t="str">
        <f t="shared" si="233"/>
        <v/>
      </c>
      <c r="AX512" s="10" t="str">
        <f t="shared" si="234"/>
        <v/>
      </c>
      <c r="AY512" s="10" t="str">
        <f t="shared" si="235"/>
        <v/>
      </c>
      <c r="AZ512" s="10" t="str">
        <f t="shared" si="236"/>
        <v/>
      </c>
      <c r="BA512" s="10" t="str">
        <f t="shared" si="237"/>
        <v/>
      </c>
      <c r="BB512" s="10" t="str">
        <f t="shared" si="238"/>
        <v/>
      </c>
      <c r="BC512" s="10" t="str">
        <f t="shared" si="239"/>
        <v/>
      </c>
      <c r="BD512" s="10"/>
      <c r="BE512" s="10" t="str">
        <f t="shared" si="240"/>
        <v/>
      </c>
      <c r="BG512" s="10" t="b">
        <f t="shared" si="243"/>
        <v>1</v>
      </c>
      <c r="BH512" s="10" t="b">
        <f t="shared" si="241"/>
        <v>1</v>
      </c>
      <c r="BI512" s="10" t="b">
        <f t="shared" si="244"/>
        <v>0</v>
      </c>
      <c r="BJ512" s="10" t="b">
        <f t="shared" si="242"/>
        <v>0</v>
      </c>
    </row>
    <row r="513" spans="1:62" x14ac:dyDescent="0.35">
      <c r="A513" s="51"/>
      <c r="B513" s="28"/>
      <c r="C513" s="28" t="s">
        <v>4</v>
      </c>
      <c r="D513" s="28"/>
      <c r="E513" s="28" t="s">
        <v>4</v>
      </c>
      <c r="F513" s="28"/>
      <c r="G513" s="51" t="s">
        <v>4</v>
      </c>
      <c r="H513" s="28"/>
      <c r="I513" s="28" t="s">
        <v>4</v>
      </c>
      <c r="J513" s="28"/>
      <c r="K513" s="28" t="s">
        <v>4</v>
      </c>
      <c r="L513" s="28" t="s">
        <v>454</v>
      </c>
      <c r="M513" s="28"/>
      <c r="N513" s="28"/>
      <c r="O513" s="28" t="s">
        <v>4</v>
      </c>
      <c r="P513" s="51"/>
      <c r="Q513" s="28" t="s">
        <v>4</v>
      </c>
      <c r="R513" s="28"/>
      <c r="S513" s="28" t="s">
        <v>4</v>
      </c>
      <c r="T513" s="28"/>
      <c r="U513" s="28" t="s">
        <v>4</v>
      </c>
      <c r="V513" s="28"/>
      <c r="W513" s="28" t="s">
        <v>4</v>
      </c>
      <c r="X513" s="28"/>
      <c r="Y513" s="28" t="s">
        <v>4</v>
      </c>
      <c r="Z513" s="10" t="str">
        <f>IF(AND('Section 8'!$L$4=No,OR($BG513=FALSE,$BH513=FALSE)),Tab_NotReq,
IF(AND($A513="",$B513="",$D513="",$F513="",$H513="",$J513="",$P513="",$X513="",$AB513="",$AC513=""),"",
IF(COUNTIF($AB513:$BC513,Incomplete)&gt;=1,Incomplete_or_multiple_errors&amp;": "&amp;INDEX($AB$2:$BC$4,1,MATCH(Incomplete,$AB513:$BC513,0)),Complete)))</f>
        <v/>
      </c>
      <c r="AA513" s="27"/>
      <c r="AB513" s="10" t="str">
        <f t="shared" si="215"/>
        <v/>
      </c>
      <c r="AC513" s="10" t="str">
        <f>IF($AC$1=No,"",
IF(OR(BG513=FALSE,BH513=FALSE),"",
IF(AND(SUMPRODUCT(--(BI513:BI$1003=TRUE))=0,SUMPRODUCT(--(BJ513:BJ$1003=TRUE))=0),"",Incomplete)))</f>
        <v/>
      </c>
      <c r="AD513" s="10" t="str">
        <f t="shared" si="216"/>
        <v/>
      </c>
      <c r="AE513" s="10"/>
      <c r="AF513" s="10" t="str" cm="1">
        <f t="array" ref="AF513">IF(AF$1=No,"",IF(ISBLANK($A513)=TRUE,"",
IF(SUMPRODUCT(--('Section 11'!$C$4:$C$337=$A513))=0,Incomplete,Complete)))</f>
        <v/>
      </c>
      <c r="AG513" s="10" t="str">
        <f t="shared" si="217"/>
        <v/>
      </c>
      <c r="AH513" s="10" t="str">
        <f t="shared" si="218"/>
        <v/>
      </c>
      <c r="AI513" s="10" t="str">
        <f t="shared" si="219"/>
        <v/>
      </c>
      <c r="AJ513" s="10" t="str">
        <f t="shared" si="220"/>
        <v/>
      </c>
      <c r="AK513" s="10" t="str">
        <f t="shared" si="221"/>
        <v/>
      </c>
      <c r="AL513" s="10" t="str">
        <f t="shared" si="222"/>
        <v/>
      </c>
      <c r="AM513" s="10" t="str">
        <f t="shared" si="223"/>
        <v/>
      </c>
      <c r="AN513" s="10" t="str">
        <f t="shared" si="224"/>
        <v/>
      </c>
      <c r="AO513" s="10" t="str">
        <f t="shared" si="225"/>
        <v/>
      </c>
      <c r="AP513" s="10" t="str">
        <f t="shared" si="226"/>
        <v/>
      </c>
      <c r="AQ513" s="10" t="str">
        <f t="shared" si="227"/>
        <v/>
      </c>
      <c r="AR513" s="10" t="str">
        <f t="shared" si="228"/>
        <v/>
      </c>
      <c r="AS513" s="10" t="str">
        <f t="shared" si="229"/>
        <v/>
      </c>
      <c r="AT513" s="10" t="str">
        <f t="shared" si="230"/>
        <v/>
      </c>
      <c r="AU513" s="10" t="str">
        <f t="shared" si="231"/>
        <v/>
      </c>
      <c r="AV513" s="10" t="str">
        <f t="shared" si="232"/>
        <v/>
      </c>
      <c r="AW513" s="10" t="str">
        <f t="shared" si="233"/>
        <v/>
      </c>
      <c r="AX513" s="10" t="str">
        <f t="shared" si="234"/>
        <v/>
      </c>
      <c r="AY513" s="10" t="str">
        <f t="shared" si="235"/>
        <v/>
      </c>
      <c r="AZ513" s="10" t="str">
        <f t="shared" si="236"/>
        <v/>
      </c>
      <c r="BA513" s="10" t="str">
        <f t="shared" si="237"/>
        <v/>
      </c>
      <c r="BB513" s="10" t="str">
        <f t="shared" si="238"/>
        <v/>
      </c>
      <c r="BC513" s="10" t="str">
        <f t="shared" si="239"/>
        <v/>
      </c>
      <c r="BD513" s="10"/>
      <c r="BE513" s="10" t="str">
        <f t="shared" si="240"/>
        <v/>
      </c>
      <c r="BG513" s="10" t="b">
        <f t="shared" si="243"/>
        <v>1</v>
      </c>
      <c r="BH513" s="10" t="b">
        <f t="shared" si="241"/>
        <v>1</v>
      </c>
      <c r="BI513" s="10" t="b">
        <f t="shared" si="244"/>
        <v>0</v>
      </c>
      <c r="BJ513" s="10" t="b">
        <f t="shared" si="242"/>
        <v>0</v>
      </c>
    </row>
    <row r="514" spans="1:62" x14ac:dyDescent="0.35">
      <c r="A514" s="51"/>
      <c r="B514" s="28"/>
      <c r="C514" s="28" t="s">
        <v>4</v>
      </c>
      <c r="D514" s="28"/>
      <c r="E514" s="28" t="s">
        <v>4</v>
      </c>
      <c r="F514" s="28"/>
      <c r="G514" s="51" t="s">
        <v>4</v>
      </c>
      <c r="H514" s="28"/>
      <c r="I514" s="28" t="s">
        <v>4</v>
      </c>
      <c r="J514" s="28"/>
      <c r="K514" s="28" t="s">
        <v>4</v>
      </c>
      <c r="L514" s="28" t="s">
        <v>454</v>
      </c>
      <c r="M514" s="28"/>
      <c r="N514" s="28"/>
      <c r="O514" s="28" t="s">
        <v>4</v>
      </c>
      <c r="P514" s="51"/>
      <c r="Q514" s="28" t="s">
        <v>4</v>
      </c>
      <c r="R514" s="28"/>
      <c r="S514" s="28" t="s">
        <v>4</v>
      </c>
      <c r="T514" s="28"/>
      <c r="U514" s="28" t="s">
        <v>4</v>
      </c>
      <c r="V514" s="28"/>
      <c r="W514" s="28" t="s">
        <v>4</v>
      </c>
      <c r="X514" s="28"/>
      <c r="Y514" s="28" t="s">
        <v>4</v>
      </c>
      <c r="Z514" s="10" t="str">
        <f>IF(AND('Section 8'!$L$4=No,OR($BG514=FALSE,$BH514=FALSE)),Tab_NotReq,
IF(AND($A514="",$B514="",$D514="",$F514="",$H514="",$J514="",$P514="",$X514="",$AB514="",$AC514=""),"",
IF(COUNTIF($AB514:$BC514,Incomplete)&gt;=1,Incomplete_or_multiple_errors&amp;": "&amp;INDEX($AB$2:$BC$4,1,MATCH(Incomplete,$AB514:$BC514,0)),Complete)))</f>
        <v/>
      </c>
      <c r="AA514" s="27"/>
      <c r="AB514" s="10" t="str">
        <f t="shared" si="215"/>
        <v/>
      </c>
      <c r="AC514" s="10" t="str">
        <f>IF($AC$1=No,"",
IF(OR(BG514=FALSE,BH514=FALSE),"",
IF(AND(SUMPRODUCT(--(BI514:BI$1003=TRUE))=0,SUMPRODUCT(--(BJ514:BJ$1003=TRUE))=0),"",Incomplete)))</f>
        <v/>
      </c>
      <c r="AD514" s="10" t="str">
        <f t="shared" si="216"/>
        <v/>
      </c>
      <c r="AE514" s="10"/>
      <c r="AF514" s="10" t="str" cm="1">
        <f t="array" ref="AF514">IF(AF$1=No,"",IF(ISBLANK($A514)=TRUE,"",
IF(SUMPRODUCT(--('Section 11'!$C$4:$C$337=$A514))=0,Incomplete,Complete)))</f>
        <v/>
      </c>
      <c r="AG514" s="10" t="str">
        <f t="shared" si="217"/>
        <v/>
      </c>
      <c r="AH514" s="10" t="str">
        <f t="shared" si="218"/>
        <v/>
      </c>
      <c r="AI514" s="10" t="str">
        <f t="shared" si="219"/>
        <v/>
      </c>
      <c r="AJ514" s="10" t="str">
        <f t="shared" si="220"/>
        <v/>
      </c>
      <c r="AK514" s="10" t="str">
        <f t="shared" si="221"/>
        <v/>
      </c>
      <c r="AL514" s="10" t="str">
        <f t="shared" si="222"/>
        <v/>
      </c>
      <c r="AM514" s="10" t="str">
        <f t="shared" si="223"/>
        <v/>
      </c>
      <c r="AN514" s="10" t="str">
        <f t="shared" si="224"/>
        <v/>
      </c>
      <c r="AO514" s="10" t="str">
        <f t="shared" si="225"/>
        <v/>
      </c>
      <c r="AP514" s="10" t="str">
        <f t="shared" si="226"/>
        <v/>
      </c>
      <c r="AQ514" s="10" t="str">
        <f t="shared" si="227"/>
        <v/>
      </c>
      <c r="AR514" s="10" t="str">
        <f t="shared" si="228"/>
        <v/>
      </c>
      <c r="AS514" s="10" t="str">
        <f t="shared" si="229"/>
        <v/>
      </c>
      <c r="AT514" s="10" t="str">
        <f t="shared" si="230"/>
        <v/>
      </c>
      <c r="AU514" s="10" t="str">
        <f t="shared" si="231"/>
        <v/>
      </c>
      <c r="AV514" s="10" t="str">
        <f t="shared" si="232"/>
        <v/>
      </c>
      <c r="AW514" s="10" t="str">
        <f t="shared" si="233"/>
        <v/>
      </c>
      <c r="AX514" s="10" t="str">
        <f t="shared" si="234"/>
        <v/>
      </c>
      <c r="AY514" s="10" t="str">
        <f t="shared" si="235"/>
        <v/>
      </c>
      <c r="AZ514" s="10" t="str">
        <f t="shared" si="236"/>
        <v/>
      </c>
      <c r="BA514" s="10" t="str">
        <f t="shared" si="237"/>
        <v/>
      </c>
      <c r="BB514" s="10" t="str">
        <f t="shared" si="238"/>
        <v/>
      </c>
      <c r="BC514" s="10" t="str">
        <f t="shared" si="239"/>
        <v/>
      </c>
      <c r="BD514" s="10"/>
      <c r="BE514" s="10" t="str">
        <f t="shared" si="240"/>
        <v/>
      </c>
      <c r="BG514" s="10" t="b">
        <f t="shared" si="243"/>
        <v>1</v>
      </c>
      <c r="BH514" s="10" t="b">
        <f t="shared" si="241"/>
        <v>1</v>
      </c>
      <c r="BI514" s="10" t="b">
        <f t="shared" si="244"/>
        <v>0</v>
      </c>
      <c r="BJ514" s="10" t="b">
        <f t="shared" si="242"/>
        <v>0</v>
      </c>
    </row>
    <row r="515" spans="1:62" x14ac:dyDescent="0.35">
      <c r="A515" s="51"/>
      <c r="B515" s="28"/>
      <c r="C515" s="28" t="s">
        <v>4</v>
      </c>
      <c r="D515" s="28"/>
      <c r="E515" s="28" t="s">
        <v>4</v>
      </c>
      <c r="F515" s="28"/>
      <c r="G515" s="51" t="s">
        <v>4</v>
      </c>
      <c r="H515" s="28"/>
      <c r="I515" s="28" t="s">
        <v>4</v>
      </c>
      <c r="J515" s="28"/>
      <c r="K515" s="28" t="s">
        <v>4</v>
      </c>
      <c r="L515" s="28" t="s">
        <v>454</v>
      </c>
      <c r="M515" s="28"/>
      <c r="N515" s="28"/>
      <c r="O515" s="28" t="s">
        <v>4</v>
      </c>
      <c r="P515" s="51"/>
      <c r="Q515" s="28" t="s">
        <v>4</v>
      </c>
      <c r="R515" s="28"/>
      <c r="S515" s="28" t="s">
        <v>4</v>
      </c>
      <c r="T515" s="28"/>
      <c r="U515" s="28" t="s">
        <v>4</v>
      </c>
      <c r="V515" s="28"/>
      <c r="W515" s="28" t="s">
        <v>4</v>
      </c>
      <c r="X515" s="28"/>
      <c r="Y515" s="28" t="s">
        <v>4</v>
      </c>
      <c r="Z515" s="10" t="str">
        <f>IF(AND('Section 8'!$L$4=No,OR($BG515=FALSE,$BH515=FALSE)),Tab_NotReq,
IF(AND($A515="",$B515="",$D515="",$F515="",$H515="",$J515="",$P515="",$X515="",$AB515="",$AC515=""),"",
IF(COUNTIF($AB515:$BC515,Incomplete)&gt;=1,Incomplete_or_multiple_errors&amp;": "&amp;INDEX($AB$2:$BC$4,1,MATCH(Incomplete,$AB515:$BC515,0)),Complete)))</f>
        <v/>
      </c>
      <c r="AA515" s="27"/>
      <c r="AB515" s="10" t="str">
        <f t="shared" si="215"/>
        <v/>
      </c>
      <c r="AC515" s="10" t="str">
        <f>IF($AC$1=No,"",
IF(OR(BG515=FALSE,BH515=FALSE),"",
IF(AND(SUMPRODUCT(--(BI515:BI$1003=TRUE))=0,SUMPRODUCT(--(BJ515:BJ$1003=TRUE))=0),"",Incomplete)))</f>
        <v/>
      </c>
      <c r="AD515" s="10" t="str">
        <f t="shared" si="216"/>
        <v/>
      </c>
      <c r="AE515" s="10"/>
      <c r="AF515" s="10" t="str" cm="1">
        <f t="array" ref="AF515">IF(AF$1=No,"",IF(ISBLANK($A515)=TRUE,"",
IF(SUMPRODUCT(--('Section 11'!$C$4:$C$337=$A515))=0,Incomplete,Complete)))</f>
        <v/>
      </c>
      <c r="AG515" s="10" t="str">
        <f t="shared" si="217"/>
        <v/>
      </c>
      <c r="AH515" s="10" t="str">
        <f t="shared" si="218"/>
        <v/>
      </c>
      <c r="AI515" s="10" t="str">
        <f t="shared" si="219"/>
        <v/>
      </c>
      <c r="AJ515" s="10" t="str">
        <f t="shared" si="220"/>
        <v/>
      </c>
      <c r="AK515" s="10" t="str">
        <f t="shared" si="221"/>
        <v/>
      </c>
      <c r="AL515" s="10" t="str">
        <f t="shared" si="222"/>
        <v/>
      </c>
      <c r="AM515" s="10" t="str">
        <f t="shared" si="223"/>
        <v/>
      </c>
      <c r="AN515" s="10" t="str">
        <f t="shared" si="224"/>
        <v/>
      </c>
      <c r="AO515" s="10" t="str">
        <f t="shared" si="225"/>
        <v/>
      </c>
      <c r="AP515" s="10" t="str">
        <f t="shared" si="226"/>
        <v/>
      </c>
      <c r="AQ515" s="10" t="str">
        <f t="shared" si="227"/>
        <v/>
      </c>
      <c r="AR515" s="10" t="str">
        <f t="shared" si="228"/>
        <v/>
      </c>
      <c r="AS515" s="10" t="str">
        <f t="shared" si="229"/>
        <v/>
      </c>
      <c r="AT515" s="10" t="str">
        <f t="shared" si="230"/>
        <v/>
      </c>
      <c r="AU515" s="10" t="str">
        <f t="shared" si="231"/>
        <v/>
      </c>
      <c r="AV515" s="10" t="str">
        <f t="shared" si="232"/>
        <v/>
      </c>
      <c r="AW515" s="10" t="str">
        <f t="shared" si="233"/>
        <v/>
      </c>
      <c r="AX515" s="10" t="str">
        <f t="shared" si="234"/>
        <v/>
      </c>
      <c r="AY515" s="10" t="str">
        <f t="shared" si="235"/>
        <v/>
      </c>
      <c r="AZ515" s="10" t="str">
        <f t="shared" si="236"/>
        <v/>
      </c>
      <c r="BA515" s="10" t="str">
        <f t="shared" si="237"/>
        <v/>
      </c>
      <c r="BB515" s="10" t="str">
        <f t="shared" si="238"/>
        <v/>
      </c>
      <c r="BC515" s="10" t="str">
        <f t="shared" si="239"/>
        <v/>
      </c>
      <c r="BD515" s="10"/>
      <c r="BE515" s="10" t="str">
        <f t="shared" si="240"/>
        <v/>
      </c>
      <c r="BG515" s="10" t="b">
        <f t="shared" si="243"/>
        <v>1</v>
      </c>
      <c r="BH515" s="10" t="b">
        <f t="shared" si="241"/>
        <v>1</v>
      </c>
      <c r="BI515" s="10" t="b">
        <f t="shared" si="244"/>
        <v>0</v>
      </c>
      <c r="BJ515" s="10" t="b">
        <f t="shared" si="242"/>
        <v>0</v>
      </c>
    </row>
    <row r="516" spans="1:62" x14ac:dyDescent="0.35">
      <c r="A516" s="51"/>
      <c r="B516" s="28"/>
      <c r="C516" s="28" t="s">
        <v>4</v>
      </c>
      <c r="D516" s="28"/>
      <c r="E516" s="28" t="s">
        <v>4</v>
      </c>
      <c r="F516" s="28"/>
      <c r="G516" s="51" t="s">
        <v>4</v>
      </c>
      <c r="H516" s="28"/>
      <c r="I516" s="28" t="s">
        <v>4</v>
      </c>
      <c r="J516" s="28"/>
      <c r="K516" s="28" t="s">
        <v>4</v>
      </c>
      <c r="L516" s="28" t="s">
        <v>454</v>
      </c>
      <c r="M516" s="28"/>
      <c r="N516" s="28"/>
      <c r="O516" s="28" t="s">
        <v>4</v>
      </c>
      <c r="P516" s="51"/>
      <c r="Q516" s="28" t="s">
        <v>4</v>
      </c>
      <c r="R516" s="28"/>
      <c r="S516" s="28" t="s">
        <v>4</v>
      </c>
      <c r="T516" s="28"/>
      <c r="U516" s="28" t="s">
        <v>4</v>
      </c>
      <c r="V516" s="28"/>
      <c r="W516" s="28" t="s">
        <v>4</v>
      </c>
      <c r="X516" s="28"/>
      <c r="Y516" s="28" t="s">
        <v>4</v>
      </c>
      <c r="Z516" s="10" t="str">
        <f>IF(AND('Section 8'!$L$4=No,OR($BG516=FALSE,$BH516=FALSE)),Tab_NotReq,
IF(AND($A516="",$B516="",$D516="",$F516="",$H516="",$J516="",$P516="",$X516="",$AB516="",$AC516=""),"",
IF(COUNTIF($AB516:$BC516,Incomplete)&gt;=1,Incomplete_or_multiple_errors&amp;": "&amp;INDEX($AB$2:$BC$4,1,MATCH(Incomplete,$AB516:$BC516,0)),Complete)))</f>
        <v/>
      </c>
      <c r="AA516" s="27"/>
      <c r="AB516" s="10" t="str">
        <f t="shared" ref="AB516:AB579" si="245">IF(AB$1=No,"",
IF(AND(
$A516="", OR(BG516=FALSE,BH516=FALSE)),
Incomplete,""))</f>
        <v/>
      </c>
      <c r="AC516" s="10" t="str">
        <f>IF($AC$1=No,"",
IF(OR(BG516=FALSE,BH516=FALSE),"",
IF(AND(SUMPRODUCT(--(BI516:BI$1003=TRUE))=0,SUMPRODUCT(--(BJ516:BJ$1003=TRUE))=0),"",Incomplete)))</f>
        <v/>
      </c>
      <c r="AD516" s="10" t="str">
        <f t="shared" ref="AD516:AD579" si="246">IF(AD$1=No,"",IF($A516="", "",
IF(AND(L516=Not_reasonably_accessible, OR(M516&lt;&gt;"",N516&lt;&gt;"",AND(O516&lt;&gt;"",O516&lt;&gt;No))=TRUE)=TRUE, Incomplete, "")))</f>
        <v/>
      </c>
      <c r="AE516" s="10"/>
      <c r="AF516" s="10" t="str" cm="1">
        <f t="array" ref="AF516">IF(AF$1=No,"",IF(ISBLANK($A516)=TRUE,"",
IF(SUMPRODUCT(--('Section 11'!$C$4:$C$337=$A516))=0,Incomplete,Complete)))</f>
        <v/>
      </c>
      <c r="AG516" s="10" t="str">
        <f t="shared" ref="AG516:AG579" si="247">IF($AG$1=No,"",IF($A516="","",IF(B516="",Incomplete,IF(ISERROR(VLOOKUP(B516,APP_Codes,1,FALSE))=TRUE,Incomplete,Complete))))</f>
        <v/>
      </c>
      <c r="AH516" s="10" t="str">
        <f t="shared" ref="AH516:AH579" si="248">IF($AH$1=No,"",IF($A516="","",IF(C516="",Incomplete,IF(ISERROR(VLOOKUP(C516,YesNo_CBI,1,FALSE))=TRUE,Incomplete,Complete))))</f>
        <v/>
      </c>
      <c r="AI516" s="10" t="str">
        <f t="shared" ref="AI516:AI579" si="249">IF($AI$1=No,"",IF($A516="","",IF(D516="",Incomplete,IF(ISERROR(VLOOKUP(D516,SF_Codes,1,FALSE))=TRUE,Incomplete,Complete))))</f>
        <v/>
      </c>
      <c r="AJ516" s="10" t="str">
        <f t="shared" ref="AJ516:AJ579" si="250">IF($AJ$1=No,"",IF($A516="","",IF(E516="",Incomplete,IF(ISERROR(VLOOKUP(E516,YesNo_CBI,1,FALSE))=TRUE,Incomplete,Complete))))</f>
        <v/>
      </c>
      <c r="AK516" s="10" t="str">
        <f t="shared" ref="AK516:AK579" si="251">IF($AK$1=No,"",IF($A516="","",
IF(AND(F516="",OR(G516="",G516=No)),"",
IF(AND(F516="",OR(G516&lt;&gt;"",G516&lt;&gt;No)),Incomplete,
IF(AND(F516&lt;&gt;"",G516="")=TRUE,Incomplete,
IF(ISERROR(VLOOKUP(G516,YesNo_CBI,1,FALSE))=TRUE,
Incomplete,Complete))))))</f>
        <v/>
      </c>
      <c r="AL516" s="10" t="str">
        <f t="shared" ref="AL516:AL579" si="252">IF($AL$1=No,"",IF($A516="","",
IF(AND(H516="",OR(I516="",I516=No)),"",
IF(AND(H516="",OR(I516&lt;&gt;"",I516&lt;&gt;No)),Incomplete,
IF(AND(H516&lt;&gt;"",I516="")=TRUE,Incomplete,
IF(ISERROR(VLOOKUP(I516,YesNo_CBI,1,FALSE))=TRUE,
Incomplete,Complete))))))</f>
        <v/>
      </c>
      <c r="AM516" s="10" t="str">
        <f t="shared" ref="AM516:AM579" si="253">IF(AM$1=No, "", IF($A516="", "", IF($J516="", Incomplete, Complete)))</f>
        <v/>
      </c>
      <c r="AN516" s="10" t="str">
        <f t="shared" ref="AN516:AN579" si="254">IF(AN$1=No,"",IF($A516="","",IF(K516="",Incomplete,IF(ISERROR(VLOOKUP(K516,YesNo_CBI,1,FALSE))=TRUE,Incomplete,Complete))))</f>
        <v/>
      </c>
      <c r="AO516" s="10" t="str">
        <f t="shared" ref="AO516:AO579" si="255">IF($AO$1=No,"",IF($A516="","",IF(L516="",Incomplete,IF(ISERROR(VLOOKUP(L516,NRA,1,FALSE))=TRUE,Incomplete,Complete))))</f>
        <v/>
      </c>
      <c r="AP516" s="10" t="str">
        <f t="shared" ref="AP516:AP579" si="256">IF(AP$1=No,"",IF($A516="","",
IF(AD516=Incomplete, "",
IF(AND(L516=Not_reasonably_accessible,M516=""),"",
IF(AND(L516=Reasonably_accessible,OR(M516="",M516&lt;0,M516&gt;100)),Incomplete,
IF(LEN(M516)-LEN(INT(M516))&gt;5, Incomplete,
Complete))))))</f>
        <v/>
      </c>
      <c r="AQ516" s="10" t="str">
        <f t="shared" ref="AQ516:AQ579" si="257">IF(AQ$1=No,"",IF($A516="","",
IF(AD516=Incomplete,"",
IF(AND(L516=Not_reasonably_accessible,N516=""),"",
IF(AND(L516=Reasonably_accessible,OR(N516="",N516&lt;0,N516&gt;100,N516&lt;M516)),Incomplete,
IF(LEN(N516)-LEN(INT(N516))&gt;5,Incomplete,
Complete))))))</f>
        <v/>
      </c>
      <c r="AR516" s="10" t="str">
        <f t="shared" ref="AR516:AR579" si="258">IF(AR$1=No,"",IF($A516="","",
IF(AD516=Incomplete, "",IF(AND(L516=Not_reasonably_accessible,OR(O516=No,O516="")),"",
IF(AND(L516=Reasonably_accessible,O516=""),Incomplete,
IF(ISERROR(VLOOKUP(O516,YesNo_CBI,1,FALSE))=TRUE,Incomplete,
Complete))))))</f>
        <v/>
      </c>
      <c r="AS516" s="10" t="str">
        <f t="shared" ref="AS516:AS579" si="259">IF(AS$1=No,"",IF($A516="","",IF(P516="",Incomplete,IF(ISERROR(VLOOKUP(P516,Yes_No,1,FALSE))=TRUE,Incomplete,Complete))))</f>
        <v/>
      </c>
      <c r="AT516" s="10" t="str">
        <f t="shared" ref="AT516:AT579" si="260">IF(AT$1=No,"",IF($A516="","",IF(Q516="",Incomplete,IF(ISERROR(VLOOKUP(Q516,YesNo_CBI,1,FALSE))=TRUE,Incomplete,Complete))))</f>
        <v/>
      </c>
      <c r="AU516" s="10" t="str">
        <f t="shared" ref="AU516:AU579" si="261">IF(AU$1=No,"",IF($A516="","",
IF(R516="",Incomplete,
IF(ISERROR(VLOOKUP(R516,Yes_No,1,FALSE))=TRUE,Incomplete,Complete))))</f>
        <v/>
      </c>
      <c r="AV516" s="10" t="str">
        <f t="shared" ref="AV516:AV579" si="262">IF(AV$1=No,"",IF($A516="","",
IF(S516="",Incomplete,
IF(ISERROR(VLOOKUP(S516,YesNo_CBI,1,FALSE))=TRUE,Incomplete,Complete))))</f>
        <v/>
      </c>
      <c r="AW516" s="10" t="str">
        <f t="shared" ref="AW516:AW579" si="263">IF(AW$1=No,"",IF($A516="","",
IF(T516="",Incomplete,
IF(ISERROR(VLOOKUP(T516,Yes_No,1,FALSE))=TRUE,Incomplete,Complete))))</f>
        <v/>
      </c>
      <c r="AX516" s="10" t="str">
        <f t="shared" ref="AX516:AX579" si="264">IF(AX$1=No,"",IF($A516="","",
IF(U516="",Incomplete,
IF(ISERROR(VLOOKUP(U516,YesNo_CBI,1,FALSE))=TRUE,Incomplete,Complete))))</f>
        <v/>
      </c>
      <c r="AY516" s="10" t="str">
        <f t="shared" ref="AY516:AY579" si="265">IF(AY$1=No,"",IF($A516="","",
IF(V516="",Incomplete,
IF(ISERROR(VLOOKUP(V516,Yes_No,1,FALSE))=TRUE,Incomplete,Complete))))</f>
        <v/>
      </c>
      <c r="AZ516" s="10" t="str">
        <f t="shared" ref="AZ516:AZ579" si="266">IF(AZ$1=No,"",IF($A516="","",
IF(W516="",Incomplete,
IF(ISERROR(VLOOKUP(W516,YesNo_CBI,1,FALSE))=TRUE,Incomplete,Complete))))</f>
        <v/>
      </c>
      <c r="BA516" s="10" t="str">
        <f t="shared" ref="BA516:BA579" si="267">IF(BA$1=No,"",IF($A516="","",
IF(AND(X516="",Y516=""),"",
IF(AND(X516="",Y516&lt;&gt;""),Incomplete,
IF(X516&lt;&gt;"",Complete)))))</f>
        <v/>
      </c>
      <c r="BB516" s="10" t="str">
        <f t="shared" ref="BB516:BB579" si="268">IF(BB$1=No,"",IF($A516="","",
IF(AND(X516="",Y516=""),"",
IF(BA516=Incomplete,"",
IF(AND(X516&lt;&gt;"",Y516=""),Incomplete,
IF(ISERROR(VLOOKUP($Y516,YesNo_CBI,1,FALSE))=TRUE,Incomplete,Complete))))))</f>
        <v/>
      </c>
      <c r="BC516" s="10" t="str">
        <f t="shared" ref="BC516:BC579" si="269">IF($BC$1=No,"",IF($A516="","",
IF(AND(X516="",OR(Y516="",Y516=No)),"",
IF(AND(X516="",OR(Y516&lt;&gt;"",Y516&lt;&gt;No)),Incomplete,
IF(AND(X516&lt;&gt;"",Y516="")=TRUE,Incomplete,
IF(ISERROR(VLOOKUP(Y516,YesNo_CBI,1,FALSE))=TRUE,
Incomplete,Complete))))))</f>
        <v/>
      </c>
      <c r="BD516" s="10"/>
      <c r="BE516" s="10" t="str">
        <f t="shared" ref="BE516:BE579" si="270" xml:space="preserve"> CONCATENATE(A516,B516,D516)</f>
        <v/>
      </c>
      <c r="BG516" s="10" t="b">
        <f t="shared" si="243"/>
        <v>1</v>
      </c>
      <c r="BH516" s="10" t="b">
        <f t="shared" ref="BH516:BH579" si="271">AND(OR($C516="",$C516=No),OR($E516="",$E516=No),OR($G516="",$G516=No),OR($I516="",$I516=No),OR($K516="",$K516=No),OR($L516="",$L516=Reasonably_accessible),OR($O516="",$O516=No),OR($Q516="",$Q516=No),OR($S516="",$S516=No),OR($U516="",$U516=No),OR($W516="",$W516=No),OR($Y516="",$Y516=No))</f>
        <v>1</v>
      </c>
      <c r="BI516" s="10" t="b">
        <f t="shared" si="244"/>
        <v>0</v>
      </c>
      <c r="BJ516" s="10" t="b">
        <f t="shared" ref="BJ516:BJ579" si="272">OR(AND($C517&lt;&gt;"",$C517&lt;&gt;No),AND($E517&lt;&gt;"",$E517&lt;&gt;No),AND($G517&lt;&gt;"",$G517&lt;&gt;No),AND($I517&lt;&gt;"",$I517&lt;&gt;No),AND($K517&lt;&gt;"",$K517&lt;&gt;No),AND($L517&lt;&gt;"",$L517&lt;&gt;Reasonably_accessible),AND($O517&lt;&gt;"",$O517&lt;&gt;No),AND($Q517&lt;&gt;"",$Q517&lt;&gt;No),AND($S517&lt;&gt;"",$S517&lt;&gt;No),AND($U517&lt;&gt;"",$U517&lt;&gt;No),AND($W517&lt;&gt;"",$W517&lt;&gt;No),AND($Y517&lt;&gt;"",$Y517&lt;&gt;No))</f>
        <v>0</v>
      </c>
    </row>
    <row r="517" spans="1:62" x14ac:dyDescent="0.35">
      <c r="A517" s="51"/>
      <c r="B517" s="28"/>
      <c r="C517" s="28" t="s">
        <v>4</v>
      </c>
      <c r="D517" s="28"/>
      <c r="E517" s="28" t="s">
        <v>4</v>
      </c>
      <c r="F517" s="28"/>
      <c r="G517" s="51" t="s">
        <v>4</v>
      </c>
      <c r="H517" s="28"/>
      <c r="I517" s="28" t="s">
        <v>4</v>
      </c>
      <c r="J517" s="28"/>
      <c r="K517" s="28" t="s">
        <v>4</v>
      </c>
      <c r="L517" s="28" t="s">
        <v>454</v>
      </c>
      <c r="M517" s="28"/>
      <c r="N517" s="28"/>
      <c r="O517" s="28" t="s">
        <v>4</v>
      </c>
      <c r="P517" s="51"/>
      <c r="Q517" s="28" t="s">
        <v>4</v>
      </c>
      <c r="R517" s="28"/>
      <c r="S517" s="28" t="s">
        <v>4</v>
      </c>
      <c r="T517" s="28"/>
      <c r="U517" s="28" t="s">
        <v>4</v>
      </c>
      <c r="V517" s="28"/>
      <c r="W517" s="28" t="s">
        <v>4</v>
      </c>
      <c r="X517" s="28"/>
      <c r="Y517" s="28" t="s">
        <v>4</v>
      </c>
      <c r="Z517" s="10" t="str">
        <f>IF(AND('Section 8'!$L$4=No,OR($BG517=FALSE,$BH517=FALSE)),Tab_NotReq,
IF(AND($A517="",$B517="",$D517="",$F517="",$H517="",$J517="",$P517="",$X517="",$AB517="",$AC517=""),"",
IF(COUNTIF($AB517:$BC517,Incomplete)&gt;=1,Incomplete_or_multiple_errors&amp;": "&amp;INDEX($AB$2:$BC$4,1,MATCH(Incomplete,$AB517:$BC517,0)),Complete)))</f>
        <v/>
      </c>
      <c r="AA517" s="27"/>
      <c r="AB517" s="10" t="str">
        <f t="shared" si="245"/>
        <v/>
      </c>
      <c r="AC517" s="10" t="str">
        <f>IF($AC$1=No,"",
IF(OR(BG517=FALSE,BH517=FALSE),"",
IF(AND(SUMPRODUCT(--(BI517:BI$1003=TRUE))=0,SUMPRODUCT(--(BJ517:BJ$1003=TRUE))=0),"",Incomplete)))</f>
        <v/>
      </c>
      <c r="AD517" s="10" t="str">
        <f t="shared" si="246"/>
        <v/>
      </c>
      <c r="AE517" s="10"/>
      <c r="AF517" s="10" t="str" cm="1">
        <f t="array" ref="AF517">IF(AF$1=No,"",IF(ISBLANK($A517)=TRUE,"",
IF(SUMPRODUCT(--('Section 11'!$C$4:$C$337=$A517))=0,Incomplete,Complete)))</f>
        <v/>
      </c>
      <c r="AG517" s="10" t="str">
        <f t="shared" si="247"/>
        <v/>
      </c>
      <c r="AH517" s="10" t="str">
        <f t="shared" si="248"/>
        <v/>
      </c>
      <c r="AI517" s="10" t="str">
        <f t="shared" si="249"/>
        <v/>
      </c>
      <c r="AJ517" s="10" t="str">
        <f t="shared" si="250"/>
        <v/>
      </c>
      <c r="AK517" s="10" t="str">
        <f t="shared" si="251"/>
        <v/>
      </c>
      <c r="AL517" s="10" t="str">
        <f t="shared" si="252"/>
        <v/>
      </c>
      <c r="AM517" s="10" t="str">
        <f t="shared" si="253"/>
        <v/>
      </c>
      <c r="AN517" s="10" t="str">
        <f t="shared" si="254"/>
        <v/>
      </c>
      <c r="AO517" s="10" t="str">
        <f t="shared" si="255"/>
        <v/>
      </c>
      <c r="AP517" s="10" t="str">
        <f t="shared" si="256"/>
        <v/>
      </c>
      <c r="AQ517" s="10" t="str">
        <f t="shared" si="257"/>
        <v/>
      </c>
      <c r="AR517" s="10" t="str">
        <f t="shared" si="258"/>
        <v/>
      </c>
      <c r="AS517" s="10" t="str">
        <f t="shared" si="259"/>
        <v/>
      </c>
      <c r="AT517" s="10" t="str">
        <f t="shared" si="260"/>
        <v/>
      </c>
      <c r="AU517" s="10" t="str">
        <f t="shared" si="261"/>
        <v/>
      </c>
      <c r="AV517" s="10" t="str">
        <f t="shared" si="262"/>
        <v/>
      </c>
      <c r="AW517" s="10" t="str">
        <f t="shared" si="263"/>
        <v/>
      </c>
      <c r="AX517" s="10" t="str">
        <f t="shared" si="264"/>
        <v/>
      </c>
      <c r="AY517" s="10" t="str">
        <f t="shared" si="265"/>
        <v/>
      </c>
      <c r="AZ517" s="10" t="str">
        <f t="shared" si="266"/>
        <v/>
      </c>
      <c r="BA517" s="10" t="str">
        <f t="shared" si="267"/>
        <v/>
      </c>
      <c r="BB517" s="10" t="str">
        <f t="shared" si="268"/>
        <v/>
      </c>
      <c r="BC517" s="10" t="str">
        <f t="shared" si="269"/>
        <v/>
      </c>
      <c r="BD517" s="10"/>
      <c r="BE517" s="10" t="str">
        <f t="shared" si="270"/>
        <v/>
      </c>
      <c r="BG517" s="10" t="b">
        <f t="shared" ref="BG517:BG580" si="273">AND($A517="",$B517="",$F517="",$D517="",$H517="",$J517="",$M517="",$N517="",$P517="",$R517="",$T517="",$V517="",$X517="")</f>
        <v>1</v>
      </c>
      <c r="BH517" s="10" t="b">
        <f t="shared" si="271"/>
        <v>1</v>
      </c>
      <c r="BI517" s="10" t="b">
        <f t="shared" ref="BI517:BI580" si="274">OR($A518&lt;&gt;"",$B518&lt;&gt;"",$D518&lt;&gt;"",$F518&lt;&gt;"",$H518&lt;&gt;"",$J518&lt;&gt;"",$M518&lt;&gt;"",$N518&lt;&gt;"",$P518&lt;&gt;"",$R518&lt;&gt;"",$T518&lt;&gt;"",$V518&lt;&gt;"",$X518&lt;&gt;"")</f>
        <v>0</v>
      </c>
      <c r="BJ517" s="10" t="b">
        <f t="shared" si="272"/>
        <v>0</v>
      </c>
    </row>
    <row r="518" spans="1:62" x14ac:dyDescent="0.35">
      <c r="A518" s="51"/>
      <c r="B518" s="28"/>
      <c r="C518" s="28" t="s">
        <v>4</v>
      </c>
      <c r="D518" s="28"/>
      <c r="E518" s="28" t="s">
        <v>4</v>
      </c>
      <c r="F518" s="28"/>
      <c r="G518" s="51" t="s">
        <v>4</v>
      </c>
      <c r="H518" s="28"/>
      <c r="I518" s="28" t="s">
        <v>4</v>
      </c>
      <c r="J518" s="28"/>
      <c r="K518" s="28" t="s">
        <v>4</v>
      </c>
      <c r="L518" s="28" t="s">
        <v>454</v>
      </c>
      <c r="M518" s="28"/>
      <c r="N518" s="28"/>
      <c r="O518" s="28" t="s">
        <v>4</v>
      </c>
      <c r="P518" s="51"/>
      <c r="Q518" s="28" t="s">
        <v>4</v>
      </c>
      <c r="R518" s="28"/>
      <c r="S518" s="28" t="s">
        <v>4</v>
      </c>
      <c r="T518" s="28"/>
      <c r="U518" s="28" t="s">
        <v>4</v>
      </c>
      <c r="V518" s="28"/>
      <c r="W518" s="28" t="s">
        <v>4</v>
      </c>
      <c r="X518" s="28"/>
      <c r="Y518" s="28" t="s">
        <v>4</v>
      </c>
      <c r="Z518" s="10" t="str">
        <f>IF(AND('Section 8'!$L$4=No,OR($BG518=FALSE,$BH518=FALSE)),Tab_NotReq,
IF(AND($A518="",$B518="",$D518="",$F518="",$H518="",$J518="",$P518="",$X518="",$AB518="",$AC518=""),"",
IF(COUNTIF($AB518:$BC518,Incomplete)&gt;=1,Incomplete_or_multiple_errors&amp;": "&amp;INDEX($AB$2:$BC$4,1,MATCH(Incomplete,$AB518:$BC518,0)),Complete)))</f>
        <v/>
      </c>
      <c r="AA518" s="27"/>
      <c r="AB518" s="10" t="str">
        <f t="shared" si="245"/>
        <v/>
      </c>
      <c r="AC518" s="10" t="str">
        <f>IF($AC$1=No,"",
IF(OR(BG518=FALSE,BH518=FALSE),"",
IF(AND(SUMPRODUCT(--(BI518:BI$1003=TRUE))=0,SUMPRODUCT(--(BJ518:BJ$1003=TRUE))=0),"",Incomplete)))</f>
        <v/>
      </c>
      <c r="AD518" s="10" t="str">
        <f t="shared" si="246"/>
        <v/>
      </c>
      <c r="AE518" s="10"/>
      <c r="AF518" s="10" t="str" cm="1">
        <f t="array" ref="AF518">IF(AF$1=No,"",IF(ISBLANK($A518)=TRUE,"",
IF(SUMPRODUCT(--('Section 11'!$C$4:$C$337=$A518))=0,Incomplete,Complete)))</f>
        <v/>
      </c>
      <c r="AG518" s="10" t="str">
        <f t="shared" si="247"/>
        <v/>
      </c>
      <c r="AH518" s="10" t="str">
        <f t="shared" si="248"/>
        <v/>
      </c>
      <c r="AI518" s="10" t="str">
        <f t="shared" si="249"/>
        <v/>
      </c>
      <c r="AJ518" s="10" t="str">
        <f t="shared" si="250"/>
        <v/>
      </c>
      <c r="AK518" s="10" t="str">
        <f t="shared" si="251"/>
        <v/>
      </c>
      <c r="AL518" s="10" t="str">
        <f t="shared" si="252"/>
        <v/>
      </c>
      <c r="AM518" s="10" t="str">
        <f t="shared" si="253"/>
        <v/>
      </c>
      <c r="AN518" s="10" t="str">
        <f t="shared" si="254"/>
        <v/>
      </c>
      <c r="AO518" s="10" t="str">
        <f t="shared" si="255"/>
        <v/>
      </c>
      <c r="AP518" s="10" t="str">
        <f t="shared" si="256"/>
        <v/>
      </c>
      <c r="AQ518" s="10" t="str">
        <f t="shared" si="257"/>
        <v/>
      </c>
      <c r="AR518" s="10" t="str">
        <f t="shared" si="258"/>
        <v/>
      </c>
      <c r="AS518" s="10" t="str">
        <f t="shared" si="259"/>
        <v/>
      </c>
      <c r="AT518" s="10" t="str">
        <f t="shared" si="260"/>
        <v/>
      </c>
      <c r="AU518" s="10" t="str">
        <f t="shared" si="261"/>
        <v/>
      </c>
      <c r="AV518" s="10" t="str">
        <f t="shared" si="262"/>
        <v/>
      </c>
      <c r="AW518" s="10" t="str">
        <f t="shared" si="263"/>
        <v/>
      </c>
      <c r="AX518" s="10" t="str">
        <f t="shared" si="264"/>
        <v/>
      </c>
      <c r="AY518" s="10" t="str">
        <f t="shared" si="265"/>
        <v/>
      </c>
      <c r="AZ518" s="10" t="str">
        <f t="shared" si="266"/>
        <v/>
      </c>
      <c r="BA518" s="10" t="str">
        <f t="shared" si="267"/>
        <v/>
      </c>
      <c r="BB518" s="10" t="str">
        <f t="shared" si="268"/>
        <v/>
      </c>
      <c r="BC518" s="10" t="str">
        <f t="shared" si="269"/>
        <v/>
      </c>
      <c r="BD518" s="10"/>
      <c r="BE518" s="10" t="str">
        <f t="shared" si="270"/>
        <v/>
      </c>
      <c r="BG518" s="10" t="b">
        <f t="shared" si="273"/>
        <v>1</v>
      </c>
      <c r="BH518" s="10" t="b">
        <f t="shared" si="271"/>
        <v>1</v>
      </c>
      <c r="BI518" s="10" t="b">
        <f t="shared" si="274"/>
        <v>0</v>
      </c>
      <c r="BJ518" s="10" t="b">
        <f t="shared" si="272"/>
        <v>0</v>
      </c>
    </row>
    <row r="519" spans="1:62" x14ac:dyDescent="0.35">
      <c r="A519" s="51"/>
      <c r="B519" s="28"/>
      <c r="C519" s="28" t="s">
        <v>4</v>
      </c>
      <c r="D519" s="28"/>
      <c r="E519" s="28" t="s">
        <v>4</v>
      </c>
      <c r="F519" s="28"/>
      <c r="G519" s="51" t="s">
        <v>4</v>
      </c>
      <c r="H519" s="28"/>
      <c r="I519" s="28" t="s">
        <v>4</v>
      </c>
      <c r="J519" s="28"/>
      <c r="K519" s="28" t="s">
        <v>4</v>
      </c>
      <c r="L519" s="28" t="s">
        <v>454</v>
      </c>
      <c r="M519" s="28"/>
      <c r="N519" s="28"/>
      <c r="O519" s="28" t="s">
        <v>4</v>
      </c>
      <c r="P519" s="51"/>
      <c r="Q519" s="28" t="s">
        <v>4</v>
      </c>
      <c r="R519" s="28"/>
      <c r="S519" s="28" t="s">
        <v>4</v>
      </c>
      <c r="T519" s="28"/>
      <c r="U519" s="28" t="s">
        <v>4</v>
      </c>
      <c r="V519" s="28"/>
      <c r="W519" s="28" t="s">
        <v>4</v>
      </c>
      <c r="X519" s="28"/>
      <c r="Y519" s="28" t="s">
        <v>4</v>
      </c>
      <c r="Z519" s="10" t="str">
        <f>IF(AND('Section 8'!$L$4=No,OR($BG519=FALSE,$BH519=FALSE)),Tab_NotReq,
IF(AND($A519="",$B519="",$D519="",$F519="",$H519="",$J519="",$P519="",$X519="",$AB519="",$AC519=""),"",
IF(COUNTIF($AB519:$BC519,Incomplete)&gt;=1,Incomplete_or_multiple_errors&amp;": "&amp;INDEX($AB$2:$BC$4,1,MATCH(Incomplete,$AB519:$BC519,0)),Complete)))</f>
        <v/>
      </c>
      <c r="AA519" s="27"/>
      <c r="AB519" s="10" t="str">
        <f t="shared" si="245"/>
        <v/>
      </c>
      <c r="AC519" s="10" t="str">
        <f>IF($AC$1=No,"",
IF(OR(BG519=FALSE,BH519=FALSE),"",
IF(AND(SUMPRODUCT(--(BI519:BI$1003=TRUE))=0,SUMPRODUCT(--(BJ519:BJ$1003=TRUE))=0),"",Incomplete)))</f>
        <v/>
      </c>
      <c r="AD519" s="10" t="str">
        <f t="shared" si="246"/>
        <v/>
      </c>
      <c r="AE519" s="10"/>
      <c r="AF519" s="10" t="str" cm="1">
        <f t="array" ref="AF519">IF(AF$1=No,"",IF(ISBLANK($A519)=TRUE,"",
IF(SUMPRODUCT(--('Section 11'!$C$4:$C$337=$A519))=0,Incomplete,Complete)))</f>
        <v/>
      </c>
      <c r="AG519" s="10" t="str">
        <f t="shared" si="247"/>
        <v/>
      </c>
      <c r="AH519" s="10" t="str">
        <f t="shared" si="248"/>
        <v/>
      </c>
      <c r="AI519" s="10" t="str">
        <f t="shared" si="249"/>
        <v/>
      </c>
      <c r="AJ519" s="10" t="str">
        <f t="shared" si="250"/>
        <v/>
      </c>
      <c r="AK519" s="10" t="str">
        <f t="shared" si="251"/>
        <v/>
      </c>
      <c r="AL519" s="10" t="str">
        <f t="shared" si="252"/>
        <v/>
      </c>
      <c r="AM519" s="10" t="str">
        <f t="shared" si="253"/>
        <v/>
      </c>
      <c r="AN519" s="10" t="str">
        <f t="shared" si="254"/>
        <v/>
      </c>
      <c r="AO519" s="10" t="str">
        <f t="shared" si="255"/>
        <v/>
      </c>
      <c r="AP519" s="10" t="str">
        <f t="shared" si="256"/>
        <v/>
      </c>
      <c r="AQ519" s="10" t="str">
        <f t="shared" si="257"/>
        <v/>
      </c>
      <c r="AR519" s="10" t="str">
        <f t="shared" si="258"/>
        <v/>
      </c>
      <c r="AS519" s="10" t="str">
        <f t="shared" si="259"/>
        <v/>
      </c>
      <c r="AT519" s="10" t="str">
        <f t="shared" si="260"/>
        <v/>
      </c>
      <c r="AU519" s="10" t="str">
        <f t="shared" si="261"/>
        <v/>
      </c>
      <c r="AV519" s="10" t="str">
        <f t="shared" si="262"/>
        <v/>
      </c>
      <c r="AW519" s="10" t="str">
        <f t="shared" si="263"/>
        <v/>
      </c>
      <c r="AX519" s="10" t="str">
        <f t="shared" si="264"/>
        <v/>
      </c>
      <c r="AY519" s="10" t="str">
        <f t="shared" si="265"/>
        <v/>
      </c>
      <c r="AZ519" s="10" t="str">
        <f t="shared" si="266"/>
        <v/>
      </c>
      <c r="BA519" s="10" t="str">
        <f t="shared" si="267"/>
        <v/>
      </c>
      <c r="BB519" s="10" t="str">
        <f t="shared" si="268"/>
        <v/>
      </c>
      <c r="BC519" s="10" t="str">
        <f t="shared" si="269"/>
        <v/>
      </c>
      <c r="BD519" s="10"/>
      <c r="BE519" s="10" t="str">
        <f t="shared" si="270"/>
        <v/>
      </c>
      <c r="BG519" s="10" t="b">
        <f t="shared" si="273"/>
        <v>1</v>
      </c>
      <c r="BH519" s="10" t="b">
        <f t="shared" si="271"/>
        <v>1</v>
      </c>
      <c r="BI519" s="10" t="b">
        <f t="shared" si="274"/>
        <v>0</v>
      </c>
      <c r="BJ519" s="10" t="b">
        <f t="shared" si="272"/>
        <v>0</v>
      </c>
    </row>
    <row r="520" spans="1:62" x14ac:dyDescent="0.35">
      <c r="A520" s="51"/>
      <c r="B520" s="28"/>
      <c r="C520" s="28" t="s">
        <v>4</v>
      </c>
      <c r="D520" s="28"/>
      <c r="E520" s="28" t="s">
        <v>4</v>
      </c>
      <c r="F520" s="28"/>
      <c r="G520" s="51" t="s">
        <v>4</v>
      </c>
      <c r="H520" s="28"/>
      <c r="I520" s="28" t="s">
        <v>4</v>
      </c>
      <c r="J520" s="28"/>
      <c r="K520" s="28" t="s">
        <v>4</v>
      </c>
      <c r="L520" s="28" t="s">
        <v>454</v>
      </c>
      <c r="M520" s="28"/>
      <c r="N520" s="28"/>
      <c r="O520" s="28" t="s">
        <v>4</v>
      </c>
      <c r="P520" s="51"/>
      <c r="Q520" s="28" t="s">
        <v>4</v>
      </c>
      <c r="R520" s="28"/>
      <c r="S520" s="28" t="s">
        <v>4</v>
      </c>
      <c r="T520" s="28"/>
      <c r="U520" s="28" t="s">
        <v>4</v>
      </c>
      <c r="V520" s="28"/>
      <c r="W520" s="28" t="s">
        <v>4</v>
      </c>
      <c r="X520" s="28"/>
      <c r="Y520" s="28" t="s">
        <v>4</v>
      </c>
      <c r="Z520" s="10" t="str">
        <f>IF(AND('Section 8'!$L$4=No,OR($BG520=FALSE,$BH520=FALSE)),Tab_NotReq,
IF(AND($A520="",$B520="",$D520="",$F520="",$H520="",$J520="",$P520="",$X520="",$AB520="",$AC520=""),"",
IF(COUNTIF($AB520:$BC520,Incomplete)&gt;=1,Incomplete_or_multiple_errors&amp;": "&amp;INDEX($AB$2:$BC$4,1,MATCH(Incomplete,$AB520:$BC520,0)),Complete)))</f>
        <v/>
      </c>
      <c r="AA520" s="27"/>
      <c r="AB520" s="10" t="str">
        <f t="shared" si="245"/>
        <v/>
      </c>
      <c r="AC520" s="10" t="str">
        <f>IF($AC$1=No,"",
IF(OR(BG520=FALSE,BH520=FALSE),"",
IF(AND(SUMPRODUCT(--(BI520:BI$1003=TRUE))=0,SUMPRODUCT(--(BJ520:BJ$1003=TRUE))=0),"",Incomplete)))</f>
        <v/>
      </c>
      <c r="AD520" s="10" t="str">
        <f t="shared" si="246"/>
        <v/>
      </c>
      <c r="AE520" s="10"/>
      <c r="AF520" s="10" t="str" cm="1">
        <f t="array" ref="AF520">IF(AF$1=No,"",IF(ISBLANK($A520)=TRUE,"",
IF(SUMPRODUCT(--('Section 11'!$C$4:$C$337=$A520))=0,Incomplete,Complete)))</f>
        <v/>
      </c>
      <c r="AG520" s="10" t="str">
        <f t="shared" si="247"/>
        <v/>
      </c>
      <c r="AH520" s="10" t="str">
        <f t="shared" si="248"/>
        <v/>
      </c>
      <c r="AI520" s="10" t="str">
        <f t="shared" si="249"/>
        <v/>
      </c>
      <c r="AJ520" s="10" t="str">
        <f t="shared" si="250"/>
        <v/>
      </c>
      <c r="AK520" s="10" t="str">
        <f t="shared" si="251"/>
        <v/>
      </c>
      <c r="AL520" s="10" t="str">
        <f t="shared" si="252"/>
        <v/>
      </c>
      <c r="AM520" s="10" t="str">
        <f t="shared" si="253"/>
        <v/>
      </c>
      <c r="AN520" s="10" t="str">
        <f t="shared" si="254"/>
        <v/>
      </c>
      <c r="AO520" s="10" t="str">
        <f t="shared" si="255"/>
        <v/>
      </c>
      <c r="AP520" s="10" t="str">
        <f t="shared" si="256"/>
        <v/>
      </c>
      <c r="AQ520" s="10" t="str">
        <f t="shared" si="257"/>
        <v/>
      </c>
      <c r="AR520" s="10" t="str">
        <f t="shared" si="258"/>
        <v/>
      </c>
      <c r="AS520" s="10" t="str">
        <f t="shared" si="259"/>
        <v/>
      </c>
      <c r="AT520" s="10" t="str">
        <f t="shared" si="260"/>
        <v/>
      </c>
      <c r="AU520" s="10" t="str">
        <f t="shared" si="261"/>
        <v/>
      </c>
      <c r="AV520" s="10" t="str">
        <f t="shared" si="262"/>
        <v/>
      </c>
      <c r="AW520" s="10" t="str">
        <f t="shared" si="263"/>
        <v/>
      </c>
      <c r="AX520" s="10" t="str">
        <f t="shared" si="264"/>
        <v/>
      </c>
      <c r="AY520" s="10" t="str">
        <f t="shared" si="265"/>
        <v/>
      </c>
      <c r="AZ520" s="10" t="str">
        <f t="shared" si="266"/>
        <v/>
      </c>
      <c r="BA520" s="10" t="str">
        <f t="shared" si="267"/>
        <v/>
      </c>
      <c r="BB520" s="10" t="str">
        <f t="shared" si="268"/>
        <v/>
      </c>
      <c r="BC520" s="10" t="str">
        <f t="shared" si="269"/>
        <v/>
      </c>
      <c r="BD520" s="10"/>
      <c r="BE520" s="10" t="str">
        <f t="shared" si="270"/>
        <v/>
      </c>
      <c r="BG520" s="10" t="b">
        <f t="shared" si="273"/>
        <v>1</v>
      </c>
      <c r="BH520" s="10" t="b">
        <f t="shared" si="271"/>
        <v>1</v>
      </c>
      <c r="BI520" s="10" t="b">
        <f t="shared" si="274"/>
        <v>0</v>
      </c>
      <c r="BJ520" s="10" t="b">
        <f t="shared" si="272"/>
        <v>0</v>
      </c>
    </row>
    <row r="521" spans="1:62" x14ac:dyDescent="0.35">
      <c r="A521" s="51"/>
      <c r="B521" s="28"/>
      <c r="C521" s="28" t="s">
        <v>4</v>
      </c>
      <c r="D521" s="28"/>
      <c r="E521" s="28" t="s">
        <v>4</v>
      </c>
      <c r="F521" s="28"/>
      <c r="G521" s="51" t="s">
        <v>4</v>
      </c>
      <c r="H521" s="28"/>
      <c r="I521" s="28" t="s">
        <v>4</v>
      </c>
      <c r="J521" s="28"/>
      <c r="K521" s="28" t="s">
        <v>4</v>
      </c>
      <c r="L521" s="28" t="s">
        <v>454</v>
      </c>
      <c r="M521" s="28"/>
      <c r="N521" s="28"/>
      <c r="O521" s="28" t="s">
        <v>4</v>
      </c>
      <c r="P521" s="51"/>
      <c r="Q521" s="28" t="s">
        <v>4</v>
      </c>
      <c r="R521" s="28"/>
      <c r="S521" s="28" t="s">
        <v>4</v>
      </c>
      <c r="T521" s="28"/>
      <c r="U521" s="28" t="s">
        <v>4</v>
      </c>
      <c r="V521" s="28"/>
      <c r="W521" s="28" t="s">
        <v>4</v>
      </c>
      <c r="X521" s="28"/>
      <c r="Y521" s="28" t="s">
        <v>4</v>
      </c>
      <c r="Z521" s="10" t="str">
        <f>IF(AND('Section 8'!$L$4=No,OR($BG521=FALSE,$BH521=FALSE)),Tab_NotReq,
IF(AND($A521="",$B521="",$D521="",$F521="",$H521="",$J521="",$P521="",$X521="",$AB521="",$AC521=""),"",
IF(COUNTIF($AB521:$BC521,Incomplete)&gt;=1,Incomplete_or_multiple_errors&amp;": "&amp;INDEX($AB$2:$BC$4,1,MATCH(Incomplete,$AB521:$BC521,0)),Complete)))</f>
        <v/>
      </c>
      <c r="AA521" s="27"/>
      <c r="AB521" s="10" t="str">
        <f t="shared" si="245"/>
        <v/>
      </c>
      <c r="AC521" s="10" t="str">
        <f>IF($AC$1=No,"",
IF(OR(BG521=FALSE,BH521=FALSE),"",
IF(AND(SUMPRODUCT(--(BI521:BI$1003=TRUE))=0,SUMPRODUCT(--(BJ521:BJ$1003=TRUE))=0),"",Incomplete)))</f>
        <v/>
      </c>
      <c r="AD521" s="10" t="str">
        <f t="shared" si="246"/>
        <v/>
      </c>
      <c r="AE521" s="10"/>
      <c r="AF521" s="10" t="str" cm="1">
        <f t="array" ref="AF521">IF(AF$1=No,"",IF(ISBLANK($A521)=TRUE,"",
IF(SUMPRODUCT(--('Section 11'!$C$4:$C$337=$A521))=0,Incomplete,Complete)))</f>
        <v/>
      </c>
      <c r="AG521" s="10" t="str">
        <f t="shared" si="247"/>
        <v/>
      </c>
      <c r="AH521" s="10" t="str">
        <f t="shared" si="248"/>
        <v/>
      </c>
      <c r="AI521" s="10" t="str">
        <f t="shared" si="249"/>
        <v/>
      </c>
      <c r="AJ521" s="10" t="str">
        <f t="shared" si="250"/>
        <v/>
      </c>
      <c r="AK521" s="10" t="str">
        <f t="shared" si="251"/>
        <v/>
      </c>
      <c r="AL521" s="10" t="str">
        <f t="shared" si="252"/>
        <v/>
      </c>
      <c r="AM521" s="10" t="str">
        <f t="shared" si="253"/>
        <v/>
      </c>
      <c r="AN521" s="10" t="str">
        <f t="shared" si="254"/>
        <v/>
      </c>
      <c r="AO521" s="10" t="str">
        <f t="shared" si="255"/>
        <v/>
      </c>
      <c r="AP521" s="10" t="str">
        <f t="shared" si="256"/>
        <v/>
      </c>
      <c r="AQ521" s="10" t="str">
        <f t="shared" si="257"/>
        <v/>
      </c>
      <c r="AR521" s="10" t="str">
        <f t="shared" si="258"/>
        <v/>
      </c>
      <c r="AS521" s="10" t="str">
        <f t="shared" si="259"/>
        <v/>
      </c>
      <c r="AT521" s="10" t="str">
        <f t="shared" si="260"/>
        <v/>
      </c>
      <c r="AU521" s="10" t="str">
        <f t="shared" si="261"/>
        <v/>
      </c>
      <c r="AV521" s="10" t="str">
        <f t="shared" si="262"/>
        <v/>
      </c>
      <c r="AW521" s="10" t="str">
        <f t="shared" si="263"/>
        <v/>
      </c>
      <c r="AX521" s="10" t="str">
        <f t="shared" si="264"/>
        <v/>
      </c>
      <c r="AY521" s="10" t="str">
        <f t="shared" si="265"/>
        <v/>
      </c>
      <c r="AZ521" s="10" t="str">
        <f t="shared" si="266"/>
        <v/>
      </c>
      <c r="BA521" s="10" t="str">
        <f t="shared" si="267"/>
        <v/>
      </c>
      <c r="BB521" s="10" t="str">
        <f t="shared" si="268"/>
        <v/>
      </c>
      <c r="BC521" s="10" t="str">
        <f t="shared" si="269"/>
        <v/>
      </c>
      <c r="BD521" s="10"/>
      <c r="BE521" s="10" t="str">
        <f t="shared" si="270"/>
        <v/>
      </c>
      <c r="BG521" s="10" t="b">
        <f t="shared" si="273"/>
        <v>1</v>
      </c>
      <c r="BH521" s="10" t="b">
        <f t="shared" si="271"/>
        <v>1</v>
      </c>
      <c r="BI521" s="10" t="b">
        <f t="shared" si="274"/>
        <v>0</v>
      </c>
      <c r="BJ521" s="10" t="b">
        <f t="shared" si="272"/>
        <v>0</v>
      </c>
    </row>
    <row r="522" spans="1:62" x14ac:dyDescent="0.35">
      <c r="A522" s="51"/>
      <c r="B522" s="28"/>
      <c r="C522" s="28" t="s">
        <v>4</v>
      </c>
      <c r="D522" s="28"/>
      <c r="E522" s="28" t="s">
        <v>4</v>
      </c>
      <c r="F522" s="28"/>
      <c r="G522" s="51" t="s">
        <v>4</v>
      </c>
      <c r="H522" s="28"/>
      <c r="I522" s="28" t="s">
        <v>4</v>
      </c>
      <c r="J522" s="28"/>
      <c r="K522" s="28" t="s">
        <v>4</v>
      </c>
      <c r="L522" s="28" t="s">
        <v>454</v>
      </c>
      <c r="M522" s="28"/>
      <c r="N522" s="28"/>
      <c r="O522" s="28" t="s">
        <v>4</v>
      </c>
      <c r="P522" s="51"/>
      <c r="Q522" s="28" t="s">
        <v>4</v>
      </c>
      <c r="R522" s="28"/>
      <c r="S522" s="28" t="s">
        <v>4</v>
      </c>
      <c r="T522" s="28"/>
      <c r="U522" s="28" t="s">
        <v>4</v>
      </c>
      <c r="V522" s="28"/>
      <c r="W522" s="28" t="s">
        <v>4</v>
      </c>
      <c r="X522" s="28"/>
      <c r="Y522" s="28" t="s">
        <v>4</v>
      </c>
      <c r="Z522" s="10" t="str">
        <f>IF(AND('Section 8'!$L$4=No,OR($BG522=FALSE,$BH522=FALSE)),Tab_NotReq,
IF(AND($A522="",$B522="",$D522="",$F522="",$H522="",$J522="",$P522="",$X522="",$AB522="",$AC522=""),"",
IF(COUNTIF($AB522:$BC522,Incomplete)&gt;=1,Incomplete_or_multiple_errors&amp;": "&amp;INDEX($AB$2:$BC$4,1,MATCH(Incomplete,$AB522:$BC522,0)),Complete)))</f>
        <v/>
      </c>
      <c r="AA522" s="27"/>
      <c r="AB522" s="10" t="str">
        <f t="shared" si="245"/>
        <v/>
      </c>
      <c r="AC522" s="10" t="str">
        <f>IF($AC$1=No,"",
IF(OR(BG522=FALSE,BH522=FALSE),"",
IF(AND(SUMPRODUCT(--(BI522:BI$1003=TRUE))=0,SUMPRODUCT(--(BJ522:BJ$1003=TRUE))=0),"",Incomplete)))</f>
        <v/>
      </c>
      <c r="AD522" s="10" t="str">
        <f t="shared" si="246"/>
        <v/>
      </c>
      <c r="AE522" s="10"/>
      <c r="AF522" s="10" t="str" cm="1">
        <f t="array" ref="AF522">IF(AF$1=No,"",IF(ISBLANK($A522)=TRUE,"",
IF(SUMPRODUCT(--('Section 11'!$C$4:$C$337=$A522))=0,Incomplete,Complete)))</f>
        <v/>
      </c>
      <c r="AG522" s="10" t="str">
        <f t="shared" si="247"/>
        <v/>
      </c>
      <c r="AH522" s="10" t="str">
        <f t="shared" si="248"/>
        <v/>
      </c>
      <c r="AI522" s="10" t="str">
        <f t="shared" si="249"/>
        <v/>
      </c>
      <c r="AJ522" s="10" t="str">
        <f t="shared" si="250"/>
        <v/>
      </c>
      <c r="AK522" s="10" t="str">
        <f t="shared" si="251"/>
        <v/>
      </c>
      <c r="AL522" s="10" t="str">
        <f t="shared" si="252"/>
        <v/>
      </c>
      <c r="AM522" s="10" t="str">
        <f t="shared" si="253"/>
        <v/>
      </c>
      <c r="AN522" s="10" t="str">
        <f t="shared" si="254"/>
        <v/>
      </c>
      <c r="AO522" s="10" t="str">
        <f t="shared" si="255"/>
        <v/>
      </c>
      <c r="AP522" s="10" t="str">
        <f t="shared" si="256"/>
        <v/>
      </c>
      <c r="AQ522" s="10" t="str">
        <f t="shared" si="257"/>
        <v/>
      </c>
      <c r="AR522" s="10" t="str">
        <f t="shared" si="258"/>
        <v/>
      </c>
      <c r="AS522" s="10" t="str">
        <f t="shared" si="259"/>
        <v/>
      </c>
      <c r="AT522" s="10" t="str">
        <f t="shared" si="260"/>
        <v/>
      </c>
      <c r="AU522" s="10" t="str">
        <f t="shared" si="261"/>
        <v/>
      </c>
      <c r="AV522" s="10" t="str">
        <f t="shared" si="262"/>
        <v/>
      </c>
      <c r="AW522" s="10" t="str">
        <f t="shared" si="263"/>
        <v/>
      </c>
      <c r="AX522" s="10" t="str">
        <f t="shared" si="264"/>
        <v/>
      </c>
      <c r="AY522" s="10" t="str">
        <f t="shared" si="265"/>
        <v/>
      </c>
      <c r="AZ522" s="10" t="str">
        <f t="shared" si="266"/>
        <v/>
      </c>
      <c r="BA522" s="10" t="str">
        <f t="shared" si="267"/>
        <v/>
      </c>
      <c r="BB522" s="10" t="str">
        <f t="shared" si="268"/>
        <v/>
      </c>
      <c r="BC522" s="10" t="str">
        <f t="shared" si="269"/>
        <v/>
      </c>
      <c r="BD522" s="10"/>
      <c r="BE522" s="10" t="str">
        <f t="shared" si="270"/>
        <v/>
      </c>
      <c r="BG522" s="10" t="b">
        <f t="shared" si="273"/>
        <v>1</v>
      </c>
      <c r="BH522" s="10" t="b">
        <f t="shared" si="271"/>
        <v>1</v>
      </c>
      <c r="BI522" s="10" t="b">
        <f t="shared" si="274"/>
        <v>0</v>
      </c>
      <c r="BJ522" s="10" t="b">
        <f t="shared" si="272"/>
        <v>0</v>
      </c>
    </row>
    <row r="523" spans="1:62" x14ac:dyDescent="0.35">
      <c r="A523" s="51"/>
      <c r="B523" s="28"/>
      <c r="C523" s="28" t="s">
        <v>4</v>
      </c>
      <c r="D523" s="28"/>
      <c r="E523" s="28" t="s">
        <v>4</v>
      </c>
      <c r="F523" s="28"/>
      <c r="G523" s="51" t="s">
        <v>4</v>
      </c>
      <c r="H523" s="28"/>
      <c r="I523" s="28" t="s">
        <v>4</v>
      </c>
      <c r="J523" s="28"/>
      <c r="K523" s="28" t="s">
        <v>4</v>
      </c>
      <c r="L523" s="28" t="s">
        <v>454</v>
      </c>
      <c r="M523" s="28"/>
      <c r="N523" s="28"/>
      <c r="O523" s="28" t="s">
        <v>4</v>
      </c>
      <c r="P523" s="51"/>
      <c r="Q523" s="28" t="s">
        <v>4</v>
      </c>
      <c r="R523" s="28"/>
      <c r="S523" s="28" t="s">
        <v>4</v>
      </c>
      <c r="T523" s="28"/>
      <c r="U523" s="28" t="s">
        <v>4</v>
      </c>
      <c r="V523" s="28"/>
      <c r="W523" s="28" t="s">
        <v>4</v>
      </c>
      <c r="X523" s="28"/>
      <c r="Y523" s="28" t="s">
        <v>4</v>
      </c>
      <c r="Z523" s="10" t="str">
        <f>IF(AND('Section 8'!$L$4=No,OR($BG523=FALSE,$BH523=FALSE)),Tab_NotReq,
IF(AND($A523="",$B523="",$D523="",$F523="",$H523="",$J523="",$P523="",$X523="",$AB523="",$AC523=""),"",
IF(COUNTIF($AB523:$BC523,Incomplete)&gt;=1,Incomplete_or_multiple_errors&amp;": "&amp;INDEX($AB$2:$BC$4,1,MATCH(Incomplete,$AB523:$BC523,0)),Complete)))</f>
        <v/>
      </c>
      <c r="AA523" s="27"/>
      <c r="AB523" s="10" t="str">
        <f t="shared" si="245"/>
        <v/>
      </c>
      <c r="AC523" s="10" t="str">
        <f>IF($AC$1=No,"",
IF(OR(BG523=FALSE,BH523=FALSE),"",
IF(AND(SUMPRODUCT(--(BI523:BI$1003=TRUE))=0,SUMPRODUCT(--(BJ523:BJ$1003=TRUE))=0),"",Incomplete)))</f>
        <v/>
      </c>
      <c r="AD523" s="10" t="str">
        <f t="shared" si="246"/>
        <v/>
      </c>
      <c r="AE523" s="10"/>
      <c r="AF523" s="10" t="str" cm="1">
        <f t="array" ref="AF523">IF(AF$1=No,"",IF(ISBLANK($A523)=TRUE,"",
IF(SUMPRODUCT(--('Section 11'!$C$4:$C$337=$A523))=0,Incomplete,Complete)))</f>
        <v/>
      </c>
      <c r="AG523" s="10" t="str">
        <f t="shared" si="247"/>
        <v/>
      </c>
      <c r="AH523" s="10" t="str">
        <f t="shared" si="248"/>
        <v/>
      </c>
      <c r="AI523" s="10" t="str">
        <f t="shared" si="249"/>
        <v/>
      </c>
      <c r="AJ523" s="10" t="str">
        <f t="shared" si="250"/>
        <v/>
      </c>
      <c r="AK523" s="10" t="str">
        <f t="shared" si="251"/>
        <v/>
      </c>
      <c r="AL523" s="10" t="str">
        <f t="shared" si="252"/>
        <v/>
      </c>
      <c r="AM523" s="10" t="str">
        <f t="shared" si="253"/>
        <v/>
      </c>
      <c r="AN523" s="10" t="str">
        <f t="shared" si="254"/>
        <v/>
      </c>
      <c r="AO523" s="10" t="str">
        <f t="shared" si="255"/>
        <v/>
      </c>
      <c r="AP523" s="10" t="str">
        <f t="shared" si="256"/>
        <v/>
      </c>
      <c r="AQ523" s="10" t="str">
        <f t="shared" si="257"/>
        <v/>
      </c>
      <c r="AR523" s="10" t="str">
        <f t="shared" si="258"/>
        <v/>
      </c>
      <c r="AS523" s="10" t="str">
        <f t="shared" si="259"/>
        <v/>
      </c>
      <c r="AT523" s="10" t="str">
        <f t="shared" si="260"/>
        <v/>
      </c>
      <c r="AU523" s="10" t="str">
        <f t="shared" si="261"/>
        <v/>
      </c>
      <c r="AV523" s="10" t="str">
        <f t="shared" si="262"/>
        <v/>
      </c>
      <c r="AW523" s="10" t="str">
        <f t="shared" si="263"/>
        <v/>
      </c>
      <c r="AX523" s="10" t="str">
        <f t="shared" si="264"/>
        <v/>
      </c>
      <c r="AY523" s="10" t="str">
        <f t="shared" si="265"/>
        <v/>
      </c>
      <c r="AZ523" s="10" t="str">
        <f t="shared" si="266"/>
        <v/>
      </c>
      <c r="BA523" s="10" t="str">
        <f t="shared" si="267"/>
        <v/>
      </c>
      <c r="BB523" s="10" t="str">
        <f t="shared" si="268"/>
        <v/>
      </c>
      <c r="BC523" s="10" t="str">
        <f t="shared" si="269"/>
        <v/>
      </c>
      <c r="BD523" s="10"/>
      <c r="BE523" s="10" t="str">
        <f t="shared" si="270"/>
        <v/>
      </c>
      <c r="BG523" s="10" t="b">
        <f t="shared" si="273"/>
        <v>1</v>
      </c>
      <c r="BH523" s="10" t="b">
        <f t="shared" si="271"/>
        <v>1</v>
      </c>
      <c r="BI523" s="10" t="b">
        <f t="shared" si="274"/>
        <v>0</v>
      </c>
      <c r="BJ523" s="10" t="b">
        <f t="shared" si="272"/>
        <v>0</v>
      </c>
    </row>
    <row r="524" spans="1:62" x14ac:dyDescent="0.35">
      <c r="A524" s="51"/>
      <c r="B524" s="28"/>
      <c r="C524" s="28" t="s">
        <v>4</v>
      </c>
      <c r="D524" s="28"/>
      <c r="E524" s="28" t="s">
        <v>4</v>
      </c>
      <c r="F524" s="28"/>
      <c r="G524" s="51" t="s">
        <v>4</v>
      </c>
      <c r="H524" s="28"/>
      <c r="I524" s="28" t="s">
        <v>4</v>
      </c>
      <c r="J524" s="28"/>
      <c r="K524" s="28" t="s">
        <v>4</v>
      </c>
      <c r="L524" s="28" t="s">
        <v>454</v>
      </c>
      <c r="M524" s="28"/>
      <c r="N524" s="28"/>
      <c r="O524" s="28" t="s">
        <v>4</v>
      </c>
      <c r="P524" s="51"/>
      <c r="Q524" s="28" t="s">
        <v>4</v>
      </c>
      <c r="R524" s="28"/>
      <c r="S524" s="28" t="s">
        <v>4</v>
      </c>
      <c r="T524" s="28"/>
      <c r="U524" s="28" t="s">
        <v>4</v>
      </c>
      <c r="V524" s="28"/>
      <c r="W524" s="28" t="s">
        <v>4</v>
      </c>
      <c r="X524" s="28"/>
      <c r="Y524" s="28" t="s">
        <v>4</v>
      </c>
      <c r="Z524" s="10" t="str">
        <f>IF(AND('Section 8'!$L$4=No,OR($BG524=FALSE,$BH524=FALSE)),Tab_NotReq,
IF(AND($A524="",$B524="",$D524="",$F524="",$H524="",$J524="",$P524="",$X524="",$AB524="",$AC524=""),"",
IF(COUNTIF($AB524:$BC524,Incomplete)&gt;=1,Incomplete_or_multiple_errors&amp;": "&amp;INDEX($AB$2:$BC$4,1,MATCH(Incomplete,$AB524:$BC524,0)),Complete)))</f>
        <v/>
      </c>
      <c r="AA524" s="27"/>
      <c r="AB524" s="10" t="str">
        <f t="shared" si="245"/>
        <v/>
      </c>
      <c r="AC524" s="10" t="str">
        <f>IF($AC$1=No,"",
IF(OR(BG524=FALSE,BH524=FALSE),"",
IF(AND(SUMPRODUCT(--(BI524:BI$1003=TRUE))=0,SUMPRODUCT(--(BJ524:BJ$1003=TRUE))=0),"",Incomplete)))</f>
        <v/>
      </c>
      <c r="AD524" s="10" t="str">
        <f t="shared" si="246"/>
        <v/>
      </c>
      <c r="AE524" s="10"/>
      <c r="AF524" s="10" t="str" cm="1">
        <f t="array" ref="AF524">IF(AF$1=No,"",IF(ISBLANK($A524)=TRUE,"",
IF(SUMPRODUCT(--('Section 11'!$C$4:$C$337=$A524))=0,Incomplete,Complete)))</f>
        <v/>
      </c>
      <c r="AG524" s="10" t="str">
        <f t="shared" si="247"/>
        <v/>
      </c>
      <c r="AH524" s="10" t="str">
        <f t="shared" si="248"/>
        <v/>
      </c>
      <c r="AI524" s="10" t="str">
        <f t="shared" si="249"/>
        <v/>
      </c>
      <c r="AJ524" s="10" t="str">
        <f t="shared" si="250"/>
        <v/>
      </c>
      <c r="AK524" s="10" t="str">
        <f t="shared" si="251"/>
        <v/>
      </c>
      <c r="AL524" s="10" t="str">
        <f t="shared" si="252"/>
        <v/>
      </c>
      <c r="AM524" s="10" t="str">
        <f t="shared" si="253"/>
        <v/>
      </c>
      <c r="AN524" s="10" t="str">
        <f t="shared" si="254"/>
        <v/>
      </c>
      <c r="AO524" s="10" t="str">
        <f t="shared" si="255"/>
        <v/>
      </c>
      <c r="AP524" s="10" t="str">
        <f t="shared" si="256"/>
        <v/>
      </c>
      <c r="AQ524" s="10" t="str">
        <f t="shared" si="257"/>
        <v/>
      </c>
      <c r="AR524" s="10" t="str">
        <f t="shared" si="258"/>
        <v/>
      </c>
      <c r="AS524" s="10" t="str">
        <f t="shared" si="259"/>
        <v/>
      </c>
      <c r="AT524" s="10" t="str">
        <f t="shared" si="260"/>
        <v/>
      </c>
      <c r="AU524" s="10" t="str">
        <f t="shared" si="261"/>
        <v/>
      </c>
      <c r="AV524" s="10" t="str">
        <f t="shared" si="262"/>
        <v/>
      </c>
      <c r="AW524" s="10" t="str">
        <f t="shared" si="263"/>
        <v/>
      </c>
      <c r="AX524" s="10" t="str">
        <f t="shared" si="264"/>
        <v/>
      </c>
      <c r="AY524" s="10" t="str">
        <f t="shared" si="265"/>
        <v/>
      </c>
      <c r="AZ524" s="10" t="str">
        <f t="shared" si="266"/>
        <v/>
      </c>
      <c r="BA524" s="10" t="str">
        <f t="shared" si="267"/>
        <v/>
      </c>
      <c r="BB524" s="10" t="str">
        <f t="shared" si="268"/>
        <v/>
      </c>
      <c r="BC524" s="10" t="str">
        <f t="shared" si="269"/>
        <v/>
      </c>
      <c r="BD524" s="10"/>
      <c r="BE524" s="10" t="str">
        <f t="shared" si="270"/>
        <v/>
      </c>
      <c r="BG524" s="10" t="b">
        <f t="shared" si="273"/>
        <v>1</v>
      </c>
      <c r="BH524" s="10" t="b">
        <f t="shared" si="271"/>
        <v>1</v>
      </c>
      <c r="BI524" s="10" t="b">
        <f t="shared" si="274"/>
        <v>0</v>
      </c>
      <c r="BJ524" s="10" t="b">
        <f t="shared" si="272"/>
        <v>0</v>
      </c>
    </row>
    <row r="525" spans="1:62" x14ac:dyDescent="0.35">
      <c r="A525" s="51"/>
      <c r="B525" s="28"/>
      <c r="C525" s="28" t="s">
        <v>4</v>
      </c>
      <c r="D525" s="28"/>
      <c r="E525" s="28" t="s">
        <v>4</v>
      </c>
      <c r="F525" s="28"/>
      <c r="G525" s="51" t="s">
        <v>4</v>
      </c>
      <c r="H525" s="28"/>
      <c r="I525" s="28" t="s">
        <v>4</v>
      </c>
      <c r="J525" s="28"/>
      <c r="K525" s="28" t="s">
        <v>4</v>
      </c>
      <c r="L525" s="28" t="s">
        <v>454</v>
      </c>
      <c r="M525" s="28"/>
      <c r="N525" s="28"/>
      <c r="O525" s="28" t="s">
        <v>4</v>
      </c>
      <c r="P525" s="51"/>
      <c r="Q525" s="28" t="s">
        <v>4</v>
      </c>
      <c r="R525" s="28"/>
      <c r="S525" s="28" t="s">
        <v>4</v>
      </c>
      <c r="T525" s="28"/>
      <c r="U525" s="28" t="s">
        <v>4</v>
      </c>
      <c r="V525" s="28"/>
      <c r="W525" s="28" t="s">
        <v>4</v>
      </c>
      <c r="X525" s="28"/>
      <c r="Y525" s="28" t="s">
        <v>4</v>
      </c>
      <c r="Z525" s="10" t="str">
        <f>IF(AND('Section 8'!$L$4=No,OR($BG525=FALSE,$BH525=FALSE)),Tab_NotReq,
IF(AND($A525="",$B525="",$D525="",$F525="",$H525="",$J525="",$P525="",$X525="",$AB525="",$AC525=""),"",
IF(COUNTIF($AB525:$BC525,Incomplete)&gt;=1,Incomplete_or_multiple_errors&amp;": "&amp;INDEX($AB$2:$BC$4,1,MATCH(Incomplete,$AB525:$BC525,0)),Complete)))</f>
        <v/>
      </c>
      <c r="AA525" s="27"/>
      <c r="AB525" s="10" t="str">
        <f t="shared" si="245"/>
        <v/>
      </c>
      <c r="AC525" s="10" t="str">
        <f>IF($AC$1=No,"",
IF(OR(BG525=FALSE,BH525=FALSE),"",
IF(AND(SUMPRODUCT(--(BI525:BI$1003=TRUE))=0,SUMPRODUCT(--(BJ525:BJ$1003=TRUE))=0),"",Incomplete)))</f>
        <v/>
      </c>
      <c r="AD525" s="10" t="str">
        <f t="shared" si="246"/>
        <v/>
      </c>
      <c r="AE525" s="10"/>
      <c r="AF525" s="10" t="str" cm="1">
        <f t="array" ref="AF525">IF(AF$1=No,"",IF(ISBLANK($A525)=TRUE,"",
IF(SUMPRODUCT(--('Section 11'!$C$4:$C$337=$A525))=0,Incomplete,Complete)))</f>
        <v/>
      </c>
      <c r="AG525" s="10" t="str">
        <f t="shared" si="247"/>
        <v/>
      </c>
      <c r="AH525" s="10" t="str">
        <f t="shared" si="248"/>
        <v/>
      </c>
      <c r="AI525" s="10" t="str">
        <f t="shared" si="249"/>
        <v/>
      </c>
      <c r="AJ525" s="10" t="str">
        <f t="shared" si="250"/>
        <v/>
      </c>
      <c r="AK525" s="10" t="str">
        <f t="shared" si="251"/>
        <v/>
      </c>
      <c r="AL525" s="10" t="str">
        <f t="shared" si="252"/>
        <v/>
      </c>
      <c r="AM525" s="10" t="str">
        <f t="shared" si="253"/>
        <v/>
      </c>
      <c r="AN525" s="10" t="str">
        <f t="shared" si="254"/>
        <v/>
      </c>
      <c r="AO525" s="10" t="str">
        <f t="shared" si="255"/>
        <v/>
      </c>
      <c r="AP525" s="10" t="str">
        <f t="shared" si="256"/>
        <v/>
      </c>
      <c r="AQ525" s="10" t="str">
        <f t="shared" si="257"/>
        <v/>
      </c>
      <c r="AR525" s="10" t="str">
        <f t="shared" si="258"/>
        <v/>
      </c>
      <c r="AS525" s="10" t="str">
        <f t="shared" si="259"/>
        <v/>
      </c>
      <c r="AT525" s="10" t="str">
        <f t="shared" si="260"/>
        <v/>
      </c>
      <c r="AU525" s="10" t="str">
        <f t="shared" si="261"/>
        <v/>
      </c>
      <c r="AV525" s="10" t="str">
        <f t="shared" si="262"/>
        <v/>
      </c>
      <c r="AW525" s="10" t="str">
        <f t="shared" si="263"/>
        <v/>
      </c>
      <c r="AX525" s="10" t="str">
        <f t="shared" si="264"/>
        <v/>
      </c>
      <c r="AY525" s="10" t="str">
        <f t="shared" si="265"/>
        <v/>
      </c>
      <c r="AZ525" s="10" t="str">
        <f t="shared" si="266"/>
        <v/>
      </c>
      <c r="BA525" s="10" t="str">
        <f t="shared" si="267"/>
        <v/>
      </c>
      <c r="BB525" s="10" t="str">
        <f t="shared" si="268"/>
        <v/>
      </c>
      <c r="BC525" s="10" t="str">
        <f t="shared" si="269"/>
        <v/>
      </c>
      <c r="BD525" s="10"/>
      <c r="BE525" s="10" t="str">
        <f t="shared" si="270"/>
        <v/>
      </c>
      <c r="BG525" s="10" t="b">
        <f t="shared" si="273"/>
        <v>1</v>
      </c>
      <c r="BH525" s="10" t="b">
        <f t="shared" si="271"/>
        <v>1</v>
      </c>
      <c r="BI525" s="10" t="b">
        <f t="shared" si="274"/>
        <v>0</v>
      </c>
      <c r="BJ525" s="10" t="b">
        <f t="shared" si="272"/>
        <v>0</v>
      </c>
    </row>
    <row r="526" spans="1:62" x14ac:dyDescent="0.35">
      <c r="A526" s="51"/>
      <c r="B526" s="28"/>
      <c r="C526" s="28" t="s">
        <v>4</v>
      </c>
      <c r="D526" s="28"/>
      <c r="E526" s="28" t="s">
        <v>4</v>
      </c>
      <c r="F526" s="28"/>
      <c r="G526" s="51" t="s">
        <v>4</v>
      </c>
      <c r="H526" s="28"/>
      <c r="I526" s="28" t="s">
        <v>4</v>
      </c>
      <c r="J526" s="28"/>
      <c r="K526" s="28" t="s">
        <v>4</v>
      </c>
      <c r="L526" s="28" t="s">
        <v>454</v>
      </c>
      <c r="M526" s="28"/>
      <c r="N526" s="28"/>
      <c r="O526" s="28" t="s">
        <v>4</v>
      </c>
      <c r="P526" s="51"/>
      <c r="Q526" s="28" t="s">
        <v>4</v>
      </c>
      <c r="R526" s="28"/>
      <c r="S526" s="28" t="s">
        <v>4</v>
      </c>
      <c r="T526" s="28"/>
      <c r="U526" s="28" t="s">
        <v>4</v>
      </c>
      <c r="V526" s="28"/>
      <c r="W526" s="28" t="s">
        <v>4</v>
      </c>
      <c r="X526" s="28"/>
      <c r="Y526" s="28" t="s">
        <v>4</v>
      </c>
      <c r="Z526" s="10" t="str">
        <f>IF(AND('Section 8'!$L$4=No,OR($BG526=FALSE,$BH526=FALSE)),Tab_NotReq,
IF(AND($A526="",$B526="",$D526="",$F526="",$H526="",$J526="",$P526="",$X526="",$AB526="",$AC526=""),"",
IF(COUNTIF($AB526:$BC526,Incomplete)&gt;=1,Incomplete_or_multiple_errors&amp;": "&amp;INDEX($AB$2:$BC$4,1,MATCH(Incomplete,$AB526:$BC526,0)),Complete)))</f>
        <v/>
      </c>
      <c r="AA526" s="27"/>
      <c r="AB526" s="10" t="str">
        <f t="shared" si="245"/>
        <v/>
      </c>
      <c r="AC526" s="10" t="str">
        <f>IF($AC$1=No,"",
IF(OR(BG526=FALSE,BH526=FALSE),"",
IF(AND(SUMPRODUCT(--(BI526:BI$1003=TRUE))=0,SUMPRODUCT(--(BJ526:BJ$1003=TRUE))=0),"",Incomplete)))</f>
        <v/>
      </c>
      <c r="AD526" s="10" t="str">
        <f t="shared" si="246"/>
        <v/>
      </c>
      <c r="AE526" s="10"/>
      <c r="AF526" s="10" t="str" cm="1">
        <f t="array" ref="AF526">IF(AF$1=No,"",IF(ISBLANK($A526)=TRUE,"",
IF(SUMPRODUCT(--('Section 11'!$C$4:$C$337=$A526))=0,Incomplete,Complete)))</f>
        <v/>
      </c>
      <c r="AG526" s="10" t="str">
        <f t="shared" si="247"/>
        <v/>
      </c>
      <c r="AH526" s="10" t="str">
        <f t="shared" si="248"/>
        <v/>
      </c>
      <c r="AI526" s="10" t="str">
        <f t="shared" si="249"/>
        <v/>
      </c>
      <c r="AJ526" s="10" t="str">
        <f t="shared" si="250"/>
        <v/>
      </c>
      <c r="AK526" s="10" t="str">
        <f t="shared" si="251"/>
        <v/>
      </c>
      <c r="AL526" s="10" t="str">
        <f t="shared" si="252"/>
        <v/>
      </c>
      <c r="AM526" s="10" t="str">
        <f t="shared" si="253"/>
        <v/>
      </c>
      <c r="AN526" s="10" t="str">
        <f t="shared" si="254"/>
        <v/>
      </c>
      <c r="AO526" s="10" t="str">
        <f t="shared" si="255"/>
        <v/>
      </c>
      <c r="AP526" s="10" t="str">
        <f t="shared" si="256"/>
        <v/>
      </c>
      <c r="AQ526" s="10" t="str">
        <f t="shared" si="257"/>
        <v/>
      </c>
      <c r="AR526" s="10" t="str">
        <f t="shared" si="258"/>
        <v/>
      </c>
      <c r="AS526" s="10" t="str">
        <f t="shared" si="259"/>
        <v/>
      </c>
      <c r="AT526" s="10" t="str">
        <f t="shared" si="260"/>
        <v/>
      </c>
      <c r="AU526" s="10" t="str">
        <f t="shared" si="261"/>
        <v/>
      </c>
      <c r="AV526" s="10" t="str">
        <f t="shared" si="262"/>
        <v/>
      </c>
      <c r="AW526" s="10" t="str">
        <f t="shared" si="263"/>
        <v/>
      </c>
      <c r="AX526" s="10" t="str">
        <f t="shared" si="264"/>
        <v/>
      </c>
      <c r="AY526" s="10" t="str">
        <f t="shared" si="265"/>
        <v/>
      </c>
      <c r="AZ526" s="10" t="str">
        <f t="shared" si="266"/>
        <v/>
      </c>
      <c r="BA526" s="10" t="str">
        <f t="shared" si="267"/>
        <v/>
      </c>
      <c r="BB526" s="10" t="str">
        <f t="shared" si="268"/>
        <v/>
      </c>
      <c r="BC526" s="10" t="str">
        <f t="shared" si="269"/>
        <v/>
      </c>
      <c r="BD526" s="10"/>
      <c r="BE526" s="10" t="str">
        <f t="shared" si="270"/>
        <v/>
      </c>
      <c r="BG526" s="10" t="b">
        <f t="shared" si="273"/>
        <v>1</v>
      </c>
      <c r="BH526" s="10" t="b">
        <f t="shared" si="271"/>
        <v>1</v>
      </c>
      <c r="BI526" s="10" t="b">
        <f t="shared" si="274"/>
        <v>0</v>
      </c>
      <c r="BJ526" s="10" t="b">
        <f t="shared" si="272"/>
        <v>0</v>
      </c>
    </row>
    <row r="527" spans="1:62" x14ac:dyDescent="0.35">
      <c r="A527" s="51"/>
      <c r="B527" s="28"/>
      <c r="C527" s="28" t="s">
        <v>4</v>
      </c>
      <c r="D527" s="28"/>
      <c r="E527" s="28" t="s">
        <v>4</v>
      </c>
      <c r="F527" s="28"/>
      <c r="G527" s="51" t="s">
        <v>4</v>
      </c>
      <c r="H527" s="28"/>
      <c r="I527" s="28" t="s">
        <v>4</v>
      </c>
      <c r="J527" s="28"/>
      <c r="K527" s="28" t="s">
        <v>4</v>
      </c>
      <c r="L527" s="28" t="s">
        <v>454</v>
      </c>
      <c r="M527" s="28"/>
      <c r="N527" s="28"/>
      <c r="O527" s="28" t="s">
        <v>4</v>
      </c>
      <c r="P527" s="51"/>
      <c r="Q527" s="28" t="s">
        <v>4</v>
      </c>
      <c r="R527" s="28"/>
      <c r="S527" s="28" t="s">
        <v>4</v>
      </c>
      <c r="T527" s="28"/>
      <c r="U527" s="28" t="s">
        <v>4</v>
      </c>
      <c r="V527" s="28"/>
      <c r="W527" s="28" t="s">
        <v>4</v>
      </c>
      <c r="X527" s="28"/>
      <c r="Y527" s="28" t="s">
        <v>4</v>
      </c>
      <c r="Z527" s="10" t="str">
        <f>IF(AND('Section 8'!$L$4=No,OR($BG527=FALSE,$BH527=FALSE)),Tab_NotReq,
IF(AND($A527="",$B527="",$D527="",$F527="",$H527="",$J527="",$P527="",$X527="",$AB527="",$AC527=""),"",
IF(COUNTIF($AB527:$BC527,Incomplete)&gt;=1,Incomplete_or_multiple_errors&amp;": "&amp;INDEX($AB$2:$BC$4,1,MATCH(Incomplete,$AB527:$BC527,0)),Complete)))</f>
        <v/>
      </c>
      <c r="AA527" s="27"/>
      <c r="AB527" s="10" t="str">
        <f t="shared" si="245"/>
        <v/>
      </c>
      <c r="AC527" s="10" t="str">
        <f>IF($AC$1=No,"",
IF(OR(BG527=FALSE,BH527=FALSE),"",
IF(AND(SUMPRODUCT(--(BI527:BI$1003=TRUE))=0,SUMPRODUCT(--(BJ527:BJ$1003=TRUE))=0),"",Incomplete)))</f>
        <v/>
      </c>
      <c r="AD527" s="10" t="str">
        <f t="shared" si="246"/>
        <v/>
      </c>
      <c r="AE527" s="10"/>
      <c r="AF527" s="10" t="str" cm="1">
        <f t="array" ref="AF527">IF(AF$1=No,"",IF(ISBLANK($A527)=TRUE,"",
IF(SUMPRODUCT(--('Section 11'!$C$4:$C$337=$A527))=0,Incomplete,Complete)))</f>
        <v/>
      </c>
      <c r="AG527" s="10" t="str">
        <f t="shared" si="247"/>
        <v/>
      </c>
      <c r="AH527" s="10" t="str">
        <f t="shared" si="248"/>
        <v/>
      </c>
      <c r="AI527" s="10" t="str">
        <f t="shared" si="249"/>
        <v/>
      </c>
      <c r="AJ527" s="10" t="str">
        <f t="shared" si="250"/>
        <v/>
      </c>
      <c r="AK527" s="10" t="str">
        <f t="shared" si="251"/>
        <v/>
      </c>
      <c r="AL527" s="10" t="str">
        <f t="shared" si="252"/>
        <v/>
      </c>
      <c r="AM527" s="10" t="str">
        <f t="shared" si="253"/>
        <v/>
      </c>
      <c r="AN527" s="10" t="str">
        <f t="shared" si="254"/>
        <v/>
      </c>
      <c r="AO527" s="10" t="str">
        <f t="shared" si="255"/>
        <v/>
      </c>
      <c r="AP527" s="10" t="str">
        <f t="shared" si="256"/>
        <v/>
      </c>
      <c r="AQ527" s="10" t="str">
        <f t="shared" si="257"/>
        <v/>
      </c>
      <c r="AR527" s="10" t="str">
        <f t="shared" si="258"/>
        <v/>
      </c>
      <c r="AS527" s="10" t="str">
        <f t="shared" si="259"/>
        <v/>
      </c>
      <c r="AT527" s="10" t="str">
        <f t="shared" si="260"/>
        <v/>
      </c>
      <c r="AU527" s="10" t="str">
        <f t="shared" si="261"/>
        <v/>
      </c>
      <c r="AV527" s="10" t="str">
        <f t="shared" si="262"/>
        <v/>
      </c>
      <c r="AW527" s="10" t="str">
        <f t="shared" si="263"/>
        <v/>
      </c>
      <c r="AX527" s="10" t="str">
        <f t="shared" si="264"/>
        <v/>
      </c>
      <c r="AY527" s="10" t="str">
        <f t="shared" si="265"/>
        <v/>
      </c>
      <c r="AZ527" s="10" t="str">
        <f t="shared" si="266"/>
        <v/>
      </c>
      <c r="BA527" s="10" t="str">
        <f t="shared" si="267"/>
        <v/>
      </c>
      <c r="BB527" s="10" t="str">
        <f t="shared" si="268"/>
        <v/>
      </c>
      <c r="BC527" s="10" t="str">
        <f t="shared" si="269"/>
        <v/>
      </c>
      <c r="BD527" s="10"/>
      <c r="BE527" s="10" t="str">
        <f t="shared" si="270"/>
        <v/>
      </c>
      <c r="BG527" s="10" t="b">
        <f t="shared" si="273"/>
        <v>1</v>
      </c>
      <c r="BH527" s="10" t="b">
        <f t="shared" si="271"/>
        <v>1</v>
      </c>
      <c r="BI527" s="10" t="b">
        <f t="shared" si="274"/>
        <v>0</v>
      </c>
      <c r="BJ527" s="10" t="b">
        <f t="shared" si="272"/>
        <v>0</v>
      </c>
    </row>
    <row r="528" spans="1:62" x14ac:dyDescent="0.35">
      <c r="A528" s="51"/>
      <c r="B528" s="28"/>
      <c r="C528" s="28" t="s">
        <v>4</v>
      </c>
      <c r="D528" s="28"/>
      <c r="E528" s="28" t="s">
        <v>4</v>
      </c>
      <c r="F528" s="28"/>
      <c r="G528" s="51" t="s">
        <v>4</v>
      </c>
      <c r="H528" s="28"/>
      <c r="I528" s="28" t="s">
        <v>4</v>
      </c>
      <c r="J528" s="28"/>
      <c r="K528" s="28" t="s">
        <v>4</v>
      </c>
      <c r="L528" s="28" t="s">
        <v>454</v>
      </c>
      <c r="M528" s="28"/>
      <c r="N528" s="28"/>
      <c r="O528" s="28" t="s">
        <v>4</v>
      </c>
      <c r="P528" s="51"/>
      <c r="Q528" s="28" t="s">
        <v>4</v>
      </c>
      <c r="R528" s="28"/>
      <c r="S528" s="28" t="s">
        <v>4</v>
      </c>
      <c r="T528" s="28"/>
      <c r="U528" s="28" t="s">
        <v>4</v>
      </c>
      <c r="V528" s="28"/>
      <c r="W528" s="28" t="s">
        <v>4</v>
      </c>
      <c r="X528" s="28"/>
      <c r="Y528" s="28" t="s">
        <v>4</v>
      </c>
      <c r="Z528" s="10" t="str">
        <f>IF(AND('Section 8'!$L$4=No,OR($BG528=FALSE,$BH528=FALSE)),Tab_NotReq,
IF(AND($A528="",$B528="",$D528="",$F528="",$H528="",$J528="",$P528="",$X528="",$AB528="",$AC528=""),"",
IF(COUNTIF($AB528:$BC528,Incomplete)&gt;=1,Incomplete_or_multiple_errors&amp;": "&amp;INDEX($AB$2:$BC$4,1,MATCH(Incomplete,$AB528:$BC528,0)),Complete)))</f>
        <v/>
      </c>
      <c r="AA528" s="27"/>
      <c r="AB528" s="10" t="str">
        <f t="shared" si="245"/>
        <v/>
      </c>
      <c r="AC528" s="10" t="str">
        <f>IF($AC$1=No,"",
IF(OR(BG528=FALSE,BH528=FALSE),"",
IF(AND(SUMPRODUCT(--(BI528:BI$1003=TRUE))=0,SUMPRODUCT(--(BJ528:BJ$1003=TRUE))=0),"",Incomplete)))</f>
        <v/>
      </c>
      <c r="AD528" s="10" t="str">
        <f t="shared" si="246"/>
        <v/>
      </c>
      <c r="AE528" s="10"/>
      <c r="AF528" s="10" t="str" cm="1">
        <f t="array" ref="AF528">IF(AF$1=No,"",IF(ISBLANK($A528)=TRUE,"",
IF(SUMPRODUCT(--('Section 11'!$C$4:$C$337=$A528))=0,Incomplete,Complete)))</f>
        <v/>
      </c>
      <c r="AG528" s="10" t="str">
        <f t="shared" si="247"/>
        <v/>
      </c>
      <c r="AH528" s="10" t="str">
        <f t="shared" si="248"/>
        <v/>
      </c>
      <c r="AI528" s="10" t="str">
        <f t="shared" si="249"/>
        <v/>
      </c>
      <c r="AJ528" s="10" t="str">
        <f t="shared" si="250"/>
        <v/>
      </c>
      <c r="AK528" s="10" t="str">
        <f t="shared" si="251"/>
        <v/>
      </c>
      <c r="AL528" s="10" t="str">
        <f t="shared" si="252"/>
        <v/>
      </c>
      <c r="AM528" s="10" t="str">
        <f t="shared" si="253"/>
        <v/>
      </c>
      <c r="AN528" s="10" t="str">
        <f t="shared" si="254"/>
        <v/>
      </c>
      <c r="AO528" s="10" t="str">
        <f t="shared" si="255"/>
        <v/>
      </c>
      <c r="AP528" s="10" t="str">
        <f t="shared" si="256"/>
        <v/>
      </c>
      <c r="AQ528" s="10" t="str">
        <f t="shared" si="257"/>
        <v/>
      </c>
      <c r="AR528" s="10" t="str">
        <f t="shared" si="258"/>
        <v/>
      </c>
      <c r="AS528" s="10" t="str">
        <f t="shared" si="259"/>
        <v/>
      </c>
      <c r="AT528" s="10" t="str">
        <f t="shared" si="260"/>
        <v/>
      </c>
      <c r="AU528" s="10" t="str">
        <f t="shared" si="261"/>
        <v/>
      </c>
      <c r="AV528" s="10" t="str">
        <f t="shared" si="262"/>
        <v/>
      </c>
      <c r="AW528" s="10" t="str">
        <f t="shared" si="263"/>
        <v/>
      </c>
      <c r="AX528" s="10" t="str">
        <f t="shared" si="264"/>
        <v/>
      </c>
      <c r="AY528" s="10" t="str">
        <f t="shared" si="265"/>
        <v/>
      </c>
      <c r="AZ528" s="10" t="str">
        <f t="shared" si="266"/>
        <v/>
      </c>
      <c r="BA528" s="10" t="str">
        <f t="shared" si="267"/>
        <v/>
      </c>
      <c r="BB528" s="10" t="str">
        <f t="shared" si="268"/>
        <v/>
      </c>
      <c r="BC528" s="10" t="str">
        <f t="shared" si="269"/>
        <v/>
      </c>
      <c r="BD528" s="10"/>
      <c r="BE528" s="10" t="str">
        <f t="shared" si="270"/>
        <v/>
      </c>
      <c r="BG528" s="10" t="b">
        <f t="shared" si="273"/>
        <v>1</v>
      </c>
      <c r="BH528" s="10" t="b">
        <f t="shared" si="271"/>
        <v>1</v>
      </c>
      <c r="BI528" s="10" t="b">
        <f t="shared" si="274"/>
        <v>0</v>
      </c>
      <c r="BJ528" s="10" t="b">
        <f t="shared" si="272"/>
        <v>0</v>
      </c>
    </row>
    <row r="529" spans="1:62" x14ac:dyDescent="0.35">
      <c r="A529" s="51"/>
      <c r="B529" s="28"/>
      <c r="C529" s="28" t="s">
        <v>4</v>
      </c>
      <c r="D529" s="28"/>
      <c r="E529" s="28" t="s">
        <v>4</v>
      </c>
      <c r="F529" s="28"/>
      <c r="G529" s="51" t="s">
        <v>4</v>
      </c>
      <c r="H529" s="28"/>
      <c r="I529" s="28" t="s">
        <v>4</v>
      </c>
      <c r="J529" s="28"/>
      <c r="K529" s="28" t="s">
        <v>4</v>
      </c>
      <c r="L529" s="28" t="s">
        <v>454</v>
      </c>
      <c r="M529" s="28"/>
      <c r="N529" s="28"/>
      <c r="O529" s="28" t="s">
        <v>4</v>
      </c>
      <c r="P529" s="51"/>
      <c r="Q529" s="28" t="s">
        <v>4</v>
      </c>
      <c r="R529" s="28"/>
      <c r="S529" s="28" t="s">
        <v>4</v>
      </c>
      <c r="T529" s="28"/>
      <c r="U529" s="28" t="s">
        <v>4</v>
      </c>
      <c r="V529" s="28"/>
      <c r="W529" s="28" t="s">
        <v>4</v>
      </c>
      <c r="X529" s="28"/>
      <c r="Y529" s="28" t="s">
        <v>4</v>
      </c>
      <c r="Z529" s="10" t="str">
        <f>IF(AND('Section 8'!$L$4=No,OR($BG529=FALSE,$BH529=FALSE)),Tab_NotReq,
IF(AND($A529="",$B529="",$D529="",$F529="",$H529="",$J529="",$P529="",$X529="",$AB529="",$AC529=""),"",
IF(COUNTIF($AB529:$BC529,Incomplete)&gt;=1,Incomplete_or_multiple_errors&amp;": "&amp;INDEX($AB$2:$BC$4,1,MATCH(Incomplete,$AB529:$BC529,0)),Complete)))</f>
        <v/>
      </c>
      <c r="AA529" s="27"/>
      <c r="AB529" s="10" t="str">
        <f t="shared" si="245"/>
        <v/>
      </c>
      <c r="AC529" s="10" t="str">
        <f>IF($AC$1=No,"",
IF(OR(BG529=FALSE,BH529=FALSE),"",
IF(AND(SUMPRODUCT(--(BI529:BI$1003=TRUE))=0,SUMPRODUCT(--(BJ529:BJ$1003=TRUE))=0),"",Incomplete)))</f>
        <v/>
      </c>
      <c r="AD529" s="10" t="str">
        <f t="shared" si="246"/>
        <v/>
      </c>
      <c r="AE529" s="10"/>
      <c r="AF529" s="10" t="str" cm="1">
        <f t="array" ref="AF529">IF(AF$1=No,"",IF(ISBLANK($A529)=TRUE,"",
IF(SUMPRODUCT(--('Section 11'!$C$4:$C$337=$A529))=0,Incomplete,Complete)))</f>
        <v/>
      </c>
      <c r="AG529" s="10" t="str">
        <f t="shared" si="247"/>
        <v/>
      </c>
      <c r="AH529" s="10" t="str">
        <f t="shared" si="248"/>
        <v/>
      </c>
      <c r="AI529" s="10" t="str">
        <f t="shared" si="249"/>
        <v/>
      </c>
      <c r="AJ529" s="10" t="str">
        <f t="shared" si="250"/>
        <v/>
      </c>
      <c r="AK529" s="10" t="str">
        <f t="shared" si="251"/>
        <v/>
      </c>
      <c r="AL529" s="10" t="str">
        <f t="shared" si="252"/>
        <v/>
      </c>
      <c r="AM529" s="10" t="str">
        <f t="shared" si="253"/>
        <v/>
      </c>
      <c r="AN529" s="10" t="str">
        <f t="shared" si="254"/>
        <v/>
      </c>
      <c r="AO529" s="10" t="str">
        <f t="shared" si="255"/>
        <v/>
      </c>
      <c r="AP529" s="10" t="str">
        <f t="shared" si="256"/>
        <v/>
      </c>
      <c r="AQ529" s="10" t="str">
        <f t="shared" si="257"/>
        <v/>
      </c>
      <c r="AR529" s="10" t="str">
        <f t="shared" si="258"/>
        <v/>
      </c>
      <c r="AS529" s="10" t="str">
        <f t="shared" si="259"/>
        <v/>
      </c>
      <c r="AT529" s="10" t="str">
        <f t="shared" si="260"/>
        <v/>
      </c>
      <c r="AU529" s="10" t="str">
        <f t="shared" si="261"/>
        <v/>
      </c>
      <c r="AV529" s="10" t="str">
        <f t="shared" si="262"/>
        <v/>
      </c>
      <c r="AW529" s="10" t="str">
        <f t="shared" si="263"/>
        <v/>
      </c>
      <c r="AX529" s="10" t="str">
        <f t="shared" si="264"/>
        <v/>
      </c>
      <c r="AY529" s="10" t="str">
        <f t="shared" si="265"/>
        <v/>
      </c>
      <c r="AZ529" s="10" t="str">
        <f t="shared" si="266"/>
        <v/>
      </c>
      <c r="BA529" s="10" t="str">
        <f t="shared" si="267"/>
        <v/>
      </c>
      <c r="BB529" s="10" t="str">
        <f t="shared" si="268"/>
        <v/>
      </c>
      <c r="BC529" s="10" t="str">
        <f t="shared" si="269"/>
        <v/>
      </c>
      <c r="BD529" s="10"/>
      <c r="BE529" s="10" t="str">
        <f t="shared" si="270"/>
        <v/>
      </c>
      <c r="BG529" s="10" t="b">
        <f t="shared" si="273"/>
        <v>1</v>
      </c>
      <c r="BH529" s="10" t="b">
        <f t="shared" si="271"/>
        <v>1</v>
      </c>
      <c r="BI529" s="10" t="b">
        <f t="shared" si="274"/>
        <v>0</v>
      </c>
      <c r="BJ529" s="10" t="b">
        <f t="shared" si="272"/>
        <v>0</v>
      </c>
    </row>
    <row r="530" spans="1:62" x14ac:dyDescent="0.35">
      <c r="A530" s="51"/>
      <c r="B530" s="28"/>
      <c r="C530" s="28" t="s">
        <v>4</v>
      </c>
      <c r="D530" s="28"/>
      <c r="E530" s="28" t="s">
        <v>4</v>
      </c>
      <c r="F530" s="28"/>
      <c r="G530" s="51" t="s">
        <v>4</v>
      </c>
      <c r="H530" s="28"/>
      <c r="I530" s="28" t="s">
        <v>4</v>
      </c>
      <c r="J530" s="28"/>
      <c r="K530" s="28" t="s">
        <v>4</v>
      </c>
      <c r="L530" s="28" t="s">
        <v>454</v>
      </c>
      <c r="M530" s="28"/>
      <c r="N530" s="28"/>
      <c r="O530" s="28" t="s">
        <v>4</v>
      </c>
      <c r="P530" s="51"/>
      <c r="Q530" s="28" t="s">
        <v>4</v>
      </c>
      <c r="R530" s="28"/>
      <c r="S530" s="28" t="s">
        <v>4</v>
      </c>
      <c r="T530" s="28"/>
      <c r="U530" s="28" t="s">
        <v>4</v>
      </c>
      <c r="V530" s="28"/>
      <c r="W530" s="28" t="s">
        <v>4</v>
      </c>
      <c r="X530" s="28"/>
      <c r="Y530" s="28" t="s">
        <v>4</v>
      </c>
      <c r="Z530" s="10" t="str">
        <f>IF(AND('Section 8'!$L$4=No,OR($BG530=FALSE,$BH530=FALSE)),Tab_NotReq,
IF(AND($A530="",$B530="",$D530="",$F530="",$H530="",$J530="",$P530="",$X530="",$AB530="",$AC530=""),"",
IF(COUNTIF($AB530:$BC530,Incomplete)&gt;=1,Incomplete_or_multiple_errors&amp;": "&amp;INDEX($AB$2:$BC$4,1,MATCH(Incomplete,$AB530:$BC530,0)),Complete)))</f>
        <v/>
      </c>
      <c r="AA530" s="27"/>
      <c r="AB530" s="10" t="str">
        <f t="shared" si="245"/>
        <v/>
      </c>
      <c r="AC530" s="10" t="str">
        <f>IF($AC$1=No,"",
IF(OR(BG530=FALSE,BH530=FALSE),"",
IF(AND(SUMPRODUCT(--(BI530:BI$1003=TRUE))=0,SUMPRODUCT(--(BJ530:BJ$1003=TRUE))=0),"",Incomplete)))</f>
        <v/>
      </c>
      <c r="AD530" s="10" t="str">
        <f t="shared" si="246"/>
        <v/>
      </c>
      <c r="AE530" s="10"/>
      <c r="AF530" s="10" t="str" cm="1">
        <f t="array" ref="AF530">IF(AF$1=No,"",IF(ISBLANK($A530)=TRUE,"",
IF(SUMPRODUCT(--('Section 11'!$C$4:$C$337=$A530))=0,Incomplete,Complete)))</f>
        <v/>
      </c>
      <c r="AG530" s="10" t="str">
        <f t="shared" si="247"/>
        <v/>
      </c>
      <c r="AH530" s="10" t="str">
        <f t="shared" si="248"/>
        <v/>
      </c>
      <c r="AI530" s="10" t="str">
        <f t="shared" si="249"/>
        <v/>
      </c>
      <c r="AJ530" s="10" t="str">
        <f t="shared" si="250"/>
        <v/>
      </c>
      <c r="AK530" s="10" t="str">
        <f t="shared" si="251"/>
        <v/>
      </c>
      <c r="AL530" s="10" t="str">
        <f t="shared" si="252"/>
        <v/>
      </c>
      <c r="AM530" s="10" t="str">
        <f t="shared" si="253"/>
        <v/>
      </c>
      <c r="AN530" s="10" t="str">
        <f t="shared" si="254"/>
        <v/>
      </c>
      <c r="AO530" s="10" t="str">
        <f t="shared" si="255"/>
        <v/>
      </c>
      <c r="AP530" s="10" t="str">
        <f t="shared" si="256"/>
        <v/>
      </c>
      <c r="AQ530" s="10" t="str">
        <f t="shared" si="257"/>
        <v/>
      </c>
      <c r="AR530" s="10" t="str">
        <f t="shared" si="258"/>
        <v/>
      </c>
      <c r="AS530" s="10" t="str">
        <f t="shared" si="259"/>
        <v/>
      </c>
      <c r="AT530" s="10" t="str">
        <f t="shared" si="260"/>
        <v/>
      </c>
      <c r="AU530" s="10" t="str">
        <f t="shared" si="261"/>
        <v/>
      </c>
      <c r="AV530" s="10" t="str">
        <f t="shared" si="262"/>
        <v/>
      </c>
      <c r="AW530" s="10" t="str">
        <f t="shared" si="263"/>
        <v/>
      </c>
      <c r="AX530" s="10" t="str">
        <f t="shared" si="264"/>
        <v/>
      </c>
      <c r="AY530" s="10" t="str">
        <f t="shared" si="265"/>
        <v/>
      </c>
      <c r="AZ530" s="10" t="str">
        <f t="shared" si="266"/>
        <v/>
      </c>
      <c r="BA530" s="10" t="str">
        <f t="shared" si="267"/>
        <v/>
      </c>
      <c r="BB530" s="10" t="str">
        <f t="shared" si="268"/>
        <v/>
      </c>
      <c r="BC530" s="10" t="str">
        <f t="shared" si="269"/>
        <v/>
      </c>
      <c r="BD530" s="10"/>
      <c r="BE530" s="10" t="str">
        <f t="shared" si="270"/>
        <v/>
      </c>
      <c r="BG530" s="10" t="b">
        <f t="shared" si="273"/>
        <v>1</v>
      </c>
      <c r="BH530" s="10" t="b">
        <f t="shared" si="271"/>
        <v>1</v>
      </c>
      <c r="BI530" s="10" t="b">
        <f t="shared" si="274"/>
        <v>0</v>
      </c>
      <c r="BJ530" s="10" t="b">
        <f t="shared" si="272"/>
        <v>0</v>
      </c>
    </row>
    <row r="531" spans="1:62" x14ac:dyDescent="0.35">
      <c r="A531" s="51"/>
      <c r="B531" s="28"/>
      <c r="C531" s="28" t="s">
        <v>4</v>
      </c>
      <c r="D531" s="28"/>
      <c r="E531" s="28" t="s">
        <v>4</v>
      </c>
      <c r="F531" s="28"/>
      <c r="G531" s="51" t="s">
        <v>4</v>
      </c>
      <c r="H531" s="28"/>
      <c r="I531" s="28" t="s">
        <v>4</v>
      </c>
      <c r="J531" s="28"/>
      <c r="K531" s="28" t="s">
        <v>4</v>
      </c>
      <c r="L531" s="28" t="s">
        <v>454</v>
      </c>
      <c r="M531" s="28"/>
      <c r="N531" s="28"/>
      <c r="O531" s="28" t="s">
        <v>4</v>
      </c>
      <c r="P531" s="51"/>
      <c r="Q531" s="28" t="s">
        <v>4</v>
      </c>
      <c r="R531" s="28"/>
      <c r="S531" s="28" t="s">
        <v>4</v>
      </c>
      <c r="T531" s="28"/>
      <c r="U531" s="28" t="s">
        <v>4</v>
      </c>
      <c r="V531" s="28"/>
      <c r="W531" s="28" t="s">
        <v>4</v>
      </c>
      <c r="X531" s="28"/>
      <c r="Y531" s="28" t="s">
        <v>4</v>
      </c>
      <c r="Z531" s="10" t="str">
        <f>IF(AND('Section 8'!$L$4=No,OR($BG531=FALSE,$BH531=FALSE)),Tab_NotReq,
IF(AND($A531="",$B531="",$D531="",$F531="",$H531="",$J531="",$P531="",$X531="",$AB531="",$AC531=""),"",
IF(COUNTIF($AB531:$BC531,Incomplete)&gt;=1,Incomplete_or_multiple_errors&amp;": "&amp;INDEX($AB$2:$BC$4,1,MATCH(Incomplete,$AB531:$BC531,0)),Complete)))</f>
        <v/>
      </c>
      <c r="AA531" s="27"/>
      <c r="AB531" s="10" t="str">
        <f t="shared" si="245"/>
        <v/>
      </c>
      <c r="AC531" s="10" t="str">
        <f>IF($AC$1=No,"",
IF(OR(BG531=FALSE,BH531=FALSE),"",
IF(AND(SUMPRODUCT(--(BI531:BI$1003=TRUE))=0,SUMPRODUCT(--(BJ531:BJ$1003=TRUE))=0),"",Incomplete)))</f>
        <v/>
      </c>
      <c r="AD531" s="10" t="str">
        <f t="shared" si="246"/>
        <v/>
      </c>
      <c r="AE531" s="10"/>
      <c r="AF531" s="10" t="str" cm="1">
        <f t="array" ref="AF531">IF(AF$1=No,"",IF(ISBLANK($A531)=TRUE,"",
IF(SUMPRODUCT(--('Section 11'!$C$4:$C$337=$A531))=0,Incomplete,Complete)))</f>
        <v/>
      </c>
      <c r="AG531" s="10" t="str">
        <f t="shared" si="247"/>
        <v/>
      </c>
      <c r="AH531" s="10" t="str">
        <f t="shared" si="248"/>
        <v/>
      </c>
      <c r="AI531" s="10" t="str">
        <f t="shared" si="249"/>
        <v/>
      </c>
      <c r="AJ531" s="10" t="str">
        <f t="shared" si="250"/>
        <v/>
      </c>
      <c r="AK531" s="10" t="str">
        <f t="shared" si="251"/>
        <v/>
      </c>
      <c r="AL531" s="10" t="str">
        <f t="shared" si="252"/>
        <v/>
      </c>
      <c r="AM531" s="10" t="str">
        <f t="shared" si="253"/>
        <v/>
      </c>
      <c r="AN531" s="10" t="str">
        <f t="shared" si="254"/>
        <v/>
      </c>
      <c r="AO531" s="10" t="str">
        <f t="shared" si="255"/>
        <v/>
      </c>
      <c r="AP531" s="10" t="str">
        <f t="shared" si="256"/>
        <v/>
      </c>
      <c r="AQ531" s="10" t="str">
        <f t="shared" si="257"/>
        <v/>
      </c>
      <c r="AR531" s="10" t="str">
        <f t="shared" si="258"/>
        <v/>
      </c>
      <c r="AS531" s="10" t="str">
        <f t="shared" si="259"/>
        <v/>
      </c>
      <c r="AT531" s="10" t="str">
        <f t="shared" si="260"/>
        <v/>
      </c>
      <c r="AU531" s="10" t="str">
        <f t="shared" si="261"/>
        <v/>
      </c>
      <c r="AV531" s="10" t="str">
        <f t="shared" si="262"/>
        <v/>
      </c>
      <c r="AW531" s="10" t="str">
        <f t="shared" si="263"/>
        <v/>
      </c>
      <c r="AX531" s="10" t="str">
        <f t="shared" si="264"/>
        <v/>
      </c>
      <c r="AY531" s="10" t="str">
        <f t="shared" si="265"/>
        <v/>
      </c>
      <c r="AZ531" s="10" t="str">
        <f t="shared" si="266"/>
        <v/>
      </c>
      <c r="BA531" s="10" t="str">
        <f t="shared" si="267"/>
        <v/>
      </c>
      <c r="BB531" s="10" t="str">
        <f t="shared" si="268"/>
        <v/>
      </c>
      <c r="BC531" s="10" t="str">
        <f t="shared" si="269"/>
        <v/>
      </c>
      <c r="BD531" s="10"/>
      <c r="BE531" s="10" t="str">
        <f t="shared" si="270"/>
        <v/>
      </c>
      <c r="BG531" s="10" t="b">
        <f t="shared" si="273"/>
        <v>1</v>
      </c>
      <c r="BH531" s="10" t="b">
        <f t="shared" si="271"/>
        <v>1</v>
      </c>
      <c r="BI531" s="10" t="b">
        <f t="shared" si="274"/>
        <v>0</v>
      </c>
      <c r="BJ531" s="10" t="b">
        <f t="shared" si="272"/>
        <v>0</v>
      </c>
    </row>
    <row r="532" spans="1:62" x14ac:dyDescent="0.35">
      <c r="A532" s="51"/>
      <c r="B532" s="28"/>
      <c r="C532" s="28" t="s">
        <v>4</v>
      </c>
      <c r="D532" s="28"/>
      <c r="E532" s="28" t="s">
        <v>4</v>
      </c>
      <c r="F532" s="28"/>
      <c r="G532" s="51" t="s">
        <v>4</v>
      </c>
      <c r="H532" s="28"/>
      <c r="I532" s="28" t="s">
        <v>4</v>
      </c>
      <c r="J532" s="28"/>
      <c r="K532" s="28" t="s">
        <v>4</v>
      </c>
      <c r="L532" s="28" t="s">
        <v>454</v>
      </c>
      <c r="M532" s="28"/>
      <c r="N532" s="28"/>
      <c r="O532" s="28" t="s">
        <v>4</v>
      </c>
      <c r="P532" s="51"/>
      <c r="Q532" s="28" t="s">
        <v>4</v>
      </c>
      <c r="R532" s="28"/>
      <c r="S532" s="28" t="s">
        <v>4</v>
      </c>
      <c r="T532" s="28"/>
      <c r="U532" s="28" t="s">
        <v>4</v>
      </c>
      <c r="V532" s="28"/>
      <c r="W532" s="28" t="s">
        <v>4</v>
      </c>
      <c r="X532" s="28"/>
      <c r="Y532" s="28" t="s">
        <v>4</v>
      </c>
      <c r="Z532" s="10" t="str">
        <f>IF(AND('Section 8'!$L$4=No,OR($BG532=FALSE,$BH532=FALSE)),Tab_NotReq,
IF(AND($A532="",$B532="",$D532="",$F532="",$H532="",$J532="",$P532="",$X532="",$AB532="",$AC532=""),"",
IF(COUNTIF($AB532:$BC532,Incomplete)&gt;=1,Incomplete_or_multiple_errors&amp;": "&amp;INDEX($AB$2:$BC$4,1,MATCH(Incomplete,$AB532:$BC532,0)),Complete)))</f>
        <v/>
      </c>
      <c r="AA532" s="27"/>
      <c r="AB532" s="10" t="str">
        <f t="shared" si="245"/>
        <v/>
      </c>
      <c r="AC532" s="10" t="str">
        <f>IF($AC$1=No,"",
IF(OR(BG532=FALSE,BH532=FALSE),"",
IF(AND(SUMPRODUCT(--(BI532:BI$1003=TRUE))=0,SUMPRODUCT(--(BJ532:BJ$1003=TRUE))=0),"",Incomplete)))</f>
        <v/>
      </c>
      <c r="AD532" s="10" t="str">
        <f t="shared" si="246"/>
        <v/>
      </c>
      <c r="AE532" s="10"/>
      <c r="AF532" s="10" t="str" cm="1">
        <f t="array" ref="AF532">IF(AF$1=No,"",IF(ISBLANK($A532)=TRUE,"",
IF(SUMPRODUCT(--('Section 11'!$C$4:$C$337=$A532))=0,Incomplete,Complete)))</f>
        <v/>
      </c>
      <c r="AG532" s="10" t="str">
        <f t="shared" si="247"/>
        <v/>
      </c>
      <c r="AH532" s="10" t="str">
        <f t="shared" si="248"/>
        <v/>
      </c>
      <c r="AI532" s="10" t="str">
        <f t="shared" si="249"/>
        <v/>
      </c>
      <c r="AJ532" s="10" t="str">
        <f t="shared" si="250"/>
        <v/>
      </c>
      <c r="AK532" s="10" t="str">
        <f t="shared" si="251"/>
        <v/>
      </c>
      <c r="AL532" s="10" t="str">
        <f t="shared" si="252"/>
        <v/>
      </c>
      <c r="AM532" s="10" t="str">
        <f t="shared" si="253"/>
        <v/>
      </c>
      <c r="AN532" s="10" t="str">
        <f t="shared" si="254"/>
        <v/>
      </c>
      <c r="AO532" s="10" t="str">
        <f t="shared" si="255"/>
        <v/>
      </c>
      <c r="AP532" s="10" t="str">
        <f t="shared" si="256"/>
        <v/>
      </c>
      <c r="AQ532" s="10" t="str">
        <f t="shared" si="257"/>
        <v/>
      </c>
      <c r="AR532" s="10" t="str">
        <f t="shared" si="258"/>
        <v/>
      </c>
      <c r="AS532" s="10" t="str">
        <f t="shared" si="259"/>
        <v/>
      </c>
      <c r="AT532" s="10" t="str">
        <f t="shared" si="260"/>
        <v/>
      </c>
      <c r="AU532" s="10" t="str">
        <f t="shared" si="261"/>
        <v/>
      </c>
      <c r="AV532" s="10" t="str">
        <f t="shared" si="262"/>
        <v/>
      </c>
      <c r="AW532" s="10" t="str">
        <f t="shared" si="263"/>
        <v/>
      </c>
      <c r="AX532" s="10" t="str">
        <f t="shared" si="264"/>
        <v/>
      </c>
      <c r="AY532" s="10" t="str">
        <f t="shared" si="265"/>
        <v/>
      </c>
      <c r="AZ532" s="10" t="str">
        <f t="shared" si="266"/>
        <v/>
      </c>
      <c r="BA532" s="10" t="str">
        <f t="shared" si="267"/>
        <v/>
      </c>
      <c r="BB532" s="10" t="str">
        <f t="shared" si="268"/>
        <v/>
      </c>
      <c r="BC532" s="10" t="str">
        <f t="shared" si="269"/>
        <v/>
      </c>
      <c r="BD532" s="10"/>
      <c r="BE532" s="10" t="str">
        <f t="shared" si="270"/>
        <v/>
      </c>
      <c r="BG532" s="10" t="b">
        <f t="shared" si="273"/>
        <v>1</v>
      </c>
      <c r="BH532" s="10" t="b">
        <f t="shared" si="271"/>
        <v>1</v>
      </c>
      <c r="BI532" s="10" t="b">
        <f t="shared" si="274"/>
        <v>0</v>
      </c>
      <c r="BJ532" s="10" t="b">
        <f t="shared" si="272"/>
        <v>0</v>
      </c>
    </row>
    <row r="533" spans="1:62" x14ac:dyDescent="0.35">
      <c r="A533" s="51"/>
      <c r="B533" s="28"/>
      <c r="C533" s="28" t="s">
        <v>4</v>
      </c>
      <c r="D533" s="28"/>
      <c r="E533" s="28" t="s">
        <v>4</v>
      </c>
      <c r="F533" s="28"/>
      <c r="G533" s="51" t="s">
        <v>4</v>
      </c>
      <c r="H533" s="28"/>
      <c r="I533" s="28" t="s">
        <v>4</v>
      </c>
      <c r="J533" s="28"/>
      <c r="K533" s="28" t="s">
        <v>4</v>
      </c>
      <c r="L533" s="28" t="s">
        <v>454</v>
      </c>
      <c r="M533" s="28"/>
      <c r="N533" s="28"/>
      <c r="O533" s="28" t="s">
        <v>4</v>
      </c>
      <c r="P533" s="51"/>
      <c r="Q533" s="28" t="s">
        <v>4</v>
      </c>
      <c r="R533" s="28"/>
      <c r="S533" s="28" t="s">
        <v>4</v>
      </c>
      <c r="T533" s="28"/>
      <c r="U533" s="28" t="s">
        <v>4</v>
      </c>
      <c r="V533" s="28"/>
      <c r="W533" s="28" t="s">
        <v>4</v>
      </c>
      <c r="X533" s="28"/>
      <c r="Y533" s="28" t="s">
        <v>4</v>
      </c>
      <c r="Z533" s="10" t="str">
        <f>IF(AND('Section 8'!$L$4=No,OR($BG533=FALSE,$BH533=FALSE)),Tab_NotReq,
IF(AND($A533="",$B533="",$D533="",$F533="",$H533="",$J533="",$P533="",$X533="",$AB533="",$AC533=""),"",
IF(COUNTIF($AB533:$BC533,Incomplete)&gt;=1,Incomplete_or_multiple_errors&amp;": "&amp;INDEX($AB$2:$BC$4,1,MATCH(Incomplete,$AB533:$BC533,0)),Complete)))</f>
        <v/>
      </c>
      <c r="AA533" s="27"/>
      <c r="AB533" s="10" t="str">
        <f t="shared" si="245"/>
        <v/>
      </c>
      <c r="AC533" s="10" t="str">
        <f>IF($AC$1=No,"",
IF(OR(BG533=FALSE,BH533=FALSE),"",
IF(AND(SUMPRODUCT(--(BI533:BI$1003=TRUE))=0,SUMPRODUCT(--(BJ533:BJ$1003=TRUE))=0),"",Incomplete)))</f>
        <v/>
      </c>
      <c r="AD533" s="10" t="str">
        <f t="shared" si="246"/>
        <v/>
      </c>
      <c r="AE533" s="10"/>
      <c r="AF533" s="10" t="str" cm="1">
        <f t="array" ref="AF533">IF(AF$1=No,"",IF(ISBLANK($A533)=TRUE,"",
IF(SUMPRODUCT(--('Section 11'!$C$4:$C$337=$A533))=0,Incomplete,Complete)))</f>
        <v/>
      </c>
      <c r="AG533" s="10" t="str">
        <f t="shared" si="247"/>
        <v/>
      </c>
      <c r="AH533" s="10" t="str">
        <f t="shared" si="248"/>
        <v/>
      </c>
      <c r="AI533" s="10" t="str">
        <f t="shared" si="249"/>
        <v/>
      </c>
      <c r="AJ533" s="10" t="str">
        <f t="shared" si="250"/>
        <v/>
      </c>
      <c r="AK533" s="10" t="str">
        <f t="shared" si="251"/>
        <v/>
      </c>
      <c r="AL533" s="10" t="str">
        <f t="shared" si="252"/>
        <v/>
      </c>
      <c r="AM533" s="10" t="str">
        <f t="shared" si="253"/>
        <v/>
      </c>
      <c r="AN533" s="10" t="str">
        <f t="shared" si="254"/>
        <v/>
      </c>
      <c r="AO533" s="10" t="str">
        <f t="shared" si="255"/>
        <v/>
      </c>
      <c r="AP533" s="10" t="str">
        <f t="shared" si="256"/>
        <v/>
      </c>
      <c r="AQ533" s="10" t="str">
        <f t="shared" si="257"/>
        <v/>
      </c>
      <c r="AR533" s="10" t="str">
        <f t="shared" si="258"/>
        <v/>
      </c>
      <c r="AS533" s="10" t="str">
        <f t="shared" si="259"/>
        <v/>
      </c>
      <c r="AT533" s="10" t="str">
        <f t="shared" si="260"/>
        <v/>
      </c>
      <c r="AU533" s="10" t="str">
        <f t="shared" si="261"/>
        <v/>
      </c>
      <c r="AV533" s="10" t="str">
        <f t="shared" si="262"/>
        <v/>
      </c>
      <c r="AW533" s="10" t="str">
        <f t="shared" si="263"/>
        <v/>
      </c>
      <c r="AX533" s="10" t="str">
        <f t="shared" si="264"/>
        <v/>
      </c>
      <c r="AY533" s="10" t="str">
        <f t="shared" si="265"/>
        <v/>
      </c>
      <c r="AZ533" s="10" t="str">
        <f t="shared" si="266"/>
        <v/>
      </c>
      <c r="BA533" s="10" t="str">
        <f t="shared" si="267"/>
        <v/>
      </c>
      <c r="BB533" s="10" t="str">
        <f t="shared" si="268"/>
        <v/>
      </c>
      <c r="BC533" s="10" t="str">
        <f t="shared" si="269"/>
        <v/>
      </c>
      <c r="BD533" s="10"/>
      <c r="BE533" s="10" t="str">
        <f t="shared" si="270"/>
        <v/>
      </c>
      <c r="BG533" s="10" t="b">
        <f t="shared" si="273"/>
        <v>1</v>
      </c>
      <c r="BH533" s="10" t="b">
        <f t="shared" si="271"/>
        <v>1</v>
      </c>
      <c r="BI533" s="10" t="b">
        <f t="shared" si="274"/>
        <v>0</v>
      </c>
      <c r="BJ533" s="10" t="b">
        <f t="shared" si="272"/>
        <v>0</v>
      </c>
    </row>
    <row r="534" spans="1:62" x14ac:dyDescent="0.35">
      <c r="A534" s="51"/>
      <c r="B534" s="28"/>
      <c r="C534" s="28" t="s">
        <v>4</v>
      </c>
      <c r="D534" s="28"/>
      <c r="E534" s="28" t="s">
        <v>4</v>
      </c>
      <c r="F534" s="28"/>
      <c r="G534" s="51" t="s">
        <v>4</v>
      </c>
      <c r="H534" s="28"/>
      <c r="I534" s="28" t="s">
        <v>4</v>
      </c>
      <c r="J534" s="28"/>
      <c r="K534" s="28" t="s">
        <v>4</v>
      </c>
      <c r="L534" s="28" t="s">
        <v>454</v>
      </c>
      <c r="M534" s="28"/>
      <c r="N534" s="28"/>
      <c r="O534" s="28" t="s">
        <v>4</v>
      </c>
      <c r="P534" s="51"/>
      <c r="Q534" s="28" t="s">
        <v>4</v>
      </c>
      <c r="R534" s="28"/>
      <c r="S534" s="28" t="s">
        <v>4</v>
      </c>
      <c r="T534" s="28"/>
      <c r="U534" s="28" t="s">
        <v>4</v>
      </c>
      <c r="V534" s="28"/>
      <c r="W534" s="28" t="s">
        <v>4</v>
      </c>
      <c r="X534" s="28"/>
      <c r="Y534" s="28" t="s">
        <v>4</v>
      </c>
      <c r="Z534" s="10" t="str">
        <f>IF(AND('Section 8'!$L$4=No,OR($BG534=FALSE,$BH534=FALSE)),Tab_NotReq,
IF(AND($A534="",$B534="",$D534="",$F534="",$H534="",$J534="",$P534="",$X534="",$AB534="",$AC534=""),"",
IF(COUNTIF($AB534:$BC534,Incomplete)&gt;=1,Incomplete_or_multiple_errors&amp;": "&amp;INDEX($AB$2:$BC$4,1,MATCH(Incomplete,$AB534:$BC534,0)),Complete)))</f>
        <v/>
      </c>
      <c r="AA534" s="27"/>
      <c r="AB534" s="10" t="str">
        <f t="shared" si="245"/>
        <v/>
      </c>
      <c r="AC534" s="10" t="str">
        <f>IF($AC$1=No,"",
IF(OR(BG534=FALSE,BH534=FALSE),"",
IF(AND(SUMPRODUCT(--(BI534:BI$1003=TRUE))=0,SUMPRODUCT(--(BJ534:BJ$1003=TRUE))=0),"",Incomplete)))</f>
        <v/>
      </c>
      <c r="AD534" s="10" t="str">
        <f t="shared" si="246"/>
        <v/>
      </c>
      <c r="AE534" s="10"/>
      <c r="AF534" s="10" t="str" cm="1">
        <f t="array" ref="AF534">IF(AF$1=No,"",IF(ISBLANK($A534)=TRUE,"",
IF(SUMPRODUCT(--('Section 11'!$C$4:$C$337=$A534))=0,Incomplete,Complete)))</f>
        <v/>
      </c>
      <c r="AG534" s="10" t="str">
        <f t="shared" si="247"/>
        <v/>
      </c>
      <c r="AH534" s="10" t="str">
        <f t="shared" si="248"/>
        <v/>
      </c>
      <c r="AI534" s="10" t="str">
        <f t="shared" si="249"/>
        <v/>
      </c>
      <c r="AJ534" s="10" t="str">
        <f t="shared" si="250"/>
        <v/>
      </c>
      <c r="AK534" s="10" t="str">
        <f t="shared" si="251"/>
        <v/>
      </c>
      <c r="AL534" s="10" t="str">
        <f t="shared" si="252"/>
        <v/>
      </c>
      <c r="AM534" s="10" t="str">
        <f t="shared" si="253"/>
        <v/>
      </c>
      <c r="AN534" s="10" t="str">
        <f t="shared" si="254"/>
        <v/>
      </c>
      <c r="AO534" s="10" t="str">
        <f t="shared" si="255"/>
        <v/>
      </c>
      <c r="AP534" s="10" t="str">
        <f t="shared" si="256"/>
        <v/>
      </c>
      <c r="AQ534" s="10" t="str">
        <f t="shared" si="257"/>
        <v/>
      </c>
      <c r="AR534" s="10" t="str">
        <f t="shared" si="258"/>
        <v/>
      </c>
      <c r="AS534" s="10" t="str">
        <f t="shared" si="259"/>
        <v/>
      </c>
      <c r="AT534" s="10" t="str">
        <f t="shared" si="260"/>
        <v/>
      </c>
      <c r="AU534" s="10" t="str">
        <f t="shared" si="261"/>
        <v/>
      </c>
      <c r="AV534" s="10" t="str">
        <f t="shared" si="262"/>
        <v/>
      </c>
      <c r="AW534" s="10" t="str">
        <f t="shared" si="263"/>
        <v/>
      </c>
      <c r="AX534" s="10" t="str">
        <f t="shared" si="264"/>
        <v/>
      </c>
      <c r="AY534" s="10" t="str">
        <f t="shared" si="265"/>
        <v/>
      </c>
      <c r="AZ534" s="10" t="str">
        <f t="shared" si="266"/>
        <v/>
      </c>
      <c r="BA534" s="10" t="str">
        <f t="shared" si="267"/>
        <v/>
      </c>
      <c r="BB534" s="10" t="str">
        <f t="shared" si="268"/>
        <v/>
      </c>
      <c r="BC534" s="10" t="str">
        <f t="shared" si="269"/>
        <v/>
      </c>
      <c r="BD534" s="10"/>
      <c r="BE534" s="10" t="str">
        <f t="shared" si="270"/>
        <v/>
      </c>
      <c r="BG534" s="10" t="b">
        <f t="shared" si="273"/>
        <v>1</v>
      </c>
      <c r="BH534" s="10" t="b">
        <f t="shared" si="271"/>
        <v>1</v>
      </c>
      <c r="BI534" s="10" t="b">
        <f t="shared" si="274"/>
        <v>0</v>
      </c>
      <c r="BJ534" s="10" t="b">
        <f t="shared" si="272"/>
        <v>0</v>
      </c>
    </row>
    <row r="535" spans="1:62" x14ac:dyDescent="0.35">
      <c r="A535" s="51"/>
      <c r="B535" s="28"/>
      <c r="C535" s="28" t="s">
        <v>4</v>
      </c>
      <c r="D535" s="28"/>
      <c r="E535" s="28" t="s">
        <v>4</v>
      </c>
      <c r="F535" s="28"/>
      <c r="G535" s="51" t="s">
        <v>4</v>
      </c>
      <c r="H535" s="28"/>
      <c r="I535" s="28" t="s">
        <v>4</v>
      </c>
      <c r="J535" s="28"/>
      <c r="K535" s="28" t="s">
        <v>4</v>
      </c>
      <c r="L535" s="28" t="s">
        <v>454</v>
      </c>
      <c r="M535" s="28"/>
      <c r="N535" s="28"/>
      <c r="O535" s="28" t="s">
        <v>4</v>
      </c>
      <c r="P535" s="51"/>
      <c r="Q535" s="28" t="s">
        <v>4</v>
      </c>
      <c r="R535" s="28"/>
      <c r="S535" s="28" t="s">
        <v>4</v>
      </c>
      <c r="T535" s="28"/>
      <c r="U535" s="28" t="s">
        <v>4</v>
      </c>
      <c r="V535" s="28"/>
      <c r="W535" s="28" t="s">
        <v>4</v>
      </c>
      <c r="X535" s="28"/>
      <c r="Y535" s="28" t="s">
        <v>4</v>
      </c>
      <c r="Z535" s="10" t="str">
        <f>IF(AND('Section 8'!$L$4=No,OR($BG535=FALSE,$BH535=FALSE)),Tab_NotReq,
IF(AND($A535="",$B535="",$D535="",$F535="",$H535="",$J535="",$P535="",$X535="",$AB535="",$AC535=""),"",
IF(COUNTIF($AB535:$BC535,Incomplete)&gt;=1,Incomplete_or_multiple_errors&amp;": "&amp;INDEX($AB$2:$BC$4,1,MATCH(Incomplete,$AB535:$BC535,0)),Complete)))</f>
        <v/>
      </c>
      <c r="AA535" s="27"/>
      <c r="AB535" s="10" t="str">
        <f t="shared" si="245"/>
        <v/>
      </c>
      <c r="AC535" s="10" t="str">
        <f>IF($AC$1=No,"",
IF(OR(BG535=FALSE,BH535=FALSE),"",
IF(AND(SUMPRODUCT(--(BI535:BI$1003=TRUE))=0,SUMPRODUCT(--(BJ535:BJ$1003=TRUE))=0),"",Incomplete)))</f>
        <v/>
      </c>
      <c r="AD535" s="10" t="str">
        <f t="shared" si="246"/>
        <v/>
      </c>
      <c r="AE535" s="10"/>
      <c r="AF535" s="10" t="str" cm="1">
        <f t="array" ref="AF535">IF(AF$1=No,"",IF(ISBLANK($A535)=TRUE,"",
IF(SUMPRODUCT(--('Section 11'!$C$4:$C$337=$A535))=0,Incomplete,Complete)))</f>
        <v/>
      </c>
      <c r="AG535" s="10" t="str">
        <f t="shared" si="247"/>
        <v/>
      </c>
      <c r="AH535" s="10" t="str">
        <f t="shared" si="248"/>
        <v/>
      </c>
      <c r="AI535" s="10" t="str">
        <f t="shared" si="249"/>
        <v/>
      </c>
      <c r="AJ535" s="10" t="str">
        <f t="shared" si="250"/>
        <v/>
      </c>
      <c r="AK535" s="10" t="str">
        <f t="shared" si="251"/>
        <v/>
      </c>
      <c r="AL535" s="10" t="str">
        <f t="shared" si="252"/>
        <v/>
      </c>
      <c r="AM535" s="10" t="str">
        <f t="shared" si="253"/>
        <v/>
      </c>
      <c r="AN535" s="10" t="str">
        <f t="shared" si="254"/>
        <v/>
      </c>
      <c r="AO535" s="10" t="str">
        <f t="shared" si="255"/>
        <v/>
      </c>
      <c r="AP535" s="10" t="str">
        <f t="shared" si="256"/>
        <v/>
      </c>
      <c r="AQ535" s="10" t="str">
        <f t="shared" si="257"/>
        <v/>
      </c>
      <c r="AR535" s="10" t="str">
        <f t="shared" si="258"/>
        <v/>
      </c>
      <c r="AS535" s="10" t="str">
        <f t="shared" si="259"/>
        <v/>
      </c>
      <c r="AT535" s="10" t="str">
        <f t="shared" si="260"/>
        <v/>
      </c>
      <c r="AU535" s="10" t="str">
        <f t="shared" si="261"/>
        <v/>
      </c>
      <c r="AV535" s="10" t="str">
        <f t="shared" si="262"/>
        <v/>
      </c>
      <c r="AW535" s="10" t="str">
        <f t="shared" si="263"/>
        <v/>
      </c>
      <c r="AX535" s="10" t="str">
        <f t="shared" si="264"/>
        <v/>
      </c>
      <c r="AY535" s="10" t="str">
        <f t="shared" si="265"/>
        <v/>
      </c>
      <c r="AZ535" s="10" t="str">
        <f t="shared" si="266"/>
        <v/>
      </c>
      <c r="BA535" s="10" t="str">
        <f t="shared" si="267"/>
        <v/>
      </c>
      <c r="BB535" s="10" t="str">
        <f t="shared" si="268"/>
        <v/>
      </c>
      <c r="BC535" s="10" t="str">
        <f t="shared" si="269"/>
        <v/>
      </c>
      <c r="BD535" s="10"/>
      <c r="BE535" s="10" t="str">
        <f t="shared" si="270"/>
        <v/>
      </c>
      <c r="BG535" s="10" t="b">
        <f t="shared" si="273"/>
        <v>1</v>
      </c>
      <c r="BH535" s="10" t="b">
        <f t="shared" si="271"/>
        <v>1</v>
      </c>
      <c r="BI535" s="10" t="b">
        <f t="shared" si="274"/>
        <v>0</v>
      </c>
      <c r="BJ535" s="10" t="b">
        <f t="shared" si="272"/>
        <v>0</v>
      </c>
    </row>
    <row r="536" spans="1:62" x14ac:dyDescent="0.35">
      <c r="A536" s="51"/>
      <c r="B536" s="28"/>
      <c r="C536" s="28" t="s">
        <v>4</v>
      </c>
      <c r="D536" s="28"/>
      <c r="E536" s="28" t="s">
        <v>4</v>
      </c>
      <c r="F536" s="28"/>
      <c r="G536" s="51" t="s">
        <v>4</v>
      </c>
      <c r="H536" s="28"/>
      <c r="I536" s="28" t="s">
        <v>4</v>
      </c>
      <c r="J536" s="28"/>
      <c r="K536" s="28" t="s">
        <v>4</v>
      </c>
      <c r="L536" s="28" t="s">
        <v>454</v>
      </c>
      <c r="M536" s="28"/>
      <c r="N536" s="28"/>
      <c r="O536" s="28" t="s">
        <v>4</v>
      </c>
      <c r="P536" s="51"/>
      <c r="Q536" s="28" t="s">
        <v>4</v>
      </c>
      <c r="R536" s="28"/>
      <c r="S536" s="28" t="s">
        <v>4</v>
      </c>
      <c r="T536" s="28"/>
      <c r="U536" s="28" t="s">
        <v>4</v>
      </c>
      <c r="V536" s="28"/>
      <c r="W536" s="28" t="s">
        <v>4</v>
      </c>
      <c r="X536" s="28"/>
      <c r="Y536" s="28" t="s">
        <v>4</v>
      </c>
      <c r="Z536" s="10" t="str">
        <f>IF(AND('Section 8'!$L$4=No,OR($BG536=FALSE,$BH536=FALSE)),Tab_NotReq,
IF(AND($A536="",$B536="",$D536="",$F536="",$H536="",$J536="",$P536="",$X536="",$AB536="",$AC536=""),"",
IF(COUNTIF($AB536:$BC536,Incomplete)&gt;=1,Incomplete_or_multiple_errors&amp;": "&amp;INDEX($AB$2:$BC$4,1,MATCH(Incomplete,$AB536:$BC536,0)),Complete)))</f>
        <v/>
      </c>
      <c r="AA536" s="27"/>
      <c r="AB536" s="10" t="str">
        <f t="shared" si="245"/>
        <v/>
      </c>
      <c r="AC536" s="10" t="str">
        <f>IF($AC$1=No,"",
IF(OR(BG536=FALSE,BH536=FALSE),"",
IF(AND(SUMPRODUCT(--(BI536:BI$1003=TRUE))=0,SUMPRODUCT(--(BJ536:BJ$1003=TRUE))=0),"",Incomplete)))</f>
        <v/>
      </c>
      <c r="AD536" s="10" t="str">
        <f t="shared" si="246"/>
        <v/>
      </c>
      <c r="AE536" s="10"/>
      <c r="AF536" s="10" t="str" cm="1">
        <f t="array" ref="AF536">IF(AF$1=No,"",IF(ISBLANK($A536)=TRUE,"",
IF(SUMPRODUCT(--('Section 11'!$C$4:$C$337=$A536))=0,Incomplete,Complete)))</f>
        <v/>
      </c>
      <c r="AG536" s="10" t="str">
        <f t="shared" si="247"/>
        <v/>
      </c>
      <c r="AH536" s="10" t="str">
        <f t="shared" si="248"/>
        <v/>
      </c>
      <c r="AI536" s="10" t="str">
        <f t="shared" si="249"/>
        <v/>
      </c>
      <c r="AJ536" s="10" t="str">
        <f t="shared" si="250"/>
        <v/>
      </c>
      <c r="AK536" s="10" t="str">
        <f t="shared" si="251"/>
        <v/>
      </c>
      <c r="AL536" s="10" t="str">
        <f t="shared" si="252"/>
        <v/>
      </c>
      <c r="AM536" s="10" t="str">
        <f t="shared" si="253"/>
        <v/>
      </c>
      <c r="AN536" s="10" t="str">
        <f t="shared" si="254"/>
        <v/>
      </c>
      <c r="AO536" s="10" t="str">
        <f t="shared" si="255"/>
        <v/>
      </c>
      <c r="AP536" s="10" t="str">
        <f t="shared" si="256"/>
        <v/>
      </c>
      <c r="AQ536" s="10" t="str">
        <f t="shared" si="257"/>
        <v/>
      </c>
      <c r="AR536" s="10" t="str">
        <f t="shared" si="258"/>
        <v/>
      </c>
      <c r="AS536" s="10" t="str">
        <f t="shared" si="259"/>
        <v/>
      </c>
      <c r="AT536" s="10" t="str">
        <f t="shared" si="260"/>
        <v/>
      </c>
      <c r="AU536" s="10" t="str">
        <f t="shared" si="261"/>
        <v/>
      </c>
      <c r="AV536" s="10" t="str">
        <f t="shared" si="262"/>
        <v/>
      </c>
      <c r="AW536" s="10" t="str">
        <f t="shared" si="263"/>
        <v/>
      </c>
      <c r="AX536" s="10" t="str">
        <f t="shared" si="264"/>
        <v/>
      </c>
      <c r="AY536" s="10" t="str">
        <f t="shared" si="265"/>
        <v/>
      </c>
      <c r="AZ536" s="10" t="str">
        <f t="shared" si="266"/>
        <v/>
      </c>
      <c r="BA536" s="10" t="str">
        <f t="shared" si="267"/>
        <v/>
      </c>
      <c r="BB536" s="10" t="str">
        <f t="shared" si="268"/>
        <v/>
      </c>
      <c r="BC536" s="10" t="str">
        <f t="shared" si="269"/>
        <v/>
      </c>
      <c r="BD536" s="10"/>
      <c r="BE536" s="10" t="str">
        <f t="shared" si="270"/>
        <v/>
      </c>
      <c r="BG536" s="10" t="b">
        <f t="shared" si="273"/>
        <v>1</v>
      </c>
      <c r="BH536" s="10" t="b">
        <f t="shared" si="271"/>
        <v>1</v>
      </c>
      <c r="BI536" s="10" t="b">
        <f t="shared" si="274"/>
        <v>0</v>
      </c>
      <c r="BJ536" s="10" t="b">
        <f t="shared" si="272"/>
        <v>0</v>
      </c>
    </row>
    <row r="537" spans="1:62" x14ac:dyDescent="0.35">
      <c r="A537" s="51"/>
      <c r="B537" s="28"/>
      <c r="C537" s="28" t="s">
        <v>4</v>
      </c>
      <c r="D537" s="28"/>
      <c r="E537" s="28" t="s">
        <v>4</v>
      </c>
      <c r="F537" s="28"/>
      <c r="G537" s="51" t="s">
        <v>4</v>
      </c>
      <c r="H537" s="28"/>
      <c r="I537" s="28" t="s">
        <v>4</v>
      </c>
      <c r="J537" s="28"/>
      <c r="K537" s="28" t="s">
        <v>4</v>
      </c>
      <c r="L537" s="28" t="s">
        <v>454</v>
      </c>
      <c r="M537" s="28"/>
      <c r="N537" s="28"/>
      <c r="O537" s="28" t="s">
        <v>4</v>
      </c>
      <c r="P537" s="51"/>
      <c r="Q537" s="28" t="s">
        <v>4</v>
      </c>
      <c r="R537" s="28"/>
      <c r="S537" s="28" t="s">
        <v>4</v>
      </c>
      <c r="T537" s="28"/>
      <c r="U537" s="28" t="s">
        <v>4</v>
      </c>
      <c r="V537" s="28"/>
      <c r="W537" s="28" t="s">
        <v>4</v>
      </c>
      <c r="X537" s="28"/>
      <c r="Y537" s="28" t="s">
        <v>4</v>
      </c>
      <c r="Z537" s="10" t="str">
        <f>IF(AND('Section 8'!$L$4=No,OR($BG537=FALSE,$BH537=FALSE)),Tab_NotReq,
IF(AND($A537="",$B537="",$D537="",$F537="",$H537="",$J537="",$P537="",$X537="",$AB537="",$AC537=""),"",
IF(COUNTIF($AB537:$BC537,Incomplete)&gt;=1,Incomplete_or_multiple_errors&amp;": "&amp;INDEX($AB$2:$BC$4,1,MATCH(Incomplete,$AB537:$BC537,0)),Complete)))</f>
        <v/>
      </c>
      <c r="AA537" s="27"/>
      <c r="AB537" s="10" t="str">
        <f t="shared" si="245"/>
        <v/>
      </c>
      <c r="AC537" s="10" t="str">
        <f>IF($AC$1=No,"",
IF(OR(BG537=FALSE,BH537=FALSE),"",
IF(AND(SUMPRODUCT(--(BI537:BI$1003=TRUE))=0,SUMPRODUCT(--(BJ537:BJ$1003=TRUE))=0),"",Incomplete)))</f>
        <v/>
      </c>
      <c r="AD537" s="10" t="str">
        <f t="shared" si="246"/>
        <v/>
      </c>
      <c r="AE537" s="10"/>
      <c r="AF537" s="10" t="str" cm="1">
        <f t="array" ref="AF537">IF(AF$1=No,"",IF(ISBLANK($A537)=TRUE,"",
IF(SUMPRODUCT(--('Section 11'!$C$4:$C$337=$A537))=0,Incomplete,Complete)))</f>
        <v/>
      </c>
      <c r="AG537" s="10" t="str">
        <f t="shared" si="247"/>
        <v/>
      </c>
      <c r="AH537" s="10" t="str">
        <f t="shared" si="248"/>
        <v/>
      </c>
      <c r="AI537" s="10" t="str">
        <f t="shared" si="249"/>
        <v/>
      </c>
      <c r="AJ537" s="10" t="str">
        <f t="shared" si="250"/>
        <v/>
      </c>
      <c r="AK537" s="10" t="str">
        <f t="shared" si="251"/>
        <v/>
      </c>
      <c r="AL537" s="10" t="str">
        <f t="shared" si="252"/>
        <v/>
      </c>
      <c r="AM537" s="10" t="str">
        <f t="shared" si="253"/>
        <v/>
      </c>
      <c r="AN537" s="10" t="str">
        <f t="shared" si="254"/>
        <v/>
      </c>
      <c r="AO537" s="10" t="str">
        <f t="shared" si="255"/>
        <v/>
      </c>
      <c r="AP537" s="10" t="str">
        <f t="shared" si="256"/>
        <v/>
      </c>
      <c r="AQ537" s="10" t="str">
        <f t="shared" si="257"/>
        <v/>
      </c>
      <c r="AR537" s="10" t="str">
        <f t="shared" si="258"/>
        <v/>
      </c>
      <c r="AS537" s="10" t="str">
        <f t="shared" si="259"/>
        <v/>
      </c>
      <c r="AT537" s="10" t="str">
        <f t="shared" si="260"/>
        <v/>
      </c>
      <c r="AU537" s="10" t="str">
        <f t="shared" si="261"/>
        <v/>
      </c>
      <c r="AV537" s="10" t="str">
        <f t="shared" si="262"/>
        <v/>
      </c>
      <c r="AW537" s="10" t="str">
        <f t="shared" si="263"/>
        <v/>
      </c>
      <c r="AX537" s="10" t="str">
        <f t="shared" si="264"/>
        <v/>
      </c>
      <c r="AY537" s="10" t="str">
        <f t="shared" si="265"/>
        <v/>
      </c>
      <c r="AZ537" s="10" t="str">
        <f t="shared" si="266"/>
        <v/>
      </c>
      <c r="BA537" s="10" t="str">
        <f t="shared" si="267"/>
        <v/>
      </c>
      <c r="BB537" s="10" t="str">
        <f t="shared" si="268"/>
        <v/>
      </c>
      <c r="BC537" s="10" t="str">
        <f t="shared" si="269"/>
        <v/>
      </c>
      <c r="BD537" s="10"/>
      <c r="BE537" s="10" t="str">
        <f t="shared" si="270"/>
        <v/>
      </c>
      <c r="BG537" s="10" t="b">
        <f t="shared" si="273"/>
        <v>1</v>
      </c>
      <c r="BH537" s="10" t="b">
        <f t="shared" si="271"/>
        <v>1</v>
      </c>
      <c r="BI537" s="10" t="b">
        <f t="shared" si="274"/>
        <v>0</v>
      </c>
      <c r="BJ537" s="10" t="b">
        <f t="shared" si="272"/>
        <v>0</v>
      </c>
    </row>
    <row r="538" spans="1:62" x14ac:dyDescent="0.35">
      <c r="A538" s="51"/>
      <c r="B538" s="28"/>
      <c r="C538" s="28" t="s">
        <v>4</v>
      </c>
      <c r="D538" s="28"/>
      <c r="E538" s="28" t="s">
        <v>4</v>
      </c>
      <c r="F538" s="28"/>
      <c r="G538" s="51" t="s">
        <v>4</v>
      </c>
      <c r="H538" s="28"/>
      <c r="I538" s="28" t="s">
        <v>4</v>
      </c>
      <c r="J538" s="28"/>
      <c r="K538" s="28" t="s">
        <v>4</v>
      </c>
      <c r="L538" s="28" t="s">
        <v>454</v>
      </c>
      <c r="M538" s="28"/>
      <c r="N538" s="28"/>
      <c r="O538" s="28" t="s">
        <v>4</v>
      </c>
      <c r="P538" s="51"/>
      <c r="Q538" s="28" t="s">
        <v>4</v>
      </c>
      <c r="R538" s="28"/>
      <c r="S538" s="28" t="s">
        <v>4</v>
      </c>
      <c r="T538" s="28"/>
      <c r="U538" s="28" t="s">
        <v>4</v>
      </c>
      <c r="V538" s="28"/>
      <c r="W538" s="28" t="s">
        <v>4</v>
      </c>
      <c r="X538" s="28"/>
      <c r="Y538" s="28" t="s">
        <v>4</v>
      </c>
      <c r="Z538" s="10" t="str">
        <f>IF(AND('Section 8'!$L$4=No,OR($BG538=FALSE,$BH538=FALSE)),Tab_NotReq,
IF(AND($A538="",$B538="",$D538="",$F538="",$H538="",$J538="",$P538="",$X538="",$AB538="",$AC538=""),"",
IF(COUNTIF($AB538:$BC538,Incomplete)&gt;=1,Incomplete_or_multiple_errors&amp;": "&amp;INDEX($AB$2:$BC$4,1,MATCH(Incomplete,$AB538:$BC538,0)),Complete)))</f>
        <v/>
      </c>
      <c r="AA538" s="27"/>
      <c r="AB538" s="10" t="str">
        <f t="shared" si="245"/>
        <v/>
      </c>
      <c r="AC538" s="10" t="str">
        <f>IF($AC$1=No,"",
IF(OR(BG538=FALSE,BH538=FALSE),"",
IF(AND(SUMPRODUCT(--(BI538:BI$1003=TRUE))=0,SUMPRODUCT(--(BJ538:BJ$1003=TRUE))=0),"",Incomplete)))</f>
        <v/>
      </c>
      <c r="AD538" s="10" t="str">
        <f t="shared" si="246"/>
        <v/>
      </c>
      <c r="AE538" s="10"/>
      <c r="AF538" s="10" t="str" cm="1">
        <f t="array" ref="AF538">IF(AF$1=No,"",IF(ISBLANK($A538)=TRUE,"",
IF(SUMPRODUCT(--('Section 11'!$C$4:$C$337=$A538))=0,Incomplete,Complete)))</f>
        <v/>
      </c>
      <c r="AG538" s="10" t="str">
        <f t="shared" si="247"/>
        <v/>
      </c>
      <c r="AH538" s="10" t="str">
        <f t="shared" si="248"/>
        <v/>
      </c>
      <c r="AI538" s="10" t="str">
        <f t="shared" si="249"/>
        <v/>
      </c>
      <c r="AJ538" s="10" t="str">
        <f t="shared" si="250"/>
        <v/>
      </c>
      <c r="AK538" s="10" t="str">
        <f t="shared" si="251"/>
        <v/>
      </c>
      <c r="AL538" s="10" t="str">
        <f t="shared" si="252"/>
        <v/>
      </c>
      <c r="AM538" s="10" t="str">
        <f t="shared" si="253"/>
        <v/>
      </c>
      <c r="AN538" s="10" t="str">
        <f t="shared" si="254"/>
        <v/>
      </c>
      <c r="AO538" s="10" t="str">
        <f t="shared" si="255"/>
        <v/>
      </c>
      <c r="AP538" s="10" t="str">
        <f t="shared" si="256"/>
        <v/>
      </c>
      <c r="AQ538" s="10" t="str">
        <f t="shared" si="257"/>
        <v/>
      </c>
      <c r="AR538" s="10" t="str">
        <f t="shared" si="258"/>
        <v/>
      </c>
      <c r="AS538" s="10" t="str">
        <f t="shared" si="259"/>
        <v/>
      </c>
      <c r="AT538" s="10" t="str">
        <f t="shared" si="260"/>
        <v/>
      </c>
      <c r="AU538" s="10" t="str">
        <f t="shared" si="261"/>
        <v/>
      </c>
      <c r="AV538" s="10" t="str">
        <f t="shared" si="262"/>
        <v/>
      </c>
      <c r="AW538" s="10" t="str">
        <f t="shared" si="263"/>
        <v/>
      </c>
      <c r="AX538" s="10" t="str">
        <f t="shared" si="264"/>
        <v/>
      </c>
      <c r="AY538" s="10" t="str">
        <f t="shared" si="265"/>
        <v/>
      </c>
      <c r="AZ538" s="10" t="str">
        <f t="shared" si="266"/>
        <v/>
      </c>
      <c r="BA538" s="10" t="str">
        <f t="shared" si="267"/>
        <v/>
      </c>
      <c r="BB538" s="10" t="str">
        <f t="shared" si="268"/>
        <v/>
      </c>
      <c r="BC538" s="10" t="str">
        <f t="shared" si="269"/>
        <v/>
      </c>
      <c r="BD538" s="10"/>
      <c r="BE538" s="10" t="str">
        <f t="shared" si="270"/>
        <v/>
      </c>
      <c r="BG538" s="10" t="b">
        <f t="shared" si="273"/>
        <v>1</v>
      </c>
      <c r="BH538" s="10" t="b">
        <f t="shared" si="271"/>
        <v>1</v>
      </c>
      <c r="BI538" s="10" t="b">
        <f t="shared" si="274"/>
        <v>0</v>
      </c>
      <c r="BJ538" s="10" t="b">
        <f t="shared" si="272"/>
        <v>0</v>
      </c>
    </row>
    <row r="539" spans="1:62" x14ac:dyDescent="0.35">
      <c r="A539" s="51"/>
      <c r="B539" s="28"/>
      <c r="C539" s="28" t="s">
        <v>4</v>
      </c>
      <c r="D539" s="28"/>
      <c r="E539" s="28" t="s">
        <v>4</v>
      </c>
      <c r="F539" s="28"/>
      <c r="G539" s="51" t="s">
        <v>4</v>
      </c>
      <c r="H539" s="28"/>
      <c r="I539" s="28" t="s">
        <v>4</v>
      </c>
      <c r="J539" s="28"/>
      <c r="K539" s="28" t="s">
        <v>4</v>
      </c>
      <c r="L539" s="28" t="s">
        <v>454</v>
      </c>
      <c r="M539" s="28"/>
      <c r="N539" s="28"/>
      <c r="O539" s="28" t="s">
        <v>4</v>
      </c>
      <c r="P539" s="51"/>
      <c r="Q539" s="28" t="s">
        <v>4</v>
      </c>
      <c r="R539" s="28"/>
      <c r="S539" s="28" t="s">
        <v>4</v>
      </c>
      <c r="T539" s="28"/>
      <c r="U539" s="28" t="s">
        <v>4</v>
      </c>
      <c r="V539" s="28"/>
      <c r="W539" s="28" t="s">
        <v>4</v>
      </c>
      <c r="X539" s="28"/>
      <c r="Y539" s="28" t="s">
        <v>4</v>
      </c>
      <c r="Z539" s="10" t="str">
        <f>IF(AND('Section 8'!$L$4=No,OR($BG539=FALSE,$BH539=FALSE)),Tab_NotReq,
IF(AND($A539="",$B539="",$D539="",$F539="",$H539="",$J539="",$P539="",$X539="",$AB539="",$AC539=""),"",
IF(COUNTIF($AB539:$BC539,Incomplete)&gt;=1,Incomplete_or_multiple_errors&amp;": "&amp;INDEX($AB$2:$BC$4,1,MATCH(Incomplete,$AB539:$BC539,0)),Complete)))</f>
        <v/>
      </c>
      <c r="AA539" s="27"/>
      <c r="AB539" s="10" t="str">
        <f t="shared" si="245"/>
        <v/>
      </c>
      <c r="AC539" s="10" t="str">
        <f>IF($AC$1=No,"",
IF(OR(BG539=FALSE,BH539=FALSE),"",
IF(AND(SUMPRODUCT(--(BI539:BI$1003=TRUE))=0,SUMPRODUCT(--(BJ539:BJ$1003=TRUE))=0),"",Incomplete)))</f>
        <v/>
      </c>
      <c r="AD539" s="10" t="str">
        <f t="shared" si="246"/>
        <v/>
      </c>
      <c r="AE539" s="10"/>
      <c r="AF539" s="10" t="str" cm="1">
        <f t="array" ref="AF539">IF(AF$1=No,"",IF(ISBLANK($A539)=TRUE,"",
IF(SUMPRODUCT(--('Section 11'!$C$4:$C$337=$A539))=0,Incomplete,Complete)))</f>
        <v/>
      </c>
      <c r="AG539" s="10" t="str">
        <f t="shared" si="247"/>
        <v/>
      </c>
      <c r="AH539" s="10" t="str">
        <f t="shared" si="248"/>
        <v/>
      </c>
      <c r="AI539" s="10" t="str">
        <f t="shared" si="249"/>
        <v/>
      </c>
      <c r="AJ539" s="10" t="str">
        <f t="shared" si="250"/>
        <v/>
      </c>
      <c r="AK539" s="10" t="str">
        <f t="shared" si="251"/>
        <v/>
      </c>
      <c r="AL539" s="10" t="str">
        <f t="shared" si="252"/>
        <v/>
      </c>
      <c r="AM539" s="10" t="str">
        <f t="shared" si="253"/>
        <v/>
      </c>
      <c r="AN539" s="10" t="str">
        <f t="shared" si="254"/>
        <v/>
      </c>
      <c r="AO539" s="10" t="str">
        <f t="shared" si="255"/>
        <v/>
      </c>
      <c r="AP539" s="10" t="str">
        <f t="shared" si="256"/>
        <v/>
      </c>
      <c r="AQ539" s="10" t="str">
        <f t="shared" si="257"/>
        <v/>
      </c>
      <c r="AR539" s="10" t="str">
        <f t="shared" si="258"/>
        <v/>
      </c>
      <c r="AS539" s="10" t="str">
        <f t="shared" si="259"/>
        <v/>
      </c>
      <c r="AT539" s="10" t="str">
        <f t="shared" si="260"/>
        <v/>
      </c>
      <c r="AU539" s="10" t="str">
        <f t="shared" si="261"/>
        <v/>
      </c>
      <c r="AV539" s="10" t="str">
        <f t="shared" si="262"/>
        <v/>
      </c>
      <c r="AW539" s="10" t="str">
        <f t="shared" si="263"/>
        <v/>
      </c>
      <c r="AX539" s="10" t="str">
        <f t="shared" si="264"/>
        <v/>
      </c>
      <c r="AY539" s="10" t="str">
        <f t="shared" si="265"/>
        <v/>
      </c>
      <c r="AZ539" s="10" t="str">
        <f t="shared" si="266"/>
        <v/>
      </c>
      <c r="BA539" s="10" t="str">
        <f t="shared" si="267"/>
        <v/>
      </c>
      <c r="BB539" s="10" t="str">
        <f t="shared" si="268"/>
        <v/>
      </c>
      <c r="BC539" s="10" t="str">
        <f t="shared" si="269"/>
        <v/>
      </c>
      <c r="BD539" s="10"/>
      <c r="BE539" s="10" t="str">
        <f t="shared" si="270"/>
        <v/>
      </c>
      <c r="BG539" s="10" t="b">
        <f t="shared" si="273"/>
        <v>1</v>
      </c>
      <c r="BH539" s="10" t="b">
        <f t="shared" si="271"/>
        <v>1</v>
      </c>
      <c r="BI539" s="10" t="b">
        <f t="shared" si="274"/>
        <v>0</v>
      </c>
      <c r="BJ539" s="10" t="b">
        <f t="shared" si="272"/>
        <v>0</v>
      </c>
    </row>
    <row r="540" spans="1:62" x14ac:dyDescent="0.35">
      <c r="A540" s="51"/>
      <c r="B540" s="28"/>
      <c r="C540" s="28" t="s">
        <v>4</v>
      </c>
      <c r="D540" s="28"/>
      <c r="E540" s="28" t="s">
        <v>4</v>
      </c>
      <c r="F540" s="28"/>
      <c r="G540" s="51" t="s">
        <v>4</v>
      </c>
      <c r="H540" s="28"/>
      <c r="I540" s="28" t="s">
        <v>4</v>
      </c>
      <c r="J540" s="28"/>
      <c r="K540" s="28" t="s">
        <v>4</v>
      </c>
      <c r="L540" s="28" t="s">
        <v>454</v>
      </c>
      <c r="M540" s="28"/>
      <c r="N540" s="28"/>
      <c r="O540" s="28" t="s">
        <v>4</v>
      </c>
      <c r="P540" s="51"/>
      <c r="Q540" s="28" t="s">
        <v>4</v>
      </c>
      <c r="R540" s="28"/>
      <c r="S540" s="28" t="s">
        <v>4</v>
      </c>
      <c r="T540" s="28"/>
      <c r="U540" s="28" t="s">
        <v>4</v>
      </c>
      <c r="V540" s="28"/>
      <c r="W540" s="28" t="s">
        <v>4</v>
      </c>
      <c r="X540" s="28"/>
      <c r="Y540" s="28" t="s">
        <v>4</v>
      </c>
      <c r="Z540" s="10" t="str">
        <f>IF(AND('Section 8'!$L$4=No,OR($BG540=FALSE,$BH540=FALSE)),Tab_NotReq,
IF(AND($A540="",$B540="",$D540="",$F540="",$H540="",$J540="",$P540="",$X540="",$AB540="",$AC540=""),"",
IF(COUNTIF($AB540:$BC540,Incomplete)&gt;=1,Incomplete_or_multiple_errors&amp;": "&amp;INDEX($AB$2:$BC$4,1,MATCH(Incomplete,$AB540:$BC540,0)),Complete)))</f>
        <v/>
      </c>
      <c r="AA540" s="27"/>
      <c r="AB540" s="10" t="str">
        <f t="shared" si="245"/>
        <v/>
      </c>
      <c r="AC540" s="10" t="str">
        <f>IF($AC$1=No,"",
IF(OR(BG540=FALSE,BH540=FALSE),"",
IF(AND(SUMPRODUCT(--(BI540:BI$1003=TRUE))=0,SUMPRODUCT(--(BJ540:BJ$1003=TRUE))=0),"",Incomplete)))</f>
        <v/>
      </c>
      <c r="AD540" s="10" t="str">
        <f t="shared" si="246"/>
        <v/>
      </c>
      <c r="AE540" s="10"/>
      <c r="AF540" s="10" t="str" cm="1">
        <f t="array" ref="AF540">IF(AF$1=No,"",IF(ISBLANK($A540)=TRUE,"",
IF(SUMPRODUCT(--('Section 11'!$C$4:$C$337=$A540))=0,Incomplete,Complete)))</f>
        <v/>
      </c>
      <c r="AG540" s="10" t="str">
        <f t="shared" si="247"/>
        <v/>
      </c>
      <c r="AH540" s="10" t="str">
        <f t="shared" si="248"/>
        <v/>
      </c>
      <c r="AI540" s="10" t="str">
        <f t="shared" si="249"/>
        <v/>
      </c>
      <c r="AJ540" s="10" t="str">
        <f t="shared" si="250"/>
        <v/>
      </c>
      <c r="AK540" s="10" t="str">
        <f t="shared" si="251"/>
        <v/>
      </c>
      <c r="AL540" s="10" t="str">
        <f t="shared" si="252"/>
        <v/>
      </c>
      <c r="AM540" s="10" t="str">
        <f t="shared" si="253"/>
        <v/>
      </c>
      <c r="AN540" s="10" t="str">
        <f t="shared" si="254"/>
        <v/>
      </c>
      <c r="AO540" s="10" t="str">
        <f t="shared" si="255"/>
        <v/>
      </c>
      <c r="AP540" s="10" t="str">
        <f t="shared" si="256"/>
        <v/>
      </c>
      <c r="AQ540" s="10" t="str">
        <f t="shared" si="257"/>
        <v/>
      </c>
      <c r="AR540" s="10" t="str">
        <f t="shared" si="258"/>
        <v/>
      </c>
      <c r="AS540" s="10" t="str">
        <f t="shared" si="259"/>
        <v/>
      </c>
      <c r="AT540" s="10" t="str">
        <f t="shared" si="260"/>
        <v/>
      </c>
      <c r="AU540" s="10" t="str">
        <f t="shared" si="261"/>
        <v/>
      </c>
      <c r="AV540" s="10" t="str">
        <f t="shared" si="262"/>
        <v/>
      </c>
      <c r="AW540" s="10" t="str">
        <f t="shared" si="263"/>
        <v/>
      </c>
      <c r="AX540" s="10" t="str">
        <f t="shared" si="264"/>
        <v/>
      </c>
      <c r="AY540" s="10" t="str">
        <f t="shared" si="265"/>
        <v/>
      </c>
      <c r="AZ540" s="10" t="str">
        <f t="shared" si="266"/>
        <v/>
      </c>
      <c r="BA540" s="10" t="str">
        <f t="shared" si="267"/>
        <v/>
      </c>
      <c r="BB540" s="10" t="str">
        <f t="shared" si="268"/>
        <v/>
      </c>
      <c r="BC540" s="10" t="str">
        <f t="shared" si="269"/>
        <v/>
      </c>
      <c r="BD540" s="10"/>
      <c r="BE540" s="10" t="str">
        <f t="shared" si="270"/>
        <v/>
      </c>
      <c r="BG540" s="10" t="b">
        <f t="shared" si="273"/>
        <v>1</v>
      </c>
      <c r="BH540" s="10" t="b">
        <f t="shared" si="271"/>
        <v>1</v>
      </c>
      <c r="BI540" s="10" t="b">
        <f t="shared" si="274"/>
        <v>0</v>
      </c>
      <c r="BJ540" s="10" t="b">
        <f t="shared" si="272"/>
        <v>0</v>
      </c>
    </row>
    <row r="541" spans="1:62" x14ac:dyDescent="0.35">
      <c r="A541" s="51"/>
      <c r="B541" s="28"/>
      <c r="C541" s="28" t="s">
        <v>4</v>
      </c>
      <c r="D541" s="28"/>
      <c r="E541" s="28" t="s">
        <v>4</v>
      </c>
      <c r="F541" s="28"/>
      <c r="G541" s="51" t="s">
        <v>4</v>
      </c>
      <c r="H541" s="28"/>
      <c r="I541" s="28" t="s">
        <v>4</v>
      </c>
      <c r="J541" s="28"/>
      <c r="K541" s="28" t="s">
        <v>4</v>
      </c>
      <c r="L541" s="28" t="s">
        <v>454</v>
      </c>
      <c r="M541" s="28"/>
      <c r="N541" s="28"/>
      <c r="O541" s="28" t="s">
        <v>4</v>
      </c>
      <c r="P541" s="51"/>
      <c r="Q541" s="28" t="s">
        <v>4</v>
      </c>
      <c r="R541" s="28"/>
      <c r="S541" s="28" t="s">
        <v>4</v>
      </c>
      <c r="T541" s="28"/>
      <c r="U541" s="28" t="s">
        <v>4</v>
      </c>
      <c r="V541" s="28"/>
      <c r="W541" s="28" t="s">
        <v>4</v>
      </c>
      <c r="X541" s="28"/>
      <c r="Y541" s="28" t="s">
        <v>4</v>
      </c>
      <c r="Z541" s="10" t="str">
        <f>IF(AND('Section 8'!$L$4=No,OR($BG541=FALSE,$BH541=FALSE)),Tab_NotReq,
IF(AND($A541="",$B541="",$D541="",$F541="",$H541="",$J541="",$P541="",$X541="",$AB541="",$AC541=""),"",
IF(COUNTIF($AB541:$BC541,Incomplete)&gt;=1,Incomplete_or_multiple_errors&amp;": "&amp;INDEX($AB$2:$BC$4,1,MATCH(Incomplete,$AB541:$BC541,0)),Complete)))</f>
        <v/>
      </c>
      <c r="AA541" s="27"/>
      <c r="AB541" s="10" t="str">
        <f t="shared" si="245"/>
        <v/>
      </c>
      <c r="AC541" s="10" t="str">
        <f>IF($AC$1=No,"",
IF(OR(BG541=FALSE,BH541=FALSE),"",
IF(AND(SUMPRODUCT(--(BI541:BI$1003=TRUE))=0,SUMPRODUCT(--(BJ541:BJ$1003=TRUE))=0),"",Incomplete)))</f>
        <v/>
      </c>
      <c r="AD541" s="10" t="str">
        <f t="shared" si="246"/>
        <v/>
      </c>
      <c r="AE541" s="10"/>
      <c r="AF541" s="10" t="str" cm="1">
        <f t="array" ref="AF541">IF(AF$1=No,"",IF(ISBLANK($A541)=TRUE,"",
IF(SUMPRODUCT(--('Section 11'!$C$4:$C$337=$A541))=0,Incomplete,Complete)))</f>
        <v/>
      </c>
      <c r="AG541" s="10" t="str">
        <f t="shared" si="247"/>
        <v/>
      </c>
      <c r="AH541" s="10" t="str">
        <f t="shared" si="248"/>
        <v/>
      </c>
      <c r="AI541" s="10" t="str">
        <f t="shared" si="249"/>
        <v/>
      </c>
      <c r="AJ541" s="10" t="str">
        <f t="shared" si="250"/>
        <v/>
      </c>
      <c r="AK541" s="10" t="str">
        <f t="shared" si="251"/>
        <v/>
      </c>
      <c r="AL541" s="10" t="str">
        <f t="shared" si="252"/>
        <v/>
      </c>
      <c r="AM541" s="10" t="str">
        <f t="shared" si="253"/>
        <v/>
      </c>
      <c r="AN541" s="10" t="str">
        <f t="shared" si="254"/>
        <v/>
      </c>
      <c r="AO541" s="10" t="str">
        <f t="shared" si="255"/>
        <v/>
      </c>
      <c r="AP541" s="10" t="str">
        <f t="shared" si="256"/>
        <v/>
      </c>
      <c r="AQ541" s="10" t="str">
        <f t="shared" si="257"/>
        <v/>
      </c>
      <c r="AR541" s="10" t="str">
        <f t="shared" si="258"/>
        <v/>
      </c>
      <c r="AS541" s="10" t="str">
        <f t="shared" si="259"/>
        <v/>
      </c>
      <c r="AT541" s="10" t="str">
        <f t="shared" si="260"/>
        <v/>
      </c>
      <c r="AU541" s="10" t="str">
        <f t="shared" si="261"/>
        <v/>
      </c>
      <c r="AV541" s="10" t="str">
        <f t="shared" si="262"/>
        <v/>
      </c>
      <c r="AW541" s="10" t="str">
        <f t="shared" si="263"/>
        <v/>
      </c>
      <c r="AX541" s="10" t="str">
        <f t="shared" si="264"/>
        <v/>
      </c>
      <c r="AY541" s="10" t="str">
        <f t="shared" si="265"/>
        <v/>
      </c>
      <c r="AZ541" s="10" t="str">
        <f t="shared" si="266"/>
        <v/>
      </c>
      <c r="BA541" s="10" t="str">
        <f t="shared" si="267"/>
        <v/>
      </c>
      <c r="BB541" s="10" t="str">
        <f t="shared" si="268"/>
        <v/>
      </c>
      <c r="BC541" s="10" t="str">
        <f t="shared" si="269"/>
        <v/>
      </c>
      <c r="BD541" s="10"/>
      <c r="BE541" s="10" t="str">
        <f t="shared" si="270"/>
        <v/>
      </c>
      <c r="BG541" s="10" t="b">
        <f t="shared" si="273"/>
        <v>1</v>
      </c>
      <c r="BH541" s="10" t="b">
        <f t="shared" si="271"/>
        <v>1</v>
      </c>
      <c r="BI541" s="10" t="b">
        <f t="shared" si="274"/>
        <v>0</v>
      </c>
      <c r="BJ541" s="10" t="b">
        <f t="shared" si="272"/>
        <v>0</v>
      </c>
    </row>
    <row r="542" spans="1:62" x14ac:dyDescent="0.35">
      <c r="A542" s="51"/>
      <c r="B542" s="28"/>
      <c r="C542" s="28" t="s">
        <v>4</v>
      </c>
      <c r="D542" s="28"/>
      <c r="E542" s="28" t="s">
        <v>4</v>
      </c>
      <c r="F542" s="28"/>
      <c r="G542" s="51" t="s">
        <v>4</v>
      </c>
      <c r="H542" s="28"/>
      <c r="I542" s="28" t="s">
        <v>4</v>
      </c>
      <c r="J542" s="28"/>
      <c r="K542" s="28" t="s">
        <v>4</v>
      </c>
      <c r="L542" s="28" t="s">
        <v>454</v>
      </c>
      <c r="M542" s="28"/>
      <c r="N542" s="28"/>
      <c r="O542" s="28" t="s">
        <v>4</v>
      </c>
      <c r="P542" s="51"/>
      <c r="Q542" s="28" t="s">
        <v>4</v>
      </c>
      <c r="R542" s="28"/>
      <c r="S542" s="28" t="s">
        <v>4</v>
      </c>
      <c r="T542" s="28"/>
      <c r="U542" s="28" t="s">
        <v>4</v>
      </c>
      <c r="V542" s="28"/>
      <c r="W542" s="28" t="s">
        <v>4</v>
      </c>
      <c r="X542" s="28"/>
      <c r="Y542" s="28" t="s">
        <v>4</v>
      </c>
      <c r="Z542" s="10" t="str">
        <f>IF(AND('Section 8'!$L$4=No,OR($BG542=FALSE,$BH542=FALSE)),Tab_NotReq,
IF(AND($A542="",$B542="",$D542="",$F542="",$H542="",$J542="",$P542="",$X542="",$AB542="",$AC542=""),"",
IF(COUNTIF($AB542:$BC542,Incomplete)&gt;=1,Incomplete_or_multiple_errors&amp;": "&amp;INDEX($AB$2:$BC$4,1,MATCH(Incomplete,$AB542:$BC542,0)),Complete)))</f>
        <v/>
      </c>
      <c r="AA542" s="27"/>
      <c r="AB542" s="10" t="str">
        <f t="shared" si="245"/>
        <v/>
      </c>
      <c r="AC542" s="10" t="str">
        <f>IF($AC$1=No,"",
IF(OR(BG542=FALSE,BH542=FALSE),"",
IF(AND(SUMPRODUCT(--(BI542:BI$1003=TRUE))=0,SUMPRODUCT(--(BJ542:BJ$1003=TRUE))=0),"",Incomplete)))</f>
        <v/>
      </c>
      <c r="AD542" s="10" t="str">
        <f t="shared" si="246"/>
        <v/>
      </c>
      <c r="AE542" s="10"/>
      <c r="AF542" s="10" t="str" cm="1">
        <f t="array" ref="AF542">IF(AF$1=No,"",IF(ISBLANK($A542)=TRUE,"",
IF(SUMPRODUCT(--('Section 11'!$C$4:$C$337=$A542))=0,Incomplete,Complete)))</f>
        <v/>
      </c>
      <c r="AG542" s="10" t="str">
        <f t="shared" si="247"/>
        <v/>
      </c>
      <c r="AH542" s="10" t="str">
        <f t="shared" si="248"/>
        <v/>
      </c>
      <c r="AI542" s="10" t="str">
        <f t="shared" si="249"/>
        <v/>
      </c>
      <c r="AJ542" s="10" t="str">
        <f t="shared" si="250"/>
        <v/>
      </c>
      <c r="AK542" s="10" t="str">
        <f t="shared" si="251"/>
        <v/>
      </c>
      <c r="AL542" s="10" t="str">
        <f t="shared" si="252"/>
        <v/>
      </c>
      <c r="AM542" s="10" t="str">
        <f t="shared" si="253"/>
        <v/>
      </c>
      <c r="AN542" s="10" t="str">
        <f t="shared" si="254"/>
        <v/>
      </c>
      <c r="AO542" s="10" t="str">
        <f t="shared" si="255"/>
        <v/>
      </c>
      <c r="AP542" s="10" t="str">
        <f t="shared" si="256"/>
        <v/>
      </c>
      <c r="AQ542" s="10" t="str">
        <f t="shared" si="257"/>
        <v/>
      </c>
      <c r="AR542" s="10" t="str">
        <f t="shared" si="258"/>
        <v/>
      </c>
      <c r="AS542" s="10" t="str">
        <f t="shared" si="259"/>
        <v/>
      </c>
      <c r="AT542" s="10" t="str">
        <f t="shared" si="260"/>
        <v/>
      </c>
      <c r="AU542" s="10" t="str">
        <f t="shared" si="261"/>
        <v/>
      </c>
      <c r="AV542" s="10" t="str">
        <f t="shared" si="262"/>
        <v/>
      </c>
      <c r="AW542" s="10" t="str">
        <f t="shared" si="263"/>
        <v/>
      </c>
      <c r="AX542" s="10" t="str">
        <f t="shared" si="264"/>
        <v/>
      </c>
      <c r="AY542" s="10" t="str">
        <f t="shared" si="265"/>
        <v/>
      </c>
      <c r="AZ542" s="10" t="str">
        <f t="shared" si="266"/>
        <v/>
      </c>
      <c r="BA542" s="10" t="str">
        <f t="shared" si="267"/>
        <v/>
      </c>
      <c r="BB542" s="10" t="str">
        <f t="shared" si="268"/>
        <v/>
      </c>
      <c r="BC542" s="10" t="str">
        <f t="shared" si="269"/>
        <v/>
      </c>
      <c r="BD542" s="10"/>
      <c r="BE542" s="10" t="str">
        <f t="shared" si="270"/>
        <v/>
      </c>
      <c r="BG542" s="10" t="b">
        <f t="shared" si="273"/>
        <v>1</v>
      </c>
      <c r="BH542" s="10" t="b">
        <f t="shared" si="271"/>
        <v>1</v>
      </c>
      <c r="BI542" s="10" t="b">
        <f t="shared" si="274"/>
        <v>0</v>
      </c>
      <c r="BJ542" s="10" t="b">
        <f t="shared" si="272"/>
        <v>0</v>
      </c>
    </row>
    <row r="543" spans="1:62" x14ac:dyDescent="0.35">
      <c r="A543" s="51"/>
      <c r="B543" s="28"/>
      <c r="C543" s="28" t="s">
        <v>4</v>
      </c>
      <c r="D543" s="28"/>
      <c r="E543" s="28" t="s">
        <v>4</v>
      </c>
      <c r="F543" s="28"/>
      <c r="G543" s="51" t="s">
        <v>4</v>
      </c>
      <c r="H543" s="28"/>
      <c r="I543" s="28" t="s">
        <v>4</v>
      </c>
      <c r="J543" s="28"/>
      <c r="K543" s="28" t="s">
        <v>4</v>
      </c>
      <c r="L543" s="28" t="s">
        <v>454</v>
      </c>
      <c r="M543" s="28"/>
      <c r="N543" s="28"/>
      <c r="O543" s="28" t="s">
        <v>4</v>
      </c>
      <c r="P543" s="51"/>
      <c r="Q543" s="28" t="s">
        <v>4</v>
      </c>
      <c r="R543" s="28"/>
      <c r="S543" s="28" t="s">
        <v>4</v>
      </c>
      <c r="T543" s="28"/>
      <c r="U543" s="28" t="s">
        <v>4</v>
      </c>
      <c r="V543" s="28"/>
      <c r="W543" s="28" t="s">
        <v>4</v>
      </c>
      <c r="X543" s="28"/>
      <c r="Y543" s="28" t="s">
        <v>4</v>
      </c>
      <c r="Z543" s="10" t="str">
        <f>IF(AND('Section 8'!$L$4=No,OR($BG543=FALSE,$BH543=FALSE)),Tab_NotReq,
IF(AND($A543="",$B543="",$D543="",$F543="",$H543="",$J543="",$P543="",$X543="",$AB543="",$AC543=""),"",
IF(COUNTIF($AB543:$BC543,Incomplete)&gt;=1,Incomplete_or_multiple_errors&amp;": "&amp;INDEX($AB$2:$BC$4,1,MATCH(Incomplete,$AB543:$BC543,0)),Complete)))</f>
        <v/>
      </c>
      <c r="AA543" s="27"/>
      <c r="AB543" s="10" t="str">
        <f t="shared" si="245"/>
        <v/>
      </c>
      <c r="AC543" s="10" t="str">
        <f>IF($AC$1=No,"",
IF(OR(BG543=FALSE,BH543=FALSE),"",
IF(AND(SUMPRODUCT(--(BI543:BI$1003=TRUE))=0,SUMPRODUCT(--(BJ543:BJ$1003=TRUE))=0),"",Incomplete)))</f>
        <v/>
      </c>
      <c r="AD543" s="10" t="str">
        <f t="shared" si="246"/>
        <v/>
      </c>
      <c r="AE543" s="10"/>
      <c r="AF543" s="10" t="str" cm="1">
        <f t="array" ref="AF543">IF(AF$1=No,"",IF(ISBLANK($A543)=TRUE,"",
IF(SUMPRODUCT(--('Section 11'!$C$4:$C$337=$A543))=0,Incomplete,Complete)))</f>
        <v/>
      </c>
      <c r="AG543" s="10" t="str">
        <f t="shared" si="247"/>
        <v/>
      </c>
      <c r="AH543" s="10" t="str">
        <f t="shared" si="248"/>
        <v/>
      </c>
      <c r="AI543" s="10" t="str">
        <f t="shared" si="249"/>
        <v/>
      </c>
      <c r="AJ543" s="10" t="str">
        <f t="shared" si="250"/>
        <v/>
      </c>
      <c r="AK543" s="10" t="str">
        <f t="shared" si="251"/>
        <v/>
      </c>
      <c r="AL543" s="10" t="str">
        <f t="shared" si="252"/>
        <v/>
      </c>
      <c r="AM543" s="10" t="str">
        <f t="shared" si="253"/>
        <v/>
      </c>
      <c r="AN543" s="10" t="str">
        <f t="shared" si="254"/>
        <v/>
      </c>
      <c r="AO543" s="10" t="str">
        <f t="shared" si="255"/>
        <v/>
      </c>
      <c r="AP543" s="10" t="str">
        <f t="shared" si="256"/>
        <v/>
      </c>
      <c r="AQ543" s="10" t="str">
        <f t="shared" si="257"/>
        <v/>
      </c>
      <c r="AR543" s="10" t="str">
        <f t="shared" si="258"/>
        <v/>
      </c>
      <c r="AS543" s="10" t="str">
        <f t="shared" si="259"/>
        <v/>
      </c>
      <c r="AT543" s="10" t="str">
        <f t="shared" si="260"/>
        <v/>
      </c>
      <c r="AU543" s="10" t="str">
        <f t="shared" si="261"/>
        <v/>
      </c>
      <c r="AV543" s="10" t="str">
        <f t="shared" si="262"/>
        <v/>
      </c>
      <c r="AW543" s="10" t="str">
        <f t="shared" si="263"/>
        <v/>
      </c>
      <c r="AX543" s="10" t="str">
        <f t="shared" si="264"/>
        <v/>
      </c>
      <c r="AY543" s="10" t="str">
        <f t="shared" si="265"/>
        <v/>
      </c>
      <c r="AZ543" s="10" t="str">
        <f t="shared" si="266"/>
        <v/>
      </c>
      <c r="BA543" s="10" t="str">
        <f t="shared" si="267"/>
        <v/>
      </c>
      <c r="BB543" s="10" t="str">
        <f t="shared" si="268"/>
        <v/>
      </c>
      <c r="BC543" s="10" t="str">
        <f t="shared" si="269"/>
        <v/>
      </c>
      <c r="BD543" s="10"/>
      <c r="BE543" s="10" t="str">
        <f t="shared" si="270"/>
        <v/>
      </c>
      <c r="BG543" s="10" t="b">
        <f t="shared" si="273"/>
        <v>1</v>
      </c>
      <c r="BH543" s="10" t="b">
        <f t="shared" si="271"/>
        <v>1</v>
      </c>
      <c r="BI543" s="10" t="b">
        <f t="shared" si="274"/>
        <v>0</v>
      </c>
      <c r="BJ543" s="10" t="b">
        <f t="shared" si="272"/>
        <v>0</v>
      </c>
    </row>
    <row r="544" spans="1:62" x14ac:dyDescent="0.35">
      <c r="A544" s="51"/>
      <c r="B544" s="28"/>
      <c r="C544" s="28" t="s">
        <v>4</v>
      </c>
      <c r="D544" s="28"/>
      <c r="E544" s="28" t="s">
        <v>4</v>
      </c>
      <c r="F544" s="28"/>
      <c r="G544" s="51" t="s">
        <v>4</v>
      </c>
      <c r="H544" s="28"/>
      <c r="I544" s="28" t="s">
        <v>4</v>
      </c>
      <c r="J544" s="28"/>
      <c r="K544" s="28" t="s">
        <v>4</v>
      </c>
      <c r="L544" s="28" t="s">
        <v>454</v>
      </c>
      <c r="M544" s="28"/>
      <c r="N544" s="28"/>
      <c r="O544" s="28" t="s">
        <v>4</v>
      </c>
      <c r="P544" s="51"/>
      <c r="Q544" s="28" t="s">
        <v>4</v>
      </c>
      <c r="R544" s="28"/>
      <c r="S544" s="28" t="s">
        <v>4</v>
      </c>
      <c r="T544" s="28"/>
      <c r="U544" s="28" t="s">
        <v>4</v>
      </c>
      <c r="V544" s="28"/>
      <c r="W544" s="28" t="s">
        <v>4</v>
      </c>
      <c r="X544" s="28"/>
      <c r="Y544" s="28" t="s">
        <v>4</v>
      </c>
      <c r="Z544" s="10" t="str">
        <f>IF(AND('Section 8'!$L$4=No,OR($BG544=FALSE,$BH544=FALSE)),Tab_NotReq,
IF(AND($A544="",$B544="",$D544="",$F544="",$H544="",$J544="",$P544="",$X544="",$AB544="",$AC544=""),"",
IF(COUNTIF($AB544:$BC544,Incomplete)&gt;=1,Incomplete_or_multiple_errors&amp;": "&amp;INDEX($AB$2:$BC$4,1,MATCH(Incomplete,$AB544:$BC544,0)),Complete)))</f>
        <v/>
      </c>
      <c r="AA544" s="27"/>
      <c r="AB544" s="10" t="str">
        <f t="shared" si="245"/>
        <v/>
      </c>
      <c r="AC544" s="10" t="str">
        <f>IF($AC$1=No,"",
IF(OR(BG544=FALSE,BH544=FALSE),"",
IF(AND(SUMPRODUCT(--(BI544:BI$1003=TRUE))=0,SUMPRODUCT(--(BJ544:BJ$1003=TRUE))=0),"",Incomplete)))</f>
        <v/>
      </c>
      <c r="AD544" s="10" t="str">
        <f t="shared" si="246"/>
        <v/>
      </c>
      <c r="AE544" s="10"/>
      <c r="AF544" s="10" t="str" cm="1">
        <f t="array" ref="AF544">IF(AF$1=No,"",IF(ISBLANK($A544)=TRUE,"",
IF(SUMPRODUCT(--('Section 11'!$C$4:$C$337=$A544))=0,Incomplete,Complete)))</f>
        <v/>
      </c>
      <c r="AG544" s="10" t="str">
        <f t="shared" si="247"/>
        <v/>
      </c>
      <c r="AH544" s="10" t="str">
        <f t="shared" si="248"/>
        <v/>
      </c>
      <c r="AI544" s="10" t="str">
        <f t="shared" si="249"/>
        <v/>
      </c>
      <c r="AJ544" s="10" t="str">
        <f t="shared" si="250"/>
        <v/>
      </c>
      <c r="AK544" s="10" t="str">
        <f t="shared" si="251"/>
        <v/>
      </c>
      <c r="AL544" s="10" t="str">
        <f t="shared" si="252"/>
        <v/>
      </c>
      <c r="AM544" s="10" t="str">
        <f t="shared" si="253"/>
        <v/>
      </c>
      <c r="AN544" s="10" t="str">
        <f t="shared" si="254"/>
        <v/>
      </c>
      <c r="AO544" s="10" t="str">
        <f t="shared" si="255"/>
        <v/>
      </c>
      <c r="AP544" s="10" t="str">
        <f t="shared" si="256"/>
        <v/>
      </c>
      <c r="AQ544" s="10" t="str">
        <f t="shared" si="257"/>
        <v/>
      </c>
      <c r="AR544" s="10" t="str">
        <f t="shared" si="258"/>
        <v/>
      </c>
      <c r="AS544" s="10" t="str">
        <f t="shared" si="259"/>
        <v/>
      </c>
      <c r="AT544" s="10" t="str">
        <f t="shared" si="260"/>
        <v/>
      </c>
      <c r="AU544" s="10" t="str">
        <f t="shared" si="261"/>
        <v/>
      </c>
      <c r="AV544" s="10" t="str">
        <f t="shared" si="262"/>
        <v/>
      </c>
      <c r="AW544" s="10" t="str">
        <f t="shared" si="263"/>
        <v/>
      </c>
      <c r="AX544" s="10" t="str">
        <f t="shared" si="264"/>
        <v/>
      </c>
      <c r="AY544" s="10" t="str">
        <f t="shared" si="265"/>
        <v/>
      </c>
      <c r="AZ544" s="10" t="str">
        <f t="shared" si="266"/>
        <v/>
      </c>
      <c r="BA544" s="10" t="str">
        <f t="shared" si="267"/>
        <v/>
      </c>
      <c r="BB544" s="10" t="str">
        <f t="shared" si="268"/>
        <v/>
      </c>
      <c r="BC544" s="10" t="str">
        <f t="shared" si="269"/>
        <v/>
      </c>
      <c r="BD544" s="10"/>
      <c r="BE544" s="10" t="str">
        <f t="shared" si="270"/>
        <v/>
      </c>
      <c r="BG544" s="10" t="b">
        <f t="shared" si="273"/>
        <v>1</v>
      </c>
      <c r="BH544" s="10" t="b">
        <f t="shared" si="271"/>
        <v>1</v>
      </c>
      <c r="BI544" s="10" t="b">
        <f t="shared" si="274"/>
        <v>0</v>
      </c>
      <c r="BJ544" s="10" t="b">
        <f t="shared" si="272"/>
        <v>0</v>
      </c>
    </row>
    <row r="545" spans="1:62" x14ac:dyDescent="0.35">
      <c r="A545" s="51"/>
      <c r="B545" s="28"/>
      <c r="C545" s="28" t="s">
        <v>4</v>
      </c>
      <c r="D545" s="28"/>
      <c r="E545" s="28" t="s">
        <v>4</v>
      </c>
      <c r="F545" s="28"/>
      <c r="G545" s="51" t="s">
        <v>4</v>
      </c>
      <c r="H545" s="28"/>
      <c r="I545" s="28" t="s">
        <v>4</v>
      </c>
      <c r="J545" s="28"/>
      <c r="K545" s="28" t="s">
        <v>4</v>
      </c>
      <c r="L545" s="28" t="s">
        <v>454</v>
      </c>
      <c r="M545" s="28"/>
      <c r="N545" s="28"/>
      <c r="O545" s="28" t="s">
        <v>4</v>
      </c>
      <c r="P545" s="51"/>
      <c r="Q545" s="28" t="s">
        <v>4</v>
      </c>
      <c r="R545" s="28"/>
      <c r="S545" s="28" t="s">
        <v>4</v>
      </c>
      <c r="T545" s="28"/>
      <c r="U545" s="28" t="s">
        <v>4</v>
      </c>
      <c r="V545" s="28"/>
      <c r="W545" s="28" t="s">
        <v>4</v>
      </c>
      <c r="X545" s="28"/>
      <c r="Y545" s="28" t="s">
        <v>4</v>
      </c>
      <c r="Z545" s="10" t="str">
        <f>IF(AND('Section 8'!$L$4=No,OR($BG545=FALSE,$BH545=FALSE)),Tab_NotReq,
IF(AND($A545="",$B545="",$D545="",$F545="",$H545="",$J545="",$P545="",$X545="",$AB545="",$AC545=""),"",
IF(COUNTIF($AB545:$BC545,Incomplete)&gt;=1,Incomplete_or_multiple_errors&amp;": "&amp;INDEX($AB$2:$BC$4,1,MATCH(Incomplete,$AB545:$BC545,0)),Complete)))</f>
        <v/>
      </c>
      <c r="AA545" s="27"/>
      <c r="AB545" s="10" t="str">
        <f t="shared" si="245"/>
        <v/>
      </c>
      <c r="AC545" s="10" t="str">
        <f>IF($AC$1=No,"",
IF(OR(BG545=FALSE,BH545=FALSE),"",
IF(AND(SUMPRODUCT(--(BI545:BI$1003=TRUE))=0,SUMPRODUCT(--(BJ545:BJ$1003=TRUE))=0),"",Incomplete)))</f>
        <v/>
      </c>
      <c r="AD545" s="10" t="str">
        <f t="shared" si="246"/>
        <v/>
      </c>
      <c r="AE545" s="10"/>
      <c r="AF545" s="10" t="str" cm="1">
        <f t="array" ref="AF545">IF(AF$1=No,"",IF(ISBLANK($A545)=TRUE,"",
IF(SUMPRODUCT(--('Section 11'!$C$4:$C$337=$A545))=0,Incomplete,Complete)))</f>
        <v/>
      </c>
      <c r="AG545" s="10" t="str">
        <f t="shared" si="247"/>
        <v/>
      </c>
      <c r="AH545" s="10" t="str">
        <f t="shared" si="248"/>
        <v/>
      </c>
      <c r="AI545" s="10" t="str">
        <f t="shared" si="249"/>
        <v/>
      </c>
      <c r="AJ545" s="10" t="str">
        <f t="shared" si="250"/>
        <v/>
      </c>
      <c r="AK545" s="10" t="str">
        <f t="shared" si="251"/>
        <v/>
      </c>
      <c r="AL545" s="10" t="str">
        <f t="shared" si="252"/>
        <v/>
      </c>
      <c r="AM545" s="10" t="str">
        <f t="shared" si="253"/>
        <v/>
      </c>
      <c r="AN545" s="10" t="str">
        <f t="shared" si="254"/>
        <v/>
      </c>
      <c r="AO545" s="10" t="str">
        <f t="shared" si="255"/>
        <v/>
      </c>
      <c r="AP545" s="10" t="str">
        <f t="shared" si="256"/>
        <v/>
      </c>
      <c r="AQ545" s="10" t="str">
        <f t="shared" si="257"/>
        <v/>
      </c>
      <c r="AR545" s="10" t="str">
        <f t="shared" si="258"/>
        <v/>
      </c>
      <c r="AS545" s="10" t="str">
        <f t="shared" si="259"/>
        <v/>
      </c>
      <c r="AT545" s="10" t="str">
        <f t="shared" si="260"/>
        <v/>
      </c>
      <c r="AU545" s="10" t="str">
        <f t="shared" si="261"/>
        <v/>
      </c>
      <c r="AV545" s="10" t="str">
        <f t="shared" si="262"/>
        <v/>
      </c>
      <c r="AW545" s="10" t="str">
        <f t="shared" si="263"/>
        <v/>
      </c>
      <c r="AX545" s="10" t="str">
        <f t="shared" si="264"/>
        <v/>
      </c>
      <c r="AY545" s="10" t="str">
        <f t="shared" si="265"/>
        <v/>
      </c>
      <c r="AZ545" s="10" t="str">
        <f t="shared" si="266"/>
        <v/>
      </c>
      <c r="BA545" s="10" t="str">
        <f t="shared" si="267"/>
        <v/>
      </c>
      <c r="BB545" s="10" t="str">
        <f t="shared" si="268"/>
        <v/>
      </c>
      <c r="BC545" s="10" t="str">
        <f t="shared" si="269"/>
        <v/>
      </c>
      <c r="BD545" s="10"/>
      <c r="BE545" s="10" t="str">
        <f t="shared" si="270"/>
        <v/>
      </c>
      <c r="BG545" s="10" t="b">
        <f t="shared" si="273"/>
        <v>1</v>
      </c>
      <c r="BH545" s="10" t="b">
        <f t="shared" si="271"/>
        <v>1</v>
      </c>
      <c r="BI545" s="10" t="b">
        <f t="shared" si="274"/>
        <v>0</v>
      </c>
      <c r="BJ545" s="10" t="b">
        <f t="shared" si="272"/>
        <v>0</v>
      </c>
    </row>
    <row r="546" spans="1:62" x14ac:dyDescent="0.35">
      <c r="A546" s="51"/>
      <c r="B546" s="28"/>
      <c r="C546" s="28" t="s">
        <v>4</v>
      </c>
      <c r="D546" s="28"/>
      <c r="E546" s="28" t="s">
        <v>4</v>
      </c>
      <c r="F546" s="28"/>
      <c r="G546" s="51" t="s">
        <v>4</v>
      </c>
      <c r="H546" s="28"/>
      <c r="I546" s="28" t="s">
        <v>4</v>
      </c>
      <c r="J546" s="28"/>
      <c r="K546" s="28" t="s">
        <v>4</v>
      </c>
      <c r="L546" s="28" t="s">
        <v>454</v>
      </c>
      <c r="M546" s="28"/>
      <c r="N546" s="28"/>
      <c r="O546" s="28" t="s">
        <v>4</v>
      </c>
      <c r="P546" s="51"/>
      <c r="Q546" s="28" t="s">
        <v>4</v>
      </c>
      <c r="R546" s="28"/>
      <c r="S546" s="28" t="s">
        <v>4</v>
      </c>
      <c r="T546" s="28"/>
      <c r="U546" s="28" t="s">
        <v>4</v>
      </c>
      <c r="V546" s="28"/>
      <c r="W546" s="28" t="s">
        <v>4</v>
      </c>
      <c r="X546" s="28"/>
      <c r="Y546" s="28" t="s">
        <v>4</v>
      </c>
      <c r="Z546" s="10" t="str">
        <f>IF(AND('Section 8'!$L$4=No,OR($BG546=FALSE,$BH546=FALSE)),Tab_NotReq,
IF(AND($A546="",$B546="",$D546="",$F546="",$H546="",$J546="",$P546="",$X546="",$AB546="",$AC546=""),"",
IF(COUNTIF($AB546:$BC546,Incomplete)&gt;=1,Incomplete_or_multiple_errors&amp;": "&amp;INDEX($AB$2:$BC$4,1,MATCH(Incomplete,$AB546:$BC546,0)),Complete)))</f>
        <v/>
      </c>
      <c r="AA546" s="27"/>
      <c r="AB546" s="10" t="str">
        <f t="shared" si="245"/>
        <v/>
      </c>
      <c r="AC546" s="10" t="str">
        <f>IF($AC$1=No,"",
IF(OR(BG546=FALSE,BH546=FALSE),"",
IF(AND(SUMPRODUCT(--(BI546:BI$1003=TRUE))=0,SUMPRODUCT(--(BJ546:BJ$1003=TRUE))=0),"",Incomplete)))</f>
        <v/>
      </c>
      <c r="AD546" s="10" t="str">
        <f t="shared" si="246"/>
        <v/>
      </c>
      <c r="AE546" s="10"/>
      <c r="AF546" s="10" t="str" cm="1">
        <f t="array" ref="AF546">IF(AF$1=No,"",IF(ISBLANK($A546)=TRUE,"",
IF(SUMPRODUCT(--('Section 11'!$C$4:$C$337=$A546))=0,Incomplete,Complete)))</f>
        <v/>
      </c>
      <c r="AG546" s="10" t="str">
        <f t="shared" si="247"/>
        <v/>
      </c>
      <c r="AH546" s="10" t="str">
        <f t="shared" si="248"/>
        <v/>
      </c>
      <c r="AI546" s="10" t="str">
        <f t="shared" si="249"/>
        <v/>
      </c>
      <c r="AJ546" s="10" t="str">
        <f t="shared" si="250"/>
        <v/>
      </c>
      <c r="AK546" s="10" t="str">
        <f t="shared" si="251"/>
        <v/>
      </c>
      <c r="AL546" s="10" t="str">
        <f t="shared" si="252"/>
        <v/>
      </c>
      <c r="AM546" s="10" t="str">
        <f t="shared" si="253"/>
        <v/>
      </c>
      <c r="AN546" s="10" t="str">
        <f t="shared" si="254"/>
        <v/>
      </c>
      <c r="AO546" s="10" t="str">
        <f t="shared" si="255"/>
        <v/>
      </c>
      <c r="AP546" s="10" t="str">
        <f t="shared" si="256"/>
        <v/>
      </c>
      <c r="AQ546" s="10" t="str">
        <f t="shared" si="257"/>
        <v/>
      </c>
      <c r="AR546" s="10" t="str">
        <f t="shared" si="258"/>
        <v/>
      </c>
      <c r="AS546" s="10" t="str">
        <f t="shared" si="259"/>
        <v/>
      </c>
      <c r="AT546" s="10" t="str">
        <f t="shared" si="260"/>
        <v/>
      </c>
      <c r="AU546" s="10" t="str">
        <f t="shared" si="261"/>
        <v/>
      </c>
      <c r="AV546" s="10" t="str">
        <f t="shared" si="262"/>
        <v/>
      </c>
      <c r="AW546" s="10" t="str">
        <f t="shared" si="263"/>
        <v/>
      </c>
      <c r="AX546" s="10" t="str">
        <f t="shared" si="264"/>
        <v/>
      </c>
      <c r="AY546" s="10" t="str">
        <f t="shared" si="265"/>
        <v/>
      </c>
      <c r="AZ546" s="10" t="str">
        <f t="shared" si="266"/>
        <v/>
      </c>
      <c r="BA546" s="10" t="str">
        <f t="shared" si="267"/>
        <v/>
      </c>
      <c r="BB546" s="10" t="str">
        <f t="shared" si="268"/>
        <v/>
      </c>
      <c r="BC546" s="10" t="str">
        <f t="shared" si="269"/>
        <v/>
      </c>
      <c r="BD546" s="10"/>
      <c r="BE546" s="10" t="str">
        <f t="shared" si="270"/>
        <v/>
      </c>
      <c r="BG546" s="10" t="b">
        <f t="shared" si="273"/>
        <v>1</v>
      </c>
      <c r="BH546" s="10" t="b">
        <f t="shared" si="271"/>
        <v>1</v>
      </c>
      <c r="BI546" s="10" t="b">
        <f t="shared" si="274"/>
        <v>0</v>
      </c>
      <c r="BJ546" s="10" t="b">
        <f t="shared" si="272"/>
        <v>0</v>
      </c>
    </row>
    <row r="547" spans="1:62" x14ac:dyDescent="0.35">
      <c r="A547" s="51"/>
      <c r="B547" s="28"/>
      <c r="C547" s="28" t="s">
        <v>4</v>
      </c>
      <c r="D547" s="28"/>
      <c r="E547" s="28" t="s">
        <v>4</v>
      </c>
      <c r="F547" s="28"/>
      <c r="G547" s="51" t="s">
        <v>4</v>
      </c>
      <c r="H547" s="28"/>
      <c r="I547" s="28" t="s">
        <v>4</v>
      </c>
      <c r="J547" s="28"/>
      <c r="K547" s="28" t="s">
        <v>4</v>
      </c>
      <c r="L547" s="28" t="s">
        <v>454</v>
      </c>
      <c r="M547" s="28"/>
      <c r="N547" s="28"/>
      <c r="O547" s="28" t="s">
        <v>4</v>
      </c>
      <c r="P547" s="51"/>
      <c r="Q547" s="28" t="s">
        <v>4</v>
      </c>
      <c r="R547" s="28"/>
      <c r="S547" s="28" t="s">
        <v>4</v>
      </c>
      <c r="T547" s="28"/>
      <c r="U547" s="28" t="s">
        <v>4</v>
      </c>
      <c r="V547" s="28"/>
      <c r="W547" s="28" t="s">
        <v>4</v>
      </c>
      <c r="X547" s="28"/>
      <c r="Y547" s="28" t="s">
        <v>4</v>
      </c>
      <c r="Z547" s="10" t="str">
        <f>IF(AND('Section 8'!$L$4=No,OR($BG547=FALSE,$BH547=FALSE)),Tab_NotReq,
IF(AND($A547="",$B547="",$D547="",$F547="",$H547="",$J547="",$P547="",$X547="",$AB547="",$AC547=""),"",
IF(COUNTIF($AB547:$BC547,Incomplete)&gt;=1,Incomplete_or_multiple_errors&amp;": "&amp;INDEX($AB$2:$BC$4,1,MATCH(Incomplete,$AB547:$BC547,0)),Complete)))</f>
        <v/>
      </c>
      <c r="AA547" s="27"/>
      <c r="AB547" s="10" t="str">
        <f t="shared" si="245"/>
        <v/>
      </c>
      <c r="AC547" s="10" t="str">
        <f>IF($AC$1=No,"",
IF(OR(BG547=FALSE,BH547=FALSE),"",
IF(AND(SUMPRODUCT(--(BI547:BI$1003=TRUE))=0,SUMPRODUCT(--(BJ547:BJ$1003=TRUE))=0),"",Incomplete)))</f>
        <v/>
      </c>
      <c r="AD547" s="10" t="str">
        <f t="shared" si="246"/>
        <v/>
      </c>
      <c r="AE547" s="10"/>
      <c r="AF547" s="10" t="str" cm="1">
        <f t="array" ref="AF547">IF(AF$1=No,"",IF(ISBLANK($A547)=TRUE,"",
IF(SUMPRODUCT(--('Section 11'!$C$4:$C$337=$A547))=0,Incomplete,Complete)))</f>
        <v/>
      </c>
      <c r="AG547" s="10" t="str">
        <f t="shared" si="247"/>
        <v/>
      </c>
      <c r="AH547" s="10" t="str">
        <f t="shared" si="248"/>
        <v/>
      </c>
      <c r="AI547" s="10" t="str">
        <f t="shared" si="249"/>
        <v/>
      </c>
      <c r="AJ547" s="10" t="str">
        <f t="shared" si="250"/>
        <v/>
      </c>
      <c r="AK547" s="10" t="str">
        <f t="shared" si="251"/>
        <v/>
      </c>
      <c r="AL547" s="10" t="str">
        <f t="shared" si="252"/>
        <v/>
      </c>
      <c r="AM547" s="10" t="str">
        <f t="shared" si="253"/>
        <v/>
      </c>
      <c r="AN547" s="10" t="str">
        <f t="shared" si="254"/>
        <v/>
      </c>
      <c r="AO547" s="10" t="str">
        <f t="shared" si="255"/>
        <v/>
      </c>
      <c r="AP547" s="10" t="str">
        <f t="shared" si="256"/>
        <v/>
      </c>
      <c r="AQ547" s="10" t="str">
        <f t="shared" si="257"/>
        <v/>
      </c>
      <c r="AR547" s="10" t="str">
        <f t="shared" si="258"/>
        <v/>
      </c>
      <c r="AS547" s="10" t="str">
        <f t="shared" si="259"/>
        <v/>
      </c>
      <c r="AT547" s="10" t="str">
        <f t="shared" si="260"/>
        <v/>
      </c>
      <c r="AU547" s="10" t="str">
        <f t="shared" si="261"/>
        <v/>
      </c>
      <c r="AV547" s="10" t="str">
        <f t="shared" si="262"/>
        <v/>
      </c>
      <c r="AW547" s="10" t="str">
        <f t="shared" si="263"/>
        <v/>
      </c>
      <c r="AX547" s="10" t="str">
        <f t="shared" si="264"/>
        <v/>
      </c>
      <c r="AY547" s="10" t="str">
        <f t="shared" si="265"/>
        <v/>
      </c>
      <c r="AZ547" s="10" t="str">
        <f t="shared" si="266"/>
        <v/>
      </c>
      <c r="BA547" s="10" t="str">
        <f t="shared" si="267"/>
        <v/>
      </c>
      <c r="BB547" s="10" t="str">
        <f t="shared" si="268"/>
        <v/>
      </c>
      <c r="BC547" s="10" t="str">
        <f t="shared" si="269"/>
        <v/>
      </c>
      <c r="BD547" s="10"/>
      <c r="BE547" s="10" t="str">
        <f t="shared" si="270"/>
        <v/>
      </c>
      <c r="BG547" s="10" t="b">
        <f t="shared" si="273"/>
        <v>1</v>
      </c>
      <c r="BH547" s="10" t="b">
        <f t="shared" si="271"/>
        <v>1</v>
      </c>
      <c r="BI547" s="10" t="b">
        <f t="shared" si="274"/>
        <v>0</v>
      </c>
      <c r="BJ547" s="10" t="b">
        <f t="shared" si="272"/>
        <v>0</v>
      </c>
    </row>
    <row r="548" spans="1:62" x14ac:dyDescent="0.35">
      <c r="A548" s="51"/>
      <c r="B548" s="28"/>
      <c r="C548" s="28" t="s">
        <v>4</v>
      </c>
      <c r="D548" s="28"/>
      <c r="E548" s="28" t="s">
        <v>4</v>
      </c>
      <c r="F548" s="28"/>
      <c r="G548" s="51" t="s">
        <v>4</v>
      </c>
      <c r="H548" s="28"/>
      <c r="I548" s="28" t="s">
        <v>4</v>
      </c>
      <c r="J548" s="28"/>
      <c r="K548" s="28" t="s">
        <v>4</v>
      </c>
      <c r="L548" s="28" t="s">
        <v>454</v>
      </c>
      <c r="M548" s="28"/>
      <c r="N548" s="28"/>
      <c r="O548" s="28" t="s">
        <v>4</v>
      </c>
      <c r="P548" s="51"/>
      <c r="Q548" s="28" t="s">
        <v>4</v>
      </c>
      <c r="R548" s="28"/>
      <c r="S548" s="28" t="s">
        <v>4</v>
      </c>
      <c r="T548" s="28"/>
      <c r="U548" s="28" t="s">
        <v>4</v>
      </c>
      <c r="V548" s="28"/>
      <c r="W548" s="28" t="s">
        <v>4</v>
      </c>
      <c r="X548" s="28"/>
      <c r="Y548" s="28" t="s">
        <v>4</v>
      </c>
      <c r="Z548" s="10" t="str">
        <f>IF(AND('Section 8'!$L$4=No,OR($BG548=FALSE,$BH548=FALSE)),Tab_NotReq,
IF(AND($A548="",$B548="",$D548="",$F548="",$H548="",$J548="",$P548="",$X548="",$AB548="",$AC548=""),"",
IF(COUNTIF($AB548:$BC548,Incomplete)&gt;=1,Incomplete_or_multiple_errors&amp;": "&amp;INDEX($AB$2:$BC$4,1,MATCH(Incomplete,$AB548:$BC548,0)),Complete)))</f>
        <v/>
      </c>
      <c r="AA548" s="27"/>
      <c r="AB548" s="10" t="str">
        <f t="shared" si="245"/>
        <v/>
      </c>
      <c r="AC548" s="10" t="str">
        <f>IF($AC$1=No,"",
IF(OR(BG548=FALSE,BH548=FALSE),"",
IF(AND(SUMPRODUCT(--(BI548:BI$1003=TRUE))=0,SUMPRODUCT(--(BJ548:BJ$1003=TRUE))=0),"",Incomplete)))</f>
        <v/>
      </c>
      <c r="AD548" s="10" t="str">
        <f t="shared" si="246"/>
        <v/>
      </c>
      <c r="AE548" s="10"/>
      <c r="AF548" s="10" t="str" cm="1">
        <f t="array" ref="AF548">IF(AF$1=No,"",IF(ISBLANK($A548)=TRUE,"",
IF(SUMPRODUCT(--('Section 11'!$C$4:$C$337=$A548))=0,Incomplete,Complete)))</f>
        <v/>
      </c>
      <c r="AG548" s="10" t="str">
        <f t="shared" si="247"/>
        <v/>
      </c>
      <c r="AH548" s="10" t="str">
        <f t="shared" si="248"/>
        <v/>
      </c>
      <c r="AI548" s="10" t="str">
        <f t="shared" si="249"/>
        <v/>
      </c>
      <c r="AJ548" s="10" t="str">
        <f t="shared" si="250"/>
        <v/>
      </c>
      <c r="AK548" s="10" t="str">
        <f t="shared" si="251"/>
        <v/>
      </c>
      <c r="AL548" s="10" t="str">
        <f t="shared" si="252"/>
        <v/>
      </c>
      <c r="AM548" s="10" t="str">
        <f t="shared" si="253"/>
        <v/>
      </c>
      <c r="AN548" s="10" t="str">
        <f t="shared" si="254"/>
        <v/>
      </c>
      <c r="AO548" s="10" t="str">
        <f t="shared" si="255"/>
        <v/>
      </c>
      <c r="AP548" s="10" t="str">
        <f t="shared" si="256"/>
        <v/>
      </c>
      <c r="AQ548" s="10" t="str">
        <f t="shared" si="257"/>
        <v/>
      </c>
      <c r="AR548" s="10" t="str">
        <f t="shared" si="258"/>
        <v/>
      </c>
      <c r="AS548" s="10" t="str">
        <f t="shared" si="259"/>
        <v/>
      </c>
      <c r="AT548" s="10" t="str">
        <f t="shared" si="260"/>
        <v/>
      </c>
      <c r="AU548" s="10" t="str">
        <f t="shared" si="261"/>
        <v/>
      </c>
      <c r="AV548" s="10" t="str">
        <f t="shared" si="262"/>
        <v/>
      </c>
      <c r="AW548" s="10" t="str">
        <f t="shared" si="263"/>
        <v/>
      </c>
      <c r="AX548" s="10" t="str">
        <f t="shared" si="264"/>
        <v/>
      </c>
      <c r="AY548" s="10" t="str">
        <f t="shared" si="265"/>
        <v/>
      </c>
      <c r="AZ548" s="10" t="str">
        <f t="shared" si="266"/>
        <v/>
      </c>
      <c r="BA548" s="10" t="str">
        <f t="shared" si="267"/>
        <v/>
      </c>
      <c r="BB548" s="10" t="str">
        <f t="shared" si="268"/>
        <v/>
      </c>
      <c r="BC548" s="10" t="str">
        <f t="shared" si="269"/>
        <v/>
      </c>
      <c r="BD548" s="10"/>
      <c r="BE548" s="10" t="str">
        <f t="shared" si="270"/>
        <v/>
      </c>
      <c r="BG548" s="10" t="b">
        <f t="shared" si="273"/>
        <v>1</v>
      </c>
      <c r="BH548" s="10" t="b">
        <f t="shared" si="271"/>
        <v>1</v>
      </c>
      <c r="BI548" s="10" t="b">
        <f t="shared" si="274"/>
        <v>0</v>
      </c>
      <c r="BJ548" s="10" t="b">
        <f t="shared" si="272"/>
        <v>0</v>
      </c>
    </row>
    <row r="549" spans="1:62" x14ac:dyDescent="0.35">
      <c r="A549" s="51"/>
      <c r="B549" s="28"/>
      <c r="C549" s="28" t="s">
        <v>4</v>
      </c>
      <c r="D549" s="28"/>
      <c r="E549" s="28" t="s">
        <v>4</v>
      </c>
      <c r="F549" s="28"/>
      <c r="G549" s="51" t="s">
        <v>4</v>
      </c>
      <c r="H549" s="28"/>
      <c r="I549" s="28" t="s">
        <v>4</v>
      </c>
      <c r="J549" s="28"/>
      <c r="K549" s="28" t="s">
        <v>4</v>
      </c>
      <c r="L549" s="28" t="s">
        <v>454</v>
      </c>
      <c r="M549" s="28"/>
      <c r="N549" s="28"/>
      <c r="O549" s="28" t="s">
        <v>4</v>
      </c>
      <c r="P549" s="51"/>
      <c r="Q549" s="28" t="s">
        <v>4</v>
      </c>
      <c r="R549" s="28"/>
      <c r="S549" s="28" t="s">
        <v>4</v>
      </c>
      <c r="T549" s="28"/>
      <c r="U549" s="28" t="s">
        <v>4</v>
      </c>
      <c r="V549" s="28"/>
      <c r="W549" s="28" t="s">
        <v>4</v>
      </c>
      <c r="X549" s="28"/>
      <c r="Y549" s="28" t="s">
        <v>4</v>
      </c>
      <c r="Z549" s="10" t="str">
        <f>IF(AND('Section 8'!$L$4=No,OR($BG549=FALSE,$BH549=FALSE)),Tab_NotReq,
IF(AND($A549="",$B549="",$D549="",$F549="",$H549="",$J549="",$P549="",$X549="",$AB549="",$AC549=""),"",
IF(COUNTIF($AB549:$BC549,Incomplete)&gt;=1,Incomplete_or_multiple_errors&amp;": "&amp;INDEX($AB$2:$BC$4,1,MATCH(Incomplete,$AB549:$BC549,0)),Complete)))</f>
        <v/>
      </c>
      <c r="AA549" s="27"/>
      <c r="AB549" s="10" t="str">
        <f t="shared" si="245"/>
        <v/>
      </c>
      <c r="AC549" s="10" t="str">
        <f>IF($AC$1=No,"",
IF(OR(BG549=FALSE,BH549=FALSE),"",
IF(AND(SUMPRODUCT(--(BI549:BI$1003=TRUE))=0,SUMPRODUCT(--(BJ549:BJ$1003=TRUE))=0),"",Incomplete)))</f>
        <v/>
      </c>
      <c r="AD549" s="10" t="str">
        <f t="shared" si="246"/>
        <v/>
      </c>
      <c r="AE549" s="10"/>
      <c r="AF549" s="10" t="str" cm="1">
        <f t="array" ref="AF549">IF(AF$1=No,"",IF(ISBLANK($A549)=TRUE,"",
IF(SUMPRODUCT(--('Section 11'!$C$4:$C$337=$A549))=0,Incomplete,Complete)))</f>
        <v/>
      </c>
      <c r="AG549" s="10" t="str">
        <f t="shared" si="247"/>
        <v/>
      </c>
      <c r="AH549" s="10" t="str">
        <f t="shared" si="248"/>
        <v/>
      </c>
      <c r="AI549" s="10" t="str">
        <f t="shared" si="249"/>
        <v/>
      </c>
      <c r="AJ549" s="10" t="str">
        <f t="shared" si="250"/>
        <v/>
      </c>
      <c r="AK549" s="10" t="str">
        <f t="shared" si="251"/>
        <v/>
      </c>
      <c r="AL549" s="10" t="str">
        <f t="shared" si="252"/>
        <v/>
      </c>
      <c r="AM549" s="10" t="str">
        <f t="shared" si="253"/>
        <v/>
      </c>
      <c r="AN549" s="10" t="str">
        <f t="shared" si="254"/>
        <v/>
      </c>
      <c r="AO549" s="10" t="str">
        <f t="shared" si="255"/>
        <v/>
      </c>
      <c r="AP549" s="10" t="str">
        <f t="shared" si="256"/>
        <v/>
      </c>
      <c r="AQ549" s="10" t="str">
        <f t="shared" si="257"/>
        <v/>
      </c>
      <c r="AR549" s="10" t="str">
        <f t="shared" si="258"/>
        <v/>
      </c>
      <c r="AS549" s="10" t="str">
        <f t="shared" si="259"/>
        <v/>
      </c>
      <c r="AT549" s="10" t="str">
        <f t="shared" si="260"/>
        <v/>
      </c>
      <c r="AU549" s="10" t="str">
        <f t="shared" si="261"/>
        <v/>
      </c>
      <c r="AV549" s="10" t="str">
        <f t="shared" si="262"/>
        <v/>
      </c>
      <c r="AW549" s="10" t="str">
        <f t="shared" si="263"/>
        <v/>
      </c>
      <c r="AX549" s="10" t="str">
        <f t="shared" si="264"/>
        <v/>
      </c>
      <c r="AY549" s="10" t="str">
        <f t="shared" si="265"/>
        <v/>
      </c>
      <c r="AZ549" s="10" t="str">
        <f t="shared" si="266"/>
        <v/>
      </c>
      <c r="BA549" s="10" t="str">
        <f t="shared" si="267"/>
        <v/>
      </c>
      <c r="BB549" s="10" t="str">
        <f t="shared" si="268"/>
        <v/>
      </c>
      <c r="BC549" s="10" t="str">
        <f t="shared" si="269"/>
        <v/>
      </c>
      <c r="BD549" s="10"/>
      <c r="BE549" s="10" t="str">
        <f t="shared" si="270"/>
        <v/>
      </c>
      <c r="BG549" s="10" t="b">
        <f t="shared" si="273"/>
        <v>1</v>
      </c>
      <c r="BH549" s="10" t="b">
        <f t="shared" si="271"/>
        <v>1</v>
      </c>
      <c r="BI549" s="10" t="b">
        <f t="shared" si="274"/>
        <v>0</v>
      </c>
      <c r="BJ549" s="10" t="b">
        <f t="shared" si="272"/>
        <v>0</v>
      </c>
    </row>
    <row r="550" spans="1:62" x14ac:dyDescent="0.35">
      <c r="A550" s="51"/>
      <c r="B550" s="28"/>
      <c r="C550" s="28" t="s">
        <v>4</v>
      </c>
      <c r="D550" s="28"/>
      <c r="E550" s="28" t="s">
        <v>4</v>
      </c>
      <c r="F550" s="28"/>
      <c r="G550" s="51" t="s">
        <v>4</v>
      </c>
      <c r="H550" s="28"/>
      <c r="I550" s="28" t="s">
        <v>4</v>
      </c>
      <c r="J550" s="28"/>
      <c r="K550" s="28" t="s">
        <v>4</v>
      </c>
      <c r="L550" s="28" t="s">
        <v>454</v>
      </c>
      <c r="M550" s="28"/>
      <c r="N550" s="28"/>
      <c r="O550" s="28" t="s">
        <v>4</v>
      </c>
      <c r="P550" s="51"/>
      <c r="Q550" s="28" t="s">
        <v>4</v>
      </c>
      <c r="R550" s="28"/>
      <c r="S550" s="28" t="s">
        <v>4</v>
      </c>
      <c r="T550" s="28"/>
      <c r="U550" s="28" t="s">
        <v>4</v>
      </c>
      <c r="V550" s="28"/>
      <c r="W550" s="28" t="s">
        <v>4</v>
      </c>
      <c r="X550" s="28"/>
      <c r="Y550" s="28" t="s">
        <v>4</v>
      </c>
      <c r="Z550" s="10" t="str">
        <f>IF(AND('Section 8'!$L$4=No,OR($BG550=FALSE,$BH550=FALSE)),Tab_NotReq,
IF(AND($A550="",$B550="",$D550="",$F550="",$H550="",$J550="",$P550="",$X550="",$AB550="",$AC550=""),"",
IF(COUNTIF($AB550:$BC550,Incomplete)&gt;=1,Incomplete_or_multiple_errors&amp;": "&amp;INDEX($AB$2:$BC$4,1,MATCH(Incomplete,$AB550:$BC550,0)),Complete)))</f>
        <v/>
      </c>
      <c r="AA550" s="27"/>
      <c r="AB550" s="10" t="str">
        <f t="shared" si="245"/>
        <v/>
      </c>
      <c r="AC550" s="10" t="str">
        <f>IF($AC$1=No,"",
IF(OR(BG550=FALSE,BH550=FALSE),"",
IF(AND(SUMPRODUCT(--(BI550:BI$1003=TRUE))=0,SUMPRODUCT(--(BJ550:BJ$1003=TRUE))=0),"",Incomplete)))</f>
        <v/>
      </c>
      <c r="AD550" s="10" t="str">
        <f t="shared" si="246"/>
        <v/>
      </c>
      <c r="AE550" s="10"/>
      <c r="AF550" s="10" t="str" cm="1">
        <f t="array" ref="AF550">IF(AF$1=No,"",IF(ISBLANK($A550)=TRUE,"",
IF(SUMPRODUCT(--('Section 11'!$C$4:$C$337=$A550))=0,Incomplete,Complete)))</f>
        <v/>
      </c>
      <c r="AG550" s="10" t="str">
        <f t="shared" si="247"/>
        <v/>
      </c>
      <c r="AH550" s="10" t="str">
        <f t="shared" si="248"/>
        <v/>
      </c>
      <c r="AI550" s="10" t="str">
        <f t="shared" si="249"/>
        <v/>
      </c>
      <c r="AJ550" s="10" t="str">
        <f t="shared" si="250"/>
        <v/>
      </c>
      <c r="AK550" s="10" t="str">
        <f t="shared" si="251"/>
        <v/>
      </c>
      <c r="AL550" s="10" t="str">
        <f t="shared" si="252"/>
        <v/>
      </c>
      <c r="AM550" s="10" t="str">
        <f t="shared" si="253"/>
        <v/>
      </c>
      <c r="AN550" s="10" t="str">
        <f t="shared" si="254"/>
        <v/>
      </c>
      <c r="AO550" s="10" t="str">
        <f t="shared" si="255"/>
        <v/>
      </c>
      <c r="AP550" s="10" t="str">
        <f t="shared" si="256"/>
        <v/>
      </c>
      <c r="AQ550" s="10" t="str">
        <f t="shared" si="257"/>
        <v/>
      </c>
      <c r="AR550" s="10" t="str">
        <f t="shared" si="258"/>
        <v/>
      </c>
      <c r="AS550" s="10" t="str">
        <f t="shared" si="259"/>
        <v/>
      </c>
      <c r="AT550" s="10" t="str">
        <f t="shared" si="260"/>
        <v/>
      </c>
      <c r="AU550" s="10" t="str">
        <f t="shared" si="261"/>
        <v/>
      </c>
      <c r="AV550" s="10" t="str">
        <f t="shared" si="262"/>
        <v/>
      </c>
      <c r="AW550" s="10" t="str">
        <f t="shared" si="263"/>
        <v/>
      </c>
      <c r="AX550" s="10" t="str">
        <f t="shared" si="264"/>
        <v/>
      </c>
      <c r="AY550" s="10" t="str">
        <f t="shared" si="265"/>
        <v/>
      </c>
      <c r="AZ550" s="10" t="str">
        <f t="shared" si="266"/>
        <v/>
      </c>
      <c r="BA550" s="10" t="str">
        <f t="shared" si="267"/>
        <v/>
      </c>
      <c r="BB550" s="10" t="str">
        <f t="shared" si="268"/>
        <v/>
      </c>
      <c r="BC550" s="10" t="str">
        <f t="shared" si="269"/>
        <v/>
      </c>
      <c r="BD550" s="10"/>
      <c r="BE550" s="10" t="str">
        <f t="shared" si="270"/>
        <v/>
      </c>
      <c r="BG550" s="10" t="b">
        <f t="shared" si="273"/>
        <v>1</v>
      </c>
      <c r="BH550" s="10" t="b">
        <f t="shared" si="271"/>
        <v>1</v>
      </c>
      <c r="BI550" s="10" t="b">
        <f t="shared" si="274"/>
        <v>0</v>
      </c>
      <c r="BJ550" s="10" t="b">
        <f t="shared" si="272"/>
        <v>0</v>
      </c>
    </row>
    <row r="551" spans="1:62" x14ac:dyDescent="0.35">
      <c r="A551" s="51"/>
      <c r="B551" s="28"/>
      <c r="C551" s="28" t="s">
        <v>4</v>
      </c>
      <c r="D551" s="28"/>
      <c r="E551" s="28" t="s">
        <v>4</v>
      </c>
      <c r="F551" s="28"/>
      <c r="G551" s="51" t="s">
        <v>4</v>
      </c>
      <c r="H551" s="28"/>
      <c r="I551" s="28" t="s">
        <v>4</v>
      </c>
      <c r="J551" s="28"/>
      <c r="K551" s="28" t="s">
        <v>4</v>
      </c>
      <c r="L551" s="28" t="s">
        <v>454</v>
      </c>
      <c r="M551" s="28"/>
      <c r="N551" s="28"/>
      <c r="O551" s="28" t="s">
        <v>4</v>
      </c>
      <c r="P551" s="51"/>
      <c r="Q551" s="28" t="s">
        <v>4</v>
      </c>
      <c r="R551" s="28"/>
      <c r="S551" s="28" t="s">
        <v>4</v>
      </c>
      <c r="T551" s="28"/>
      <c r="U551" s="28" t="s">
        <v>4</v>
      </c>
      <c r="V551" s="28"/>
      <c r="W551" s="28" t="s">
        <v>4</v>
      </c>
      <c r="X551" s="28"/>
      <c r="Y551" s="28" t="s">
        <v>4</v>
      </c>
      <c r="Z551" s="10" t="str">
        <f>IF(AND('Section 8'!$L$4=No,OR($BG551=FALSE,$BH551=FALSE)),Tab_NotReq,
IF(AND($A551="",$B551="",$D551="",$F551="",$H551="",$J551="",$P551="",$X551="",$AB551="",$AC551=""),"",
IF(COUNTIF($AB551:$BC551,Incomplete)&gt;=1,Incomplete_or_multiple_errors&amp;": "&amp;INDEX($AB$2:$BC$4,1,MATCH(Incomplete,$AB551:$BC551,0)),Complete)))</f>
        <v/>
      </c>
      <c r="AA551" s="27"/>
      <c r="AB551" s="10" t="str">
        <f t="shared" si="245"/>
        <v/>
      </c>
      <c r="AC551" s="10" t="str">
        <f>IF($AC$1=No,"",
IF(OR(BG551=FALSE,BH551=FALSE),"",
IF(AND(SUMPRODUCT(--(BI551:BI$1003=TRUE))=0,SUMPRODUCT(--(BJ551:BJ$1003=TRUE))=0),"",Incomplete)))</f>
        <v/>
      </c>
      <c r="AD551" s="10" t="str">
        <f t="shared" si="246"/>
        <v/>
      </c>
      <c r="AE551" s="10"/>
      <c r="AF551" s="10" t="str" cm="1">
        <f t="array" ref="AF551">IF(AF$1=No,"",IF(ISBLANK($A551)=TRUE,"",
IF(SUMPRODUCT(--('Section 11'!$C$4:$C$337=$A551))=0,Incomplete,Complete)))</f>
        <v/>
      </c>
      <c r="AG551" s="10" t="str">
        <f t="shared" si="247"/>
        <v/>
      </c>
      <c r="AH551" s="10" t="str">
        <f t="shared" si="248"/>
        <v/>
      </c>
      <c r="AI551" s="10" t="str">
        <f t="shared" si="249"/>
        <v/>
      </c>
      <c r="AJ551" s="10" t="str">
        <f t="shared" si="250"/>
        <v/>
      </c>
      <c r="AK551" s="10" t="str">
        <f t="shared" si="251"/>
        <v/>
      </c>
      <c r="AL551" s="10" t="str">
        <f t="shared" si="252"/>
        <v/>
      </c>
      <c r="AM551" s="10" t="str">
        <f t="shared" si="253"/>
        <v/>
      </c>
      <c r="AN551" s="10" t="str">
        <f t="shared" si="254"/>
        <v/>
      </c>
      <c r="AO551" s="10" t="str">
        <f t="shared" si="255"/>
        <v/>
      </c>
      <c r="AP551" s="10" t="str">
        <f t="shared" si="256"/>
        <v/>
      </c>
      <c r="AQ551" s="10" t="str">
        <f t="shared" si="257"/>
        <v/>
      </c>
      <c r="AR551" s="10" t="str">
        <f t="shared" si="258"/>
        <v/>
      </c>
      <c r="AS551" s="10" t="str">
        <f t="shared" si="259"/>
        <v/>
      </c>
      <c r="AT551" s="10" t="str">
        <f t="shared" si="260"/>
        <v/>
      </c>
      <c r="AU551" s="10" t="str">
        <f t="shared" si="261"/>
        <v/>
      </c>
      <c r="AV551" s="10" t="str">
        <f t="shared" si="262"/>
        <v/>
      </c>
      <c r="AW551" s="10" t="str">
        <f t="shared" si="263"/>
        <v/>
      </c>
      <c r="AX551" s="10" t="str">
        <f t="shared" si="264"/>
        <v/>
      </c>
      <c r="AY551" s="10" t="str">
        <f t="shared" si="265"/>
        <v/>
      </c>
      <c r="AZ551" s="10" t="str">
        <f t="shared" si="266"/>
        <v/>
      </c>
      <c r="BA551" s="10" t="str">
        <f t="shared" si="267"/>
        <v/>
      </c>
      <c r="BB551" s="10" t="str">
        <f t="shared" si="268"/>
        <v/>
      </c>
      <c r="BC551" s="10" t="str">
        <f t="shared" si="269"/>
        <v/>
      </c>
      <c r="BD551" s="10"/>
      <c r="BE551" s="10" t="str">
        <f t="shared" si="270"/>
        <v/>
      </c>
      <c r="BG551" s="10" t="b">
        <f t="shared" si="273"/>
        <v>1</v>
      </c>
      <c r="BH551" s="10" t="b">
        <f t="shared" si="271"/>
        <v>1</v>
      </c>
      <c r="BI551" s="10" t="b">
        <f t="shared" si="274"/>
        <v>0</v>
      </c>
      <c r="BJ551" s="10" t="b">
        <f t="shared" si="272"/>
        <v>0</v>
      </c>
    </row>
    <row r="552" spans="1:62" x14ac:dyDescent="0.35">
      <c r="A552" s="51"/>
      <c r="B552" s="28"/>
      <c r="C552" s="28" t="s">
        <v>4</v>
      </c>
      <c r="D552" s="28"/>
      <c r="E552" s="28" t="s">
        <v>4</v>
      </c>
      <c r="F552" s="28"/>
      <c r="G552" s="51" t="s">
        <v>4</v>
      </c>
      <c r="H552" s="28"/>
      <c r="I552" s="28" t="s">
        <v>4</v>
      </c>
      <c r="J552" s="28"/>
      <c r="K552" s="28" t="s">
        <v>4</v>
      </c>
      <c r="L552" s="28" t="s">
        <v>454</v>
      </c>
      <c r="M552" s="28"/>
      <c r="N552" s="28"/>
      <c r="O552" s="28" t="s">
        <v>4</v>
      </c>
      <c r="P552" s="51"/>
      <c r="Q552" s="28" t="s">
        <v>4</v>
      </c>
      <c r="R552" s="28"/>
      <c r="S552" s="28" t="s">
        <v>4</v>
      </c>
      <c r="T552" s="28"/>
      <c r="U552" s="28" t="s">
        <v>4</v>
      </c>
      <c r="V552" s="28"/>
      <c r="W552" s="28" t="s">
        <v>4</v>
      </c>
      <c r="X552" s="28"/>
      <c r="Y552" s="28" t="s">
        <v>4</v>
      </c>
      <c r="Z552" s="10" t="str">
        <f>IF(AND('Section 8'!$L$4=No,OR($BG552=FALSE,$BH552=FALSE)),Tab_NotReq,
IF(AND($A552="",$B552="",$D552="",$F552="",$H552="",$J552="",$P552="",$X552="",$AB552="",$AC552=""),"",
IF(COUNTIF($AB552:$BC552,Incomplete)&gt;=1,Incomplete_or_multiple_errors&amp;": "&amp;INDEX($AB$2:$BC$4,1,MATCH(Incomplete,$AB552:$BC552,0)),Complete)))</f>
        <v/>
      </c>
      <c r="AA552" s="27"/>
      <c r="AB552" s="10" t="str">
        <f t="shared" si="245"/>
        <v/>
      </c>
      <c r="AC552" s="10" t="str">
        <f>IF($AC$1=No,"",
IF(OR(BG552=FALSE,BH552=FALSE),"",
IF(AND(SUMPRODUCT(--(BI552:BI$1003=TRUE))=0,SUMPRODUCT(--(BJ552:BJ$1003=TRUE))=0),"",Incomplete)))</f>
        <v/>
      </c>
      <c r="AD552" s="10" t="str">
        <f t="shared" si="246"/>
        <v/>
      </c>
      <c r="AE552" s="10"/>
      <c r="AF552" s="10" t="str" cm="1">
        <f t="array" ref="AF552">IF(AF$1=No,"",IF(ISBLANK($A552)=TRUE,"",
IF(SUMPRODUCT(--('Section 11'!$C$4:$C$337=$A552))=0,Incomplete,Complete)))</f>
        <v/>
      </c>
      <c r="AG552" s="10" t="str">
        <f t="shared" si="247"/>
        <v/>
      </c>
      <c r="AH552" s="10" t="str">
        <f t="shared" si="248"/>
        <v/>
      </c>
      <c r="AI552" s="10" t="str">
        <f t="shared" si="249"/>
        <v/>
      </c>
      <c r="AJ552" s="10" t="str">
        <f t="shared" si="250"/>
        <v/>
      </c>
      <c r="AK552" s="10" t="str">
        <f t="shared" si="251"/>
        <v/>
      </c>
      <c r="AL552" s="10" t="str">
        <f t="shared" si="252"/>
        <v/>
      </c>
      <c r="AM552" s="10" t="str">
        <f t="shared" si="253"/>
        <v/>
      </c>
      <c r="AN552" s="10" t="str">
        <f t="shared" si="254"/>
        <v/>
      </c>
      <c r="AO552" s="10" t="str">
        <f t="shared" si="255"/>
        <v/>
      </c>
      <c r="AP552" s="10" t="str">
        <f t="shared" si="256"/>
        <v/>
      </c>
      <c r="AQ552" s="10" t="str">
        <f t="shared" si="257"/>
        <v/>
      </c>
      <c r="AR552" s="10" t="str">
        <f t="shared" si="258"/>
        <v/>
      </c>
      <c r="AS552" s="10" t="str">
        <f t="shared" si="259"/>
        <v/>
      </c>
      <c r="AT552" s="10" t="str">
        <f t="shared" si="260"/>
        <v/>
      </c>
      <c r="AU552" s="10" t="str">
        <f t="shared" si="261"/>
        <v/>
      </c>
      <c r="AV552" s="10" t="str">
        <f t="shared" si="262"/>
        <v/>
      </c>
      <c r="AW552" s="10" t="str">
        <f t="shared" si="263"/>
        <v/>
      </c>
      <c r="AX552" s="10" t="str">
        <f t="shared" si="264"/>
        <v/>
      </c>
      <c r="AY552" s="10" t="str">
        <f t="shared" si="265"/>
        <v/>
      </c>
      <c r="AZ552" s="10" t="str">
        <f t="shared" si="266"/>
        <v/>
      </c>
      <c r="BA552" s="10" t="str">
        <f t="shared" si="267"/>
        <v/>
      </c>
      <c r="BB552" s="10" t="str">
        <f t="shared" si="268"/>
        <v/>
      </c>
      <c r="BC552" s="10" t="str">
        <f t="shared" si="269"/>
        <v/>
      </c>
      <c r="BD552" s="10"/>
      <c r="BE552" s="10" t="str">
        <f t="shared" si="270"/>
        <v/>
      </c>
      <c r="BG552" s="10" t="b">
        <f t="shared" si="273"/>
        <v>1</v>
      </c>
      <c r="BH552" s="10" t="b">
        <f t="shared" si="271"/>
        <v>1</v>
      </c>
      <c r="BI552" s="10" t="b">
        <f t="shared" si="274"/>
        <v>0</v>
      </c>
      <c r="BJ552" s="10" t="b">
        <f t="shared" si="272"/>
        <v>0</v>
      </c>
    </row>
    <row r="553" spans="1:62" x14ac:dyDescent="0.35">
      <c r="A553" s="51"/>
      <c r="B553" s="28"/>
      <c r="C553" s="28" t="s">
        <v>4</v>
      </c>
      <c r="D553" s="28"/>
      <c r="E553" s="28" t="s">
        <v>4</v>
      </c>
      <c r="F553" s="28"/>
      <c r="G553" s="51" t="s">
        <v>4</v>
      </c>
      <c r="H553" s="28"/>
      <c r="I553" s="28" t="s">
        <v>4</v>
      </c>
      <c r="J553" s="28"/>
      <c r="K553" s="28" t="s">
        <v>4</v>
      </c>
      <c r="L553" s="28" t="s">
        <v>454</v>
      </c>
      <c r="M553" s="28"/>
      <c r="N553" s="28"/>
      <c r="O553" s="28" t="s">
        <v>4</v>
      </c>
      <c r="P553" s="51"/>
      <c r="Q553" s="28" t="s">
        <v>4</v>
      </c>
      <c r="R553" s="28"/>
      <c r="S553" s="28" t="s">
        <v>4</v>
      </c>
      <c r="T553" s="28"/>
      <c r="U553" s="28" t="s">
        <v>4</v>
      </c>
      <c r="V553" s="28"/>
      <c r="W553" s="28" t="s">
        <v>4</v>
      </c>
      <c r="X553" s="28"/>
      <c r="Y553" s="28" t="s">
        <v>4</v>
      </c>
      <c r="Z553" s="10" t="str">
        <f>IF(AND('Section 8'!$L$4=No,OR($BG553=FALSE,$BH553=FALSE)),Tab_NotReq,
IF(AND($A553="",$B553="",$D553="",$F553="",$H553="",$J553="",$P553="",$X553="",$AB553="",$AC553=""),"",
IF(COUNTIF($AB553:$BC553,Incomplete)&gt;=1,Incomplete_or_multiple_errors&amp;": "&amp;INDEX($AB$2:$BC$4,1,MATCH(Incomplete,$AB553:$BC553,0)),Complete)))</f>
        <v/>
      </c>
      <c r="AA553" s="27"/>
      <c r="AB553" s="10" t="str">
        <f t="shared" si="245"/>
        <v/>
      </c>
      <c r="AC553" s="10" t="str">
        <f>IF($AC$1=No,"",
IF(OR(BG553=FALSE,BH553=FALSE),"",
IF(AND(SUMPRODUCT(--(BI553:BI$1003=TRUE))=0,SUMPRODUCT(--(BJ553:BJ$1003=TRUE))=0),"",Incomplete)))</f>
        <v/>
      </c>
      <c r="AD553" s="10" t="str">
        <f t="shared" si="246"/>
        <v/>
      </c>
      <c r="AE553" s="10"/>
      <c r="AF553" s="10" t="str" cm="1">
        <f t="array" ref="AF553">IF(AF$1=No,"",IF(ISBLANK($A553)=TRUE,"",
IF(SUMPRODUCT(--('Section 11'!$C$4:$C$337=$A553))=0,Incomplete,Complete)))</f>
        <v/>
      </c>
      <c r="AG553" s="10" t="str">
        <f t="shared" si="247"/>
        <v/>
      </c>
      <c r="AH553" s="10" t="str">
        <f t="shared" si="248"/>
        <v/>
      </c>
      <c r="AI553" s="10" t="str">
        <f t="shared" si="249"/>
        <v/>
      </c>
      <c r="AJ553" s="10" t="str">
        <f t="shared" si="250"/>
        <v/>
      </c>
      <c r="AK553" s="10" t="str">
        <f t="shared" si="251"/>
        <v/>
      </c>
      <c r="AL553" s="10" t="str">
        <f t="shared" si="252"/>
        <v/>
      </c>
      <c r="AM553" s="10" t="str">
        <f t="shared" si="253"/>
        <v/>
      </c>
      <c r="AN553" s="10" t="str">
        <f t="shared" si="254"/>
        <v/>
      </c>
      <c r="AO553" s="10" t="str">
        <f t="shared" si="255"/>
        <v/>
      </c>
      <c r="AP553" s="10" t="str">
        <f t="shared" si="256"/>
        <v/>
      </c>
      <c r="AQ553" s="10" t="str">
        <f t="shared" si="257"/>
        <v/>
      </c>
      <c r="AR553" s="10" t="str">
        <f t="shared" si="258"/>
        <v/>
      </c>
      <c r="AS553" s="10" t="str">
        <f t="shared" si="259"/>
        <v/>
      </c>
      <c r="AT553" s="10" t="str">
        <f t="shared" si="260"/>
        <v/>
      </c>
      <c r="AU553" s="10" t="str">
        <f t="shared" si="261"/>
        <v/>
      </c>
      <c r="AV553" s="10" t="str">
        <f t="shared" si="262"/>
        <v/>
      </c>
      <c r="AW553" s="10" t="str">
        <f t="shared" si="263"/>
        <v/>
      </c>
      <c r="AX553" s="10" t="str">
        <f t="shared" si="264"/>
        <v/>
      </c>
      <c r="AY553" s="10" t="str">
        <f t="shared" si="265"/>
        <v/>
      </c>
      <c r="AZ553" s="10" t="str">
        <f t="shared" si="266"/>
        <v/>
      </c>
      <c r="BA553" s="10" t="str">
        <f t="shared" si="267"/>
        <v/>
      </c>
      <c r="BB553" s="10" t="str">
        <f t="shared" si="268"/>
        <v/>
      </c>
      <c r="BC553" s="10" t="str">
        <f t="shared" si="269"/>
        <v/>
      </c>
      <c r="BD553" s="10"/>
      <c r="BE553" s="10" t="str">
        <f t="shared" si="270"/>
        <v/>
      </c>
      <c r="BG553" s="10" t="b">
        <f t="shared" si="273"/>
        <v>1</v>
      </c>
      <c r="BH553" s="10" t="b">
        <f t="shared" si="271"/>
        <v>1</v>
      </c>
      <c r="BI553" s="10" t="b">
        <f t="shared" si="274"/>
        <v>0</v>
      </c>
      <c r="BJ553" s="10" t="b">
        <f t="shared" si="272"/>
        <v>0</v>
      </c>
    </row>
    <row r="554" spans="1:62" x14ac:dyDescent="0.35">
      <c r="A554" s="51"/>
      <c r="B554" s="28"/>
      <c r="C554" s="28" t="s">
        <v>4</v>
      </c>
      <c r="D554" s="28"/>
      <c r="E554" s="28" t="s">
        <v>4</v>
      </c>
      <c r="F554" s="28"/>
      <c r="G554" s="51" t="s">
        <v>4</v>
      </c>
      <c r="H554" s="28"/>
      <c r="I554" s="28" t="s">
        <v>4</v>
      </c>
      <c r="J554" s="28"/>
      <c r="K554" s="28" t="s">
        <v>4</v>
      </c>
      <c r="L554" s="28" t="s">
        <v>454</v>
      </c>
      <c r="M554" s="28"/>
      <c r="N554" s="28"/>
      <c r="O554" s="28" t="s">
        <v>4</v>
      </c>
      <c r="P554" s="51"/>
      <c r="Q554" s="28" t="s">
        <v>4</v>
      </c>
      <c r="R554" s="28"/>
      <c r="S554" s="28" t="s">
        <v>4</v>
      </c>
      <c r="T554" s="28"/>
      <c r="U554" s="28" t="s">
        <v>4</v>
      </c>
      <c r="V554" s="28"/>
      <c r="W554" s="28" t="s">
        <v>4</v>
      </c>
      <c r="X554" s="28"/>
      <c r="Y554" s="28" t="s">
        <v>4</v>
      </c>
      <c r="Z554" s="10" t="str">
        <f>IF(AND('Section 8'!$L$4=No,OR($BG554=FALSE,$BH554=FALSE)),Tab_NotReq,
IF(AND($A554="",$B554="",$D554="",$F554="",$H554="",$J554="",$P554="",$X554="",$AB554="",$AC554=""),"",
IF(COUNTIF($AB554:$BC554,Incomplete)&gt;=1,Incomplete_or_multiple_errors&amp;": "&amp;INDEX($AB$2:$BC$4,1,MATCH(Incomplete,$AB554:$BC554,0)),Complete)))</f>
        <v/>
      </c>
      <c r="AA554" s="27"/>
      <c r="AB554" s="10" t="str">
        <f t="shared" si="245"/>
        <v/>
      </c>
      <c r="AC554" s="10" t="str">
        <f>IF($AC$1=No,"",
IF(OR(BG554=FALSE,BH554=FALSE),"",
IF(AND(SUMPRODUCT(--(BI554:BI$1003=TRUE))=0,SUMPRODUCT(--(BJ554:BJ$1003=TRUE))=0),"",Incomplete)))</f>
        <v/>
      </c>
      <c r="AD554" s="10" t="str">
        <f t="shared" si="246"/>
        <v/>
      </c>
      <c r="AE554" s="10"/>
      <c r="AF554" s="10" t="str" cm="1">
        <f t="array" ref="AF554">IF(AF$1=No,"",IF(ISBLANK($A554)=TRUE,"",
IF(SUMPRODUCT(--('Section 11'!$C$4:$C$337=$A554))=0,Incomplete,Complete)))</f>
        <v/>
      </c>
      <c r="AG554" s="10" t="str">
        <f t="shared" si="247"/>
        <v/>
      </c>
      <c r="AH554" s="10" t="str">
        <f t="shared" si="248"/>
        <v/>
      </c>
      <c r="AI554" s="10" t="str">
        <f t="shared" si="249"/>
        <v/>
      </c>
      <c r="AJ554" s="10" t="str">
        <f t="shared" si="250"/>
        <v/>
      </c>
      <c r="AK554" s="10" t="str">
        <f t="shared" si="251"/>
        <v/>
      </c>
      <c r="AL554" s="10" t="str">
        <f t="shared" si="252"/>
        <v/>
      </c>
      <c r="AM554" s="10" t="str">
        <f t="shared" si="253"/>
        <v/>
      </c>
      <c r="AN554" s="10" t="str">
        <f t="shared" si="254"/>
        <v/>
      </c>
      <c r="AO554" s="10" t="str">
        <f t="shared" si="255"/>
        <v/>
      </c>
      <c r="AP554" s="10" t="str">
        <f t="shared" si="256"/>
        <v/>
      </c>
      <c r="AQ554" s="10" t="str">
        <f t="shared" si="257"/>
        <v/>
      </c>
      <c r="AR554" s="10" t="str">
        <f t="shared" si="258"/>
        <v/>
      </c>
      <c r="AS554" s="10" t="str">
        <f t="shared" si="259"/>
        <v/>
      </c>
      <c r="AT554" s="10" t="str">
        <f t="shared" si="260"/>
        <v/>
      </c>
      <c r="AU554" s="10" t="str">
        <f t="shared" si="261"/>
        <v/>
      </c>
      <c r="AV554" s="10" t="str">
        <f t="shared" si="262"/>
        <v/>
      </c>
      <c r="AW554" s="10" t="str">
        <f t="shared" si="263"/>
        <v/>
      </c>
      <c r="AX554" s="10" t="str">
        <f t="shared" si="264"/>
        <v/>
      </c>
      <c r="AY554" s="10" t="str">
        <f t="shared" si="265"/>
        <v/>
      </c>
      <c r="AZ554" s="10" t="str">
        <f t="shared" si="266"/>
        <v/>
      </c>
      <c r="BA554" s="10" t="str">
        <f t="shared" si="267"/>
        <v/>
      </c>
      <c r="BB554" s="10" t="str">
        <f t="shared" si="268"/>
        <v/>
      </c>
      <c r="BC554" s="10" t="str">
        <f t="shared" si="269"/>
        <v/>
      </c>
      <c r="BD554" s="10"/>
      <c r="BE554" s="10" t="str">
        <f t="shared" si="270"/>
        <v/>
      </c>
      <c r="BG554" s="10" t="b">
        <f t="shared" si="273"/>
        <v>1</v>
      </c>
      <c r="BH554" s="10" t="b">
        <f t="shared" si="271"/>
        <v>1</v>
      </c>
      <c r="BI554" s="10" t="b">
        <f t="shared" si="274"/>
        <v>0</v>
      </c>
      <c r="BJ554" s="10" t="b">
        <f t="shared" si="272"/>
        <v>0</v>
      </c>
    </row>
    <row r="555" spans="1:62" x14ac:dyDescent="0.35">
      <c r="A555" s="51"/>
      <c r="B555" s="28"/>
      <c r="C555" s="28" t="s">
        <v>4</v>
      </c>
      <c r="D555" s="28"/>
      <c r="E555" s="28" t="s">
        <v>4</v>
      </c>
      <c r="F555" s="28"/>
      <c r="G555" s="51" t="s">
        <v>4</v>
      </c>
      <c r="H555" s="28"/>
      <c r="I555" s="28" t="s">
        <v>4</v>
      </c>
      <c r="J555" s="28"/>
      <c r="K555" s="28" t="s">
        <v>4</v>
      </c>
      <c r="L555" s="28" t="s">
        <v>454</v>
      </c>
      <c r="M555" s="28"/>
      <c r="N555" s="28"/>
      <c r="O555" s="28" t="s">
        <v>4</v>
      </c>
      <c r="P555" s="51"/>
      <c r="Q555" s="28" t="s">
        <v>4</v>
      </c>
      <c r="R555" s="28"/>
      <c r="S555" s="28" t="s">
        <v>4</v>
      </c>
      <c r="T555" s="28"/>
      <c r="U555" s="28" t="s">
        <v>4</v>
      </c>
      <c r="V555" s="28"/>
      <c r="W555" s="28" t="s">
        <v>4</v>
      </c>
      <c r="X555" s="28"/>
      <c r="Y555" s="28" t="s">
        <v>4</v>
      </c>
      <c r="Z555" s="10" t="str">
        <f>IF(AND('Section 8'!$L$4=No,OR($BG555=FALSE,$BH555=FALSE)),Tab_NotReq,
IF(AND($A555="",$B555="",$D555="",$F555="",$H555="",$J555="",$P555="",$X555="",$AB555="",$AC555=""),"",
IF(COUNTIF($AB555:$BC555,Incomplete)&gt;=1,Incomplete_or_multiple_errors&amp;": "&amp;INDEX($AB$2:$BC$4,1,MATCH(Incomplete,$AB555:$BC555,0)),Complete)))</f>
        <v/>
      </c>
      <c r="AA555" s="27"/>
      <c r="AB555" s="10" t="str">
        <f t="shared" si="245"/>
        <v/>
      </c>
      <c r="AC555" s="10" t="str">
        <f>IF($AC$1=No,"",
IF(OR(BG555=FALSE,BH555=FALSE),"",
IF(AND(SUMPRODUCT(--(BI555:BI$1003=TRUE))=0,SUMPRODUCT(--(BJ555:BJ$1003=TRUE))=0),"",Incomplete)))</f>
        <v/>
      </c>
      <c r="AD555" s="10" t="str">
        <f t="shared" si="246"/>
        <v/>
      </c>
      <c r="AE555" s="10"/>
      <c r="AF555" s="10" t="str" cm="1">
        <f t="array" ref="AF555">IF(AF$1=No,"",IF(ISBLANK($A555)=TRUE,"",
IF(SUMPRODUCT(--('Section 11'!$C$4:$C$337=$A555))=0,Incomplete,Complete)))</f>
        <v/>
      </c>
      <c r="AG555" s="10" t="str">
        <f t="shared" si="247"/>
        <v/>
      </c>
      <c r="AH555" s="10" t="str">
        <f t="shared" si="248"/>
        <v/>
      </c>
      <c r="AI555" s="10" t="str">
        <f t="shared" si="249"/>
        <v/>
      </c>
      <c r="AJ555" s="10" t="str">
        <f t="shared" si="250"/>
        <v/>
      </c>
      <c r="AK555" s="10" t="str">
        <f t="shared" si="251"/>
        <v/>
      </c>
      <c r="AL555" s="10" t="str">
        <f t="shared" si="252"/>
        <v/>
      </c>
      <c r="AM555" s="10" t="str">
        <f t="shared" si="253"/>
        <v/>
      </c>
      <c r="AN555" s="10" t="str">
        <f t="shared" si="254"/>
        <v/>
      </c>
      <c r="AO555" s="10" t="str">
        <f t="shared" si="255"/>
        <v/>
      </c>
      <c r="AP555" s="10" t="str">
        <f t="shared" si="256"/>
        <v/>
      </c>
      <c r="AQ555" s="10" t="str">
        <f t="shared" si="257"/>
        <v/>
      </c>
      <c r="AR555" s="10" t="str">
        <f t="shared" si="258"/>
        <v/>
      </c>
      <c r="AS555" s="10" t="str">
        <f t="shared" si="259"/>
        <v/>
      </c>
      <c r="AT555" s="10" t="str">
        <f t="shared" si="260"/>
        <v/>
      </c>
      <c r="AU555" s="10" t="str">
        <f t="shared" si="261"/>
        <v/>
      </c>
      <c r="AV555" s="10" t="str">
        <f t="shared" si="262"/>
        <v/>
      </c>
      <c r="AW555" s="10" t="str">
        <f t="shared" si="263"/>
        <v/>
      </c>
      <c r="AX555" s="10" t="str">
        <f t="shared" si="264"/>
        <v/>
      </c>
      <c r="AY555" s="10" t="str">
        <f t="shared" si="265"/>
        <v/>
      </c>
      <c r="AZ555" s="10" t="str">
        <f t="shared" si="266"/>
        <v/>
      </c>
      <c r="BA555" s="10" t="str">
        <f t="shared" si="267"/>
        <v/>
      </c>
      <c r="BB555" s="10" t="str">
        <f t="shared" si="268"/>
        <v/>
      </c>
      <c r="BC555" s="10" t="str">
        <f t="shared" si="269"/>
        <v/>
      </c>
      <c r="BD555" s="10"/>
      <c r="BE555" s="10" t="str">
        <f t="shared" si="270"/>
        <v/>
      </c>
      <c r="BG555" s="10" t="b">
        <f t="shared" si="273"/>
        <v>1</v>
      </c>
      <c r="BH555" s="10" t="b">
        <f t="shared" si="271"/>
        <v>1</v>
      </c>
      <c r="BI555" s="10" t="b">
        <f t="shared" si="274"/>
        <v>0</v>
      </c>
      <c r="BJ555" s="10" t="b">
        <f t="shared" si="272"/>
        <v>0</v>
      </c>
    </row>
    <row r="556" spans="1:62" x14ac:dyDescent="0.35">
      <c r="A556" s="51"/>
      <c r="B556" s="28"/>
      <c r="C556" s="28" t="s">
        <v>4</v>
      </c>
      <c r="D556" s="28"/>
      <c r="E556" s="28" t="s">
        <v>4</v>
      </c>
      <c r="F556" s="28"/>
      <c r="G556" s="51" t="s">
        <v>4</v>
      </c>
      <c r="H556" s="28"/>
      <c r="I556" s="28" t="s">
        <v>4</v>
      </c>
      <c r="J556" s="28"/>
      <c r="K556" s="28" t="s">
        <v>4</v>
      </c>
      <c r="L556" s="28" t="s">
        <v>454</v>
      </c>
      <c r="M556" s="28"/>
      <c r="N556" s="28"/>
      <c r="O556" s="28" t="s">
        <v>4</v>
      </c>
      <c r="P556" s="51"/>
      <c r="Q556" s="28" t="s">
        <v>4</v>
      </c>
      <c r="R556" s="28"/>
      <c r="S556" s="28" t="s">
        <v>4</v>
      </c>
      <c r="T556" s="28"/>
      <c r="U556" s="28" t="s">
        <v>4</v>
      </c>
      <c r="V556" s="28"/>
      <c r="W556" s="28" t="s">
        <v>4</v>
      </c>
      <c r="X556" s="28"/>
      <c r="Y556" s="28" t="s">
        <v>4</v>
      </c>
      <c r="Z556" s="10" t="str">
        <f>IF(AND('Section 8'!$L$4=No,OR($BG556=FALSE,$BH556=FALSE)),Tab_NotReq,
IF(AND($A556="",$B556="",$D556="",$F556="",$H556="",$J556="",$P556="",$X556="",$AB556="",$AC556=""),"",
IF(COUNTIF($AB556:$BC556,Incomplete)&gt;=1,Incomplete_or_multiple_errors&amp;": "&amp;INDEX($AB$2:$BC$4,1,MATCH(Incomplete,$AB556:$BC556,0)),Complete)))</f>
        <v/>
      </c>
      <c r="AA556" s="27"/>
      <c r="AB556" s="10" t="str">
        <f t="shared" si="245"/>
        <v/>
      </c>
      <c r="AC556" s="10" t="str">
        <f>IF($AC$1=No,"",
IF(OR(BG556=FALSE,BH556=FALSE),"",
IF(AND(SUMPRODUCT(--(BI556:BI$1003=TRUE))=0,SUMPRODUCT(--(BJ556:BJ$1003=TRUE))=0),"",Incomplete)))</f>
        <v/>
      </c>
      <c r="AD556" s="10" t="str">
        <f t="shared" si="246"/>
        <v/>
      </c>
      <c r="AE556" s="10"/>
      <c r="AF556" s="10" t="str" cm="1">
        <f t="array" ref="AF556">IF(AF$1=No,"",IF(ISBLANK($A556)=TRUE,"",
IF(SUMPRODUCT(--('Section 11'!$C$4:$C$337=$A556))=0,Incomplete,Complete)))</f>
        <v/>
      </c>
      <c r="AG556" s="10" t="str">
        <f t="shared" si="247"/>
        <v/>
      </c>
      <c r="AH556" s="10" t="str">
        <f t="shared" si="248"/>
        <v/>
      </c>
      <c r="AI556" s="10" t="str">
        <f t="shared" si="249"/>
        <v/>
      </c>
      <c r="AJ556" s="10" t="str">
        <f t="shared" si="250"/>
        <v/>
      </c>
      <c r="AK556" s="10" t="str">
        <f t="shared" si="251"/>
        <v/>
      </c>
      <c r="AL556" s="10" t="str">
        <f t="shared" si="252"/>
        <v/>
      </c>
      <c r="AM556" s="10" t="str">
        <f t="shared" si="253"/>
        <v/>
      </c>
      <c r="AN556" s="10" t="str">
        <f t="shared" si="254"/>
        <v/>
      </c>
      <c r="AO556" s="10" t="str">
        <f t="shared" si="255"/>
        <v/>
      </c>
      <c r="AP556" s="10" t="str">
        <f t="shared" si="256"/>
        <v/>
      </c>
      <c r="AQ556" s="10" t="str">
        <f t="shared" si="257"/>
        <v/>
      </c>
      <c r="AR556" s="10" t="str">
        <f t="shared" si="258"/>
        <v/>
      </c>
      <c r="AS556" s="10" t="str">
        <f t="shared" si="259"/>
        <v/>
      </c>
      <c r="AT556" s="10" t="str">
        <f t="shared" si="260"/>
        <v/>
      </c>
      <c r="AU556" s="10" t="str">
        <f t="shared" si="261"/>
        <v/>
      </c>
      <c r="AV556" s="10" t="str">
        <f t="shared" si="262"/>
        <v/>
      </c>
      <c r="AW556" s="10" t="str">
        <f t="shared" si="263"/>
        <v/>
      </c>
      <c r="AX556" s="10" t="str">
        <f t="shared" si="264"/>
        <v/>
      </c>
      <c r="AY556" s="10" t="str">
        <f t="shared" si="265"/>
        <v/>
      </c>
      <c r="AZ556" s="10" t="str">
        <f t="shared" si="266"/>
        <v/>
      </c>
      <c r="BA556" s="10" t="str">
        <f t="shared" si="267"/>
        <v/>
      </c>
      <c r="BB556" s="10" t="str">
        <f t="shared" si="268"/>
        <v/>
      </c>
      <c r="BC556" s="10" t="str">
        <f t="shared" si="269"/>
        <v/>
      </c>
      <c r="BD556" s="10"/>
      <c r="BE556" s="10" t="str">
        <f t="shared" si="270"/>
        <v/>
      </c>
      <c r="BG556" s="10" t="b">
        <f t="shared" si="273"/>
        <v>1</v>
      </c>
      <c r="BH556" s="10" t="b">
        <f t="shared" si="271"/>
        <v>1</v>
      </c>
      <c r="BI556" s="10" t="b">
        <f t="shared" si="274"/>
        <v>0</v>
      </c>
      <c r="BJ556" s="10" t="b">
        <f t="shared" si="272"/>
        <v>0</v>
      </c>
    </row>
    <row r="557" spans="1:62" x14ac:dyDescent="0.35">
      <c r="A557" s="51"/>
      <c r="B557" s="28"/>
      <c r="C557" s="28" t="s">
        <v>4</v>
      </c>
      <c r="D557" s="28"/>
      <c r="E557" s="28" t="s">
        <v>4</v>
      </c>
      <c r="F557" s="28"/>
      <c r="G557" s="51" t="s">
        <v>4</v>
      </c>
      <c r="H557" s="28"/>
      <c r="I557" s="28" t="s">
        <v>4</v>
      </c>
      <c r="J557" s="28"/>
      <c r="K557" s="28" t="s">
        <v>4</v>
      </c>
      <c r="L557" s="28" t="s">
        <v>454</v>
      </c>
      <c r="M557" s="28"/>
      <c r="N557" s="28"/>
      <c r="O557" s="28" t="s">
        <v>4</v>
      </c>
      <c r="P557" s="51"/>
      <c r="Q557" s="28" t="s">
        <v>4</v>
      </c>
      <c r="R557" s="28"/>
      <c r="S557" s="28" t="s">
        <v>4</v>
      </c>
      <c r="T557" s="28"/>
      <c r="U557" s="28" t="s">
        <v>4</v>
      </c>
      <c r="V557" s="28"/>
      <c r="W557" s="28" t="s">
        <v>4</v>
      </c>
      <c r="X557" s="28"/>
      <c r="Y557" s="28" t="s">
        <v>4</v>
      </c>
      <c r="Z557" s="10" t="str">
        <f>IF(AND('Section 8'!$L$4=No,OR($BG557=FALSE,$BH557=FALSE)),Tab_NotReq,
IF(AND($A557="",$B557="",$D557="",$F557="",$H557="",$J557="",$P557="",$X557="",$AB557="",$AC557=""),"",
IF(COUNTIF($AB557:$BC557,Incomplete)&gt;=1,Incomplete_or_multiple_errors&amp;": "&amp;INDEX($AB$2:$BC$4,1,MATCH(Incomplete,$AB557:$BC557,0)),Complete)))</f>
        <v/>
      </c>
      <c r="AA557" s="27"/>
      <c r="AB557" s="10" t="str">
        <f t="shared" si="245"/>
        <v/>
      </c>
      <c r="AC557" s="10" t="str">
        <f>IF($AC$1=No,"",
IF(OR(BG557=FALSE,BH557=FALSE),"",
IF(AND(SUMPRODUCT(--(BI557:BI$1003=TRUE))=0,SUMPRODUCT(--(BJ557:BJ$1003=TRUE))=0),"",Incomplete)))</f>
        <v/>
      </c>
      <c r="AD557" s="10" t="str">
        <f t="shared" si="246"/>
        <v/>
      </c>
      <c r="AE557" s="10"/>
      <c r="AF557" s="10" t="str" cm="1">
        <f t="array" ref="AF557">IF(AF$1=No,"",IF(ISBLANK($A557)=TRUE,"",
IF(SUMPRODUCT(--('Section 11'!$C$4:$C$337=$A557))=0,Incomplete,Complete)))</f>
        <v/>
      </c>
      <c r="AG557" s="10" t="str">
        <f t="shared" si="247"/>
        <v/>
      </c>
      <c r="AH557" s="10" t="str">
        <f t="shared" si="248"/>
        <v/>
      </c>
      <c r="AI557" s="10" t="str">
        <f t="shared" si="249"/>
        <v/>
      </c>
      <c r="AJ557" s="10" t="str">
        <f t="shared" si="250"/>
        <v/>
      </c>
      <c r="AK557" s="10" t="str">
        <f t="shared" si="251"/>
        <v/>
      </c>
      <c r="AL557" s="10" t="str">
        <f t="shared" si="252"/>
        <v/>
      </c>
      <c r="AM557" s="10" t="str">
        <f t="shared" si="253"/>
        <v/>
      </c>
      <c r="AN557" s="10" t="str">
        <f t="shared" si="254"/>
        <v/>
      </c>
      <c r="AO557" s="10" t="str">
        <f t="shared" si="255"/>
        <v/>
      </c>
      <c r="AP557" s="10" t="str">
        <f t="shared" si="256"/>
        <v/>
      </c>
      <c r="AQ557" s="10" t="str">
        <f t="shared" si="257"/>
        <v/>
      </c>
      <c r="AR557" s="10" t="str">
        <f t="shared" si="258"/>
        <v/>
      </c>
      <c r="AS557" s="10" t="str">
        <f t="shared" si="259"/>
        <v/>
      </c>
      <c r="AT557" s="10" t="str">
        <f t="shared" si="260"/>
        <v/>
      </c>
      <c r="AU557" s="10" t="str">
        <f t="shared" si="261"/>
        <v/>
      </c>
      <c r="AV557" s="10" t="str">
        <f t="shared" si="262"/>
        <v/>
      </c>
      <c r="AW557" s="10" t="str">
        <f t="shared" si="263"/>
        <v/>
      </c>
      <c r="AX557" s="10" t="str">
        <f t="shared" si="264"/>
        <v/>
      </c>
      <c r="AY557" s="10" t="str">
        <f t="shared" si="265"/>
        <v/>
      </c>
      <c r="AZ557" s="10" t="str">
        <f t="shared" si="266"/>
        <v/>
      </c>
      <c r="BA557" s="10" t="str">
        <f t="shared" si="267"/>
        <v/>
      </c>
      <c r="BB557" s="10" t="str">
        <f t="shared" si="268"/>
        <v/>
      </c>
      <c r="BC557" s="10" t="str">
        <f t="shared" si="269"/>
        <v/>
      </c>
      <c r="BD557" s="10"/>
      <c r="BE557" s="10" t="str">
        <f t="shared" si="270"/>
        <v/>
      </c>
      <c r="BG557" s="10" t="b">
        <f t="shared" si="273"/>
        <v>1</v>
      </c>
      <c r="BH557" s="10" t="b">
        <f t="shared" si="271"/>
        <v>1</v>
      </c>
      <c r="BI557" s="10" t="b">
        <f t="shared" si="274"/>
        <v>0</v>
      </c>
      <c r="BJ557" s="10" t="b">
        <f t="shared" si="272"/>
        <v>0</v>
      </c>
    </row>
    <row r="558" spans="1:62" x14ac:dyDescent="0.35">
      <c r="A558" s="51"/>
      <c r="B558" s="28"/>
      <c r="C558" s="28" t="s">
        <v>4</v>
      </c>
      <c r="D558" s="28"/>
      <c r="E558" s="28" t="s">
        <v>4</v>
      </c>
      <c r="F558" s="28"/>
      <c r="G558" s="51" t="s">
        <v>4</v>
      </c>
      <c r="H558" s="28"/>
      <c r="I558" s="28" t="s">
        <v>4</v>
      </c>
      <c r="J558" s="28"/>
      <c r="K558" s="28" t="s">
        <v>4</v>
      </c>
      <c r="L558" s="28" t="s">
        <v>454</v>
      </c>
      <c r="M558" s="28"/>
      <c r="N558" s="28"/>
      <c r="O558" s="28" t="s">
        <v>4</v>
      </c>
      <c r="P558" s="51"/>
      <c r="Q558" s="28" t="s">
        <v>4</v>
      </c>
      <c r="R558" s="28"/>
      <c r="S558" s="28" t="s">
        <v>4</v>
      </c>
      <c r="T558" s="28"/>
      <c r="U558" s="28" t="s">
        <v>4</v>
      </c>
      <c r="V558" s="28"/>
      <c r="W558" s="28" t="s">
        <v>4</v>
      </c>
      <c r="X558" s="28"/>
      <c r="Y558" s="28" t="s">
        <v>4</v>
      </c>
      <c r="Z558" s="10" t="str">
        <f>IF(AND('Section 8'!$L$4=No,OR($BG558=FALSE,$BH558=FALSE)),Tab_NotReq,
IF(AND($A558="",$B558="",$D558="",$F558="",$H558="",$J558="",$P558="",$X558="",$AB558="",$AC558=""),"",
IF(COUNTIF($AB558:$BC558,Incomplete)&gt;=1,Incomplete_or_multiple_errors&amp;": "&amp;INDEX($AB$2:$BC$4,1,MATCH(Incomplete,$AB558:$BC558,0)),Complete)))</f>
        <v/>
      </c>
      <c r="AA558" s="27"/>
      <c r="AB558" s="10" t="str">
        <f t="shared" si="245"/>
        <v/>
      </c>
      <c r="AC558" s="10" t="str">
        <f>IF($AC$1=No,"",
IF(OR(BG558=FALSE,BH558=FALSE),"",
IF(AND(SUMPRODUCT(--(BI558:BI$1003=TRUE))=0,SUMPRODUCT(--(BJ558:BJ$1003=TRUE))=0),"",Incomplete)))</f>
        <v/>
      </c>
      <c r="AD558" s="10" t="str">
        <f t="shared" si="246"/>
        <v/>
      </c>
      <c r="AE558" s="10"/>
      <c r="AF558" s="10" t="str" cm="1">
        <f t="array" ref="AF558">IF(AF$1=No,"",IF(ISBLANK($A558)=TRUE,"",
IF(SUMPRODUCT(--('Section 11'!$C$4:$C$337=$A558))=0,Incomplete,Complete)))</f>
        <v/>
      </c>
      <c r="AG558" s="10" t="str">
        <f t="shared" si="247"/>
        <v/>
      </c>
      <c r="AH558" s="10" t="str">
        <f t="shared" si="248"/>
        <v/>
      </c>
      <c r="AI558" s="10" t="str">
        <f t="shared" si="249"/>
        <v/>
      </c>
      <c r="AJ558" s="10" t="str">
        <f t="shared" si="250"/>
        <v/>
      </c>
      <c r="AK558" s="10" t="str">
        <f t="shared" si="251"/>
        <v/>
      </c>
      <c r="AL558" s="10" t="str">
        <f t="shared" si="252"/>
        <v/>
      </c>
      <c r="AM558" s="10" t="str">
        <f t="shared" si="253"/>
        <v/>
      </c>
      <c r="AN558" s="10" t="str">
        <f t="shared" si="254"/>
        <v/>
      </c>
      <c r="AO558" s="10" t="str">
        <f t="shared" si="255"/>
        <v/>
      </c>
      <c r="AP558" s="10" t="str">
        <f t="shared" si="256"/>
        <v/>
      </c>
      <c r="AQ558" s="10" t="str">
        <f t="shared" si="257"/>
        <v/>
      </c>
      <c r="AR558" s="10" t="str">
        <f t="shared" si="258"/>
        <v/>
      </c>
      <c r="AS558" s="10" t="str">
        <f t="shared" si="259"/>
        <v/>
      </c>
      <c r="AT558" s="10" t="str">
        <f t="shared" si="260"/>
        <v/>
      </c>
      <c r="AU558" s="10" t="str">
        <f t="shared" si="261"/>
        <v/>
      </c>
      <c r="AV558" s="10" t="str">
        <f t="shared" si="262"/>
        <v/>
      </c>
      <c r="AW558" s="10" t="str">
        <f t="shared" si="263"/>
        <v/>
      </c>
      <c r="AX558" s="10" t="str">
        <f t="shared" si="264"/>
        <v/>
      </c>
      <c r="AY558" s="10" t="str">
        <f t="shared" si="265"/>
        <v/>
      </c>
      <c r="AZ558" s="10" t="str">
        <f t="shared" si="266"/>
        <v/>
      </c>
      <c r="BA558" s="10" t="str">
        <f t="shared" si="267"/>
        <v/>
      </c>
      <c r="BB558" s="10" t="str">
        <f t="shared" si="268"/>
        <v/>
      </c>
      <c r="BC558" s="10" t="str">
        <f t="shared" si="269"/>
        <v/>
      </c>
      <c r="BD558" s="10"/>
      <c r="BE558" s="10" t="str">
        <f t="shared" si="270"/>
        <v/>
      </c>
      <c r="BG558" s="10" t="b">
        <f t="shared" si="273"/>
        <v>1</v>
      </c>
      <c r="BH558" s="10" t="b">
        <f t="shared" si="271"/>
        <v>1</v>
      </c>
      <c r="BI558" s="10" t="b">
        <f t="shared" si="274"/>
        <v>0</v>
      </c>
      <c r="BJ558" s="10" t="b">
        <f t="shared" si="272"/>
        <v>0</v>
      </c>
    </row>
    <row r="559" spans="1:62" x14ac:dyDescent="0.35">
      <c r="A559" s="51"/>
      <c r="B559" s="28"/>
      <c r="C559" s="28" t="s">
        <v>4</v>
      </c>
      <c r="D559" s="28"/>
      <c r="E559" s="28" t="s">
        <v>4</v>
      </c>
      <c r="F559" s="28"/>
      <c r="G559" s="51" t="s">
        <v>4</v>
      </c>
      <c r="H559" s="28"/>
      <c r="I559" s="28" t="s">
        <v>4</v>
      </c>
      <c r="J559" s="28"/>
      <c r="K559" s="28" t="s">
        <v>4</v>
      </c>
      <c r="L559" s="28" t="s">
        <v>454</v>
      </c>
      <c r="M559" s="28"/>
      <c r="N559" s="28"/>
      <c r="O559" s="28" t="s">
        <v>4</v>
      </c>
      <c r="P559" s="51"/>
      <c r="Q559" s="28" t="s">
        <v>4</v>
      </c>
      <c r="R559" s="28"/>
      <c r="S559" s="28" t="s">
        <v>4</v>
      </c>
      <c r="T559" s="28"/>
      <c r="U559" s="28" t="s">
        <v>4</v>
      </c>
      <c r="V559" s="28"/>
      <c r="W559" s="28" t="s">
        <v>4</v>
      </c>
      <c r="X559" s="28"/>
      <c r="Y559" s="28" t="s">
        <v>4</v>
      </c>
      <c r="Z559" s="10" t="str">
        <f>IF(AND('Section 8'!$L$4=No,OR($BG559=FALSE,$BH559=FALSE)),Tab_NotReq,
IF(AND($A559="",$B559="",$D559="",$F559="",$H559="",$J559="",$P559="",$X559="",$AB559="",$AC559=""),"",
IF(COUNTIF($AB559:$BC559,Incomplete)&gt;=1,Incomplete_or_multiple_errors&amp;": "&amp;INDEX($AB$2:$BC$4,1,MATCH(Incomplete,$AB559:$BC559,0)),Complete)))</f>
        <v/>
      </c>
      <c r="AA559" s="27"/>
      <c r="AB559" s="10" t="str">
        <f t="shared" si="245"/>
        <v/>
      </c>
      <c r="AC559" s="10" t="str">
        <f>IF($AC$1=No,"",
IF(OR(BG559=FALSE,BH559=FALSE),"",
IF(AND(SUMPRODUCT(--(BI559:BI$1003=TRUE))=0,SUMPRODUCT(--(BJ559:BJ$1003=TRUE))=0),"",Incomplete)))</f>
        <v/>
      </c>
      <c r="AD559" s="10" t="str">
        <f t="shared" si="246"/>
        <v/>
      </c>
      <c r="AE559" s="10"/>
      <c r="AF559" s="10" t="str" cm="1">
        <f t="array" ref="AF559">IF(AF$1=No,"",IF(ISBLANK($A559)=TRUE,"",
IF(SUMPRODUCT(--('Section 11'!$C$4:$C$337=$A559))=0,Incomplete,Complete)))</f>
        <v/>
      </c>
      <c r="AG559" s="10" t="str">
        <f t="shared" si="247"/>
        <v/>
      </c>
      <c r="AH559" s="10" t="str">
        <f t="shared" si="248"/>
        <v/>
      </c>
      <c r="AI559" s="10" t="str">
        <f t="shared" si="249"/>
        <v/>
      </c>
      <c r="AJ559" s="10" t="str">
        <f t="shared" si="250"/>
        <v/>
      </c>
      <c r="AK559" s="10" t="str">
        <f t="shared" si="251"/>
        <v/>
      </c>
      <c r="AL559" s="10" t="str">
        <f t="shared" si="252"/>
        <v/>
      </c>
      <c r="AM559" s="10" t="str">
        <f t="shared" si="253"/>
        <v/>
      </c>
      <c r="AN559" s="10" t="str">
        <f t="shared" si="254"/>
        <v/>
      </c>
      <c r="AO559" s="10" t="str">
        <f t="shared" si="255"/>
        <v/>
      </c>
      <c r="AP559" s="10" t="str">
        <f t="shared" si="256"/>
        <v/>
      </c>
      <c r="AQ559" s="10" t="str">
        <f t="shared" si="257"/>
        <v/>
      </c>
      <c r="AR559" s="10" t="str">
        <f t="shared" si="258"/>
        <v/>
      </c>
      <c r="AS559" s="10" t="str">
        <f t="shared" si="259"/>
        <v/>
      </c>
      <c r="AT559" s="10" t="str">
        <f t="shared" si="260"/>
        <v/>
      </c>
      <c r="AU559" s="10" t="str">
        <f t="shared" si="261"/>
        <v/>
      </c>
      <c r="AV559" s="10" t="str">
        <f t="shared" si="262"/>
        <v/>
      </c>
      <c r="AW559" s="10" t="str">
        <f t="shared" si="263"/>
        <v/>
      </c>
      <c r="AX559" s="10" t="str">
        <f t="shared" si="264"/>
        <v/>
      </c>
      <c r="AY559" s="10" t="str">
        <f t="shared" si="265"/>
        <v/>
      </c>
      <c r="AZ559" s="10" t="str">
        <f t="shared" si="266"/>
        <v/>
      </c>
      <c r="BA559" s="10" t="str">
        <f t="shared" si="267"/>
        <v/>
      </c>
      <c r="BB559" s="10" t="str">
        <f t="shared" si="268"/>
        <v/>
      </c>
      <c r="BC559" s="10" t="str">
        <f t="shared" si="269"/>
        <v/>
      </c>
      <c r="BD559" s="10"/>
      <c r="BE559" s="10" t="str">
        <f t="shared" si="270"/>
        <v/>
      </c>
      <c r="BG559" s="10" t="b">
        <f t="shared" si="273"/>
        <v>1</v>
      </c>
      <c r="BH559" s="10" t="b">
        <f t="shared" si="271"/>
        <v>1</v>
      </c>
      <c r="BI559" s="10" t="b">
        <f t="shared" si="274"/>
        <v>0</v>
      </c>
      <c r="BJ559" s="10" t="b">
        <f t="shared" si="272"/>
        <v>0</v>
      </c>
    </row>
    <row r="560" spans="1:62" x14ac:dyDescent="0.35">
      <c r="A560" s="51"/>
      <c r="B560" s="28"/>
      <c r="C560" s="28" t="s">
        <v>4</v>
      </c>
      <c r="D560" s="28"/>
      <c r="E560" s="28" t="s">
        <v>4</v>
      </c>
      <c r="F560" s="28"/>
      <c r="G560" s="51" t="s">
        <v>4</v>
      </c>
      <c r="H560" s="28"/>
      <c r="I560" s="28" t="s">
        <v>4</v>
      </c>
      <c r="J560" s="28"/>
      <c r="K560" s="28" t="s">
        <v>4</v>
      </c>
      <c r="L560" s="28" t="s">
        <v>454</v>
      </c>
      <c r="M560" s="28"/>
      <c r="N560" s="28"/>
      <c r="O560" s="28" t="s">
        <v>4</v>
      </c>
      <c r="P560" s="51"/>
      <c r="Q560" s="28" t="s">
        <v>4</v>
      </c>
      <c r="R560" s="28"/>
      <c r="S560" s="28" t="s">
        <v>4</v>
      </c>
      <c r="T560" s="28"/>
      <c r="U560" s="28" t="s">
        <v>4</v>
      </c>
      <c r="V560" s="28"/>
      <c r="W560" s="28" t="s">
        <v>4</v>
      </c>
      <c r="X560" s="28"/>
      <c r="Y560" s="28" t="s">
        <v>4</v>
      </c>
      <c r="Z560" s="10" t="str">
        <f>IF(AND('Section 8'!$L$4=No,OR($BG560=FALSE,$BH560=FALSE)),Tab_NotReq,
IF(AND($A560="",$B560="",$D560="",$F560="",$H560="",$J560="",$P560="",$X560="",$AB560="",$AC560=""),"",
IF(COUNTIF($AB560:$BC560,Incomplete)&gt;=1,Incomplete_or_multiple_errors&amp;": "&amp;INDEX($AB$2:$BC$4,1,MATCH(Incomplete,$AB560:$BC560,0)),Complete)))</f>
        <v/>
      </c>
      <c r="AA560" s="27"/>
      <c r="AB560" s="10" t="str">
        <f t="shared" si="245"/>
        <v/>
      </c>
      <c r="AC560" s="10" t="str">
        <f>IF($AC$1=No,"",
IF(OR(BG560=FALSE,BH560=FALSE),"",
IF(AND(SUMPRODUCT(--(BI560:BI$1003=TRUE))=0,SUMPRODUCT(--(BJ560:BJ$1003=TRUE))=0),"",Incomplete)))</f>
        <v/>
      </c>
      <c r="AD560" s="10" t="str">
        <f t="shared" si="246"/>
        <v/>
      </c>
      <c r="AE560" s="10"/>
      <c r="AF560" s="10" t="str" cm="1">
        <f t="array" ref="AF560">IF(AF$1=No,"",IF(ISBLANK($A560)=TRUE,"",
IF(SUMPRODUCT(--('Section 11'!$C$4:$C$337=$A560))=0,Incomplete,Complete)))</f>
        <v/>
      </c>
      <c r="AG560" s="10" t="str">
        <f t="shared" si="247"/>
        <v/>
      </c>
      <c r="AH560" s="10" t="str">
        <f t="shared" si="248"/>
        <v/>
      </c>
      <c r="AI560" s="10" t="str">
        <f t="shared" si="249"/>
        <v/>
      </c>
      <c r="AJ560" s="10" t="str">
        <f t="shared" si="250"/>
        <v/>
      </c>
      <c r="AK560" s="10" t="str">
        <f t="shared" si="251"/>
        <v/>
      </c>
      <c r="AL560" s="10" t="str">
        <f t="shared" si="252"/>
        <v/>
      </c>
      <c r="AM560" s="10" t="str">
        <f t="shared" si="253"/>
        <v/>
      </c>
      <c r="AN560" s="10" t="str">
        <f t="shared" si="254"/>
        <v/>
      </c>
      <c r="AO560" s="10" t="str">
        <f t="shared" si="255"/>
        <v/>
      </c>
      <c r="AP560" s="10" t="str">
        <f t="shared" si="256"/>
        <v/>
      </c>
      <c r="AQ560" s="10" t="str">
        <f t="shared" si="257"/>
        <v/>
      </c>
      <c r="AR560" s="10" t="str">
        <f t="shared" si="258"/>
        <v/>
      </c>
      <c r="AS560" s="10" t="str">
        <f t="shared" si="259"/>
        <v/>
      </c>
      <c r="AT560" s="10" t="str">
        <f t="shared" si="260"/>
        <v/>
      </c>
      <c r="AU560" s="10" t="str">
        <f t="shared" si="261"/>
        <v/>
      </c>
      <c r="AV560" s="10" t="str">
        <f t="shared" si="262"/>
        <v/>
      </c>
      <c r="AW560" s="10" t="str">
        <f t="shared" si="263"/>
        <v/>
      </c>
      <c r="AX560" s="10" t="str">
        <f t="shared" si="264"/>
        <v/>
      </c>
      <c r="AY560" s="10" t="str">
        <f t="shared" si="265"/>
        <v/>
      </c>
      <c r="AZ560" s="10" t="str">
        <f t="shared" si="266"/>
        <v/>
      </c>
      <c r="BA560" s="10" t="str">
        <f t="shared" si="267"/>
        <v/>
      </c>
      <c r="BB560" s="10" t="str">
        <f t="shared" si="268"/>
        <v/>
      </c>
      <c r="BC560" s="10" t="str">
        <f t="shared" si="269"/>
        <v/>
      </c>
      <c r="BD560" s="10"/>
      <c r="BE560" s="10" t="str">
        <f t="shared" si="270"/>
        <v/>
      </c>
      <c r="BG560" s="10" t="b">
        <f t="shared" si="273"/>
        <v>1</v>
      </c>
      <c r="BH560" s="10" t="b">
        <f t="shared" si="271"/>
        <v>1</v>
      </c>
      <c r="BI560" s="10" t="b">
        <f t="shared" si="274"/>
        <v>0</v>
      </c>
      <c r="BJ560" s="10" t="b">
        <f t="shared" si="272"/>
        <v>0</v>
      </c>
    </row>
    <row r="561" spans="1:62" x14ac:dyDescent="0.35">
      <c r="A561" s="51"/>
      <c r="B561" s="28"/>
      <c r="C561" s="28" t="s">
        <v>4</v>
      </c>
      <c r="D561" s="28"/>
      <c r="E561" s="28" t="s">
        <v>4</v>
      </c>
      <c r="F561" s="28"/>
      <c r="G561" s="51" t="s">
        <v>4</v>
      </c>
      <c r="H561" s="28"/>
      <c r="I561" s="28" t="s">
        <v>4</v>
      </c>
      <c r="J561" s="28"/>
      <c r="K561" s="28" t="s">
        <v>4</v>
      </c>
      <c r="L561" s="28" t="s">
        <v>454</v>
      </c>
      <c r="M561" s="28"/>
      <c r="N561" s="28"/>
      <c r="O561" s="28" t="s">
        <v>4</v>
      </c>
      <c r="P561" s="51"/>
      <c r="Q561" s="28" t="s">
        <v>4</v>
      </c>
      <c r="R561" s="28"/>
      <c r="S561" s="28" t="s">
        <v>4</v>
      </c>
      <c r="T561" s="28"/>
      <c r="U561" s="28" t="s">
        <v>4</v>
      </c>
      <c r="V561" s="28"/>
      <c r="W561" s="28" t="s">
        <v>4</v>
      </c>
      <c r="X561" s="28"/>
      <c r="Y561" s="28" t="s">
        <v>4</v>
      </c>
      <c r="Z561" s="10" t="str">
        <f>IF(AND('Section 8'!$L$4=No,OR($BG561=FALSE,$BH561=FALSE)),Tab_NotReq,
IF(AND($A561="",$B561="",$D561="",$F561="",$H561="",$J561="",$P561="",$X561="",$AB561="",$AC561=""),"",
IF(COUNTIF($AB561:$BC561,Incomplete)&gt;=1,Incomplete_or_multiple_errors&amp;": "&amp;INDEX($AB$2:$BC$4,1,MATCH(Incomplete,$AB561:$BC561,0)),Complete)))</f>
        <v/>
      </c>
      <c r="AA561" s="27"/>
      <c r="AB561" s="10" t="str">
        <f t="shared" si="245"/>
        <v/>
      </c>
      <c r="AC561" s="10" t="str">
        <f>IF($AC$1=No,"",
IF(OR(BG561=FALSE,BH561=FALSE),"",
IF(AND(SUMPRODUCT(--(BI561:BI$1003=TRUE))=0,SUMPRODUCT(--(BJ561:BJ$1003=TRUE))=0),"",Incomplete)))</f>
        <v/>
      </c>
      <c r="AD561" s="10" t="str">
        <f t="shared" si="246"/>
        <v/>
      </c>
      <c r="AE561" s="10"/>
      <c r="AF561" s="10" t="str" cm="1">
        <f t="array" ref="AF561">IF(AF$1=No,"",IF(ISBLANK($A561)=TRUE,"",
IF(SUMPRODUCT(--('Section 11'!$C$4:$C$337=$A561))=0,Incomplete,Complete)))</f>
        <v/>
      </c>
      <c r="AG561" s="10" t="str">
        <f t="shared" si="247"/>
        <v/>
      </c>
      <c r="AH561" s="10" t="str">
        <f t="shared" si="248"/>
        <v/>
      </c>
      <c r="AI561" s="10" t="str">
        <f t="shared" si="249"/>
        <v/>
      </c>
      <c r="AJ561" s="10" t="str">
        <f t="shared" si="250"/>
        <v/>
      </c>
      <c r="AK561" s="10" t="str">
        <f t="shared" si="251"/>
        <v/>
      </c>
      <c r="AL561" s="10" t="str">
        <f t="shared" si="252"/>
        <v/>
      </c>
      <c r="AM561" s="10" t="str">
        <f t="shared" si="253"/>
        <v/>
      </c>
      <c r="AN561" s="10" t="str">
        <f t="shared" si="254"/>
        <v/>
      </c>
      <c r="AO561" s="10" t="str">
        <f t="shared" si="255"/>
        <v/>
      </c>
      <c r="AP561" s="10" t="str">
        <f t="shared" si="256"/>
        <v/>
      </c>
      <c r="AQ561" s="10" t="str">
        <f t="shared" si="257"/>
        <v/>
      </c>
      <c r="AR561" s="10" t="str">
        <f t="shared" si="258"/>
        <v/>
      </c>
      <c r="AS561" s="10" t="str">
        <f t="shared" si="259"/>
        <v/>
      </c>
      <c r="AT561" s="10" t="str">
        <f t="shared" si="260"/>
        <v/>
      </c>
      <c r="AU561" s="10" t="str">
        <f t="shared" si="261"/>
        <v/>
      </c>
      <c r="AV561" s="10" t="str">
        <f t="shared" si="262"/>
        <v/>
      </c>
      <c r="AW561" s="10" t="str">
        <f t="shared" si="263"/>
        <v/>
      </c>
      <c r="AX561" s="10" t="str">
        <f t="shared" si="264"/>
        <v/>
      </c>
      <c r="AY561" s="10" t="str">
        <f t="shared" si="265"/>
        <v/>
      </c>
      <c r="AZ561" s="10" t="str">
        <f t="shared" si="266"/>
        <v/>
      </c>
      <c r="BA561" s="10" t="str">
        <f t="shared" si="267"/>
        <v/>
      </c>
      <c r="BB561" s="10" t="str">
        <f t="shared" si="268"/>
        <v/>
      </c>
      <c r="BC561" s="10" t="str">
        <f t="shared" si="269"/>
        <v/>
      </c>
      <c r="BD561" s="10"/>
      <c r="BE561" s="10" t="str">
        <f t="shared" si="270"/>
        <v/>
      </c>
      <c r="BG561" s="10" t="b">
        <f t="shared" si="273"/>
        <v>1</v>
      </c>
      <c r="BH561" s="10" t="b">
        <f t="shared" si="271"/>
        <v>1</v>
      </c>
      <c r="BI561" s="10" t="b">
        <f t="shared" si="274"/>
        <v>0</v>
      </c>
      <c r="BJ561" s="10" t="b">
        <f t="shared" si="272"/>
        <v>0</v>
      </c>
    </row>
    <row r="562" spans="1:62" x14ac:dyDescent="0.35">
      <c r="A562" s="51"/>
      <c r="B562" s="28"/>
      <c r="C562" s="28" t="s">
        <v>4</v>
      </c>
      <c r="D562" s="28"/>
      <c r="E562" s="28" t="s">
        <v>4</v>
      </c>
      <c r="F562" s="28"/>
      <c r="G562" s="51" t="s">
        <v>4</v>
      </c>
      <c r="H562" s="28"/>
      <c r="I562" s="28" t="s">
        <v>4</v>
      </c>
      <c r="J562" s="28"/>
      <c r="K562" s="28" t="s">
        <v>4</v>
      </c>
      <c r="L562" s="28" t="s">
        <v>454</v>
      </c>
      <c r="M562" s="28"/>
      <c r="N562" s="28"/>
      <c r="O562" s="28" t="s">
        <v>4</v>
      </c>
      <c r="P562" s="51"/>
      <c r="Q562" s="28" t="s">
        <v>4</v>
      </c>
      <c r="R562" s="28"/>
      <c r="S562" s="28" t="s">
        <v>4</v>
      </c>
      <c r="T562" s="28"/>
      <c r="U562" s="28" t="s">
        <v>4</v>
      </c>
      <c r="V562" s="28"/>
      <c r="W562" s="28" t="s">
        <v>4</v>
      </c>
      <c r="X562" s="28"/>
      <c r="Y562" s="28" t="s">
        <v>4</v>
      </c>
      <c r="Z562" s="10" t="str">
        <f>IF(AND('Section 8'!$L$4=No,OR($BG562=FALSE,$BH562=FALSE)),Tab_NotReq,
IF(AND($A562="",$B562="",$D562="",$F562="",$H562="",$J562="",$P562="",$X562="",$AB562="",$AC562=""),"",
IF(COUNTIF($AB562:$BC562,Incomplete)&gt;=1,Incomplete_or_multiple_errors&amp;": "&amp;INDEX($AB$2:$BC$4,1,MATCH(Incomplete,$AB562:$BC562,0)),Complete)))</f>
        <v/>
      </c>
      <c r="AA562" s="27"/>
      <c r="AB562" s="10" t="str">
        <f t="shared" si="245"/>
        <v/>
      </c>
      <c r="AC562" s="10" t="str">
        <f>IF($AC$1=No,"",
IF(OR(BG562=FALSE,BH562=FALSE),"",
IF(AND(SUMPRODUCT(--(BI562:BI$1003=TRUE))=0,SUMPRODUCT(--(BJ562:BJ$1003=TRUE))=0),"",Incomplete)))</f>
        <v/>
      </c>
      <c r="AD562" s="10" t="str">
        <f t="shared" si="246"/>
        <v/>
      </c>
      <c r="AE562" s="10"/>
      <c r="AF562" s="10" t="str" cm="1">
        <f t="array" ref="AF562">IF(AF$1=No,"",IF(ISBLANK($A562)=TRUE,"",
IF(SUMPRODUCT(--('Section 11'!$C$4:$C$337=$A562))=0,Incomplete,Complete)))</f>
        <v/>
      </c>
      <c r="AG562" s="10" t="str">
        <f t="shared" si="247"/>
        <v/>
      </c>
      <c r="AH562" s="10" t="str">
        <f t="shared" si="248"/>
        <v/>
      </c>
      <c r="AI562" s="10" t="str">
        <f t="shared" si="249"/>
        <v/>
      </c>
      <c r="AJ562" s="10" t="str">
        <f t="shared" si="250"/>
        <v/>
      </c>
      <c r="AK562" s="10" t="str">
        <f t="shared" si="251"/>
        <v/>
      </c>
      <c r="AL562" s="10" t="str">
        <f t="shared" si="252"/>
        <v/>
      </c>
      <c r="AM562" s="10" t="str">
        <f t="shared" si="253"/>
        <v/>
      </c>
      <c r="AN562" s="10" t="str">
        <f t="shared" si="254"/>
        <v/>
      </c>
      <c r="AO562" s="10" t="str">
        <f t="shared" si="255"/>
        <v/>
      </c>
      <c r="AP562" s="10" t="str">
        <f t="shared" si="256"/>
        <v/>
      </c>
      <c r="AQ562" s="10" t="str">
        <f t="shared" si="257"/>
        <v/>
      </c>
      <c r="AR562" s="10" t="str">
        <f t="shared" si="258"/>
        <v/>
      </c>
      <c r="AS562" s="10" t="str">
        <f t="shared" si="259"/>
        <v/>
      </c>
      <c r="AT562" s="10" t="str">
        <f t="shared" si="260"/>
        <v/>
      </c>
      <c r="AU562" s="10" t="str">
        <f t="shared" si="261"/>
        <v/>
      </c>
      <c r="AV562" s="10" t="str">
        <f t="shared" si="262"/>
        <v/>
      </c>
      <c r="AW562" s="10" t="str">
        <f t="shared" si="263"/>
        <v/>
      </c>
      <c r="AX562" s="10" t="str">
        <f t="shared" si="264"/>
        <v/>
      </c>
      <c r="AY562" s="10" t="str">
        <f t="shared" si="265"/>
        <v/>
      </c>
      <c r="AZ562" s="10" t="str">
        <f t="shared" si="266"/>
        <v/>
      </c>
      <c r="BA562" s="10" t="str">
        <f t="shared" si="267"/>
        <v/>
      </c>
      <c r="BB562" s="10" t="str">
        <f t="shared" si="268"/>
        <v/>
      </c>
      <c r="BC562" s="10" t="str">
        <f t="shared" si="269"/>
        <v/>
      </c>
      <c r="BD562" s="10"/>
      <c r="BE562" s="10" t="str">
        <f t="shared" si="270"/>
        <v/>
      </c>
      <c r="BG562" s="10" t="b">
        <f t="shared" si="273"/>
        <v>1</v>
      </c>
      <c r="BH562" s="10" t="b">
        <f t="shared" si="271"/>
        <v>1</v>
      </c>
      <c r="BI562" s="10" t="b">
        <f t="shared" si="274"/>
        <v>0</v>
      </c>
      <c r="BJ562" s="10" t="b">
        <f t="shared" si="272"/>
        <v>0</v>
      </c>
    </row>
    <row r="563" spans="1:62" x14ac:dyDescent="0.35">
      <c r="A563" s="51"/>
      <c r="B563" s="28"/>
      <c r="C563" s="28" t="s">
        <v>4</v>
      </c>
      <c r="D563" s="28"/>
      <c r="E563" s="28" t="s">
        <v>4</v>
      </c>
      <c r="F563" s="28"/>
      <c r="G563" s="51" t="s">
        <v>4</v>
      </c>
      <c r="H563" s="28"/>
      <c r="I563" s="28" t="s">
        <v>4</v>
      </c>
      <c r="J563" s="28"/>
      <c r="K563" s="28" t="s">
        <v>4</v>
      </c>
      <c r="L563" s="28" t="s">
        <v>454</v>
      </c>
      <c r="M563" s="28"/>
      <c r="N563" s="28"/>
      <c r="O563" s="28" t="s">
        <v>4</v>
      </c>
      <c r="P563" s="51"/>
      <c r="Q563" s="28" t="s">
        <v>4</v>
      </c>
      <c r="R563" s="28"/>
      <c r="S563" s="28" t="s">
        <v>4</v>
      </c>
      <c r="T563" s="28"/>
      <c r="U563" s="28" t="s">
        <v>4</v>
      </c>
      <c r="V563" s="28"/>
      <c r="W563" s="28" t="s">
        <v>4</v>
      </c>
      <c r="X563" s="28"/>
      <c r="Y563" s="28" t="s">
        <v>4</v>
      </c>
      <c r="Z563" s="10" t="str">
        <f>IF(AND('Section 8'!$L$4=No,OR($BG563=FALSE,$BH563=FALSE)),Tab_NotReq,
IF(AND($A563="",$B563="",$D563="",$F563="",$H563="",$J563="",$P563="",$X563="",$AB563="",$AC563=""),"",
IF(COUNTIF($AB563:$BC563,Incomplete)&gt;=1,Incomplete_or_multiple_errors&amp;": "&amp;INDEX($AB$2:$BC$4,1,MATCH(Incomplete,$AB563:$BC563,0)),Complete)))</f>
        <v/>
      </c>
      <c r="AA563" s="27"/>
      <c r="AB563" s="10" t="str">
        <f t="shared" si="245"/>
        <v/>
      </c>
      <c r="AC563" s="10" t="str">
        <f>IF($AC$1=No,"",
IF(OR(BG563=FALSE,BH563=FALSE),"",
IF(AND(SUMPRODUCT(--(BI563:BI$1003=TRUE))=0,SUMPRODUCT(--(BJ563:BJ$1003=TRUE))=0),"",Incomplete)))</f>
        <v/>
      </c>
      <c r="AD563" s="10" t="str">
        <f t="shared" si="246"/>
        <v/>
      </c>
      <c r="AE563" s="10"/>
      <c r="AF563" s="10" t="str" cm="1">
        <f t="array" ref="AF563">IF(AF$1=No,"",IF(ISBLANK($A563)=TRUE,"",
IF(SUMPRODUCT(--('Section 11'!$C$4:$C$337=$A563))=0,Incomplete,Complete)))</f>
        <v/>
      </c>
      <c r="AG563" s="10" t="str">
        <f t="shared" si="247"/>
        <v/>
      </c>
      <c r="AH563" s="10" t="str">
        <f t="shared" si="248"/>
        <v/>
      </c>
      <c r="AI563" s="10" t="str">
        <f t="shared" si="249"/>
        <v/>
      </c>
      <c r="AJ563" s="10" t="str">
        <f t="shared" si="250"/>
        <v/>
      </c>
      <c r="AK563" s="10" t="str">
        <f t="shared" si="251"/>
        <v/>
      </c>
      <c r="AL563" s="10" t="str">
        <f t="shared" si="252"/>
        <v/>
      </c>
      <c r="AM563" s="10" t="str">
        <f t="shared" si="253"/>
        <v/>
      </c>
      <c r="AN563" s="10" t="str">
        <f t="shared" si="254"/>
        <v/>
      </c>
      <c r="AO563" s="10" t="str">
        <f t="shared" si="255"/>
        <v/>
      </c>
      <c r="AP563" s="10" t="str">
        <f t="shared" si="256"/>
        <v/>
      </c>
      <c r="AQ563" s="10" t="str">
        <f t="shared" si="257"/>
        <v/>
      </c>
      <c r="AR563" s="10" t="str">
        <f t="shared" si="258"/>
        <v/>
      </c>
      <c r="AS563" s="10" t="str">
        <f t="shared" si="259"/>
        <v/>
      </c>
      <c r="AT563" s="10" t="str">
        <f t="shared" si="260"/>
        <v/>
      </c>
      <c r="AU563" s="10" t="str">
        <f t="shared" si="261"/>
        <v/>
      </c>
      <c r="AV563" s="10" t="str">
        <f t="shared" si="262"/>
        <v/>
      </c>
      <c r="AW563" s="10" t="str">
        <f t="shared" si="263"/>
        <v/>
      </c>
      <c r="AX563" s="10" t="str">
        <f t="shared" si="264"/>
        <v/>
      </c>
      <c r="AY563" s="10" t="str">
        <f t="shared" si="265"/>
        <v/>
      </c>
      <c r="AZ563" s="10" t="str">
        <f t="shared" si="266"/>
        <v/>
      </c>
      <c r="BA563" s="10" t="str">
        <f t="shared" si="267"/>
        <v/>
      </c>
      <c r="BB563" s="10" t="str">
        <f t="shared" si="268"/>
        <v/>
      </c>
      <c r="BC563" s="10" t="str">
        <f t="shared" si="269"/>
        <v/>
      </c>
      <c r="BD563" s="10"/>
      <c r="BE563" s="10" t="str">
        <f t="shared" si="270"/>
        <v/>
      </c>
      <c r="BG563" s="10" t="b">
        <f t="shared" si="273"/>
        <v>1</v>
      </c>
      <c r="BH563" s="10" t="b">
        <f t="shared" si="271"/>
        <v>1</v>
      </c>
      <c r="BI563" s="10" t="b">
        <f t="shared" si="274"/>
        <v>0</v>
      </c>
      <c r="BJ563" s="10" t="b">
        <f t="shared" si="272"/>
        <v>0</v>
      </c>
    </row>
    <row r="564" spans="1:62" x14ac:dyDescent="0.35">
      <c r="A564" s="51"/>
      <c r="B564" s="28"/>
      <c r="C564" s="28" t="s">
        <v>4</v>
      </c>
      <c r="D564" s="28"/>
      <c r="E564" s="28" t="s">
        <v>4</v>
      </c>
      <c r="F564" s="28"/>
      <c r="G564" s="51" t="s">
        <v>4</v>
      </c>
      <c r="H564" s="28"/>
      <c r="I564" s="28" t="s">
        <v>4</v>
      </c>
      <c r="J564" s="28"/>
      <c r="K564" s="28" t="s">
        <v>4</v>
      </c>
      <c r="L564" s="28" t="s">
        <v>454</v>
      </c>
      <c r="M564" s="28"/>
      <c r="N564" s="28"/>
      <c r="O564" s="28" t="s">
        <v>4</v>
      </c>
      <c r="P564" s="51"/>
      <c r="Q564" s="28" t="s">
        <v>4</v>
      </c>
      <c r="R564" s="28"/>
      <c r="S564" s="28" t="s">
        <v>4</v>
      </c>
      <c r="T564" s="28"/>
      <c r="U564" s="28" t="s">
        <v>4</v>
      </c>
      <c r="V564" s="28"/>
      <c r="W564" s="28" t="s">
        <v>4</v>
      </c>
      <c r="X564" s="28"/>
      <c r="Y564" s="28" t="s">
        <v>4</v>
      </c>
      <c r="Z564" s="10" t="str">
        <f>IF(AND('Section 8'!$L$4=No,OR($BG564=FALSE,$BH564=FALSE)),Tab_NotReq,
IF(AND($A564="",$B564="",$D564="",$F564="",$H564="",$J564="",$P564="",$X564="",$AB564="",$AC564=""),"",
IF(COUNTIF($AB564:$BC564,Incomplete)&gt;=1,Incomplete_or_multiple_errors&amp;": "&amp;INDEX($AB$2:$BC$4,1,MATCH(Incomplete,$AB564:$BC564,0)),Complete)))</f>
        <v/>
      </c>
      <c r="AA564" s="27"/>
      <c r="AB564" s="10" t="str">
        <f t="shared" si="245"/>
        <v/>
      </c>
      <c r="AC564" s="10" t="str">
        <f>IF($AC$1=No,"",
IF(OR(BG564=FALSE,BH564=FALSE),"",
IF(AND(SUMPRODUCT(--(BI564:BI$1003=TRUE))=0,SUMPRODUCT(--(BJ564:BJ$1003=TRUE))=0),"",Incomplete)))</f>
        <v/>
      </c>
      <c r="AD564" s="10" t="str">
        <f t="shared" si="246"/>
        <v/>
      </c>
      <c r="AE564" s="10"/>
      <c r="AF564" s="10" t="str" cm="1">
        <f t="array" ref="AF564">IF(AF$1=No,"",IF(ISBLANK($A564)=TRUE,"",
IF(SUMPRODUCT(--('Section 11'!$C$4:$C$337=$A564))=0,Incomplete,Complete)))</f>
        <v/>
      </c>
      <c r="AG564" s="10" t="str">
        <f t="shared" si="247"/>
        <v/>
      </c>
      <c r="AH564" s="10" t="str">
        <f t="shared" si="248"/>
        <v/>
      </c>
      <c r="AI564" s="10" t="str">
        <f t="shared" si="249"/>
        <v/>
      </c>
      <c r="AJ564" s="10" t="str">
        <f t="shared" si="250"/>
        <v/>
      </c>
      <c r="AK564" s="10" t="str">
        <f t="shared" si="251"/>
        <v/>
      </c>
      <c r="AL564" s="10" t="str">
        <f t="shared" si="252"/>
        <v/>
      </c>
      <c r="AM564" s="10" t="str">
        <f t="shared" si="253"/>
        <v/>
      </c>
      <c r="AN564" s="10" t="str">
        <f t="shared" si="254"/>
        <v/>
      </c>
      <c r="AO564" s="10" t="str">
        <f t="shared" si="255"/>
        <v/>
      </c>
      <c r="AP564" s="10" t="str">
        <f t="shared" si="256"/>
        <v/>
      </c>
      <c r="AQ564" s="10" t="str">
        <f t="shared" si="257"/>
        <v/>
      </c>
      <c r="AR564" s="10" t="str">
        <f t="shared" si="258"/>
        <v/>
      </c>
      <c r="AS564" s="10" t="str">
        <f t="shared" si="259"/>
        <v/>
      </c>
      <c r="AT564" s="10" t="str">
        <f t="shared" si="260"/>
        <v/>
      </c>
      <c r="AU564" s="10" t="str">
        <f t="shared" si="261"/>
        <v/>
      </c>
      <c r="AV564" s="10" t="str">
        <f t="shared" si="262"/>
        <v/>
      </c>
      <c r="AW564" s="10" t="str">
        <f t="shared" si="263"/>
        <v/>
      </c>
      <c r="AX564" s="10" t="str">
        <f t="shared" si="264"/>
        <v/>
      </c>
      <c r="AY564" s="10" t="str">
        <f t="shared" si="265"/>
        <v/>
      </c>
      <c r="AZ564" s="10" t="str">
        <f t="shared" si="266"/>
        <v/>
      </c>
      <c r="BA564" s="10" t="str">
        <f t="shared" si="267"/>
        <v/>
      </c>
      <c r="BB564" s="10" t="str">
        <f t="shared" si="268"/>
        <v/>
      </c>
      <c r="BC564" s="10" t="str">
        <f t="shared" si="269"/>
        <v/>
      </c>
      <c r="BD564" s="10"/>
      <c r="BE564" s="10" t="str">
        <f t="shared" si="270"/>
        <v/>
      </c>
      <c r="BG564" s="10" t="b">
        <f t="shared" si="273"/>
        <v>1</v>
      </c>
      <c r="BH564" s="10" t="b">
        <f t="shared" si="271"/>
        <v>1</v>
      </c>
      <c r="BI564" s="10" t="b">
        <f t="shared" si="274"/>
        <v>0</v>
      </c>
      <c r="BJ564" s="10" t="b">
        <f t="shared" si="272"/>
        <v>0</v>
      </c>
    </row>
    <row r="565" spans="1:62" x14ac:dyDescent="0.35">
      <c r="A565" s="51"/>
      <c r="B565" s="28"/>
      <c r="C565" s="28" t="s">
        <v>4</v>
      </c>
      <c r="D565" s="28"/>
      <c r="E565" s="28" t="s">
        <v>4</v>
      </c>
      <c r="F565" s="28"/>
      <c r="G565" s="51" t="s">
        <v>4</v>
      </c>
      <c r="H565" s="28"/>
      <c r="I565" s="28" t="s">
        <v>4</v>
      </c>
      <c r="J565" s="28"/>
      <c r="K565" s="28" t="s">
        <v>4</v>
      </c>
      <c r="L565" s="28" t="s">
        <v>454</v>
      </c>
      <c r="M565" s="28"/>
      <c r="N565" s="28"/>
      <c r="O565" s="28" t="s">
        <v>4</v>
      </c>
      <c r="P565" s="51"/>
      <c r="Q565" s="28" t="s">
        <v>4</v>
      </c>
      <c r="R565" s="28"/>
      <c r="S565" s="28" t="s">
        <v>4</v>
      </c>
      <c r="T565" s="28"/>
      <c r="U565" s="28" t="s">
        <v>4</v>
      </c>
      <c r="V565" s="28"/>
      <c r="W565" s="28" t="s">
        <v>4</v>
      </c>
      <c r="X565" s="28"/>
      <c r="Y565" s="28" t="s">
        <v>4</v>
      </c>
      <c r="Z565" s="10" t="str">
        <f>IF(AND('Section 8'!$L$4=No,OR($BG565=FALSE,$BH565=FALSE)),Tab_NotReq,
IF(AND($A565="",$B565="",$D565="",$F565="",$H565="",$J565="",$P565="",$X565="",$AB565="",$AC565=""),"",
IF(COUNTIF($AB565:$BC565,Incomplete)&gt;=1,Incomplete_or_multiple_errors&amp;": "&amp;INDEX($AB$2:$BC$4,1,MATCH(Incomplete,$AB565:$BC565,0)),Complete)))</f>
        <v/>
      </c>
      <c r="AA565" s="27"/>
      <c r="AB565" s="10" t="str">
        <f t="shared" si="245"/>
        <v/>
      </c>
      <c r="AC565" s="10" t="str">
        <f>IF($AC$1=No,"",
IF(OR(BG565=FALSE,BH565=FALSE),"",
IF(AND(SUMPRODUCT(--(BI565:BI$1003=TRUE))=0,SUMPRODUCT(--(BJ565:BJ$1003=TRUE))=0),"",Incomplete)))</f>
        <v/>
      </c>
      <c r="AD565" s="10" t="str">
        <f t="shared" si="246"/>
        <v/>
      </c>
      <c r="AE565" s="10"/>
      <c r="AF565" s="10" t="str" cm="1">
        <f t="array" ref="AF565">IF(AF$1=No,"",IF(ISBLANK($A565)=TRUE,"",
IF(SUMPRODUCT(--('Section 11'!$C$4:$C$337=$A565))=0,Incomplete,Complete)))</f>
        <v/>
      </c>
      <c r="AG565" s="10" t="str">
        <f t="shared" si="247"/>
        <v/>
      </c>
      <c r="AH565" s="10" t="str">
        <f t="shared" si="248"/>
        <v/>
      </c>
      <c r="AI565" s="10" t="str">
        <f t="shared" si="249"/>
        <v/>
      </c>
      <c r="AJ565" s="10" t="str">
        <f t="shared" si="250"/>
        <v/>
      </c>
      <c r="AK565" s="10" t="str">
        <f t="shared" si="251"/>
        <v/>
      </c>
      <c r="AL565" s="10" t="str">
        <f t="shared" si="252"/>
        <v/>
      </c>
      <c r="AM565" s="10" t="str">
        <f t="shared" si="253"/>
        <v/>
      </c>
      <c r="AN565" s="10" t="str">
        <f t="shared" si="254"/>
        <v/>
      </c>
      <c r="AO565" s="10" t="str">
        <f t="shared" si="255"/>
        <v/>
      </c>
      <c r="AP565" s="10" t="str">
        <f t="shared" si="256"/>
        <v/>
      </c>
      <c r="AQ565" s="10" t="str">
        <f t="shared" si="257"/>
        <v/>
      </c>
      <c r="AR565" s="10" t="str">
        <f t="shared" si="258"/>
        <v/>
      </c>
      <c r="AS565" s="10" t="str">
        <f t="shared" si="259"/>
        <v/>
      </c>
      <c r="AT565" s="10" t="str">
        <f t="shared" si="260"/>
        <v/>
      </c>
      <c r="AU565" s="10" t="str">
        <f t="shared" si="261"/>
        <v/>
      </c>
      <c r="AV565" s="10" t="str">
        <f t="shared" si="262"/>
        <v/>
      </c>
      <c r="AW565" s="10" t="str">
        <f t="shared" si="263"/>
        <v/>
      </c>
      <c r="AX565" s="10" t="str">
        <f t="shared" si="264"/>
        <v/>
      </c>
      <c r="AY565" s="10" t="str">
        <f t="shared" si="265"/>
        <v/>
      </c>
      <c r="AZ565" s="10" t="str">
        <f t="shared" si="266"/>
        <v/>
      </c>
      <c r="BA565" s="10" t="str">
        <f t="shared" si="267"/>
        <v/>
      </c>
      <c r="BB565" s="10" t="str">
        <f t="shared" si="268"/>
        <v/>
      </c>
      <c r="BC565" s="10" t="str">
        <f t="shared" si="269"/>
        <v/>
      </c>
      <c r="BD565" s="10"/>
      <c r="BE565" s="10" t="str">
        <f t="shared" si="270"/>
        <v/>
      </c>
      <c r="BG565" s="10" t="b">
        <f t="shared" si="273"/>
        <v>1</v>
      </c>
      <c r="BH565" s="10" t="b">
        <f t="shared" si="271"/>
        <v>1</v>
      </c>
      <c r="BI565" s="10" t="b">
        <f t="shared" si="274"/>
        <v>0</v>
      </c>
      <c r="BJ565" s="10" t="b">
        <f t="shared" si="272"/>
        <v>0</v>
      </c>
    </row>
    <row r="566" spans="1:62" x14ac:dyDescent="0.35">
      <c r="A566" s="51"/>
      <c r="B566" s="28"/>
      <c r="C566" s="28" t="s">
        <v>4</v>
      </c>
      <c r="D566" s="28"/>
      <c r="E566" s="28" t="s">
        <v>4</v>
      </c>
      <c r="F566" s="28"/>
      <c r="G566" s="51" t="s">
        <v>4</v>
      </c>
      <c r="H566" s="28"/>
      <c r="I566" s="28" t="s">
        <v>4</v>
      </c>
      <c r="J566" s="28"/>
      <c r="K566" s="28" t="s">
        <v>4</v>
      </c>
      <c r="L566" s="28" t="s">
        <v>454</v>
      </c>
      <c r="M566" s="28"/>
      <c r="N566" s="28"/>
      <c r="O566" s="28" t="s">
        <v>4</v>
      </c>
      <c r="P566" s="51"/>
      <c r="Q566" s="28" t="s">
        <v>4</v>
      </c>
      <c r="R566" s="28"/>
      <c r="S566" s="28" t="s">
        <v>4</v>
      </c>
      <c r="T566" s="28"/>
      <c r="U566" s="28" t="s">
        <v>4</v>
      </c>
      <c r="V566" s="28"/>
      <c r="W566" s="28" t="s">
        <v>4</v>
      </c>
      <c r="X566" s="28"/>
      <c r="Y566" s="28" t="s">
        <v>4</v>
      </c>
      <c r="Z566" s="10" t="str">
        <f>IF(AND('Section 8'!$L$4=No,OR($BG566=FALSE,$BH566=FALSE)),Tab_NotReq,
IF(AND($A566="",$B566="",$D566="",$F566="",$H566="",$J566="",$P566="",$X566="",$AB566="",$AC566=""),"",
IF(COUNTIF($AB566:$BC566,Incomplete)&gt;=1,Incomplete_or_multiple_errors&amp;": "&amp;INDEX($AB$2:$BC$4,1,MATCH(Incomplete,$AB566:$BC566,0)),Complete)))</f>
        <v/>
      </c>
      <c r="AA566" s="27"/>
      <c r="AB566" s="10" t="str">
        <f t="shared" si="245"/>
        <v/>
      </c>
      <c r="AC566" s="10" t="str">
        <f>IF($AC$1=No,"",
IF(OR(BG566=FALSE,BH566=FALSE),"",
IF(AND(SUMPRODUCT(--(BI566:BI$1003=TRUE))=0,SUMPRODUCT(--(BJ566:BJ$1003=TRUE))=0),"",Incomplete)))</f>
        <v/>
      </c>
      <c r="AD566" s="10" t="str">
        <f t="shared" si="246"/>
        <v/>
      </c>
      <c r="AE566" s="10"/>
      <c r="AF566" s="10" t="str" cm="1">
        <f t="array" ref="AF566">IF(AF$1=No,"",IF(ISBLANK($A566)=TRUE,"",
IF(SUMPRODUCT(--('Section 11'!$C$4:$C$337=$A566))=0,Incomplete,Complete)))</f>
        <v/>
      </c>
      <c r="AG566" s="10" t="str">
        <f t="shared" si="247"/>
        <v/>
      </c>
      <c r="AH566" s="10" t="str">
        <f t="shared" si="248"/>
        <v/>
      </c>
      <c r="AI566" s="10" t="str">
        <f t="shared" si="249"/>
        <v/>
      </c>
      <c r="AJ566" s="10" t="str">
        <f t="shared" si="250"/>
        <v/>
      </c>
      <c r="AK566" s="10" t="str">
        <f t="shared" si="251"/>
        <v/>
      </c>
      <c r="AL566" s="10" t="str">
        <f t="shared" si="252"/>
        <v/>
      </c>
      <c r="AM566" s="10" t="str">
        <f t="shared" si="253"/>
        <v/>
      </c>
      <c r="AN566" s="10" t="str">
        <f t="shared" si="254"/>
        <v/>
      </c>
      <c r="AO566" s="10" t="str">
        <f t="shared" si="255"/>
        <v/>
      </c>
      <c r="AP566" s="10" t="str">
        <f t="shared" si="256"/>
        <v/>
      </c>
      <c r="AQ566" s="10" t="str">
        <f t="shared" si="257"/>
        <v/>
      </c>
      <c r="AR566" s="10" t="str">
        <f t="shared" si="258"/>
        <v/>
      </c>
      <c r="AS566" s="10" t="str">
        <f t="shared" si="259"/>
        <v/>
      </c>
      <c r="AT566" s="10" t="str">
        <f t="shared" si="260"/>
        <v/>
      </c>
      <c r="AU566" s="10" t="str">
        <f t="shared" si="261"/>
        <v/>
      </c>
      <c r="AV566" s="10" t="str">
        <f t="shared" si="262"/>
        <v/>
      </c>
      <c r="AW566" s="10" t="str">
        <f t="shared" si="263"/>
        <v/>
      </c>
      <c r="AX566" s="10" t="str">
        <f t="shared" si="264"/>
        <v/>
      </c>
      <c r="AY566" s="10" t="str">
        <f t="shared" si="265"/>
        <v/>
      </c>
      <c r="AZ566" s="10" t="str">
        <f t="shared" si="266"/>
        <v/>
      </c>
      <c r="BA566" s="10" t="str">
        <f t="shared" si="267"/>
        <v/>
      </c>
      <c r="BB566" s="10" t="str">
        <f t="shared" si="268"/>
        <v/>
      </c>
      <c r="BC566" s="10" t="str">
        <f t="shared" si="269"/>
        <v/>
      </c>
      <c r="BD566" s="10"/>
      <c r="BE566" s="10" t="str">
        <f t="shared" si="270"/>
        <v/>
      </c>
      <c r="BG566" s="10" t="b">
        <f t="shared" si="273"/>
        <v>1</v>
      </c>
      <c r="BH566" s="10" t="b">
        <f t="shared" si="271"/>
        <v>1</v>
      </c>
      <c r="BI566" s="10" t="b">
        <f t="shared" si="274"/>
        <v>0</v>
      </c>
      <c r="BJ566" s="10" t="b">
        <f t="shared" si="272"/>
        <v>0</v>
      </c>
    </row>
    <row r="567" spans="1:62" x14ac:dyDescent="0.35">
      <c r="A567" s="51"/>
      <c r="B567" s="28"/>
      <c r="C567" s="28" t="s">
        <v>4</v>
      </c>
      <c r="D567" s="28"/>
      <c r="E567" s="28" t="s">
        <v>4</v>
      </c>
      <c r="F567" s="28"/>
      <c r="G567" s="51" t="s">
        <v>4</v>
      </c>
      <c r="H567" s="28"/>
      <c r="I567" s="28" t="s">
        <v>4</v>
      </c>
      <c r="J567" s="28"/>
      <c r="K567" s="28" t="s">
        <v>4</v>
      </c>
      <c r="L567" s="28" t="s">
        <v>454</v>
      </c>
      <c r="M567" s="28"/>
      <c r="N567" s="28"/>
      <c r="O567" s="28" t="s">
        <v>4</v>
      </c>
      <c r="P567" s="51"/>
      <c r="Q567" s="28" t="s">
        <v>4</v>
      </c>
      <c r="R567" s="28"/>
      <c r="S567" s="28" t="s">
        <v>4</v>
      </c>
      <c r="T567" s="28"/>
      <c r="U567" s="28" t="s">
        <v>4</v>
      </c>
      <c r="V567" s="28"/>
      <c r="W567" s="28" t="s">
        <v>4</v>
      </c>
      <c r="X567" s="28"/>
      <c r="Y567" s="28" t="s">
        <v>4</v>
      </c>
      <c r="Z567" s="10" t="str">
        <f>IF(AND('Section 8'!$L$4=No,OR($BG567=FALSE,$BH567=FALSE)),Tab_NotReq,
IF(AND($A567="",$B567="",$D567="",$F567="",$H567="",$J567="",$P567="",$X567="",$AB567="",$AC567=""),"",
IF(COUNTIF($AB567:$BC567,Incomplete)&gt;=1,Incomplete_or_multiple_errors&amp;": "&amp;INDEX($AB$2:$BC$4,1,MATCH(Incomplete,$AB567:$BC567,0)),Complete)))</f>
        <v/>
      </c>
      <c r="AA567" s="27"/>
      <c r="AB567" s="10" t="str">
        <f t="shared" si="245"/>
        <v/>
      </c>
      <c r="AC567" s="10" t="str">
        <f>IF($AC$1=No,"",
IF(OR(BG567=FALSE,BH567=FALSE),"",
IF(AND(SUMPRODUCT(--(BI567:BI$1003=TRUE))=0,SUMPRODUCT(--(BJ567:BJ$1003=TRUE))=0),"",Incomplete)))</f>
        <v/>
      </c>
      <c r="AD567" s="10" t="str">
        <f t="shared" si="246"/>
        <v/>
      </c>
      <c r="AE567" s="10"/>
      <c r="AF567" s="10" t="str" cm="1">
        <f t="array" ref="AF567">IF(AF$1=No,"",IF(ISBLANK($A567)=TRUE,"",
IF(SUMPRODUCT(--('Section 11'!$C$4:$C$337=$A567))=0,Incomplete,Complete)))</f>
        <v/>
      </c>
      <c r="AG567" s="10" t="str">
        <f t="shared" si="247"/>
        <v/>
      </c>
      <c r="AH567" s="10" t="str">
        <f t="shared" si="248"/>
        <v/>
      </c>
      <c r="AI567" s="10" t="str">
        <f t="shared" si="249"/>
        <v/>
      </c>
      <c r="AJ567" s="10" t="str">
        <f t="shared" si="250"/>
        <v/>
      </c>
      <c r="AK567" s="10" t="str">
        <f t="shared" si="251"/>
        <v/>
      </c>
      <c r="AL567" s="10" t="str">
        <f t="shared" si="252"/>
        <v/>
      </c>
      <c r="AM567" s="10" t="str">
        <f t="shared" si="253"/>
        <v/>
      </c>
      <c r="AN567" s="10" t="str">
        <f t="shared" si="254"/>
        <v/>
      </c>
      <c r="AO567" s="10" t="str">
        <f t="shared" si="255"/>
        <v/>
      </c>
      <c r="AP567" s="10" t="str">
        <f t="shared" si="256"/>
        <v/>
      </c>
      <c r="AQ567" s="10" t="str">
        <f t="shared" si="257"/>
        <v/>
      </c>
      <c r="AR567" s="10" t="str">
        <f t="shared" si="258"/>
        <v/>
      </c>
      <c r="AS567" s="10" t="str">
        <f t="shared" si="259"/>
        <v/>
      </c>
      <c r="AT567" s="10" t="str">
        <f t="shared" si="260"/>
        <v/>
      </c>
      <c r="AU567" s="10" t="str">
        <f t="shared" si="261"/>
        <v/>
      </c>
      <c r="AV567" s="10" t="str">
        <f t="shared" si="262"/>
        <v/>
      </c>
      <c r="AW567" s="10" t="str">
        <f t="shared" si="263"/>
        <v/>
      </c>
      <c r="AX567" s="10" t="str">
        <f t="shared" si="264"/>
        <v/>
      </c>
      <c r="AY567" s="10" t="str">
        <f t="shared" si="265"/>
        <v/>
      </c>
      <c r="AZ567" s="10" t="str">
        <f t="shared" si="266"/>
        <v/>
      </c>
      <c r="BA567" s="10" t="str">
        <f t="shared" si="267"/>
        <v/>
      </c>
      <c r="BB567" s="10" t="str">
        <f t="shared" si="268"/>
        <v/>
      </c>
      <c r="BC567" s="10" t="str">
        <f t="shared" si="269"/>
        <v/>
      </c>
      <c r="BD567" s="10"/>
      <c r="BE567" s="10" t="str">
        <f t="shared" si="270"/>
        <v/>
      </c>
      <c r="BG567" s="10" t="b">
        <f t="shared" si="273"/>
        <v>1</v>
      </c>
      <c r="BH567" s="10" t="b">
        <f t="shared" si="271"/>
        <v>1</v>
      </c>
      <c r="BI567" s="10" t="b">
        <f t="shared" si="274"/>
        <v>0</v>
      </c>
      <c r="BJ567" s="10" t="b">
        <f t="shared" si="272"/>
        <v>0</v>
      </c>
    </row>
    <row r="568" spans="1:62" x14ac:dyDescent="0.35">
      <c r="A568" s="51"/>
      <c r="B568" s="28"/>
      <c r="C568" s="28" t="s">
        <v>4</v>
      </c>
      <c r="D568" s="28"/>
      <c r="E568" s="28" t="s">
        <v>4</v>
      </c>
      <c r="F568" s="28"/>
      <c r="G568" s="51" t="s">
        <v>4</v>
      </c>
      <c r="H568" s="28"/>
      <c r="I568" s="28" t="s">
        <v>4</v>
      </c>
      <c r="J568" s="28"/>
      <c r="K568" s="28" t="s">
        <v>4</v>
      </c>
      <c r="L568" s="28" t="s">
        <v>454</v>
      </c>
      <c r="M568" s="28"/>
      <c r="N568" s="28"/>
      <c r="O568" s="28" t="s">
        <v>4</v>
      </c>
      <c r="P568" s="51"/>
      <c r="Q568" s="28" t="s">
        <v>4</v>
      </c>
      <c r="R568" s="28"/>
      <c r="S568" s="28" t="s">
        <v>4</v>
      </c>
      <c r="T568" s="28"/>
      <c r="U568" s="28" t="s">
        <v>4</v>
      </c>
      <c r="V568" s="28"/>
      <c r="W568" s="28" t="s">
        <v>4</v>
      </c>
      <c r="X568" s="28"/>
      <c r="Y568" s="28" t="s">
        <v>4</v>
      </c>
      <c r="Z568" s="10" t="str">
        <f>IF(AND('Section 8'!$L$4=No,OR($BG568=FALSE,$BH568=FALSE)),Tab_NotReq,
IF(AND($A568="",$B568="",$D568="",$F568="",$H568="",$J568="",$P568="",$X568="",$AB568="",$AC568=""),"",
IF(COUNTIF($AB568:$BC568,Incomplete)&gt;=1,Incomplete_or_multiple_errors&amp;": "&amp;INDEX($AB$2:$BC$4,1,MATCH(Incomplete,$AB568:$BC568,0)),Complete)))</f>
        <v/>
      </c>
      <c r="AA568" s="27"/>
      <c r="AB568" s="10" t="str">
        <f t="shared" si="245"/>
        <v/>
      </c>
      <c r="AC568" s="10" t="str">
        <f>IF($AC$1=No,"",
IF(OR(BG568=FALSE,BH568=FALSE),"",
IF(AND(SUMPRODUCT(--(BI568:BI$1003=TRUE))=0,SUMPRODUCT(--(BJ568:BJ$1003=TRUE))=0),"",Incomplete)))</f>
        <v/>
      </c>
      <c r="AD568" s="10" t="str">
        <f t="shared" si="246"/>
        <v/>
      </c>
      <c r="AE568" s="10"/>
      <c r="AF568" s="10" t="str" cm="1">
        <f t="array" ref="AF568">IF(AF$1=No,"",IF(ISBLANK($A568)=TRUE,"",
IF(SUMPRODUCT(--('Section 11'!$C$4:$C$337=$A568))=0,Incomplete,Complete)))</f>
        <v/>
      </c>
      <c r="AG568" s="10" t="str">
        <f t="shared" si="247"/>
        <v/>
      </c>
      <c r="AH568" s="10" t="str">
        <f t="shared" si="248"/>
        <v/>
      </c>
      <c r="AI568" s="10" t="str">
        <f t="shared" si="249"/>
        <v/>
      </c>
      <c r="AJ568" s="10" t="str">
        <f t="shared" si="250"/>
        <v/>
      </c>
      <c r="AK568" s="10" t="str">
        <f t="shared" si="251"/>
        <v/>
      </c>
      <c r="AL568" s="10" t="str">
        <f t="shared" si="252"/>
        <v/>
      </c>
      <c r="AM568" s="10" t="str">
        <f t="shared" si="253"/>
        <v/>
      </c>
      <c r="AN568" s="10" t="str">
        <f t="shared" si="254"/>
        <v/>
      </c>
      <c r="AO568" s="10" t="str">
        <f t="shared" si="255"/>
        <v/>
      </c>
      <c r="AP568" s="10" t="str">
        <f t="shared" si="256"/>
        <v/>
      </c>
      <c r="AQ568" s="10" t="str">
        <f t="shared" si="257"/>
        <v/>
      </c>
      <c r="AR568" s="10" t="str">
        <f t="shared" si="258"/>
        <v/>
      </c>
      <c r="AS568" s="10" t="str">
        <f t="shared" si="259"/>
        <v/>
      </c>
      <c r="AT568" s="10" t="str">
        <f t="shared" si="260"/>
        <v/>
      </c>
      <c r="AU568" s="10" t="str">
        <f t="shared" si="261"/>
        <v/>
      </c>
      <c r="AV568" s="10" t="str">
        <f t="shared" si="262"/>
        <v/>
      </c>
      <c r="AW568" s="10" t="str">
        <f t="shared" si="263"/>
        <v/>
      </c>
      <c r="AX568" s="10" t="str">
        <f t="shared" si="264"/>
        <v/>
      </c>
      <c r="AY568" s="10" t="str">
        <f t="shared" si="265"/>
        <v/>
      </c>
      <c r="AZ568" s="10" t="str">
        <f t="shared" si="266"/>
        <v/>
      </c>
      <c r="BA568" s="10" t="str">
        <f t="shared" si="267"/>
        <v/>
      </c>
      <c r="BB568" s="10" t="str">
        <f t="shared" si="268"/>
        <v/>
      </c>
      <c r="BC568" s="10" t="str">
        <f t="shared" si="269"/>
        <v/>
      </c>
      <c r="BD568" s="10"/>
      <c r="BE568" s="10" t="str">
        <f t="shared" si="270"/>
        <v/>
      </c>
      <c r="BG568" s="10" t="b">
        <f t="shared" si="273"/>
        <v>1</v>
      </c>
      <c r="BH568" s="10" t="b">
        <f t="shared" si="271"/>
        <v>1</v>
      </c>
      <c r="BI568" s="10" t="b">
        <f t="shared" si="274"/>
        <v>0</v>
      </c>
      <c r="BJ568" s="10" t="b">
        <f t="shared" si="272"/>
        <v>0</v>
      </c>
    </row>
    <row r="569" spans="1:62" x14ac:dyDescent="0.35">
      <c r="A569" s="51"/>
      <c r="B569" s="28"/>
      <c r="C569" s="28" t="s">
        <v>4</v>
      </c>
      <c r="D569" s="28"/>
      <c r="E569" s="28" t="s">
        <v>4</v>
      </c>
      <c r="F569" s="28"/>
      <c r="G569" s="51" t="s">
        <v>4</v>
      </c>
      <c r="H569" s="28"/>
      <c r="I569" s="28" t="s">
        <v>4</v>
      </c>
      <c r="J569" s="28"/>
      <c r="K569" s="28" t="s">
        <v>4</v>
      </c>
      <c r="L569" s="28" t="s">
        <v>454</v>
      </c>
      <c r="M569" s="28"/>
      <c r="N569" s="28"/>
      <c r="O569" s="28" t="s">
        <v>4</v>
      </c>
      <c r="P569" s="51"/>
      <c r="Q569" s="28" t="s">
        <v>4</v>
      </c>
      <c r="R569" s="28"/>
      <c r="S569" s="28" t="s">
        <v>4</v>
      </c>
      <c r="T569" s="28"/>
      <c r="U569" s="28" t="s">
        <v>4</v>
      </c>
      <c r="V569" s="28"/>
      <c r="W569" s="28" t="s">
        <v>4</v>
      </c>
      <c r="X569" s="28"/>
      <c r="Y569" s="28" t="s">
        <v>4</v>
      </c>
      <c r="Z569" s="10" t="str">
        <f>IF(AND('Section 8'!$L$4=No,OR($BG569=FALSE,$BH569=FALSE)),Tab_NotReq,
IF(AND($A569="",$B569="",$D569="",$F569="",$H569="",$J569="",$P569="",$X569="",$AB569="",$AC569=""),"",
IF(COUNTIF($AB569:$BC569,Incomplete)&gt;=1,Incomplete_or_multiple_errors&amp;": "&amp;INDEX($AB$2:$BC$4,1,MATCH(Incomplete,$AB569:$BC569,0)),Complete)))</f>
        <v/>
      </c>
      <c r="AA569" s="27"/>
      <c r="AB569" s="10" t="str">
        <f t="shared" si="245"/>
        <v/>
      </c>
      <c r="AC569" s="10" t="str">
        <f>IF($AC$1=No,"",
IF(OR(BG569=FALSE,BH569=FALSE),"",
IF(AND(SUMPRODUCT(--(BI569:BI$1003=TRUE))=0,SUMPRODUCT(--(BJ569:BJ$1003=TRUE))=0),"",Incomplete)))</f>
        <v/>
      </c>
      <c r="AD569" s="10" t="str">
        <f t="shared" si="246"/>
        <v/>
      </c>
      <c r="AE569" s="10"/>
      <c r="AF569" s="10" t="str" cm="1">
        <f t="array" ref="AF569">IF(AF$1=No,"",IF(ISBLANK($A569)=TRUE,"",
IF(SUMPRODUCT(--('Section 11'!$C$4:$C$337=$A569))=0,Incomplete,Complete)))</f>
        <v/>
      </c>
      <c r="AG569" s="10" t="str">
        <f t="shared" si="247"/>
        <v/>
      </c>
      <c r="AH569" s="10" t="str">
        <f t="shared" si="248"/>
        <v/>
      </c>
      <c r="AI569" s="10" t="str">
        <f t="shared" si="249"/>
        <v/>
      </c>
      <c r="AJ569" s="10" t="str">
        <f t="shared" si="250"/>
        <v/>
      </c>
      <c r="AK569" s="10" t="str">
        <f t="shared" si="251"/>
        <v/>
      </c>
      <c r="AL569" s="10" t="str">
        <f t="shared" si="252"/>
        <v/>
      </c>
      <c r="AM569" s="10" t="str">
        <f t="shared" si="253"/>
        <v/>
      </c>
      <c r="AN569" s="10" t="str">
        <f t="shared" si="254"/>
        <v/>
      </c>
      <c r="AO569" s="10" t="str">
        <f t="shared" si="255"/>
        <v/>
      </c>
      <c r="AP569" s="10" t="str">
        <f t="shared" si="256"/>
        <v/>
      </c>
      <c r="AQ569" s="10" t="str">
        <f t="shared" si="257"/>
        <v/>
      </c>
      <c r="AR569" s="10" t="str">
        <f t="shared" si="258"/>
        <v/>
      </c>
      <c r="AS569" s="10" t="str">
        <f t="shared" si="259"/>
        <v/>
      </c>
      <c r="AT569" s="10" t="str">
        <f t="shared" si="260"/>
        <v/>
      </c>
      <c r="AU569" s="10" t="str">
        <f t="shared" si="261"/>
        <v/>
      </c>
      <c r="AV569" s="10" t="str">
        <f t="shared" si="262"/>
        <v/>
      </c>
      <c r="AW569" s="10" t="str">
        <f t="shared" si="263"/>
        <v/>
      </c>
      <c r="AX569" s="10" t="str">
        <f t="shared" si="264"/>
        <v/>
      </c>
      <c r="AY569" s="10" t="str">
        <f t="shared" si="265"/>
        <v/>
      </c>
      <c r="AZ569" s="10" t="str">
        <f t="shared" si="266"/>
        <v/>
      </c>
      <c r="BA569" s="10" t="str">
        <f t="shared" si="267"/>
        <v/>
      </c>
      <c r="BB569" s="10" t="str">
        <f t="shared" si="268"/>
        <v/>
      </c>
      <c r="BC569" s="10" t="str">
        <f t="shared" si="269"/>
        <v/>
      </c>
      <c r="BD569" s="10"/>
      <c r="BE569" s="10" t="str">
        <f t="shared" si="270"/>
        <v/>
      </c>
      <c r="BG569" s="10" t="b">
        <f t="shared" si="273"/>
        <v>1</v>
      </c>
      <c r="BH569" s="10" t="b">
        <f t="shared" si="271"/>
        <v>1</v>
      </c>
      <c r="BI569" s="10" t="b">
        <f t="shared" si="274"/>
        <v>0</v>
      </c>
      <c r="BJ569" s="10" t="b">
        <f t="shared" si="272"/>
        <v>0</v>
      </c>
    </row>
    <row r="570" spans="1:62" x14ac:dyDescent="0.35">
      <c r="A570" s="51"/>
      <c r="B570" s="28"/>
      <c r="C570" s="28" t="s">
        <v>4</v>
      </c>
      <c r="D570" s="28"/>
      <c r="E570" s="28" t="s">
        <v>4</v>
      </c>
      <c r="F570" s="28"/>
      <c r="G570" s="51" t="s">
        <v>4</v>
      </c>
      <c r="H570" s="28"/>
      <c r="I570" s="28" t="s">
        <v>4</v>
      </c>
      <c r="J570" s="28"/>
      <c r="K570" s="28" t="s">
        <v>4</v>
      </c>
      <c r="L570" s="28" t="s">
        <v>454</v>
      </c>
      <c r="M570" s="28"/>
      <c r="N570" s="28"/>
      <c r="O570" s="28" t="s">
        <v>4</v>
      </c>
      <c r="P570" s="51"/>
      <c r="Q570" s="28" t="s">
        <v>4</v>
      </c>
      <c r="R570" s="28"/>
      <c r="S570" s="28" t="s">
        <v>4</v>
      </c>
      <c r="T570" s="28"/>
      <c r="U570" s="28" t="s">
        <v>4</v>
      </c>
      <c r="V570" s="28"/>
      <c r="W570" s="28" t="s">
        <v>4</v>
      </c>
      <c r="X570" s="28"/>
      <c r="Y570" s="28" t="s">
        <v>4</v>
      </c>
      <c r="Z570" s="10" t="str">
        <f>IF(AND('Section 8'!$L$4=No,OR($BG570=FALSE,$BH570=FALSE)),Tab_NotReq,
IF(AND($A570="",$B570="",$D570="",$F570="",$H570="",$J570="",$P570="",$X570="",$AB570="",$AC570=""),"",
IF(COUNTIF($AB570:$BC570,Incomplete)&gt;=1,Incomplete_or_multiple_errors&amp;": "&amp;INDEX($AB$2:$BC$4,1,MATCH(Incomplete,$AB570:$BC570,0)),Complete)))</f>
        <v/>
      </c>
      <c r="AA570" s="27"/>
      <c r="AB570" s="10" t="str">
        <f t="shared" si="245"/>
        <v/>
      </c>
      <c r="AC570" s="10" t="str">
        <f>IF($AC$1=No,"",
IF(OR(BG570=FALSE,BH570=FALSE),"",
IF(AND(SUMPRODUCT(--(BI570:BI$1003=TRUE))=0,SUMPRODUCT(--(BJ570:BJ$1003=TRUE))=0),"",Incomplete)))</f>
        <v/>
      </c>
      <c r="AD570" s="10" t="str">
        <f t="shared" si="246"/>
        <v/>
      </c>
      <c r="AE570" s="10"/>
      <c r="AF570" s="10" t="str" cm="1">
        <f t="array" ref="AF570">IF(AF$1=No,"",IF(ISBLANK($A570)=TRUE,"",
IF(SUMPRODUCT(--('Section 11'!$C$4:$C$337=$A570))=0,Incomplete,Complete)))</f>
        <v/>
      </c>
      <c r="AG570" s="10" t="str">
        <f t="shared" si="247"/>
        <v/>
      </c>
      <c r="AH570" s="10" t="str">
        <f t="shared" si="248"/>
        <v/>
      </c>
      <c r="AI570" s="10" t="str">
        <f t="shared" si="249"/>
        <v/>
      </c>
      <c r="AJ570" s="10" t="str">
        <f t="shared" si="250"/>
        <v/>
      </c>
      <c r="AK570" s="10" t="str">
        <f t="shared" si="251"/>
        <v/>
      </c>
      <c r="AL570" s="10" t="str">
        <f t="shared" si="252"/>
        <v/>
      </c>
      <c r="AM570" s="10" t="str">
        <f t="shared" si="253"/>
        <v/>
      </c>
      <c r="AN570" s="10" t="str">
        <f t="shared" si="254"/>
        <v/>
      </c>
      <c r="AO570" s="10" t="str">
        <f t="shared" si="255"/>
        <v/>
      </c>
      <c r="AP570" s="10" t="str">
        <f t="shared" si="256"/>
        <v/>
      </c>
      <c r="AQ570" s="10" t="str">
        <f t="shared" si="257"/>
        <v/>
      </c>
      <c r="AR570" s="10" t="str">
        <f t="shared" si="258"/>
        <v/>
      </c>
      <c r="AS570" s="10" t="str">
        <f t="shared" si="259"/>
        <v/>
      </c>
      <c r="AT570" s="10" t="str">
        <f t="shared" si="260"/>
        <v/>
      </c>
      <c r="AU570" s="10" t="str">
        <f t="shared" si="261"/>
        <v/>
      </c>
      <c r="AV570" s="10" t="str">
        <f t="shared" si="262"/>
        <v/>
      </c>
      <c r="AW570" s="10" t="str">
        <f t="shared" si="263"/>
        <v/>
      </c>
      <c r="AX570" s="10" t="str">
        <f t="shared" si="264"/>
        <v/>
      </c>
      <c r="AY570" s="10" t="str">
        <f t="shared" si="265"/>
        <v/>
      </c>
      <c r="AZ570" s="10" t="str">
        <f t="shared" si="266"/>
        <v/>
      </c>
      <c r="BA570" s="10" t="str">
        <f t="shared" si="267"/>
        <v/>
      </c>
      <c r="BB570" s="10" t="str">
        <f t="shared" si="268"/>
        <v/>
      </c>
      <c r="BC570" s="10" t="str">
        <f t="shared" si="269"/>
        <v/>
      </c>
      <c r="BD570" s="10"/>
      <c r="BE570" s="10" t="str">
        <f t="shared" si="270"/>
        <v/>
      </c>
      <c r="BG570" s="10" t="b">
        <f t="shared" si="273"/>
        <v>1</v>
      </c>
      <c r="BH570" s="10" t="b">
        <f t="shared" si="271"/>
        <v>1</v>
      </c>
      <c r="BI570" s="10" t="b">
        <f t="shared" si="274"/>
        <v>0</v>
      </c>
      <c r="BJ570" s="10" t="b">
        <f t="shared" si="272"/>
        <v>0</v>
      </c>
    </row>
    <row r="571" spans="1:62" x14ac:dyDescent="0.35">
      <c r="A571" s="51"/>
      <c r="B571" s="28"/>
      <c r="C571" s="28" t="s">
        <v>4</v>
      </c>
      <c r="D571" s="28"/>
      <c r="E571" s="28" t="s">
        <v>4</v>
      </c>
      <c r="F571" s="28"/>
      <c r="G571" s="51" t="s">
        <v>4</v>
      </c>
      <c r="H571" s="28"/>
      <c r="I571" s="28" t="s">
        <v>4</v>
      </c>
      <c r="J571" s="28"/>
      <c r="K571" s="28" t="s">
        <v>4</v>
      </c>
      <c r="L571" s="28" t="s">
        <v>454</v>
      </c>
      <c r="M571" s="28"/>
      <c r="N571" s="28"/>
      <c r="O571" s="28" t="s">
        <v>4</v>
      </c>
      <c r="P571" s="51"/>
      <c r="Q571" s="28" t="s">
        <v>4</v>
      </c>
      <c r="R571" s="28"/>
      <c r="S571" s="28" t="s">
        <v>4</v>
      </c>
      <c r="T571" s="28"/>
      <c r="U571" s="28" t="s">
        <v>4</v>
      </c>
      <c r="V571" s="28"/>
      <c r="W571" s="28" t="s">
        <v>4</v>
      </c>
      <c r="X571" s="28"/>
      <c r="Y571" s="28" t="s">
        <v>4</v>
      </c>
      <c r="Z571" s="10" t="str">
        <f>IF(AND('Section 8'!$L$4=No,OR($BG571=FALSE,$BH571=FALSE)),Tab_NotReq,
IF(AND($A571="",$B571="",$D571="",$F571="",$H571="",$J571="",$P571="",$X571="",$AB571="",$AC571=""),"",
IF(COUNTIF($AB571:$BC571,Incomplete)&gt;=1,Incomplete_or_multiple_errors&amp;": "&amp;INDEX($AB$2:$BC$4,1,MATCH(Incomplete,$AB571:$BC571,0)),Complete)))</f>
        <v/>
      </c>
      <c r="AA571" s="27"/>
      <c r="AB571" s="10" t="str">
        <f t="shared" si="245"/>
        <v/>
      </c>
      <c r="AC571" s="10" t="str">
        <f>IF($AC$1=No,"",
IF(OR(BG571=FALSE,BH571=FALSE),"",
IF(AND(SUMPRODUCT(--(BI571:BI$1003=TRUE))=0,SUMPRODUCT(--(BJ571:BJ$1003=TRUE))=0),"",Incomplete)))</f>
        <v/>
      </c>
      <c r="AD571" s="10" t="str">
        <f t="shared" si="246"/>
        <v/>
      </c>
      <c r="AE571" s="10"/>
      <c r="AF571" s="10" t="str" cm="1">
        <f t="array" ref="AF571">IF(AF$1=No,"",IF(ISBLANK($A571)=TRUE,"",
IF(SUMPRODUCT(--('Section 11'!$C$4:$C$337=$A571))=0,Incomplete,Complete)))</f>
        <v/>
      </c>
      <c r="AG571" s="10" t="str">
        <f t="shared" si="247"/>
        <v/>
      </c>
      <c r="AH571" s="10" t="str">
        <f t="shared" si="248"/>
        <v/>
      </c>
      <c r="AI571" s="10" t="str">
        <f t="shared" si="249"/>
        <v/>
      </c>
      <c r="AJ571" s="10" t="str">
        <f t="shared" si="250"/>
        <v/>
      </c>
      <c r="AK571" s="10" t="str">
        <f t="shared" si="251"/>
        <v/>
      </c>
      <c r="AL571" s="10" t="str">
        <f t="shared" si="252"/>
        <v/>
      </c>
      <c r="AM571" s="10" t="str">
        <f t="shared" si="253"/>
        <v/>
      </c>
      <c r="AN571" s="10" t="str">
        <f t="shared" si="254"/>
        <v/>
      </c>
      <c r="AO571" s="10" t="str">
        <f t="shared" si="255"/>
        <v/>
      </c>
      <c r="AP571" s="10" t="str">
        <f t="shared" si="256"/>
        <v/>
      </c>
      <c r="AQ571" s="10" t="str">
        <f t="shared" si="257"/>
        <v/>
      </c>
      <c r="AR571" s="10" t="str">
        <f t="shared" si="258"/>
        <v/>
      </c>
      <c r="AS571" s="10" t="str">
        <f t="shared" si="259"/>
        <v/>
      </c>
      <c r="AT571" s="10" t="str">
        <f t="shared" si="260"/>
        <v/>
      </c>
      <c r="AU571" s="10" t="str">
        <f t="shared" si="261"/>
        <v/>
      </c>
      <c r="AV571" s="10" t="str">
        <f t="shared" si="262"/>
        <v/>
      </c>
      <c r="AW571" s="10" t="str">
        <f t="shared" si="263"/>
        <v/>
      </c>
      <c r="AX571" s="10" t="str">
        <f t="shared" si="264"/>
        <v/>
      </c>
      <c r="AY571" s="10" t="str">
        <f t="shared" si="265"/>
        <v/>
      </c>
      <c r="AZ571" s="10" t="str">
        <f t="shared" si="266"/>
        <v/>
      </c>
      <c r="BA571" s="10" t="str">
        <f t="shared" si="267"/>
        <v/>
      </c>
      <c r="BB571" s="10" t="str">
        <f t="shared" si="268"/>
        <v/>
      </c>
      <c r="BC571" s="10" t="str">
        <f t="shared" si="269"/>
        <v/>
      </c>
      <c r="BD571" s="10"/>
      <c r="BE571" s="10" t="str">
        <f t="shared" si="270"/>
        <v/>
      </c>
      <c r="BG571" s="10" t="b">
        <f t="shared" si="273"/>
        <v>1</v>
      </c>
      <c r="BH571" s="10" t="b">
        <f t="shared" si="271"/>
        <v>1</v>
      </c>
      <c r="BI571" s="10" t="b">
        <f t="shared" si="274"/>
        <v>0</v>
      </c>
      <c r="BJ571" s="10" t="b">
        <f t="shared" si="272"/>
        <v>0</v>
      </c>
    </row>
    <row r="572" spans="1:62" x14ac:dyDescent="0.35">
      <c r="A572" s="51"/>
      <c r="B572" s="28"/>
      <c r="C572" s="28" t="s">
        <v>4</v>
      </c>
      <c r="D572" s="28"/>
      <c r="E572" s="28" t="s">
        <v>4</v>
      </c>
      <c r="F572" s="28"/>
      <c r="G572" s="51" t="s">
        <v>4</v>
      </c>
      <c r="H572" s="28"/>
      <c r="I572" s="28" t="s">
        <v>4</v>
      </c>
      <c r="J572" s="28"/>
      <c r="K572" s="28" t="s">
        <v>4</v>
      </c>
      <c r="L572" s="28" t="s">
        <v>454</v>
      </c>
      <c r="M572" s="28"/>
      <c r="N572" s="28"/>
      <c r="O572" s="28" t="s">
        <v>4</v>
      </c>
      <c r="P572" s="51"/>
      <c r="Q572" s="28" t="s">
        <v>4</v>
      </c>
      <c r="R572" s="28"/>
      <c r="S572" s="28" t="s">
        <v>4</v>
      </c>
      <c r="T572" s="28"/>
      <c r="U572" s="28" t="s">
        <v>4</v>
      </c>
      <c r="V572" s="28"/>
      <c r="W572" s="28" t="s">
        <v>4</v>
      </c>
      <c r="X572" s="28"/>
      <c r="Y572" s="28" t="s">
        <v>4</v>
      </c>
      <c r="Z572" s="10" t="str">
        <f>IF(AND('Section 8'!$L$4=No,OR($BG572=FALSE,$BH572=FALSE)),Tab_NotReq,
IF(AND($A572="",$B572="",$D572="",$F572="",$H572="",$J572="",$P572="",$X572="",$AB572="",$AC572=""),"",
IF(COUNTIF($AB572:$BC572,Incomplete)&gt;=1,Incomplete_or_multiple_errors&amp;": "&amp;INDEX($AB$2:$BC$4,1,MATCH(Incomplete,$AB572:$BC572,0)),Complete)))</f>
        <v/>
      </c>
      <c r="AA572" s="27"/>
      <c r="AB572" s="10" t="str">
        <f t="shared" si="245"/>
        <v/>
      </c>
      <c r="AC572" s="10" t="str">
        <f>IF($AC$1=No,"",
IF(OR(BG572=FALSE,BH572=FALSE),"",
IF(AND(SUMPRODUCT(--(BI572:BI$1003=TRUE))=0,SUMPRODUCT(--(BJ572:BJ$1003=TRUE))=0),"",Incomplete)))</f>
        <v/>
      </c>
      <c r="AD572" s="10" t="str">
        <f t="shared" si="246"/>
        <v/>
      </c>
      <c r="AE572" s="10"/>
      <c r="AF572" s="10" t="str" cm="1">
        <f t="array" ref="AF572">IF(AF$1=No,"",IF(ISBLANK($A572)=TRUE,"",
IF(SUMPRODUCT(--('Section 11'!$C$4:$C$337=$A572))=0,Incomplete,Complete)))</f>
        <v/>
      </c>
      <c r="AG572" s="10" t="str">
        <f t="shared" si="247"/>
        <v/>
      </c>
      <c r="AH572" s="10" t="str">
        <f t="shared" si="248"/>
        <v/>
      </c>
      <c r="AI572" s="10" t="str">
        <f t="shared" si="249"/>
        <v/>
      </c>
      <c r="AJ572" s="10" t="str">
        <f t="shared" si="250"/>
        <v/>
      </c>
      <c r="AK572" s="10" t="str">
        <f t="shared" si="251"/>
        <v/>
      </c>
      <c r="AL572" s="10" t="str">
        <f t="shared" si="252"/>
        <v/>
      </c>
      <c r="AM572" s="10" t="str">
        <f t="shared" si="253"/>
        <v/>
      </c>
      <c r="AN572" s="10" t="str">
        <f t="shared" si="254"/>
        <v/>
      </c>
      <c r="AO572" s="10" t="str">
        <f t="shared" si="255"/>
        <v/>
      </c>
      <c r="AP572" s="10" t="str">
        <f t="shared" si="256"/>
        <v/>
      </c>
      <c r="AQ572" s="10" t="str">
        <f t="shared" si="257"/>
        <v/>
      </c>
      <c r="AR572" s="10" t="str">
        <f t="shared" si="258"/>
        <v/>
      </c>
      <c r="AS572" s="10" t="str">
        <f t="shared" si="259"/>
        <v/>
      </c>
      <c r="AT572" s="10" t="str">
        <f t="shared" si="260"/>
        <v/>
      </c>
      <c r="AU572" s="10" t="str">
        <f t="shared" si="261"/>
        <v/>
      </c>
      <c r="AV572" s="10" t="str">
        <f t="shared" si="262"/>
        <v/>
      </c>
      <c r="AW572" s="10" t="str">
        <f t="shared" si="263"/>
        <v/>
      </c>
      <c r="AX572" s="10" t="str">
        <f t="shared" si="264"/>
        <v/>
      </c>
      <c r="AY572" s="10" t="str">
        <f t="shared" si="265"/>
        <v/>
      </c>
      <c r="AZ572" s="10" t="str">
        <f t="shared" si="266"/>
        <v/>
      </c>
      <c r="BA572" s="10" t="str">
        <f t="shared" si="267"/>
        <v/>
      </c>
      <c r="BB572" s="10" t="str">
        <f t="shared" si="268"/>
        <v/>
      </c>
      <c r="BC572" s="10" t="str">
        <f t="shared" si="269"/>
        <v/>
      </c>
      <c r="BD572" s="10"/>
      <c r="BE572" s="10" t="str">
        <f t="shared" si="270"/>
        <v/>
      </c>
      <c r="BG572" s="10" t="b">
        <f t="shared" si="273"/>
        <v>1</v>
      </c>
      <c r="BH572" s="10" t="b">
        <f t="shared" si="271"/>
        <v>1</v>
      </c>
      <c r="BI572" s="10" t="b">
        <f t="shared" si="274"/>
        <v>0</v>
      </c>
      <c r="BJ572" s="10" t="b">
        <f t="shared" si="272"/>
        <v>0</v>
      </c>
    </row>
    <row r="573" spans="1:62" x14ac:dyDescent="0.35">
      <c r="A573" s="51"/>
      <c r="B573" s="28"/>
      <c r="C573" s="28" t="s">
        <v>4</v>
      </c>
      <c r="D573" s="28"/>
      <c r="E573" s="28" t="s">
        <v>4</v>
      </c>
      <c r="F573" s="28"/>
      <c r="G573" s="51" t="s">
        <v>4</v>
      </c>
      <c r="H573" s="28"/>
      <c r="I573" s="28" t="s">
        <v>4</v>
      </c>
      <c r="J573" s="28"/>
      <c r="K573" s="28" t="s">
        <v>4</v>
      </c>
      <c r="L573" s="28" t="s">
        <v>454</v>
      </c>
      <c r="M573" s="28"/>
      <c r="N573" s="28"/>
      <c r="O573" s="28" t="s">
        <v>4</v>
      </c>
      <c r="P573" s="51"/>
      <c r="Q573" s="28" t="s">
        <v>4</v>
      </c>
      <c r="R573" s="28"/>
      <c r="S573" s="28" t="s">
        <v>4</v>
      </c>
      <c r="T573" s="28"/>
      <c r="U573" s="28" t="s">
        <v>4</v>
      </c>
      <c r="V573" s="28"/>
      <c r="W573" s="28" t="s">
        <v>4</v>
      </c>
      <c r="X573" s="28"/>
      <c r="Y573" s="28" t="s">
        <v>4</v>
      </c>
      <c r="Z573" s="10" t="str">
        <f>IF(AND('Section 8'!$L$4=No,OR($BG573=FALSE,$BH573=FALSE)),Tab_NotReq,
IF(AND($A573="",$B573="",$D573="",$F573="",$H573="",$J573="",$P573="",$X573="",$AB573="",$AC573=""),"",
IF(COUNTIF($AB573:$BC573,Incomplete)&gt;=1,Incomplete_or_multiple_errors&amp;": "&amp;INDEX($AB$2:$BC$4,1,MATCH(Incomplete,$AB573:$BC573,0)),Complete)))</f>
        <v/>
      </c>
      <c r="AA573" s="27"/>
      <c r="AB573" s="10" t="str">
        <f t="shared" si="245"/>
        <v/>
      </c>
      <c r="AC573" s="10" t="str">
        <f>IF($AC$1=No,"",
IF(OR(BG573=FALSE,BH573=FALSE),"",
IF(AND(SUMPRODUCT(--(BI573:BI$1003=TRUE))=0,SUMPRODUCT(--(BJ573:BJ$1003=TRUE))=0),"",Incomplete)))</f>
        <v/>
      </c>
      <c r="AD573" s="10" t="str">
        <f t="shared" si="246"/>
        <v/>
      </c>
      <c r="AE573" s="10"/>
      <c r="AF573" s="10" t="str" cm="1">
        <f t="array" ref="AF573">IF(AF$1=No,"",IF(ISBLANK($A573)=TRUE,"",
IF(SUMPRODUCT(--('Section 11'!$C$4:$C$337=$A573))=0,Incomplete,Complete)))</f>
        <v/>
      </c>
      <c r="AG573" s="10" t="str">
        <f t="shared" si="247"/>
        <v/>
      </c>
      <c r="AH573" s="10" t="str">
        <f t="shared" si="248"/>
        <v/>
      </c>
      <c r="AI573" s="10" t="str">
        <f t="shared" si="249"/>
        <v/>
      </c>
      <c r="AJ573" s="10" t="str">
        <f t="shared" si="250"/>
        <v/>
      </c>
      <c r="AK573" s="10" t="str">
        <f t="shared" si="251"/>
        <v/>
      </c>
      <c r="AL573" s="10" t="str">
        <f t="shared" si="252"/>
        <v/>
      </c>
      <c r="AM573" s="10" t="str">
        <f t="shared" si="253"/>
        <v/>
      </c>
      <c r="AN573" s="10" t="str">
        <f t="shared" si="254"/>
        <v/>
      </c>
      <c r="AO573" s="10" t="str">
        <f t="shared" si="255"/>
        <v/>
      </c>
      <c r="AP573" s="10" t="str">
        <f t="shared" si="256"/>
        <v/>
      </c>
      <c r="AQ573" s="10" t="str">
        <f t="shared" si="257"/>
        <v/>
      </c>
      <c r="AR573" s="10" t="str">
        <f t="shared" si="258"/>
        <v/>
      </c>
      <c r="AS573" s="10" t="str">
        <f t="shared" si="259"/>
        <v/>
      </c>
      <c r="AT573" s="10" t="str">
        <f t="shared" si="260"/>
        <v/>
      </c>
      <c r="AU573" s="10" t="str">
        <f t="shared" si="261"/>
        <v/>
      </c>
      <c r="AV573" s="10" t="str">
        <f t="shared" si="262"/>
        <v/>
      </c>
      <c r="AW573" s="10" t="str">
        <f t="shared" si="263"/>
        <v/>
      </c>
      <c r="AX573" s="10" t="str">
        <f t="shared" si="264"/>
        <v/>
      </c>
      <c r="AY573" s="10" t="str">
        <f t="shared" si="265"/>
        <v/>
      </c>
      <c r="AZ573" s="10" t="str">
        <f t="shared" si="266"/>
        <v/>
      </c>
      <c r="BA573" s="10" t="str">
        <f t="shared" si="267"/>
        <v/>
      </c>
      <c r="BB573" s="10" t="str">
        <f t="shared" si="268"/>
        <v/>
      </c>
      <c r="BC573" s="10" t="str">
        <f t="shared" si="269"/>
        <v/>
      </c>
      <c r="BD573" s="10"/>
      <c r="BE573" s="10" t="str">
        <f t="shared" si="270"/>
        <v/>
      </c>
      <c r="BG573" s="10" t="b">
        <f t="shared" si="273"/>
        <v>1</v>
      </c>
      <c r="BH573" s="10" t="b">
        <f t="shared" si="271"/>
        <v>1</v>
      </c>
      <c r="BI573" s="10" t="b">
        <f t="shared" si="274"/>
        <v>0</v>
      </c>
      <c r="BJ573" s="10" t="b">
        <f t="shared" si="272"/>
        <v>0</v>
      </c>
    </row>
    <row r="574" spans="1:62" x14ac:dyDescent="0.35">
      <c r="A574" s="51"/>
      <c r="B574" s="28"/>
      <c r="C574" s="28" t="s">
        <v>4</v>
      </c>
      <c r="D574" s="28"/>
      <c r="E574" s="28" t="s">
        <v>4</v>
      </c>
      <c r="F574" s="28"/>
      <c r="G574" s="51" t="s">
        <v>4</v>
      </c>
      <c r="H574" s="28"/>
      <c r="I574" s="28" t="s">
        <v>4</v>
      </c>
      <c r="J574" s="28"/>
      <c r="K574" s="28" t="s">
        <v>4</v>
      </c>
      <c r="L574" s="28" t="s">
        <v>454</v>
      </c>
      <c r="M574" s="28"/>
      <c r="N574" s="28"/>
      <c r="O574" s="28" t="s">
        <v>4</v>
      </c>
      <c r="P574" s="51"/>
      <c r="Q574" s="28" t="s">
        <v>4</v>
      </c>
      <c r="R574" s="28"/>
      <c r="S574" s="28" t="s">
        <v>4</v>
      </c>
      <c r="T574" s="28"/>
      <c r="U574" s="28" t="s">
        <v>4</v>
      </c>
      <c r="V574" s="28"/>
      <c r="W574" s="28" t="s">
        <v>4</v>
      </c>
      <c r="X574" s="28"/>
      <c r="Y574" s="28" t="s">
        <v>4</v>
      </c>
      <c r="Z574" s="10" t="str">
        <f>IF(AND('Section 8'!$L$4=No,OR($BG574=FALSE,$BH574=FALSE)),Tab_NotReq,
IF(AND($A574="",$B574="",$D574="",$F574="",$H574="",$J574="",$P574="",$X574="",$AB574="",$AC574=""),"",
IF(COUNTIF($AB574:$BC574,Incomplete)&gt;=1,Incomplete_or_multiple_errors&amp;": "&amp;INDEX($AB$2:$BC$4,1,MATCH(Incomplete,$AB574:$BC574,0)),Complete)))</f>
        <v/>
      </c>
      <c r="AA574" s="27"/>
      <c r="AB574" s="10" t="str">
        <f t="shared" si="245"/>
        <v/>
      </c>
      <c r="AC574" s="10" t="str">
        <f>IF($AC$1=No,"",
IF(OR(BG574=FALSE,BH574=FALSE),"",
IF(AND(SUMPRODUCT(--(BI574:BI$1003=TRUE))=0,SUMPRODUCT(--(BJ574:BJ$1003=TRUE))=0),"",Incomplete)))</f>
        <v/>
      </c>
      <c r="AD574" s="10" t="str">
        <f t="shared" si="246"/>
        <v/>
      </c>
      <c r="AE574" s="10"/>
      <c r="AF574" s="10" t="str" cm="1">
        <f t="array" ref="AF574">IF(AF$1=No,"",IF(ISBLANK($A574)=TRUE,"",
IF(SUMPRODUCT(--('Section 11'!$C$4:$C$337=$A574))=0,Incomplete,Complete)))</f>
        <v/>
      </c>
      <c r="AG574" s="10" t="str">
        <f t="shared" si="247"/>
        <v/>
      </c>
      <c r="AH574" s="10" t="str">
        <f t="shared" si="248"/>
        <v/>
      </c>
      <c r="AI574" s="10" t="str">
        <f t="shared" si="249"/>
        <v/>
      </c>
      <c r="AJ574" s="10" t="str">
        <f t="shared" si="250"/>
        <v/>
      </c>
      <c r="AK574" s="10" t="str">
        <f t="shared" si="251"/>
        <v/>
      </c>
      <c r="AL574" s="10" t="str">
        <f t="shared" si="252"/>
        <v/>
      </c>
      <c r="AM574" s="10" t="str">
        <f t="shared" si="253"/>
        <v/>
      </c>
      <c r="AN574" s="10" t="str">
        <f t="shared" si="254"/>
        <v/>
      </c>
      <c r="AO574" s="10" t="str">
        <f t="shared" si="255"/>
        <v/>
      </c>
      <c r="AP574" s="10" t="str">
        <f t="shared" si="256"/>
        <v/>
      </c>
      <c r="AQ574" s="10" t="str">
        <f t="shared" si="257"/>
        <v/>
      </c>
      <c r="AR574" s="10" t="str">
        <f t="shared" si="258"/>
        <v/>
      </c>
      <c r="AS574" s="10" t="str">
        <f t="shared" si="259"/>
        <v/>
      </c>
      <c r="AT574" s="10" t="str">
        <f t="shared" si="260"/>
        <v/>
      </c>
      <c r="AU574" s="10" t="str">
        <f t="shared" si="261"/>
        <v/>
      </c>
      <c r="AV574" s="10" t="str">
        <f t="shared" si="262"/>
        <v/>
      </c>
      <c r="AW574" s="10" t="str">
        <f t="shared" si="263"/>
        <v/>
      </c>
      <c r="AX574" s="10" t="str">
        <f t="shared" si="264"/>
        <v/>
      </c>
      <c r="AY574" s="10" t="str">
        <f t="shared" si="265"/>
        <v/>
      </c>
      <c r="AZ574" s="10" t="str">
        <f t="shared" si="266"/>
        <v/>
      </c>
      <c r="BA574" s="10" t="str">
        <f t="shared" si="267"/>
        <v/>
      </c>
      <c r="BB574" s="10" t="str">
        <f t="shared" si="268"/>
        <v/>
      </c>
      <c r="BC574" s="10" t="str">
        <f t="shared" si="269"/>
        <v/>
      </c>
      <c r="BD574" s="10"/>
      <c r="BE574" s="10" t="str">
        <f t="shared" si="270"/>
        <v/>
      </c>
      <c r="BG574" s="10" t="b">
        <f t="shared" si="273"/>
        <v>1</v>
      </c>
      <c r="BH574" s="10" t="b">
        <f t="shared" si="271"/>
        <v>1</v>
      </c>
      <c r="BI574" s="10" t="b">
        <f t="shared" si="274"/>
        <v>0</v>
      </c>
      <c r="BJ574" s="10" t="b">
        <f t="shared" si="272"/>
        <v>0</v>
      </c>
    </row>
    <row r="575" spans="1:62" x14ac:dyDescent="0.35">
      <c r="A575" s="51"/>
      <c r="B575" s="28"/>
      <c r="C575" s="28" t="s">
        <v>4</v>
      </c>
      <c r="D575" s="28"/>
      <c r="E575" s="28" t="s">
        <v>4</v>
      </c>
      <c r="F575" s="28"/>
      <c r="G575" s="51" t="s">
        <v>4</v>
      </c>
      <c r="H575" s="28"/>
      <c r="I575" s="28" t="s">
        <v>4</v>
      </c>
      <c r="J575" s="28"/>
      <c r="K575" s="28" t="s">
        <v>4</v>
      </c>
      <c r="L575" s="28" t="s">
        <v>454</v>
      </c>
      <c r="M575" s="28"/>
      <c r="N575" s="28"/>
      <c r="O575" s="28" t="s">
        <v>4</v>
      </c>
      <c r="P575" s="51"/>
      <c r="Q575" s="28" t="s">
        <v>4</v>
      </c>
      <c r="R575" s="28"/>
      <c r="S575" s="28" t="s">
        <v>4</v>
      </c>
      <c r="T575" s="28"/>
      <c r="U575" s="28" t="s">
        <v>4</v>
      </c>
      <c r="V575" s="28"/>
      <c r="W575" s="28" t="s">
        <v>4</v>
      </c>
      <c r="X575" s="28"/>
      <c r="Y575" s="28" t="s">
        <v>4</v>
      </c>
      <c r="Z575" s="10" t="str">
        <f>IF(AND('Section 8'!$L$4=No,OR($BG575=FALSE,$BH575=FALSE)),Tab_NotReq,
IF(AND($A575="",$B575="",$D575="",$F575="",$H575="",$J575="",$P575="",$X575="",$AB575="",$AC575=""),"",
IF(COUNTIF($AB575:$BC575,Incomplete)&gt;=1,Incomplete_or_multiple_errors&amp;": "&amp;INDEX($AB$2:$BC$4,1,MATCH(Incomplete,$AB575:$BC575,0)),Complete)))</f>
        <v/>
      </c>
      <c r="AA575" s="27"/>
      <c r="AB575" s="10" t="str">
        <f t="shared" si="245"/>
        <v/>
      </c>
      <c r="AC575" s="10" t="str">
        <f>IF($AC$1=No,"",
IF(OR(BG575=FALSE,BH575=FALSE),"",
IF(AND(SUMPRODUCT(--(BI575:BI$1003=TRUE))=0,SUMPRODUCT(--(BJ575:BJ$1003=TRUE))=0),"",Incomplete)))</f>
        <v/>
      </c>
      <c r="AD575" s="10" t="str">
        <f t="shared" si="246"/>
        <v/>
      </c>
      <c r="AE575" s="10"/>
      <c r="AF575" s="10" t="str" cm="1">
        <f t="array" ref="AF575">IF(AF$1=No,"",IF(ISBLANK($A575)=TRUE,"",
IF(SUMPRODUCT(--('Section 11'!$C$4:$C$337=$A575))=0,Incomplete,Complete)))</f>
        <v/>
      </c>
      <c r="AG575" s="10" t="str">
        <f t="shared" si="247"/>
        <v/>
      </c>
      <c r="AH575" s="10" t="str">
        <f t="shared" si="248"/>
        <v/>
      </c>
      <c r="AI575" s="10" t="str">
        <f t="shared" si="249"/>
        <v/>
      </c>
      <c r="AJ575" s="10" t="str">
        <f t="shared" si="250"/>
        <v/>
      </c>
      <c r="AK575" s="10" t="str">
        <f t="shared" si="251"/>
        <v/>
      </c>
      <c r="AL575" s="10" t="str">
        <f t="shared" si="252"/>
        <v/>
      </c>
      <c r="AM575" s="10" t="str">
        <f t="shared" si="253"/>
        <v/>
      </c>
      <c r="AN575" s="10" t="str">
        <f t="shared" si="254"/>
        <v/>
      </c>
      <c r="AO575" s="10" t="str">
        <f t="shared" si="255"/>
        <v/>
      </c>
      <c r="AP575" s="10" t="str">
        <f t="shared" si="256"/>
        <v/>
      </c>
      <c r="AQ575" s="10" t="str">
        <f t="shared" si="257"/>
        <v/>
      </c>
      <c r="AR575" s="10" t="str">
        <f t="shared" si="258"/>
        <v/>
      </c>
      <c r="AS575" s="10" t="str">
        <f t="shared" si="259"/>
        <v/>
      </c>
      <c r="AT575" s="10" t="str">
        <f t="shared" si="260"/>
        <v/>
      </c>
      <c r="AU575" s="10" t="str">
        <f t="shared" si="261"/>
        <v/>
      </c>
      <c r="AV575" s="10" t="str">
        <f t="shared" si="262"/>
        <v/>
      </c>
      <c r="AW575" s="10" t="str">
        <f t="shared" si="263"/>
        <v/>
      </c>
      <c r="AX575" s="10" t="str">
        <f t="shared" si="264"/>
        <v/>
      </c>
      <c r="AY575" s="10" t="str">
        <f t="shared" si="265"/>
        <v/>
      </c>
      <c r="AZ575" s="10" t="str">
        <f t="shared" si="266"/>
        <v/>
      </c>
      <c r="BA575" s="10" t="str">
        <f t="shared" si="267"/>
        <v/>
      </c>
      <c r="BB575" s="10" t="str">
        <f t="shared" si="268"/>
        <v/>
      </c>
      <c r="BC575" s="10" t="str">
        <f t="shared" si="269"/>
        <v/>
      </c>
      <c r="BD575" s="10"/>
      <c r="BE575" s="10" t="str">
        <f t="shared" si="270"/>
        <v/>
      </c>
      <c r="BG575" s="10" t="b">
        <f t="shared" si="273"/>
        <v>1</v>
      </c>
      <c r="BH575" s="10" t="b">
        <f t="shared" si="271"/>
        <v>1</v>
      </c>
      <c r="BI575" s="10" t="b">
        <f t="shared" si="274"/>
        <v>0</v>
      </c>
      <c r="BJ575" s="10" t="b">
        <f t="shared" si="272"/>
        <v>0</v>
      </c>
    </row>
    <row r="576" spans="1:62" x14ac:dyDescent="0.35">
      <c r="A576" s="51"/>
      <c r="B576" s="28"/>
      <c r="C576" s="28" t="s">
        <v>4</v>
      </c>
      <c r="D576" s="28"/>
      <c r="E576" s="28" t="s">
        <v>4</v>
      </c>
      <c r="F576" s="28"/>
      <c r="G576" s="51" t="s">
        <v>4</v>
      </c>
      <c r="H576" s="28"/>
      <c r="I576" s="28" t="s">
        <v>4</v>
      </c>
      <c r="J576" s="28"/>
      <c r="K576" s="28" t="s">
        <v>4</v>
      </c>
      <c r="L576" s="28" t="s">
        <v>454</v>
      </c>
      <c r="M576" s="28"/>
      <c r="N576" s="28"/>
      <c r="O576" s="28" t="s">
        <v>4</v>
      </c>
      <c r="P576" s="51"/>
      <c r="Q576" s="28" t="s">
        <v>4</v>
      </c>
      <c r="R576" s="28"/>
      <c r="S576" s="28" t="s">
        <v>4</v>
      </c>
      <c r="T576" s="28"/>
      <c r="U576" s="28" t="s">
        <v>4</v>
      </c>
      <c r="V576" s="28"/>
      <c r="W576" s="28" t="s">
        <v>4</v>
      </c>
      <c r="X576" s="28"/>
      <c r="Y576" s="28" t="s">
        <v>4</v>
      </c>
      <c r="Z576" s="10" t="str">
        <f>IF(AND('Section 8'!$L$4=No,OR($BG576=FALSE,$BH576=FALSE)),Tab_NotReq,
IF(AND($A576="",$B576="",$D576="",$F576="",$H576="",$J576="",$P576="",$X576="",$AB576="",$AC576=""),"",
IF(COUNTIF($AB576:$BC576,Incomplete)&gt;=1,Incomplete_or_multiple_errors&amp;": "&amp;INDEX($AB$2:$BC$4,1,MATCH(Incomplete,$AB576:$BC576,0)),Complete)))</f>
        <v/>
      </c>
      <c r="AA576" s="27"/>
      <c r="AB576" s="10" t="str">
        <f t="shared" si="245"/>
        <v/>
      </c>
      <c r="AC576" s="10" t="str">
        <f>IF($AC$1=No,"",
IF(OR(BG576=FALSE,BH576=FALSE),"",
IF(AND(SUMPRODUCT(--(BI576:BI$1003=TRUE))=0,SUMPRODUCT(--(BJ576:BJ$1003=TRUE))=0),"",Incomplete)))</f>
        <v/>
      </c>
      <c r="AD576" s="10" t="str">
        <f t="shared" si="246"/>
        <v/>
      </c>
      <c r="AE576" s="10"/>
      <c r="AF576" s="10" t="str" cm="1">
        <f t="array" ref="AF576">IF(AF$1=No,"",IF(ISBLANK($A576)=TRUE,"",
IF(SUMPRODUCT(--('Section 11'!$C$4:$C$337=$A576))=0,Incomplete,Complete)))</f>
        <v/>
      </c>
      <c r="AG576" s="10" t="str">
        <f t="shared" si="247"/>
        <v/>
      </c>
      <c r="AH576" s="10" t="str">
        <f t="shared" si="248"/>
        <v/>
      </c>
      <c r="AI576" s="10" t="str">
        <f t="shared" si="249"/>
        <v/>
      </c>
      <c r="AJ576" s="10" t="str">
        <f t="shared" si="250"/>
        <v/>
      </c>
      <c r="AK576" s="10" t="str">
        <f t="shared" si="251"/>
        <v/>
      </c>
      <c r="AL576" s="10" t="str">
        <f t="shared" si="252"/>
        <v/>
      </c>
      <c r="AM576" s="10" t="str">
        <f t="shared" si="253"/>
        <v/>
      </c>
      <c r="AN576" s="10" t="str">
        <f t="shared" si="254"/>
        <v/>
      </c>
      <c r="AO576" s="10" t="str">
        <f t="shared" si="255"/>
        <v/>
      </c>
      <c r="AP576" s="10" t="str">
        <f t="shared" si="256"/>
        <v/>
      </c>
      <c r="AQ576" s="10" t="str">
        <f t="shared" si="257"/>
        <v/>
      </c>
      <c r="AR576" s="10" t="str">
        <f t="shared" si="258"/>
        <v/>
      </c>
      <c r="AS576" s="10" t="str">
        <f t="shared" si="259"/>
        <v/>
      </c>
      <c r="AT576" s="10" t="str">
        <f t="shared" si="260"/>
        <v/>
      </c>
      <c r="AU576" s="10" t="str">
        <f t="shared" si="261"/>
        <v/>
      </c>
      <c r="AV576" s="10" t="str">
        <f t="shared" si="262"/>
        <v/>
      </c>
      <c r="AW576" s="10" t="str">
        <f t="shared" si="263"/>
        <v/>
      </c>
      <c r="AX576" s="10" t="str">
        <f t="shared" si="264"/>
        <v/>
      </c>
      <c r="AY576" s="10" t="str">
        <f t="shared" si="265"/>
        <v/>
      </c>
      <c r="AZ576" s="10" t="str">
        <f t="shared" si="266"/>
        <v/>
      </c>
      <c r="BA576" s="10" t="str">
        <f t="shared" si="267"/>
        <v/>
      </c>
      <c r="BB576" s="10" t="str">
        <f t="shared" si="268"/>
        <v/>
      </c>
      <c r="BC576" s="10" t="str">
        <f t="shared" si="269"/>
        <v/>
      </c>
      <c r="BD576" s="10"/>
      <c r="BE576" s="10" t="str">
        <f t="shared" si="270"/>
        <v/>
      </c>
      <c r="BG576" s="10" t="b">
        <f t="shared" si="273"/>
        <v>1</v>
      </c>
      <c r="BH576" s="10" t="b">
        <f t="shared" si="271"/>
        <v>1</v>
      </c>
      <c r="BI576" s="10" t="b">
        <f t="shared" si="274"/>
        <v>0</v>
      </c>
      <c r="BJ576" s="10" t="b">
        <f t="shared" si="272"/>
        <v>0</v>
      </c>
    </row>
    <row r="577" spans="1:62" x14ac:dyDescent="0.35">
      <c r="A577" s="51"/>
      <c r="B577" s="28"/>
      <c r="C577" s="28" t="s">
        <v>4</v>
      </c>
      <c r="D577" s="28"/>
      <c r="E577" s="28" t="s">
        <v>4</v>
      </c>
      <c r="F577" s="28"/>
      <c r="G577" s="51" t="s">
        <v>4</v>
      </c>
      <c r="H577" s="28"/>
      <c r="I577" s="28" t="s">
        <v>4</v>
      </c>
      <c r="J577" s="28"/>
      <c r="K577" s="28" t="s">
        <v>4</v>
      </c>
      <c r="L577" s="28" t="s">
        <v>454</v>
      </c>
      <c r="M577" s="28"/>
      <c r="N577" s="28"/>
      <c r="O577" s="28" t="s">
        <v>4</v>
      </c>
      <c r="P577" s="51"/>
      <c r="Q577" s="28" t="s">
        <v>4</v>
      </c>
      <c r="R577" s="28"/>
      <c r="S577" s="28" t="s">
        <v>4</v>
      </c>
      <c r="T577" s="28"/>
      <c r="U577" s="28" t="s">
        <v>4</v>
      </c>
      <c r="V577" s="28"/>
      <c r="W577" s="28" t="s">
        <v>4</v>
      </c>
      <c r="X577" s="28"/>
      <c r="Y577" s="28" t="s">
        <v>4</v>
      </c>
      <c r="Z577" s="10" t="str">
        <f>IF(AND('Section 8'!$L$4=No,OR($BG577=FALSE,$BH577=FALSE)),Tab_NotReq,
IF(AND($A577="",$B577="",$D577="",$F577="",$H577="",$J577="",$P577="",$X577="",$AB577="",$AC577=""),"",
IF(COUNTIF($AB577:$BC577,Incomplete)&gt;=1,Incomplete_or_multiple_errors&amp;": "&amp;INDEX($AB$2:$BC$4,1,MATCH(Incomplete,$AB577:$BC577,0)),Complete)))</f>
        <v/>
      </c>
      <c r="AA577" s="27"/>
      <c r="AB577" s="10" t="str">
        <f t="shared" si="245"/>
        <v/>
      </c>
      <c r="AC577" s="10" t="str">
        <f>IF($AC$1=No,"",
IF(OR(BG577=FALSE,BH577=FALSE),"",
IF(AND(SUMPRODUCT(--(BI577:BI$1003=TRUE))=0,SUMPRODUCT(--(BJ577:BJ$1003=TRUE))=0),"",Incomplete)))</f>
        <v/>
      </c>
      <c r="AD577" s="10" t="str">
        <f t="shared" si="246"/>
        <v/>
      </c>
      <c r="AE577" s="10"/>
      <c r="AF577" s="10" t="str" cm="1">
        <f t="array" ref="AF577">IF(AF$1=No,"",IF(ISBLANK($A577)=TRUE,"",
IF(SUMPRODUCT(--('Section 11'!$C$4:$C$337=$A577))=0,Incomplete,Complete)))</f>
        <v/>
      </c>
      <c r="AG577" s="10" t="str">
        <f t="shared" si="247"/>
        <v/>
      </c>
      <c r="AH577" s="10" t="str">
        <f t="shared" si="248"/>
        <v/>
      </c>
      <c r="AI577" s="10" t="str">
        <f t="shared" si="249"/>
        <v/>
      </c>
      <c r="AJ577" s="10" t="str">
        <f t="shared" si="250"/>
        <v/>
      </c>
      <c r="AK577" s="10" t="str">
        <f t="shared" si="251"/>
        <v/>
      </c>
      <c r="AL577" s="10" t="str">
        <f t="shared" si="252"/>
        <v/>
      </c>
      <c r="AM577" s="10" t="str">
        <f t="shared" si="253"/>
        <v/>
      </c>
      <c r="AN577" s="10" t="str">
        <f t="shared" si="254"/>
        <v/>
      </c>
      <c r="AO577" s="10" t="str">
        <f t="shared" si="255"/>
        <v/>
      </c>
      <c r="AP577" s="10" t="str">
        <f t="shared" si="256"/>
        <v/>
      </c>
      <c r="AQ577" s="10" t="str">
        <f t="shared" si="257"/>
        <v/>
      </c>
      <c r="AR577" s="10" t="str">
        <f t="shared" si="258"/>
        <v/>
      </c>
      <c r="AS577" s="10" t="str">
        <f t="shared" si="259"/>
        <v/>
      </c>
      <c r="AT577" s="10" t="str">
        <f t="shared" si="260"/>
        <v/>
      </c>
      <c r="AU577" s="10" t="str">
        <f t="shared" si="261"/>
        <v/>
      </c>
      <c r="AV577" s="10" t="str">
        <f t="shared" si="262"/>
        <v/>
      </c>
      <c r="AW577" s="10" t="str">
        <f t="shared" si="263"/>
        <v/>
      </c>
      <c r="AX577" s="10" t="str">
        <f t="shared" si="264"/>
        <v/>
      </c>
      <c r="AY577" s="10" t="str">
        <f t="shared" si="265"/>
        <v/>
      </c>
      <c r="AZ577" s="10" t="str">
        <f t="shared" si="266"/>
        <v/>
      </c>
      <c r="BA577" s="10" t="str">
        <f t="shared" si="267"/>
        <v/>
      </c>
      <c r="BB577" s="10" t="str">
        <f t="shared" si="268"/>
        <v/>
      </c>
      <c r="BC577" s="10" t="str">
        <f t="shared" si="269"/>
        <v/>
      </c>
      <c r="BD577" s="10"/>
      <c r="BE577" s="10" t="str">
        <f t="shared" si="270"/>
        <v/>
      </c>
      <c r="BG577" s="10" t="b">
        <f t="shared" si="273"/>
        <v>1</v>
      </c>
      <c r="BH577" s="10" t="b">
        <f t="shared" si="271"/>
        <v>1</v>
      </c>
      <c r="BI577" s="10" t="b">
        <f t="shared" si="274"/>
        <v>0</v>
      </c>
      <c r="BJ577" s="10" t="b">
        <f t="shared" si="272"/>
        <v>0</v>
      </c>
    </row>
    <row r="578" spans="1:62" x14ac:dyDescent="0.35">
      <c r="A578" s="51"/>
      <c r="B578" s="28"/>
      <c r="C578" s="28" t="s">
        <v>4</v>
      </c>
      <c r="D578" s="28"/>
      <c r="E578" s="28" t="s">
        <v>4</v>
      </c>
      <c r="F578" s="28"/>
      <c r="G578" s="51" t="s">
        <v>4</v>
      </c>
      <c r="H578" s="28"/>
      <c r="I578" s="28" t="s">
        <v>4</v>
      </c>
      <c r="J578" s="28"/>
      <c r="K578" s="28" t="s">
        <v>4</v>
      </c>
      <c r="L578" s="28" t="s">
        <v>454</v>
      </c>
      <c r="M578" s="28"/>
      <c r="N578" s="28"/>
      <c r="O578" s="28" t="s">
        <v>4</v>
      </c>
      <c r="P578" s="51"/>
      <c r="Q578" s="28" t="s">
        <v>4</v>
      </c>
      <c r="R578" s="28"/>
      <c r="S578" s="28" t="s">
        <v>4</v>
      </c>
      <c r="T578" s="28"/>
      <c r="U578" s="28" t="s">
        <v>4</v>
      </c>
      <c r="V578" s="28"/>
      <c r="W578" s="28" t="s">
        <v>4</v>
      </c>
      <c r="X578" s="28"/>
      <c r="Y578" s="28" t="s">
        <v>4</v>
      </c>
      <c r="Z578" s="10" t="str">
        <f>IF(AND('Section 8'!$L$4=No,OR($BG578=FALSE,$BH578=FALSE)),Tab_NotReq,
IF(AND($A578="",$B578="",$D578="",$F578="",$H578="",$J578="",$P578="",$X578="",$AB578="",$AC578=""),"",
IF(COUNTIF($AB578:$BC578,Incomplete)&gt;=1,Incomplete_or_multiple_errors&amp;": "&amp;INDEX($AB$2:$BC$4,1,MATCH(Incomplete,$AB578:$BC578,0)),Complete)))</f>
        <v/>
      </c>
      <c r="AA578" s="27"/>
      <c r="AB578" s="10" t="str">
        <f t="shared" si="245"/>
        <v/>
      </c>
      <c r="AC578" s="10" t="str">
        <f>IF($AC$1=No,"",
IF(OR(BG578=FALSE,BH578=FALSE),"",
IF(AND(SUMPRODUCT(--(BI578:BI$1003=TRUE))=0,SUMPRODUCT(--(BJ578:BJ$1003=TRUE))=0),"",Incomplete)))</f>
        <v/>
      </c>
      <c r="AD578" s="10" t="str">
        <f t="shared" si="246"/>
        <v/>
      </c>
      <c r="AE578" s="10"/>
      <c r="AF578" s="10" t="str" cm="1">
        <f t="array" ref="AF578">IF(AF$1=No,"",IF(ISBLANK($A578)=TRUE,"",
IF(SUMPRODUCT(--('Section 11'!$C$4:$C$337=$A578))=0,Incomplete,Complete)))</f>
        <v/>
      </c>
      <c r="AG578" s="10" t="str">
        <f t="shared" si="247"/>
        <v/>
      </c>
      <c r="AH578" s="10" t="str">
        <f t="shared" si="248"/>
        <v/>
      </c>
      <c r="AI578" s="10" t="str">
        <f t="shared" si="249"/>
        <v/>
      </c>
      <c r="AJ578" s="10" t="str">
        <f t="shared" si="250"/>
        <v/>
      </c>
      <c r="AK578" s="10" t="str">
        <f t="shared" si="251"/>
        <v/>
      </c>
      <c r="AL578" s="10" t="str">
        <f t="shared" si="252"/>
        <v/>
      </c>
      <c r="AM578" s="10" t="str">
        <f t="shared" si="253"/>
        <v/>
      </c>
      <c r="AN578" s="10" t="str">
        <f t="shared" si="254"/>
        <v/>
      </c>
      <c r="AO578" s="10" t="str">
        <f t="shared" si="255"/>
        <v/>
      </c>
      <c r="AP578" s="10" t="str">
        <f t="shared" si="256"/>
        <v/>
      </c>
      <c r="AQ578" s="10" t="str">
        <f t="shared" si="257"/>
        <v/>
      </c>
      <c r="AR578" s="10" t="str">
        <f t="shared" si="258"/>
        <v/>
      </c>
      <c r="AS578" s="10" t="str">
        <f t="shared" si="259"/>
        <v/>
      </c>
      <c r="AT578" s="10" t="str">
        <f t="shared" si="260"/>
        <v/>
      </c>
      <c r="AU578" s="10" t="str">
        <f t="shared" si="261"/>
        <v/>
      </c>
      <c r="AV578" s="10" t="str">
        <f t="shared" si="262"/>
        <v/>
      </c>
      <c r="AW578" s="10" t="str">
        <f t="shared" si="263"/>
        <v/>
      </c>
      <c r="AX578" s="10" t="str">
        <f t="shared" si="264"/>
        <v/>
      </c>
      <c r="AY578" s="10" t="str">
        <f t="shared" si="265"/>
        <v/>
      </c>
      <c r="AZ578" s="10" t="str">
        <f t="shared" si="266"/>
        <v/>
      </c>
      <c r="BA578" s="10" t="str">
        <f t="shared" si="267"/>
        <v/>
      </c>
      <c r="BB578" s="10" t="str">
        <f t="shared" si="268"/>
        <v/>
      </c>
      <c r="BC578" s="10" t="str">
        <f t="shared" si="269"/>
        <v/>
      </c>
      <c r="BD578" s="10"/>
      <c r="BE578" s="10" t="str">
        <f t="shared" si="270"/>
        <v/>
      </c>
      <c r="BG578" s="10" t="b">
        <f t="shared" si="273"/>
        <v>1</v>
      </c>
      <c r="BH578" s="10" t="b">
        <f t="shared" si="271"/>
        <v>1</v>
      </c>
      <c r="BI578" s="10" t="b">
        <f t="shared" si="274"/>
        <v>0</v>
      </c>
      <c r="BJ578" s="10" t="b">
        <f t="shared" si="272"/>
        <v>0</v>
      </c>
    </row>
    <row r="579" spans="1:62" x14ac:dyDescent="0.35">
      <c r="A579" s="51"/>
      <c r="B579" s="28"/>
      <c r="C579" s="28" t="s">
        <v>4</v>
      </c>
      <c r="D579" s="28"/>
      <c r="E579" s="28" t="s">
        <v>4</v>
      </c>
      <c r="F579" s="28"/>
      <c r="G579" s="51" t="s">
        <v>4</v>
      </c>
      <c r="H579" s="28"/>
      <c r="I579" s="28" t="s">
        <v>4</v>
      </c>
      <c r="J579" s="28"/>
      <c r="K579" s="28" t="s">
        <v>4</v>
      </c>
      <c r="L579" s="28" t="s">
        <v>454</v>
      </c>
      <c r="M579" s="28"/>
      <c r="N579" s="28"/>
      <c r="O579" s="28" t="s">
        <v>4</v>
      </c>
      <c r="P579" s="51"/>
      <c r="Q579" s="28" t="s">
        <v>4</v>
      </c>
      <c r="R579" s="28"/>
      <c r="S579" s="28" t="s">
        <v>4</v>
      </c>
      <c r="T579" s="28"/>
      <c r="U579" s="28" t="s">
        <v>4</v>
      </c>
      <c r="V579" s="28"/>
      <c r="W579" s="28" t="s">
        <v>4</v>
      </c>
      <c r="X579" s="28"/>
      <c r="Y579" s="28" t="s">
        <v>4</v>
      </c>
      <c r="Z579" s="10" t="str">
        <f>IF(AND('Section 8'!$L$4=No,OR($BG579=FALSE,$BH579=FALSE)),Tab_NotReq,
IF(AND($A579="",$B579="",$D579="",$F579="",$H579="",$J579="",$P579="",$X579="",$AB579="",$AC579=""),"",
IF(COUNTIF($AB579:$BC579,Incomplete)&gt;=1,Incomplete_or_multiple_errors&amp;": "&amp;INDEX($AB$2:$BC$4,1,MATCH(Incomplete,$AB579:$BC579,0)),Complete)))</f>
        <v/>
      </c>
      <c r="AA579" s="27"/>
      <c r="AB579" s="10" t="str">
        <f t="shared" si="245"/>
        <v/>
      </c>
      <c r="AC579" s="10" t="str">
        <f>IF($AC$1=No,"",
IF(OR(BG579=FALSE,BH579=FALSE),"",
IF(AND(SUMPRODUCT(--(BI579:BI$1003=TRUE))=0,SUMPRODUCT(--(BJ579:BJ$1003=TRUE))=0),"",Incomplete)))</f>
        <v/>
      </c>
      <c r="AD579" s="10" t="str">
        <f t="shared" si="246"/>
        <v/>
      </c>
      <c r="AE579" s="10"/>
      <c r="AF579" s="10" t="str" cm="1">
        <f t="array" ref="AF579">IF(AF$1=No,"",IF(ISBLANK($A579)=TRUE,"",
IF(SUMPRODUCT(--('Section 11'!$C$4:$C$337=$A579))=0,Incomplete,Complete)))</f>
        <v/>
      </c>
      <c r="AG579" s="10" t="str">
        <f t="shared" si="247"/>
        <v/>
      </c>
      <c r="AH579" s="10" t="str">
        <f t="shared" si="248"/>
        <v/>
      </c>
      <c r="AI579" s="10" t="str">
        <f t="shared" si="249"/>
        <v/>
      </c>
      <c r="AJ579" s="10" t="str">
        <f t="shared" si="250"/>
        <v/>
      </c>
      <c r="AK579" s="10" t="str">
        <f t="shared" si="251"/>
        <v/>
      </c>
      <c r="AL579" s="10" t="str">
        <f t="shared" si="252"/>
        <v/>
      </c>
      <c r="AM579" s="10" t="str">
        <f t="shared" si="253"/>
        <v/>
      </c>
      <c r="AN579" s="10" t="str">
        <f t="shared" si="254"/>
        <v/>
      </c>
      <c r="AO579" s="10" t="str">
        <f t="shared" si="255"/>
        <v/>
      </c>
      <c r="AP579" s="10" t="str">
        <f t="shared" si="256"/>
        <v/>
      </c>
      <c r="AQ579" s="10" t="str">
        <f t="shared" si="257"/>
        <v/>
      </c>
      <c r="AR579" s="10" t="str">
        <f t="shared" si="258"/>
        <v/>
      </c>
      <c r="AS579" s="10" t="str">
        <f t="shared" si="259"/>
        <v/>
      </c>
      <c r="AT579" s="10" t="str">
        <f t="shared" si="260"/>
        <v/>
      </c>
      <c r="AU579" s="10" t="str">
        <f t="shared" si="261"/>
        <v/>
      </c>
      <c r="AV579" s="10" t="str">
        <f t="shared" si="262"/>
        <v/>
      </c>
      <c r="AW579" s="10" t="str">
        <f t="shared" si="263"/>
        <v/>
      </c>
      <c r="AX579" s="10" t="str">
        <f t="shared" si="264"/>
        <v/>
      </c>
      <c r="AY579" s="10" t="str">
        <f t="shared" si="265"/>
        <v/>
      </c>
      <c r="AZ579" s="10" t="str">
        <f t="shared" si="266"/>
        <v/>
      </c>
      <c r="BA579" s="10" t="str">
        <f t="shared" si="267"/>
        <v/>
      </c>
      <c r="BB579" s="10" t="str">
        <f t="shared" si="268"/>
        <v/>
      </c>
      <c r="BC579" s="10" t="str">
        <f t="shared" si="269"/>
        <v/>
      </c>
      <c r="BD579" s="10"/>
      <c r="BE579" s="10" t="str">
        <f t="shared" si="270"/>
        <v/>
      </c>
      <c r="BG579" s="10" t="b">
        <f t="shared" si="273"/>
        <v>1</v>
      </c>
      <c r="BH579" s="10" t="b">
        <f t="shared" si="271"/>
        <v>1</v>
      </c>
      <c r="BI579" s="10" t="b">
        <f t="shared" si="274"/>
        <v>0</v>
      </c>
      <c r="BJ579" s="10" t="b">
        <f t="shared" si="272"/>
        <v>0</v>
      </c>
    </row>
    <row r="580" spans="1:62" x14ac:dyDescent="0.35">
      <c r="A580" s="51"/>
      <c r="B580" s="28"/>
      <c r="C580" s="28" t="s">
        <v>4</v>
      </c>
      <c r="D580" s="28"/>
      <c r="E580" s="28" t="s">
        <v>4</v>
      </c>
      <c r="F580" s="28"/>
      <c r="G580" s="51" t="s">
        <v>4</v>
      </c>
      <c r="H580" s="28"/>
      <c r="I580" s="28" t="s">
        <v>4</v>
      </c>
      <c r="J580" s="28"/>
      <c r="K580" s="28" t="s">
        <v>4</v>
      </c>
      <c r="L580" s="28" t="s">
        <v>454</v>
      </c>
      <c r="M580" s="28"/>
      <c r="N580" s="28"/>
      <c r="O580" s="28" t="s">
        <v>4</v>
      </c>
      <c r="P580" s="51"/>
      <c r="Q580" s="28" t="s">
        <v>4</v>
      </c>
      <c r="R580" s="28"/>
      <c r="S580" s="28" t="s">
        <v>4</v>
      </c>
      <c r="T580" s="28"/>
      <c r="U580" s="28" t="s">
        <v>4</v>
      </c>
      <c r="V580" s="28"/>
      <c r="W580" s="28" t="s">
        <v>4</v>
      </c>
      <c r="X580" s="28"/>
      <c r="Y580" s="28" t="s">
        <v>4</v>
      </c>
      <c r="Z580" s="10" t="str">
        <f>IF(AND('Section 8'!$L$4=No,OR($BG580=FALSE,$BH580=FALSE)),Tab_NotReq,
IF(AND($A580="",$B580="",$D580="",$F580="",$H580="",$J580="",$P580="",$X580="",$AB580="",$AC580=""),"",
IF(COUNTIF($AB580:$BC580,Incomplete)&gt;=1,Incomplete_or_multiple_errors&amp;": "&amp;INDEX($AB$2:$BC$4,1,MATCH(Incomplete,$AB580:$BC580,0)),Complete)))</f>
        <v/>
      </c>
      <c r="AA580" s="27"/>
      <c r="AB580" s="10" t="str">
        <f t="shared" ref="AB580:AB643" si="275">IF(AB$1=No,"",
IF(AND(
$A580="", OR(BG580=FALSE,BH580=FALSE)),
Incomplete,""))</f>
        <v/>
      </c>
      <c r="AC580" s="10" t="str">
        <f>IF($AC$1=No,"",
IF(OR(BG580=FALSE,BH580=FALSE),"",
IF(AND(SUMPRODUCT(--(BI580:BI$1003=TRUE))=0,SUMPRODUCT(--(BJ580:BJ$1003=TRUE))=0),"",Incomplete)))</f>
        <v/>
      </c>
      <c r="AD580" s="10" t="str">
        <f t="shared" ref="AD580:AD643" si="276">IF(AD$1=No,"",IF($A580="", "",
IF(AND(L580=Not_reasonably_accessible, OR(M580&lt;&gt;"",N580&lt;&gt;"",AND(O580&lt;&gt;"",O580&lt;&gt;No))=TRUE)=TRUE, Incomplete, "")))</f>
        <v/>
      </c>
      <c r="AE580" s="10"/>
      <c r="AF580" s="10" t="str" cm="1">
        <f t="array" ref="AF580">IF(AF$1=No,"",IF(ISBLANK($A580)=TRUE,"",
IF(SUMPRODUCT(--('Section 11'!$C$4:$C$337=$A580))=0,Incomplete,Complete)))</f>
        <v/>
      </c>
      <c r="AG580" s="10" t="str">
        <f t="shared" ref="AG580:AG643" si="277">IF($AG$1=No,"",IF($A580="","",IF(B580="",Incomplete,IF(ISERROR(VLOOKUP(B580,APP_Codes,1,FALSE))=TRUE,Incomplete,Complete))))</f>
        <v/>
      </c>
      <c r="AH580" s="10" t="str">
        <f t="shared" ref="AH580:AH643" si="278">IF($AH$1=No,"",IF($A580="","",IF(C580="",Incomplete,IF(ISERROR(VLOOKUP(C580,YesNo_CBI,1,FALSE))=TRUE,Incomplete,Complete))))</f>
        <v/>
      </c>
      <c r="AI580" s="10" t="str">
        <f t="shared" ref="AI580:AI643" si="279">IF($AI$1=No,"",IF($A580="","",IF(D580="",Incomplete,IF(ISERROR(VLOOKUP(D580,SF_Codes,1,FALSE))=TRUE,Incomplete,Complete))))</f>
        <v/>
      </c>
      <c r="AJ580" s="10" t="str">
        <f t="shared" ref="AJ580:AJ643" si="280">IF($AJ$1=No,"",IF($A580="","",IF(E580="",Incomplete,IF(ISERROR(VLOOKUP(E580,YesNo_CBI,1,FALSE))=TRUE,Incomplete,Complete))))</f>
        <v/>
      </c>
      <c r="AK580" s="10" t="str">
        <f t="shared" ref="AK580:AK643" si="281">IF($AK$1=No,"",IF($A580="","",
IF(AND(F580="",OR(G580="",G580=No)),"",
IF(AND(F580="",OR(G580&lt;&gt;"",G580&lt;&gt;No)),Incomplete,
IF(AND(F580&lt;&gt;"",G580="")=TRUE,Incomplete,
IF(ISERROR(VLOOKUP(G580,YesNo_CBI,1,FALSE))=TRUE,
Incomplete,Complete))))))</f>
        <v/>
      </c>
      <c r="AL580" s="10" t="str">
        <f t="shared" ref="AL580:AL643" si="282">IF($AL$1=No,"",IF($A580="","",
IF(AND(H580="",OR(I580="",I580=No)),"",
IF(AND(H580="",OR(I580&lt;&gt;"",I580&lt;&gt;No)),Incomplete,
IF(AND(H580&lt;&gt;"",I580="")=TRUE,Incomplete,
IF(ISERROR(VLOOKUP(I580,YesNo_CBI,1,FALSE))=TRUE,
Incomplete,Complete))))))</f>
        <v/>
      </c>
      <c r="AM580" s="10" t="str">
        <f t="shared" ref="AM580:AM643" si="283">IF(AM$1=No, "", IF($A580="", "", IF($J580="", Incomplete, Complete)))</f>
        <v/>
      </c>
      <c r="AN580" s="10" t="str">
        <f t="shared" ref="AN580:AN643" si="284">IF(AN$1=No,"",IF($A580="","",IF(K580="",Incomplete,IF(ISERROR(VLOOKUP(K580,YesNo_CBI,1,FALSE))=TRUE,Incomplete,Complete))))</f>
        <v/>
      </c>
      <c r="AO580" s="10" t="str">
        <f t="shared" ref="AO580:AO643" si="285">IF($AO$1=No,"",IF($A580="","",IF(L580="",Incomplete,IF(ISERROR(VLOOKUP(L580,NRA,1,FALSE))=TRUE,Incomplete,Complete))))</f>
        <v/>
      </c>
      <c r="AP580" s="10" t="str">
        <f t="shared" ref="AP580:AP643" si="286">IF(AP$1=No,"",IF($A580="","",
IF(AD580=Incomplete, "",
IF(AND(L580=Not_reasonably_accessible,M580=""),"",
IF(AND(L580=Reasonably_accessible,OR(M580="",M580&lt;0,M580&gt;100)),Incomplete,
IF(LEN(M580)-LEN(INT(M580))&gt;5, Incomplete,
Complete))))))</f>
        <v/>
      </c>
      <c r="AQ580" s="10" t="str">
        <f t="shared" ref="AQ580:AQ643" si="287">IF(AQ$1=No,"",IF($A580="","",
IF(AD580=Incomplete,"",
IF(AND(L580=Not_reasonably_accessible,N580=""),"",
IF(AND(L580=Reasonably_accessible,OR(N580="",N580&lt;0,N580&gt;100,N580&lt;M580)),Incomplete,
IF(LEN(N580)-LEN(INT(N580))&gt;5,Incomplete,
Complete))))))</f>
        <v/>
      </c>
      <c r="AR580" s="10" t="str">
        <f t="shared" ref="AR580:AR643" si="288">IF(AR$1=No,"",IF($A580="","",
IF(AD580=Incomplete, "",IF(AND(L580=Not_reasonably_accessible,OR(O580=No,O580="")),"",
IF(AND(L580=Reasonably_accessible,O580=""),Incomplete,
IF(ISERROR(VLOOKUP(O580,YesNo_CBI,1,FALSE))=TRUE,Incomplete,
Complete))))))</f>
        <v/>
      </c>
      <c r="AS580" s="10" t="str">
        <f t="shared" ref="AS580:AS643" si="289">IF(AS$1=No,"",IF($A580="","",IF(P580="",Incomplete,IF(ISERROR(VLOOKUP(P580,Yes_No,1,FALSE))=TRUE,Incomplete,Complete))))</f>
        <v/>
      </c>
      <c r="AT580" s="10" t="str">
        <f t="shared" ref="AT580:AT643" si="290">IF(AT$1=No,"",IF($A580="","",IF(Q580="",Incomplete,IF(ISERROR(VLOOKUP(Q580,YesNo_CBI,1,FALSE))=TRUE,Incomplete,Complete))))</f>
        <v/>
      </c>
      <c r="AU580" s="10" t="str">
        <f t="shared" ref="AU580:AU643" si="291">IF(AU$1=No,"",IF($A580="","",
IF(R580="",Incomplete,
IF(ISERROR(VLOOKUP(R580,Yes_No,1,FALSE))=TRUE,Incomplete,Complete))))</f>
        <v/>
      </c>
      <c r="AV580" s="10" t="str">
        <f t="shared" ref="AV580:AV643" si="292">IF(AV$1=No,"",IF($A580="","",
IF(S580="",Incomplete,
IF(ISERROR(VLOOKUP(S580,YesNo_CBI,1,FALSE))=TRUE,Incomplete,Complete))))</f>
        <v/>
      </c>
      <c r="AW580" s="10" t="str">
        <f t="shared" ref="AW580:AW643" si="293">IF(AW$1=No,"",IF($A580="","",
IF(T580="",Incomplete,
IF(ISERROR(VLOOKUP(T580,Yes_No,1,FALSE))=TRUE,Incomplete,Complete))))</f>
        <v/>
      </c>
      <c r="AX580" s="10" t="str">
        <f t="shared" ref="AX580:AX643" si="294">IF(AX$1=No,"",IF($A580="","",
IF(U580="",Incomplete,
IF(ISERROR(VLOOKUP(U580,YesNo_CBI,1,FALSE))=TRUE,Incomplete,Complete))))</f>
        <v/>
      </c>
      <c r="AY580" s="10" t="str">
        <f t="shared" ref="AY580:AY643" si="295">IF(AY$1=No,"",IF($A580="","",
IF(V580="",Incomplete,
IF(ISERROR(VLOOKUP(V580,Yes_No,1,FALSE))=TRUE,Incomplete,Complete))))</f>
        <v/>
      </c>
      <c r="AZ580" s="10" t="str">
        <f t="shared" ref="AZ580:AZ643" si="296">IF(AZ$1=No,"",IF($A580="","",
IF(W580="",Incomplete,
IF(ISERROR(VLOOKUP(W580,YesNo_CBI,1,FALSE))=TRUE,Incomplete,Complete))))</f>
        <v/>
      </c>
      <c r="BA580" s="10" t="str">
        <f t="shared" ref="BA580:BA643" si="297">IF(BA$1=No,"",IF($A580="","",
IF(AND(X580="",Y580=""),"",
IF(AND(X580="",Y580&lt;&gt;""),Incomplete,
IF(X580&lt;&gt;"",Complete)))))</f>
        <v/>
      </c>
      <c r="BB580" s="10" t="str">
        <f t="shared" ref="BB580:BB643" si="298">IF(BB$1=No,"",IF($A580="","",
IF(AND(X580="",Y580=""),"",
IF(BA580=Incomplete,"",
IF(AND(X580&lt;&gt;"",Y580=""),Incomplete,
IF(ISERROR(VLOOKUP($Y580,YesNo_CBI,1,FALSE))=TRUE,Incomplete,Complete))))))</f>
        <v/>
      </c>
      <c r="BC580" s="10" t="str">
        <f t="shared" ref="BC580:BC643" si="299">IF($BC$1=No,"",IF($A580="","",
IF(AND(X580="",OR(Y580="",Y580=No)),"",
IF(AND(X580="",OR(Y580&lt;&gt;"",Y580&lt;&gt;No)),Incomplete,
IF(AND(X580&lt;&gt;"",Y580="")=TRUE,Incomplete,
IF(ISERROR(VLOOKUP(Y580,YesNo_CBI,1,FALSE))=TRUE,
Incomplete,Complete))))))</f>
        <v/>
      </c>
      <c r="BD580" s="10"/>
      <c r="BE580" s="10" t="str">
        <f t="shared" ref="BE580:BE643" si="300" xml:space="preserve"> CONCATENATE(A580,B580,D580)</f>
        <v/>
      </c>
      <c r="BG580" s="10" t="b">
        <f t="shared" si="273"/>
        <v>1</v>
      </c>
      <c r="BH580" s="10" t="b">
        <f t="shared" ref="BH580:BH643" si="301">AND(OR($C580="",$C580=No),OR($E580="",$E580=No),OR($G580="",$G580=No),OR($I580="",$I580=No),OR($K580="",$K580=No),OR($L580="",$L580=Reasonably_accessible),OR($O580="",$O580=No),OR($Q580="",$Q580=No),OR($S580="",$S580=No),OR($U580="",$U580=No),OR($W580="",$W580=No),OR($Y580="",$Y580=No))</f>
        <v>1</v>
      </c>
      <c r="BI580" s="10" t="b">
        <f t="shared" si="274"/>
        <v>0</v>
      </c>
      <c r="BJ580" s="10" t="b">
        <f t="shared" ref="BJ580:BJ643" si="302">OR(AND($C581&lt;&gt;"",$C581&lt;&gt;No),AND($E581&lt;&gt;"",$E581&lt;&gt;No),AND($G581&lt;&gt;"",$G581&lt;&gt;No),AND($I581&lt;&gt;"",$I581&lt;&gt;No),AND($K581&lt;&gt;"",$K581&lt;&gt;No),AND($L581&lt;&gt;"",$L581&lt;&gt;Reasonably_accessible),AND($O581&lt;&gt;"",$O581&lt;&gt;No),AND($Q581&lt;&gt;"",$Q581&lt;&gt;No),AND($S581&lt;&gt;"",$S581&lt;&gt;No),AND($U581&lt;&gt;"",$U581&lt;&gt;No),AND($W581&lt;&gt;"",$W581&lt;&gt;No),AND($Y581&lt;&gt;"",$Y581&lt;&gt;No))</f>
        <v>0</v>
      </c>
    </row>
    <row r="581" spans="1:62" x14ac:dyDescent="0.35">
      <c r="A581" s="51"/>
      <c r="B581" s="28"/>
      <c r="C581" s="28" t="s">
        <v>4</v>
      </c>
      <c r="D581" s="28"/>
      <c r="E581" s="28" t="s">
        <v>4</v>
      </c>
      <c r="F581" s="28"/>
      <c r="G581" s="51" t="s">
        <v>4</v>
      </c>
      <c r="H581" s="28"/>
      <c r="I581" s="28" t="s">
        <v>4</v>
      </c>
      <c r="J581" s="28"/>
      <c r="K581" s="28" t="s">
        <v>4</v>
      </c>
      <c r="L581" s="28" t="s">
        <v>454</v>
      </c>
      <c r="M581" s="28"/>
      <c r="N581" s="28"/>
      <c r="O581" s="28" t="s">
        <v>4</v>
      </c>
      <c r="P581" s="51"/>
      <c r="Q581" s="28" t="s">
        <v>4</v>
      </c>
      <c r="R581" s="28"/>
      <c r="S581" s="28" t="s">
        <v>4</v>
      </c>
      <c r="T581" s="28"/>
      <c r="U581" s="28" t="s">
        <v>4</v>
      </c>
      <c r="V581" s="28"/>
      <c r="W581" s="28" t="s">
        <v>4</v>
      </c>
      <c r="X581" s="28"/>
      <c r="Y581" s="28" t="s">
        <v>4</v>
      </c>
      <c r="Z581" s="10" t="str">
        <f>IF(AND('Section 8'!$L$4=No,OR($BG581=FALSE,$BH581=FALSE)),Tab_NotReq,
IF(AND($A581="",$B581="",$D581="",$F581="",$H581="",$J581="",$P581="",$X581="",$AB581="",$AC581=""),"",
IF(COUNTIF($AB581:$BC581,Incomplete)&gt;=1,Incomplete_or_multiple_errors&amp;": "&amp;INDEX($AB$2:$BC$4,1,MATCH(Incomplete,$AB581:$BC581,0)),Complete)))</f>
        <v/>
      </c>
      <c r="AA581" s="27"/>
      <c r="AB581" s="10" t="str">
        <f t="shared" si="275"/>
        <v/>
      </c>
      <c r="AC581" s="10" t="str">
        <f>IF($AC$1=No,"",
IF(OR(BG581=FALSE,BH581=FALSE),"",
IF(AND(SUMPRODUCT(--(BI581:BI$1003=TRUE))=0,SUMPRODUCT(--(BJ581:BJ$1003=TRUE))=0),"",Incomplete)))</f>
        <v/>
      </c>
      <c r="AD581" s="10" t="str">
        <f t="shared" si="276"/>
        <v/>
      </c>
      <c r="AE581" s="10"/>
      <c r="AF581" s="10" t="str" cm="1">
        <f t="array" ref="AF581">IF(AF$1=No,"",IF(ISBLANK($A581)=TRUE,"",
IF(SUMPRODUCT(--('Section 11'!$C$4:$C$337=$A581))=0,Incomplete,Complete)))</f>
        <v/>
      </c>
      <c r="AG581" s="10" t="str">
        <f t="shared" si="277"/>
        <v/>
      </c>
      <c r="AH581" s="10" t="str">
        <f t="shared" si="278"/>
        <v/>
      </c>
      <c r="AI581" s="10" t="str">
        <f t="shared" si="279"/>
        <v/>
      </c>
      <c r="AJ581" s="10" t="str">
        <f t="shared" si="280"/>
        <v/>
      </c>
      <c r="AK581" s="10" t="str">
        <f t="shared" si="281"/>
        <v/>
      </c>
      <c r="AL581" s="10" t="str">
        <f t="shared" si="282"/>
        <v/>
      </c>
      <c r="AM581" s="10" t="str">
        <f t="shared" si="283"/>
        <v/>
      </c>
      <c r="AN581" s="10" t="str">
        <f t="shared" si="284"/>
        <v/>
      </c>
      <c r="AO581" s="10" t="str">
        <f t="shared" si="285"/>
        <v/>
      </c>
      <c r="AP581" s="10" t="str">
        <f t="shared" si="286"/>
        <v/>
      </c>
      <c r="AQ581" s="10" t="str">
        <f t="shared" si="287"/>
        <v/>
      </c>
      <c r="AR581" s="10" t="str">
        <f t="shared" si="288"/>
        <v/>
      </c>
      <c r="AS581" s="10" t="str">
        <f t="shared" si="289"/>
        <v/>
      </c>
      <c r="AT581" s="10" t="str">
        <f t="shared" si="290"/>
        <v/>
      </c>
      <c r="AU581" s="10" t="str">
        <f t="shared" si="291"/>
        <v/>
      </c>
      <c r="AV581" s="10" t="str">
        <f t="shared" si="292"/>
        <v/>
      </c>
      <c r="AW581" s="10" t="str">
        <f t="shared" si="293"/>
        <v/>
      </c>
      <c r="AX581" s="10" t="str">
        <f t="shared" si="294"/>
        <v/>
      </c>
      <c r="AY581" s="10" t="str">
        <f t="shared" si="295"/>
        <v/>
      </c>
      <c r="AZ581" s="10" t="str">
        <f t="shared" si="296"/>
        <v/>
      </c>
      <c r="BA581" s="10" t="str">
        <f t="shared" si="297"/>
        <v/>
      </c>
      <c r="BB581" s="10" t="str">
        <f t="shared" si="298"/>
        <v/>
      </c>
      <c r="BC581" s="10" t="str">
        <f t="shared" si="299"/>
        <v/>
      </c>
      <c r="BD581" s="10"/>
      <c r="BE581" s="10" t="str">
        <f t="shared" si="300"/>
        <v/>
      </c>
      <c r="BG581" s="10" t="b">
        <f t="shared" ref="BG581:BG644" si="303">AND($A581="",$B581="",$F581="",$D581="",$H581="",$J581="",$M581="",$N581="",$P581="",$R581="",$T581="",$V581="",$X581="")</f>
        <v>1</v>
      </c>
      <c r="BH581" s="10" t="b">
        <f t="shared" si="301"/>
        <v>1</v>
      </c>
      <c r="BI581" s="10" t="b">
        <f t="shared" ref="BI581:BI644" si="304">OR($A582&lt;&gt;"",$B582&lt;&gt;"",$D582&lt;&gt;"",$F582&lt;&gt;"",$H582&lt;&gt;"",$J582&lt;&gt;"",$M582&lt;&gt;"",$N582&lt;&gt;"",$P582&lt;&gt;"",$R582&lt;&gt;"",$T582&lt;&gt;"",$V582&lt;&gt;"",$X582&lt;&gt;"")</f>
        <v>0</v>
      </c>
      <c r="BJ581" s="10" t="b">
        <f t="shared" si="302"/>
        <v>0</v>
      </c>
    </row>
    <row r="582" spans="1:62" x14ac:dyDescent="0.35">
      <c r="A582" s="51"/>
      <c r="B582" s="28"/>
      <c r="C582" s="28" t="s">
        <v>4</v>
      </c>
      <c r="D582" s="28"/>
      <c r="E582" s="28" t="s">
        <v>4</v>
      </c>
      <c r="F582" s="28"/>
      <c r="G582" s="51" t="s">
        <v>4</v>
      </c>
      <c r="H582" s="28"/>
      <c r="I582" s="28" t="s">
        <v>4</v>
      </c>
      <c r="J582" s="28"/>
      <c r="K582" s="28" t="s">
        <v>4</v>
      </c>
      <c r="L582" s="28" t="s">
        <v>454</v>
      </c>
      <c r="M582" s="28"/>
      <c r="N582" s="28"/>
      <c r="O582" s="28" t="s">
        <v>4</v>
      </c>
      <c r="P582" s="51"/>
      <c r="Q582" s="28" t="s">
        <v>4</v>
      </c>
      <c r="R582" s="28"/>
      <c r="S582" s="28" t="s">
        <v>4</v>
      </c>
      <c r="T582" s="28"/>
      <c r="U582" s="28" t="s">
        <v>4</v>
      </c>
      <c r="V582" s="28"/>
      <c r="W582" s="28" t="s">
        <v>4</v>
      </c>
      <c r="X582" s="28"/>
      <c r="Y582" s="28" t="s">
        <v>4</v>
      </c>
      <c r="Z582" s="10" t="str">
        <f>IF(AND('Section 8'!$L$4=No,OR($BG582=FALSE,$BH582=FALSE)),Tab_NotReq,
IF(AND($A582="",$B582="",$D582="",$F582="",$H582="",$J582="",$P582="",$X582="",$AB582="",$AC582=""),"",
IF(COUNTIF($AB582:$BC582,Incomplete)&gt;=1,Incomplete_or_multiple_errors&amp;": "&amp;INDEX($AB$2:$BC$4,1,MATCH(Incomplete,$AB582:$BC582,0)),Complete)))</f>
        <v/>
      </c>
      <c r="AA582" s="27"/>
      <c r="AB582" s="10" t="str">
        <f t="shared" si="275"/>
        <v/>
      </c>
      <c r="AC582" s="10" t="str">
        <f>IF($AC$1=No,"",
IF(OR(BG582=FALSE,BH582=FALSE),"",
IF(AND(SUMPRODUCT(--(BI582:BI$1003=TRUE))=0,SUMPRODUCT(--(BJ582:BJ$1003=TRUE))=0),"",Incomplete)))</f>
        <v/>
      </c>
      <c r="AD582" s="10" t="str">
        <f t="shared" si="276"/>
        <v/>
      </c>
      <c r="AE582" s="10"/>
      <c r="AF582" s="10" t="str" cm="1">
        <f t="array" ref="AF582">IF(AF$1=No,"",IF(ISBLANK($A582)=TRUE,"",
IF(SUMPRODUCT(--('Section 11'!$C$4:$C$337=$A582))=0,Incomplete,Complete)))</f>
        <v/>
      </c>
      <c r="AG582" s="10" t="str">
        <f t="shared" si="277"/>
        <v/>
      </c>
      <c r="AH582" s="10" t="str">
        <f t="shared" si="278"/>
        <v/>
      </c>
      <c r="AI582" s="10" t="str">
        <f t="shared" si="279"/>
        <v/>
      </c>
      <c r="AJ582" s="10" t="str">
        <f t="shared" si="280"/>
        <v/>
      </c>
      <c r="AK582" s="10" t="str">
        <f t="shared" si="281"/>
        <v/>
      </c>
      <c r="AL582" s="10" t="str">
        <f t="shared" si="282"/>
        <v/>
      </c>
      <c r="AM582" s="10" t="str">
        <f t="shared" si="283"/>
        <v/>
      </c>
      <c r="AN582" s="10" t="str">
        <f t="shared" si="284"/>
        <v/>
      </c>
      <c r="AO582" s="10" t="str">
        <f t="shared" si="285"/>
        <v/>
      </c>
      <c r="AP582" s="10" t="str">
        <f t="shared" si="286"/>
        <v/>
      </c>
      <c r="AQ582" s="10" t="str">
        <f t="shared" si="287"/>
        <v/>
      </c>
      <c r="AR582" s="10" t="str">
        <f t="shared" si="288"/>
        <v/>
      </c>
      <c r="AS582" s="10" t="str">
        <f t="shared" si="289"/>
        <v/>
      </c>
      <c r="AT582" s="10" t="str">
        <f t="shared" si="290"/>
        <v/>
      </c>
      <c r="AU582" s="10" t="str">
        <f t="shared" si="291"/>
        <v/>
      </c>
      <c r="AV582" s="10" t="str">
        <f t="shared" si="292"/>
        <v/>
      </c>
      <c r="AW582" s="10" t="str">
        <f t="shared" si="293"/>
        <v/>
      </c>
      <c r="AX582" s="10" t="str">
        <f t="shared" si="294"/>
        <v/>
      </c>
      <c r="AY582" s="10" t="str">
        <f t="shared" si="295"/>
        <v/>
      </c>
      <c r="AZ582" s="10" t="str">
        <f t="shared" si="296"/>
        <v/>
      </c>
      <c r="BA582" s="10" t="str">
        <f t="shared" si="297"/>
        <v/>
      </c>
      <c r="BB582" s="10" t="str">
        <f t="shared" si="298"/>
        <v/>
      </c>
      <c r="BC582" s="10" t="str">
        <f t="shared" si="299"/>
        <v/>
      </c>
      <c r="BD582" s="10"/>
      <c r="BE582" s="10" t="str">
        <f t="shared" si="300"/>
        <v/>
      </c>
      <c r="BG582" s="10" t="b">
        <f t="shared" si="303"/>
        <v>1</v>
      </c>
      <c r="BH582" s="10" t="b">
        <f t="shared" si="301"/>
        <v>1</v>
      </c>
      <c r="BI582" s="10" t="b">
        <f t="shared" si="304"/>
        <v>0</v>
      </c>
      <c r="BJ582" s="10" t="b">
        <f t="shared" si="302"/>
        <v>0</v>
      </c>
    </row>
    <row r="583" spans="1:62" x14ac:dyDescent="0.35">
      <c r="A583" s="51"/>
      <c r="B583" s="28"/>
      <c r="C583" s="28" t="s">
        <v>4</v>
      </c>
      <c r="D583" s="28"/>
      <c r="E583" s="28" t="s">
        <v>4</v>
      </c>
      <c r="F583" s="28"/>
      <c r="G583" s="51" t="s">
        <v>4</v>
      </c>
      <c r="H583" s="28"/>
      <c r="I583" s="28" t="s">
        <v>4</v>
      </c>
      <c r="J583" s="28"/>
      <c r="K583" s="28" t="s">
        <v>4</v>
      </c>
      <c r="L583" s="28" t="s">
        <v>454</v>
      </c>
      <c r="M583" s="28"/>
      <c r="N583" s="28"/>
      <c r="O583" s="28" t="s">
        <v>4</v>
      </c>
      <c r="P583" s="51"/>
      <c r="Q583" s="28" t="s">
        <v>4</v>
      </c>
      <c r="R583" s="28"/>
      <c r="S583" s="28" t="s">
        <v>4</v>
      </c>
      <c r="T583" s="28"/>
      <c r="U583" s="28" t="s">
        <v>4</v>
      </c>
      <c r="V583" s="28"/>
      <c r="W583" s="28" t="s">
        <v>4</v>
      </c>
      <c r="X583" s="28"/>
      <c r="Y583" s="28" t="s">
        <v>4</v>
      </c>
      <c r="Z583" s="10" t="str">
        <f>IF(AND('Section 8'!$L$4=No,OR($BG583=FALSE,$BH583=FALSE)),Tab_NotReq,
IF(AND($A583="",$B583="",$D583="",$F583="",$H583="",$J583="",$P583="",$X583="",$AB583="",$AC583=""),"",
IF(COUNTIF($AB583:$BC583,Incomplete)&gt;=1,Incomplete_or_multiple_errors&amp;": "&amp;INDEX($AB$2:$BC$4,1,MATCH(Incomplete,$AB583:$BC583,0)),Complete)))</f>
        <v/>
      </c>
      <c r="AA583" s="27"/>
      <c r="AB583" s="10" t="str">
        <f t="shared" si="275"/>
        <v/>
      </c>
      <c r="AC583" s="10" t="str">
        <f>IF($AC$1=No,"",
IF(OR(BG583=FALSE,BH583=FALSE),"",
IF(AND(SUMPRODUCT(--(BI583:BI$1003=TRUE))=0,SUMPRODUCT(--(BJ583:BJ$1003=TRUE))=0),"",Incomplete)))</f>
        <v/>
      </c>
      <c r="AD583" s="10" t="str">
        <f t="shared" si="276"/>
        <v/>
      </c>
      <c r="AE583" s="10"/>
      <c r="AF583" s="10" t="str" cm="1">
        <f t="array" ref="AF583">IF(AF$1=No,"",IF(ISBLANK($A583)=TRUE,"",
IF(SUMPRODUCT(--('Section 11'!$C$4:$C$337=$A583))=0,Incomplete,Complete)))</f>
        <v/>
      </c>
      <c r="AG583" s="10" t="str">
        <f t="shared" si="277"/>
        <v/>
      </c>
      <c r="AH583" s="10" t="str">
        <f t="shared" si="278"/>
        <v/>
      </c>
      <c r="AI583" s="10" t="str">
        <f t="shared" si="279"/>
        <v/>
      </c>
      <c r="AJ583" s="10" t="str">
        <f t="shared" si="280"/>
        <v/>
      </c>
      <c r="AK583" s="10" t="str">
        <f t="shared" si="281"/>
        <v/>
      </c>
      <c r="AL583" s="10" t="str">
        <f t="shared" si="282"/>
        <v/>
      </c>
      <c r="AM583" s="10" t="str">
        <f t="shared" si="283"/>
        <v/>
      </c>
      <c r="AN583" s="10" t="str">
        <f t="shared" si="284"/>
        <v/>
      </c>
      <c r="AO583" s="10" t="str">
        <f t="shared" si="285"/>
        <v/>
      </c>
      <c r="AP583" s="10" t="str">
        <f t="shared" si="286"/>
        <v/>
      </c>
      <c r="AQ583" s="10" t="str">
        <f t="shared" si="287"/>
        <v/>
      </c>
      <c r="AR583" s="10" t="str">
        <f t="shared" si="288"/>
        <v/>
      </c>
      <c r="AS583" s="10" t="str">
        <f t="shared" si="289"/>
        <v/>
      </c>
      <c r="AT583" s="10" t="str">
        <f t="shared" si="290"/>
        <v/>
      </c>
      <c r="AU583" s="10" t="str">
        <f t="shared" si="291"/>
        <v/>
      </c>
      <c r="AV583" s="10" t="str">
        <f t="shared" si="292"/>
        <v/>
      </c>
      <c r="AW583" s="10" t="str">
        <f t="shared" si="293"/>
        <v/>
      </c>
      <c r="AX583" s="10" t="str">
        <f t="shared" si="294"/>
        <v/>
      </c>
      <c r="AY583" s="10" t="str">
        <f t="shared" si="295"/>
        <v/>
      </c>
      <c r="AZ583" s="10" t="str">
        <f t="shared" si="296"/>
        <v/>
      </c>
      <c r="BA583" s="10" t="str">
        <f t="shared" si="297"/>
        <v/>
      </c>
      <c r="BB583" s="10" t="str">
        <f t="shared" si="298"/>
        <v/>
      </c>
      <c r="BC583" s="10" t="str">
        <f t="shared" si="299"/>
        <v/>
      </c>
      <c r="BD583" s="10"/>
      <c r="BE583" s="10" t="str">
        <f t="shared" si="300"/>
        <v/>
      </c>
      <c r="BG583" s="10" t="b">
        <f t="shared" si="303"/>
        <v>1</v>
      </c>
      <c r="BH583" s="10" t="b">
        <f t="shared" si="301"/>
        <v>1</v>
      </c>
      <c r="BI583" s="10" t="b">
        <f t="shared" si="304"/>
        <v>0</v>
      </c>
      <c r="BJ583" s="10" t="b">
        <f t="shared" si="302"/>
        <v>0</v>
      </c>
    </row>
    <row r="584" spans="1:62" x14ac:dyDescent="0.35">
      <c r="A584" s="51"/>
      <c r="B584" s="28"/>
      <c r="C584" s="28" t="s">
        <v>4</v>
      </c>
      <c r="D584" s="28"/>
      <c r="E584" s="28" t="s">
        <v>4</v>
      </c>
      <c r="F584" s="28"/>
      <c r="G584" s="51" t="s">
        <v>4</v>
      </c>
      <c r="H584" s="28"/>
      <c r="I584" s="28" t="s">
        <v>4</v>
      </c>
      <c r="J584" s="28"/>
      <c r="K584" s="28" t="s">
        <v>4</v>
      </c>
      <c r="L584" s="28" t="s">
        <v>454</v>
      </c>
      <c r="M584" s="28"/>
      <c r="N584" s="28"/>
      <c r="O584" s="28" t="s">
        <v>4</v>
      </c>
      <c r="P584" s="51"/>
      <c r="Q584" s="28" t="s">
        <v>4</v>
      </c>
      <c r="R584" s="28"/>
      <c r="S584" s="28" t="s">
        <v>4</v>
      </c>
      <c r="T584" s="28"/>
      <c r="U584" s="28" t="s">
        <v>4</v>
      </c>
      <c r="V584" s="28"/>
      <c r="W584" s="28" t="s">
        <v>4</v>
      </c>
      <c r="X584" s="28"/>
      <c r="Y584" s="28" t="s">
        <v>4</v>
      </c>
      <c r="Z584" s="10" t="str">
        <f>IF(AND('Section 8'!$L$4=No,OR($BG584=FALSE,$BH584=FALSE)),Tab_NotReq,
IF(AND($A584="",$B584="",$D584="",$F584="",$H584="",$J584="",$P584="",$X584="",$AB584="",$AC584=""),"",
IF(COUNTIF($AB584:$BC584,Incomplete)&gt;=1,Incomplete_or_multiple_errors&amp;": "&amp;INDEX($AB$2:$BC$4,1,MATCH(Incomplete,$AB584:$BC584,0)),Complete)))</f>
        <v/>
      </c>
      <c r="AA584" s="27"/>
      <c r="AB584" s="10" t="str">
        <f t="shared" si="275"/>
        <v/>
      </c>
      <c r="AC584" s="10" t="str">
        <f>IF($AC$1=No,"",
IF(OR(BG584=FALSE,BH584=FALSE),"",
IF(AND(SUMPRODUCT(--(BI584:BI$1003=TRUE))=0,SUMPRODUCT(--(BJ584:BJ$1003=TRUE))=0),"",Incomplete)))</f>
        <v/>
      </c>
      <c r="AD584" s="10" t="str">
        <f t="shared" si="276"/>
        <v/>
      </c>
      <c r="AE584" s="10"/>
      <c r="AF584" s="10" t="str" cm="1">
        <f t="array" ref="AF584">IF(AF$1=No,"",IF(ISBLANK($A584)=TRUE,"",
IF(SUMPRODUCT(--('Section 11'!$C$4:$C$337=$A584))=0,Incomplete,Complete)))</f>
        <v/>
      </c>
      <c r="AG584" s="10" t="str">
        <f t="shared" si="277"/>
        <v/>
      </c>
      <c r="AH584" s="10" t="str">
        <f t="shared" si="278"/>
        <v/>
      </c>
      <c r="AI584" s="10" t="str">
        <f t="shared" si="279"/>
        <v/>
      </c>
      <c r="AJ584" s="10" t="str">
        <f t="shared" si="280"/>
        <v/>
      </c>
      <c r="AK584" s="10" t="str">
        <f t="shared" si="281"/>
        <v/>
      </c>
      <c r="AL584" s="10" t="str">
        <f t="shared" si="282"/>
        <v/>
      </c>
      <c r="AM584" s="10" t="str">
        <f t="shared" si="283"/>
        <v/>
      </c>
      <c r="AN584" s="10" t="str">
        <f t="shared" si="284"/>
        <v/>
      </c>
      <c r="AO584" s="10" t="str">
        <f t="shared" si="285"/>
        <v/>
      </c>
      <c r="AP584" s="10" t="str">
        <f t="shared" si="286"/>
        <v/>
      </c>
      <c r="AQ584" s="10" t="str">
        <f t="shared" si="287"/>
        <v/>
      </c>
      <c r="AR584" s="10" t="str">
        <f t="shared" si="288"/>
        <v/>
      </c>
      <c r="AS584" s="10" t="str">
        <f t="shared" si="289"/>
        <v/>
      </c>
      <c r="AT584" s="10" t="str">
        <f t="shared" si="290"/>
        <v/>
      </c>
      <c r="AU584" s="10" t="str">
        <f t="shared" si="291"/>
        <v/>
      </c>
      <c r="AV584" s="10" t="str">
        <f t="shared" si="292"/>
        <v/>
      </c>
      <c r="AW584" s="10" t="str">
        <f t="shared" si="293"/>
        <v/>
      </c>
      <c r="AX584" s="10" t="str">
        <f t="shared" si="294"/>
        <v/>
      </c>
      <c r="AY584" s="10" t="str">
        <f t="shared" si="295"/>
        <v/>
      </c>
      <c r="AZ584" s="10" t="str">
        <f t="shared" si="296"/>
        <v/>
      </c>
      <c r="BA584" s="10" t="str">
        <f t="shared" si="297"/>
        <v/>
      </c>
      <c r="BB584" s="10" t="str">
        <f t="shared" si="298"/>
        <v/>
      </c>
      <c r="BC584" s="10" t="str">
        <f t="shared" si="299"/>
        <v/>
      </c>
      <c r="BD584" s="10"/>
      <c r="BE584" s="10" t="str">
        <f t="shared" si="300"/>
        <v/>
      </c>
      <c r="BG584" s="10" t="b">
        <f t="shared" si="303"/>
        <v>1</v>
      </c>
      <c r="BH584" s="10" t="b">
        <f t="shared" si="301"/>
        <v>1</v>
      </c>
      <c r="BI584" s="10" t="b">
        <f t="shared" si="304"/>
        <v>0</v>
      </c>
      <c r="BJ584" s="10" t="b">
        <f t="shared" si="302"/>
        <v>0</v>
      </c>
    </row>
    <row r="585" spans="1:62" x14ac:dyDescent="0.35">
      <c r="A585" s="51"/>
      <c r="B585" s="28"/>
      <c r="C585" s="28" t="s">
        <v>4</v>
      </c>
      <c r="D585" s="28"/>
      <c r="E585" s="28" t="s">
        <v>4</v>
      </c>
      <c r="F585" s="28"/>
      <c r="G585" s="51" t="s">
        <v>4</v>
      </c>
      <c r="H585" s="28"/>
      <c r="I585" s="28" t="s">
        <v>4</v>
      </c>
      <c r="J585" s="28"/>
      <c r="K585" s="28" t="s">
        <v>4</v>
      </c>
      <c r="L585" s="28" t="s">
        <v>454</v>
      </c>
      <c r="M585" s="28"/>
      <c r="N585" s="28"/>
      <c r="O585" s="28" t="s">
        <v>4</v>
      </c>
      <c r="P585" s="51"/>
      <c r="Q585" s="28" t="s">
        <v>4</v>
      </c>
      <c r="R585" s="28"/>
      <c r="S585" s="28" t="s">
        <v>4</v>
      </c>
      <c r="T585" s="28"/>
      <c r="U585" s="28" t="s">
        <v>4</v>
      </c>
      <c r="V585" s="28"/>
      <c r="W585" s="28" t="s">
        <v>4</v>
      </c>
      <c r="X585" s="28"/>
      <c r="Y585" s="28" t="s">
        <v>4</v>
      </c>
      <c r="Z585" s="10" t="str">
        <f>IF(AND('Section 8'!$L$4=No,OR($BG585=FALSE,$BH585=FALSE)),Tab_NotReq,
IF(AND($A585="",$B585="",$D585="",$F585="",$H585="",$J585="",$P585="",$X585="",$AB585="",$AC585=""),"",
IF(COUNTIF($AB585:$BC585,Incomplete)&gt;=1,Incomplete_or_multiple_errors&amp;": "&amp;INDEX($AB$2:$BC$4,1,MATCH(Incomplete,$AB585:$BC585,0)),Complete)))</f>
        <v/>
      </c>
      <c r="AA585" s="27"/>
      <c r="AB585" s="10" t="str">
        <f t="shared" si="275"/>
        <v/>
      </c>
      <c r="AC585" s="10" t="str">
        <f>IF($AC$1=No,"",
IF(OR(BG585=FALSE,BH585=FALSE),"",
IF(AND(SUMPRODUCT(--(BI585:BI$1003=TRUE))=0,SUMPRODUCT(--(BJ585:BJ$1003=TRUE))=0),"",Incomplete)))</f>
        <v/>
      </c>
      <c r="AD585" s="10" t="str">
        <f t="shared" si="276"/>
        <v/>
      </c>
      <c r="AE585" s="10"/>
      <c r="AF585" s="10" t="str" cm="1">
        <f t="array" ref="AF585">IF(AF$1=No,"",IF(ISBLANK($A585)=TRUE,"",
IF(SUMPRODUCT(--('Section 11'!$C$4:$C$337=$A585))=0,Incomplete,Complete)))</f>
        <v/>
      </c>
      <c r="AG585" s="10" t="str">
        <f t="shared" si="277"/>
        <v/>
      </c>
      <c r="AH585" s="10" t="str">
        <f t="shared" si="278"/>
        <v/>
      </c>
      <c r="AI585" s="10" t="str">
        <f t="shared" si="279"/>
        <v/>
      </c>
      <c r="AJ585" s="10" t="str">
        <f t="shared" si="280"/>
        <v/>
      </c>
      <c r="AK585" s="10" t="str">
        <f t="shared" si="281"/>
        <v/>
      </c>
      <c r="AL585" s="10" t="str">
        <f t="shared" si="282"/>
        <v/>
      </c>
      <c r="AM585" s="10" t="str">
        <f t="shared" si="283"/>
        <v/>
      </c>
      <c r="AN585" s="10" t="str">
        <f t="shared" si="284"/>
        <v/>
      </c>
      <c r="AO585" s="10" t="str">
        <f t="shared" si="285"/>
        <v/>
      </c>
      <c r="AP585" s="10" t="str">
        <f t="shared" si="286"/>
        <v/>
      </c>
      <c r="AQ585" s="10" t="str">
        <f t="shared" si="287"/>
        <v/>
      </c>
      <c r="AR585" s="10" t="str">
        <f t="shared" si="288"/>
        <v/>
      </c>
      <c r="AS585" s="10" t="str">
        <f t="shared" si="289"/>
        <v/>
      </c>
      <c r="AT585" s="10" t="str">
        <f t="shared" si="290"/>
        <v/>
      </c>
      <c r="AU585" s="10" t="str">
        <f t="shared" si="291"/>
        <v/>
      </c>
      <c r="AV585" s="10" t="str">
        <f t="shared" si="292"/>
        <v/>
      </c>
      <c r="AW585" s="10" t="str">
        <f t="shared" si="293"/>
        <v/>
      </c>
      <c r="AX585" s="10" t="str">
        <f t="shared" si="294"/>
        <v/>
      </c>
      <c r="AY585" s="10" t="str">
        <f t="shared" si="295"/>
        <v/>
      </c>
      <c r="AZ585" s="10" t="str">
        <f t="shared" si="296"/>
        <v/>
      </c>
      <c r="BA585" s="10" t="str">
        <f t="shared" si="297"/>
        <v/>
      </c>
      <c r="BB585" s="10" t="str">
        <f t="shared" si="298"/>
        <v/>
      </c>
      <c r="BC585" s="10" t="str">
        <f t="shared" si="299"/>
        <v/>
      </c>
      <c r="BD585" s="10"/>
      <c r="BE585" s="10" t="str">
        <f t="shared" si="300"/>
        <v/>
      </c>
      <c r="BG585" s="10" t="b">
        <f t="shared" si="303"/>
        <v>1</v>
      </c>
      <c r="BH585" s="10" t="b">
        <f t="shared" si="301"/>
        <v>1</v>
      </c>
      <c r="BI585" s="10" t="b">
        <f t="shared" si="304"/>
        <v>0</v>
      </c>
      <c r="BJ585" s="10" t="b">
        <f t="shared" si="302"/>
        <v>0</v>
      </c>
    </row>
    <row r="586" spans="1:62" x14ac:dyDescent="0.35">
      <c r="A586" s="51"/>
      <c r="B586" s="28"/>
      <c r="C586" s="28" t="s">
        <v>4</v>
      </c>
      <c r="D586" s="28"/>
      <c r="E586" s="28" t="s">
        <v>4</v>
      </c>
      <c r="F586" s="28"/>
      <c r="G586" s="51" t="s">
        <v>4</v>
      </c>
      <c r="H586" s="28"/>
      <c r="I586" s="28" t="s">
        <v>4</v>
      </c>
      <c r="J586" s="28"/>
      <c r="K586" s="28" t="s">
        <v>4</v>
      </c>
      <c r="L586" s="28" t="s">
        <v>454</v>
      </c>
      <c r="M586" s="28"/>
      <c r="N586" s="28"/>
      <c r="O586" s="28" t="s">
        <v>4</v>
      </c>
      <c r="P586" s="51"/>
      <c r="Q586" s="28" t="s">
        <v>4</v>
      </c>
      <c r="R586" s="28"/>
      <c r="S586" s="28" t="s">
        <v>4</v>
      </c>
      <c r="T586" s="28"/>
      <c r="U586" s="28" t="s">
        <v>4</v>
      </c>
      <c r="V586" s="28"/>
      <c r="W586" s="28" t="s">
        <v>4</v>
      </c>
      <c r="X586" s="28"/>
      <c r="Y586" s="28" t="s">
        <v>4</v>
      </c>
      <c r="Z586" s="10" t="str">
        <f>IF(AND('Section 8'!$L$4=No,OR($BG586=FALSE,$BH586=FALSE)),Tab_NotReq,
IF(AND($A586="",$B586="",$D586="",$F586="",$H586="",$J586="",$P586="",$X586="",$AB586="",$AC586=""),"",
IF(COUNTIF($AB586:$BC586,Incomplete)&gt;=1,Incomplete_or_multiple_errors&amp;": "&amp;INDEX($AB$2:$BC$4,1,MATCH(Incomplete,$AB586:$BC586,0)),Complete)))</f>
        <v/>
      </c>
      <c r="AA586" s="27"/>
      <c r="AB586" s="10" t="str">
        <f t="shared" si="275"/>
        <v/>
      </c>
      <c r="AC586" s="10" t="str">
        <f>IF($AC$1=No,"",
IF(OR(BG586=FALSE,BH586=FALSE),"",
IF(AND(SUMPRODUCT(--(BI586:BI$1003=TRUE))=0,SUMPRODUCT(--(BJ586:BJ$1003=TRUE))=0),"",Incomplete)))</f>
        <v/>
      </c>
      <c r="AD586" s="10" t="str">
        <f t="shared" si="276"/>
        <v/>
      </c>
      <c r="AE586" s="10"/>
      <c r="AF586" s="10" t="str" cm="1">
        <f t="array" ref="AF586">IF(AF$1=No,"",IF(ISBLANK($A586)=TRUE,"",
IF(SUMPRODUCT(--('Section 11'!$C$4:$C$337=$A586))=0,Incomplete,Complete)))</f>
        <v/>
      </c>
      <c r="AG586" s="10" t="str">
        <f t="shared" si="277"/>
        <v/>
      </c>
      <c r="AH586" s="10" t="str">
        <f t="shared" si="278"/>
        <v/>
      </c>
      <c r="AI586" s="10" t="str">
        <f t="shared" si="279"/>
        <v/>
      </c>
      <c r="AJ586" s="10" t="str">
        <f t="shared" si="280"/>
        <v/>
      </c>
      <c r="AK586" s="10" t="str">
        <f t="shared" si="281"/>
        <v/>
      </c>
      <c r="AL586" s="10" t="str">
        <f t="shared" si="282"/>
        <v/>
      </c>
      <c r="AM586" s="10" t="str">
        <f t="shared" si="283"/>
        <v/>
      </c>
      <c r="AN586" s="10" t="str">
        <f t="shared" si="284"/>
        <v/>
      </c>
      <c r="AO586" s="10" t="str">
        <f t="shared" si="285"/>
        <v/>
      </c>
      <c r="AP586" s="10" t="str">
        <f t="shared" si="286"/>
        <v/>
      </c>
      <c r="AQ586" s="10" t="str">
        <f t="shared" si="287"/>
        <v/>
      </c>
      <c r="AR586" s="10" t="str">
        <f t="shared" si="288"/>
        <v/>
      </c>
      <c r="AS586" s="10" t="str">
        <f t="shared" si="289"/>
        <v/>
      </c>
      <c r="AT586" s="10" t="str">
        <f t="shared" si="290"/>
        <v/>
      </c>
      <c r="AU586" s="10" t="str">
        <f t="shared" si="291"/>
        <v/>
      </c>
      <c r="AV586" s="10" t="str">
        <f t="shared" si="292"/>
        <v/>
      </c>
      <c r="AW586" s="10" t="str">
        <f t="shared" si="293"/>
        <v/>
      </c>
      <c r="AX586" s="10" t="str">
        <f t="shared" si="294"/>
        <v/>
      </c>
      <c r="AY586" s="10" t="str">
        <f t="shared" si="295"/>
        <v/>
      </c>
      <c r="AZ586" s="10" t="str">
        <f t="shared" si="296"/>
        <v/>
      </c>
      <c r="BA586" s="10" t="str">
        <f t="shared" si="297"/>
        <v/>
      </c>
      <c r="BB586" s="10" t="str">
        <f t="shared" si="298"/>
        <v/>
      </c>
      <c r="BC586" s="10" t="str">
        <f t="shared" si="299"/>
        <v/>
      </c>
      <c r="BD586" s="10"/>
      <c r="BE586" s="10" t="str">
        <f t="shared" si="300"/>
        <v/>
      </c>
      <c r="BG586" s="10" t="b">
        <f t="shared" si="303"/>
        <v>1</v>
      </c>
      <c r="BH586" s="10" t="b">
        <f t="shared" si="301"/>
        <v>1</v>
      </c>
      <c r="BI586" s="10" t="b">
        <f t="shared" si="304"/>
        <v>0</v>
      </c>
      <c r="BJ586" s="10" t="b">
        <f t="shared" si="302"/>
        <v>0</v>
      </c>
    </row>
    <row r="587" spans="1:62" x14ac:dyDescent="0.35">
      <c r="A587" s="51"/>
      <c r="B587" s="28"/>
      <c r="C587" s="28" t="s">
        <v>4</v>
      </c>
      <c r="D587" s="28"/>
      <c r="E587" s="28" t="s">
        <v>4</v>
      </c>
      <c r="F587" s="28"/>
      <c r="G587" s="51" t="s">
        <v>4</v>
      </c>
      <c r="H587" s="28"/>
      <c r="I587" s="28" t="s">
        <v>4</v>
      </c>
      <c r="J587" s="28"/>
      <c r="K587" s="28" t="s">
        <v>4</v>
      </c>
      <c r="L587" s="28" t="s">
        <v>454</v>
      </c>
      <c r="M587" s="28"/>
      <c r="N587" s="28"/>
      <c r="O587" s="28" t="s">
        <v>4</v>
      </c>
      <c r="P587" s="51"/>
      <c r="Q587" s="28" t="s">
        <v>4</v>
      </c>
      <c r="R587" s="28"/>
      <c r="S587" s="28" t="s">
        <v>4</v>
      </c>
      <c r="T587" s="28"/>
      <c r="U587" s="28" t="s">
        <v>4</v>
      </c>
      <c r="V587" s="28"/>
      <c r="W587" s="28" t="s">
        <v>4</v>
      </c>
      <c r="X587" s="28"/>
      <c r="Y587" s="28" t="s">
        <v>4</v>
      </c>
      <c r="Z587" s="10" t="str">
        <f>IF(AND('Section 8'!$L$4=No,OR($BG587=FALSE,$BH587=FALSE)),Tab_NotReq,
IF(AND($A587="",$B587="",$D587="",$F587="",$H587="",$J587="",$P587="",$X587="",$AB587="",$AC587=""),"",
IF(COUNTIF($AB587:$BC587,Incomplete)&gt;=1,Incomplete_or_multiple_errors&amp;": "&amp;INDEX($AB$2:$BC$4,1,MATCH(Incomplete,$AB587:$BC587,0)),Complete)))</f>
        <v/>
      </c>
      <c r="AA587" s="27"/>
      <c r="AB587" s="10" t="str">
        <f t="shared" si="275"/>
        <v/>
      </c>
      <c r="AC587" s="10" t="str">
        <f>IF($AC$1=No,"",
IF(OR(BG587=FALSE,BH587=FALSE),"",
IF(AND(SUMPRODUCT(--(BI587:BI$1003=TRUE))=0,SUMPRODUCT(--(BJ587:BJ$1003=TRUE))=0),"",Incomplete)))</f>
        <v/>
      </c>
      <c r="AD587" s="10" t="str">
        <f t="shared" si="276"/>
        <v/>
      </c>
      <c r="AE587" s="10"/>
      <c r="AF587" s="10" t="str" cm="1">
        <f t="array" ref="AF587">IF(AF$1=No,"",IF(ISBLANK($A587)=TRUE,"",
IF(SUMPRODUCT(--('Section 11'!$C$4:$C$337=$A587))=0,Incomplete,Complete)))</f>
        <v/>
      </c>
      <c r="AG587" s="10" t="str">
        <f t="shared" si="277"/>
        <v/>
      </c>
      <c r="AH587" s="10" t="str">
        <f t="shared" si="278"/>
        <v/>
      </c>
      <c r="AI587" s="10" t="str">
        <f t="shared" si="279"/>
        <v/>
      </c>
      <c r="AJ587" s="10" t="str">
        <f t="shared" si="280"/>
        <v/>
      </c>
      <c r="AK587" s="10" t="str">
        <f t="shared" si="281"/>
        <v/>
      </c>
      <c r="AL587" s="10" t="str">
        <f t="shared" si="282"/>
        <v/>
      </c>
      <c r="AM587" s="10" t="str">
        <f t="shared" si="283"/>
        <v/>
      </c>
      <c r="AN587" s="10" t="str">
        <f t="shared" si="284"/>
        <v/>
      </c>
      <c r="AO587" s="10" t="str">
        <f t="shared" si="285"/>
        <v/>
      </c>
      <c r="AP587" s="10" t="str">
        <f t="shared" si="286"/>
        <v/>
      </c>
      <c r="AQ587" s="10" t="str">
        <f t="shared" si="287"/>
        <v/>
      </c>
      <c r="AR587" s="10" t="str">
        <f t="shared" si="288"/>
        <v/>
      </c>
      <c r="AS587" s="10" t="str">
        <f t="shared" si="289"/>
        <v/>
      </c>
      <c r="AT587" s="10" t="str">
        <f t="shared" si="290"/>
        <v/>
      </c>
      <c r="AU587" s="10" t="str">
        <f t="shared" si="291"/>
        <v/>
      </c>
      <c r="AV587" s="10" t="str">
        <f t="shared" si="292"/>
        <v/>
      </c>
      <c r="AW587" s="10" t="str">
        <f t="shared" si="293"/>
        <v/>
      </c>
      <c r="AX587" s="10" t="str">
        <f t="shared" si="294"/>
        <v/>
      </c>
      <c r="AY587" s="10" t="str">
        <f t="shared" si="295"/>
        <v/>
      </c>
      <c r="AZ587" s="10" t="str">
        <f t="shared" si="296"/>
        <v/>
      </c>
      <c r="BA587" s="10" t="str">
        <f t="shared" si="297"/>
        <v/>
      </c>
      <c r="BB587" s="10" t="str">
        <f t="shared" si="298"/>
        <v/>
      </c>
      <c r="BC587" s="10" t="str">
        <f t="shared" si="299"/>
        <v/>
      </c>
      <c r="BD587" s="10"/>
      <c r="BE587" s="10" t="str">
        <f t="shared" si="300"/>
        <v/>
      </c>
      <c r="BG587" s="10" t="b">
        <f t="shared" si="303"/>
        <v>1</v>
      </c>
      <c r="BH587" s="10" t="b">
        <f t="shared" si="301"/>
        <v>1</v>
      </c>
      <c r="BI587" s="10" t="b">
        <f t="shared" si="304"/>
        <v>0</v>
      </c>
      <c r="BJ587" s="10" t="b">
        <f t="shared" si="302"/>
        <v>0</v>
      </c>
    </row>
    <row r="588" spans="1:62" x14ac:dyDescent="0.35">
      <c r="A588" s="51"/>
      <c r="B588" s="28"/>
      <c r="C588" s="28" t="s">
        <v>4</v>
      </c>
      <c r="D588" s="28"/>
      <c r="E588" s="28" t="s">
        <v>4</v>
      </c>
      <c r="F588" s="28"/>
      <c r="G588" s="51" t="s">
        <v>4</v>
      </c>
      <c r="H588" s="28"/>
      <c r="I588" s="28" t="s">
        <v>4</v>
      </c>
      <c r="J588" s="28"/>
      <c r="K588" s="28" t="s">
        <v>4</v>
      </c>
      <c r="L588" s="28" t="s">
        <v>454</v>
      </c>
      <c r="M588" s="28"/>
      <c r="N588" s="28"/>
      <c r="O588" s="28" t="s">
        <v>4</v>
      </c>
      <c r="P588" s="51"/>
      <c r="Q588" s="28" t="s">
        <v>4</v>
      </c>
      <c r="R588" s="28"/>
      <c r="S588" s="28" t="s">
        <v>4</v>
      </c>
      <c r="T588" s="28"/>
      <c r="U588" s="28" t="s">
        <v>4</v>
      </c>
      <c r="V588" s="28"/>
      <c r="W588" s="28" t="s">
        <v>4</v>
      </c>
      <c r="X588" s="28"/>
      <c r="Y588" s="28" t="s">
        <v>4</v>
      </c>
      <c r="Z588" s="10" t="str">
        <f>IF(AND('Section 8'!$L$4=No,OR($BG588=FALSE,$BH588=FALSE)),Tab_NotReq,
IF(AND($A588="",$B588="",$D588="",$F588="",$H588="",$J588="",$P588="",$X588="",$AB588="",$AC588=""),"",
IF(COUNTIF($AB588:$BC588,Incomplete)&gt;=1,Incomplete_or_multiple_errors&amp;": "&amp;INDEX($AB$2:$BC$4,1,MATCH(Incomplete,$AB588:$BC588,0)),Complete)))</f>
        <v/>
      </c>
      <c r="AA588" s="27"/>
      <c r="AB588" s="10" t="str">
        <f t="shared" si="275"/>
        <v/>
      </c>
      <c r="AC588" s="10" t="str">
        <f>IF($AC$1=No,"",
IF(OR(BG588=FALSE,BH588=FALSE),"",
IF(AND(SUMPRODUCT(--(BI588:BI$1003=TRUE))=0,SUMPRODUCT(--(BJ588:BJ$1003=TRUE))=0),"",Incomplete)))</f>
        <v/>
      </c>
      <c r="AD588" s="10" t="str">
        <f t="shared" si="276"/>
        <v/>
      </c>
      <c r="AE588" s="10"/>
      <c r="AF588" s="10" t="str" cm="1">
        <f t="array" ref="AF588">IF(AF$1=No,"",IF(ISBLANK($A588)=TRUE,"",
IF(SUMPRODUCT(--('Section 11'!$C$4:$C$337=$A588))=0,Incomplete,Complete)))</f>
        <v/>
      </c>
      <c r="AG588" s="10" t="str">
        <f t="shared" si="277"/>
        <v/>
      </c>
      <c r="AH588" s="10" t="str">
        <f t="shared" si="278"/>
        <v/>
      </c>
      <c r="AI588" s="10" t="str">
        <f t="shared" si="279"/>
        <v/>
      </c>
      <c r="AJ588" s="10" t="str">
        <f t="shared" si="280"/>
        <v/>
      </c>
      <c r="AK588" s="10" t="str">
        <f t="shared" si="281"/>
        <v/>
      </c>
      <c r="AL588" s="10" t="str">
        <f t="shared" si="282"/>
        <v/>
      </c>
      <c r="AM588" s="10" t="str">
        <f t="shared" si="283"/>
        <v/>
      </c>
      <c r="AN588" s="10" t="str">
        <f t="shared" si="284"/>
        <v/>
      </c>
      <c r="AO588" s="10" t="str">
        <f t="shared" si="285"/>
        <v/>
      </c>
      <c r="AP588" s="10" t="str">
        <f t="shared" si="286"/>
        <v/>
      </c>
      <c r="AQ588" s="10" t="str">
        <f t="shared" si="287"/>
        <v/>
      </c>
      <c r="AR588" s="10" t="str">
        <f t="shared" si="288"/>
        <v/>
      </c>
      <c r="AS588" s="10" t="str">
        <f t="shared" si="289"/>
        <v/>
      </c>
      <c r="AT588" s="10" t="str">
        <f t="shared" si="290"/>
        <v/>
      </c>
      <c r="AU588" s="10" t="str">
        <f t="shared" si="291"/>
        <v/>
      </c>
      <c r="AV588" s="10" t="str">
        <f t="shared" si="292"/>
        <v/>
      </c>
      <c r="AW588" s="10" t="str">
        <f t="shared" si="293"/>
        <v/>
      </c>
      <c r="AX588" s="10" t="str">
        <f t="shared" si="294"/>
        <v/>
      </c>
      <c r="AY588" s="10" t="str">
        <f t="shared" si="295"/>
        <v/>
      </c>
      <c r="AZ588" s="10" t="str">
        <f t="shared" si="296"/>
        <v/>
      </c>
      <c r="BA588" s="10" t="str">
        <f t="shared" si="297"/>
        <v/>
      </c>
      <c r="BB588" s="10" t="str">
        <f t="shared" si="298"/>
        <v/>
      </c>
      <c r="BC588" s="10" t="str">
        <f t="shared" si="299"/>
        <v/>
      </c>
      <c r="BD588" s="10"/>
      <c r="BE588" s="10" t="str">
        <f t="shared" si="300"/>
        <v/>
      </c>
      <c r="BG588" s="10" t="b">
        <f t="shared" si="303"/>
        <v>1</v>
      </c>
      <c r="BH588" s="10" t="b">
        <f t="shared" si="301"/>
        <v>1</v>
      </c>
      <c r="BI588" s="10" t="b">
        <f t="shared" si="304"/>
        <v>0</v>
      </c>
      <c r="BJ588" s="10" t="b">
        <f t="shared" si="302"/>
        <v>0</v>
      </c>
    </row>
    <row r="589" spans="1:62" x14ac:dyDescent="0.35">
      <c r="A589" s="51"/>
      <c r="B589" s="28"/>
      <c r="C589" s="28" t="s">
        <v>4</v>
      </c>
      <c r="D589" s="28"/>
      <c r="E589" s="28" t="s">
        <v>4</v>
      </c>
      <c r="F589" s="28"/>
      <c r="G589" s="51" t="s">
        <v>4</v>
      </c>
      <c r="H589" s="28"/>
      <c r="I589" s="28" t="s">
        <v>4</v>
      </c>
      <c r="J589" s="28"/>
      <c r="K589" s="28" t="s">
        <v>4</v>
      </c>
      <c r="L589" s="28" t="s">
        <v>454</v>
      </c>
      <c r="M589" s="28"/>
      <c r="N589" s="28"/>
      <c r="O589" s="28" t="s">
        <v>4</v>
      </c>
      <c r="P589" s="51"/>
      <c r="Q589" s="28" t="s">
        <v>4</v>
      </c>
      <c r="R589" s="28"/>
      <c r="S589" s="28" t="s">
        <v>4</v>
      </c>
      <c r="T589" s="28"/>
      <c r="U589" s="28" t="s">
        <v>4</v>
      </c>
      <c r="V589" s="28"/>
      <c r="W589" s="28" t="s">
        <v>4</v>
      </c>
      <c r="X589" s="28"/>
      <c r="Y589" s="28" t="s">
        <v>4</v>
      </c>
      <c r="Z589" s="10" t="str">
        <f>IF(AND('Section 8'!$L$4=No,OR($BG589=FALSE,$BH589=FALSE)),Tab_NotReq,
IF(AND($A589="",$B589="",$D589="",$F589="",$H589="",$J589="",$P589="",$X589="",$AB589="",$AC589=""),"",
IF(COUNTIF($AB589:$BC589,Incomplete)&gt;=1,Incomplete_or_multiple_errors&amp;": "&amp;INDEX($AB$2:$BC$4,1,MATCH(Incomplete,$AB589:$BC589,0)),Complete)))</f>
        <v/>
      </c>
      <c r="AA589" s="27"/>
      <c r="AB589" s="10" t="str">
        <f t="shared" si="275"/>
        <v/>
      </c>
      <c r="AC589" s="10" t="str">
        <f>IF($AC$1=No,"",
IF(OR(BG589=FALSE,BH589=FALSE),"",
IF(AND(SUMPRODUCT(--(BI589:BI$1003=TRUE))=0,SUMPRODUCT(--(BJ589:BJ$1003=TRUE))=0),"",Incomplete)))</f>
        <v/>
      </c>
      <c r="AD589" s="10" t="str">
        <f t="shared" si="276"/>
        <v/>
      </c>
      <c r="AE589" s="10"/>
      <c r="AF589" s="10" t="str" cm="1">
        <f t="array" ref="AF589">IF(AF$1=No,"",IF(ISBLANK($A589)=TRUE,"",
IF(SUMPRODUCT(--('Section 11'!$C$4:$C$337=$A589))=0,Incomplete,Complete)))</f>
        <v/>
      </c>
      <c r="AG589" s="10" t="str">
        <f t="shared" si="277"/>
        <v/>
      </c>
      <c r="AH589" s="10" t="str">
        <f t="shared" si="278"/>
        <v/>
      </c>
      <c r="AI589" s="10" t="str">
        <f t="shared" si="279"/>
        <v/>
      </c>
      <c r="AJ589" s="10" t="str">
        <f t="shared" si="280"/>
        <v/>
      </c>
      <c r="AK589" s="10" t="str">
        <f t="shared" si="281"/>
        <v/>
      </c>
      <c r="AL589" s="10" t="str">
        <f t="shared" si="282"/>
        <v/>
      </c>
      <c r="AM589" s="10" t="str">
        <f t="shared" si="283"/>
        <v/>
      </c>
      <c r="AN589" s="10" t="str">
        <f t="shared" si="284"/>
        <v/>
      </c>
      <c r="AO589" s="10" t="str">
        <f t="shared" si="285"/>
        <v/>
      </c>
      <c r="AP589" s="10" t="str">
        <f t="shared" si="286"/>
        <v/>
      </c>
      <c r="AQ589" s="10" t="str">
        <f t="shared" si="287"/>
        <v/>
      </c>
      <c r="AR589" s="10" t="str">
        <f t="shared" si="288"/>
        <v/>
      </c>
      <c r="AS589" s="10" t="str">
        <f t="shared" si="289"/>
        <v/>
      </c>
      <c r="AT589" s="10" t="str">
        <f t="shared" si="290"/>
        <v/>
      </c>
      <c r="AU589" s="10" t="str">
        <f t="shared" si="291"/>
        <v/>
      </c>
      <c r="AV589" s="10" t="str">
        <f t="shared" si="292"/>
        <v/>
      </c>
      <c r="AW589" s="10" t="str">
        <f t="shared" si="293"/>
        <v/>
      </c>
      <c r="AX589" s="10" t="str">
        <f t="shared" si="294"/>
        <v/>
      </c>
      <c r="AY589" s="10" t="str">
        <f t="shared" si="295"/>
        <v/>
      </c>
      <c r="AZ589" s="10" t="str">
        <f t="shared" si="296"/>
        <v/>
      </c>
      <c r="BA589" s="10" t="str">
        <f t="shared" si="297"/>
        <v/>
      </c>
      <c r="BB589" s="10" t="str">
        <f t="shared" si="298"/>
        <v/>
      </c>
      <c r="BC589" s="10" t="str">
        <f t="shared" si="299"/>
        <v/>
      </c>
      <c r="BD589" s="10"/>
      <c r="BE589" s="10" t="str">
        <f t="shared" si="300"/>
        <v/>
      </c>
      <c r="BG589" s="10" t="b">
        <f t="shared" si="303"/>
        <v>1</v>
      </c>
      <c r="BH589" s="10" t="b">
        <f t="shared" si="301"/>
        <v>1</v>
      </c>
      <c r="BI589" s="10" t="b">
        <f t="shared" si="304"/>
        <v>0</v>
      </c>
      <c r="BJ589" s="10" t="b">
        <f t="shared" si="302"/>
        <v>0</v>
      </c>
    </row>
    <row r="590" spans="1:62" x14ac:dyDescent="0.35">
      <c r="A590" s="51"/>
      <c r="B590" s="28"/>
      <c r="C590" s="28" t="s">
        <v>4</v>
      </c>
      <c r="D590" s="28"/>
      <c r="E590" s="28" t="s">
        <v>4</v>
      </c>
      <c r="F590" s="28"/>
      <c r="G590" s="51" t="s">
        <v>4</v>
      </c>
      <c r="H590" s="28"/>
      <c r="I590" s="28" t="s">
        <v>4</v>
      </c>
      <c r="J590" s="28"/>
      <c r="K590" s="28" t="s">
        <v>4</v>
      </c>
      <c r="L590" s="28" t="s">
        <v>454</v>
      </c>
      <c r="M590" s="28"/>
      <c r="N590" s="28"/>
      <c r="O590" s="28" t="s">
        <v>4</v>
      </c>
      <c r="P590" s="51"/>
      <c r="Q590" s="28" t="s">
        <v>4</v>
      </c>
      <c r="R590" s="28"/>
      <c r="S590" s="28" t="s">
        <v>4</v>
      </c>
      <c r="T590" s="28"/>
      <c r="U590" s="28" t="s">
        <v>4</v>
      </c>
      <c r="V590" s="28"/>
      <c r="W590" s="28" t="s">
        <v>4</v>
      </c>
      <c r="X590" s="28"/>
      <c r="Y590" s="28" t="s">
        <v>4</v>
      </c>
      <c r="Z590" s="10" t="str">
        <f>IF(AND('Section 8'!$L$4=No,OR($BG590=FALSE,$BH590=FALSE)),Tab_NotReq,
IF(AND($A590="",$B590="",$D590="",$F590="",$H590="",$J590="",$P590="",$X590="",$AB590="",$AC590=""),"",
IF(COUNTIF($AB590:$BC590,Incomplete)&gt;=1,Incomplete_or_multiple_errors&amp;": "&amp;INDEX($AB$2:$BC$4,1,MATCH(Incomplete,$AB590:$BC590,0)),Complete)))</f>
        <v/>
      </c>
      <c r="AA590" s="27"/>
      <c r="AB590" s="10" t="str">
        <f t="shared" si="275"/>
        <v/>
      </c>
      <c r="AC590" s="10" t="str">
        <f>IF($AC$1=No,"",
IF(OR(BG590=FALSE,BH590=FALSE),"",
IF(AND(SUMPRODUCT(--(BI590:BI$1003=TRUE))=0,SUMPRODUCT(--(BJ590:BJ$1003=TRUE))=0),"",Incomplete)))</f>
        <v/>
      </c>
      <c r="AD590" s="10" t="str">
        <f t="shared" si="276"/>
        <v/>
      </c>
      <c r="AE590" s="10"/>
      <c r="AF590" s="10" t="str" cm="1">
        <f t="array" ref="AF590">IF(AF$1=No,"",IF(ISBLANK($A590)=TRUE,"",
IF(SUMPRODUCT(--('Section 11'!$C$4:$C$337=$A590))=0,Incomplete,Complete)))</f>
        <v/>
      </c>
      <c r="AG590" s="10" t="str">
        <f t="shared" si="277"/>
        <v/>
      </c>
      <c r="AH590" s="10" t="str">
        <f t="shared" si="278"/>
        <v/>
      </c>
      <c r="AI590" s="10" t="str">
        <f t="shared" si="279"/>
        <v/>
      </c>
      <c r="AJ590" s="10" t="str">
        <f t="shared" si="280"/>
        <v/>
      </c>
      <c r="AK590" s="10" t="str">
        <f t="shared" si="281"/>
        <v/>
      </c>
      <c r="AL590" s="10" t="str">
        <f t="shared" si="282"/>
        <v/>
      </c>
      <c r="AM590" s="10" t="str">
        <f t="shared" si="283"/>
        <v/>
      </c>
      <c r="AN590" s="10" t="str">
        <f t="shared" si="284"/>
        <v/>
      </c>
      <c r="AO590" s="10" t="str">
        <f t="shared" si="285"/>
        <v/>
      </c>
      <c r="AP590" s="10" t="str">
        <f t="shared" si="286"/>
        <v/>
      </c>
      <c r="AQ590" s="10" t="str">
        <f t="shared" si="287"/>
        <v/>
      </c>
      <c r="AR590" s="10" t="str">
        <f t="shared" si="288"/>
        <v/>
      </c>
      <c r="AS590" s="10" t="str">
        <f t="shared" si="289"/>
        <v/>
      </c>
      <c r="AT590" s="10" t="str">
        <f t="shared" si="290"/>
        <v/>
      </c>
      <c r="AU590" s="10" t="str">
        <f t="shared" si="291"/>
        <v/>
      </c>
      <c r="AV590" s="10" t="str">
        <f t="shared" si="292"/>
        <v/>
      </c>
      <c r="AW590" s="10" t="str">
        <f t="shared" si="293"/>
        <v/>
      </c>
      <c r="AX590" s="10" t="str">
        <f t="shared" si="294"/>
        <v/>
      </c>
      <c r="AY590" s="10" t="str">
        <f t="shared" si="295"/>
        <v/>
      </c>
      <c r="AZ590" s="10" t="str">
        <f t="shared" si="296"/>
        <v/>
      </c>
      <c r="BA590" s="10" t="str">
        <f t="shared" si="297"/>
        <v/>
      </c>
      <c r="BB590" s="10" t="str">
        <f t="shared" si="298"/>
        <v/>
      </c>
      <c r="BC590" s="10" t="str">
        <f t="shared" si="299"/>
        <v/>
      </c>
      <c r="BD590" s="10"/>
      <c r="BE590" s="10" t="str">
        <f t="shared" si="300"/>
        <v/>
      </c>
      <c r="BG590" s="10" t="b">
        <f t="shared" si="303"/>
        <v>1</v>
      </c>
      <c r="BH590" s="10" t="b">
        <f t="shared" si="301"/>
        <v>1</v>
      </c>
      <c r="BI590" s="10" t="b">
        <f t="shared" si="304"/>
        <v>0</v>
      </c>
      <c r="BJ590" s="10" t="b">
        <f t="shared" si="302"/>
        <v>0</v>
      </c>
    </row>
    <row r="591" spans="1:62" x14ac:dyDescent="0.35">
      <c r="A591" s="51"/>
      <c r="B591" s="28"/>
      <c r="C591" s="28" t="s">
        <v>4</v>
      </c>
      <c r="D591" s="28"/>
      <c r="E591" s="28" t="s">
        <v>4</v>
      </c>
      <c r="F591" s="28"/>
      <c r="G591" s="51" t="s">
        <v>4</v>
      </c>
      <c r="H591" s="28"/>
      <c r="I591" s="28" t="s">
        <v>4</v>
      </c>
      <c r="J591" s="28"/>
      <c r="K591" s="28" t="s">
        <v>4</v>
      </c>
      <c r="L591" s="28" t="s">
        <v>454</v>
      </c>
      <c r="M591" s="28"/>
      <c r="N591" s="28"/>
      <c r="O591" s="28" t="s">
        <v>4</v>
      </c>
      <c r="P591" s="51"/>
      <c r="Q591" s="28" t="s">
        <v>4</v>
      </c>
      <c r="R591" s="28"/>
      <c r="S591" s="28" t="s">
        <v>4</v>
      </c>
      <c r="T591" s="28"/>
      <c r="U591" s="28" t="s">
        <v>4</v>
      </c>
      <c r="V591" s="28"/>
      <c r="W591" s="28" t="s">
        <v>4</v>
      </c>
      <c r="X591" s="28"/>
      <c r="Y591" s="28" t="s">
        <v>4</v>
      </c>
      <c r="Z591" s="10" t="str">
        <f>IF(AND('Section 8'!$L$4=No,OR($BG591=FALSE,$BH591=FALSE)),Tab_NotReq,
IF(AND($A591="",$B591="",$D591="",$F591="",$H591="",$J591="",$P591="",$X591="",$AB591="",$AC591=""),"",
IF(COUNTIF($AB591:$BC591,Incomplete)&gt;=1,Incomplete_or_multiple_errors&amp;": "&amp;INDEX($AB$2:$BC$4,1,MATCH(Incomplete,$AB591:$BC591,0)),Complete)))</f>
        <v/>
      </c>
      <c r="AA591" s="27"/>
      <c r="AB591" s="10" t="str">
        <f t="shared" si="275"/>
        <v/>
      </c>
      <c r="AC591" s="10" t="str">
        <f>IF($AC$1=No,"",
IF(OR(BG591=FALSE,BH591=FALSE),"",
IF(AND(SUMPRODUCT(--(BI591:BI$1003=TRUE))=0,SUMPRODUCT(--(BJ591:BJ$1003=TRUE))=0),"",Incomplete)))</f>
        <v/>
      </c>
      <c r="AD591" s="10" t="str">
        <f t="shared" si="276"/>
        <v/>
      </c>
      <c r="AE591" s="10"/>
      <c r="AF591" s="10" t="str" cm="1">
        <f t="array" ref="AF591">IF(AF$1=No,"",IF(ISBLANK($A591)=TRUE,"",
IF(SUMPRODUCT(--('Section 11'!$C$4:$C$337=$A591))=0,Incomplete,Complete)))</f>
        <v/>
      </c>
      <c r="AG591" s="10" t="str">
        <f t="shared" si="277"/>
        <v/>
      </c>
      <c r="AH591" s="10" t="str">
        <f t="shared" si="278"/>
        <v/>
      </c>
      <c r="AI591" s="10" t="str">
        <f t="shared" si="279"/>
        <v/>
      </c>
      <c r="AJ591" s="10" t="str">
        <f t="shared" si="280"/>
        <v/>
      </c>
      <c r="AK591" s="10" t="str">
        <f t="shared" si="281"/>
        <v/>
      </c>
      <c r="AL591" s="10" t="str">
        <f t="shared" si="282"/>
        <v/>
      </c>
      <c r="AM591" s="10" t="str">
        <f t="shared" si="283"/>
        <v/>
      </c>
      <c r="AN591" s="10" t="str">
        <f t="shared" si="284"/>
        <v/>
      </c>
      <c r="AO591" s="10" t="str">
        <f t="shared" si="285"/>
        <v/>
      </c>
      <c r="AP591" s="10" t="str">
        <f t="shared" si="286"/>
        <v/>
      </c>
      <c r="AQ591" s="10" t="str">
        <f t="shared" si="287"/>
        <v/>
      </c>
      <c r="AR591" s="10" t="str">
        <f t="shared" si="288"/>
        <v/>
      </c>
      <c r="AS591" s="10" t="str">
        <f t="shared" si="289"/>
        <v/>
      </c>
      <c r="AT591" s="10" t="str">
        <f t="shared" si="290"/>
        <v/>
      </c>
      <c r="AU591" s="10" t="str">
        <f t="shared" si="291"/>
        <v/>
      </c>
      <c r="AV591" s="10" t="str">
        <f t="shared" si="292"/>
        <v/>
      </c>
      <c r="AW591" s="10" t="str">
        <f t="shared" si="293"/>
        <v/>
      </c>
      <c r="AX591" s="10" t="str">
        <f t="shared" si="294"/>
        <v/>
      </c>
      <c r="AY591" s="10" t="str">
        <f t="shared" si="295"/>
        <v/>
      </c>
      <c r="AZ591" s="10" t="str">
        <f t="shared" si="296"/>
        <v/>
      </c>
      <c r="BA591" s="10" t="str">
        <f t="shared" si="297"/>
        <v/>
      </c>
      <c r="BB591" s="10" t="str">
        <f t="shared" si="298"/>
        <v/>
      </c>
      <c r="BC591" s="10" t="str">
        <f t="shared" si="299"/>
        <v/>
      </c>
      <c r="BD591" s="10"/>
      <c r="BE591" s="10" t="str">
        <f t="shared" si="300"/>
        <v/>
      </c>
      <c r="BG591" s="10" t="b">
        <f t="shared" si="303"/>
        <v>1</v>
      </c>
      <c r="BH591" s="10" t="b">
        <f t="shared" si="301"/>
        <v>1</v>
      </c>
      <c r="BI591" s="10" t="b">
        <f t="shared" si="304"/>
        <v>0</v>
      </c>
      <c r="BJ591" s="10" t="b">
        <f t="shared" si="302"/>
        <v>0</v>
      </c>
    </row>
    <row r="592" spans="1:62" x14ac:dyDescent="0.35">
      <c r="A592" s="51"/>
      <c r="B592" s="28"/>
      <c r="C592" s="28" t="s">
        <v>4</v>
      </c>
      <c r="D592" s="28"/>
      <c r="E592" s="28" t="s">
        <v>4</v>
      </c>
      <c r="F592" s="28"/>
      <c r="G592" s="51" t="s">
        <v>4</v>
      </c>
      <c r="H592" s="28"/>
      <c r="I592" s="28" t="s">
        <v>4</v>
      </c>
      <c r="J592" s="28"/>
      <c r="K592" s="28" t="s">
        <v>4</v>
      </c>
      <c r="L592" s="28" t="s">
        <v>454</v>
      </c>
      <c r="M592" s="28"/>
      <c r="N592" s="28"/>
      <c r="O592" s="28" t="s">
        <v>4</v>
      </c>
      <c r="P592" s="51"/>
      <c r="Q592" s="28" t="s">
        <v>4</v>
      </c>
      <c r="R592" s="28"/>
      <c r="S592" s="28" t="s">
        <v>4</v>
      </c>
      <c r="T592" s="28"/>
      <c r="U592" s="28" t="s">
        <v>4</v>
      </c>
      <c r="V592" s="28"/>
      <c r="W592" s="28" t="s">
        <v>4</v>
      </c>
      <c r="X592" s="28"/>
      <c r="Y592" s="28" t="s">
        <v>4</v>
      </c>
      <c r="Z592" s="10" t="str">
        <f>IF(AND('Section 8'!$L$4=No,OR($BG592=FALSE,$BH592=FALSE)),Tab_NotReq,
IF(AND($A592="",$B592="",$D592="",$F592="",$H592="",$J592="",$P592="",$X592="",$AB592="",$AC592=""),"",
IF(COUNTIF($AB592:$BC592,Incomplete)&gt;=1,Incomplete_or_multiple_errors&amp;": "&amp;INDEX($AB$2:$BC$4,1,MATCH(Incomplete,$AB592:$BC592,0)),Complete)))</f>
        <v/>
      </c>
      <c r="AA592" s="27"/>
      <c r="AB592" s="10" t="str">
        <f t="shared" si="275"/>
        <v/>
      </c>
      <c r="AC592" s="10" t="str">
        <f>IF($AC$1=No,"",
IF(OR(BG592=FALSE,BH592=FALSE),"",
IF(AND(SUMPRODUCT(--(BI592:BI$1003=TRUE))=0,SUMPRODUCT(--(BJ592:BJ$1003=TRUE))=0),"",Incomplete)))</f>
        <v/>
      </c>
      <c r="AD592" s="10" t="str">
        <f t="shared" si="276"/>
        <v/>
      </c>
      <c r="AE592" s="10"/>
      <c r="AF592" s="10" t="str" cm="1">
        <f t="array" ref="AF592">IF(AF$1=No,"",IF(ISBLANK($A592)=TRUE,"",
IF(SUMPRODUCT(--('Section 11'!$C$4:$C$337=$A592))=0,Incomplete,Complete)))</f>
        <v/>
      </c>
      <c r="AG592" s="10" t="str">
        <f t="shared" si="277"/>
        <v/>
      </c>
      <c r="AH592" s="10" t="str">
        <f t="shared" si="278"/>
        <v/>
      </c>
      <c r="AI592" s="10" t="str">
        <f t="shared" si="279"/>
        <v/>
      </c>
      <c r="AJ592" s="10" t="str">
        <f t="shared" si="280"/>
        <v/>
      </c>
      <c r="AK592" s="10" t="str">
        <f t="shared" si="281"/>
        <v/>
      </c>
      <c r="AL592" s="10" t="str">
        <f t="shared" si="282"/>
        <v/>
      </c>
      <c r="AM592" s="10" t="str">
        <f t="shared" si="283"/>
        <v/>
      </c>
      <c r="AN592" s="10" t="str">
        <f t="shared" si="284"/>
        <v/>
      </c>
      <c r="AO592" s="10" t="str">
        <f t="shared" si="285"/>
        <v/>
      </c>
      <c r="AP592" s="10" t="str">
        <f t="shared" si="286"/>
        <v/>
      </c>
      <c r="AQ592" s="10" t="str">
        <f t="shared" si="287"/>
        <v/>
      </c>
      <c r="AR592" s="10" t="str">
        <f t="shared" si="288"/>
        <v/>
      </c>
      <c r="AS592" s="10" t="str">
        <f t="shared" si="289"/>
        <v/>
      </c>
      <c r="AT592" s="10" t="str">
        <f t="shared" si="290"/>
        <v/>
      </c>
      <c r="AU592" s="10" t="str">
        <f t="shared" si="291"/>
        <v/>
      </c>
      <c r="AV592" s="10" t="str">
        <f t="shared" si="292"/>
        <v/>
      </c>
      <c r="AW592" s="10" t="str">
        <f t="shared" si="293"/>
        <v/>
      </c>
      <c r="AX592" s="10" t="str">
        <f t="shared" si="294"/>
        <v/>
      </c>
      <c r="AY592" s="10" t="str">
        <f t="shared" si="295"/>
        <v/>
      </c>
      <c r="AZ592" s="10" t="str">
        <f t="shared" si="296"/>
        <v/>
      </c>
      <c r="BA592" s="10" t="str">
        <f t="shared" si="297"/>
        <v/>
      </c>
      <c r="BB592" s="10" t="str">
        <f t="shared" si="298"/>
        <v/>
      </c>
      <c r="BC592" s="10" t="str">
        <f t="shared" si="299"/>
        <v/>
      </c>
      <c r="BD592" s="10"/>
      <c r="BE592" s="10" t="str">
        <f t="shared" si="300"/>
        <v/>
      </c>
      <c r="BG592" s="10" t="b">
        <f t="shared" si="303"/>
        <v>1</v>
      </c>
      <c r="BH592" s="10" t="b">
        <f t="shared" si="301"/>
        <v>1</v>
      </c>
      <c r="BI592" s="10" t="b">
        <f t="shared" si="304"/>
        <v>0</v>
      </c>
      <c r="BJ592" s="10" t="b">
        <f t="shared" si="302"/>
        <v>0</v>
      </c>
    </row>
    <row r="593" spans="1:62" x14ac:dyDescent="0.35">
      <c r="A593" s="51"/>
      <c r="B593" s="28"/>
      <c r="C593" s="28" t="s">
        <v>4</v>
      </c>
      <c r="D593" s="28"/>
      <c r="E593" s="28" t="s">
        <v>4</v>
      </c>
      <c r="F593" s="28"/>
      <c r="G593" s="51" t="s">
        <v>4</v>
      </c>
      <c r="H593" s="28"/>
      <c r="I593" s="28" t="s">
        <v>4</v>
      </c>
      <c r="J593" s="28"/>
      <c r="K593" s="28" t="s">
        <v>4</v>
      </c>
      <c r="L593" s="28" t="s">
        <v>454</v>
      </c>
      <c r="M593" s="28"/>
      <c r="N593" s="28"/>
      <c r="O593" s="28" t="s">
        <v>4</v>
      </c>
      <c r="P593" s="51"/>
      <c r="Q593" s="28" t="s">
        <v>4</v>
      </c>
      <c r="R593" s="28"/>
      <c r="S593" s="28" t="s">
        <v>4</v>
      </c>
      <c r="T593" s="28"/>
      <c r="U593" s="28" t="s">
        <v>4</v>
      </c>
      <c r="V593" s="28"/>
      <c r="W593" s="28" t="s">
        <v>4</v>
      </c>
      <c r="X593" s="28"/>
      <c r="Y593" s="28" t="s">
        <v>4</v>
      </c>
      <c r="Z593" s="10" t="str">
        <f>IF(AND('Section 8'!$L$4=No,OR($BG593=FALSE,$BH593=FALSE)),Tab_NotReq,
IF(AND($A593="",$B593="",$D593="",$F593="",$H593="",$J593="",$P593="",$X593="",$AB593="",$AC593=""),"",
IF(COUNTIF($AB593:$BC593,Incomplete)&gt;=1,Incomplete_or_multiple_errors&amp;": "&amp;INDEX($AB$2:$BC$4,1,MATCH(Incomplete,$AB593:$BC593,0)),Complete)))</f>
        <v/>
      </c>
      <c r="AA593" s="27"/>
      <c r="AB593" s="10" t="str">
        <f t="shared" si="275"/>
        <v/>
      </c>
      <c r="AC593" s="10" t="str">
        <f>IF($AC$1=No,"",
IF(OR(BG593=FALSE,BH593=FALSE),"",
IF(AND(SUMPRODUCT(--(BI593:BI$1003=TRUE))=0,SUMPRODUCT(--(BJ593:BJ$1003=TRUE))=0),"",Incomplete)))</f>
        <v/>
      </c>
      <c r="AD593" s="10" t="str">
        <f t="shared" si="276"/>
        <v/>
      </c>
      <c r="AE593" s="10"/>
      <c r="AF593" s="10" t="str" cm="1">
        <f t="array" ref="AF593">IF(AF$1=No,"",IF(ISBLANK($A593)=TRUE,"",
IF(SUMPRODUCT(--('Section 11'!$C$4:$C$337=$A593))=0,Incomplete,Complete)))</f>
        <v/>
      </c>
      <c r="AG593" s="10" t="str">
        <f t="shared" si="277"/>
        <v/>
      </c>
      <c r="AH593" s="10" t="str">
        <f t="shared" si="278"/>
        <v/>
      </c>
      <c r="AI593" s="10" t="str">
        <f t="shared" si="279"/>
        <v/>
      </c>
      <c r="AJ593" s="10" t="str">
        <f t="shared" si="280"/>
        <v/>
      </c>
      <c r="AK593" s="10" t="str">
        <f t="shared" si="281"/>
        <v/>
      </c>
      <c r="AL593" s="10" t="str">
        <f t="shared" si="282"/>
        <v/>
      </c>
      <c r="AM593" s="10" t="str">
        <f t="shared" si="283"/>
        <v/>
      </c>
      <c r="AN593" s="10" t="str">
        <f t="shared" si="284"/>
        <v/>
      </c>
      <c r="AO593" s="10" t="str">
        <f t="shared" si="285"/>
        <v/>
      </c>
      <c r="AP593" s="10" t="str">
        <f t="shared" si="286"/>
        <v/>
      </c>
      <c r="AQ593" s="10" t="str">
        <f t="shared" si="287"/>
        <v/>
      </c>
      <c r="AR593" s="10" t="str">
        <f t="shared" si="288"/>
        <v/>
      </c>
      <c r="AS593" s="10" t="str">
        <f t="shared" si="289"/>
        <v/>
      </c>
      <c r="AT593" s="10" t="str">
        <f t="shared" si="290"/>
        <v/>
      </c>
      <c r="AU593" s="10" t="str">
        <f t="shared" si="291"/>
        <v/>
      </c>
      <c r="AV593" s="10" t="str">
        <f t="shared" si="292"/>
        <v/>
      </c>
      <c r="AW593" s="10" t="str">
        <f t="shared" si="293"/>
        <v/>
      </c>
      <c r="AX593" s="10" t="str">
        <f t="shared" si="294"/>
        <v/>
      </c>
      <c r="AY593" s="10" t="str">
        <f t="shared" si="295"/>
        <v/>
      </c>
      <c r="AZ593" s="10" t="str">
        <f t="shared" si="296"/>
        <v/>
      </c>
      <c r="BA593" s="10" t="str">
        <f t="shared" si="297"/>
        <v/>
      </c>
      <c r="BB593" s="10" t="str">
        <f t="shared" si="298"/>
        <v/>
      </c>
      <c r="BC593" s="10" t="str">
        <f t="shared" si="299"/>
        <v/>
      </c>
      <c r="BD593" s="10"/>
      <c r="BE593" s="10" t="str">
        <f t="shared" si="300"/>
        <v/>
      </c>
      <c r="BG593" s="10" t="b">
        <f t="shared" si="303"/>
        <v>1</v>
      </c>
      <c r="BH593" s="10" t="b">
        <f t="shared" si="301"/>
        <v>1</v>
      </c>
      <c r="BI593" s="10" t="b">
        <f t="shared" si="304"/>
        <v>0</v>
      </c>
      <c r="BJ593" s="10" t="b">
        <f t="shared" si="302"/>
        <v>0</v>
      </c>
    </row>
    <row r="594" spans="1:62" x14ac:dyDescent="0.35">
      <c r="A594" s="51"/>
      <c r="B594" s="28"/>
      <c r="C594" s="28" t="s">
        <v>4</v>
      </c>
      <c r="D594" s="28"/>
      <c r="E594" s="28" t="s">
        <v>4</v>
      </c>
      <c r="F594" s="28"/>
      <c r="G594" s="51" t="s">
        <v>4</v>
      </c>
      <c r="H594" s="28"/>
      <c r="I594" s="28" t="s">
        <v>4</v>
      </c>
      <c r="J594" s="28"/>
      <c r="K594" s="28" t="s">
        <v>4</v>
      </c>
      <c r="L594" s="28" t="s">
        <v>454</v>
      </c>
      <c r="M594" s="28"/>
      <c r="N594" s="28"/>
      <c r="O594" s="28" t="s">
        <v>4</v>
      </c>
      <c r="P594" s="51"/>
      <c r="Q594" s="28" t="s">
        <v>4</v>
      </c>
      <c r="R594" s="28"/>
      <c r="S594" s="28" t="s">
        <v>4</v>
      </c>
      <c r="T594" s="28"/>
      <c r="U594" s="28" t="s">
        <v>4</v>
      </c>
      <c r="V594" s="28"/>
      <c r="W594" s="28" t="s">
        <v>4</v>
      </c>
      <c r="X594" s="28"/>
      <c r="Y594" s="28" t="s">
        <v>4</v>
      </c>
      <c r="Z594" s="10" t="str">
        <f>IF(AND('Section 8'!$L$4=No,OR($BG594=FALSE,$BH594=FALSE)),Tab_NotReq,
IF(AND($A594="",$B594="",$D594="",$F594="",$H594="",$J594="",$P594="",$X594="",$AB594="",$AC594=""),"",
IF(COUNTIF($AB594:$BC594,Incomplete)&gt;=1,Incomplete_or_multiple_errors&amp;": "&amp;INDEX($AB$2:$BC$4,1,MATCH(Incomplete,$AB594:$BC594,0)),Complete)))</f>
        <v/>
      </c>
      <c r="AA594" s="27"/>
      <c r="AB594" s="10" t="str">
        <f t="shared" si="275"/>
        <v/>
      </c>
      <c r="AC594" s="10" t="str">
        <f>IF($AC$1=No,"",
IF(OR(BG594=FALSE,BH594=FALSE),"",
IF(AND(SUMPRODUCT(--(BI594:BI$1003=TRUE))=0,SUMPRODUCT(--(BJ594:BJ$1003=TRUE))=0),"",Incomplete)))</f>
        <v/>
      </c>
      <c r="AD594" s="10" t="str">
        <f t="shared" si="276"/>
        <v/>
      </c>
      <c r="AE594" s="10"/>
      <c r="AF594" s="10" t="str" cm="1">
        <f t="array" ref="AF594">IF(AF$1=No,"",IF(ISBLANK($A594)=TRUE,"",
IF(SUMPRODUCT(--('Section 11'!$C$4:$C$337=$A594))=0,Incomplete,Complete)))</f>
        <v/>
      </c>
      <c r="AG594" s="10" t="str">
        <f t="shared" si="277"/>
        <v/>
      </c>
      <c r="AH594" s="10" t="str">
        <f t="shared" si="278"/>
        <v/>
      </c>
      <c r="AI594" s="10" t="str">
        <f t="shared" si="279"/>
        <v/>
      </c>
      <c r="AJ594" s="10" t="str">
        <f t="shared" si="280"/>
        <v/>
      </c>
      <c r="AK594" s="10" t="str">
        <f t="shared" si="281"/>
        <v/>
      </c>
      <c r="AL594" s="10" t="str">
        <f t="shared" si="282"/>
        <v/>
      </c>
      <c r="AM594" s="10" t="str">
        <f t="shared" si="283"/>
        <v/>
      </c>
      <c r="AN594" s="10" t="str">
        <f t="shared" si="284"/>
        <v/>
      </c>
      <c r="AO594" s="10" t="str">
        <f t="shared" si="285"/>
        <v/>
      </c>
      <c r="AP594" s="10" t="str">
        <f t="shared" si="286"/>
        <v/>
      </c>
      <c r="AQ594" s="10" t="str">
        <f t="shared" si="287"/>
        <v/>
      </c>
      <c r="AR594" s="10" t="str">
        <f t="shared" si="288"/>
        <v/>
      </c>
      <c r="AS594" s="10" t="str">
        <f t="shared" si="289"/>
        <v/>
      </c>
      <c r="AT594" s="10" t="str">
        <f t="shared" si="290"/>
        <v/>
      </c>
      <c r="AU594" s="10" t="str">
        <f t="shared" si="291"/>
        <v/>
      </c>
      <c r="AV594" s="10" t="str">
        <f t="shared" si="292"/>
        <v/>
      </c>
      <c r="AW594" s="10" t="str">
        <f t="shared" si="293"/>
        <v/>
      </c>
      <c r="AX594" s="10" t="str">
        <f t="shared" si="294"/>
        <v/>
      </c>
      <c r="AY594" s="10" t="str">
        <f t="shared" si="295"/>
        <v/>
      </c>
      <c r="AZ594" s="10" t="str">
        <f t="shared" si="296"/>
        <v/>
      </c>
      <c r="BA594" s="10" t="str">
        <f t="shared" si="297"/>
        <v/>
      </c>
      <c r="BB594" s="10" t="str">
        <f t="shared" si="298"/>
        <v/>
      </c>
      <c r="BC594" s="10" t="str">
        <f t="shared" si="299"/>
        <v/>
      </c>
      <c r="BD594" s="10"/>
      <c r="BE594" s="10" t="str">
        <f t="shared" si="300"/>
        <v/>
      </c>
      <c r="BG594" s="10" t="b">
        <f t="shared" si="303"/>
        <v>1</v>
      </c>
      <c r="BH594" s="10" t="b">
        <f t="shared" si="301"/>
        <v>1</v>
      </c>
      <c r="BI594" s="10" t="b">
        <f t="shared" si="304"/>
        <v>0</v>
      </c>
      <c r="BJ594" s="10" t="b">
        <f t="shared" si="302"/>
        <v>0</v>
      </c>
    </row>
    <row r="595" spans="1:62" x14ac:dyDescent="0.35">
      <c r="A595" s="51"/>
      <c r="B595" s="28"/>
      <c r="C595" s="28" t="s">
        <v>4</v>
      </c>
      <c r="D595" s="28"/>
      <c r="E595" s="28" t="s">
        <v>4</v>
      </c>
      <c r="F595" s="28"/>
      <c r="G595" s="51" t="s">
        <v>4</v>
      </c>
      <c r="H595" s="28"/>
      <c r="I595" s="28" t="s">
        <v>4</v>
      </c>
      <c r="J595" s="28"/>
      <c r="K595" s="28" t="s">
        <v>4</v>
      </c>
      <c r="L595" s="28" t="s">
        <v>454</v>
      </c>
      <c r="M595" s="28"/>
      <c r="N595" s="28"/>
      <c r="O595" s="28" t="s">
        <v>4</v>
      </c>
      <c r="P595" s="51"/>
      <c r="Q595" s="28" t="s">
        <v>4</v>
      </c>
      <c r="R595" s="28"/>
      <c r="S595" s="28" t="s">
        <v>4</v>
      </c>
      <c r="T595" s="28"/>
      <c r="U595" s="28" t="s">
        <v>4</v>
      </c>
      <c r="V595" s="28"/>
      <c r="W595" s="28" t="s">
        <v>4</v>
      </c>
      <c r="X595" s="28"/>
      <c r="Y595" s="28" t="s">
        <v>4</v>
      </c>
      <c r="Z595" s="10" t="str">
        <f>IF(AND('Section 8'!$L$4=No,OR($BG595=FALSE,$BH595=FALSE)),Tab_NotReq,
IF(AND($A595="",$B595="",$D595="",$F595="",$H595="",$J595="",$P595="",$X595="",$AB595="",$AC595=""),"",
IF(COUNTIF($AB595:$BC595,Incomplete)&gt;=1,Incomplete_or_multiple_errors&amp;": "&amp;INDEX($AB$2:$BC$4,1,MATCH(Incomplete,$AB595:$BC595,0)),Complete)))</f>
        <v/>
      </c>
      <c r="AA595" s="27"/>
      <c r="AB595" s="10" t="str">
        <f t="shared" si="275"/>
        <v/>
      </c>
      <c r="AC595" s="10" t="str">
        <f>IF($AC$1=No,"",
IF(OR(BG595=FALSE,BH595=FALSE),"",
IF(AND(SUMPRODUCT(--(BI595:BI$1003=TRUE))=0,SUMPRODUCT(--(BJ595:BJ$1003=TRUE))=0),"",Incomplete)))</f>
        <v/>
      </c>
      <c r="AD595" s="10" t="str">
        <f t="shared" si="276"/>
        <v/>
      </c>
      <c r="AE595" s="10"/>
      <c r="AF595" s="10" t="str" cm="1">
        <f t="array" ref="AF595">IF(AF$1=No,"",IF(ISBLANK($A595)=TRUE,"",
IF(SUMPRODUCT(--('Section 11'!$C$4:$C$337=$A595))=0,Incomplete,Complete)))</f>
        <v/>
      </c>
      <c r="AG595" s="10" t="str">
        <f t="shared" si="277"/>
        <v/>
      </c>
      <c r="AH595" s="10" t="str">
        <f t="shared" si="278"/>
        <v/>
      </c>
      <c r="AI595" s="10" t="str">
        <f t="shared" si="279"/>
        <v/>
      </c>
      <c r="AJ595" s="10" t="str">
        <f t="shared" si="280"/>
        <v/>
      </c>
      <c r="AK595" s="10" t="str">
        <f t="shared" si="281"/>
        <v/>
      </c>
      <c r="AL595" s="10" t="str">
        <f t="shared" si="282"/>
        <v/>
      </c>
      <c r="AM595" s="10" t="str">
        <f t="shared" si="283"/>
        <v/>
      </c>
      <c r="AN595" s="10" t="str">
        <f t="shared" si="284"/>
        <v/>
      </c>
      <c r="AO595" s="10" t="str">
        <f t="shared" si="285"/>
        <v/>
      </c>
      <c r="AP595" s="10" t="str">
        <f t="shared" si="286"/>
        <v/>
      </c>
      <c r="AQ595" s="10" t="str">
        <f t="shared" si="287"/>
        <v/>
      </c>
      <c r="AR595" s="10" t="str">
        <f t="shared" si="288"/>
        <v/>
      </c>
      <c r="AS595" s="10" t="str">
        <f t="shared" si="289"/>
        <v/>
      </c>
      <c r="AT595" s="10" t="str">
        <f t="shared" si="290"/>
        <v/>
      </c>
      <c r="AU595" s="10" t="str">
        <f t="shared" si="291"/>
        <v/>
      </c>
      <c r="AV595" s="10" t="str">
        <f t="shared" si="292"/>
        <v/>
      </c>
      <c r="AW595" s="10" t="str">
        <f t="shared" si="293"/>
        <v/>
      </c>
      <c r="AX595" s="10" t="str">
        <f t="shared" si="294"/>
        <v/>
      </c>
      <c r="AY595" s="10" t="str">
        <f t="shared" si="295"/>
        <v/>
      </c>
      <c r="AZ595" s="10" t="str">
        <f t="shared" si="296"/>
        <v/>
      </c>
      <c r="BA595" s="10" t="str">
        <f t="shared" si="297"/>
        <v/>
      </c>
      <c r="BB595" s="10" t="str">
        <f t="shared" si="298"/>
        <v/>
      </c>
      <c r="BC595" s="10" t="str">
        <f t="shared" si="299"/>
        <v/>
      </c>
      <c r="BD595" s="10"/>
      <c r="BE595" s="10" t="str">
        <f t="shared" si="300"/>
        <v/>
      </c>
      <c r="BG595" s="10" t="b">
        <f t="shared" si="303"/>
        <v>1</v>
      </c>
      <c r="BH595" s="10" t="b">
        <f t="shared" si="301"/>
        <v>1</v>
      </c>
      <c r="BI595" s="10" t="b">
        <f t="shared" si="304"/>
        <v>0</v>
      </c>
      <c r="BJ595" s="10" t="b">
        <f t="shared" si="302"/>
        <v>0</v>
      </c>
    </row>
    <row r="596" spans="1:62" x14ac:dyDescent="0.35">
      <c r="A596" s="51"/>
      <c r="B596" s="28"/>
      <c r="C596" s="28" t="s">
        <v>4</v>
      </c>
      <c r="D596" s="28"/>
      <c r="E596" s="28" t="s">
        <v>4</v>
      </c>
      <c r="F596" s="28"/>
      <c r="G596" s="51" t="s">
        <v>4</v>
      </c>
      <c r="H596" s="28"/>
      <c r="I596" s="28" t="s">
        <v>4</v>
      </c>
      <c r="J596" s="28"/>
      <c r="K596" s="28" t="s">
        <v>4</v>
      </c>
      <c r="L596" s="28" t="s">
        <v>454</v>
      </c>
      <c r="M596" s="28"/>
      <c r="N596" s="28"/>
      <c r="O596" s="28" t="s">
        <v>4</v>
      </c>
      <c r="P596" s="51"/>
      <c r="Q596" s="28" t="s">
        <v>4</v>
      </c>
      <c r="R596" s="28"/>
      <c r="S596" s="28" t="s">
        <v>4</v>
      </c>
      <c r="T596" s="28"/>
      <c r="U596" s="28" t="s">
        <v>4</v>
      </c>
      <c r="V596" s="28"/>
      <c r="W596" s="28" t="s">
        <v>4</v>
      </c>
      <c r="X596" s="28"/>
      <c r="Y596" s="28" t="s">
        <v>4</v>
      </c>
      <c r="Z596" s="10" t="str">
        <f>IF(AND('Section 8'!$L$4=No,OR($BG596=FALSE,$BH596=FALSE)),Tab_NotReq,
IF(AND($A596="",$B596="",$D596="",$F596="",$H596="",$J596="",$P596="",$X596="",$AB596="",$AC596=""),"",
IF(COUNTIF($AB596:$BC596,Incomplete)&gt;=1,Incomplete_or_multiple_errors&amp;": "&amp;INDEX($AB$2:$BC$4,1,MATCH(Incomplete,$AB596:$BC596,0)),Complete)))</f>
        <v/>
      </c>
      <c r="AA596" s="27"/>
      <c r="AB596" s="10" t="str">
        <f t="shared" si="275"/>
        <v/>
      </c>
      <c r="AC596" s="10" t="str">
        <f>IF($AC$1=No,"",
IF(OR(BG596=FALSE,BH596=FALSE),"",
IF(AND(SUMPRODUCT(--(BI596:BI$1003=TRUE))=0,SUMPRODUCT(--(BJ596:BJ$1003=TRUE))=0),"",Incomplete)))</f>
        <v/>
      </c>
      <c r="AD596" s="10" t="str">
        <f t="shared" si="276"/>
        <v/>
      </c>
      <c r="AE596" s="10"/>
      <c r="AF596" s="10" t="str" cm="1">
        <f t="array" ref="AF596">IF(AF$1=No,"",IF(ISBLANK($A596)=TRUE,"",
IF(SUMPRODUCT(--('Section 11'!$C$4:$C$337=$A596))=0,Incomplete,Complete)))</f>
        <v/>
      </c>
      <c r="AG596" s="10" t="str">
        <f t="shared" si="277"/>
        <v/>
      </c>
      <c r="AH596" s="10" t="str">
        <f t="shared" si="278"/>
        <v/>
      </c>
      <c r="AI596" s="10" t="str">
        <f t="shared" si="279"/>
        <v/>
      </c>
      <c r="AJ596" s="10" t="str">
        <f t="shared" si="280"/>
        <v/>
      </c>
      <c r="AK596" s="10" t="str">
        <f t="shared" si="281"/>
        <v/>
      </c>
      <c r="AL596" s="10" t="str">
        <f t="shared" si="282"/>
        <v/>
      </c>
      <c r="AM596" s="10" t="str">
        <f t="shared" si="283"/>
        <v/>
      </c>
      <c r="AN596" s="10" t="str">
        <f t="shared" si="284"/>
        <v/>
      </c>
      <c r="AO596" s="10" t="str">
        <f t="shared" si="285"/>
        <v/>
      </c>
      <c r="AP596" s="10" t="str">
        <f t="shared" si="286"/>
        <v/>
      </c>
      <c r="AQ596" s="10" t="str">
        <f t="shared" si="287"/>
        <v/>
      </c>
      <c r="AR596" s="10" t="str">
        <f t="shared" si="288"/>
        <v/>
      </c>
      <c r="AS596" s="10" t="str">
        <f t="shared" si="289"/>
        <v/>
      </c>
      <c r="AT596" s="10" t="str">
        <f t="shared" si="290"/>
        <v/>
      </c>
      <c r="AU596" s="10" t="str">
        <f t="shared" si="291"/>
        <v/>
      </c>
      <c r="AV596" s="10" t="str">
        <f t="shared" si="292"/>
        <v/>
      </c>
      <c r="AW596" s="10" t="str">
        <f t="shared" si="293"/>
        <v/>
      </c>
      <c r="AX596" s="10" t="str">
        <f t="shared" si="294"/>
        <v/>
      </c>
      <c r="AY596" s="10" t="str">
        <f t="shared" si="295"/>
        <v/>
      </c>
      <c r="AZ596" s="10" t="str">
        <f t="shared" si="296"/>
        <v/>
      </c>
      <c r="BA596" s="10" t="str">
        <f t="shared" si="297"/>
        <v/>
      </c>
      <c r="BB596" s="10" t="str">
        <f t="shared" si="298"/>
        <v/>
      </c>
      <c r="BC596" s="10" t="str">
        <f t="shared" si="299"/>
        <v/>
      </c>
      <c r="BD596" s="10"/>
      <c r="BE596" s="10" t="str">
        <f t="shared" si="300"/>
        <v/>
      </c>
      <c r="BG596" s="10" t="b">
        <f t="shared" si="303"/>
        <v>1</v>
      </c>
      <c r="BH596" s="10" t="b">
        <f t="shared" si="301"/>
        <v>1</v>
      </c>
      <c r="BI596" s="10" t="b">
        <f t="shared" si="304"/>
        <v>0</v>
      </c>
      <c r="BJ596" s="10" t="b">
        <f t="shared" si="302"/>
        <v>0</v>
      </c>
    </row>
    <row r="597" spans="1:62" x14ac:dyDescent="0.35">
      <c r="A597" s="51"/>
      <c r="B597" s="28"/>
      <c r="C597" s="28" t="s">
        <v>4</v>
      </c>
      <c r="D597" s="28"/>
      <c r="E597" s="28" t="s">
        <v>4</v>
      </c>
      <c r="F597" s="28"/>
      <c r="G597" s="51" t="s">
        <v>4</v>
      </c>
      <c r="H597" s="28"/>
      <c r="I597" s="28" t="s">
        <v>4</v>
      </c>
      <c r="J597" s="28"/>
      <c r="K597" s="28" t="s">
        <v>4</v>
      </c>
      <c r="L597" s="28" t="s">
        <v>454</v>
      </c>
      <c r="M597" s="28"/>
      <c r="N597" s="28"/>
      <c r="O597" s="28" t="s">
        <v>4</v>
      </c>
      <c r="P597" s="51"/>
      <c r="Q597" s="28" t="s">
        <v>4</v>
      </c>
      <c r="R597" s="28"/>
      <c r="S597" s="28" t="s">
        <v>4</v>
      </c>
      <c r="T597" s="28"/>
      <c r="U597" s="28" t="s">
        <v>4</v>
      </c>
      <c r="V597" s="28"/>
      <c r="W597" s="28" t="s">
        <v>4</v>
      </c>
      <c r="X597" s="28"/>
      <c r="Y597" s="28" t="s">
        <v>4</v>
      </c>
      <c r="Z597" s="10" t="str">
        <f>IF(AND('Section 8'!$L$4=No,OR($BG597=FALSE,$BH597=FALSE)),Tab_NotReq,
IF(AND($A597="",$B597="",$D597="",$F597="",$H597="",$J597="",$P597="",$X597="",$AB597="",$AC597=""),"",
IF(COUNTIF($AB597:$BC597,Incomplete)&gt;=1,Incomplete_or_multiple_errors&amp;": "&amp;INDEX($AB$2:$BC$4,1,MATCH(Incomplete,$AB597:$BC597,0)),Complete)))</f>
        <v/>
      </c>
      <c r="AA597" s="27"/>
      <c r="AB597" s="10" t="str">
        <f t="shared" si="275"/>
        <v/>
      </c>
      <c r="AC597" s="10" t="str">
        <f>IF($AC$1=No,"",
IF(OR(BG597=FALSE,BH597=FALSE),"",
IF(AND(SUMPRODUCT(--(BI597:BI$1003=TRUE))=0,SUMPRODUCT(--(BJ597:BJ$1003=TRUE))=0),"",Incomplete)))</f>
        <v/>
      </c>
      <c r="AD597" s="10" t="str">
        <f t="shared" si="276"/>
        <v/>
      </c>
      <c r="AE597" s="10"/>
      <c r="AF597" s="10" t="str" cm="1">
        <f t="array" ref="AF597">IF(AF$1=No,"",IF(ISBLANK($A597)=TRUE,"",
IF(SUMPRODUCT(--('Section 11'!$C$4:$C$337=$A597))=0,Incomplete,Complete)))</f>
        <v/>
      </c>
      <c r="AG597" s="10" t="str">
        <f t="shared" si="277"/>
        <v/>
      </c>
      <c r="AH597" s="10" t="str">
        <f t="shared" si="278"/>
        <v/>
      </c>
      <c r="AI597" s="10" t="str">
        <f t="shared" si="279"/>
        <v/>
      </c>
      <c r="AJ597" s="10" t="str">
        <f t="shared" si="280"/>
        <v/>
      </c>
      <c r="AK597" s="10" t="str">
        <f t="shared" si="281"/>
        <v/>
      </c>
      <c r="AL597" s="10" t="str">
        <f t="shared" si="282"/>
        <v/>
      </c>
      <c r="AM597" s="10" t="str">
        <f t="shared" si="283"/>
        <v/>
      </c>
      <c r="AN597" s="10" t="str">
        <f t="shared" si="284"/>
        <v/>
      </c>
      <c r="AO597" s="10" t="str">
        <f t="shared" si="285"/>
        <v/>
      </c>
      <c r="AP597" s="10" t="str">
        <f t="shared" si="286"/>
        <v/>
      </c>
      <c r="AQ597" s="10" t="str">
        <f t="shared" si="287"/>
        <v/>
      </c>
      <c r="AR597" s="10" t="str">
        <f t="shared" si="288"/>
        <v/>
      </c>
      <c r="AS597" s="10" t="str">
        <f t="shared" si="289"/>
        <v/>
      </c>
      <c r="AT597" s="10" t="str">
        <f t="shared" si="290"/>
        <v/>
      </c>
      <c r="AU597" s="10" t="str">
        <f t="shared" si="291"/>
        <v/>
      </c>
      <c r="AV597" s="10" t="str">
        <f t="shared" si="292"/>
        <v/>
      </c>
      <c r="AW597" s="10" t="str">
        <f t="shared" si="293"/>
        <v/>
      </c>
      <c r="AX597" s="10" t="str">
        <f t="shared" si="294"/>
        <v/>
      </c>
      <c r="AY597" s="10" t="str">
        <f t="shared" si="295"/>
        <v/>
      </c>
      <c r="AZ597" s="10" t="str">
        <f t="shared" si="296"/>
        <v/>
      </c>
      <c r="BA597" s="10" t="str">
        <f t="shared" si="297"/>
        <v/>
      </c>
      <c r="BB597" s="10" t="str">
        <f t="shared" si="298"/>
        <v/>
      </c>
      <c r="BC597" s="10" t="str">
        <f t="shared" si="299"/>
        <v/>
      </c>
      <c r="BD597" s="10"/>
      <c r="BE597" s="10" t="str">
        <f t="shared" si="300"/>
        <v/>
      </c>
      <c r="BG597" s="10" t="b">
        <f t="shared" si="303"/>
        <v>1</v>
      </c>
      <c r="BH597" s="10" t="b">
        <f t="shared" si="301"/>
        <v>1</v>
      </c>
      <c r="BI597" s="10" t="b">
        <f t="shared" si="304"/>
        <v>0</v>
      </c>
      <c r="BJ597" s="10" t="b">
        <f t="shared" si="302"/>
        <v>0</v>
      </c>
    </row>
    <row r="598" spans="1:62" x14ac:dyDescent="0.35">
      <c r="A598" s="51"/>
      <c r="B598" s="28"/>
      <c r="C598" s="28" t="s">
        <v>4</v>
      </c>
      <c r="D598" s="28"/>
      <c r="E598" s="28" t="s">
        <v>4</v>
      </c>
      <c r="F598" s="28"/>
      <c r="G598" s="51" t="s">
        <v>4</v>
      </c>
      <c r="H598" s="28"/>
      <c r="I598" s="28" t="s">
        <v>4</v>
      </c>
      <c r="J598" s="28"/>
      <c r="K598" s="28" t="s">
        <v>4</v>
      </c>
      <c r="L598" s="28" t="s">
        <v>454</v>
      </c>
      <c r="M598" s="28"/>
      <c r="N598" s="28"/>
      <c r="O598" s="28" t="s">
        <v>4</v>
      </c>
      <c r="P598" s="51"/>
      <c r="Q598" s="28" t="s">
        <v>4</v>
      </c>
      <c r="R598" s="28"/>
      <c r="S598" s="28" t="s">
        <v>4</v>
      </c>
      <c r="T598" s="28"/>
      <c r="U598" s="28" t="s">
        <v>4</v>
      </c>
      <c r="V598" s="28"/>
      <c r="W598" s="28" t="s">
        <v>4</v>
      </c>
      <c r="X598" s="28"/>
      <c r="Y598" s="28" t="s">
        <v>4</v>
      </c>
      <c r="Z598" s="10" t="str">
        <f>IF(AND('Section 8'!$L$4=No,OR($BG598=FALSE,$BH598=FALSE)),Tab_NotReq,
IF(AND($A598="",$B598="",$D598="",$F598="",$H598="",$J598="",$P598="",$X598="",$AB598="",$AC598=""),"",
IF(COUNTIF($AB598:$BC598,Incomplete)&gt;=1,Incomplete_or_multiple_errors&amp;": "&amp;INDEX($AB$2:$BC$4,1,MATCH(Incomplete,$AB598:$BC598,0)),Complete)))</f>
        <v/>
      </c>
      <c r="AA598" s="27"/>
      <c r="AB598" s="10" t="str">
        <f t="shared" si="275"/>
        <v/>
      </c>
      <c r="AC598" s="10" t="str">
        <f>IF($AC$1=No,"",
IF(OR(BG598=FALSE,BH598=FALSE),"",
IF(AND(SUMPRODUCT(--(BI598:BI$1003=TRUE))=0,SUMPRODUCT(--(BJ598:BJ$1003=TRUE))=0),"",Incomplete)))</f>
        <v/>
      </c>
      <c r="AD598" s="10" t="str">
        <f t="shared" si="276"/>
        <v/>
      </c>
      <c r="AE598" s="10"/>
      <c r="AF598" s="10" t="str" cm="1">
        <f t="array" ref="AF598">IF(AF$1=No,"",IF(ISBLANK($A598)=TRUE,"",
IF(SUMPRODUCT(--('Section 11'!$C$4:$C$337=$A598))=0,Incomplete,Complete)))</f>
        <v/>
      </c>
      <c r="AG598" s="10" t="str">
        <f t="shared" si="277"/>
        <v/>
      </c>
      <c r="AH598" s="10" t="str">
        <f t="shared" si="278"/>
        <v/>
      </c>
      <c r="AI598" s="10" t="str">
        <f t="shared" si="279"/>
        <v/>
      </c>
      <c r="AJ598" s="10" t="str">
        <f t="shared" si="280"/>
        <v/>
      </c>
      <c r="AK598" s="10" t="str">
        <f t="shared" si="281"/>
        <v/>
      </c>
      <c r="AL598" s="10" t="str">
        <f t="shared" si="282"/>
        <v/>
      </c>
      <c r="AM598" s="10" t="str">
        <f t="shared" si="283"/>
        <v/>
      </c>
      <c r="AN598" s="10" t="str">
        <f t="shared" si="284"/>
        <v/>
      </c>
      <c r="AO598" s="10" t="str">
        <f t="shared" si="285"/>
        <v/>
      </c>
      <c r="AP598" s="10" t="str">
        <f t="shared" si="286"/>
        <v/>
      </c>
      <c r="AQ598" s="10" t="str">
        <f t="shared" si="287"/>
        <v/>
      </c>
      <c r="AR598" s="10" t="str">
        <f t="shared" si="288"/>
        <v/>
      </c>
      <c r="AS598" s="10" t="str">
        <f t="shared" si="289"/>
        <v/>
      </c>
      <c r="AT598" s="10" t="str">
        <f t="shared" si="290"/>
        <v/>
      </c>
      <c r="AU598" s="10" t="str">
        <f t="shared" si="291"/>
        <v/>
      </c>
      <c r="AV598" s="10" t="str">
        <f t="shared" si="292"/>
        <v/>
      </c>
      <c r="AW598" s="10" t="str">
        <f t="shared" si="293"/>
        <v/>
      </c>
      <c r="AX598" s="10" t="str">
        <f t="shared" si="294"/>
        <v/>
      </c>
      <c r="AY598" s="10" t="str">
        <f t="shared" si="295"/>
        <v/>
      </c>
      <c r="AZ598" s="10" t="str">
        <f t="shared" si="296"/>
        <v/>
      </c>
      <c r="BA598" s="10" t="str">
        <f t="shared" si="297"/>
        <v/>
      </c>
      <c r="BB598" s="10" t="str">
        <f t="shared" si="298"/>
        <v/>
      </c>
      <c r="BC598" s="10" t="str">
        <f t="shared" si="299"/>
        <v/>
      </c>
      <c r="BD598" s="10"/>
      <c r="BE598" s="10" t="str">
        <f t="shared" si="300"/>
        <v/>
      </c>
      <c r="BG598" s="10" t="b">
        <f t="shared" si="303"/>
        <v>1</v>
      </c>
      <c r="BH598" s="10" t="b">
        <f t="shared" si="301"/>
        <v>1</v>
      </c>
      <c r="BI598" s="10" t="b">
        <f t="shared" si="304"/>
        <v>0</v>
      </c>
      <c r="BJ598" s="10" t="b">
        <f t="shared" si="302"/>
        <v>0</v>
      </c>
    </row>
    <row r="599" spans="1:62" x14ac:dyDescent="0.35">
      <c r="A599" s="51"/>
      <c r="B599" s="28"/>
      <c r="C599" s="28" t="s">
        <v>4</v>
      </c>
      <c r="D599" s="28"/>
      <c r="E599" s="28" t="s">
        <v>4</v>
      </c>
      <c r="F599" s="28"/>
      <c r="G599" s="51" t="s">
        <v>4</v>
      </c>
      <c r="H599" s="28"/>
      <c r="I599" s="28" t="s">
        <v>4</v>
      </c>
      <c r="J599" s="28"/>
      <c r="K599" s="28" t="s">
        <v>4</v>
      </c>
      <c r="L599" s="28" t="s">
        <v>454</v>
      </c>
      <c r="M599" s="28"/>
      <c r="N599" s="28"/>
      <c r="O599" s="28" t="s">
        <v>4</v>
      </c>
      <c r="P599" s="51"/>
      <c r="Q599" s="28" t="s">
        <v>4</v>
      </c>
      <c r="R599" s="28"/>
      <c r="S599" s="28" t="s">
        <v>4</v>
      </c>
      <c r="T599" s="28"/>
      <c r="U599" s="28" t="s">
        <v>4</v>
      </c>
      <c r="V599" s="28"/>
      <c r="W599" s="28" t="s">
        <v>4</v>
      </c>
      <c r="X599" s="28"/>
      <c r="Y599" s="28" t="s">
        <v>4</v>
      </c>
      <c r="Z599" s="10" t="str">
        <f>IF(AND('Section 8'!$L$4=No,OR($BG599=FALSE,$BH599=FALSE)),Tab_NotReq,
IF(AND($A599="",$B599="",$D599="",$F599="",$H599="",$J599="",$P599="",$X599="",$AB599="",$AC599=""),"",
IF(COUNTIF($AB599:$BC599,Incomplete)&gt;=1,Incomplete_or_multiple_errors&amp;": "&amp;INDEX($AB$2:$BC$4,1,MATCH(Incomplete,$AB599:$BC599,0)),Complete)))</f>
        <v/>
      </c>
      <c r="AA599" s="27"/>
      <c r="AB599" s="10" t="str">
        <f t="shared" si="275"/>
        <v/>
      </c>
      <c r="AC599" s="10" t="str">
        <f>IF($AC$1=No,"",
IF(OR(BG599=FALSE,BH599=FALSE),"",
IF(AND(SUMPRODUCT(--(BI599:BI$1003=TRUE))=0,SUMPRODUCT(--(BJ599:BJ$1003=TRUE))=0),"",Incomplete)))</f>
        <v/>
      </c>
      <c r="AD599" s="10" t="str">
        <f t="shared" si="276"/>
        <v/>
      </c>
      <c r="AE599" s="10"/>
      <c r="AF599" s="10" t="str" cm="1">
        <f t="array" ref="AF599">IF(AF$1=No,"",IF(ISBLANK($A599)=TRUE,"",
IF(SUMPRODUCT(--('Section 11'!$C$4:$C$337=$A599))=0,Incomplete,Complete)))</f>
        <v/>
      </c>
      <c r="AG599" s="10" t="str">
        <f t="shared" si="277"/>
        <v/>
      </c>
      <c r="AH599" s="10" t="str">
        <f t="shared" si="278"/>
        <v/>
      </c>
      <c r="AI599" s="10" t="str">
        <f t="shared" si="279"/>
        <v/>
      </c>
      <c r="AJ599" s="10" t="str">
        <f t="shared" si="280"/>
        <v/>
      </c>
      <c r="AK599" s="10" t="str">
        <f t="shared" si="281"/>
        <v/>
      </c>
      <c r="AL599" s="10" t="str">
        <f t="shared" si="282"/>
        <v/>
      </c>
      <c r="AM599" s="10" t="str">
        <f t="shared" si="283"/>
        <v/>
      </c>
      <c r="AN599" s="10" t="str">
        <f t="shared" si="284"/>
        <v/>
      </c>
      <c r="AO599" s="10" t="str">
        <f t="shared" si="285"/>
        <v/>
      </c>
      <c r="AP599" s="10" t="str">
        <f t="shared" si="286"/>
        <v/>
      </c>
      <c r="AQ599" s="10" t="str">
        <f t="shared" si="287"/>
        <v/>
      </c>
      <c r="AR599" s="10" t="str">
        <f t="shared" si="288"/>
        <v/>
      </c>
      <c r="AS599" s="10" t="str">
        <f t="shared" si="289"/>
        <v/>
      </c>
      <c r="AT599" s="10" t="str">
        <f t="shared" si="290"/>
        <v/>
      </c>
      <c r="AU599" s="10" t="str">
        <f t="shared" si="291"/>
        <v/>
      </c>
      <c r="AV599" s="10" t="str">
        <f t="shared" si="292"/>
        <v/>
      </c>
      <c r="AW599" s="10" t="str">
        <f t="shared" si="293"/>
        <v/>
      </c>
      <c r="AX599" s="10" t="str">
        <f t="shared" si="294"/>
        <v/>
      </c>
      <c r="AY599" s="10" t="str">
        <f t="shared" si="295"/>
        <v/>
      </c>
      <c r="AZ599" s="10" t="str">
        <f t="shared" si="296"/>
        <v/>
      </c>
      <c r="BA599" s="10" t="str">
        <f t="shared" si="297"/>
        <v/>
      </c>
      <c r="BB599" s="10" t="str">
        <f t="shared" si="298"/>
        <v/>
      </c>
      <c r="BC599" s="10" t="str">
        <f t="shared" si="299"/>
        <v/>
      </c>
      <c r="BD599" s="10"/>
      <c r="BE599" s="10" t="str">
        <f t="shared" si="300"/>
        <v/>
      </c>
      <c r="BG599" s="10" t="b">
        <f t="shared" si="303"/>
        <v>1</v>
      </c>
      <c r="BH599" s="10" t="b">
        <f t="shared" si="301"/>
        <v>1</v>
      </c>
      <c r="BI599" s="10" t="b">
        <f t="shared" si="304"/>
        <v>0</v>
      </c>
      <c r="BJ599" s="10" t="b">
        <f t="shared" si="302"/>
        <v>0</v>
      </c>
    </row>
    <row r="600" spans="1:62" x14ac:dyDescent="0.35">
      <c r="A600" s="51"/>
      <c r="B600" s="28"/>
      <c r="C600" s="28" t="s">
        <v>4</v>
      </c>
      <c r="D600" s="28"/>
      <c r="E600" s="28" t="s">
        <v>4</v>
      </c>
      <c r="F600" s="28"/>
      <c r="G600" s="51" t="s">
        <v>4</v>
      </c>
      <c r="H600" s="28"/>
      <c r="I600" s="28" t="s">
        <v>4</v>
      </c>
      <c r="J600" s="28"/>
      <c r="K600" s="28" t="s">
        <v>4</v>
      </c>
      <c r="L600" s="28" t="s">
        <v>454</v>
      </c>
      <c r="M600" s="28"/>
      <c r="N600" s="28"/>
      <c r="O600" s="28" t="s">
        <v>4</v>
      </c>
      <c r="P600" s="51"/>
      <c r="Q600" s="28" t="s">
        <v>4</v>
      </c>
      <c r="R600" s="28"/>
      <c r="S600" s="28" t="s">
        <v>4</v>
      </c>
      <c r="T600" s="28"/>
      <c r="U600" s="28" t="s">
        <v>4</v>
      </c>
      <c r="V600" s="28"/>
      <c r="W600" s="28" t="s">
        <v>4</v>
      </c>
      <c r="X600" s="28"/>
      <c r="Y600" s="28" t="s">
        <v>4</v>
      </c>
      <c r="Z600" s="10" t="str">
        <f>IF(AND('Section 8'!$L$4=No,OR($BG600=FALSE,$BH600=FALSE)),Tab_NotReq,
IF(AND($A600="",$B600="",$D600="",$F600="",$H600="",$J600="",$P600="",$X600="",$AB600="",$AC600=""),"",
IF(COUNTIF($AB600:$BC600,Incomplete)&gt;=1,Incomplete_or_multiple_errors&amp;": "&amp;INDEX($AB$2:$BC$4,1,MATCH(Incomplete,$AB600:$BC600,0)),Complete)))</f>
        <v/>
      </c>
      <c r="AA600" s="27"/>
      <c r="AB600" s="10" t="str">
        <f t="shared" si="275"/>
        <v/>
      </c>
      <c r="AC600" s="10" t="str">
        <f>IF($AC$1=No,"",
IF(OR(BG600=FALSE,BH600=FALSE),"",
IF(AND(SUMPRODUCT(--(BI600:BI$1003=TRUE))=0,SUMPRODUCT(--(BJ600:BJ$1003=TRUE))=0),"",Incomplete)))</f>
        <v/>
      </c>
      <c r="AD600" s="10" t="str">
        <f t="shared" si="276"/>
        <v/>
      </c>
      <c r="AE600" s="10"/>
      <c r="AF600" s="10" t="str" cm="1">
        <f t="array" ref="AF600">IF(AF$1=No,"",IF(ISBLANK($A600)=TRUE,"",
IF(SUMPRODUCT(--('Section 11'!$C$4:$C$337=$A600))=0,Incomplete,Complete)))</f>
        <v/>
      </c>
      <c r="AG600" s="10" t="str">
        <f t="shared" si="277"/>
        <v/>
      </c>
      <c r="AH600" s="10" t="str">
        <f t="shared" si="278"/>
        <v/>
      </c>
      <c r="AI600" s="10" t="str">
        <f t="shared" si="279"/>
        <v/>
      </c>
      <c r="AJ600" s="10" t="str">
        <f t="shared" si="280"/>
        <v/>
      </c>
      <c r="AK600" s="10" t="str">
        <f t="shared" si="281"/>
        <v/>
      </c>
      <c r="AL600" s="10" t="str">
        <f t="shared" si="282"/>
        <v/>
      </c>
      <c r="AM600" s="10" t="str">
        <f t="shared" si="283"/>
        <v/>
      </c>
      <c r="AN600" s="10" t="str">
        <f t="shared" si="284"/>
        <v/>
      </c>
      <c r="AO600" s="10" t="str">
        <f t="shared" si="285"/>
        <v/>
      </c>
      <c r="AP600" s="10" t="str">
        <f t="shared" si="286"/>
        <v/>
      </c>
      <c r="AQ600" s="10" t="str">
        <f t="shared" si="287"/>
        <v/>
      </c>
      <c r="AR600" s="10" t="str">
        <f t="shared" si="288"/>
        <v/>
      </c>
      <c r="AS600" s="10" t="str">
        <f t="shared" si="289"/>
        <v/>
      </c>
      <c r="AT600" s="10" t="str">
        <f t="shared" si="290"/>
        <v/>
      </c>
      <c r="AU600" s="10" t="str">
        <f t="shared" si="291"/>
        <v/>
      </c>
      <c r="AV600" s="10" t="str">
        <f t="shared" si="292"/>
        <v/>
      </c>
      <c r="AW600" s="10" t="str">
        <f t="shared" si="293"/>
        <v/>
      </c>
      <c r="AX600" s="10" t="str">
        <f t="shared" si="294"/>
        <v/>
      </c>
      <c r="AY600" s="10" t="str">
        <f t="shared" si="295"/>
        <v/>
      </c>
      <c r="AZ600" s="10" t="str">
        <f t="shared" si="296"/>
        <v/>
      </c>
      <c r="BA600" s="10" t="str">
        <f t="shared" si="297"/>
        <v/>
      </c>
      <c r="BB600" s="10" t="str">
        <f t="shared" si="298"/>
        <v/>
      </c>
      <c r="BC600" s="10" t="str">
        <f t="shared" si="299"/>
        <v/>
      </c>
      <c r="BD600" s="10"/>
      <c r="BE600" s="10" t="str">
        <f t="shared" si="300"/>
        <v/>
      </c>
      <c r="BG600" s="10" t="b">
        <f t="shared" si="303"/>
        <v>1</v>
      </c>
      <c r="BH600" s="10" t="b">
        <f t="shared" si="301"/>
        <v>1</v>
      </c>
      <c r="BI600" s="10" t="b">
        <f t="shared" si="304"/>
        <v>0</v>
      </c>
      <c r="BJ600" s="10" t="b">
        <f t="shared" si="302"/>
        <v>0</v>
      </c>
    </row>
    <row r="601" spans="1:62" x14ac:dyDescent="0.35">
      <c r="A601" s="51"/>
      <c r="B601" s="28"/>
      <c r="C601" s="28" t="s">
        <v>4</v>
      </c>
      <c r="D601" s="28"/>
      <c r="E601" s="28" t="s">
        <v>4</v>
      </c>
      <c r="F601" s="28"/>
      <c r="G601" s="51" t="s">
        <v>4</v>
      </c>
      <c r="H601" s="28"/>
      <c r="I601" s="28" t="s">
        <v>4</v>
      </c>
      <c r="J601" s="28"/>
      <c r="K601" s="28" t="s">
        <v>4</v>
      </c>
      <c r="L601" s="28" t="s">
        <v>454</v>
      </c>
      <c r="M601" s="28"/>
      <c r="N601" s="28"/>
      <c r="O601" s="28" t="s">
        <v>4</v>
      </c>
      <c r="P601" s="51"/>
      <c r="Q601" s="28" t="s">
        <v>4</v>
      </c>
      <c r="R601" s="28"/>
      <c r="S601" s="28" t="s">
        <v>4</v>
      </c>
      <c r="T601" s="28"/>
      <c r="U601" s="28" t="s">
        <v>4</v>
      </c>
      <c r="V601" s="28"/>
      <c r="W601" s="28" t="s">
        <v>4</v>
      </c>
      <c r="X601" s="28"/>
      <c r="Y601" s="28" t="s">
        <v>4</v>
      </c>
      <c r="Z601" s="10" t="str">
        <f>IF(AND('Section 8'!$L$4=No,OR($BG601=FALSE,$BH601=FALSE)),Tab_NotReq,
IF(AND($A601="",$B601="",$D601="",$F601="",$H601="",$J601="",$P601="",$X601="",$AB601="",$AC601=""),"",
IF(COUNTIF($AB601:$BC601,Incomplete)&gt;=1,Incomplete_or_multiple_errors&amp;": "&amp;INDEX($AB$2:$BC$4,1,MATCH(Incomplete,$AB601:$BC601,0)),Complete)))</f>
        <v/>
      </c>
      <c r="AA601" s="27"/>
      <c r="AB601" s="10" t="str">
        <f t="shared" si="275"/>
        <v/>
      </c>
      <c r="AC601" s="10" t="str">
        <f>IF($AC$1=No,"",
IF(OR(BG601=FALSE,BH601=FALSE),"",
IF(AND(SUMPRODUCT(--(BI601:BI$1003=TRUE))=0,SUMPRODUCT(--(BJ601:BJ$1003=TRUE))=0),"",Incomplete)))</f>
        <v/>
      </c>
      <c r="AD601" s="10" t="str">
        <f t="shared" si="276"/>
        <v/>
      </c>
      <c r="AE601" s="10"/>
      <c r="AF601" s="10" t="str" cm="1">
        <f t="array" ref="AF601">IF(AF$1=No,"",IF(ISBLANK($A601)=TRUE,"",
IF(SUMPRODUCT(--('Section 11'!$C$4:$C$337=$A601))=0,Incomplete,Complete)))</f>
        <v/>
      </c>
      <c r="AG601" s="10" t="str">
        <f t="shared" si="277"/>
        <v/>
      </c>
      <c r="AH601" s="10" t="str">
        <f t="shared" si="278"/>
        <v/>
      </c>
      <c r="AI601" s="10" t="str">
        <f t="shared" si="279"/>
        <v/>
      </c>
      <c r="AJ601" s="10" t="str">
        <f t="shared" si="280"/>
        <v/>
      </c>
      <c r="AK601" s="10" t="str">
        <f t="shared" si="281"/>
        <v/>
      </c>
      <c r="AL601" s="10" t="str">
        <f t="shared" si="282"/>
        <v/>
      </c>
      <c r="AM601" s="10" t="str">
        <f t="shared" si="283"/>
        <v/>
      </c>
      <c r="AN601" s="10" t="str">
        <f t="shared" si="284"/>
        <v/>
      </c>
      <c r="AO601" s="10" t="str">
        <f t="shared" si="285"/>
        <v/>
      </c>
      <c r="AP601" s="10" t="str">
        <f t="shared" si="286"/>
        <v/>
      </c>
      <c r="AQ601" s="10" t="str">
        <f t="shared" si="287"/>
        <v/>
      </c>
      <c r="AR601" s="10" t="str">
        <f t="shared" si="288"/>
        <v/>
      </c>
      <c r="AS601" s="10" t="str">
        <f t="shared" si="289"/>
        <v/>
      </c>
      <c r="AT601" s="10" t="str">
        <f t="shared" si="290"/>
        <v/>
      </c>
      <c r="AU601" s="10" t="str">
        <f t="shared" si="291"/>
        <v/>
      </c>
      <c r="AV601" s="10" t="str">
        <f t="shared" si="292"/>
        <v/>
      </c>
      <c r="AW601" s="10" t="str">
        <f t="shared" si="293"/>
        <v/>
      </c>
      <c r="AX601" s="10" t="str">
        <f t="shared" si="294"/>
        <v/>
      </c>
      <c r="AY601" s="10" t="str">
        <f t="shared" si="295"/>
        <v/>
      </c>
      <c r="AZ601" s="10" t="str">
        <f t="shared" si="296"/>
        <v/>
      </c>
      <c r="BA601" s="10" t="str">
        <f t="shared" si="297"/>
        <v/>
      </c>
      <c r="BB601" s="10" t="str">
        <f t="shared" si="298"/>
        <v/>
      </c>
      <c r="BC601" s="10" t="str">
        <f t="shared" si="299"/>
        <v/>
      </c>
      <c r="BD601" s="10"/>
      <c r="BE601" s="10" t="str">
        <f t="shared" si="300"/>
        <v/>
      </c>
      <c r="BG601" s="10" t="b">
        <f t="shared" si="303"/>
        <v>1</v>
      </c>
      <c r="BH601" s="10" t="b">
        <f t="shared" si="301"/>
        <v>1</v>
      </c>
      <c r="BI601" s="10" t="b">
        <f t="shared" si="304"/>
        <v>0</v>
      </c>
      <c r="BJ601" s="10" t="b">
        <f t="shared" si="302"/>
        <v>0</v>
      </c>
    </row>
    <row r="602" spans="1:62" x14ac:dyDescent="0.35">
      <c r="A602" s="51"/>
      <c r="B602" s="28"/>
      <c r="C602" s="28" t="s">
        <v>4</v>
      </c>
      <c r="D602" s="28"/>
      <c r="E602" s="28" t="s">
        <v>4</v>
      </c>
      <c r="F602" s="28"/>
      <c r="G602" s="51" t="s">
        <v>4</v>
      </c>
      <c r="H602" s="28"/>
      <c r="I602" s="28" t="s">
        <v>4</v>
      </c>
      <c r="J602" s="28"/>
      <c r="K602" s="28" t="s">
        <v>4</v>
      </c>
      <c r="L602" s="28" t="s">
        <v>454</v>
      </c>
      <c r="M602" s="28"/>
      <c r="N602" s="28"/>
      <c r="O602" s="28" t="s">
        <v>4</v>
      </c>
      <c r="P602" s="51"/>
      <c r="Q602" s="28" t="s">
        <v>4</v>
      </c>
      <c r="R602" s="28"/>
      <c r="S602" s="28" t="s">
        <v>4</v>
      </c>
      <c r="T602" s="28"/>
      <c r="U602" s="28" t="s">
        <v>4</v>
      </c>
      <c r="V602" s="28"/>
      <c r="W602" s="28" t="s">
        <v>4</v>
      </c>
      <c r="X602" s="28"/>
      <c r="Y602" s="28" t="s">
        <v>4</v>
      </c>
      <c r="Z602" s="10" t="str">
        <f>IF(AND('Section 8'!$L$4=No,OR($BG602=FALSE,$BH602=FALSE)),Tab_NotReq,
IF(AND($A602="",$B602="",$D602="",$F602="",$H602="",$J602="",$P602="",$X602="",$AB602="",$AC602=""),"",
IF(COUNTIF($AB602:$BC602,Incomplete)&gt;=1,Incomplete_or_multiple_errors&amp;": "&amp;INDEX($AB$2:$BC$4,1,MATCH(Incomplete,$AB602:$BC602,0)),Complete)))</f>
        <v/>
      </c>
      <c r="AA602" s="27"/>
      <c r="AB602" s="10" t="str">
        <f t="shared" si="275"/>
        <v/>
      </c>
      <c r="AC602" s="10" t="str">
        <f>IF($AC$1=No,"",
IF(OR(BG602=FALSE,BH602=FALSE),"",
IF(AND(SUMPRODUCT(--(BI602:BI$1003=TRUE))=0,SUMPRODUCT(--(BJ602:BJ$1003=TRUE))=0),"",Incomplete)))</f>
        <v/>
      </c>
      <c r="AD602" s="10" t="str">
        <f t="shared" si="276"/>
        <v/>
      </c>
      <c r="AE602" s="10"/>
      <c r="AF602" s="10" t="str" cm="1">
        <f t="array" ref="AF602">IF(AF$1=No,"",IF(ISBLANK($A602)=TRUE,"",
IF(SUMPRODUCT(--('Section 11'!$C$4:$C$337=$A602))=0,Incomplete,Complete)))</f>
        <v/>
      </c>
      <c r="AG602" s="10" t="str">
        <f t="shared" si="277"/>
        <v/>
      </c>
      <c r="AH602" s="10" t="str">
        <f t="shared" si="278"/>
        <v/>
      </c>
      <c r="AI602" s="10" t="str">
        <f t="shared" si="279"/>
        <v/>
      </c>
      <c r="AJ602" s="10" t="str">
        <f t="shared" si="280"/>
        <v/>
      </c>
      <c r="AK602" s="10" t="str">
        <f t="shared" si="281"/>
        <v/>
      </c>
      <c r="AL602" s="10" t="str">
        <f t="shared" si="282"/>
        <v/>
      </c>
      <c r="AM602" s="10" t="str">
        <f t="shared" si="283"/>
        <v/>
      </c>
      <c r="AN602" s="10" t="str">
        <f t="shared" si="284"/>
        <v/>
      </c>
      <c r="AO602" s="10" t="str">
        <f t="shared" si="285"/>
        <v/>
      </c>
      <c r="AP602" s="10" t="str">
        <f t="shared" si="286"/>
        <v/>
      </c>
      <c r="AQ602" s="10" t="str">
        <f t="shared" si="287"/>
        <v/>
      </c>
      <c r="AR602" s="10" t="str">
        <f t="shared" si="288"/>
        <v/>
      </c>
      <c r="AS602" s="10" t="str">
        <f t="shared" si="289"/>
        <v/>
      </c>
      <c r="AT602" s="10" t="str">
        <f t="shared" si="290"/>
        <v/>
      </c>
      <c r="AU602" s="10" t="str">
        <f t="shared" si="291"/>
        <v/>
      </c>
      <c r="AV602" s="10" t="str">
        <f t="shared" si="292"/>
        <v/>
      </c>
      <c r="AW602" s="10" t="str">
        <f t="shared" si="293"/>
        <v/>
      </c>
      <c r="AX602" s="10" t="str">
        <f t="shared" si="294"/>
        <v/>
      </c>
      <c r="AY602" s="10" t="str">
        <f t="shared" si="295"/>
        <v/>
      </c>
      <c r="AZ602" s="10" t="str">
        <f t="shared" si="296"/>
        <v/>
      </c>
      <c r="BA602" s="10" t="str">
        <f t="shared" si="297"/>
        <v/>
      </c>
      <c r="BB602" s="10" t="str">
        <f t="shared" si="298"/>
        <v/>
      </c>
      <c r="BC602" s="10" t="str">
        <f t="shared" si="299"/>
        <v/>
      </c>
      <c r="BD602" s="10"/>
      <c r="BE602" s="10" t="str">
        <f t="shared" si="300"/>
        <v/>
      </c>
      <c r="BG602" s="10" t="b">
        <f t="shared" si="303"/>
        <v>1</v>
      </c>
      <c r="BH602" s="10" t="b">
        <f t="shared" si="301"/>
        <v>1</v>
      </c>
      <c r="BI602" s="10" t="b">
        <f t="shared" si="304"/>
        <v>0</v>
      </c>
      <c r="BJ602" s="10" t="b">
        <f t="shared" si="302"/>
        <v>0</v>
      </c>
    </row>
    <row r="603" spans="1:62" x14ac:dyDescent="0.35">
      <c r="A603" s="51"/>
      <c r="B603" s="28"/>
      <c r="C603" s="28" t="s">
        <v>4</v>
      </c>
      <c r="D603" s="28"/>
      <c r="E603" s="28" t="s">
        <v>4</v>
      </c>
      <c r="F603" s="28"/>
      <c r="G603" s="51" t="s">
        <v>4</v>
      </c>
      <c r="H603" s="28"/>
      <c r="I603" s="28" t="s">
        <v>4</v>
      </c>
      <c r="J603" s="28"/>
      <c r="K603" s="28" t="s">
        <v>4</v>
      </c>
      <c r="L603" s="28" t="s">
        <v>454</v>
      </c>
      <c r="M603" s="28"/>
      <c r="N603" s="28"/>
      <c r="O603" s="28" t="s">
        <v>4</v>
      </c>
      <c r="P603" s="51"/>
      <c r="Q603" s="28" t="s">
        <v>4</v>
      </c>
      <c r="R603" s="28"/>
      <c r="S603" s="28" t="s">
        <v>4</v>
      </c>
      <c r="T603" s="28"/>
      <c r="U603" s="28" t="s">
        <v>4</v>
      </c>
      <c r="V603" s="28"/>
      <c r="W603" s="28" t="s">
        <v>4</v>
      </c>
      <c r="X603" s="28"/>
      <c r="Y603" s="28" t="s">
        <v>4</v>
      </c>
      <c r="Z603" s="10" t="str">
        <f>IF(AND('Section 8'!$L$4=No,OR($BG603=FALSE,$BH603=FALSE)),Tab_NotReq,
IF(AND($A603="",$B603="",$D603="",$F603="",$H603="",$J603="",$P603="",$X603="",$AB603="",$AC603=""),"",
IF(COUNTIF($AB603:$BC603,Incomplete)&gt;=1,Incomplete_or_multiple_errors&amp;": "&amp;INDEX($AB$2:$BC$4,1,MATCH(Incomplete,$AB603:$BC603,0)),Complete)))</f>
        <v/>
      </c>
      <c r="AA603" s="27"/>
      <c r="AB603" s="10" t="str">
        <f t="shared" si="275"/>
        <v/>
      </c>
      <c r="AC603" s="10" t="str">
        <f>IF($AC$1=No,"",
IF(OR(BG603=FALSE,BH603=FALSE),"",
IF(AND(SUMPRODUCT(--(BI603:BI$1003=TRUE))=0,SUMPRODUCT(--(BJ603:BJ$1003=TRUE))=0),"",Incomplete)))</f>
        <v/>
      </c>
      <c r="AD603" s="10" t="str">
        <f t="shared" si="276"/>
        <v/>
      </c>
      <c r="AE603" s="10"/>
      <c r="AF603" s="10" t="str" cm="1">
        <f t="array" ref="AF603">IF(AF$1=No,"",IF(ISBLANK($A603)=TRUE,"",
IF(SUMPRODUCT(--('Section 11'!$C$4:$C$337=$A603))=0,Incomplete,Complete)))</f>
        <v/>
      </c>
      <c r="AG603" s="10" t="str">
        <f t="shared" si="277"/>
        <v/>
      </c>
      <c r="AH603" s="10" t="str">
        <f t="shared" si="278"/>
        <v/>
      </c>
      <c r="AI603" s="10" t="str">
        <f t="shared" si="279"/>
        <v/>
      </c>
      <c r="AJ603" s="10" t="str">
        <f t="shared" si="280"/>
        <v/>
      </c>
      <c r="AK603" s="10" t="str">
        <f t="shared" si="281"/>
        <v/>
      </c>
      <c r="AL603" s="10" t="str">
        <f t="shared" si="282"/>
        <v/>
      </c>
      <c r="AM603" s="10" t="str">
        <f t="shared" si="283"/>
        <v/>
      </c>
      <c r="AN603" s="10" t="str">
        <f t="shared" si="284"/>
        <v/>
      </c>
      <c r="AO603" s="10" t="str">
        <f t="shared" si="285"/>
        <v/>
      </c>
      <c r="AP603" s="10" t="str">
        <f t="shared" si="286"/>
        <v/>
      </c>
      <c r="AQ603" s="10" t="str">
        <f t="shared" si="287"/>
        <v/>
      </c>
      <c r="AR603" s="10" t="str">
        <f t="shared" si="288"/>
        <v/>
      </c>
      <c r="AS603" s="10" t="str">
        <f t="shared" si="289"/>
        <v/>
      </c>
      <c r="AT603" s="10" t="str">
        <f t="shared" si="290"/>
        <v/>
      </c>
      <c r="AU603" s="10" t="str">
        <f t="shared" si="291"/>
        <v/>
      </c>
      <c r="AV603" s="10" t="str">
        <f t="shared" si="292"/>
        <v/>
      </c>
      <c r="AW603" s="10" t="str">
        <f t="shared" si="293"/>
        <v/>
      </c>
      <c r="AX603" s="10" t="str">
        <f t="shared" si="294"/>
        <v/>
      </c>
      <c r="AY603" s="10" t="str">
        <f t="shared" si="295"/>
        <v/>
      </c>
      <c r="AZ603" s="10" t="str">
        <f t="shared" si="296"/>
        <v/>
      </c>
      <c r="BA603" s="10" t="str">
        <f t="shared" si="297"/>
        <v/>
      </c>
      <c r="BB603" s="10" t="str">
        <f t="shared" si="298"/>
        <v/>
      </c>
      <c r="BC603" s="10" t="str">
        <f t="shared" si="299"/>
        <v/>
      </c>
      <c r="BD603" s="10"/>
      <c r="BE603" s="10" t="str">
        <f t="shared" si="300"/>
        <v/>
      </c>
      <c r="BG603" s="10" t="b">
        <f t="shared" si="303"/>
        <v>1</v>
      </c>
      <c r="BH603" s="10" t="b">
        <f t="shared" si="301"/>
        <v>1</v>
      </c>
      <c r="BI603" s="10" t="b">
        <f t="shared" si="304"/>
        <v>0</v>
      </c>
      <c r="BJ603" s="10" t="b">
        <f t="shared" si="302"/>
        <v>0</v>
      </c>
    </row>
    <row r="604" spans="1:62" x14ac:dyDescent="0.35">
      <c r="A604" s="51"/>
      <c r="B604" s="28"/>
      <c r="C604" s="28" t="s">
        <v>4</v>
      </c>
      <c r="D604" s="28"/>
      <c r="E604" s="28" t="s">
        <v>4</v>
      </c>
      <c r="F604" s="28"/>
      <c r="G604" s="51" t="s">
        <v>4</v>
      </c>
      <c r="H604" s="28"/>
      <c r="I604" s="28" t="s">
        <v>4</v>
      </c>
      <c r="J604" s="28"/>
      <c r="K604" s="28" t="s">
        <v>4</v>
      </c>
      <c r="L604" s="28" t="s">
        <v>454</v>
      </c>
      <c r="M604" s="28"/>
      <c r="N604" s="28"/>
      <c r="O604" s="28" t="s">
        <v>4</v>
      </c>
      <c r="P604" s="51"/>
      <c r="Q604" s="28" t="s">
        <v>4</v>
      </c>
      <c r="R604" s="28"/>
      <c r="S604" s="28" t="s">
        <v>4</v>
      </c>
      <c r="T604" s="28"/>
      <c r="U604" s="28" t="s">
        <v>4</v>
      </c>
      <c r="V604" s="28"/>
      <c r="W604" s="28" t="s">
        <v>4</v>
      </c>
      <c r="X604" s="28"/>
      <c r="Y604" s="28" t="s">
        <v>4</v>
      </c>
      <c r="Z604" s="10" t="str">
        <f>IF(AND('Section 8'!$L$4=No,OR($BG604=FALSE,$BH604=FALSE)),Tab_NotReq,
IF(AND($A604="",$B604="",$D604="",$F604="",$H604="",$J604="",$P604="",$X604="",$AB604="",$AC604=""),"",
IF(COUNTIF($AB604:$BC604,Incomplete)&gt;=1,Incomplete_or_multiple_errors&amp;": "&amp;INDEX($AB$2:$BC$4,1,MATCH(Incomplete,$AB604:$BC604,0)),Complete)))</f>
        <v/>
      </c>
      <c r="AA604" s="27"/>
      <c r="AB604" s="10" t="str">
        <f t="shared" si="275"/>
        <v/>
      </c>
      <c r="AC604" s="10" t="str">
        <f>IF($AC$1=No,"",
IF(OR(BG604=FALSE,BH604=FALSE),"",
IF(AND(SUMPRODUCT(--(BI604:BI$1003=TRUE))=0,SUMPRODUCT(--(BJ604:BJ$1003=TRUE))=0),"",Incomplete)))</f>
        <v/>
      </c>
      <c r="AD604" s="10" t="str">
        <f t="shared" si="276"/>
        <v/>
      </c>
      <c r="AE604" s="10"/>
      <c r="AF604" s="10" t="str" cm="1">
        <f t="array" ref="AF604">IF(AF$1=No,"",IF(ISBLANK($A604)=TRUE,"",
IF(SUMPRODUCT(--('Section 11'!$C$4:$C$337=$A604))=0,Incomplete,Complete)))</f>
        <v/>
      </c>
      <c r="AG604" s="10" t="str">
        <f t="shared" si="277"/>
        <v/>
      </c>
      <c r="AH604" s="10" t="str">
        <f t="shared" si="278"/>
        <v/>
      </c>
      <c r="AI604" s="10" t="str">
        <f t="shared" si="279"/>
        <v/>
      </c>
      <c r="AJ604" s="10" t="str">
        <f t="shared" si="280"/>
        <v/>
      </c>
      <c r="AK604" s="10" t="str">
        <f t="shared" si="281"/>
        <v/>
      </c>
      <c r="AL604" s="10" t="str">
        <f t="shared" si="282"/>
        <v/>
      </c>
      <c r="AM604" s="10" t="str">
        <f t="shared" si="283"/>
        <v/>
      </c>
      <c r="AN604" s="10" t="str">
        <f t="shared" si="284"/>
        <v/>
      </c>
      <c r="AO604" s="10" t="str">
        <f t="shared" si="285"/>
        <v/>
      </c>
      <c r="AP604" s="10" t="str">
        <f t="shared" si="286"/>
        <v/>
      </c>
      <c r="AQ604" s="10" t="str">
        <f t="shared" si="287"/>
        <v/>
      </c>
      <c r="AR604" s="10" t="str">
        <f t="shared" si="288"/>
        <v/>
      </c>
      <c r="AS604" s="10" t="str">
        <f t="shared" si="289"/>
        <v/>
      </c>
      <c r="AT604" s="10" t="str">
        <f t="shared" si="290"/>
        <v/>
      </c>
      <c r="AU604" s="10" t="str">
        <f t="shared" si="291"/>
        <v/>
      </c>
      <c r="AV604" s="10" t="str">
        <f t="shared" si="292"/>
        <v/>
      </c>
      <c r="AW604" s="10" t="str">
        <f t="shared" si="293"/>
        <v/>
      </c>
      <c r="AX604" s="10" t="str">
        <f t="shared" si="294"/>
        <v/>
      </c>
      <c r="AY604" s="10" t="str">
        <f t="shared" si="295"/>
        <v/>
      </c>
      <c r="AZ604" s="10" t="str">
        <f t="shared" si="296"/>
        <v/>
      </c>
      <c r="BA604" s="10" t="str">
        <f t="shared" si="297"/>
        <v/>
      </c>
      <c r="BB604" s="10" t="str">
        <f t="shared" si="298"/>
        <v/>
      </c>
      <c r="BC604" s="10" t="str">
        <f t="shared" si="299"/>
        <v/>
      </c>
      <c r="BD604" s="10"/>
      <c r="BE604" s="10" t="str">
        <f t="shared" si="300"/>
        <v/>
      </c>
      <c r="BG604" s="10" t="b">
        <f t="shared" si="303"/>
        <v>1</v>
      </c>
      <c r="BH604" s="10" t="b">
        <f t="shared" si="301"/>
        <v>1</v>
      </c>
      <c r="BI604" s="10" t="b">
        <f t="shared" si="304"/>
        <v>0</v>
      </c>
      <c r="BJ604" s="10" t="b">
        <f t="shared" si="302"/>
        <v>0</v>
      </c>
    </row>
    <row r="605" spans="1:62" x14ac:dyDescent="0.35">
      <c r="A605" s="51"/>
      <c r="B605" s="28"/>
      <c r="C605" s="28" t="s">
        <v>4</v>
      </c>
      <c r="D605" s="28"/>
      <c r="E605" s="28" t="s">
        <v>4</v>
      </c>
      <c r="F605" s="28"/>
      <c r="G605" s="51" t="s">
        <v>4</v>
      </c>
      <c r="H605" s="28"/>
      <c r="I605" s="28" t="s">
        <v>4</v>
      </c>
      <c r="J605" s="28"/>
      <c r="K605" s="28" t="s">
        <v>4</v>
      </c>
      <c r="L605" s="28" t="s">
        <v>454</v>
      </c>
      <c r="M605" s="28"/>
      <c r="N605" s="28"/>
      <c r="O605" s="28" t="s">
        <v>4</v>
      </c>
      <c r="P605" s="51"/>
      <c r="Q605" s="28" t="s">
        <v>4</v>
      </c>
      <c r="R605" s="28"/>
      <c r="S605" s="28" t="s">
        <v>4</v>
      </c>
      <c r="T605" s="28"/>
      <c r="U605" s="28" t="s">
        <v>4</v>
      </c>
      <c r="V605" s="28"/>
      <c r="W605" s="28" t="s">
        <v>4</v>
      </c>
      <c r="X605" s="28"/>
      <c r="Y605" s="28" t="s">
        <v>4</v>
      </c>
      <c r="Z605" s="10" t="str">
        <f>IF(AND('Section 8'!$L$4=No,OR($BG605=FALSE,$BH605=FALSE)),Tab_NotReq,
IF(AND($A605="",$B605="",$D605="",$F605="",$H605="",$J605="",$P605="",$X605="",$AB605="",$AC605=""),"",
IF(COUNTIF($AB605:$BC605,Incomplete)&gt;=1,Incomplete_or_multiple_errors&amp;": "&amp;INDEX($AB$2:$BC$4,1,MATCH(Incomplete,$AB605:$BC605,0)),Complete)))</f>
        <v/>
      </c>
      <c r="AA605" s="27"/>
      <c r="AB605" s="10" t="str">
        <f t="shared" si="275"/>
        <v/>
      </c>
      <c r="AC605" s="10" t="str">
        <f>IF($AC$1=No,"",
IF(OR(BG605=FALSE,BH605=FALSE),"",
IF(AND(SUMPRODUCT(--(BI605:BI$1003=TRUE))=0,SUMPRODUCT(--(BJ605:BJ$1003=TRUE))=0),"",Incomplete)))</f>
        <v/>
      </c>
      <c r="AD605" s="10" t="str">
        <f t="shared" si="276"/>
        <v/>
      </c>
      <c r="AE605" s="10"/>
      <c r="AF605" s="10" t="str" cm="1">
        <f t="array" ref="AF605">IF(AF$1=No,"",IF(ISBLANK($A605)=TRUE,"",
IF(SUMPRODUCT(--('Section 11'!$C$4:$C$337=$A605))=0,Incomplete,Complete)))</f>
        <v/>
      </c>
      <c r="AG605" s="10" t="str">
        <f t="shared" si="277"/>
        <v/>
      </c>
      <c r="AH605" s="10" t="str">
        <f t="shared" si="278"/>
        <v/>
      </c>
      <c r="AI605" s="10" t="str">
        <f t="shared" si="279"/>
        <v/>
      </c>
      <c r="AJ605" s="10" t="str">
        <f t="shared" si="280"/>
        <v/>
      </c>
      <c r="AK605" s="10" t="str">
        <f t="shared" si="281"/>
        <v/>
      </c>
      <c r="AL605" s="10" t="str">
        <f t="shared" si="282"/>
        <v/>
      </c>
      <c r="AM605" s="10" t="str">
        <f t="shared" si="283"/>
        <v/>
      </c>
      <c r="AN605" s="10" t="str">
        <f t="shared" si="284"/>
        <v/>
      </c>
      <c r="AO605" s="10" t="str">
        <f t="shared" si="285"/>
        <v/>
      </c>
      <c r="AP605" s="10" t="str">
        <f t="shared" si="286"/>
        <v/>
      </c>
      <c r="AQ605" s="10" t="str">
        <f t="shared" si="287"/>
        <v/>
      </c>
      <c r="AR605" s="10" t="str">
        <f t="shared" si="288"/>
        <v/>
      </c>
      <c r="AS605" s="10" t="str">
        <f t="shared" si="289"/>
        <v/>
      </c>
      <c r="AT605" s="10" t="str">
        <f t="shared" si="290"/>
        <v/>
      </c>
      <c r="AU605" s="10" t="str">
        <f t="shared" si="291"/>
        <v/>
      </c>
      <c r="AV605" s="10" t="str">
        <f t="shared" si="292"/>
        <v/>
      </c>
      <c r="AW605" s="10" t="str">
        <f t="shared" si="293"/>
        <v/>
      </c>
      <c r="AX605" s="10" t="str">
        <f t="shared" si="294"/>
        <v/>
      </c>
      <c r="AY605" s="10" t="str">
        <f t="shared" si="295"/>
        <v/>
      </c>
      <c r="AZ605" s="10" t="str">
        <f t="shared" si="296"/>
        <v/>
      </c>
      <c r="BA605" s="10" t="str">
        <f t="shared" si="297"/>
        <v/>
      </c>
      <c r="BB605" s="10" t="str">
        <f t="shared" si="298"/>
        <v/>
      </c>
      <c r="BC605" s="10" t="str">
        <f t="shared" si="299"/>
        <v/>
      </c>
      <c r="BD605" s="10"/>
      <c r="BE605" s="10" t="str">
        <f t="shared" si="300"/>
        <v/>
      </c>
      <c r="BG605" s="10" t="b">
        <f t="shared" si="303"/>
        <v>1</v>
      </c>
      <c r="BH605" s="10" t="b">
        <f t="shared" si="301"/>
        <v>1</v>
      </c>
      <c r="BI605" s="10" t="b">
        <f t="shared" si="304"/>
        <v>0</v>
      </c>
      <c r="BJ605" s="10" t="b">
        <f t="shared" si="302"/>
        <v>0</v>
      </c>
    </row>
    <row r="606" spans="1:62" x14ac:dyDescent="0.35">
      <c r="A606" s="51"/>
      <c r="B606" s="28"/>
      <c r="C606" s="28" t="s">
        <v>4</v>
      </c>
      <c r="D606" s="28"/>
      <c r="E606" s="28" t="s">
        <v>4</v>
      </c>
      <c r="F606" s="28"/>
      <c r="G606" s="51" t="s">
        <v>4</v>
      </c>
      <c r="H606" s="28"/>
      <c r="I606" s="28" t="s">
        <v>4</v>
      </c>
      <c r="J606" s="28"/>
      <c r="K606" s="28" t="s">
        <v>4</v>
      </c>
      <c r="L606" s="28" t="s">
        <v>454</v>
      </c>
      <c r="M606" s="28"/>
      <c r="N606" s="28"/>
      <c r="O606" s="28" t="s">
        <v>4</v>
      </c>
      <c r="P606" s="51"/>
      <c r="Q606" s="28" t="s">
        <v>4</v>
      </c>
      <c r="R606" s="28"/>
      <c r="S606" s="28" t="s">
        <v>4</v>
      </c>
      <c r="T606" s="28"/>
      <c r="U606" s="28" t="s">
        <v>4</v>
      </c>
      <c r="V606" s="28"/>
      <c r="W606" s="28" t="s">
        <v>4</v>
      </c>
      <c r="X606" s="28"/>
      <c r="Y606" s="28" t="s">
        <v>4</v>
      </c>
      <c r="Z606" s="10" t="str">
        <f>IF(AND('Section 8'!$L$4=No,OR($BG606=FALSE,$BH606=FALSE)),Tab_NotReq,
IF(AND($A606="",$B606="",$D606="",$F606="",$H606="",$J606="",$P606="",$X606="",$AB606="",$AC606=""),"",
IF(COUNTIF($AB606:$BC606,Incomplete)&gt;=1,Incomplete_or_multiple_errors&amp;": "&amp;INDEX($AB$2:$BC$4,1,MATCH(Incomplete,$AB606:$BC606,0)),Complete)))</f>
        <v/>
      </c>
      <c r="AA606" s="27"/>
      <c r="AB606" s="10" t="str">
        <f t="shared" si="275"/>
        <v/>
      </c>
      <c r="AC606" s="10" t="str">
        <f>IF($AC$1=No,"",
IF(OR(BG606=FALSE,BH606=FALSE),"",
IF(AND(SUMPRODUCT(--(BI606:BI$1003=TRUE))=0,SUMPRODUCT(--(BJ606:BJ$1003=TRUE))=0),"",Incomplete)))</f>
        <v/>
      </c>
      <c r="AD606" s="10" t="str">
        <f t="shared" si="276"/>
        <v/>
      </c>
      <c r="AE606" s="10"/>
      <c r="AF606" s="10" t="str" cm="1">
        <f t="array" ref="AF606">IF(AF$1=No,"",IF(ISBLANK($A606)=TRUE,"",
IF(SUMPRODUCT(--('Section 11'!$C$4:$C$337=$A606))=0,Incomplete,Complete)))</f>
        <v/>
      </c>
      <c r="AG606" s="10" t="str">
        <f t="shared" si="277"/>
        <v/>
      </c>
      <c r="AH606" s="10" t="str">
        <f t="shared" si="278"/>
        <v/>
      </c>
      <c r="AI606" s="10" t="str">
        <f t="shared" si="279"/>
        <v/>
      </c>
      <c r="AJ606" s="10" t="str">
        <f t="shared" si="280"/>
        <v/>
      </c>
      <c r="AK606" s="10" t="str">
        <f t="shared" si="281"/>
        <v/>
      </c>
      <c r="AL606" s="10" t="str">
        <f t="shared" si="282"/>
        <v/>
      </c>
      <c r="AM606" s="10" t="str">
        <f t="shared" si="283"/>
        <v/>
      </c>
      <c r="AN606" s="10" t="str">
        <f t="shared" si="284"/>
        <v/>
      </c>
      <c r="AO606" s="10" t="str">
        <f t="shared" si="285"/>
        <v/>
      </c>
      <c r="AP606" s="10" t="str">
        <f t="shared" si="286"/>
        <v/>
      </c>
      <c r="AQ606" s="10" t="str">
        <f t="shared" si="287"/>
        <v/>
      </c>
      <c r="AR606" s="10" t="str">
        <f t="shared" si="288"/>
        <v/>
      </c>
      <c r="AS606" s="10" t="str">
        <f t="shared" si="289"/>
        <v/>
      </c>
      <c r="AT606" s="10" t="str">
        <f t="shared" si="290"/>
        <v/>
      </c>
      <c r="AU606" s="10" t="str">
        <f t="shared" si="291"/>
        <v/>
      </c>
      <c r="AV606" s="10" t="str">
        <f t="shared" si="292"/>
        <v/>
      </c>
      <c r="AW606" s="10" t="str">
        <f t="shared" si="293"/>
        <v/>
      </c>
      <c r="AX606" s="10" t="str">
        <f t="shared" si="294"/>
        <v/>
      </c>
      <c r="AY606" s="10" t="str">
        <f t="shared" si="295"/>
        <v/>
      </c>
      <c r="AZ606" s="10" t="str">
        <f t="shared" si="296"/>
        <v/>
      </c>
      <c r="BA606" s="10" t="str">
        <f t="shared" si="297"/>
        <v/>
      </c>
      <c r="BB606" s="10" t="str">
        <f t="shared" si="298"/>
        <v/>
      </c>
      <c r="BC606" s="10" t="str">
        <f t="shared" si="299"/>
        <v/>
      </c>
      <c r="BD606" s="10"/>
      <c r="BE606" s="10" t="str">
        <f t="shared" si="300"/>
        <v/>
      </c>
      <c r="BG606" s="10" t="b">
        <f t="shared" si="303"/>
        <v>1</v>
      </c>
      <c r="BH606" s="10" t="b">
        <f t="shared" si="301"/>
        <v>1</v>
      </c>
      <c r="BI606" s="10" t="b">
        <f t="shared" si="304"/>
        <v>0</v>
      </c>
      <c r="BJ606" s="10" t="b">
        <f t="shared" si="302"/>
        <v>0</v>
      </c>
    </row>
    <row r="607" spans="1:62" x14ac:dyDescent="0.35">
      <c r="A607" s="51"/>
      <c r="B607" s="28"/>
      <c r="C607" s="28" t="s">
        <v>4</v>
      </c>
      <c r="D607" s="28"/>
      <c r="E607" s="28" t="s">
        <v>4</v>
      </c>
      <c r="F607" s="28"/>
      <c r="G607" s="51" t="s">
        <v>4</v>
      </c>
      <c r="H607" s="28"/>
      <c r="I607" s="28" t="s">
        <v>4</v>
      </c>
      <c r="J607" s="28"/>
      <c r="K607" s="28" t="s">
        <v>4</v>
      </c>
      <c r="L607" s="28" t="s">
        <v>454</v>
      </c>
      <c r="M607" s="28"/>
      <c r="N607" s="28"/>
      <c r="O607" s="28" t="s">
        <v>4</v>
      </c>
      <c r="P607" s="51"/>
      <c r="Q607" s="28" t="s">
        <v>4</v>
      </c>
      <c r="R607" s="28"/>
      <c r="S607" s="28" t="s">
        <v>4</v>
      </c>
      <c r="T607" s="28"/>
      <c r="U607" s="28" t="s">
        <v>4</v>
      </c>
      <c r="V607" s="28"/>
      <c r="W607" s="28" t="s">
        <v>4</v>
      </c>
      <c r="X607" s="28"/>
      <c r="Y607" s="28" t="s">
        <v>4</v>
      </c>
      <c r="Z607" s="10" t="str">
        <f>IF(AND('Section 8'!$L$4=No,OR($BG607=FALSE,$BH607=FALSE)),Tab_NotReq,
IF(AND($A607="",$B607="",$D607="",$F607="",$H607="",$J607="",$P607="",$X607="",$AB607="",$AC607=""),"",
IF(COUNTIF($AB607:$BC607,Incomplete)&gt;=1,Incomplete_or_multiple_errors&amp;": "&amp;INDEX($AB$2:$BC$4,1,MATCH(Incomplete,$AB607:$BC607,0)),Complete)))</f>
        <v/>
      </c>
      <c r="AA607" s="27"/>
      <c r="AB607" s="10" t="str">
        <f t="shared" si="275"/>
        <v/>
      </c>
      <c r="AC607" s="10" t="str">
        <f>IF($AC$1=No,"",
IF(OR(BG607=FALSE,BH607=FALSE),"",
IF(AND(SUMPRODUCT(--(BI607:BI$1003=TRUE))=0,SUMPRODUCT(--(BJ607:BJ$1003=TRUE))=0),"",Incomplete)))</f>
        <v/>
      </c>
      <c r="AD607" s="10" t="str">
        <f t="shared" si="276"/>
        <v/>
      </c>
      <c r="AE607" s="10"/>
      <c r="AF607" s="10" t="str" cm="1">
        <f t="array" ref="AF607">IF(AF$1=No,"",IF(ISBLANK($A607)=TRUE,"",
IF(SUMPRODUCT(--('Section 11'!$C$4:$C$337=$A607))=0,Incomplete,Complete)))</f>
        <v/>
      </c>
      <c r="AG607" s="10" t="str">
        <f t="shared" si="277"/>
        <v/>
      </c>
      <c r="AH607" s="10" t="str">
        <f t="shared" si="278"/>
        <v/>
      </c>
      <c r="AI607" s="10" t="str">
        <f t="shared" si="279"/>
        <v/>
      </c>
      <c r="AJ607" s="10" t="str">
        <f t="shared" si="280"/>
        <v/>
      </c>
      <c r="AK607" s="10" t="str">
        <f t="shared" si="281"/>
        <v/>
      </c>
      <c r="AL607" s="10" t="str">
        <f t="shared" si="282"/>
        <v/>
      </c>
      <c r="AM607" s="10" t="str">
        <f t="shared" si="283"/>
        <v/>
      </c>
      <c r="AN607" s="10" t="str">
        <f t="shared" si="284"/>
        <v/>
      </c>
      <c r="AO607" s="10" t="str">
        <f t="shared" si="285"/>
        <v/>
      </c>
      <c r="AP607" s="10" t="str">
        <f t="shared" si="286"/>
        <v/>
      </c>
      <c r="AQ607" s="10" t="str">
        <f t="shared" si="287"/>
        <v/>
      </c>
      <c r="AR607" s="10" t="str">
        <f t="shared" si="288"/>
        <v/>
      </c>
      <c r="AS607" s="10" t="str">
        <f t="shared" si="289"/>
        <v/>
      </c>
      <c r="AT607" s="10" t="str">
        <f t="shared" si="290"/>
        <v/>
      </c>
      <c r="AU607" s="10" t="str">
        <f t="shared" si="291"/>
        <v/>
      </c>
      <c r="AV607" s="10" t="str">
        <f t="shared" si="292"/>
        <v/>
      </c>
      <c r="AW607" s="10" t="str">
        <f t="shared" si="293"/>
        <v/>
      </c>
      <c r="AX607" s="10" t="str">
        <f t="shared" si="294"/>
        <v/>
      </c>
      <c r="AY607" s="10" t="str">
        <f t="shared" si="295"/>
        <v/>
      </c>
      <c r="AZ607" s="10" t="str">
        <f t="shared" si="296"/>
        <v/>
      </c>
      <c r="BA607" s="10" t="str">
        <f t="shared" si="297"/>
        <v/>
      </c>
      <c r="BB607" s="10" t="str">
        <f t="shared" si="298"/>
        <v/>
      </c>
      <c r="BC607" s="10" t="str">
        <f t="shared" si="299"/>
        <v/>
      </c>
      <c r="BD607" s="10"/>
      <c r="BE607" s="10" t="str">
        <f t="shared" si="300"/>
        <v/>
      </c>
      <c r="BG607" s="10" t="b">
        <f t="shared" si="303"/>
        <v>1</v>
      </c>
      <c r="BH607" s="10" t="b">
        <f t="shared" si="301"/>
        <v>1</v>
      </c>
      <c r="BI607" s="10" t="b">
        <f t="shared" si="304"/>
        <v>0</v>
      </c>
      <c r="BJ607" s="10" t="b">
        <f t="shared" si="302"/>
        <v>0</v>
      </c>
    </row>
    <row r="608" spans="1:62" x14ac:dyDescent="0.35">
      <c r="A608" s="51"/>
      <c r="B608" s="28"/>
      <c r="C608" s="28" t="s">
        <v>4</v>
      </c>
      <c r="D608" s="28"/>
      <c r="E608" s="28" t="s">
        <v>4</v>
      </c>
      <c r="F608" s="28"/>
      <c r="G608" s="51" t="s">
        <v>4</v>
      </c>
      <c r="H608" s="28"/>
      <c r="I608" s="28" t="s">
        <v>4</v>
      </c>
      <c r="J608" s="28"/>
      <c r="K608" s="28" t="s">
        <v>4</v>
      </c>
      <c r="L608" s="28" t="s">
        <v>454</v>
      </c>
      <c r="M608" s="28"/>
      <c r="N608" s="28"/>
      <c r="O608" s="28" t="s">
        <v>4</v>
      </c>
      <c r="P608" s="51"/>
      <c r="Q608" s="28" t="s">
        <v>4</v>
      </c>
      <c r="R608" s="28"/>
      <c r="S608" s="28" t="s">
        <v>4</v>
      </c>
      <c r="T608" s="28"/>
      <c r="U608" s="28" t="s">
        <v>4</v>
      </c>
      <c r="V608" s="28"/>
      <c r="W608" s="28" t="s">
        <v>4</v>
      </c>
      <c r="X608" s="28"/>
      <c r="Y608" s="28" t="s">
        <v>4</v>
      </c>
      <c r="Z608" s="10" t="str">
        <f>IF(AND('Section 8'!$L$4=No,OR($BG608=FALSE,$BH608=FALSE)),Tab_NotReq,
IF(AND($A608="",$B608="",$D608="",$F608="",$H608="",$J608="",$P608="",$X608="",$AB608="",$AC608=""),"",
IF(COUNTIF($AB608:$BC608,Incomplete)&gt;=1,Incomplete_or_multiple_errors&amp;": "&amp;INDEX($AB$2:$BC$4,1,MATCH(Incomplete,$AB608:$BC608,0)),Complete)))</f>
        <v/>
      </c>
      <c r="AA608" s="27"/>
      <c r="AB608" s="10" t="str">
        <f t="shared" si="275"/>
        <v/>
      </c>
      <c r="AC608" s="10" t="str">
        <f>IF($AC$1=No,"",
IF(OR(BG608=FALSE,BH608=FALSE),"",
IF(AND(SUMPRODUCT(--(BI608:BI$1003=TRUE))=0,SUMPRODUCT(--(BJ608:BJ$1003=TRUE))=0),"",Incomplete)))</f>
        <v/>
      </c>
      <c r="AD608" s="10" t="str">
        <f t="shared" si="276"/>
        <v/>
      </c>
      <c r="AE608" s="10"/>
      <c r="AF608" s="10" t="str" cm="1">
        <f t="array" ref="AF608">IF(AF$1=No,"",IF(ISBLANK($A608)=TRUE,"",
IF(SUMPRODUCT(--('Section 11'!$C$4:$C$337=$A608))=0,Incomplete,Complete)))</f>
        <v/>
      </c>
      <c r="AG608" s="10" t="str">
        <f t="shared" si="277"/>
        <v/>
      </c>
      <c r="AH608" s="10" t="str">
        <f t="shared" si="278"/>
        <v/>
      </c>
      <c r="AI608" s="10" t="str">
        <f t="shared" si="279"/>
        <v/>
      </c>
      <c r="AJ608" s="10" t="str">
        <f t="shared" si="280"/>
        <v/>
      </c>
      <c r="AK608" s="10" t="str">
        <f t="shared" si="281"/>
        <v/>
      </c>
      <c r="AL608" s="10" t="str">
        <f t="shared" si="282"/>
        <v/>
      </c>
      <c r="AM608" s="10" t="str">
        <f t="shared" si="283"/>
        <v/>
      </c>
      <c r="AN608" s="10" t="str">
        <f t="shared" si="284"/>
        <v/>
      </c>
      <c r="AO608" s="10" t="str">
        <f t="shared" si="285"/>
        <v/>
      </c>
      <c r="AP608" s="10" t="str">
        <f t="shared" si="286"/>
        <v/>
      </c>
      <c r="AQ608" s="10" t="str">
        <f t="shared" si="287"/>
        <v/>
      </c>
      <c r="AR608" s="10" t="str">
        <f t="shared" si="288"/>
        <v/>
      </c>
      <c r="AS608" s="10" t="str">
        <f t="shared" si="289"/>
        <v/>
      </c>
      <c r="AT608" s="10" t="str">
        <f t="shared" si="290"/>
        <v/>
      </c>
      <c r="AU608" s="10" t="str">
        <f t="shared" si="291"/>
        <v/>
      </c>
      <c r="AV608" s="10" t="str">
        <f t="shared" si="292"/>
        <v/>
      </c>
      <c r="AW608" s="10" t="str">
        <f t="shared" si="293"/>
        <v/>
      </c>
      <c r="AX608" s="10" t="str">
        <f t="shared" si="294"/>
        <v/>
      </c>
      <c r="AY608" s="10" t="str">
        <f t="shared" si="295"/>
        <v/>
      </c>
      <c r="AZ608" s="10" t="str">
        <f t="shared" si="296"/>
        <v/>
      </c>
      <c r="BA608" s="10" t="str">
        <f t="shared" si="297"/>
        <v/>
      </c>
      <c r="BB608" s="10" t="str">
        <f t="shared" si="298"/>
        <v/>
      </c>
      <c r="BC608" s="10" t="str">
        <f t="shared" si="299"/>
        <v/>
      </c>
      <c r="BD608" s="10"/>
      <c r="BE608" s="10" t="str">
        <f t="shared" si="300"/>
        <v/>
      </c>
      <c r="BG608" s="10" t="b">
        <f t="shared" si="303"/>
        <v>1</v>
      </c>
      <c r="BH608" s="10" t="b">
        <f t="shared" si="301"/>
        <v>1</v>
      </c>
      <c r="BI608" s="10" t="b">
        <f t="shared" si="304"/>
        <v>0</v>
      </c>
      <c r="BJ608" s="10" t="b">
        <f t="shared" si="302"/>
        <v>0</v>
      </c>
    </row>
    <row r="609" spans="1:62" x14ac:dyDescent="0.35">
      <c r="A609" s="51"/>
      <c r="B609" s="28"/>
      <c r="C609" s="28" t="s">
        <v>4</v>
      </c>
      <c r="D609" s="28"/>
      <c r="E609" s="28" t="s">
        <v>4</v>
      </c>
      <c r="F609" s="28"/>
      <c r="G609" s="51" t="s">
        <v>4</v>
      </c>
      <c r="H609" s="28"/>
      <c r="I609" s="28" t="s">
        <v>4</v>
      </c>
      <c r="J609" s="28"/>
      <c r="K609" s="28" t="s">
        <v>4</v>
      </c>
      <c r="L609" s="28" t="s">
        <v>454</v>
      </c>
      <c r="M609" s="28"/>
      <c r="N609" s="28"/>
      <c r="O609" s="28" t="s">
        <v>4</v>
      </c>
      <c r="P609" s="51"/>
      <c r="Q609" s="28" t="s">
        <v>4</v>
      </c>
      <c r="R609" s="28"/>
      <c r="S609" s="28" t="s">
        <v>4</v>
      </c>
      <c r="T609" s="28"/>
      <c r="U609" s="28" t="s">
        <v>4</v>
      </c>
      <c r="V609" s="28"/>
      <c r="W609" s="28" t="s">
        <v>4</v>
      </c>
      <c r="X609" s="28"/>
      <c r="Y609" s="28" t="s">
        <v>4</v>
      </c>
      <c r="Z609" s="10" t="str">
        <f>IF(AND('Section 8'!$L$4=No,OR($BG609=FALSE,$BH609=FALSE)),Tab_NotReq,
IF(AND($A609="",$B609="",$D609="",$F609="",$H609="",$J609="",$P609="",$X609="",$AB609="",$AC609=""),"",
IF(COUNTIF($AB609:$BC609,Incomplete)&gt;=1,Incomplete_or_multiple_errors&amp;": "&amp;INDEX($AB$2:$BC$4,1,MATCH(Incomplete,$AB609:$BC609,0)),Complete)))</f>
        <v/>
      </c>
      <c r="AA609" s="27"/>
      <c r="AB609" s="10" t="str">
        <f t="shared" si="275"/>
        <v/>
      </c>
      <c r="AC609" s="10" t="str">
        <f>IF($AC$1=No,"",
IF(OR(BG609=FALSE,BH609=FALSE),"",
IF(AND(SUMPRODUCT(--(BI609:BI$1003=TRUE))=0,SUMPRODUCT(--(BJ609:BJ$1003=TRUE))=0),"",Incomplete)))</f>
        <v/>
      </c>
      <c r="AD609" s="10" t="str">
        <f t="shared" si="276"/>
        <v/>
      </c>
      <c r="AE609" s="10"/>
      <c r="AF609" s="10" t="str" cm="1">
        <f t="array" ref="AF609">IF(AF$1=No,"",IF(ISBLANK($A609)=TRUE,"",
IF(SUMPRODUCT(--('Section 11'!$C$4:$C$337=$A609))=0,Incomplete,Complete)))</f>
        <v/>
      </c>
      <c r="AG609" s="10" t="str">
        <f t="shared" si="277"/>
        <v/>
      </c>
      <c r="AH609" s="10" t="str">
        <f t="shared" si="278"/>
        <v/>
      </c>
      <c r="AI609" s="10" t="str">
        <f t="shared" si="279"/>
        <v/>
      </c>
      <c r="AJ609" s="10" t="str">
        <f t="shared" si="280"/>
        <v/>
      </c>
      <c r="AK609" s="10" t="str">
        <f t="shared" si="281"/>
        <v/>
      </c>
      <c r="AL609" s="10" t="str">
        <f t="shared" si="282"/>
        <v/>
      </c>
      <c r="AM609" s="10" t="str">
        <f t="shared" si="283"/>
        <v/>
      </c>
      <c r="AN609" s="10" t="str">
        <f t="shared" si="284"/>
        <v/>
      </c>
      <c r="AO609" s="10" t="str">
        <f t="shared" si="285"/>
        <v/>
      </c>
      <c r="AP609" s="10" t="str">
        <f t="shared" si="286"/>
        <v/>
      </c>
      <c r="AQ609" s="10" t="str">
        <f t="shared" si="287"/>
        <v/>
      </c>
      <c r="AR609" s="10" t="str">
        <f t="shared" si="288"/>
        <v/>
      </c>
      <c r="AS609" s="10" t="str">
        <f t="shared" si="289"/>
        <v/>
      </c>
      <c r="AT609" s="10" t="str">
        <f t="shared" si="290"/>
        <v/>
      </c>
      <c r="AU609" s="10" t="str">
        <f t="shared" si="291"/>
        <v/>
      </c>
      <c r="AV609" s="10" t="str">
        <f t="shared" si="292"/>
        <v/>
      </c>
      <c r="AW609" s="10" t="str">
        <f t="shared" si="293"/>
        <v/>
      </c>
      <c r="AX609" s="10" t="str">
        <f t="shared" si="294"/>
        <v/>
      </c>
      <c r="AY609" s="10" t="str">
        <f t="shared" si="295"/>
        <v/>
      </c>
      <c r="AZ609" s="10" t="str">
        <f t="shared" si="296"/>
        <v/>
      </c>
      <c r="BA609" s="10" t="str">
        <f t="shared" si="297"/>
        <v/>
      </c>
      <c r="BB609" s="10" t="str">
        <f t="shared" si="298"/>
        <v/>
      </c>
      <c r="BC609" s="10" t="str">
        <f t="shared" si="299"/>
        <v/>
      </c>
      <c r="BD609" s="10"/>
      <c r="BE609" s="10" t="str">
        <f t="shared" si="300"/>
        <v/>
      </c>
      <c r="BG609" s="10" t="b">
        <f t="shared" si="303"/>
        <v>1</v>
      </c>
      <c r="BH609" s="10" t="b">
        <f t="shared" si="301"/>
        <v>1</v>
      </c>
      <c r="BI609" s="10" t="b">
        <f t="shared" si="304"/>
        <v>0</v>
      </c>
      <c r="BJ609" s="10" t="b">
        <f t="shared" si="302"/>
        <v>0</v>
      </c>
    </row>
    <row r="610" spans="1:62" x14ac:dyDescent="0.35">
      <c r="A610" s="51"/>
      <c r="B610" s="28"/>
      <c r="C610" s="28" t="s">
        <v>4</v>
      </c>
      <c r="D610" s="28"/>
      <c r="E610" s="28" t="s">
        <v>4</v>
      </c>
      <c r="F610" s="28"/>
      <c r="G610" s="51" t="s">
        <v>4</v>
      </c>
      <c r="H610" s="28"/>
      <c r="I610" s="28" t="s">
        <v>4</v>
      </c>
      <c r="J610" s="28"/>
      <c r="K610" s="28" t="s">
        <v>4</v>
      </c>
      <c r="L610" s="28" t="s">
        <v>454</v>
      </c>
      <c r="M610" s="28"/>
      <c r="N610" s="28"/>
      <c r="O610" s="28" t="s">
        <v>4</v>
      </c>
      <c r="P610" s="51"/>
      <c r="Q610" s="28" t="s">
        <v>4</v>
      </c>
      <c r="R610" s="28"/>
      <c r="S610" s="28" t="s">
        <v>4</v>
      </c>
      <c r="T610" s="28"/>
      <c r="U610" s="28" t="s">
        <v>4</v>
      </c>
      <c r="V610" s="28"/>
      <c r="W610" s="28" t="s">
        <v>4</v>
      </c>
      <c r="X610" s="28"/>
      <c r="Y610" s="28" t="s">
        <v>4</v>
      </c>
      <c r="Z610" s="10" t="str">
        <f>IF(AND('Section 8'!$L$4=No,OR($BG610=FALSE,$BH610=FALSE)),Tab_NotReq,
IF(AND($A610="",$B610="",$D610="",$F610="",$H610="",$J610="",$P610="",$X610="",$AB610="",$AC610=""),"",
IF(COUNTIF($AB610:$BC610,Incomplete)&gt;=1,Incomplete_or_multiple_errors&amp;": "&amp;INDEX($AB$2:$BC$4,1,MATCH(Incomplete,$AB610:$BC610,0)),Complete)))</f>
        <v/>
      </c>
      <c r="AA610" s="27"/>
      <c r="AB610" s="10" t="str">
        <f t="shared" si="275"/>
        <v/>
      </c>
      <c r="AC610" s="10" t="str">
        <f>IF($AC$1=No,"",
IF(OR(BG610=FALSE,BH610=FALSE),"",
IF(AND(SUMPRODUCT(--(BI610:BI$1003=TRUE))=0,SUMPRODUCT(--(BJ610:BJ$1003=TRUE))=0),"",Incomplete)))</f>
        <v/>
      </c>
      <c r="AD610" s="10" t="str">
        <f t="shared" si="276"/>
        <v/>
      </c>
      <c r="AE610" s="10"/>
      <c r="AF610" s="10" t="str" cm="1">
        <f t="array" ref="AF610">IF(AF$1=No,"",IF(ISBLANK($A610)=TRUE,"",
IF(SUMPRODUCT(--('Section 11'!$C$4:$C$337=$A610))=0,Incomplete,Complete)))</f>
        <v/>
      </c>
      <c r="AG610" s="10" t="str">
        <f t="shared" si="277"/>
        <v/>
      </c>
      <c r="AH610" s="10" t="str">
        <f t="shared" si="278"/>
        <v/>
      </c>
      <c r="AI610" s="10" t="str">
        <f t="shared" si="279"/>
        <v/>
      </c>
      <c r="AJ610" s="10" t="str">
        <f t="shared" si="280"/>
        <v/>
      </c>
      <c r="AK610" s="10" t="str">
        <f t="shared" si="281"/>
        <v/>
      </c>
      <c r="AL610" s="10" t="str">
        <f t="shared" si="282"/>
        <v/>
      </c>
      <c r="AM610" s="10" t="str">
        <f t="shared" si="283"/>
        <v/>
      </c>
      <c r="AN610" s="10" t="str">
        <f t="shared" si="284"/>
        <v/>
      </c>
      <c r="AO610" s="10" t="str">
        <f t="shared" si="285"/>
        <v/>
      </c>
      <c r="AP610" s="10" t="str">
        <f t="shared" si="286"/>
        <v/>
      </c>
      <c r="AQ610" s="10" t="str">
        <f t="shared" si="287"/>
        <v/>
      </c>
      <c r="AR610" s="10" t="str">
        <f t="shared" si="288"/>
        <v/>
      </c>
      <c r="AS610" s="10" t="str">
        <f t="shared" si="289"/>
        <v/>
      </c>
      <c r="AT610" s="10" t="str">
        <f t="shared" si="290"/>
        <v/>
      </c>
      <c r="AU610" s="10" t="str">
        <f t="shared" si="291"/>
        <v/>
      </c>
      <c r="AV610" s="10" t="str">
        <f t="shared" si="292"/>
        <v/>
      </c>
      <c r="AW610" s="10" t="str">
        <f t="shared" si="293"/>
        <v/>
      </c>
      <c r="AX610" s="10" t="str">
        <f t="shared" si="294"/>
        <v/>
      </c>
      <c r="AY610" s="10" t="str">
        <f t="shared" si="295"/>
        <v/>
      </c>
      <c r="AZ610" s="10" t="str">
        <f t="shared" si="296"/>
        <v/>
      </c>
      <c r="BA610" s="10" t="str">
        <f t="shared" si="297"/>
        <v/>
      </c>
      <c r="BB610" s="10" t="str">
        <f t="shared" si="298"/>
        <v/>
      </c>
      <c r="BC610" s="10" t="str">
        <f t="shared" si="299"/>
        <v/>
      </c>
      <c r="BD610" s="10"/>
      <c r="BE610" s="10" t="str">
        <f t="shared" si="300"/>
        <v/>
      </c>
      <c r="BG610" s="10" t="b">
        <f t="shared" si="303"/>
        <v>1</v>
      </c>
      <c r="BH610" s="10" t="b">
        <f t="shared" si="301"/>
        <v>1</v>
      </c>
      <c r="BI610" s="10" t="b">
        <f t="shared" si="304"/>
        <v>0</v>
      </c>
      <c r="BJ610" s="10" t="b">
        <f t="shared" si="302"/>
        <v>0</v>
      </c>
    </row>
    <row r="611" spans="1:62" x14ac:dyDescent="0.35">
      <c r="A611" s="51"/>
      <c r="B611" s="28"/>
      <c r="C611" s="28" t="s">
        <v>4</v>
      </c>
      <c r="D611" s="28"/>
      <c r="E611" s="28" t="s">
        <v>4</v>
      </c>
      <c r="F611" s="28"/>
      <c r="G611" s="51" t="s">
        <v>4</v>
      </c>
      <c r="H611" s="28"/>
      <c r="I611" s="28" t="s">
        <v>4</v>
      </c>
      <c r="J611" s="28"/>
      <c r="K611" s="28" t="s">
        <v>4</v>
      </c>
      <c r="L611" s="28" t="s">
        <v>454</v>
      </c>
      <c r="M611" s="28"/>
      <c r="N611" s="28"/>
      <c r="O611" s="28" t="s">
        <v>4</v>
      </c>
      <c r="P611" s="51"/>
      <c r="Q611" s="28" t="s">
        <v>4</v>
      </c>
      <c r="R611" s="28"/>
      <c r="S611" s="28" t="s">
        <v>4</v>
      </c>
      <c r="T611" s="28"/>
      <c r="U611" s="28" t="s">
        <v>4</v>
      </c>
      <c r="V611" s="28"/>
      <c r="W611" s="28" t="s">
        <v>4</v>
      </c>
      <c r="X611" s="28"/>
      <c r="Y611" s="28" t="s">
        <v>4</v>
      </c>
      <c r="Z611" s="10" t="str">
        <f>IF(AND('Section 8'!$L$4=No,OR($BG611=FALSE,$BH611=FALSE)),Tab_NotReq,
IF(AND($A611="",$B611="",$D611="",$F611="",$H611="",$J611="",$P611="",$X611="",$AB611="",$AC611=""),"",
IF(COUNTIF($AB611:$BC611,Incomplete)&gt;=1,Incomplete_or_multiple_errors&amp;": "&amp;INDEX($AB$2:$BC$4,1,MATCH(Incomplete,$AB611:$BC611,0)),Complete)))</f>
        <v/>
      </c>
      <c r="AA611" s="27"/>
      <c r="AB611" s="10" t="str">
        <f t="shared" si="275"/>
        <v/>
      </c>
      <c r="AC611" s="10" t="str">
        <f>IF($AC$1=No,"",
IF(OR(BG611=FALSE,BH611=FALSE),"",
IF(AND(SUMPRODUCT(--(BI611:BI$1003=TRUE))=0,SUMPRODUCT(--(BJ611:BJ$1003=TRUE))=0),"",Incomplete)))</f>
        <v/>
      </c>
      <c r="AD611" s="10" t="str">
        <f t="shared" si="276"/>
        <v/>
      </c>
      <c r="AE611" s="10"/>
      <c r="AF611" s="10" t="str" cm="1">
        <f t="array" ref="AF611">IF(AF$1=No,"",IF(ISBLANK($A611)=TRUE,"",
IF(SUMPRODUCT(--('Section 11'!$C$4:$C$337=$A611))=0,Incomplete,Complete)))</f>
        <v/>
      </c>
      <c r="AG611" s="10" t="str">
        <f t="shared" si="277"/>
        <v/>
      </c>
      <c r="AH611" s="10" t="str">
        <f t="shared" si="278"/>
        <v/>
      </c>
      <c r="AI611" s="10" t="str">
        <f t="shared" si="279"/>
        <v/>
      </c>
      <c r="AJ611" s="10" t="str">
        <f t="shared" si="280"/>
        <v/>
      </c>
      <c r="AK611" s="10" t="str">
        <f t="shared" si="281"/>
        <v/>
      </c>
      <c r="AL611" s="10" t="str">
        <f t="shared" si="282"/>
        <v/>
      </c>
      <c r="AM611" s="10" t="str">
        <f t="shared" si="283"/>
        <v/>
      </c>
      <c r="AN611" s="10" t="str">
        <f t="shared" si="284"/>
        <v/>
      </c>
      <c r="AO611" s="10" t="str">
        <f t="shared" si="285"/>
        <v/>
      </c>
      <c r="AP611" s="10" t="str">
        <f t="shared" si="286"/>
        <v/>
      </c>
      <c r="AQ611" s="10" t="str">
        <f t="shared" si="287"/>
        <v/>
      </c>
      <c r="AR611" s="10" t="str">
        <f t="shared" si="288"/>
        <v/>
      </c>
      <c r="AS611" s="10" t="str">
        <f t="shared" si="289"/>
        <v/>
      </c>
      <c r="AT611" s="10" t="str">
        <f t="shared" si="290"/>
        <v/>
      </c>
      <c r="AU611" s="10" t="str">
        <f t="shared" si="291"/>
        <v/>
      </c>
      <c r="AV611" s="10" t="str">
        <f t="shared" si="292"/>
        <v/>
      </c>
      <c r="AW611" s="10" t="str">
        <f t="shared" si="293"/>
        <v/>
      </c>
      <c r="AX611" s="10" t="str">
        <f t="shared" si="294"/>
        <v/>
      </c>
      <c r="AY611" s="10" t="str">
        <f t="shared" si="295"/>
        <v/>
      </c>
      <c r="AZ611" s="10" t="str">
        <f t="shared" si="296"/>
        <v/>
      </c>
      <c r="BA611" s="10" t="str">
        <f t="shared" si="297"/>
        <v/>
      </c>
      <c r="BB611" s="10" t="str">
        <f t="shared" si="298"/>
        <v/>
      </c>
      <c r="BC611" s="10" t="str">
        <f t="shared" si="299"/>
        <v/>
      </c>
      <c r="BD611" s="10"/>
      <c r="BE611" s="10" t="str">
        <f t="shared" si="300"/>
        <v/>
      </c>
      <c r="BG611" s="10" t="b">
        <f t="shared" si="303"/>
        <v>1</v>
      </c>
      <c r="BH611" s="10" t="b">
        <f t="shared" si="301"/>
        <v>1</v>
      </c>
      <c r="BI611" s="10" t="b">
        <f t="shared" si="304"/>
        <v>0</v>
      </c>
      <c r="BJ611" s="10" t="b">
        <f t="shared" si="302"/>
        <v>0</v>
      </c>
    </row>
    <row r="612" spans="1:62" x14ac:dyDescent="0.35">
      <c r="A612" s="51"/>
      <c r="B612" s="28"/>
      <c r="C612" s="28" t="s">
        <v>4</v>
      </c>
      <c r="D612" s="28"/>
      <c r="E612" s="28" t="s">
        <v>4</v>
      </c>
      <c r="F612" s="28"/>
      <c r="G612" s="51" t="s">
        <v>4</v>
      </c>
      <c r="H612" s="28"/>
      <c r="I612" s="28" t="s">
        <v>4</v>
      </c>
      <c r="J612" s="28"/>
      <c r="K612" s="28" t="s">
        <v>4</v>
      </c>
      <c r="L612" s="28" t="s">
        <v>454</v>
      </c>
      <c r="M612" s="28"/>
      <c r="N612" s="28"/>
      <c r="O612" s="28" t="s">
        <v>4</v>
      </c>
      <c r="P612" s="51"/>
      <c r="Q612" s="28" t="s">
        <v>4</v>
      </c>
      <c r="R612" s="28"/>
      <c r="S612" s="28" t="s">
        <v>4</v>
      </c>
      <c r="T612" s="28"/>
      <c r="U612" s="28" t="s">
        <v>4</v>
      </c>
      <c r="V612" s="28"/>
      <c r="W612" s="28" t="s">
        <v>4</v>
      </c>
      <c r="X612" s="28"/>
      <c r="Y612" s="28" t="s">
        <v>4</v>
      </c>
      <c r="Z612" s="10" t="str">
        <f>IF(AND('Section 8'!$L$4=No,OR($BG612=FALSE,$BH612=FALSE)),Tab_NotReq,
IF(AND($A612="",$B612="",$D612="",$F612="",$H612="",$J612="",$P612="",$X612="",$AB612="",$AC612=""),"",
IF(COUNTIF($AB612:$BC612,Incomplete)&gt;=1,Incomplete_or_multiple_errors&amp;": "&amp;INDEX($AB$2:$BC$4,1,MATCH(Incomplete,$AB612:$BC612,0)),Complete)))</f>
        <v/>
      </c>
      <c r="AA612" s="27"/>
      <c r="AB612" s="10" t="str">
        <f t="shared" si="275"/>
        <v/>
      </c>
      <c r="AC612" s="10" t="str">
        <f>IF($AC$1=No,"",
IF(OR(BG612=FALSE,BH612=FALSE),"",
IF(AND(SUMPRODUCT(--(BI612:BI$1003=TRUE))=0,SUMPRODUCT(--(BJ612:BJ$1003=TRUE))=0),"",Incomplete)))</f>
        <v/>
      </c>
      <c r="AD612" s="10" t="str">
        <f t="shared" si="276"/>
        <v/>
      </c>
      <c r="AE612" s="10"/>
      <c r="AF612" s="10" t="str" cm="1">
        <f t="array" ref="AF612">IF(AF$1=No,"",IF(ISBLANK($A612)=TRUE,"",
IF(SUMPRODUCT(--('Section 11'!$C$4:$C$337=$A612))=0,Incomplete,Complete)))</f>
        <v/>
      </c>
      <c r="AG612" s="10" t="str">
        <f t="shared" si="277"/>
        <v/>
      </c>
      <c r="AH612" s="10" t="str">
        <f t="shared" si="278"/>
        <v/>
      </c>
      <c r="AI612" s="10" t="str">
        <f t="shared" si="279"/>
        <v/>
      </c>
      <c r="AJ612" s="10" t="str">
        <f t="shared" si="280"/>
        <v/>
      </c>
      <c r="AK612" s="10" t="str">
        <f t="shared" si="281"/>
        <v/>
      </c>
      <c r="AL612" s="10" t="str">
        <f t="shared" si="282"/>
        <v/>
      </c>
      <c r="AM612" s="10" t="str">
        <f t="shared" si="283"/>
        <v/>
      </c>
      <c r="AN612" s="10" t="str">
        <f t="shared" si="284"/>
        <v/>
      </c>
      <c r="AO612" s="10" t="str">
        <f t="shared" si="285"/>
        <v/>
      </c>
      <c r="AP612" s="10" t="str">
        <f t="shared" si="286"/>
        <v/>
      </c>
      <c r="AQ612" s="10" t="str">
        <f t="shared" si="287"/>
        <v/>
      </c>
      <c r="AR612" s="10" t="str">
        <f t="shared" si="288"/>
        <v/>
      </c>
      <c r="AS612" s="10" t="str">
        <f t="shared" si="289"/>
        <v/>
      </c>
      <c r="AT612" s="10" t="str">
        <f t="shared" si="290"/>
        <v/>
      </c>
      <c r="AU612" s="10" t="str">
        <f t="shared" si="291"/>
        <v/>
      </c>
      <c r="AV612" s="10" t="str">
        <f t="shared" si="292"/>
        <v/>
      </c>
      <c r="AW612" s="10" t="str">
        <f t="shared" si="293"/>
        <v/>
      </c>
      <c r="AX612" s="10" t="str">
        <f t="shared" si="294"/>
        <v/>
      </c>
      <c r="AY612" s="10" t="str">
        <f t="shared" si="295"/>
        <v/>
      </c>
      <c r="AZ612" s="10" t="str">
        <f t="shared" si="296"/>
        <v/>
      </c>
      <c r="BA612" s="10" t="str">
        <f t="shared" si="297"/>
        <v/>
      </c>
      <c r="BB612" s="10" t="str">
        <f t="shared" si="298"/>
        <v/>
      </c>
      <c r="BC612" s="10" t="str">
        <f t="shared" si="299"/>
        <v/>
      </c>
      <c r="BD612" s="10"/>
      <c r="BE612" s="10" t="str">
        <f t="shared" si="300"/>
        <v/>
      </c>
      <c r="BG612" s="10" t="b">
        <f t="shared" si="303"/>
        <v>1</v>
      </c>
      <c r="BH612" s="10" t="b">
        <f t="shared" si="301"/>
        <v>1</v>
      </c>
      <c r="BI612" s="10" t="b">
        <f t="shared" si="304"/>
        <v>0</v>
      </c>
      <c r="BJ612" s="10" t="b">
        <f t="shared" si="302"/>
        <v>0</v>
      </c>
    </row>
    <row r="613" spans="1:62" x14ac:dyDescent="0.35">
      <c r="A613" s="51"/>
      <c r="B613" s="28"/>
      <c r="C613" s="28" t="s">
        <v>4</v>
      </c>
      <c r="D613" s="28"/>
      <c r="E613" s="28" t="s">
        <v>4</v>
      </c>
      <c r="F613" s="28"/>
      <c r="G613" s="51" t="s">
        <v>4</v>
      </c>
      <c r="H613" s="28"/>
      <c r="I613" s="28" t="s">
        <v>4</v>
      </c>
      <c r="J613" s="28"/>
      <c r="K613" s="28" t="s">
        <v>4</v>
      </c>
      <c r="L613" s="28" t="s">
        <v>454</v>
      </c>
      <c r="M613" s="28"/>
      <c r="N613" s="28"/>
      <c r="O613" s="28" t="s">
        <v>4</v>
      </c>
      <c r="P613" s="51"/>
      <c r="Q613" s="28" t="s">
        <v>4</v>
      </c>
      <c r="R613" s="28"/>
      <c r="S613" s="28" t="s">
        <v>4</v>
      </c>
      <c r="T613" s="28"/>
      <c r="U613" s="28" t="s">
        <v>4</v>
      </c>
      <c r="V613" s="28"/>
      <c r="W613" s="28" t="s">
        <v>4</v>
      </c>
      <c r="X613" s="28"/>
      <c r="Y613" s="28" t="s">
        <v>4</v>
      </c>
      <c r="Z613" s="10" t="str">
        <f>IF(AND('Section 8'!$L$4=No,OR($BG613=FALSE,$BH613=FALSE)),Tab_NotReq,
IF(AND($A613="",$B613="",$D613="",$F613="",$H613="",$J613="",$P613="",$X613="",$AB613="",$AC613=""),"",
IF(COUNTIF($AB613:$BC613,Incomplete)&gt;=1,Incomplete_or_multiple_errors&amp;": "&amp;INDEX($AB$2:$BC$4,1,MATCH(Incomplete,$AB613:$BC613,0)),Complete)))</f>
        <v/>
      </c>
      <c r="AA613" s="27"/>
      <c r="AB613" s="10" t="str">
        <f t="shared" si="275"/>
        <v/>
      </c>
      <c r="AC613" s="10" t="str">
        <f>IF($AC$1=No,"",
IF(OR(BG613=FALSE,BH613=FALSE),"",
IF(AND(SUMPRODUCT(--(BI613:BI$1003=TRUE))=0,SUMPRODUCT(--(BJ613:BJ$1003=TRUE))=0),"",Incomplete)))</f>
        <v/>
      </c>
      <c r="AD613" s="10" t="str">
        <f t="shared" si="276"/>
        <v/>
      </c>
      <c r="AE613" s="10"/>
      <c r="AF613" s="10" t="str" cm="1">
        <f t="array" ref="AF613">IF(AF$1=No,"",IF(ISBLANK($A613)=TRUE,"",
IF(SUMPRODUCT(--('Section 11'!$C$4:$C$337=$A613))=0,Incomplete,Complete)))</f>
        <v/>
      </c>
      <c r="AG613" s="10" t="str">
        <f t="shared" si="277"/>
        <v/>
      </c>
      <c r="AH613" s="10" t="str">
        <f t="shared" si="278"/>
        <v/>
      </c>
      <c r="AI613" s="10" t="str">
        <f t="shared" si="279"/>
        <v/>
      </c>
      <c r="AJ613" s="10" t="str">
        <f t="shared" si="280"/>
        <v/>
      </c>
      <c r="AK613" s="10" t="str">
        <f t="shared" si="281"/>
        <v/>
      </c>
      <c r="AL613" s="10" t="str">
        <f t="shared" si="282"/>
        <v/>
      </c>
      <c r="AM613" s="10" t="str">
        <f t="shared" si="283"/>
        <v/>
      </c>
      <c r="AN613" s="10" t="str">
        <f t="shared" si="284"/>
        <v/>
      </c>
      <c r="AO613" s="10" t="str">
        <f t="shared" si="285"/>
        <v/>
      </c>
      <c r="AP613" s="10" t="str">
        <f t="shared" si="286"/>
        <v/>
      </c>
      <c r="AQ613" s="10" t="str">
        <f t="shared" si="287"/>
        <v/>
      </c>
      <c r="AR613" s="10" t="str">
        <f t="shared" si="288"/>
        <v/>
      </c>
      <c r="AS613" s="10" t="str">
        <f t="shared" si="289"/>
        <v/>
      </c>
      <c r="AT613" s="10" t="str">
        <f t="shared" si="290"/>
        <v/>
      </c>
      <c r="AU613" s="10" t="str">
        <f t="shared" si="291"/>
        <v/>
      </c>
      <c r="AV613" s="10" t="str">
        <f t="shared" si="292"/>
        <v/>
      </c>
      <c r="AW613" s="10" t="str">
        <f t="shared" si="293"/>
        <v/>
      </c>
      <c r="AX613" s="10" t="str">
        <f t="shared" si="294"/>
        <v/>
      </c>
      <c r="AY613" s="10" t="str">
        <f t="shared" si="295"/>
        <v/>
      </c>
      <c r="AZ613" s="10" t="str">
        <f t="shared" si="296"/>
        <v/>
      </c>
      <c r="BA613" s="10" t="str">
        <f t="shared" si="297"/>
        <v/>
      </c>
      <c r="BB613" s="10" t="str">
        <f t="shared" si="298"/>
        <v/>
      </c>
      <c r="BC613" s="10" t="str">
        <f t="shared" si="299"/>
        <v/>
      </c>
      <c r="BD613" s="10"/>
      <c r="BE613" s="10" t="str">
        <f t="shared" si="300"/>
        <v/>
      </c>
      <c r="BG613" s="10" t="b">
        <f t="shared" si="303"/>
        <v>1</v>
      </c>
      <c r="BH613" s="10" t="b">
        <f t="shared" si="301"/>
        <v>1</v>
      </c>
      <c r="BI613" s="10" t="b">
        <f t="shared" si="304"/>
        <v>0</v>
      </c>
      <c r="BJ613" s="10" t="b">
        <f t="shared" si="302"/>
        <v>0</v>
      </c>
    </row>
    <row r="614" spans="1:62" x14ac:dyDescent="0.35">
      <c r="A614" s="51"/>
      <c r="B614" s="28"/>
      <c r="C614" s="28" t="s">
        <v>4</v>
      </c>
      <c r="D614" s="28"/>
      <c r="E614" s="28" t="s">
        <v>4</v>
      </c>
      <c r="F614" s="28"/>
      <c r="G614" s="51" t="s">
        <v>4</v>
      </c>
      <c r="H614" s="28"/>
      <c r="I614" s="28" t="s">
        <v>4</v>
      </c>
      <c r="J614" s="28"/>
      <c r="K614" s="28" t="s">
        <v>4</v>
      </c>
      <c r="L614" s="28" t="s">
        <v>454</v>
      </c>
      <c r="M614" s="28"/>
      <c r="N614" s="28"/>
      <c r="O614" s="28" t="s">
        <v>4</v>
      </c>
      <c r="P614" s="51"/>
      <c r="Q614" s="28" t="s">
        <v>4</v>
      </c>
      <c r="R614" s="28"/>
      <c r="S614" s="28" t="s">
        <v>4</v>
      </c>
      <c r="T614" s="28"/>
      <c r="U614" s="28" t="s">
        <v>4</v>
      </c>
      <c r="V614" s="28"/>
      <c r="W614" s="28" t="s">
        <v>4</v>
      </c>
      <c r="X614" s="28"/>
      <c r="Y614" s="28" t="s">
        <v>4</v>
      </c>
      <c r="Z614" s="10" t="str">
        <f>IF(AND('Section 8'!$L$4=No,OR($BG614=FALSE,$BH614=FALSE)),Tab_NotReq,
IF(AND($A614="",$B614="",$D614="",$F614="",$H614="",$J614="",$P614="",$X614="",$AB614="",$AC614=""),"",
IF(COUNTIF($AB614:$BC614,Incomplete)&gt;=1,Incomplete_or_multiple_errors&amp;": "&amp;INDEX($AB$2:$BC$4,1,MATCH(Incomplete,$AB614:$BC614,0)),Complete)))</f>
        <v/>
      </c>
      <c r="AA614" s="27"/>
      <c r="AB614" s="10" t="str">
        <f t="shared" si="275"/>
        <v/>
      </c>
      <c r="AC614" s="10" t="str">
        <f>IF($AC$1=No,"",
IF(OR(BG614=FALSE,BH614=FALSE),"",
IF(AND(SUMPRODUCT(--(BI614:BI$1003=TRUE))=0,SUMPRODUCT(--(BJ614:BJ$1003=TRUE))=0),"",Incomplete)))</f>
        <v/>
      </c>
      <c r="AD614" s="10" t="str">
        <f t="shared" si="276"/>
        <v/>
      </c>
      <c r="AE614" s="10"/>
      <c r="AF614" s="10" t="str" cm="1">
        <f t="array" ref="AF614">IF(AF$1=No,"",IF(ISBLANK($A614)=TRUE,"",
IF(SUMPRODUCT(--('Section 11'!$C$4:$C$337=$A614))=0,Incomplete,Complete)))</f>
        <v/>
      </c>
      <c r="AG614" s="10" t="str">
        <f t="shared" si="277"/>
        <v/>
      </c>
      <c r="AH614" s="10" t="str">
        <f t="shared" si="278"/>
        <v/>
      </c>
      <c r="AI614" s="10" t="str">
        <f t="shared" si="279"/>
        <v/>
      </c>
      <c r="AJ614" s="10" t="str">
        <f t="shared" si="280"/>
        <v/>
      </c>
      <c r="AK614" s="10" t="str">
        <f t="shared" si="281"/>
        <v/>
      </c>
      <c r="AL614" s="10" t="str">
        <f t="shared" si="282"/>
        <v/>
      </c>
      <c r="AM614" s="10" t="str">
        <f t="shared" si="283"/>
        <v/>
      </c>
      <c r="AN614" s="10" t="str">
        <f t="shared" si="284"/>
        <v/>
      </c>
      <c r="AO614" s="10" t="str">
        <f t="shared" si="285"/>
        <v/>
      </c>
      <c r="AP614" s="10" t="str">
        <f t="shared" si="286"/>
        <v/>
      </c>
      <c r="AQ614" s="10" t="str">
        <f t="shared" si="287"/>
        <v/>
      </c>
      <c r="AR614" s="10" t="str">
        <f t="shared" si="288"/>
        <v/>
      </c>
      <c r="AS614" s="10" t="str">
        <f t="shared" si="289"/>
        <v/>
      </c>
      <c r="AT614" s="10" t="str">
        <f t="shared" si="290"/>
        <v/>
      </c>
      <c r="AU614" s="10" t="str">
        <f t="shared" si="291"/>
        <v/>
      </c>
      <c r="AV614" s="10" t="str">
        <f t="shared" si="292"/>
        <v/>
      </c>
      <c r="AW614" s="10" t="str">
        <f t="shared" si="293"/>
        <v/>
      </c>
      <c r="AX614" s="10" t="str">
        <f t="shared" si="294"/>
        <v/>
      </c>
      <c r="AY614" s="10" t="str">
        <f t="shared" si="295"/>
        <v/>
      </c>
      <c r="AZ614" s="10" t="str">
        <f t="shared" si="296"/>
        <v/>
      </c>
      <c r="BA614" s="10" t="str">
        <f t="shared" si="297"/>
        <v/>
      </c>
      <c r="BB614" s="10" t="str">
        <f t="shared" si="298"/>
        <v/>
      </c>
      <c r="BC614" s="10" t="str">
        <f t="shared" si="299"/>
        <v/>
      </c>
      <c r="BD614" s="10"/>
      <c r="BE614" s="10" t="str">
        <f t="shared" si="300"/>
        <v/>
      </c>
      <c r="BG614" s="10" t="b">
        <f t="shared" si="303"/>
        <v>1</v>
      </c>
      <c r="BH614" s="10" t="b">
        <f t="shared" si="301"/>
        <v>1</v>
      </c>
      <c r="BI614" s="10" t="b">
        <f t="shared" si="304"/>
        <v>0</v>
      </c>
      <c r="BJ614" s="10" t="b">
        <f t="shared" si="302"/>
        <v>0</v>
      </c>
    </row>
    <row r="615" spans="1:62" x14ac:dyDescent="0.35">
      <c r="A615" s="51"/>
      <c r="B615" s="28"/>
      <c r="C615" s="28" t="s">
        <v>4</v>
      </c>
      <c r="D615" s="28"/>
      <c r="E615" s="28" t="s">
        <v>4</v>
      </c>
      <c r="F615" s="28"/>
      <c r="G615" s="51" t="s">
        <v>4</v>
      </c>
      <c r="H615" s="28"/>
      <c r="I615" s="28" t="s">
        <v>4</v>
      </c>
      <c r="J615" s="28"/>
      <c r="K615" s="28" t="s">
        <v>4</v>
      </c>
      <c r="L615" s="28" t="s">
        <v>454</v>
      </c>
      <c r="M615" s="28"/>
      <c r="N615" s="28"/>
      <c r="O615" s="28" t="s">
        <v>4</v>
      </c>
      <c r="P615" s="51"/>
      <c r="Q615" s="28" t="s">
        <v>4</v>
      </c>
      <c r="R615" s="28"/>
      <c r="S615" s="28" t="s">
        <v>4</v>
      </c>
      <c r="T615" s="28"/>
      <c r="U615" s="28" t="s">
        <v>4</v>
      </c>
      <c r="V615" s="28"/>
      <c r="W615" s="28" t="s">
        <v>4</v>
      </c>
      <c r="X615" s="28"/>
      <c r="Y615" s="28" t="s">
        <v>4</v>
      </c>
      <c r="Z615" s="10" t="str">
        <f>IF(AND('Section 8'!$L$4=No,OR($BG615=FALSE,$BH615=FALSE)),Tab_NotReq,
IF(AND($A615="",$B615="",$D615="",$F615="",$H615="",$J615="",$P615="",$X615="",$AB615="",$AC615=""),"",
IF(COUNTIF($AB615:$BC615,Incomplete)&gt;=1,Incomplete_or_multiple_errors&amp;": "&amp;INDEX($AB$2:$BC$4,1,MATCH(Incomplete,$AB615:$BC615,0)),Complete)))</f>
        <v/>
      </c>
      <c r="AA615" s="27"/>
      <c r="AB615" s="10" t="str">
        <f t="shared" si="275"/>
        <v/>
      </c>
      <c r="AC615" s="10" t="str">
        <f>IF($AC$1=No,"",
IF(OR(BG615=FALSE,BH615=FALSE),"",
IF(AND(SUMPRODUCT(--(BI615:BI$1003=TRUE))=0,SUMPRODUCT(--(BJ615:BJ$1003=TRUE))=0),"",Incomplete)))</f>
        <v/>
      </c>
      <c r="AD615" s="10" t="str">
        <f t="shared" si="276"/>
        <v/>
      </c>
      <c r="AE615" s="10"/>
      <c r="AF615" s="10" t="str" cm="1">
        <f t="array" ref="AF615">IF(AF$1=No,"",IF(ISBLANK($A615)=TRUE,"",
IF(SUMPRODUCT(--('Section 11'!$C$4:$C$337=$A615))=0,Incomplete,Complete)))</f>
        <v/>
      </c>
      <c r="AG615" s="10" t="str">
        <f t="shared" si="277"/>
        <v/>
      </c>
      <c r="AH615" s="10" t="str">
        <f t="shared" si="278"/>
        <v/>
      </c>
      <c r="AI615" s="10" t="str">
        <f t="shared" si="279"/>
        <v/>
      </c>
      <c r="AJ615" s="10" t="str">
        <f t="shared" si="280"/>
        <v/>
      </c>
      <c r="AK615" s="10" t="str">
        <f t="shared" si="281"/>
        <v/>
      </c>
      <c r="AL615" s="10" t="str">
        <f t="shared" si="282"/>
        <v/>
      </c>
      <c r="AM615" s="10" t="str">
        <f t="shared" si="283"/>
        <v/>
      </c>
      <c r="AN615" s="10" t="str">
        <f t="shared" si="284"/>
        <v/>
      </c>
      <c r="AO615" s="10" t="str">
        <f t="shared" si="285"/>
        <v/>
      </c>
      <c r="AP615" s="10" t="str">
        <f t="shared" si="286"/>
        <v/>
      </c>
      <c r="AQ615" s="10" t="str">
        <f t="shared" si="287"/>
        <v/>
      </c>
      <c r="AR615" s="10" t="str">
        <f t="shared" si="288"/>
        <v/>
      </c>
      <c r="AS615" s="10" t="str">
        <f t="shared" si="289"/>
        <v/>
      </c>
      <c r="AT615" s="10" t="str">
        <f t="shared" si="290"/>
        <v/>
      </c>
      <c r="AU615" s="10" t="str">
        <f t="shared" si="291"/>
        <v/>
      </c>
      <c r="AV615" s="10" t="str">
        <f t="shared" si="292"/>
        <v/>
      </c>
      <c r="AW615" s="10" t="str">
        <f t="shared" si="293"/>
        <v/>
      </c>
      <c r="AX615" s="10" t="str">
        <f t="shared" si="294"/>
        <v/>
      </c>
      <c r="AY615" s="10" t="str">
        <f t="shared" si="295"/>
        <v/>
      </c>
      <c r="AZ615" s="10" t="str">
        <f t="shared" si="296"/>
        <v/>
      </c>
      <c r="BA615" s="10" t="str">
        <f t="shared" si="297"/>
        <v/>
      </c>
      <c r="BB615" s="10" t="str">
        <f t="shared" si="298"/>
        <v/>
      </c>
      <c r="BC615" s="10" t="str">
        <f t="shared" si="299"/>
        <v/>
      </c>
      <c r="BD615" s="10"/>
      <c r="BE615" s="10" t="str">
        <f t="shared" si="300"/>
        <v/>
      </c>
      <c r="BG615" s="10" t="b">
        <f t="shared" si="303"/>
        <v>1</v>
      </c>
      <c r="BH615" s="10" t="b">
        <f t="shared" si="301"/>
        <v>1</v>
      </c>
      <c r="BI615" s="10" t="b">
        <f t="shared" si="304"/>
        <v>0</v>
      </c>
      <c r="BJ615" s="10" t="b">
        <f t="shared" si="302"/>
        <v>0</v>
      </c>
    </row>
    <row r="616" spans="1:62" x14ac:dyDescent="0.35">
      <c r="A616" s="51"/>
      <c r="B616" s="28"/>
      <c r="C616" s="28" t="s">
        <v>4</v>
      </c>
      <c r="D616" s="28"/>
      <c r="E616" s="28" t="s">
        <v>4</v>
      </c>
      <c r="F616" s="28"/>
      <c r="G616" s="51" t="s">
        <v>4</v>
      </c>
      <c r="H616" s="28"/>
      <c r="I616" s="28" t="s">
        <v>4</v>
      </c>
      <c r="J616" s="28"/>
      <c r="K616" s="28" t="s">
        <v>4</v>
      </c>
      <c r="L616" s="28" t="s">
        <v>454</v>
      </c>
      <c r="M616" s="28"/>
      <c r="N616" s="28"/>
      <c r="O616" s="28" t="s">
        <v>4</v>
      </c>
      <c r="P616" s="51"/>
      <c r="Q616" s="28" t="s">
        <v>4</v>
      </c>
      <c r="R616" s="28"/>
      <c r="S616" s="28" t="s">
        <v>4</v>
      </c>
      <c r="T616" s="28"/>
      <c r="U616" s="28" t="s">
        <v>4</v>
      </c>
      <c r="V616" s="28"/>
      <c r="W616" s="28" t="s">
        <v>4</v>
      </c>
      <c r="X616" s="28"/>
      <c r="Y616" s="28" t="s">
        <v>4</v>
      </c>
      <c r="Z616" s="10" t="str">
        <f>IF(AND('Section 8'!$L$4=No,OR($BG616=FALSE,$BH616=FALSE)),Tab_NotReq,
IF(AND($A616="",$B616="",$D616="",$F616="",$H616="",$J616="",$P616="",$X616="",$AB616="",$AC616=""),"",
IF(COUNTIF($AB616:$BC616,Incomplete)&gt;=1,Incomplete_or_multiple_errors&amp;": "&amp;INDEX($AB$2:$BC$4,1,MATCH(Incomplete,$AB616:$BC616,0)),Complete)))</f>
        <v/>
      </c>
      <c r="AA616" s="27"/>
      <c r="AB616" s="10" t="str">
        <f t="shared" si="275"/>
        <v/>
      </c>
      <c r="AC616" s="10" t="str">
        <f>IF($AC$1=No,"",
IF(OR(BG616=FALSE,BH616=FALSE),"",
IF(AND(SUMPRODUCT(--(BI616:BI$1003=TRUE))=0,SUMPRODUCT(--(BJ616:BJ$1003=TRUE))=0),"",Incomplete)))</f>
        <v/>
      </c>
      <c r="AD616" s="10" t="str">
        <f t="shared" si="276"/>
        <v/>
      </c>
      <c r="AE616" s="10"/>
      <c r="AF616" s="10" t="str" cm="1">
        <f t="array" ref="AF616">IF(AF$1=No,"",IF(ISBLANK($A616)=TRUE,"",
IF(SUMPRODUCT(--('Section 11'!$C$4:$C$337=$A616))=0,Incomplete,Complete)))</f>
        <v/>
      </c>
      <c r="AG616" s="10" t="str">
        <f t="shared" si="277"/>
        <v/>
      </c>
      <c r="AH616" s="10" t="str">
        <f t="shared" si="278"/>
        <v/>
      </c>
      <c r="AI616" s="10" t="str">
        <f t="shared" si="279"/>
        <v/>
      </c>
      <c r="AJ616" s="10" t="str">
        <f t="shared" si="280"/>
        <v/>
      </c>
      <c r="AK616" s="10" t="str">
        <f t="shared" si="281"/>
        <v/>
      </c>
      <c r="AL616" s="10" t="str">
        <f t="shared" si="282"/>
        <v/>
      </c>
      <c r="AM616" s="10" t="str">
        <f t="shared" si="283"/>
        <v/>
      </c>
      <c r="AN616" s="10" t="str">
        <f t="shared" si="284"/>
        <v/>
      </c>
      <c r="AO616" s="10" t="str">
        <f t="shared" si="285"/>
        <v/>
      </c>
      <c r="AP616" s="10" t="str">
        <f t="shared" si="286"/>
        <v/>
      </c>
      <c r="AQ616" s="10" t="str">
        <f t="shared" si="287"/>
        <v/>
      </c>
      <c r="AR616" s="10" t="str">
        <f t="shared" si="288"/>
        <v/>
      </c>
      <c r="AS616" s="10" t="str">
        <f t="shared" si="289"/>
        <v/>
      </c>
      <c r="AT616" s="10" t="str">
        <f t="shared" si="290"/>
        <v/>
      </c>
      <c r="AU616" s="10" t="str">
        <f t="shared" si="291"/>
        <v/>
      </c>
      <c r="AV616" s="10" t="str">
        <f t="shared" si="292"/>
        <v/>
      </c>
      <c r="AW616" s="10" t="str">
        <f t="shared" si="293"/>
        <v/>
      </c>
      <c r="AX616" s="10" t="str">
        <f t="shared" si="294"/>
        <v/>
      </c>
      <c r="AY616" s="10" t="str">
        <f t="shared" si="295"/>
        <v/>
      </c>
      <c r="AZ616" s="10" t="str">
        <f t="shared" si="296"/>
        <v/>
      </c>
      <c r="BA616" s="10" t="str">
        <f t="shared" si="297"/>
        <v/>
      </c>
      <c r="BB616" s="10" t="str">
        <f t="shared" si="298"/>
        <v/>
      </c>
      <c r="BC616" s="10" t="str">
        <f t="shared" si="299"/>
        <v/>
      </c>
      <c r="BD616" s="10"/>
      <c r="BE616" s="10" t="str">
        <f t="shared" si="300"/>
        <v/>
      </c>
      <c r="BG616" s="10" t="b">
        <f t="shared" si="303"/>
        <v>1</v>
      </c>
      <c r="BH616" s="10" t="b">
        <f t="shared" si="301"/>
        <v>1</v>
      </c>
      <c r="BI616" s="10" t="b">
        <f t="shared" si="304"/>
        <v>0</v>
      </c>
      <c r="BJ616" s="10" t="b">
        <f t="shared" si="302"/>
        <v>0</v>
      </c>
    </row>
    <row r="617" spans="1:62" x14ac:dyDescent="0.35">
      <c r="A617" s="51"/>
      <c r="B617" s="28"/>
      <c r="C617" s="28" t="s">
        <v>4</v>
      </c>
      <c r="D617" s="28"/>
      <c r="E617" s="28" t="s">
        <v>4</v>
      </c>
      <c r="F617" s="28"/>
      <c r="G617" s="51" t="s">
        <v>4</v>
      </c>
      <c r="H617" s="28"/>
      <c r="I617" s="28" t="s">
        <v>4</v>
      </c>
      <c r="J617" s="28"/>
      <c r="K617" s="28" t="s">
        <v>4</v>
      </c>
      <c r="L617" s="28" t="s">
        <v>454</v>
      </c>
      <c r="M617" s="28"/>
      <c r="N617" s="28"/>
      <c r="O617" s="28" t="s">
        <v>4</v>
      </c>
      <c r="P617" s="51"/>
      <c r="Q617" s="28" t="s">
        <v>4</v>
      </c>
      <c r="R617" s="28"/>
      <c r="S617" s="28" t="s">
        <v>4</v>
      </c>
      <c r="T617" s="28"/>
      <c r="U617" s="28" t="s">
        <v>4</v>
      </c>
      <c r="V617" s="28"/>
      <c r="W617" s="28" t="s">
        <v>4</v>
      </c>
      <c r="X617" s="28"/>
      <c r="Y617" s="28" t="s">
        <v>4</v>
      </c>
      <c r="Z617" s="10" t="str">
        <f>IF(AND('Section 8'!$L$4=No,OR($BG617=FALSE,$BH617=FALSE)),Tab_NotReq,
IF(AND($A617="",$B617="",$D617="",$F617="",$H617="",$J617="",$P617="",$X617="",$AB617="",$AC617=""),"",
IF(COUNTIF($AB617:$BC617,Incomplete)&gt;=1,Incomplete_or_multiple_errors&amp;": "&amp;INDEX($AB$2:$BC$4,1,MATCH(Incomplete,$AB617:$BC617,0)),Complete)))</f>
        <v/>
      </c>
      <c r="AA617" s="27"/>
      <c r="AB617" s="10" t="str">
        <f t="shared" si="275"/>
        <v/>
      </c>
      <c r="AC617" s="10" t="str">
        <f>IF($AC$1=No,"",
IF(OR(BG617=FALSE,BH617=FALSE),"",
IF(AND(SUMPRODUCT(--(BI617:BI$1003=TRUE))=0,SUMPRODUCT(--(BJ617:BJ$1003=TRUE))=0),"",Incomplete)))</f>
        <v/>
      </c>
      <c r="AD617" s="10" t="str">
        <f t="shared" si="276"/>
        <v/>
      </c>
      <c r="AE617" s="10"/>
      <c r="AF617" s="10" t="str" cm="1">
        <f t="array" ref="AF617">IF(AF$1=No,"",IF(ISBLANK($A617)=TRUE,"",
IF(SUMPRODUCT(--('Section 11'!$C$4:$C$337=$A617))=0,Incomplete,Complete)))</f>
        <v/>
      </c>
      <c r="AG617" s="10" t="str">
        <f t="shared" si="277"/>
        <v/>
      </c>
      <c r="AH617" s="10" t="str">
        <f t="shared" si="278"/>
        <v/>
      </c>
      <c r="AI617" s="10" t="str">
        <f t="shared" si="279"/>
        <v/>
      </c>
      <c r="AJ617" s="10" t="str">
        <f t="shared" si="280"/>
        <v/>
      </c>
      <c r="AK617" s="10" t="str">
        <f t="shared" si="281"/>
        <v/>
      </c>
      <c r="AL617" s="10" t="str">
        <f t="shared" si="282"/>
        <v/>
      </c>
      <c r="AM617" s="10" t="str">
        <f t="shared" si="283"/>
        <v/>
      </c>
      <c r="AN617" s="10" t="str">
        <f t="shared" si="284"/>
        <v/>
      </c>
      <c r="AO617" s="10" t="str">
        <f t="shared" si="285"/>
        <v/>
      </c>
      <c r="AP617" s="10" t="str">
        <f t="shared" si="286"/>
        <v/>
      </c>
      <c r="AQ617" s="10" t="str">
        <f t="shared" si="287"/>
        <v/>
      </c>
      <c r="AR617" s="10" t="str">
        <f t="shared" si="288"/>
        <v/>
      </c>
      <c r="AS617" s="10" t="str">
        <f t="shared" si="289"/>
        <v/>
      </c>
      <c r="AT617" s="10" t="str">
        <f t="shared" si="290"/>
        <v/>
      </c>
      <c r="AU617" s="10" t="str">
        <f t="shared" si="291"/>
        <v/>
      </c>
      <c r="AV617" s="10" t="str">
        <f t="shared" si="292"/>
        <v/>
      </c>
      <c r="AW617" s="10" t="str">
        <f t="shared" si="293"/>
        <v/>
      </c>
      <c r="AX617" s="10" t="str">
        <f t="shared" si="294"/>
        <v/>
      </c>
      <c r="AY617" s="10" t="str">
        <f t="shared" si="295"/>
        <v/>
      </c>
      <c r="AZ617" s="10" t="str">
        <f t="shared" si="296"/>
        <v/>
      </c>
      <c r="BA617" s="10" t="str">
        <f t="shared" si="297"/>
        <v/>
      </c>
      <c r="BB617" s="10" t="str">
        <f t="shared" si="298"/>
        <v/>
      </c>
      <c r="BC617" s="10" t="str">
        <f t="shared" si="299"/>
        <v/>
      </c>
      <c r="BD617" s="10"/>
      <c r="BE617" s="10" t="str">
        <f t="shared" si="300"/>
        <v/>
      </c>
      <c r="BG617" s="10" t="b">
        <f t="shared" si="303"/>
        <v>1</v>
      </c>
      <c r="BH617" s="10" t="b">
        <f t="shared" si="301"/>
        <v>1</v>
      </c>
      <c r="BI617" s="10" t="b">
        <f t="shared" si="304"/>
        <v>0</v>
      </c>
      <c r="BJ617" s="10" t="b">
        <f t="shared" si="302"/>
        <v>0</v>
      </c>
    </row>
    <row r="618" spans="1:62" x14ac:dyDescent="0.35">
      <c r="A618" s="51"/>
      <c r="B618" s="28"/>
      <c r="C618" s="28" t="s">
        <v>4</v>
      </c>
      <c r="D618" s="28"/>
      <c r="E618" s="28" t="s">
        <v>4</v>
      </c>
      <c r="F618" s="28"/>
      <c r="G618" s="51" t="s">
        <v>4</v>
      </c>
      <c r="H618" s="28"/>
      <c r="I618" s="28" t="s">
        <v>4</v>
      </c>
      <c r="J618" s="28"/>
      <c r="K618" s="28" t="s">
        <v>4</v>
      </c>
      <c r="L618" s="28" t="s">
        <v>454</v>
      </c>
      <c r="M618" s="28"/>
      <c r="N618" s="28"/>
      <c r="O618" s="28" t="s">
        <v>4</v>
      </c>
      <c r="P618" s="51"/>
      <c r="Q618" s="28" t="s">
        <v>4</v>
      </c>
      <c r="R618" s="28"/>
      <c r="S618" s="28" t="s">
        <v>4</v>
      </c>
      <c r="T618" s="28"/>
      <c r="U618" s="28" t="s">
        <v>4</v>
      </c>
      <c r="V618" s="28"/>
      <c r="W618" s="28" t="s">
        <v>4</v>
      </c>
      <c r="X618" s="28"/>
      <c r="Y618" s="28" t="s">
        <v>4</v>
      </c>
      <c r="Z618" s="10" t="str">
        <f>IF(AND('Section 8'!$L$4=No,OR($BG618=FALSE,$BH618=FALSE)),Tab_NotReq,
IF(AND($A618="",$B618="",$D618="",$F618="",$H618="",$J618="",$P618="",$X618="",$AB618="",$AC618=""),"",
IF(COUNTIF($AB618:$BC618,Incomplete)&gt;=1,Incomplete_or_multiple_errors&amp;": "&amp;INDEX($AB$2:$BC$4,1,MATCH(Incomplete,$AB618:$BC618,0)),Complete)))</f>
        <v/>
      </c>
      <c r="AA618" s="27"/>
      <c r="AB618" s="10" t="str">
        <f t="shared" si="275"/>
        <v/>
      </c>
      <c r="AC618" s="10" t="str">
        <f>IF($AC$1=No,"",
IF(OR(BG618=FALSE,BH618=FALSE),"",
IF(AND(SUMPRODUCT(--(BI618:BI$1003=TRUE))=0,SUMPRODUCT(--(BJ618:BJ$1003=TRUE))=0),"",Incomplete)))</f>
        <v/>
      </c>
      <c r="AD618" s="10" t="str">
        <f t="shared" si="276"/>
        <v/>
      </c>
      <c r="AE618" s="10"/>
      <c r="AF618" s="10" t="str" cm="1">
        <f t="array" ref="AF618">IF(AF$1=No,"",IF(ISBLANK($A618)=TRUE,"",
IF(SUMPRODUCT(--('Section 11'!$C$4:$C$337=$A618))=0,Incomplete,Complete)))</f>
        <v/>
      </c>
      <c r="AG618" s="10" t="str">
        <f t="shared" si="277"/>
        <v/>
      </c>
      <c r="AH618" s="10" t="str">
        <f t="shared" si="278"/>
        <v/>
      </c>
      <c r="AI618" s="10" t="str">
        <f t="shared" si="279"/>
        <v/>
      </c>
      <c r="AJ618" s="10" t="str">
        <f t="shared" si="280"/>
        <v/>
      </c>
      <c r="AK618" s="10" t="str">
        <f t="shared" si="281"/>
        <v/>
      </c>
      <c r="AL618" s="10" t="str">
        <f t="shared" si="282"/>
        <v/>
      </c>
      <c r="AM618" s="10" t="str">
        <f t="shared" si="283"/>
        <v/>
      </c>
      <c r="AN618" s="10" t="str">
        <f t="shared" si="284"/>
        <v/>
      </c>
      <c r="AO618" s="10" t="str">
        <f t="shared" si="285"/>
        <v/>
      </c>
      <c r="AP618" s="10" t="str">
        <f t="shared" si="286"/>
        <v/>
      </c>
      <c r="AQ618" s="10" t="str">
        <f t="shared" si="287"/>
        <v/>
      </c>
      <c r="AR618" s="10" t="str">
        <f t="shared" si="288"/>
        <v/>
      </c>
      <c r="AS618" s="10" t="str">
        <f t="shared" si="289"/>
        <v/>
      </c>
      <c r="AT618" s="10" t="str">
        <f t="shared" si="290"/>
        <v/>
      </c>
      <c r="AU618" s="10" t="str">
        <f t="shared" si="291"/>
        <v/>
      </c>
      <c r="AV618" s="10" t="str">
        <f t="shared" si="292"/>
        <v/>
      </c>
      <c r="AW618" s="10" t="str">
        <f t="shared" si="293"/>
        <v/>
      </c>
      <c r="AX618" s="10" t="str">
        <f t="shared" si="294"/>
        <v/>
      </c>
      <c r="AY618" s="10" t="str">
        <f t="shared" si="295"/>
        <v/>
      </c>
      <c r="AZ618" s="10" t="str">
        <f t="shared" si="296"/>
        <v/>
      </c>
      <c r="BA618" s="10" t="str">
        <f t="shared" si="297"/>
        <v/>
      </c>
      <c r="BB618" s="10" t="str">
        <f t="shared" si="298"/>
        <v/>
      </c>
      <c r="BC618" s="10" t="str">
        <f t="shared" si="299"/>
        <v/>
      </c>
      <c r="BD618" s="10"/>
      <c r="BE618" s="10" t="str">
        <f t="shared" si="300"/>
        <v/>
      </c>
      <c r="BG618" s="10" t="b">
        <f t="shared" si="303"/>
        <v>1</v>
      </c>
      <c r="BH618" s="10" t="b">
        <f t="shared" si="301"/>
        <v>1</v>
      </c>
      <c r="BI618" s="10" t="b">
        <f t="shared" si="304"/>
        <v>0</v>
      </c>
      <c r="BJ618" s="10" t="b">
        <f t="shared" si="302"/>
        <v>0</v>
      </c>
    </row>
    <row r="619" spans="1:62" x14ac:dyDescent="0.35">
      <c r="A619" s="51"/>
      <c r="B619" s="28"/>
      <c r="C619" s="28" t="s">
        <v>4</v>
      </c>
      <c r="D619" s="28"/>
      <c r="E619" s="28" t="s">
        <v>4</v>
      </c>
      <c r="F619" s="28"/>
      <c r="G619" s="51" t="s">
        <v>4</v>
      </c>
      <c r="H619" s="28"/>
      <c r="I619" s="28" t="s">
        <v>4</v>
      </c>
      <c r="J619" s="28"/>
      <c r="K619" s="28" t="s">
        <v>4</v>
      </c>
      <c r="L619" s="28" t="s">
        <v>454</v>
      </c>
      <c r="M619" s="28"/>
      <c r="N619" s="28"/>
      <c r="O619" s="28" t="s">
        <v>4</v>
      </c>
      <c r="P619" s="51"/>
      <c r="Q619" s="28" t="s">
        <v>4</v>
      </c>
      <c r="R619" s="28"/>
      <c r="S619" s="28" t="s">
        <v>4</v>
      </c>
      <c r="T619" s="28"/>
      <c r="U619" s="28" t="s">
        <v>4</v>
      </c>
      <c r="V619" s="28"/>
      <c r="W619" s="28" t="s">
        <v>4</v>
      </c>
      <c r="X619" s="28"/>
      <c r="Y619" s="28" t="s">
        <v>4</v>
      </c>
      <c r="Z619" s="10" t="str">
        <f>IF(AND('Section 8'!$L$4=No,OR($BG619=FALSE,$BH619=FALSE)),Tab_NotReq,
IF(AND($A619="",$B619="",$D619="",$F619="",$H619="",$J619="",$P619="",$X619="",$AB619="",$AC619=""),"",
IF(COUNTIF($AB619:$BC619,Incomplete)&gt;=1,Incomplete_or_multiple_errors&amp;": "&amp;INDEX($AB$2:$BC$4,1,MATCH(Incomplete,$AB619:$BC619,0)),Complete)))</f>
        <v/>
      </c>
      <c r="AA619" s="27"/>
      <c r="AB619" s="10" t="str">
        <f t="shared" si="275"/>
        <v/>
      </c>
      <c r="AC619" s="10" t="str">
        <f>IF($AC$1=No,"",
IF(OR(BG619=FALSE,BH619=FALSE),"",
IF(AND(SUMPRODUCT(--(BI619:BI$1003=TRUE))=0,SUMPRODUCT(--(BJ619:BJ$1003=TRUE))=0),"",Incomplete)))</f>
        <v/>
      </c>
      <c r="AD619" s="10" t="str">
        <f t="shared" si="276"/>
        <v/>
      </c>
      <c r="AE619" s="10"/>
      <c r="AF619" s="10" t="str" cm="1">
        <f t="array" ref="AF619">IF(AF$1=No,"",IF(ISBLANK($A619)=TRUE,"",
IF(SUMPRODUCT(--('Section 11'!$C$4:$C$337=$A619))=0,Incomplete,Complete)))</f>
        <v/>
      </c>
      <c r="AG619" s="10" t="str">
        <f t="shared" si="277"/>
        <v/>
      </c>
      <c r="AH619" s="10" t="str">
        <f t="shared" si="278"/>
        <v/>
      </c>
      <c r="AI619" s="10" t="str">
        <f t="shared" si="279"/>
        <v/>
      </c>
      <c r="AJ619" s="10" t="str">
        <f t="shared" si="280"/>
        <v/>
      </c>
      <c r="AK619" s="10" t="str">
        <f t="shared" si="281"/>
        <v/>
      </c>
      <c r="AL619" s="10" t="str">
        <f t="shared" si="282"/>
        <v/>
      </c>
      <c r="AM619" s="10" t="str">
        <f t="shared" si="283"/>
        <v/>
      </c>
      <c r="AN619" s="10" t="str">
        <f t="shared" si="284"/>
        <v/>
      </c>
      <c r="AO619" s="10" t="str">
        <f t="shared" si="285"/>
        <v/>
      </c>
      <c r="AP619" s="10" t="str">
        <f t="shared" si="286"/>
        <v/>
      </c>
      <c r="AQ619" s="10" t="str">
        <f t="shared" si="287"/>
        <v/>
      </c>
      <c r="AR619" s="10" t="str">
        <f t="shared" si="288"/>
        <v/>
      </c>
      <c r="AS619" s="10" t="str">
        <f t="shared" si="289"/>
        <v/>
      </c>
      <c r="AT619" s="10" t="str">
        <f t="shared" si="290"/>
        <v/>
      </c>
      <c r="AU619" s="10" t="str">
        <f t="shared" si="291"/>
        <v/>
      </c>
      <c r="AV619" s="10" t="str">
        <f t="shared" si="292"/>
        <v/>
      </c>
      <c r="AW619" s="10" t="str">
        <f t="shared" si="293"/>
        <v/>
      </c>
      <c r="AX619" s="10" t="str">
        <f t="shared" si="294"/>
        <v/>
      </c>
      <c r="AY619" s="10" t="str">
        <f t="shared" si="295"/>
        <v/>
      </c>
      <c r="AZ619" s="10" t="str">
        <f t="shared" si="296"/>
        <v/>
      </c>
      <c r="BA619" s="10" t="str">
        <f t="shared" si="297"/>
        <v/>
      </c>
      <c r="BB619" s="10" t="str">
        <f t="shared" si="298"/>
        <v/>
      </c>
      <c r="BC619" s="10" t="str">
        <f t="shared" si="299"/>
        <v/>
      </c>
      <c r="BD619" s="10"/>
      <c r="BE619" s="10" t="str">
        <f t="shared" si="300"/>
        <v/>
      </c>
      <c r="BG619" s="10" t="b">
        <f t="shared" si="303"/>
        <v>1</v>
      </c>
      <c r="BH619" s="10" t="b">
        <f t="shared" si="301"/>
        <v>1</v>
      </c>
      <c r="BI619" s="10" t="b">
        <f t="shared" si="304"/>
        <v>0</v>
      </c>
      <c r="BJ619" s="10" t="b">
        <f t="shared" si="302"/>
        <v>0</v>
      </c>
    </row>
    <row r="620" spans="1:62" x14ac:dyDescent="0.35">
      <c r="A620" s="51"/>
      <c r="B620" s="28"/>
      <c r="C620" s="28" t="s">
        <v>4</v>
      </c>
      <c r="D620" s="28"/>
      <c r="E620" s="28" t="s">
        <v>4</v>
      </c>
      <c r="F620" s="28"/>
      <c r="G620" s="51" t="s">
        <v>4</v>
      </c>
      <c r="H620" s="28"/>
      <c r="I620" s="28" t="s">
        <v>4</v>
      </c>
      <c r="J620" s="28"/>
      <c r="K620" s="28" t="s">
        <v>4</v>
      </c>
      <c r="L620" s="28" t="s">
        <v>454</v>
      </c>
      <c r="M620" s="28"/>
      <c r="N620" s="28"/>
      <c r="O620" s="28" t="s">
        <v>4</v>
      </c>
      <c r="P620" s="51"/>
      <c r="Q620" s="28" t="s">
        <v>4</v>
      </c>
      <c r="R620" s="28"/>
      <c r="S620" s="28" t="s">
        <v>4</v>
      </c>
      <c r="T620" s="28"/>
      <c r="U620" s="28" t="s">
        <v>4</v>
      </c>
      <c r="V620" s="28"/>
      <c r="W620" s="28" t="s">
        <v>4</v>
      </c>
      <c r="X620" s="28"/>
      <c r="Y620" s="28" t="s">
        <v>4</v>
      </c>
      <c r="Z620" s="10" t="str">
        <f>IF(AND('Section 8'!$L$4=No,OR($BG620=FALSE,$BH620=FALSE)),Tab_NotReq,
IF(AND($A620="",$B620="",$D620="",$F620="",$H620="",$J620="",$P620="",$X620="",$AB620="",$AC620=""),"",
IF(COUNTIF($AB620:$BC620,Incomplete)&gt;=1,Incomplete_or_multiple_errors&amp;": "&amp;INDEX($AB$2:$BC$4,1,MATCH(Incomplete,$AB620:$BC620,0)),Complete)))</f>
        <v/>
      </c>
      <c r="AA620" s="27"/>
      <c r="AB620" s="10" t="str">
        <f t="shared" si="275"/>
        <v/>
      </c>
      <c r="AC620" s="10" t="str">
        <f>IF($AC$1=No,"",
IF(OR(BG620=FALSE,BH620=FALSE),"",
IF(AND(SUMPRODUCT(--(BI620:BI$1003=TRUE))=0,SUMPRODUCT(--(BJ620:BJ$1003=TRUE))=0),"",Incomplete)))</f>
        <v/>
      </c>
      <c r="AD620" s="10" t="str">
        <f t="shared" si="276"/>
        <v/>
      </c>
      <c r="AE620" s="10"/>
      <c r="AF620" s="10" t="str" cm="1">
        <f t="array" ref="AF620">IF(AF$1=No,"",IF(ISBLANK($A620)=TRUE,"",
IF(SUMPRODUCT(--('Section 11'!$C$4:$C$337=$A620))=0,Incomplete,Complete)))</f>
        <v/>
      </c>
      <c r="AG620" s="10" t="str">
        <f t="shared" si="277"/>
        <v/>
      </c>
      <c r="AH620" s="10" t="str">
        <f t="shared" si="278"/>
        <v/>
      </c>
      <c r="AI620" s="10" t="str">
        <f t="shared" si="279"/>
        <v/>
      </c>
      <c r="AJ620" s="10" t="str">
        <f t="shared" si="280"/>
        <v/>
      </c>
      <c r="AK620" s="10" t="str">
        <f t="shared" si="281"/>
        <v/>
      </c>
      <c r="AL620" s="10" t="str">
        <f t="shared" si="282"/>
        <v/>
      </c>
      <c r="AM620" s="10" t="str">
        <f t="shared" si="283"/>
        <v/>
      </c>
      <c r="AN620" s="10" t="str">
        <f t="shared" si="284"/>
        <v/>
      </c>
      <c r="AO620" s="10" t="str">
        <f t="shared" si="285"/>
        <v/>
      </c>
      <c r="AP620" s="10" t="str">
        <f t="shared" si="286"/>
        <v/>
      </c>
      <c r="AQ620" s="10" t="str">
        <f t="shared" si="287"/>
        <v/>
      </c>
      <c r="AR620" s="10" t="str">
        <f t="shared" si="288"/>
        <v/>
      </c>
      <c r="AS620" s="10" t="str">
        <f t="shared" si="289"/>
        <v/>
      </c>
      <c r="AT620" s="10" t="str">
        <f t="shared" si="290"/>
        <v/>
      </c>
      <c r="AU620" s="10" t="str">
        <f t="shared" si="291"/>
        <v/>
      </c>
      <c r="AV620" s="10" t="str">
        <f t="shared" si="292"/>
        <v/>
      </c>
      <c r="AW620" s="10" t="str">
        <f t="shared" si="293"/>
        <v/>
      </c>
      <c r="AX620" s="10" t="str">
        <f t="shared" si="294"/>
        <v/>
      </c>
      <c r="AY620" s="10" t="str">
        <f t="shared" si="295"/>
        <v/>
      </c>
      <c r="AZ620" s="10" t="str">
        <f t="shared" si="296"/>
        <v/>
      </c>
      <c r="BA620" s="10" t="str">
        <f t="shared" si="297"/>
        <v/>
      </c>
      <c r="BB620" s="10" t="str">
        <f t="shared" si="298"/>
        <v/>
      </c>
      <c r="BC620" s="10" t="str">
        <f t="shared" si="299"/>
        <v/>
      </c>
      <c r="BD620" s="10"/>
      <c r="BE620" s="10" t="str">
        <f t="shared" si="300"/>
        <v/>
      </c>
      <c r="BG620" s="10" t="b">
        <f t="shared" si="303"/>
        <v>1</v>
      </c>
      <c r="BH620" s="10" t="b">
        <f t="shared" si="301"/>
        <v>1</v>
      </c>
      <c r="BI620" s="10" t="b">
        <f t="shared" si="304"/>
        <v>0</v>
      </c>
      <c r="BJ620" s="10" t="b">
        <f t="shared" si="302"/>
        <v>0</v>
      </c>
    </row>
    <row r="621" spans="1:62" x14ac:dyDescent="0.35">
      <c r="A621" s="51"/>
      <c r="B621" s="28"/>
      <c r="C621" s="28" t="s">
        <v>4</v>
      </c>
      <c r="D621" s="28"/>
      <c r="E621" s="28" t="s">
        <v>4</v>
      </c>
      <c r="F621" s="28"/>
      <c r="G621" s="51" t="s">
        <v>4</v>
      </c>
      <c r="H621" s="28"/>
      <c r="I621" s="28" t="s">
        <v>4</v>
      </c>
      <c r="J621" s="28"/>
      <c r="K621" s="28" t="s">
        <v>4</v>
      </c>
      <c r="L621" s="28" t="s">
        <v>454</v>
      </c>
      <c r="M621" s="28"/>
      <c r="N621" s="28"/>
      <c r="O621" s="28" t="s">
        <v>4</v>
      </c>
      <c r="P621" s="51"/>
      <c r="Q621" s="28" t="s">
        <v>4</v>
      </c>
      <c r="R621" s="28"/>
      <c r="S621" s="28" t="s">
        <v>4</v>
      </c>
      <c r="T621" s="28"/>
      <c r="U621" s="28" t="s">
        <v>4</v>
      </c>
      <c r="V621" s="28"/>
      <c r="W621" s="28" t="s">
        <v>4</v>
      </c>
      <c r="X621" s="28"/>
      <c r="Y621" s="28" t="s">
        <v>4</v>
      </c>
      <c r="Z621" s="10" t="str">
        <f>IF(AND('Section 8'!$L$4=No,OR($BG621=FALSE,$BH621=FALSE)),Tab_NotReq,
IF(AND($A621="",$B621="",$D621="",$F621="",$H621="",$J621="",$P621="",$X621="",$AB621="",$AC621=""),"",
IF(COUNTIF($AB621:$BC621,Incomplete)&gt;=1,Incomplete_or_multiple_errors&amp;": "&amp;INDEX($AB$2:$BC$4,1,MATCH(Incomplete,$AB621:$BC621,0)),Complete)))</f>
        <v/>
      </c>
      <c r="AA621" s="27"/>
      <c r="AB621" s="10" t="str">
        <f t="shared" si="275"/>
        <v/>
      </c>
      <c r="AC621" s="10" t="str">
        <f>IF($AC$1=No,"",
IF(OR(BG621=FALSE,BH621=FALSE),"",
IF(AND(SUMPRODUCT(--(BI621:BI$1003=TRUE))=0,SUMPRODUCT(--(BJ621:BJ$1003=TRUE))=0),"",Incomplete)))</f>
        <v/>
      </c>
      <c r="AD621" s="10" t="str">
        <f t="shared" si="276"/>
        <v/>
      </c>
      <c r="AE621" s="10"/>
      <c r="AF621" s="10" t="str" cm="1">
        <f t="array" ref="AF621">IF(AF$1=No,"",IF(ISBLANK($A621)=TRUE,"",
IF(SUMPRODUCT(--('Section 11'!$C$4:$C$337=$A621))=0,Incomplete,Complete)))</f>
        <v/>
      </c>
      <c r="AG621" s="10" t="str">
        <f t="shared" si="277"/>
        <v/>
      </c>
      <c r="AH621" s="10" t="str">
        <f t="shared" si="278"/>
        <v/>
      </c>
      <c r="AI621" s="10" t="str">
        <f t="shared" si="279"/>
        <v/>
      </c>
      <c r="AJ621" s="10" t="str">
        <f t="shared" si="280"/>
        <v/>
      </c>
      <c r="AK621" s="10" t="str">
        <f t="shared" si="281"/>
        <v/>
      </c>
      <c r="AL621" s="10" t="str">
        <f t="shared" si="282"/>
        <v/>
      </c>
      <c r="AM621" s="10" t="str">
        <f t="shared" si="283"/>
        <v/>
      </c>
      <c r="AN621" s="10" t="str">
        <f t="shared" si="284"/>
        <v/>
      </c>
      <c r="AO621" s="10" t="str">
        <f t="shared" si="285"/>
        <v/>
      </c>
      <c r="AP621" s="10" t="str">
        <f t="shared" si="286"/>
        <v/>
      </c>
      <c r="AQ621" s="10" t="str">
        <f t="shared" si="287"/>
        <v/>
      </c>
      <c r="AR621" s="10" t="str">
        <f t="shared" si="288"/>
        <v/>
      </c>
      <c r="AS621" s="10" t="str">
        <f t="shared" si="289"/>
        <v/>
      </c>
      <c r="AT621" s="10" t="str">
        <f t="shared" si="290"/>
        <v/>
      </c>
      <c r="AU621" s="10" t="str">
        <f t="shared" si="291"/>
        <v/>
      </c>
      <c r="AV621" s="10" t="str">
        <f t="shared" si="292"/>
        <v/>
      </c>
      <c r="AW621" s="10" t="str">
        <f t="shared" si="293"/>
        <v/>
      </c>
      <c r="AX621" s="10" t="str">
        <f t="shared" si="294"/>
        <v/>
      </c>
      <c r="AY621" s="10" t="str">
        <f t="shared" si="295"/>
        <v/>
      </c>
      <c r="AZ621" s="10" t="str">
        <f t="shared" si="296"/>
        <v/>
      </c>
      <c r="BA621" s="10" t="str">
        <f t="shared" si="297"/>
        <v/>
      </c>
      <c r="BB621" s="10" t="str">
        <f t="shared" si="298"/>
        <v/>
      </c>
      <c r="BC621" s="10" t="str">
        <f t="shared" si="299"/>
        <v/>
      </c>
      <c r="BD621" s="10"/>
      <c r="BE621" s="10" t="str">
        <f t="shared" si="300"/>
        <v/>
      </c>
      <c r="BG621" s="10" t="b">
        <f t="shared" si="303"/>
        <v>1</v>
      </c>
      <c r="BH621" s="10" t="b">
        <f t="shared" si="301"/>
        <v>1</v>
      </c>
      <c r="BI621" s="10" t="b">
        <f t="shared" si="304"/>
        <v>0</v>
      </c>
      <c r="BJ621" s="10" t="b">
        <f t="shared" si="302"/>
        <v>0</v>
      </c>
    </row>
    <row r="622" spans="1:62" x14ac:dyDescent="0.35">
      <c r="A622" s="51"/>
      <c r="B622" s="28"/>
      <c r="C622" s="28" t="s">
        <v>4</v>
      </c>
      <c r="D622" s="28"/>
      <c r="E622" s="28" t="s">
        <v>4</v>
      </c>
      <c r="F622" s="28"/>
      <c r="G622" s="51" t="s">
        <v>4</v>
      </c>
      <c r="H622" s="28"/>
      <c r="I622" s="28" t="s">
        <v>4</v>
      </c>
      <c r="J622" s="28"/>
      <c r="K622" s="28" t="s">
        <v>4</v>
      </c>
      <c r="L622" s="28" t="s">
        <v>454</v>
      </c>
      <c r="M622" s="28"/>
      <c r="N622" s="28"/>
      <c r="O622" s="28" t="s">
        <v>4</v>
      </c>
      <c r="P622" s="51"/>
      <c r="Q622" s="28" t="s">
        <v>4</v>
      </c>
      <c r="R622" s="28"/>
      <c r="S622" s="28" t="s">
        <v>4</v>
      </c>
      <c r="T622" s="28"/>
      <c r="U622" s="28" t="s">
        <v>4</v>
      </c>
      <c r="V622" s="28"/>
      <c r="W622" s="28" t="s">
        <v>4</v>
      </c>
      <c r="X622" s="28"/>
      <c r="Y622" s="28" t="s">
        <v>4</v>
      </c>
      <c r="Z622" s="10" t="str">
        <f>IF(AND('Section 8'!$L$4=No,OR($BG622=FALSE,$BH622=FALSE)),Tab_NotReq,
IF(AND($A622="",$B622="",$D622="",$F622="",$H622="",$J622="",$P622="",$X622="",$AB622="",$AC622=""),"",
IF(COUNTIF($AB622:$BC622,Incomplete)&gt;=1,Incomplete_or_multiple_errors&amp;": "&amp;INDEX($AB$2:$BC$4,1,MATCH(Incomplete,$AB622:$BC622,0)),Complete)))</f>
        <v/>
      </c>
      <c r="AA622" s="27"/>
      <c r="AB622" s="10" t="str">
        <f t="shared" si="275"/>
        <v/>
      </c>
      <c r="AC622" s="10" t="str">
        <f>IF($AC$1=No,"",
IF(OR(BG622=FALSE,BH622=FALSE),"",
IF(AND(SUMPRODUCT(--(BI622:BI$1003=TRUE))=0,SUMPRODUCT(--(BJ622:BJ$1003=TRUE))=0),"",Incomplete)))</f>
        <v/>
      </c>
      <c r="AD622" s="10" t="str">
        <f t="shared" si="276"/>
        <v/>
      </c>
      <c r="AE622" s="10"/>
      <c r="AF622" s="10" t="str" cm="1">
        <f t="array" ref="AF622">IF(AF$1=No,"",IF(ISBLANK($A622)=TRUE,"",
IF(SUMPRODUCT(--('Section 11'!$C$4:$C$337=$A622))=0,Incomplete,Complete)))</f>
        <v/>
      </c>
      <c r="AG622" s="10" t="str">
        <f t="shared" si="277"/>
        <v/>
      </c>
      <c r="AH622" s="10" t="str">
        <f t="shared" si="278"/>
        <v/>
      </c>
      <c r="AI622" s="10" t="str">
        <f t="shared" si="279"/>
        <v/>
      </c>
      <c r="AJ622" s="10" t="str">
        <f t="shared" si="280"/>
        <v/>
      </c>
      <c r="AK622" s="10" t="str">
        <f t="shared" si="281"/>
        <v/>
      </c>
      <c r="AL622" s="10" t="str">
        <f t="shared" si="282"/>
        <v/>
      </c>
      <c r="AM622" s="10" t="str">
        <f t="shared" si="283"/>
        <v/>
      </c>
      <c r="AN622" s="10" t="str">
        <f t="shared" si="284"/>
        <v/>
      </c>
      <c r="AO622" s="10" t="str">
        <f t="shared" si="285"/>
        <v/>
      </c>
      <c r="AP622" s="10" t="str">
        <f t="shared" si="286"/>
        <v/>
      </c>
      <c r="AQ622" s="10" t="str">
        <f t="shared" si="287"/>
        <v/>
      </c>
      <c r="AR622" s="10" t="str">
        <f t="shared" si="288"/>
        <v/>
      </c>
      <c r="AS622" s="10" t="str">
        <f t="shared" si="289"/>
        <v/>
      </c>
      <c r="AT622" s="10" t="str">
        <f t="shared" si="290"/>
        <v/>
      </c>
      <c r="AU622" s="10" t="str">
        <f t="shared" si="291"/>
        <v/>
      </c>
      <c r="AV622" s="10" t="str">
        <f t="shared" si="292"/>
        <v/>
      </c>
      <c r="AW622" s="10" t="str">
        <f t="shared" si="293"/>
        <v/>
      </c>
      <c r="AX622" s="10" t="str">
        <f t="shared" si="294"/>
        <v/>
      </c>
      <c r="AY622" s="10" t="str">
        <f t="shared" si="295"/>
        <v/>
      </c>
      <c r="AZ622" s="10" t="str">
        <f t="shared" si="296"/>
        <v/>
      </c>
      <c r="BA622" s="10" t="str">
        <f t="shared" si="297"/>
        <v/>
      </c>
      <c r="BB622" s="10" t="str">
        <f t="shared" si="298"/>
        <v/>
      </c>
      <c r="BC622" s="10" t="str">
        <f t="shared" si="299"/>
        <v/>
      </c>
      <c r="BD622" s="10"/>
      <c r="BE622" s="10" t="str">
        <f t="shared" si="300"/>
        <v/>
      </c>
      <c r="BG622" s="10" t="b">
        <f t="shared" si="303"/>
        <v>1</v>
      </c>
      <c r="BH622" s="10" t="b">
        <f t="shared" si="301"/>
        <v>1</v>
      </c>
      <c r="BI622" s="10" t="b">
        <f t="shared" si="304"/>
        <v>0</v>
      </c>
      <c r="BJ622" s="10" t="b">
        <f t="shared" si="302"/>
        <v>0</v>
      </c>
    </row>
    <row r="623" spans="1:62" x14ac:dyDescent="0.35">
      <c r="A623" s="51"/>
      <c r="B623" s="28"/>
      <c r="C623" s="28" t="s">
        <v>4</v>
      </c>
      <c r="D623" s="28"/>
      <c r="E623" s="28" t="s">
        <v>4</v>
      </c>
      <c r="F623" s="28"/>
      <c r="G623" s="51" t="s">
        <v>4</v>
      </c>
      <c r="H623" s="28"/>
      <c r="I623" s="28" t="s">
        <v>4</v>
      </c>
      <c r="J623" s="28"/>
      <c r="K623" s="28" t="s">
        <v>4</v>
      </c>
      <c r="L623" s="28" t="s">
        <v>454</v>
      </c>
      <c r="M623" s="28"/>
      <c r="N623" s="28"/>
      <c r="O623" s="28" t="s">
        <v>4</v>
      </c>
      <c r="P623" s="51"/>
      <c r="Q623" s="28" t="s">
        <v>4</v>
      </c>
      <c r="R623" s="28"/>
      <c r="S623" s="28" t="s">
        <v>4</v>
      </c>
      <c r="T623" s="28"/>
      <c r="U623" s="28" t="s">
        <v>4</v>
      </c>
      <c r="V623" s="28"/>
      <c r="W623" s="28" t="s">
        <v>4</v>
      </c>
      <c r="X623" s="28"/>
      <c r="Y623" s="28" t="s">
        <v>4</v>
      </c>
      <c r="Z623" s="10" t="str">
        <f>IF(AND('Section 8'!$L$4=No,OR($BG623=FALSE,$BH623=FALSE)),Tab_NotReq,
IF(AND($A623="",$B623="",$D623="",$F623="",$H623="",$J623="",$P623="",$X623="",$AB623="",$AC623=""),"",
IF(COUNTIF($AB623:$BC623,Incomplete)&gt;=1,Incomplete_or_multiple_errors&amp;": "&amp;INDEX($AB$2:$BC$4,1,MATCH(Incomplete,$AB623:$BC623,0)),Complete)))</f>
        <v/>
      </c>
      <c r="AA623" s="27"/>
      <c r="AB623" s="10" t="str">
        <f t="shared" si="275"/>
        <v/>
      </c>
      <c r="AC623" s="10" t="str">
        <f>IF($AC$1=No,"",
IF(OR(BG623=FALSE,BH623=FALSE),"",
IF(AND(SUMPRODUCT(--(BI623:BI$1003=TRUE))=0,SUMPRODUCT(--(BJ623:BJ$1003=TRUE))=0),"",Incomplete)))</f>
        <v/>
      </c>
      <c r="AD623" s="10" t="str">
        <f t="shared" si="276"/>
        <v/>
      </c>
      <c r="AE623" s="10"/>
      <c r="AF623" s="10" t="str" cm="1">
        <f t="array" ref="AF623">IF(AF$1=No,"",IF(ISBLANK($A623)=TRUE,"",
IF(SUMPRODUCT(--('Section 11'!$C$4:$C$337=$A623))=0,Incomplete,Complete)))</f>
        <v/>
      </c>
      <c r="AG623" s="10" t="str">
        <f t="shared" si="277"/>
        <v/>
      </c>
      <c r="AH623" s="10" t="str">
        <f t="shared" si="278"/>
        <v/>
      </c>
      <c r="AI623" s="10" t="str">
        <f t="shared" si="279"/>
        <v/>
      </c>
      <c r="AJ623" s="10" t="str">
        <f t="shared" si="280"/>
        <v/>
      </c>
      <c r="AK623" s="10" t="str">
        <f t="shared" si="281"/>
        <v/>
      </c>
      <c r="AL623" s="10" t="str">
        <f t="shared" si="282"/>
        <v/>
      </c>
      <c r="AM623" s="10" t="str">
        <f t="shared" si="283"/>
        <v/>
      </c>
      <c r="AN623" s="10" t="str">
        <f t="shared" si="284"/>
        <v/>
      </c>
      <c r="AO623" s="10" t="str">
        <f t="shared" si="285"/>
        <v/>
      </c>
      <c r="AP623" s="10" t="str">
        <f t="shared" si="286"/>
        <v/>
      </c>
      <c r="AQ623" s="10" t="str">
        <f t="shared" si="287"/>
        <v/>
      </c>
      <c r="AR623" s="10" t="str">
        <f t="shared" si="288"/>
        <v/>
      </c>
      <c r="AS623" s="10" t="str">
        <f t="shared" si="289"/>
        <v/>
      </c>
      <c r="AT623" s="10" t="str">
        <f t="shared" si="290"/>
        <v/>
      </c>
      <c r="AU623" s="10" t="str">
        <f t="shared" si="291"/>
        <v/>
      </c>
      <c r="AV623" s="10" t="str">
        <f t="shared" si="292"/>
        <v/>
      </c>
      <c r="AW623" s="10" t="str">
        <f t="shared" si="293"/>
        <v/>
      </c>
      <c r="AX623" s="10" t="str">
        <f t="shared" si="294"/>
        <v/>
      </c>
      <c r="AY623" s="10" t="str">
        <f t="shared" si="295"/>
        <v/>
      </c>
      <c r="AZ623" s="10" t="str">
        <f t="shared" si="296"/>
        <v/>
      </c>
      <c r="BA623" s="10" t="str">
        <f t="shared" si="297"/>
        <v/>
      </c>
      <c r="BB623" s="10" t="str">
        <f t="shared" si="298"/>
        <v/>
      </c>
      <c r="BC623" s="10" t="str">
        <f t="shared" si="299"/>
        <v/>
      </c>
      <c r="BD623" s="10"/>
      <c r="BE623" s="10" t="str">
        <f t="shared" si="300"/>
        <v/>
      </c>
      <c r="BG623" s="10" t="b">
        <f t="shared" si="303"/>
        <v>1</v>
      </c>
      <c r="BH623" s="10" t="b">
        <f t="shared" si="301"/>
        <v>1</v>
      </c>
      <c r="BI623" s="10" t="b">
        <f t="shared" si="304"/>
        <v>0</v>
      </c>
      <c r="BJ623" s="10" t="b">
        <f t="shared" si="302"/>
        <v>0</v>
      </c>
    </row>
    <row r="624" spans="1:62" x14ac:dyDescent="0.35">
      <c r="A624" s="51"/>
      <c r="B624" s="28"/>
      <c r="C624" s="28" t="s">
        <v>4</v>
      </c>
      <c r="D624" s="28"/>
      <c r="E624" s="28" t="s">
        <v>4</v>
      </c>
      <c r="F624" s="28"/>
      <c r="G624" s="51" t="s">
        <v>4</v>
      </c>
      <c r="H624" s="28"/>
      <c r="I624" s="28" t="s">
        <v>4</v>
      </c>
      <c r="J624" s="28"/>
      <c r="K624" s="28" t="s">
        <v>4</v>
      </c>
      <c r="L624" s="28" t="s">
        <v>454</v>
      </c>
      <c r="M624" s="28"/>
      <c r="N624" s="28"/>
      <c r="O624" s="28" t="s">
        <v>4</v>
      </c>
      <c r="P624" s="51"/>
      <c r="Q624" s="28" t="s">
        <v>4</v>
      </c>
      <c r="R624" s="28"/>
      <c r="S624" s="28" t="s">
        <v>4</v>
      </c>
      <c r="T624" s="28"/>
      <c r="U624" s="28" t="s">
        <v>4</v>
      </c>
      <c r="V624" s="28"/>
      <c r="W624" s="28" t="s">
        <v>4</v>
      </c>
      <c r="X624" s="28"/>
      <c r="Y624" s="28" t="s">
        <v>4</v>
      </c>
      <c r="Z624" s="10" t="str">
        <f>IF(AND('Section 8'!$L$4=No,OR($BG624=FALSE,$BH624=FALSE)),Tab_NotReq,
IF(AND($A624="",$B624="",$D624="",$F624="",$H624="",$J624="",$P624="",$X624="",$AB624="",$AC624=""),"",
IF(COUNTIF($AB624:$BC624,Incomplete)&gt;=1,Incomplete_or_multiple_errors&amp;": "&amp;INDEX($AB$2:$BC$4,1,MATCH(Incomplete,$AB624:$BC624,0)),Complete)))</f>
        <v/>
      </c>
      <c r="AA624" s="27"/>
      <c r="AB624" s="10" t="str">
        <f t="shared" si="275"/>
        <v/>
      </c>
      <c r="AC624" s="10" t="str">
        <f>IF($AC$1=No,"",
IF(OR(BG624=FALSE,BH624=FALSE),"",
IF(AND(SUMPRODUCT(--(BI624:BI$1003=TRUE))=0,SUMPRODUCT(--(BJ624:BJ$1003=TRUE))=0),"",Incomplete)))</f>
        <v/>
      </c>
      <c r="AD624" s="10" t="str">
        <f t="shared" si="276"/>
        <v/>
      </c>
      <c r="AE624" s="10"/>
      <c r="AF624" s="10" t="str" cm="1">
        <f t="array" ref="AF624">IF(AF$1=No,"",IF(ISBLANK($A624)=TRUE,"",
IF(SUMPRODUCT(--('Section 11'!$C$4:$C$337=$A624))=0,Incomplete,Complete)))</f>
        <v/>
      </c>
      <c r="AG624" s="10" t="str">
        <f t="shared" si="277"/>
        <v/>
      </c>
      <c r="AH624" s="10" t="str">
        <f t="shared" si="278"/>
        <v/>
      </c>
      <c r="AI624" s="10" t="str">
        <f t="shared" si="279"/>
        <v/>
      </c>
      <c r="AJ624" s="10" t="str">
        <f t="shared" si="280"/>
        <v/>
      </c>
      <c r="AK624" s="10" t="str">
        <f t="shared" si="281"/>
        <v/>
      </c>
      <c r="AL624" s="10" t="str">
        <f t="shared" si="282"/>
        <v/>
      </c>
      <c r="AM624" s="10" t="str">
        <f t="shared" si="283"/>
        <v/>
      </c>
      <c r="AN624" s="10" t="str">
        <f t="shared" si="284"/>
        <v/>
      </c>
      <c r="AO624" s="10" t="str">
        <f t="shared" si="285"/>
        <v/>
      </c>
      <c r="AP624" s="10" t="str">
        <f t="shared" si="286"/>
        <v/>
      </c>
      <c r="AQ624" s="10" t="str">
        <f t="shared" si="287"/>
        <v/>
      </c>
      <c r="AR624" s="10" t="str">
        <f t="shared" si="288"/>
        <v/>
      </c>
      <c r="AS624" s="10" t="str">
        <f t="shared" si="289"/>
        <v/>
      </c>
      <c r="AT624" s="10" t="str">
        <f t="shared" si="290"/>
        <v/>
      </c>
      <c r="AU624" s="10" t="str">
        <f t="shared" si="291"/>
        <v/>
      </c>
      <c r="AV624" s="10" t="str">
        <f t="shared" si="292"/>
        <v/>
      </c>
      <c r="AW624" s="10" t="str">
        <f t="shared" si="293"/>
        <v/>
      </c>
      <c r="AX624" s="10" t="str">
        <f t="shared" si="294"/>
        <v/>
      </c>
      <c r="AY624" s="10" t="str">
        <f t="shared" si="295"/>
        <v/>
      </c>
      <c r="AZ624" s="10" t="str">
        <f t="shared" si="296"/>
        <v/>
      </c>
      <c r="BA624" s="10" t="str">
        <f t="shared" si="297"/>
        <v/>
      </c>
      <c r="BB624" s="10" t="str">
        <f t="shared" si="298"/>
        <v/>
      </c>
      <c r="BC624" s="10" t="str">
        <f t="shared" si="299"/>
        <v/>
      </c>
      <c r="BD624" s="10"/>
      <c r="BE624" s="10" t="str">
        <f t="shared" si="300"/>
        <v/>
      </c>
      <c r="BG624" s="10" t="b">
        <f t="shared" si="303"/>
        <v>1</v>
      </c>
      <c r="BH624" s="10" t="b">
        <f t="shared" si="301"/>
        <v>1</v>
      </c>
      <c r="BI624" s="10" t="b">
        <f t="shared" si="304"/>
        <v>0</v>
      </c>
      <c r="BJ624" s="10" t="b">
        <f t="shared" si="302"/>
        <v>0</v>
      </c>
    </row>
    <row r="625" spans="1:62" x14ac:dyDescent="0.35">
      <c r="A625" s="51"/>
      <c r="B625" s="28"/>
      <c r="C625" s="28" t="s">
        <v>4</v>
      </c>
      <c r="D625" s="28"/>
      <c r="E625" s="28" t="s">
        <v>4</v>
      </c>
      <c r="F625" s="28"/>
      <c r="G625" s="51" t="s">
        <v>4</v>
      </c>
      <c r="H625" s="28"/>
      <c r="I625" s="28" t="s">
        <v>4</v>
      </c>
      <c r="J625" s="28"/>
      <c r="K625" s="28" t="s">
        <v>4</v>
      </c>
      <c r="L625" s="28" t="s">
        <v>454</v>
      </c>
      <c r="M625" s="28"/>
      <c r="N625" s="28"/>
      <c r="O625" s="28" t="s">
        <v>4</v>
      </c>
      <c r="P625" s="51"/>
      <c r="Q625" s="28" t="s">
        <v>4</v>
      </c>
      <c r="R625" s="28"/>
      <c r="S625" s="28" t="s">
        <v>4</v>
      </c>
      <c r="T625" s="28"/>
      <c r="U625" s="28" t="s">
        <v>4</v>
      </c>
      <c r="V625" s="28"/>
      <c r="W625" s="28" t="s">
        <v>4</v>
      </c>
      <c r="X625" s="28"/>
      <c r="Y625" s="28" t="s">
        <v>4</v>
      </c>
      <c r="Z625" s="10" t="str">
        <f>IF(AND('Section 8'!$L$4=No,OR($BG625=FALSE,$BH625=FALSE)),Tab_NotReq,
IF(AND($A625="",$B625="",$D625="",$F625="",$H625="",$J625="",$P625="",$X625="",$AB625="",$AC625=""),"",
IF(COUNTIF($AB625:$BC625,Incomplete)&gt;=1,Incomplete_or_multiple_errors&amp;": "&amp;INDEX($AB$2:$BC$4,1,MATCH(Incomplete,$AB625:$BC625,0)),Complete)))</f>
        <v/>
      </c>
      <c r="AA625" s="27"/>
      <c r="AB625" s="10" t="str">
        <f t="shared" si="275"/>
        <v/>
      </c>
      <c r="AC625" s="10" t="str">
        <f>IF($AC$1=No,"",
IF(OR(BG625=FALSE,BH625=FALSE),"",
IF(AND(SUMPRODUCT(--(BI625:BI$1003=TRUE))=0,SUMPRODUCT(--(BJ625:BJ$1003=TRUE))=0),"",Incomplete)))</f>
        <v/>
      </c>
      <c r="AD625" s="10" t="str">
        <f t="shared" si="276"/>
        <v/>
      </c>
      <c r="AE625" s="10"/>
      <c r="AF625" s="10" t="str" cm="1">
        <f t="array" ref="AF625">IF(AF$1=No,"",IF(ISBLANK($A625)=TRUE,"",
IF(SUMPRODUCT(--('Section 11'!$C$4:$C$337=$A625))=0,Incomplete,Complete)))</f>
        <v/>
      </c>
      <c r="AG625" s="10" t="str">
        <f t="shared" si="277"/>
        <v/>
      </c>
      <c r="AH625" s="10" t="str">
        <f t="shared" si="278"/>
        <v/>
      </c>
      <c r="AI625" s="10" t="str">
        <f t="shared" si="279"/>
        <v/>
      </c>
      <c r="AJ625" s="10" t="str">
        <f t="shared" si="280"/>
        <v/>
      </c>
      <c r="AK625" s="10" t="str">
        <f t="shared" si="281"/>
        <v/>
      </c>
      <c r="AL625" s="10" t="str">
        <f t="shared" si="282"/>
        <v/>
      </c>
      <c r="AM625" s="10" t="str">
        <f t="shared" si="283"/>
        <v/>
      </c>
      <c r="AN625" s="10" t="str">
        <f t="shared" si="284"/>
        <v/>
      </c>
      <c r="AO625" s="10" t="str">
        <f t="shared" si="285"/>
        <v/>
      </c>
      <c r="AP625" s="10" t="str">
        <f t="shared" si="286"/>
        <v/>
      </c>
      <c r="AQ625" s="10" t="str">
        <f t="shared" si="287"/>
        <v/>
      </c>
      <c r="AR625" s="10" t="str">
        <f t="shared" si="288"/>
        <v/>
      </c>
      <c r="AS625" s="10" t="str">
        <f t="shared" si="289"/>
        <v/>
      </c>
      <c r="AT625" s="10" t="str">
        <f t="shared" si="290"/>
        <v/>
      </c>
      <c r="AU625" s="10" t="str">
        <f t="shared" si="291"/>
        <v/>
      </c>
      <c r="AV625" s="10" t="str">
        <f t="shared" si="292"/>
        <v/>
      </c>
      <c r="AW625" s="10" t="str">
        <f t="shared" si="293"/>
        <v/>
      </c>
      <c r="AX625" s="10" t="str">
        <f t="shared" si="294"/>
        <v/>
      </c>
      <c r="AY625" s="10" t="str">
        <f t="shared" si="295"/>
        <v/>
      </c>
      <c r="AZ625" s="10" t="str">
        <f t="shared" si="296"/>
        <v/>
      </c>
      <c r="BA625" s="10" t="str">
        <f t="shared" si="297"/>
        <v/>
      </c>
      <c r="BB625" s="10" t="str">
        <f t="shared" si="298"/>
        <v/>
      </c>
      <c r="BC625" s="10" t="str">
        <f t="shared" si="299"/>
        <v/>
      </c>
      <c r="BD625" s="10"/>
      <c r="BE625" s="10" t="str">
        <f t="shared" si="300"/>
        <v/>
      </c>
      <c r="BG625" s="10" t="b">
        <f t="shared" si="303"/>
        <v>1</v>
      </c>
      <c r="BH625" s="10" t="b">
        <f t="shared" si="301"/>
        <v>1</v>
      </c>
      <c r="BI625" s="10" t="b">
        <f t="shared" si="304"/>
        <v>0</v>
      </c>
      <c r="BJ625" s="10" t="b">
        <f t="shared" si="302"/>
        <v>0</v>
      </c>
    </row>
    <row r="626" spans="1:62" x14ac:dyDescent="0.35">
      <c r="A626" s="51"/>
      <c r="B626" s="28"/>
      <c r="C626" s="28" t="s">
        <v>4</v>
      </c>
      <c r="D626" s="28"/>
      <c r="E626" s="28" t="s">
        <v>4</v>
      </c>
      <c r="F626" s="28"/>
      <c r="G626" s="51" t="s">
        <v>4</v>
      </c>
      <c r="H626" s="28"/>
      <c r="I626" s="28" t="s">
        <v>4</v>
      </c>
      <c r="J626" s="28"/>
      <c r="K626" s="28" t="s">
        <v>4</v>
      </c>
      <c r="L626" s="28" t="s">
        <v>454</v>
      </c>
      <c r="M626" s="28"/>
      <c r="N626" s="28"/>
      <c r="O626" s="28" t="s">
        <v>4</v>
      </c>
      <c r="P626" s="51"/>
      <c r="Q626" s="28" t="s">
        <v>4</v>
      </c>
      <c r="R626" s="28"/>
      <c r="S626" s="28" t="s">
        <v>4</v>
      </c>
      <c r="T626" s="28"/>
      <c r="U626" s="28" t="s">
        <v>4</v>
      </c>
      <c r="V626" s="28"/>
      <c r="W626" s="28" t="s">
        <v>4</v>
      </c>
      <c r="X626" s="28"/>
      <c r="Y626" s="28" t="s">
        <v>4</v>
      </c>
      <c r="Z626" s="10" t="str">
        <f>IF(AND('Section 8'!$L$4=No,OR($BG626=FALSE,$BH626=FALSE)),Tab_NotReq,
IF(AND($A626="",$B626="",$D626="",$F626="",$H626="",$J626="",$P626="",$X626="",$AB626="",$AC626=""),"",
IF(COUNTIF($AB626:$BC626,Incomplete)&gt;=1,Incomplete_or_multiple_errors&amp;": "&amp;INDEX($AB$2:$BC$4,1,MATCH(Incomplete,$AB626:$BC626,0)),Complete)))</f>
        <v/>
      </c>
      <c r="AA626" s="27"/>
      <c r="AB626" s="10" t="str">
        <f t="shared" si="275"/>
        <v/>
      </c>
      <c r="AC626" s="10" t="str">
        <f>IF($AC$1=No,"",
IF(OR(BG626=FALSE,BH626=FALSE),"",
IF(AND(SUMPRODUCT(--(BI626:BI$1003=TRUE))=0,SUMPRODUCT(--(BJ626:BJ$1003=TRUE))=0),"",Incomplete)))</f>
        <v/>
      </c>
      <c r="AD626" s="10" t="str">
        <f t="shared" si="276"/>
        <v/>
      </c>
      <c r="AE626" s="10"/>
      <c r="AF626" s="10" t="str" cm="1">
        <f t="array" ref="AF626">IF(AF$1=No,"",IF(ISBLANK($A626)=TRUE,"",
IF(SUMPRODUCT(--('Section 11'!$C$4:$C$337=$A626))=0,Incomplete,Complete)))</f>
        <v/>
      </c>
      <c r="AG626" s="10" t="str">
        <f t="shared" si="277"/>
        <v/>
      </c>
      <c r="AH626" s="10" t="str">
        <f t="shared" si="278"/>
        <v/>
      </c>
      <c r="AI626" s="10" t="str">
        <f t="shared" si="279"/>
        <v/>
      </c>
      <c r="AJ626" s="10" t="str">
        <f t="shared" si="280"/>
        <v/>
      </c>
      <c r="AK626" s="10" t="str">
        <f t="shared" si="281"/>
        <v/>
      </c>
      <c r="AL626" s="10" t="str">
        <f t="shared" si="282"/>
        <v/>
      </c>
      <c r="AM626" s="10" t="str">
        <f t="shared" si="283"/>
        <v/>
      </c>
      <c r="AN626" s="10" t="str">
        <f t="shared" si="284"/>
        <v/>
      </c>
      <c r="AO626" s="10" t="str">
        <f t="shared" si="285"/>
        <v/>
      </c>
      <c r="AP626" s="10" t="str">
        <f t="shared" si="286"/>
        <v/>
      </c>
      <c r="AQ626" s="10" t="str">
        <f t="shared" si="287"/>
        <v/>
      </c>
      <c r="AR626" s="10" t="str">
        <f t="shared" si="288"/>
        <v/>
      </c>
      <c r="AS626" s="10" t="str">
        <f t="shared" si="289"/>
        <v/>
      </c>
      <c r="AT626" s="10" t="str">
        <f t="shared" si="290"/>
        <v/>
      </c>
      <c r="AU626" s="10" t="str">
        <f t="shared" si="291"/>
        <v/>
      </c>
      <c r="AV626" s="10" t="str">
        <f t="shared" si="292"/>
        <v/>
      </c>
      <c r="AW626" s="10" t="str">
        <f t="shared" si="293"/>
        <v/>
      </c>
      <c r="AX626" s="10" t="str">
        <f t="shared" si="294"/>
        <v/>
      </c>
      <c r="AY626" s="10" t="str">
        <f t="shared" si="295"/>
        <v/>
      </c>
      <c r="AZ626" s="10" t="str">
        <f t="shared" si="296"/>
        <v/>
      </c>
      <c r="BA626" s="10" t="str">
        <f t="shared" si="297"/>
        <v/>
      </c>
      <c r="BB626" s="10" t="str">
        <f t="shared" si="298"/>
        <v/>
      </c>
      <c r="BC626" s="10" t="str">
        <f t="shared" si="299"/>
        <v/>
      </c>
      <c r="BD626" s="10"/>
      <c r="BE626" s="10" t="str">
        <f t="shared" si="300"/>
        <v/>
      </c>
      <c r="BG626" s="10" t="b">
        <f t="shared" si="303"/>
        <v>1</v>
      </c>
      <c r="BH626" s="10" t="b">
        <f t="shared" si="301"/>
        <v>1</v>
      </c>
      <c r="BI626" s="10" t="b">
        <f t="shared" si="304"/>
        <v>0</v>
      </c>
      <c r="BJ626" s="10" t="b">
        <f t="shared" si="302"/>
        <v>0</v>
      </c>
    </row>
    <row r="627" spans="1:62" x14ac:dyDescent="0.35">
      <c r="A627" s="51"/>
      <c r="B627" s="28"/>
      <c r="C627" s="28" t="s">
        <v>4</v>
      </c>
      <c r="D627" s="28"/>
      <c r="E627" s="28" t="s">
        <v>4</v>
      </c>
      <c r="F627" s="28"/>
      <c r="G627" s="51" t="s">
        <v>4</v>
      </c>
      <c r="H627" s="28"/>
      <c r="I627" s="28" t="s">
        <v>4</v>
      </c>
      <c r="J627" s="28"/>
      <c r="K627" s="28" t="s">
        <v>4</v>
      </c>
      <c r="L627" s="28" t="s">
        <v>454</v>
      </c>
      <c r="M627" s="28"/>
      <c r="N627" s="28"/>
      <c r="O627" s="28" t="s">
        <v>4</v>
      </c>
      <c r="P627" s="51"/>
      <c r="Q627" s="28" t="s">
        <v>4</v>
      </c>
      <c r="R627" s="28"/>
      <c r="S627" s="28" t="s">
        <v>4</v>
      </c>
      <c r="T627" s="28"/>
      <c r="U627" s="28" t="s">
        <v>4</v>
      </c>
      <c r="V627" s="28"/>
      <c r="W627" s="28" t="s">
        <v>4</v>
      </c>
      <c r="X627" s="28"/>
      <c r="Y627" s="28" t="s">
        <v>4</v>
      </c>
      <c r="Z627" s="10" t="str">
        <f>IF(AND('Section 8'!$L$4=No,OR($BG627=FALSE,$BH627=FALSE)),Tab_NotReq,
IF(AND($A627="",$B627="",$D627="",$F627="",$H627="",$J627="",$P627="",$X627="",$AB627="",$AC627=""),"",
IF(COUNTIF($AB627:$BC627,Incomplete)&gt;=1,Incomplete_or_multiple_errors&amp;": "&amp;INDEX($AB$2:$BC$4,1,MATCH(Incomplete,$AB627:$BC627,0)),Complete)))</f>
        <v/>
      </c>
      <c r="AA627" s="27"/>
      <c r="AB627" s="10" t="str">
        <f t="shared" si="275"/>
        <v/>
      </c>
      <c r="AC627" s="10" t="str">
        <f>IF($AC$1=No,"",
IF(OR(BG627=FALSE,BH627=FALSE),"",
IF(AND(SUMPRODUCT(--(BI627:BI$1003=TRUE))=0,SUMPRODUCT(--(BJ627:BJ$1003=TRUE))=0),"",Incomplete)))</f>
        <v/>
      </c>
      <c r="AD627" s="10" t="str">
        <f t="shared" si="276"/>
        <v/>
      </c>
      <c r="AE627" s="10"/>
      <c r="AF627" s="10" t="str" cm="1">
        <f t="array" ref="AF627">IF(AF$1=No,"",IF(ISBLANK($A627)=TRUE,"",
IF(SUMPRODUCT(--('Section 11'!$C$4:$C$337=$A627))=0,Incomplete,Complete)))</f>
        <v/>
      </c>
      <c r="AG627" s="10" t="str">
        <f t="shared" si="277"/>
        <v/>
      </c>
      <c r="AH627" s="10" t="str">
        <f t="shared" si="278"/>
        <v/>
      </c>
      <c r="AI627" s="10" t="str">
        <f t="shared" si="279"/>
        <v/>
      </c>
      <c r="AJ627" s="10" t="str">
        <f t="shared" si="280"/>
        <v/>
      </c>
      <c r="AK627" s="10" t="str">
        <f t="shared" si="281"/>
        <v/>
      </c>
      <c r="AL627" s="10" t="str">
        <f t="shared" si="282"/>
        <v/>
      </c>
      <c r="AM627" s="10" t="str">
        <f t="shared" si="283"/>
        <v/>
      </c>
      <c r="AN627" s="10" t="str">
        <f t="shared" si="284"/>
        <v/>
      </c>
      <c r="AO627" s="10" t="str">
        <f t="shared" si="285"/>
        <v/>
      </c>
      <c r="AP627" s="10" t="str">
        <f t="shared" si="286"/>
        <v/>
      </c>
      <c r="AQ627" s="10" t="str">
        <f t="shared" si="287"/>
        <v/>
      </c>
      <c r="AR627" s="10" t="str">
        <f t="shared" si="288"/>
        <v/>
      </c>
      <c r="AS627" s="10" t="str">
        <f t="shared" si="289"/>
        <v/>
      </c>
      <c r="AT627" s="10" t="str">
        <f t="shared" si="290"/>
        <v/>
      </c>
      <c r="AU627" s="10" t="str">
        <f t="shared" si="291"/>
        <v/>
      </c>
      <c r="AV627" s="10" t="str">
        <f t="shared" si="292"/>
        <v/>
      </c>
      <c r="AW627" s="10" t="str">
        <f t="shared" si="293"/>
        <v/>
      </c>
      <c r="AX627" s="10" t="str">
        <f t="shared" si="294"/>
        <v/>
      </c>
      <c r="AY627" s="10" t="str">
        <f t="shared" si="295"/>
        <v/>
      </c>
      <c r="AZ627" s="10" t="str">
        <f t="shared" si="296"/>
        <v/>
      </c>
      <c r="BA627" s="10" t="str">
        <f t="shared" si="297"/>
        <v/>
      </c>
      <c r="BB627" s="10" t="str">
        <f t="shared" si="298"/>
        <v/>
      </c>
      <c r="BC627" s="10" t="str">
        <f t="shared" si="299"/>
        <v/>
      </c>
      <c r="BD627" s="10"/>
      <c r="BE627" s="10" t="str">
        <f t="shared" si="300"/>
        <v/>
      </c>
      <c r="BG627" s="10" t="b">
        <f t="shared" si="303"/>
        <v>1</v>
      </c>
      <c r="BH627" s="10" t="b">
        <f t="shared" si="301"/>
        <v>1</v>
      </c>
      <c r="BI627" s="10" t="b">
        <f t="shared" si="304"/>
        <v>0</v>
      </c>
      <c r="BJ627" s="10" t="b">
        <f t="shared" si="302"/>
        <v>0</v>
      </c>
    </row>
    <row r="628" spans="1:62" x14ac:dyDescent="0.35">
      <c r="A628" s="51"/>
      <c r="B628" s="28"/>
      <c r="C628" s="28" t="s">
        <v>4</v>
      </c>
      <c r="D628" s="28"/>
      <c r="E628" s="28" t="s">
        <v>4</v>
      </c>
      <c r="F628" s="28"/>
      <c r="G628" s="51" t="s">
        <v>4</v>
      </c>
      <c r="H628" s="28"/>
      <c r="I628" s="28" t="s">
        <v>4</v>
      </c>
      <c r="J628" s="28"/>
      <c r="K628" s="28" t="s">
        <v>4</v>
      </c>
      <c r="L628" s="28" t="s">
        <v>454</v>
      </c>
      <c r="M628" s="28"/>
      <c r="N628" s="28"/>
      <c r="O628" s="28" t="s">
        <v>4</v>
      </c>
      <c r="P628" s="51"/>
      <c r="Q628" s="28" t="s">
        <v>4</v>
      </c>
      <c r="R628" s="28"/>
      <c r="S628" s="28" t="s">
        <v>4</v>
      </c>
      <c r="T628" s="28"/>
      <c r="U628" s="28" t="s">
        <v>4</v>
      </c>
      <c r="V628" s="28"/>
      <c r="W628" s="28" t="s">
        <v>4</v>
      </c>
      <c r="X628" s="28"/>
      <c r="Y628" s="28" t="s">
        <v>4</v>
      </c>
      <c r="Z628" s="10" t="str">
        <f>IF(AND('Section 8'!$L$4=No,OR($BG628=FALSE,$BH628=FALSE)),Tab_NotReq,
IF(AND($A628="",$B628="",$D628="",$F628="",$H628="",$J628="",$P628="",$X628="",$AB628="",$AC628=""),"",
IF(COUNTIF($AB628:$BC628,Incomplete)&gt;=1,Incomplete_or_multiple_errors&amp;": "&amp;INDEX($AB$2:$BC$4,1,MATCH(Incomplete,$AB628:$BC628,0)),Complete)))</f>
        <v/>
      </c>
      <c r="AA628" s="27"/>
      <c r="AB628" s="10" t="str">
        <f t="shared" si="275"/>
        <v/>
      </c>
      <c r="AC628" s="10" t="str">
        <f>IF($AC$1=No,"",
IF(OR(BG628=FALSE,BH628=FALSE),"",
IF(AND(SUMPRODUCT(--(BI628:BI$1003=TRUE))=0,SUMPRODUCT(--(BJ628:BJ$1003=TRUE))=0),"",Incomplete)))</f>
        <v/>
      </c>
      <c r="AD628" s="10" t="str">
        <f t="shared" si="276"/>
        <v/>
      </c>
      <c r="AE628" s="10"/>
      <c r="AF628" s="10" t="str" cm="1">
        <f t="array" ref="AF628">IF(AF$1=No,"",IF(ISBLANK($A628)=TRUE,"",
IF(SUMPRODUCT(--('Section 11'!$C$4:$C$337=$A628))=0,Incomplete,Complete)))</f>
        <v/>
      </c>
      <c r="AG628" s="10" t="str">
        <f t="shared" si="277"/>
        <v/>
      </c>
      <c r="AH628" s="10" t="str">
        <f t="shared" si="278"/>
        <v/>
      </c>
      <c r="AI628" s="10" t="str">
        <f t="shared" si="279"/>
        <v/>
      </c>
      <c r="AJ628" s="10" t="str">
        <f t="shared" si="280"/>
        <v/>
      </c>
      <c r="AK628" s="10" t="str">
        <f t="shared" si="281"/>
        <v/>
      </c>
      <c r="AL628" s="10" t="str">
        <f t="shared" si="282"/>
        <v/>
      </c>
      <c r="AM628" s="10" t="str">
        <f t="shared" si="283"/>
        <v/>
      </c>
      <c r="AN628" s="10" t="str">
        <f t="shared" si="284"/>
        <v/>
      </c>
      <c r="AO628" s="10" t="str">
        <f t="shared" si="285"/>
        <v/>
      </c>
      <c r="AP628" s="10" t="str">
        <f t="shared" si="286"/>
        <v/>
      </c>
      <c r="AQ628" s="10" t="str">
        <f t="shared" si="287"/>
        <v/>
      </c>
      <c r="AR628" s="10" t="str">
        <f t="shared" si="288"/>
        <v/>
      </c>
      <c r="AS628" s="10" t="str">
        <f t="shared" si="289"/>
        <v/>
      </c>
      <c r="AT628" s="10" t="str">
        <f t="shared" si="290"/>
        <v/>
      </c>
      <c r="AU628" s="10" t="str">
        <f t="shared" si="291"/>
        <v/>
      </c>
      <c r="AV628" s="10" t="str">
        <f t="shared" si="292"/>
        <v/>
      </c>
      <c r="AW628" s="10" t="str">
        <f t="shared" si="293"/>
        <v/>
      </c>
      <c r="AX628" s="10" t="str">
        <f t="shared" si="294"/>
        <v/>
      </c>
      <c r="AY628" s="10" t="str">
        <f t="shared" si="295"/>
        <v/>
      </c>
      <c r="AZ628" s="10" t="str">
        <f t="shared" si="296"/>
        <v/>
      </c>
      <c r="BA628" s="10" t="str">
        <f t="shared" si="297"/>
        <v/>
      </c>
      <c r="BB628" s="10" t="str">
        <f t="shared" si="298"/>
        <v/>
      </c>
      <c r="BC628" s="10" t="str">
        <f t="shared" si="299"/>
        <v/>
      </c>
      <c r="BD628" s="10"/>
      <c r="BE628" s="10" t="str">
        <f t="shared" si="300"/>
        <v/>
      </c>
      <c r="BG628" s="10" t="b">
        <f t="shared" si="303"/>
        <v>1</v>
      </c>
      <c r="BH628" s="10" t="b">
        <f t="shared" si="301"/>
        <v>1</v>
      </c>
      <c r="BI628" s="10" t="b">
        <f t="shared" si="304"/>
        <v>0</v>
      </c>
      <c r="BJ628" s="10" t="b">
        <f t="shared" si="302"/>
        <v>0</v>
      </c>
    </row>
    <row r="629" spans="1:62" x14ac:dyDescent="0.35">
      <c r="A629" s="51"/>
      <c r="B629" s="28"/>
      <c r="C629" s="28" t="s">
        <v>4</v>
      </c>
      <c r="D629" s="28"/>
      <c r="E629" s="28" t="s">
        <v>4</v>
      </c>
      <c r="F629" s="28"/>
      <c r="G629" s="51" t="s">
        <v>4</v>
      </c>
      <c r="H629" s="28"/>
      <c r="I629" s="28" t="s">
        <v>4</v>
      </c>
      <c r="J629" s="28"/>
      <c r="K629" s="28" t="s">
        <v>4</v>
      </c>
      <c r="L629" s="28" t="s">
        <v>454</v>
      </c>
      <c r="M629" s="28"/>
      <c r="N629" s="28"/>
      <c r="O629" s="28" t="s">
        <v>4</v>
      </c>
      <c r="P629" s="51"/>
      <c r="Q629" s="28" t="s">
        <v>4</v>
      </c>
      <c r="R629" s="28"/>
      <c r="S629" s="28" t="s">
        <v>4</v>
      </c>
      <c r="T629" s="28"/>
      <c r="U629" s="28" t="s">
        <v>4</v>
      </c>
      <c r="V629" s="28"/>
      <c r="W629" s="28" t="s">
        <v>4</v>
      </c>
      <c r="X629" s="28"/>
      <c r="Y629" s="28" t="s">
        <v>4</v>
      </c>
      <c r="Z629" s="10" t="str">
        <f>IF(AND('Section 8'!$L$4=No,OR($BG629=FALSE,$BH629=FALSE)),Tab_NotReq,
IF(AND($A629="",$B629="",$D629="",$F629="",$H629="",$J629="",$P629="",$X629="",$AB629="",$AC629=""),"",
IF(COUNTIF($AB629:$BC629,Incomplete)&gt;=1,Incomplete_or_multiple_errors&amp;": "&amp;INDEX($AB$2:$BC$4,1,MATCH(Incomplete,$AB629:$BC629,0)),Complete)))</f>
        <v/>
      </c>
      <c r="AA629" s="27"/>
      <c r="AB629" s="10" t="str">
        <f t="shared" si="275"/>
        <v/>
      </c>
      <c r="AC629" s="10" t="str">
        <f>IF($AC$1=No,"",
IF(OR(BG629=FALSE,BH629=FALSE),"",
IF(AND(SUMPRODUCT(--(BI629:BI$1003=TRUE))=0,SUMPRODUCT(--(BJ629:BJ$1003=TRUE))=0),"",Incomplete)))</f>
        <v/>
      </c>
      <c r="AD629" s="10" t="str">
        <f t="shared" si="276"/>
        <v/>
      </c>
      <c r="AE629" s="10"/>
      <c r="AF629" s="10" t="str" cm="1">
        <f t="array" ref="AF629">IF(AF$1=No,"",IF(ISBLANK($A629)=TRUE,"",
IF(SUMPRODUCT(--('Section 11'!$C$4:$C$337=$A629))=0,Incomplete,Complete)))</f>
        <v/>
      </c>
      <c r="AG629" s="10" t="str">
        <f t="shared" si="277"/>
        <v/>
      </c>
      <c r="AH629" s="10" t="str">
        <f t="shared" si="278"/>
        <v/>
      </c>
      <c r="AI629" s="10" t="str">
        <f t="shared" si="279"/>
        <v/>
      </c>
      <c r="AJ629" s="10" t="str">
        <f t="shared" si="280"/>
        <v/>
      </c>
      <c r="AK629" s="10" t="str">
        <f t="shared" si="281"/>
        <v/>
      </c>
      <c r="AL629" s="10" t="str">
        <f t="shared" si="282"/>
        <v/>
      </c>
      <c r="AM629" s="10" t="str">
        <f t="shared" si="283"/>
        <v/>
      </c>
      <c r="AN629" s="10" t="str">
        <f t="shared" si="284"/>
        <v/>
      </c>
      <c r="AO629" s="10" t="str">
        <f t="shared" si="285"/>
        <v/>
      </c>
      <c r="AP629" s="10" t="str">
        <f t="shared" si="286"/>
        <v/>
      </c>
      <c r="AQ629" s="10" t="str">
        <f t="shared" si="287"/>
        <v/>
      </c>
      <c r="AR629" s="10" t="str">
        <f t="shared" si="288"/>
        <v/>
      </c>
      <c r="AS629" s="10" t="str">
        <f t="shared" si="289"/>
        <v/>
      </c>
      <c r="AT629" s="10" t="str">
        <f t="shared" si="290"/>
        <v/>
      </c>
      <c r="AU629" s="10" t="str">
        <f t="shared" si="291"/>
        <v/>
      </c>
      <c r="AV629" s="10" t="str">
        <f t="shared" si="292"/>
        <v/>
      </c>
      <c r="AW629" s="10" t="str">
        <f t="shared" si="293"/>
        <v/>
      </c>
      <c r="AX629" s="10" t="str">
        <f t="shared" si="294"/>
        <v/>
      </c>
      <c r="AY629" s="10" t="str">
        <f t="shared" si="295"/>
        <v/>
      </c>
      <c r="AZ629" s="10" t="str">
        <f t="shared" si="296"/>
        <v/>
      </c>
      <c r="BA629" s="10" t="str">
        <f t="shared" si="297"/>
        <v/>
      </c>
      <c r="BB629" s="10" t="str">
        <f t="shared" si="298"/>
        <v/>
      </c>
      <c r="BC629" s="10" t="str">
        <f t="shared" si="299"/>
        <v/>
      </c>
      <c r="BD629" s="10"/>
      <c r="BE629" s="10" t="str">
        <f t="shared" si="300"/>
        <v/>
      </c>
      <c r="BG629" s="10" t="b">
        <f t="shared" si="303"/>
        <v>1</v>
      </c>
      <c r="BH629" s="10" t="b">
        <f t="shared" si="301"/>
        <v>1</v>
      </c>
      <c r="BI629" s="10" t="b">
        <f t="shared" si="304"/>
        <v>0</v>
      </c>
      <c r="BJ629" s="10" t="b">
        <f t="shared" si="302"/>
        <v>0</v>
      </c>
    </row>
    <row r="630" spans="1:62" x14ac:dyDescent="0.35">
      <c r="A630" s="51"/>
      <c r="B630" s="28"/>
      <c r="C630" s="28" t="s">
        <v>4</v>
      </c>
      <c r="D630" s="28"/>
      <c r="E630" s="28" t="s">
        <v>4</v>
      </c>
      <c r="F630" s="28"/>
      <c r="G630" s="51" t="s">
        <v>4</v>
      </c>
      <c r="H630" s="28"/>
      <c r="I630" s="28" t="s">
        <v>4</v>
      </c>
      <c r="J630" s="28"/>
      <c r="K630" s="28" t="s">
        <v>4</v>
      </c>
      <c r="L630" s="28" t="s">
        <v>454</v>
      </c>
      <c r="M630" s="28"/>
      <c r="N630" s="28"/>
      <c r="O630" s="28" t="s">
        <v>4</v>
      </c>
      <c r="P630" s="51"/>
      <c r="Q630" s="28" t="s">
        <v>4</v>
      </c>
      <c r="R630" s="28"/>
      <c r="S630" s="28" t="s">
        <v>4</v>
      </c>
      <c r="T630" s="28"/>
      <c r="U630" s="28" t="s">
        <v>4</v>
      </c>
      <c r="V630" s="28"/>
      <c r="W630" s="28" t="s">
        <v>4</v>
      </c>
      <c r="X630" s="28"/>
      <c r="Y630" s="28" t="s">
        <v>4</v>
      </c>
      <c r="Z630" s="10" t="str">
        <f>IF(AND('Section 8'!$L$4=No,OR($BG630=FALSE,$BH630=FALSE)),Tab_NotReq,
IF(AND($A630="",$B630="",$D630="",$F630="",$H630="",$J630="",$P630="",$X630="",$AB630="",$AC630=""),"",
IF(COUNTIF($AB630:$BC630,Incomplete)&gt;=1,Incomplete_or_multiple_errors&amp;": "&amp;INDEX($AB$2:$BC$4,1,MATCH(Incomplete,$AB630:$BC630,0)),Complete)))</f>
        <v/>
      </c>
      <c r="AA630" s="27"/>
      <c r="AB630" s="10" t="str">
        <f t="shared" si="275"/>
        <v/>
      </c>
      <c r="AC630" s="10" t="str">
        <f>IF($AC$1=No,"",
IF(OR(BG630=FALSE,BH630=FALSE),"",
IF(AND(SUMPRODUCT(--(BI630:BI$1003=TRUE))=0,SUMPRODUCT(--(BJ630:BJ$1003=TRUE))=0),"",Incomplete)))</f>
        <v/>
      </c>
      <c r="AD630" s="10" t="str">
        <f t="shared" si="276"/>
        <v/>
      </c>
      <c r="AE630" s="10"/>
      <c r="AF630" s="10" t="str" cm="1">
        <f t="array" ref="AF630">IF(AF$1=No,"",IF(ISBLANK($A630)=TRUE,"",
IF(SUMPRODUCT(--('Section 11'!$C$4:$C$337=$A630))=0,Incomplete,Complete)))</f>
        <v/>
      </c>
      <c r="AG630" s="10" t="str">
        <f t="shared" si="277"/>
        <v/>
      </c>
      <c r="AH630" s="10" t="str">
        <f t="shared" si="278"/>
        <v/>
      </c>
      <c r="AI630" s="10" t="str">
        <f t="shared" si="279"/>
        <v/>
      </c>
      <c r="AJ630" s="10" t="str">
        <f t="shared" si="280"/>
        <v/>
      </c>
      <c r="AK630" s="10" t="str">
        <f t="shared" si="281"/>
        <v/>
      </c>
      <c r="AL630" s="10" t="str">
        <f t="shared" si="282"/>
        <v/>
      </c>
      <c r="AM630" s="10" t="str">
        <f t="shared" si="283"/>
        <v/>
      </c>
      <c r="AN630" s="10" t="str">
        <f t="shared" si="284"/>
        <v/>
      </c>
      <c r="AO630" s="10" t="str">
        <f t="shared" si="285"/>
        <v/>
      </c>
      <c r="AP630" s="10" t="str">
        <f t="shared" si="286"/>
        <v/>
      </c>
      <c r="AQ630" s="10" t="str">
        <f t="shared" si="287"/>
        <v/>
      </c>
      <c r="AR630" s="10" t="str">
        <f t="shared" si="288"/>
        <v/>
      </c>
      <c r="AS630" s="10" t="str">
        <f t="shared" si="289"/>
        <v/>
      </c>
      <c r="AT630" s="10" t="str">
        <f t="shared" si="290"/>
        <v/>
      </c>
      <c r="AU630" s="10" t="str">
        <f t="shared" si="291"/>
        <v/>
      </c>
      <c r="AV630" s="10" t="str">
        <f t="shared" si="292"/>
        <v/>
      </c>
      <c r="AW630" s="10" t="str">
        <f t="shared" si="293"/>
        <v/>
      </c>
      <c r="AX630" s="10" t="str">
        <f t="shared" si="294"/>
        <v/>
      </c>
      <c r="AY630" s="10" t="str">
        <f t="shared" si="295"/>
        <v/>
      </c>
      <c r="AZ630" s="10" t="str">
        <f t="shared" si="296"/>
        <v/>
      </c>
      <c r="BA630" s="10" t="str">
        <f t="shared" si="297"/>
        <v/>
      </c>
      <c r="BB630" s="10" t="str">
        <f t="shared" si="298"/>
        <v/>
      </c>
      <c r="BC630" s="10" t="str">
        <f t="shared" si="299"/>
        <v/>
      </c>
      <c r="BD630" s="10"/>
      <c r="BE630" s="10" t="str">
        <f t="shared" si="300"/>
        <v/>
      </c>
      <c r="BG630" s="10" t="b">
        <f t="shared" si="303"/>
        <v>1</v>
      </c>
      <c r="BH630" s="10" t="b">
        <f t="shared" si="301"/>
        <v>1</v>
      </c>
      <c r="BI630" s="10" t="b">
        <f t="shared" si="304"/>
        <v>0</v>
      </c>
      <c r="BJ630" s="10" t="b">
        <f t="shared" si="302"/>
        <v>0</v>
      </c>
    </row>
    <row r="631" spans="1:62" x14ac:dyDescent="0.35">
      <c r="A631" s="51"/>
      <c r="B631" s="28"/>
      <c r="C631" s="28" t="s">
        <v>4</v>
      </c>
      <c r="D631" s="28"/>
      <c r="E631" s="28" t="s">
        <v>4</v>
      </c>
      <c r="F631" s="28"/>
      <c r="G631" s="51" t="s">
        <v>4</v>
      </c>
      <c r="H631" s="28"/>
      <c r="I631" s="28" t="s">
        <v>4</v>
      </c>
      <c r="J631" s="28"/>
      <c r="K631" s="28" t="s">
        <v>4</v>
      </c>
      <c r="L631" s="28" t="s">
        <v>454</v>
      </c>
      <c r="M631" s="28"/>
      <c r="N631" s="28"/>
      <c r="O631" s="28" t="s">
        <v>4</v>
      </c>
      <c r="P631" s="51"/>
      <c r="Q631" s="28" t="s">
        <v>4</v>
      </c>
      <c r="R631" s="28"/>
      <c r="S631" s="28" t="s">
        <v>4</v>
      </c>
      <c r="T631" s="28"/>
      <c r="U631" s="28" t="s">
        <v>4</v>
      </c>
      <c r="V631" s="28"/>
      <c r="W631" s="28" t="s">
        <v>4</v>
      </c>
      <c r="X631" s="28"/>
      <c r="Y631" s="28" t="s">
        <v>4</v>
      </c>
      <c r="Z631" s="10" t="str">
        <f>IF(AND('Section 8'!$L$4=No,OR($BG631=FALSE,$BH631=FALSE)),Tab_NotReq,
IF(AND($A631="",$B631="",$D631="",$F631="",$H631="",$J631="",$P631="",$X631="",$AB631="",$AC631=""),"",
IF(COUNTIF($AB631:$BC631,Incomplete)&gt;=1,Incomplete_or_multiple_errors&amp;": "&amp;INDEX($AB$2:$BC$4,1,MATCH(Incomplete,$AB631:$BC631,0)),Complete)))</f>
        <v/>
      </c>
      <c r="AA631" s="27"/>
      <c r="AB631" s="10" t="str">
        <f t="shared" si="275"/>
        <v/>
      </c>
      <c r="AC631" s="10" t="str">
        <f>IF($AC$1=No,"",
IF(OR(BG631=FALSE,BH631=FALSE),"",
IF(AND(SUMPRODUCT(--(BI631:BI$1003=TRUE))=0,SUMPRODUCT(--(BJ631:BJ$1003=TRUE))=0),"",Incomplete)))</f>
        <v/>
      </c>
      <c r="AD631" s="10" t="str">
        <f t="shared" si="276"/>
        <v/>
      </c>
      <c r="AE631" s="10"/>
      <c r="AF631" s="10" t="str" cm="1">
        <f t="array" ref="AF631">IF(AF$1=No,"",IF(ISBLANK($A631)=TRUE,"",
IF(SUMPRODUCT(--('Section 11'!$C$4:$C$337=$A631))=0,Incomplete,Complete)))</f>
        <v/>
      </c>
      <c r="AG631" s="10" t="str">
        <f t="shared" si="277"/>
        <v/>
      </c>
      <c r="AH631" s="10" t="str">
        <f t="shared" si="278"/>
        <v/>
      </c>
      <c r="AI631" s="10" t="str">
        <f t="shared" si="279"/>
        <v/>
      </c>
      <c r="AJ631" s="10" t="str">
        <f t="shared" si="280"/>
        <v/>
      </c>
      <c r="AK631" s="10" t="str">
        <f t="shared" si="281"/>
        <v/>
      </c>
      <c r="AL631" s="10" t="str">
        <f t="shared" si="282"/>
        <v/>
      </c>
      <c r="AM631" s="10" t="str">
        <f t="shared" si="283"/>
        <v/>
      </c>
      <c r="AN631" s="10" t="str">
        <f t="shared" si="284"/>
        <v/>
      </c>
      <c r="AO631" s="10" t="str">
        <f t="shared" si="285"/>
        <v/>
      </c>
      <c r="AP631" s="10" t="str">
        <f t="shared" si="286"/>
        <v/>
      </c>
      <c r="AQ631" s="10" t="str">
        <f t="shared" si="287"/>
        <v/>
      </c>
      <c r="AR631" s="10" t="str">
        <f t="shared" si="288"/>
        <v/>
      </c>
      <c r="AS631" s="10" t="str">
        <f t="shared" si="289"/>
        <v/>
      </c>
      <c r="AT631" s="10" t="str">
        <f t="shared" si="290"/>
        <v/>
      </c>
      <c r="AU631" s="10" t="str">
        <f t="shared" si="291"/>
        <v/>
      </c>
      <c r="AV631" s="10" t="str">
        <f t="shared" si="292"/>
        <v/>
      </c>
      <c r="AW631" s="10" t="str">
        <f t="shared" si="293"/>
        <v/>
      </c>
      <c r="AX631" s="10" t="str">
        <f t="shared" si="294"/>
        <v/>
      </c>
      <c r="AY631" s="10" t="str">
        <f t="shared" si="295"/>
        <v/>
      </c>
      <c r="AZ631" s="10" t="str">
        <f t="shared" si="296"/>
        <v/>
      </c>
      <c r="BA631" s="10" t="str">
        <f t="shared" si="297"/>
        <v/>
      </c>
      <c r="BB631" s="10" t="str">
        <f t="shared" si="298"/>
        <v/>
      </c>
      <c r="BC631" s="10" t="str">
        <f t="shared" si="299"/>
        <v/>
      </c>
      <c r="BD631" s="10"/>
      <c r="BE631" s="10" t="str">
        <f t="shared" si="300"/>
        <v/>
      </c>
      <c r="BG631" s="10" t="b">
        <f t="shared" si="303"/>
        <v>1</v>
      </c>
      <c r="BH631" s="10" t="b">
        <f t="shared" si="301"/>
        <v>1</v>
      </c>
      <c r="BI631" s="10" t="b">
        <f t="shared" si="304"/>
        <v>0</v>
      </c>
      <c r="BJ631" s="10" t="b">
        <f t="shared" si="302"/>
        <v>0</v>
      </c>
    </row>
    <row r="632" spans="1:62" x14ac:dyDescent="0.35">
      <c r="A632" s="51"/>
      <c r="B632" s="28"/>
      <c r="C632" s="28" t="s">
        <v>4</v>
      </c>
      <c r="D632" s="28"/>
      <c r="E632" s="28" t="s">
        <v>4</v>
      </c>
      <c r="F632" s="28"/>
      <c r="G632" s="51" t="s">
        <v>4</v>
      </c>
      <c r="H632" s="28"/>
      <c r="I632" s="28" t="s">
        <v>4</v>
      </c>
      <c r="J632" s="28"/>
      <c r="K632" s="28" t="s">
        <v>4</v>
      </c>
      <c r="L632" s="28" t="s">
        <v>454</v>
      </c>
      <c r="M632" s="28"/>
      <c r="N632" s="28"/>
      <c r="O632" s="28" t="s">
        <v>4</v>
      </c>
      <c r="P632" s="51"/>
      <c r="Q632" s="28" t="s">
        <v>4</v>
      </c>
      <c r="R632" s="28"/>
      <c r="S632" s="28" t="s">
        <v>4</v>
      </c>
      <c r="T632" s="28"/>
      <c r="U632" s="28" t="s">
        <v>4</v>
      </c>
      <c r="V632" s="28"/>
      <c r="W632" s="28" t="s">
        <v>4</v>
      </c>
      <c r="X632" s="28"/>
      <c r="Y632" s="28" t="s">
        <v>4</v>
      </c>
      <c r="Z632" s="10" t="str">
        <f>IF(AND('Section 8'!$L$4=No,OR($BG632=FALSE,$BH632=FALSE)),Tab_NotReq,
IF(AND($A632="",$B632="",$D632="",$F632="",$H632="",$J632="",$P632="",$X632="",$AB632="",$AC632=""),"",
IF(COUNTIF($AB632:$BC632,Incomplete)&gt;=1,Incomplete_or_multiple_errors&amp;": "&amp;INDEX($AB$2:$BC$4,1,MATCH(Incomplete,$AB632:$BC632,0)),Complete)))</f>
        <v/>
      </c>
      <c r="AA632" s="27"/>
      <c r="AB632" s="10" t="str">
        <f t="shared" si="275"/>
        <v/>
      </c>
      <c r="AC632" s="10" t="str">
        <f>IF($AC$1=No,"",
IF(OR(BG632=FALSE,BH632=FALSE),"",
IF(AND(SUMPRODUCT(--(BI632:BI$1003=TRUE))=0,SUMPRODUCT(--(BJ632:BJ$1003=TRUE))=0),"",Incomplete)))</f>
        <v/>
      </c>
      <c r="AD632" s="10" t="str">
        <f t="shared" si="276"/>
        <v/>
      </c>
      <c r="AE632" s="10"/>
      <c r="AF632" s="10" t="str" cm="1">
        <f t="array" ref="AF632">IF(AF$1=No,"",IF(ISBLANK($A632)=TRUE,"",
IF(SUMPRODUCT(--('Section 11'!$C$4:$C$337=$A632))=0,Incomplete,Complete)))</f>
        <v/>
      </c>
      <c r="AG632" s="10" t="str">
        <f t="shared" si="277"/>
        <v/>
      </c>
      <c r="AH632" s="10" t="str">
        <f t="shared" si="278"/>
        <v/>
      </c>
      <c r="AI632" s="10" t="str">
        <f t="shared" si="279"/>
        <v/>
      </c>
      <c r="AJ632" s="10" t="str">
        <f t="shared" si="280"/>
        <v/>
      </c>
      <c r="AK632" s="10" t="str">
        <f t="shared" si="281"/>
        <v/>
      </c>
      <c r="AL632" s="10" t="str">
        <f t="shared" si="282"/>
        <v/>
      </c>
      <c r="AM632" s="10" t="str">
        <f t="shared" si="283"/>
        <v/>
      </c>
      <c r="AN632" s="10" t="str">
        <f t="shared" si="284"/>
        <v/>
      </c>
      <c r="AO632" s="10" t="str">
        <f t="shared" si="285"/>
        <v/>
      </c>
      <c r="AP632" s="10" t="str">
        <f t="shared" si="286"/>
        <v/>
      </c>
      <c r="AQ632" s="10" t="str">
        <f t="shared" si="287"/>
        <v/>
      </c>
      <c r="AR632" s="10" t="str">
        <f t="shared" si="288"/>
        <v/>
      </c>
      <c r="AS632" s="10" t="str">
        <f t="shared" si="289"/>
        <v/>
      </c>
      <c r="AT632" s="10" t="str">
        <f t="shared" si="290"/>
        <v/>
      </c>
      <c r="AU632" s="10" t="str">
        <f t="shared" si="291"/>
        <v/>
      </c>
      <c r="AV632" s="10" t="str">
        <f t="shared" si="292"/>
        <v/>
      </c>
      <c r="AW632" s="10" t="str">
        <f t="shared" si="293"/>
        <v/>
      </c>
      <c r="AX632" s="10" t="str">
        <f t="shared" si="294"/>
        <v/>
      </c>
      <c r="AY632" s="10" t="str">
        <f t="shared" si="295"/>
        <v/>
      </c>
      <c r="AZ632" s="10" t="str">
        <f t="shared" si="296"/>
        <v/>
      </c>
      <c r="BA632" s="10" t="str">
        <f t="shared" si="297"/>
        <v/>
      </c>
      <c r="BB632" s="10" t="str">
        <f t="shared" si="298"/>
        <v/>
      </c>
      <c r="BC632" s="10" t="str">
        <f t="shared" si="299"/>
        <v/>
      </c>
      <c r="BD632" s="10"/>
      <c r="BE632" s="10" t="str">
        <f t="shared" si="300"/>
        <v/>
      </c>
      <c r="BG632" s="10" t="b">
        <f t="shared" si="303"/>
        <v>1</v>
      </c>
      <c r="BH632" s="10" t="b">
        <f t="shared" si="301"/>
        <v>1</v>
      </c>
      <c r="BI632" s="10" t="b">
        <f t="shared" si="304"/>
        <v>0</v>
      </c>
      <c r="BJ632" s="10" t="b">
        <f t="shared" si="302"/>
        <v>0</v>
      </c>
    </row>
    <row r="633" spans="1:62" x14ac:dyDescent="0.35">
      <c r="A633" s="51"/>
      <c r="B633" s="28"/>
      <c r="C633" s="28" t="s">
        <v>4</v>
      </c>
      <c r="D633" s="28"/>
      <c r="E633" s="28" t="s">
        <v>4</v>
      </c>
      <c r="F633" s="28"/>
      <c r="G633" s="51" t="s">
        <v>4</v>
      </c>
      <c r="H633" s="28"/>
      <c r="I633" s="28" t="s">
        <v>4</v>
      </c>
      <c r="J633" s="28"/>
      <c r="K633" s="28" t="s">
        <v>4</v>
      </c>
      <c r="L633" s="28" t="s">
        <v>454</v>
      </c>
      <c r="M633" s="28"/>
      <c r="N633" s="28"/>
      <c r="O633" s="28" t="s">
        <v>4</v>
      </c>
      <c r="P633" s="51"/>
      <c r="Q633" s="28" t="s">
        <v>4</v>
      </c>
      <c r="R633" s="28"/>
      <c r="S633" s="28" t="s">
        <v>4</v>
      </c>
      <c r="T633" s="28"/>
      <c r="U633" s="28" t="s">
        <v>4</v>
      </c>
      <c r="V633" s="28"/>
      <c r="W633" s="28" t="s">
        <v>4</v>
      </c>
      <c r="X633" s="28"/>
      <c r="Y633" s="28" t="s">
        <v>4</v>
      </c>
      <c r="Z633" s="10" t="str">
        <f>IF(AND('Section 8'!$L$4=No,OR($BG633=FALSE,$BH633=FALSE)),Tab_NotReq,
IF(AND($A633="",$B633="",$D633="",$F633="",$H633="",$J633="",$P633="",$X633="",$AB633="",$AC633=""),"",
IF(COUNTIF($AB633:$BC633,Incomplete)&gt;=1,Incomplete_or_multiple_errors&amp;": "&amp;INDEX($AB$2:$BC$4,1,MATCH(Incomplete,$AB633:$BC633,0)),Complete)))</f>
        <v/>
      </c>
      <c r="AA633" s="27"/>
      <c r="AB633" s="10" t="str">
        <f t="shared" si="275"/>
        <v/>
      </c>
      <c r="AC633" s="10" t="str">
        <f>IF($AC$1=No,"",
IF(OR(BG633=FALSE,BH633=FALSE),"",
IF(AND(SUMPRODUCT(--(BI633:BI$1003=TRUE))=0,SUMPRODUCT(--(BJ633:BJ$1003=TRUE))=0),"",Incomplete)))</f>
        <v/>
      </c>
      <c r="AD633" s="10" t="str">
        <f t="shared" si="276"/>
        <v/>
      </c>
      <c r="AE633" s="10"/>
      <c r="AF633" s="10" t="str" cm="1">
        <f t="array" ref="AF633">IF(AF$1=No,"",IF(ISBLANK($A633)=TRUE,"",
IF(SUMPRODUCT(--('Section 11'!$C$4:$C$337=$A633))=0,Incomplete,Complete)))</f>
        <v/>
      </c>
      <c r="AG633" s="10" t="str">
        <f t="shared" si="277"/>
        <v/>
      </c>
      <c r="AH633" s="10" t="str">
        <f t="shared" si="278"/>
        <v/>
      </c>
      <c r="AI633" s="10" t="str">
        <f t="shared" si="279"/>
        <v/>
      </c>
      <c r="AJ633" s="10" t="str">
        <f t="shared" si="280"/>
        <v/>
      </c>
      <c r="AK633" s="10" t="str">
        <f t="shared" si="281"/>
        <v/>
      </c>
      <c r="AL633" s="10" t="str">
        <f t="shared" si="282"/>
        <v/>
      </c>
      <c r="AM633" s="10" t="str">
        <f t="shared" si="283"/>
        <v/>
      </c>
      <c r="AN633" s="10" t="str">
        <f t="shared" si="284"/>
        <v/>
      </c>
      <c r="AO633" s="10" t="str">
        <f t="shared" si="285"/>
        <v/>
      </c>
      <c r="AP633" s="10" t="str">
        <f t="shared" si="286"/>
        <v/>
      </c>
      <c r="AQ633" s="10" t="str">
        <f t="shared" si="287"/>
        <v/>
      </c>
      <c r="AR633" s="10" t="str">
        <f t="shared" si="288"/>
        <v/>
      </c>
      <c r="AS633" s="10" t="str">
        <f t="shared" si="289"/>
        <v/>
      </c>
      <c r="AT633" s="10" t="str">
        <f t="shared" si="290"/>
        <v/>
      </c>
      <c r="AU633" s="10" t="str">
        <f t="shared" si="291"/>
        <v/>
      </c>
      <c r="AV633" s="10" t="str">
        <f t="shared" si="292"/>
        <v/>
      </c>
      <c r="AW633" s="10" t="str">
        <f t="shared" si="293"/>
        <v/>
      </c>
      <c r="AX633" s="10" t="str">
        <f t="shared" si="294"/>
        <v/>
      </c>
      <c r="AY633" s="10" t="str">
        <f t="shared" si="295"/>
        <v/>
      </c>
      <c r="AZ633" s="10" t="str">
        <f t="shared" si="296"/>
        <v/>
      </c>
      <c r="BA633" s="10" t="str">
        <f t="shared" si="297"/>
        <v/>
      </c>
      <c r="BB633" s="10" t="str">
        <f t="shared" si="298"/>
        <v/>
      </c>
      <c r="BC633" s="10" t="str">
        <f t="shared" si="299"/>
        <v/>
      </c>
      <c r="BD633" s="10"/>
      <c r="BE633" s="10" t="str">
        <f t="shared" si="300"/>
        <v/>
      </c>
      <c r="BG633" s="10" t="b">
        <f t="shared" si="303"/>
        <v>1</v>
      </c>
      <c r="BH633" s="10" t="b">
        <f t="shared" si="301"/>
        <v>1</v>
      </c>
      <c r="BI633" s="10" t="b">
        <f t="shared" si="304"/>
        <v>0</v>
      </c>
      <c r="BJ633" s="10" t="b">
        <f t="shared" si="302"/>
        <v>0</v>
      </c>
    </row>
    <row r="634" spans="1:62" x14ac:dyDescent="0.35">
      <c r="A634" s="51"/>
      <c r="B634" s="28"/>
      <c r="C634" s="28" t="s">
        <v>4</v>
      </c>
      <c r="D634" s="28"/>
      <c r="E634" s="28" t="s">
        <v>4</v>
      </c>
      <c r="F634" s="28"/>
      <c r="G634" s="51" t="s">
        <v>4</v>
      </c>
      <c r="H634" s="28"/>
      <c r="I634" s="28" t="s">
        <v>4</v>
      </c>
      <c r="J634" s="28"/>
      <c r="K634" s="28" t="s">
        <v>4</v>
      </c>
      <c r="L634" s="28" t="s">
        <v>454</v>
      </c>
      <c r="M634" s="28"/>
      <c r="N634" s="28"/>
      <c r="O634" s="28" t="s">
        <v>4</v>
      </c>
      <c r="P634" s="51"/>
      <c r="Q634" s="28" t="s">
        <v>4</v>
      </c>
      <c r="R634" s="28"/>
      <c r="S634" s="28" t="s">
        <v>4</v>
      </c>
      <c r="T634" s="28"/>
      <c r="U634" s="28" t="s">
        <v>4</v>
      </c>
      <c r="V634" s="28"/>
      <c r="W634" s="28" t="s">
        <v>4</v>
      </c>
      <c r="X634" s="28"/>
      <c r="Y634" s="28" t="s">
        <v>4</v>
      </c>
      <c r="Z634" s="10" t="str">
        <f>IF(AND('Section 8'!$L$4=No,OR($BG634=FALSE,$BH634=FALSE)),Tab_NotReq,
IF(AND($A634="",$B634="",$D634="",$F634="",$H634="",$J634="",$P634="",$X634="",$AB634="",$AC634=""),"",
IF(COUNTIF($AB634:$BC634,Incomplete)&gt;=1,Incomplete_or_multiple_errors&amp;": "&amp;INDEX($AB$2:$BC$4,1,MATCH(Incomplete,$AB634:$BC634,0)),Complete)))</f>
        <v/>
      </c>
      <c r="AA634" s="27"/>
      <c r="AB634" s="10" t="str">
        <f t="shared" si="275"/>
        <v/>
      </c>
      <c r="AC634" s="10" t="str">
        <f>IF($AC$1=No,"",
IF(OR(BG634=FALSE,BH634=FALSE),"",
IF(AND(SUMPRODUCT(--(BI634:BI$1003=TRUE))=0,SUMPRODUCT(--(BJ634:BJ$1003=TRUE))=0),"",Incomplete)))</f>
        <v/>
      </c>
      <c r="AD634" s="10" t="str">
        <f t="shared" si="276"/>
        <v/>
      </c>
      <c r="AE634" s="10"/>
      <c r="AF634" s="10" t="str" cm="1">
        <f t="array" ref="AF634">IF(AF$1=No,"",IF(ISBLANK($A634)=TRUE,"",
IF(SUMPRODUCT(--('Section 11'!$C$4:$C$337=$A634))=0,Incomplete,Complete)))</f>
        <v/>
      </c>
      <c r="AG634" s="10" t="str">
        <f t="shared" si="277"/>
        <v/>
      </c>
      <c r="AH634" s="10" t="str">
        <f t="shared" si="278"/>
        <v/>
      </c>
      <c r="AI634" s="10" t="str">
        <f t="shared" si="279"/>
        <v/>
      </c>
      <c r="AJ634" s="10" t="str">
        <f t="shared" si="280"/>
        <v/>
      </c>
      <c r="AK634" s="10" t="str">
        <f t="shared" si="281"/>
        <v/>
      </c>
      <c r="AL634" s="10" t="str">
        <f t="shared" si="282"/>
        <v/>
      </c>
      <c r="AM634" s="10" t="str">
        <f t="shared" si="283"/>
        <v/>
      </c>
      <c r="AN634" s="10" t="str">
        <f t="shared" si="284"/>
        <v/>
      </c>
      <c r="AO634" s="10" t="str">
        <f t="shared" si="285"/>
        <v/>
      </c>
      <c r="AP634" s="10" t="str">
        <f t="shared" si="286"/>
        <v/>
      </c>
      <c r="AQ634" s="10" t="str">
        <f t="shared" si="287"/>
        <v/>
      </c>
      <c r="AR634" s="10" t="str">
        <f t="shared" si="288"/>
        <v/>
      </c>
      <c r="AS634" s="10" t="str">
        <f t="shared" si="289"/>
        <v/>
      </c>
      <c r="AT634" s="10" t="str">
        <f t="shared" si="290"/>
        <v/>
      </c>
      <c r="AU634" s="10" t="str">
        <f t="shared" si="291"/>
        <v/>
      </c>
      <c r="AV634" s="10" t="str">
        <f t="shared" si="292"/>
        <v/>
      </c>
      <c r="AW634" s="10" t="str">
        <f t="shared" si="293"/>
        <v/>
      </c>
      <c r="AX634" s="10" t="str">
        <f t="shared" si="294"/>
        <v/>
      </c>
      <c r="AY634" s="10" t="str">
        <f t="shared" si="295"/>
        <v/>
      </c>
      <c r="AZ634" s="10" t="str">
        <f t="shared" si="296"/>
        <v/>
      </c>
      <c r="BA634" s="10" t="str">
        <f t="shared" si="297"/>
        <v/>
      </c>
      <c r="BB634" s="10" t="str">
        <f t="shared" si="298"/>
        <v/>
      </c>
      <c r="BC634" s="10" t="str">
        <f t="shared" si="299"/>
        <v/>
      </c>
      <c r="BD634" s="10"/>
      <c r="BE634" s="10" t="str">
        <f t="shared" si="300"/>
        <v/>
      </c>
      <c r="BG634" s="10" t="b">
        <f t="shared" si="303"/>
        <v>1</v>
      </c>
      <c r="BH634" s="10" t="b">
        <f t="shared" si="301"/>
        <v>1</v>
      </c>
      <c r="BI634" s="10" t="b">
        <f t="shared" si="304"/>
        <v>0</v>
      </c>
      <c r="BJ634" s="10" t="b">
        <f t="shared" si="302"/>
        <v>0</v>
      </c>
    </row>
    <row r="635" spans="1:62" x14ac:dyDescent="0.35">
      <c r="A635" s="51"/>
      <c r="B635" s="28"/>
      <c r="C635" s="28" t="s">
        <v>4</v>
      </c>
      <c r="D635" s="28"/>
      <c r="E635" s="28" t="s">
        <v>4</v>
      </c>
      <c r="F635" s="28"/>
      <c r="G635" s="51" t="s">
        <v>4</v>
      </c>
      <c r="H635" s="28"/>
      <c r="I635" s="28" t="s">
        <v>4</v>
      </c>
      <c r="J635" s="28"/>
      <c r="K635" s="28" t="s">
        <v>4</v>
      </c>
      <c r="L635" s="28" t="s">
        <v>454</v>
      </c>
      <c r="M635" s="28"/>
      <c r="N635" s="28"/>
      <c r="O635" s="28" t="s">
        <v>4</v>
      </c>
      <c r="P635" s="51"/>
      <c r="Q635" s="28" t="s">
        <v>4</v>
      </c>
      <c r="R635" s="28"/>
      <c r="S635" s="28" t="s">
        <v>4</v>
      </c>
      <c r="T635" s="28"/>
      <c r="U635" s="28" t="s">
        <v>4</v>
      </c>
      <c r="V635" s="28"/>
      <c r="W635" s="28" t="s">
        <v>4</v>
      </c>
      <c r="X635" s="28"/>
      <c r="Y635" s="28" t="s">
        <v>4</v>
      </c>
      <c r="Z635" s="10" t="str">
        <f>IF(AND('Section 8'!$L$4=No,OR($BG635=FALSE,$BH635=FALSE)),Tab_NotReq,
IF(AND($A635="",$B635="",$D635="",$F635="",$H635="",$J635="",$P635="",$X635="",$AB635="",$AC635=""),"",
IF(COUNTIF($AB635:$BC635,Incomplete)&gt;=1,Incomplete_or_multiple_errors&amp;": "&amp;INDEX($AB$2:$BC$4,1,MATCH(Incomplete,$AB635:$BC635,0)),Complete)))</f>
        <v/>
      </c>
      <c r="AA635" s="27"/>
      <c r="AB635" s="10" t="str">
        <f t="shared" si="275"/>
        <v/>
      </c>
      <c r="AC635" s="10" t="str">
        <f>IF($AC$1=No,"",
IF(OR(BG635=FALSE,BH635=FALSE),"",
IF(AND(SUMPRODUCT(--(BI635:BI$1003=TRUE))=0,SUMPRODUCT(--(BJ635:BJ$1003=TRUE))=0),"",Incomplete)))</f>
        <v/>
      </c>
      <c r="AD635" s="10" t="str">
        <f t="shared" si="276"/>
        <v/>
      </c>
      <c r="AE635" s="10"/>
      <c r="AF635" s="10" t="str" cm="1">
        <f t="array" ref="AF635">IF(AF$1=No,"",IF(ISBLANK($A635)=TRUE,"",
IF(SUMPRODUCT(--('Section 11'!$C$4:$C$337=$A635))=0,Incomplete,Complete)))</f>
        <v/>
      </c>
      <c r="AG635" s="10" t="str">
        <f t="shared" si="277"/>
        <v/>
      </c>
      <c r="AH635" s="10" t="str">
        <f t="shared" si="278"/>
        <v/>
      </c>
      <c r="AI635" s="10" t="str">
        <f t="shared" si="279"/>
        <v/>
      </c>
      <c r="AJ635" s="10" t="str">
        <f t="shared" si="280"/>
        <v/>
      </c>
      <c r="AK635" s="10" t="str">
        <f t="shared" si="281"/>
        <v/>
      </c>
      <c r="AL635" s="10" t="str">
        <f t="shared" si="282"/>
        <v/>
      </c>
      <c r="AM635" s="10" t="str">
        <f t="shared" si="283"/>
        <v/>
      </c>
      <c r="AN635" s="10" t="str">
        <f t="shared" si="284"/>
        <v/>
      </c>
      <c r="AO635" s="10" t="str">
        <f t="shared" si="285"/>
        <v/>
      </c>
      <c r="AP635" s="10" t="str">
        <f t="shared" si="286"/>
        <v/>
      </c>
      <c r="AQ635" s="10" t="str">
        <f t="shared" si="287"/>
        <v/>
      </c>
      <c r="AR635" s="10" t="str">
        <f t="shared" si="288"/>
        <v/>
      </c>
      <c r="AS635" s="10" t="str">
        <f t="shared" si="289"/>
        <v/>
      </c>
      <c r="AT635" s="10" t="str">
        <f t="shared" si="290"/>
        <v/>
      </c>
      <c r="AU635" s="10" t="str">
        <f t="shared" si="291"/>
        <v/>
      </c>
      <c r="AV635" s="10" t="str">
        <f t="shared" si="292"/>
        <v/>
      </c>
      <c r="AW635" s="10" t="str">
        <f t="shared" si="293"/>
        <v/>
      </c>
      <c r="AX635" s="10" t="str">
        <f t="shared" si="294"/>
        <v/>
      </c>
      <c r="AY635" s="10" t="str">
        <f t="shared" si="295"/>
        <v/>
      </c>
      <c r="AZ635" s="10" t="str">
        <f t="shared" si="296"/>
        <v/>
      </c>
      <c r="BA635" s="10" t="str">
        <f t="shared" si="297"/>
        <v/>
      </c>
      <c r="BB635" s="10" t="str">
        <f t="shared" si="298"/>
        <v/>
      </c>
      <c r="BC635" s="10" t="str">
        <f t="shared" si="299"/>
        <v/>
      </c>
      <c r="BD635" s="10"/>
      <c r="BE635" s="10" t="str">
        <f t="shared" si="300"/>
        <v/>
      </c>
      <c r="BG635" s="10" t="b">
        <f t="shared" si="303"/>
        <v>1</v>
      </c>
      <c r="BH635" s="10" t="b">
        <f t="shared" si="301"/>
        <v>1</v>
      </c>
      <c r="BI635" s="10" t="b">
        <f t="shared" si="304"/>
        <v>0</v>
      </c>
      <c r="BJ635" s="10" t="b">
        <f t="shared" si="302"/>
        <v>0</v>
      </c>
    </row>
    <row r="636" spans="1:62" x14ac:dyDescent="0.35">
      <c r="A636" s="51"/>
      <c r="B636" s="28"/>
      <c r="C636" s="28" t="s">
        <v>4</v>
      </c>
      <c r="D636" s="28"/>
      <c r="E636" s="28" t="s">
        <v>4</v>
      </c>
      <c r="F636" s="28"/>
      <c r="G636" s="51" t="s">
        <v>4</v>
      </c>
      <c r="H636" s="28"/>
      <c r="I636" s="28" t="s">
        <v>4</v>
      </c>
      <c r="J636" s="28"/>
      <c r="K636" s="28" t="s">
        <v>4</v>
      </c>
      <c r="L636" s="28" t="s">
        <v>454</v>
      </c>
      <c r="M636" s="28"/>
      <c r="N636" s="28"/>
      <c r="O636" s="28" t="s">
        <v>4</v>
      </c>
      <c r="P636" s="51"/>
      <c r="Q636" s="28" t="s">
        <v>4</v>
      </c>
      <c r="R636" s="28"/>
      <c r="S636" s="28" t="s">
        <v>4</v>
      </c>
      <c r="T636" s="28"/>
      <c r="U636" s="28" t="s">
        <v>4</v>
      </c>
      <c r="V636" s="28"/>
      <c r="W636" s="28" t="s">
        <v>4</v>
      </c>
      <c r="X636" s="28"/>
      <c r="Y636" s="28" t="s">
        <v>4</v>
      </c>
      <c r="Z636" s="10" t="str">
        <f>IF(AND('Section 8'!$L$4=No,OR($BG636=FALSE,$BH636=FALSE)),Tab_NotReq,
IF(AND($A636="",$B636="",$D636="",$F636="",$H636="",$J636="",$P636="",$X636="",$AB636="",$AC636=""),"",
IF(COUNTIF($AB636:$BC636,Incomplete)&gt;=1,Incomplete_or_multiple_errors&amp;": "&amp;INDEX($AB$2:$BC$4,1,MATCH(Incomplete,$AB636:$BC636,0)),Complete)))</f>
        <v/>
      </c>
      <c r="AA636" s="27"/>
      <c r="AB636" s="10" t="str">
        <f t="shared" si="275"/>
        <v/>
      </c>
      <c r="AC636" s="10" t="str">
        <f>IF($AC$1=No,"",
IF(OR(BG636=FALSE,BH636=FALSE),"",
IF(AND(SUMPRODUCT(--(BI636:BI$1003=TRUE))=0,SUMPRODUCT(--(BJ636:BJ$1003=TRUE))=0),"",Incomplete)))</f>
        <v/>
      </c>
      <c r="AD636" s="10" t="str">
        <f t="shared" si="276"/>
        <v/>
      </c>
      <c r="AE636" s="10"/>
      <c r="AF636" s="10" t="str" cm="1">
        <f t="array" ref="AF636">IF(AF$1=No,"",IF(ISBLANK($A636)=TRUE,"",
IF(SUMPRODUCT(--('Section 11'!$C$4:$C$337=$A636))=0,Incomplete,Complete)))</f>
        <v/>
      </c>
      <c r="AG636" s="10" t="str">
        <f t="shared" si="277"/>
        <v/>
      </c>
      <c r="AH636" s="10" t="str">
        <f t="shared" si="278"/>
        <v/>
      </c>
      <c r="AI636" s="10" t="str">
        <f t="shared" si="279"/>
        <v/>
      </c>
      <c r="AJ636" s="10" t="str">
        <f t="shared" si="280"/>
        <v/>
      </c>
      <c r="AK636" s="10" t="str">
        <f t="shared" si="281"/>
        <v/>
      </c>
      <c r="AL636" s="10" t="str">
        <f t="shared" si="282"/>
        <v/>
      </c>
      <c r="AM636" s="10" t="str">
        <f t="shared" si="283"/>
        <v/>
      </c>
      <c r="AN636" s="10" t="str">
        <f t="shared" si="284"/>
        <v/>
      </c>
      <c r="AO636" s="10" t="str">
        <f t="shared" si="285"/>
        <v/>
      </c>
      <c r="AP636" s="10" t="str">
        <f t="shared" si="286"/>
        <v/>
      </c>
      <c r="AQ636" s="10" t="str">
        <f t="shared" si="287"/>
        <v/>
      </c>
      <c r="AR636" s="10" t="str">
        <f t="shared" si="288"/>
        <v/>
      </c>
      <c r="AS636" s="10" t="str">
        <f t="shared" si="289"/>
        <v/>
      </c>
      <c r="AT636" s="10" t="str">
        <f t="shared" si="290"/>
        <v/>
      </c>
      <c r="AU636" s="10" t="str">
        <f t="shared" si="291"/>
        <v/>
      </c>
      <c r="AV636" s="10" t="str">
        <f t="shared" si="292"/>
        <v/>
      </c>
      <c r="AW636" s="10" t="str">
        <f t="shared" si="293"/>
        <v/>
      </c>
      <c r="AX636" s="10" t="str">
        <f t="shared" si="294"/>
        <v/>
      </c>
      <c r="AY636" s="10" t="str">
        <f t="shared" si="295"/>
        <v/>
      </c>
      <c r="AZ636" s="10" t="str">
        <f t="shared" si="296"/>
        <v/>
      </c>
      <c r="BA636" s="10" t="str">
        <f t="shared" si="297"/>
        <v/>
      </c>
      <c r="BB636" s="10" t="str">
        <f t="shared" si="298"/>
        <v/>
      </c>
      <c r="BC636" s="10" t="str">
        <f t="shared" si="299"/>
        <v/>
      </c>
      <c r="BD636" s="10"/>
      <c r="BE636" s="10" t="str">
        <f t="shared" si="300"/>
        <v/>
      </c>
      <c r="BG636" s="10" t="b">
        <f t="shared" si="303"/>
        <v>1</v>
      </c>
      <c r="BH636" s="10" t="b">
        <f t="shared" si="301"/>
        <v>1</v>
      </c>
      <c r="BI636" s="10" t="b">
        <f t="shared" si="304"/>
        <v>0</v>
      </c>
      <c r="BJ636" s="10" t="b">
        <f t="shared" si="302"/>
        <v>0</v>
      </c>
    </row>
    <row r="637" spans="1:62" x14ac:dyDescent="0.35">
      <c r="A637" s="51"/>
      <c r="B637" s="28"/>
      <c r="C637" s="28" t="s">
        <v>4</v>
      </c>
      <c r="D637" s="28"/>
      <c r="E637" s="28" t="s">
        <v>4</v>
      </c>
      <c r="F637" s="28"/>
      <c r="G637" s="51" t="s">
        <v>4</v>
      </c>
      <c r="H637" s="28"/>
      <c r="I637" s="28" t="s">
        <v>4</v>
      </c>
      <c r="J637" s="28"/>
      <c r="K637" s="28" t="s">
        <v>4</v>
      </c>
      <c r="L637" s="28" t="s">
        <v>454</v>
      </c>
      <c r="M637" s="28"/>
      <c r="N637" s="28"/>
      <c r="O637" s="28" t="s">
        <v>4</v>
      </c>
      <c r="P637" s="51"/>
      <c r="Q637" s="28" t="s">
        <v>4</v>
      </c>
      <c r="R637" s="28"/>
      <c r="S637" s="28" t="s">
        <v>4</v>
      </c>
      <c r="T637" s="28"/>
      <c r="U637" s="28" t="s">
        <v>4</v>
      </c>
      <c r="V637" s="28"/>
      <c r="W637" s="28" t="s">
        <v>4</v>
      </c>
      <c r="X637" s="28"/>
      <c r="Y637" s="28" t="s">
        <v>4</v>
      </c>
      <c r="Z637" s="10" t="str">
        <f>IF(AND('Section 8'!$L$4=No,OR($BG637=FALSE,$BH637=FALSE)),Tab_NotReq,
IF(AND($A637="",$B637="",$D637="",$F637="",$H637="",$J637="",$P637="",$X637="",$AB637="",$AC637=""),"",
IF(COUNTIF($AB637:$BC637,Incomplete)&gt;=1,Incomplete_or_multiple_errors&amp;": "&amp;INDEX($AB$2:$BC$4,1,MATCH(Incomplete,$AB637:$BC637,0)),Complete)))</f>
        <v/>
      </c>
      <c r="AA637" s="27"/>
      <c r="AB637" s="10" t="str">
        <f t="shared" si="275"/>
        <v/>
      </c>
      <c r="AC637" s="10" t="str">
        <f>IF($AC$1=No,"",
IF(OR(BG637=FALSE,BH637=FALSE),"",
IF(AND(SUMPRODUCT(--(BI637:BI$1003=TRUE))=0,SUMPRODUCT(--(BJ637:BJ$1003=TRUE))=0),"",Incomplete)))</f>
        <v/>
      </c>
      <c r="AD637" s="10" t="str">
        <f t="shared" si="276"/>
        <v/>
      </c>
      <c r="AE637" s="10"/>
      <c r="AF637" s="10" t="str" cm="1">
        <f t="array" ref="AF637">IF(AF$1=No,"",IF(ISBLANK($A637)=TRUE,"",
IF(SUMPRODUCT(--('Section 11'!$C$4:$C$337=$A637))=0,Incomplete,Complete)))</f>
        <v/>
      </c>
      <c r="AG637" s="10" t="str">
        <f t="shared" si="277"/>
        <v/>
      </c>
      <c r="AH637" s="10" t="str">
        <f t="shared" si="278"/>
        <v/>
      </c>
      <c r="AI637" s="10" t="str">
        <f t="shared" si="279"/>
        <v/>
      </c>
      <c r="AJ637" s="10" t="str">
        <f t="shared" si="280"/>
        <v/>
      </c>
      <c r="AK637" s="10" t="str">
        <f t="shared" si="281"/>
        <v/>
      </c>
      <c r="AL637" s="10" t="str">
        <f t="shared" si="282"/>
        <v/>
      </c>
      <c r="AM637" s="10" t="str">
        <f t="shared" si="283"/>
        <v/>
      </c>
      <c r="AN637" s="10" t="str">
        <f t="shared" si="284"/>
        <v/>
      </c>
      <c r="AO637" s="10" t="str">
        <f t="shared" si="285"/>
        <v/>
      </c>
      <c r="AP637" s="10" t="str">
        <f t="shared" si="286"/>
        <v/>
      </c>
      <c r="AQ637" s="10" t="str">
        <f t="shared" si="287"/>
        <v/>
      </c>
      <c r="AR637" s="10" t="str">
        <f t="shared" si="288"/>
        <v/>
      </c>
      <c r="AS637" s="10" t="str">
        <f t="shared" si="289"/>
        <v/>
      </c>
      <c r="AT637" s="10" t="str">
        <f t="shared" si="290"/>
        <v/>
      </c>
      <c r="AU637" s="10" t="str">
        <f t="shared" si="291"/>
        <v/>
      </c>
      <c r="AV637" s="10" t="str">
        <f t="shared" si="292"/>
        <v/>
      </c>
      <c r="AW637" s="10" t="str">
        <f t="shared" si="293"/>
        <v/>
      </c>
      <c r="AX637" s="10" t="str">
        <f t="shared" si="294"/>
        <v/>
      </c>
      <c r="AY637" s="10" t="str">
        <f t="shared" si="295"/>
        <v/>
      </c>
      <c r="AZ637" s="10" t="str">
        <f t="shared" si="296"/>
        <v/>
      </c>
      <c r="BA637" s="10" t="str">
        <f t="shared" si="297"/>
        <v/>
      </c>
      <c r="BB637" s="10" t="str">
        <f t="shared" si="298"/>
        <v/>
      </c>
      <c r="BC637" s="10" t="str">
        <f t="shared" si="299"/>
        <v/>
      </c>
      <c r="BD637" s="10"/>
      <c r="BE637" s="10" t="str">
        <f t="shared" si="300"/>
        <v/>
      </c>
      <c r="BG637" s="10" t="b">
        <f t="shared" si="303"/>
        <v>1</v>
      </c>
      <c r="BH637" s="10" t="b">
        <f t="shared" si="301"/>
        <v>1</v>
      </c>
      <c r="BI637" s="10" t="b">
        <f t="shared" si="304"/>
        <v>0</v>
      </c>
      <c r="BJ637" s="10" t="b">
        <f t="shared" si="302"/>
        <v>0</v>
      </c>
    </row>
    <row r="638" spans="1:62" x14ac:dyDescent="0.35">
      <c r="A638" s="51"/>
      <c r="B638" s="28"/>
      <c r="C638" s="28" t="s">
        <v>4</v>
      </c>
      <c r="D638" s="28"/>
      <c r="E638" s="28" t="s">
        <v>4</v>
      </c>
      <c r="F638" s="28"/>
      <c r="G638" s="51" t="s">
        <v>4</v>
      </c>
      <c r="H638" s="28"/>
      <c r="I638" s="28" t="s">
        <v>4</v>
      </c>
      <c r="J638" s="28"/>
      <c r="K638" s="28" t="s">
        <v>4</v>
      </c>
      <c r="L638" s="28" t="s">
        <v>454</v>
      </c>
      <c r="M638" s="28"/>
      <c r="N638" s="28"/>
      <c r="O638" s="28" t="s">
        <v>4</v>
      </c>
      <c r="P638" s="51"/>
      <c r="Q638" s="28" t="s">
        <v>4</v>
      </c>
      <c r="R638" s="28"/>
      <c r="S638" s="28" t="s">
        <v>4</v>
      </c>
      <c r="T638" s="28"/>
      <c r="U638" s="28" t="s">
        <v>4</v>
      </c>
      <c r="V638" s="28"/>
      <c r="W638" s="28" t="s">
        <v>4</v>
      </c>
      <c r="X638" s="28"/>
      <c r="Y638" s="28" t="s">
        <v>4</v>
      </c>
      <c r="Z638" s="10" t="str">
        <f>IF(AND('Section 8'!$L$4=No,OR($BG638=FALSE,$BH638=FALSE)),Tab_NotReq,
IF(AND($A638="",$B638="",$D638="",$F638="",$H638="",$J638="",$P638="",$X638="",$AB638="",$AC638=""),"",
IF(COUNTIF($AB638:$BC638,Incomplete)&gt;=1,Incomplete_or_multiple_errors&amp;": "&amp;INDEX($AB$2:$BC$4,1,MATCH(Incomplete,$AB638:$BC638,0)),Complete)))</f>
        <v/>
      </c>
      <c r="AA638" s="27"/>
      <c r="AB638" s="10" t="str">
        <f t="shared" si="275"/>
        <v/>
      </c>
      <c r="AC638" s="10" t="str">
        <f>IF($AC$1=No,"",
IF(OR(BG638=FALSE,BH638=FALSE),"",
IF(AND(SUMPRODUCT(--(BI638:BI$1003=TRUE))=0,SUMPRODUCT(--(BJ638:BJ$1003=TRUE))=0),"",Incomplete)))</f>
        <v/>
      </c>
      <c r="AD638" s="10" t="str">
        <f t="shared" si="276"/>
        <v/>
      </c>
      <c r="AE638" s="10"/>
      <c r="AF638" s="10" t="str" cm="1">
        <f t="array" ref="AF638">IF(AF$1=No,"",IF(ISBLANK($A638)=TRUE,"",
IF(SUMPRODUCT(--('Section 11'!$C$4:$C$337=$A638))=0,Incomplete,Complete)))</f>
        <v/>
      </c>
      <c r="AG638" s="10" t="str">
        <f t="shared" si="277"/>
        <v/>
      </c>
      <c r="AH638" s="10" t="str">
        <f t="shared" si="278"/>
        <v/>
      </c>
      <c r="AI638" s="10" t="str">
        <f t="shared" si="279"/>
        <v/>
      </c>
      <c r="AJ638" s="10" t="str">
        <f t="shared" si="280"/>
        <v/>
      </c>
      <c r="AK638" s="10" t="str">
        <f t="shared" si="281"/>
        <v/>
      </c>
      <c r="AL638" s="10" t="str">
        <f t="shared" si="282"/>
        <v/>
      </c>
      <c r="AM638" s="10" t="str">
        <f t="shared" si="283"/>
        <v/>
      </c>
      <c r="AN638" s="10" t="str">
        <f t="shared" si="284"/>
        <v/>
      </c>
      <c r="AO638" s="10" t="str">
        <f t="shared" si="285"/>
        <v/>
      </c>
      <c r="AP638" s="10" t="str">
        <f t="shared" si="286"/>
        <v/>
      </c>
      <c r="AQ638" s="10" t="str">
        <f t="shared" si="287"/>
        <v/>
      </c>
      <c r="AR638" s="10" t="str">
        <f t="shared" si="288"/>
        <v/>
      </c>
      <c r="AS638" s="10" t="str">
        <f t="shared" si="289"/>
        <v/>
      </c>
      <c r="AT638" s="10" t="str">
        <f t="shared" si="290"/>
        <v/>
      </c>
      <c r="AU638" s="10" t="str">
        <f t="shared" si="291"/>
        <v/>
      </c>
      <c r="AV638" s="10" t="str">
        <f t="shared" si="292"/>
        <v/>
      </c>
      <c r="AW638" s="10" t="str">
        <f t="shared" si="293"/>
        <v/>
      </c>
      <c r="AX638" s="10" t="str">
        <f t="shared" si="294"/>
        <v/>
      </c>
      <c r="AY638" s="10" t="str">
        <f t="shared" si="295"/>
        <v/>
      </c>
      <c r="AZ638" s="10" t="str">
        <f t="shared" si="296"/>
        <v/>
      </c>
      <c r="BA638" s="10" t="str">
        <f t="shared" si="297"/>
        <v/>
      </c>
      <c r="BB638" s="10" t="str">
        <f t="shared" si="298"/>
        <v/>
      </c>
      <c r="BC638" s="10" t="str">
        <f t="shared" si="299"/>
        <v/>
      </c>
      <c r="BD638" s="10"/>
      <c r="BE638" s="10" t="str">
        <f t="shared" si="300"/>
        <v/>
      </c>
      <c r="BG638" s="10" t="b">
        <f t="shared" si="303"/>
        <v>1</v>
      </c>
      <c r="BH638" s="10" t="b">
        <f t="shared" si="301"/>
        <v>1</v>
      </c>
      <c r="BI638" s="10" t="b">
        <f t="shared" si="304"/>
        <v>0</v>
      </c>
      <c r="BJ638" s="10" t="b">
        <f t="shared" si="302"/>
        <v>0</v>
      </c>
    </row>
    <row r="639" spans="1:62" x14ac:dyDescent="0.35">
      <c r="A639" s="51"/>
      <c r="B639" s="28"/>
      <c r="C639" s="28" t="s">
        <v>4</v>
      </c>
      <c r="D639" s="28"/>
      <c r="E639" s="28" t="s">
        <v>4</v>
      </c>
      <c r="F639" s="28"/>
      <c r="G639" s="51" t="s">
        <v>4</v>
      </c>
      <c r="H639" s="28"/>
      <c r="I639" s="28" t="s">
        <v>4</v>
      </c>
      <c r="J639" s="28"/>
      <c r="K639" s="28" t="s">
        <v>4</v>
      </c>
      <c r="L639" s="28" t="s">
        <v>454</v>
      </c>
      <c r="M639" s="28"/>
      <c r="N639" s="28"/>
      <c r="O639" s="28" t="s">
        <v>4</v>
      </c>
      <c r="P639" s="51"/>
      <c r="Q639" s="28" t="s">
        <v>4</v>
      </c>
      <c r="R639" s="28"/>
      <c r="S639" s="28" t="s">
        <v>4</v>
      </c>
      <c r="T639" s="28"/>
      <c r="U639" s="28" t="s">
        <v>4</v>
      </c>
      <c r="V639" s="28"/>
      <c r="W639" s="28" t="s">
        <v>4</v>
      </c>
      <c r="X639" s="28"/>
      <c r="Y639" s="28" t="s">
        <v>4</v>
      </c>
      <c r="Z639" s="10" t="str">
        <f>IF(AND('Section 8'!$L$4=No,OR($BG639=FALSE,$BH639=FALSE)),Tab_NotReq,
IF(AND($A639="",$B639="",$D639="",$F639="",$H639="",$J639="",$P639="",$X639="",$AB639="",$AC639=""),"",
IF(COUNTIF($AB639:$BC639,Incomplete)&gt;=1,Incomplete_or_multiple_errors&amp;": "&amp;INDEX($AB$2:$BC$4,1,MATCH(Incomplete,$AB639:$BC639,0)),Complete)))</f>
        <v/>
      </c>
      <c r="AA639" s="27"/>
      <c r="AB639" s="10" t="str">
        <f t="shared" si="275"/>
        <v/>
      </c>
      <c r="AC639" s="10" t="str">
        <f>IF($AC$1=No,"",
IF(OR(BG639=FALSE,BH639=FALSE),"",
IF(AND(SUMPRODUCT(--(BI639:BI$1003=TRUE))=0,SUMPRODUCT(--(BJ639:BJ$1003=TRUE))=0),"",Incomplete)))</f>
        <v/>
      </c>
      <c r="AD639" s="10" t="str">
        <f t="shared" si="276"/>
        <v/>
      </c>
      <c r="AE639" s="10"/>
      <c r="AF639" s="10" t="str" cm="1">
        <f t="array" ref="AF639">IF(AF$1=No,"",IF(ISBLANK($A639)=TRUE,"",
IF(SUMPRODUCT(--('Section 11'!$C$4:$C$337=$A639))=0,Incomplete,Complete)))</f>
        <v/>
      </c>
      <c r="AG639" s="10" t="str">
        <f t="shared" si="277"/>
        <v/>
      </c>
      <c r="AH639" s="10" t="str">
        <f t="shared" si="278"/>
        <v/>
      </c>
      <c r="AI639" s="10" t="str">
        <f t="shared" si="279"/>
        <v/>
      </c>
      <c r="AJ639" s="10" t="str">
        <f t="shared" si="280"/>
        <v/>
      </c>
      <c r="AK639" s="10" t="str">
        <f t="shared" si="281"/>
        <v/>
      </c>
      <c r="AL639" s="10" t="str">
        <f t="shared" si="282"/>
        <v/>
      </c>
      <c r="AM639" s="10" t="str">
        <f t="shared" si="283"/>
        <v/>
      </c>
      <c r="AN639" s="10" t="str">
        <f t="shared" si="284"/>
        <v/>
      </c>
      <c r="AO639" s="10" t="str">
        <f t="shared" si="285"/>
        <v/>
      </c>
      <c r="AP639" s="10" t="str">
        <f t="shared" si="286"/>
        <v/>
      </c>
      <c r="AQ639" s="10" t="str">
        <f t="shared" si="287"/>
        <v/>
      </c>
      <c r="AR639" s="10" t="str">
        <f t="shared" si="288"/>
        <v/>
      </c>
      <c r="AS639" s="10" t="str">
        <f t="shared" si="289"/>
        <v/>
      </c>
      <c r="AT639" s="10" t="str">
        <f t="shared" si="290"/>
        <v/>
      </c>
      <c r="AU639" s="10" t="str">
        <f t="shared" si="291"/>
        <v/>
      </c>
      <c r="AV639" s="10" t="str">
        <f t="shared" si="292"/>
        <v/>
      </c>
      <c r="AW639" s="10" t="str">
        <f t="shared" si="293"/>
        <v/>
      </c>
      <c r="AX639" s="10" t="str">
        <f t="shared" si="294"/>
        <v/>
      </c>
      <c r="AY639" s="10" t="str">
        <f t="shared" si="295"/>
        <v/>
      </c>
      <c r="AZ639" s="10" t="str">
        <f t="shared" si="296"/>
        <v/>
      </c>
      <c r="BA639" s="10" t="str">
        <f t="shared" si="297"/>
        <v/>
      </c>
      <c r="BB639" s="10" t="str">
        <f t="shared" si="298"/>
        <v/>
      </c>
      <c r="BC639" s="10" t="str">
        <f t="shared" si="299"/>
        <v/>
      </c>
      <c r="BD639" s="10"/>
      <c r="BE639" s="10" t="str">
        <f t="shared" si="300"/>
        <v/>
      </c>
      <c r="BG639" s="10" t="b">
        <f t="shared" si="303"/>
        <v>1</v>
      </c>
      <c r="BH639" s="10" t="b">
        <f t="shared" si="301"/>
        <v>1</v>
      </c>
      <c r="BI639" s="10" t="b">
        <f t="shared" si="304"/>
        <v>0</v>
      </c>
      <c r="BJ639" s="10" t="b">
        <f t="shared" si="302"/>
        <v>0</v>
      </c>
    </row>
    <row r="640" spans="1:62" x14ac:dyDescent="0.35">
      <c r="A640" s="51"/>
      <c r="B640" s="28"/>
      <c r="C640" s="28" t="s">
        <v>4</v>
      </c>
      <c r="D640" s="28"/>
      <c r="E640" s="28" t="s">
        <v>4</v>
      </c>
      <c r="F640" s="28"/>
      <c r="G640" s="51" t="s">
        <v>4</v>
      </c>
      <c r="H640" s="28"/>
      <c r="I640" s="28" t="s">
        <v>4</v>
      </c>
      <c r="J640" s="28"/>
      <c r="K640" s="28" t="s">
        <v>4</v>
      </c>
      <c r="L640" s="28" t="s">
        <v>454</v>
      </c>
      <c r="M640" s="28"/>
      <c r="N640" s="28"/>
      <c r="O640" s="28" t="s">
        <v>4</v>
      </c>
      <c r="P640" s="51"/>
      <c r="Q640" s="28" t="s">
        <v>4</v>
      </c>
      <c r="R640" s="28"/>
      <c r="S640" s="28" t="s">
        <v>4</v>
      </c>
      <c r="T640" s="28"/>
      <c r="U640" s="28" t="s">
        <v>4</v>
      </c>
      <c r="V640" s="28"/>
      <c r="W640" s="28" t="s">
        <v>4</v>
      </c>
      <c r="X640" s="28"/>
      <c r="Y640" s="28" t="s">
        <v>4</v>
      </c>
      <c r="Z640" s="10" t="str">
        <f>IF(AND('Section 8'!$L$4=No,OR($BG640=FALSE,$BH640=FALSE)),Tab_NotReq,
IF(AND($A640="",$B640="",$D640="",$F640="",$H640="",$J640="",$P640="",$X640="",$AB640="",$AC640=""),"",
IF(COUNTIF($AB640:$BC640,Incomplete)&gt;=1,Incomplete_or_multiple_errors&amp;": "&amp;INDEX($AB$2:$BC$4,1,MATCH(Incomplete,$AB640:$BC640,0)),Complete)))</f>
        <v/>
      </c>
      <c r="AA640" s="27"/>
      <c r="AB640" s="10" t="str">
        <f t="shared" si="275"/>
        <v/>
      </c>
      <c r="AC640" s="10" t="str">
        <f>IF($AC$1=No,"",
IF(OR(BG640=FALSE,BH640=FALSE),"",
IF(AND(SUMPRODUCT(--(BI640:BI$1003=TRUE))=0,SUMPRODUCT(--(BJ640:BJ$1003=TRUE))=0),"",Incomplete)))</f>
        <v/>
      </c>
      <c r="AD640" s="10" t="str">
        <f t="shared" si="276"/>
        <v/>
      </c>
      <c r="AE640" s="10"/>
      <c r="AF640" s="10" t="str" cm="1">
        <f t="array" ref="AF640">IF(AF$1=No,"",IF(ISBLANK($A640)=TRUE,"",
IF(SUMPRODUCT(--('Section 11'!$C$4:$C$337=$A640))=0,Incomplete,Complete)))</f>
        <v/>
      </c>
      <c r="AG640" s="10" t="str">
        <f t="shared" si="277"/>
        <v/>
      </c>
      <c r="AH640" s="10" t="str">
        <f t="shared" si="278"/>
        <v/>
      </c>
      <c r="AI640" s="10" t="str">
        <f t="shared" si="279"/>
        <v/>
      </c>
      <c r="AJ640" s="10" t="str">
        <f t="shared" si="280"/>
        <v/>
      </c>
      <c r="AK640" s="10" t="str">
        <f t="shared" si="281"/>
        <v/>
      </c>
      <c r="AL640" s="10" t="str">
        <f t="shared" si="282"/>
        <v/>
      </c>
      <c r="AM640" s="10" t="str">
        <f t="shared" si="283"/>
        <v/>
      </c>
      <c r="AN640" s="10" t="str">
        <f t="shared" si="284"/>
        <v/>
      </c>
      <c r="AO640" s="10" t="str">
        <f t="shared" si="285"/>
        <v/>
      </c>
      <c r="AP640" s="10" t="str">
        <f t="shared" si="286"/>
        <v/>
      </c>
      <c r="AQ640" s="10" t="str">
        <f t="shared" si="287"/>
        <v/>
      </c>
      <c r="AR640" s="10" t="str">
        <f t="shared" si="288"/>
        <v/>
      </c>
      <c r="AS640" s="10" t="str">
        <f t="shared" si="289"/>
        <v/>
      </c>
      <c r="AT640" s="10" t="str">
        <f t="shared" si="290"/>
        <v/>
      </c>
      <c r="AU640" s="10" t="str">
        <f t="shared" si="291"/>
        <v/>
      </c>
      <c r="AV640" s="10" t="str">
        <f t="shared" si="292"/>
        <v/>
      </c>
      <c r="AW640" s="10" t="str">
        <f t="shared" si="293"/>
        <v/>
      </c>
      <c r="AX640" s="10" t="str">
        <f t="shared" si="294"/>
        <v/>
      </c>
      <c r="AY640" s="10" t="str">
        <f t="shared" si="295"/>
        <v/>
      </c>
      <c r="AZ640" s="10" t="str">
        <f t="shared" si="296"/>
        <v/>
      </c>
      <c r="BA640" s="10" t="str">
        <f t="shared" si="297"/>
        <v/>
      </c>
      <c r="BB640" s="10" t="str">
        <f t="shared" si="298"/>
        <v/>
      </c>
      <c r="BC640" s="10" t="str">
        <f t="shared" si="299"/>
        <v/>
      </c>
      <c r="BD640" s="10"/>
      <c r="BE640" s="10" t="str">
        <f t="shared" si="300"/>
        <v/>
      </c>
      <c r="BG640" s="10" t="b">
        <f t="shared" si="303"/>
        <v>1</v>
      </c>
      <c r="BH640" s="10" t="b">
        <f t="shared" si="301"/>
        <v>1</v>
      </c>
      <c r="BI640" s="10" t="b">
        <f t="shared" si="304"/>
        <v>0</v>
      </c>
      <c r="BJ640" s="10" t="b">
        <f t="shared" si="302"/>
        <v>0</v>
      </c>
    </row>
    <row r="641" spans="1:62" x14ac:dyDescent="0.35">
      <c r="A641" s="51"/>
      <c r="B641" s="28"/>
      <c r="C641" s="28" t="s">
        <v>4</v>
      </c>
      <c r="D641" s="28"/>
      <c r="E641" s="28" t="s">
        <v>4</v>
      </c>
      <c r="F641" s="28"/>
      <c r="G641" s="51" t="s">
        <v>4</v>
      </c>
      <c r="H641" s="28"/>
      <c r="I641" s="28" t="s">
        <v>4</v>
      </c>
      <c r="J641" s="28"/>
      <c r="K641" s="28" t="s">
        <v>4</v>
      </c>
      <c r="L641" s="28" t="s">
        <v>454</v>
      </c>
      <c r="M641" s="28"/>
      <c r="N641" s="28"/>
      <c r="O641" s="28" t="s">
        <v>4</v>
      </c>
      <c r="P641" s="51"/>
      <c r="Q641" s="28" t="s">
        <v>4</v>
      </c>
      <c r="R641" s="28"/>
      <c r="S641" s="28" t="s">
        <v>4</v>
      </c>
      <c r="T641" s="28"/>
      <c r="U641" s="28" t="s">
        <v>4</v>
      </c>
      <c r="V641" s="28"/>
      <c r="W641" s="28" t="s">
        <v>4</v>
      </c>
      <c r="X641" s="28"/>
      <c r="Y641" s="28" t="s">
        <v>4</v>
      </c>
      <c r="Z641" s="10" t="str">
        <f>IF(AND('Section 8'!$L$4=No,OR($BG641=FALSE,$BH641=FALSE)),Tab_NotReq,
IF(AND($A641="",$B641="",$D641="",$F641="",$H641="",$J641="",$P641="",$X641="",$AB641="",$AC641=""),"",
IF(COUNTIF($AB641:$BC641,Incomplete)&gt;=1,Incomplete_or_multiple_errors&amp;": "&amp;INDEX($AB$2:$BC$4,1,MATCH(Incomplete,$AB641:$BC641,0)),Complete)))</f>
        <v/>
      </c>
      <c r="AA641" s="27"/>
      <c r="AB641" s="10" t="str">
        <f t="shared" si="275"/>
        <v/>
      </c>
      <c r="AC641" s="10" t="str">
        <f>IF($AC$1=No,"",
IF(OR(BG641=FALSE,BH641=FALSE),"",
IF(AND(SUMPRODUCT(--(BI641:BI$1003=TRUE))=0,SUMPRODUCT(--(BJ641:BJ$1003=TRUE))=0),"",Incomplete)))</f>
        <v/>
      </c>
      <c r="AD641" s="10" t="str">
        <f t="shared" si="276"/>
        <v/>
      </c>
      <c r="AE641" s="10"/>
      <c r="AF641" s="10" t="str" cm="1">
        <f t="array" ref="AF641">IF(AF$1=No,"",IF(ISBLANK($A641)=TRUE,"",
IF(SUMPRODUCT(--('Section 11'!$C$4:$C$337=$A641))=0,Incomplete,Complete)))</f>
        <v/>
      </c>
      <c r="AG641" s="10" t="str">
        <f t="shared" si="277"/>
        <v/>
      </c>
      <c r="AH641" s="10" t="str">
        <f t="shared" si="278"/>
        <v/>
      </c>
      <c r="AI641" s="10" t="str">
        <f t="shared" si="279"/>
        <v/>
      </c>
      <c r="AJ641" s="10" t="str">
        <f t="shared" si="280"/>
        <v/>
      </c>
      <c r="AK641" s="10" t="str">
        <f t="shared" si="281"/>
        <v/>
      </c>
      <c r="AL641" s="10" t="str">
        <f t="shared" si="282"/>
        <v/>
      </c>
      <c r="AM641" s="10" t="str">
        <f t="shared" si="283"/>
        <v/>
      </c>
      <c r="AN641" s="10" t="str">
        <f t="shared" si="284"/>
        <v/>
      </c>
      <c r="AO641" s="10" t="str">
        <f t="shared" si="285"/>
        <v/>
      </c>
      <c r="AP641" s="10" t="str">
        <f t="shared" si="286"/>
        <v/>
      </c>
      <c r="AQ641" s="10" t="str">
        <f t="shared" si="287"/>
        <v/>
      </c>
      <c r="AR641" s="10" t="str">
        <f t="shared" si="288"/>
        <v/>
      </c>
      <c r="AS641" s="10" t="str">
        <f t="shared" si="289"/>
        <v/>
      </c>
      <c r="AT641" s="10" t="str">
        <f t="shared" si="290"/>
        <v/>
      </c>
      <c r="AU641" s="10" t="str">
        <f t="shared" si="291"/>
        <v/>
      </c>
      <c r="AV641" s="10" t="str">
        <f t="shared" si="292"/>
        <v/>
      </c>
      <c r="AW641" s="10" t="str">
        <f t="shared" si="293"/>
        <v/>
      </c>
      <c r="AX641" s="10" t="str">
        <f t="shared" si="294"/>
        <v/>
      </c>
      <c r="AY641" s="10" t="str">
        <f t="shared" si="295"/>
        <v/>
      </c>
      <c r="AZ641" s="10" t="str">
        <f t="shared" si="296"/>
        <v/>
      </c>
      <c r="BA641" s="10" t="str">
        <f t="shared" si="297"/>
        <v/>
      </c>
      <c r="BB641" s="10" t="str">
        <f t="shared" si="298"/>
        <v/>
      </c>
      <c r="BC641" s="10" t="str">
        <f t="shared" si="299"/>
        <v/>
      </c>
      <c r="BD641" s="10"/>
      <c r="BE641" s="10" t="str">
        <f t="shared" si="300"/>
        <v/>
      </c>
      <c r="BG641" s="10" t="b">
        <f t="shared" si="303"/>
        <v>1</v>
      </c>
      <c r="BH641" s="10" t="b">
        <f t="shared" si="301"/>
        <v>1</v>
      </c>
      <c r="BI641" s="10" t="b">
        <f t="shared" si="304"/>
        <v>0</v>
      </c>
      <c r="BJ641" s="10" t="b">
        <f t="shared" si="302"/>
        <v>0</v>
      </c>
    </row>
    <row r="642" spans="1:62" x14ac:dyDescent="0.35">
      <c r="A642" s="51"/>
      <c r="B642" s="28"/>
      <c r="C642" s="28" t="s">
        <v>4</v>
      </c>
      <c r="D642" s="28"/>
      <c r="E642" s="28" t="s">
        <v>4</v>
      </c>
      <c r="F642" s="28"/>
      <c r="G642" s="51" t="s">
        <v>4</v>
      </c>
      <c r="H642" s="28"/>
      <c r="I642" s="28" t="s">
        <v>4</v>
      </c>
      <c r="J642" s="28"/>
      <c r="K642" s="28" t="s">
        <v>4</v>
      </c>
      <c r="L642" s="28" t="s">
        <v>454</v>
      </c>
      <c r="M642" s="28"/>
      <c r="N642" s="28"/>
      <c r="O642" s="28" t="s">
        <v>4</v>
      </c>
      <c r="P642" s="51"/>
      <c r="Q642" s="28" t="s">
        <v>4</v>
      </c>
      <c r="R642" s="28"/>
      <c r="S642" s="28" t="s">
        <v>4</v>
      </c>
      <c r="T642" s="28"/>
      <c r="U642" s="28" t="s">
        <v>4</v>
      </c>
      <c r="V642" s="28"/>
      <c r="W642" s="28" t="s">
        <v>4</v>
      </c>
      <c r="X642" s="28"/>
      <c r="Y642" s="28" t="s">
        <v>4</v>
      </c>
      <c r="Z642" s="10" t="str">
        <f>IF(AND('Section 8'!$L$4=No,OR($BG642=FALSE,$BH642=FALSE)),Tab_NotReq,
IF(AND($A642="",$B642="",$D642="",$F642="",$H642="",$J642="",$P642="",$X642="",$AB642="",$AC642=""),"",
IF(COUNTIF($AB642:$BC642,Incomplete)&gt;=1,Incomplete_or_multiple_errors&amp;": "&amp;INDEX($AB$2:$BC$4,1,MATCH(Incomplete,$AB642:$BC642,0)),Complete)))</f>
        <v/>
      </c>
      <c r="AA642" s="27"/>
      <c r="AB642" s="10" t="str">
        <f t="shared" si="275"/>
        <v/>
      </c>
      <c r="AC642" s="10" t="str">
        <f>IF($AC$1=No,"",
IF(OR(BG642=FALSE,BH642=FALSE),"",
IF(AND(SUMPRODUCT(--(BI642:BI$1003=TRUE))=0,SUMPRODUCT(--(BJ642:BJ$1003=TRUE))=0),"",Incomplete)))</f>
        <v/>
      </c>
      <c r="AD642" s="10" t="str">
        <f t="shared" si="276"/>
        <v/>
      </c>
      <c r="AE642" s="10"/>
      <c r="AF642" s="10" t="str" cm="1">
        <f t="array" ref="AF642">IF(AF$1=No,"",IF(ISBLANK($A642)=TRUE,"",
IF(SUMPRODUCT(--('Section 11'!$C$4:$C$337=$A642))=0,Incomplete,Complete)))</f>
        <v/>
      </c>
      <c r="AG642" s="10" t="str">
        <f t="shared" si="277"/>
        <v/>
      </c>
      <c r="AH642" s="10" t="str">
        <f t="shared" si="278"/>
        <v/>
      </c>
      <c r="AI642" s="10" t="str">
        <f t="shared" si="279"/>
        <v/>
      </c>
      <c r="AJ642" s="10" t="str">
        <f t="shared" si="280"/>
        <v/>
      </c>
      <c r="AK642" s="10" t="str">
        <f t="shared" si="281"/>
        <v/>
      </c>
      <c r="AL642" s="10" t="str">
        <f t="shared" si="282"/>
        <v/>
      </c>
      <c r="AM642" s="10" t="str">
        <f t="shared" si="283"/>
        <v/>
      </c>
      <c r="AN642" s="10" t="str">
        <f t="shared" si="284"/>
        <v/>
      </c>
      <c r="AO642" s="10" t="str">
        <f t="shared" si="285"/>
        <v/>
      </c>
      <c r="AP642" s="10" t="str">
        <f t="shared" si="286"/>
        <v/>
      </c>
      <c r="AQ642" s="10" t="str">
        <f t="shared" si="287"/>
        <v/>
      </c>
      <c r="AR642" s="10" t="str">
        <f t="shared" si="288"/>
        <v/>
      </c>
      <c r="AS642" s="10" t="str">
        <f t="shared" si="289"/>
        <v/>
      </c>
      <c r="AT642" s="10" t="str">
        <f t="shared" si="290"/>
        <v/>
      </c>
      <c r="AU642" s="10" t="str">
        <f t="shared" si="291"/>
        <v/>
      </c>
      <c r="AV642" s="10" t="str">
        <f t="shared" si="292"/>
        <v/>
      </c>
      <c r="AW642" s="10" t="str">
        <f t="shared" si="293"/>
        <v/>
      </c>
      <c r="AX642" s="10" t="str">
        <f t="shared" si="294"/>
        <v/>
      </c>
      <c r="AY642" s="10" t="str">
        <f t="shared" si="295"/>
        <v/>
      </c>
      <c r="AZ642" s="10" t="str">
        <f t="shared" si="296"/>
        <v/>
      </c>
      <c r="BA642" s="10" t="str">
        <f t="shared" si="297"/>
        <v/>
      </c>
      <c r="BB642" s="10" t="str">
        <f t="shared" si="298"/>
        <v/>
      </c>
      <c r="BC642" s="10" t="str">
        <f t="shared" si="299"/>
        <v/>
      </c>
      <c r="BD642" s="10"/>
      <c r="BE642" s="10" t="str">
        <f t="shared" si="300"/>
        <v/>
      </c>
      <c r="BG642" s="10" t="b">
        <f t="shared" si="303"/>
        <v>1</v>
      </c>
      <c r="BH642" s="10" t="b">
        <f t="shared" si="301"/>
        <v>1</v>
      </c>
      <c r="BI642" s="10" t="b">
        <f t="shared" si="304"/>
        <v>0</v>
      </c>
      <c r="BJ642" s="10" t="b">
        <f t="shared" si="302"/>
        <v>0</v>
      </c>
    </row>
    <row r="643" spans="1:62" x14ac:dyDescent="0.35">
      <c r="A643" s="51"/>
      <c r="B643" s="28"/>
      <c r="C643" s="28" t="s">
        <v>4</v>
      </c>
      <c r="D643" s="28"/>
      <c r="E643" s="28" t="s">
        <v>4</v>
      </c>
      <c r="F643" s="28"/>
      <c r="G643" s="51" t="s">
        <v>4</v>
      </c>
      <c r="H643" s="28"/>
      <c r="I643" s="28" t="s">
        <v>4</v>
      </c>
      <c r="J643" s="28"/>
      <c r="K643" s="28" t="s">
        <v>4</v>
      </c>
      <c r="L643" s="28" t="s">
        <v>454</v>
      </c>
      <c r="M643" s="28"/>
      <c r="N643" s="28"/>
      <c r="O643" s="28" t="s">
        <v>4</v>
      </c>
      <c r="P643" s="51"/>
      <c r="Q643" s="28" t="s">
        <v>4</v>
      </c>
      <c r="R643" s="28"/>
      <c r="S643" s="28" t="s">
        <v>4</v>
      </c>
      <c r="T643" s="28"/>
      <c r="U643" s="28" t="s">
        <v>4</v>
      </c>
      <c r="V643" s="28"/>
      <c r="W643" s="28" t="s">
        <v>4</v>
      </c>
      <c r="X643" s="28"/>
      <c r="Y643" s="28" t="s">
        <v>4</v>
      </c>
      <c r="Z643" s="10" t="str">
        <f>IF(AND('Section 8'!$L$4=No,OR($BG643=FALSE,$BH643=FALSE)),Tab_NotReq,
IF(AND($A643="",$B643="",$D643="",$F643="",$H643="",$J643="",$P643="",$X643="",$AB643="",$AC643=""),"",
IF(COUNTIF($AB643:$BC643,Incomplete)&gt;=1,Incomplete_or_multiple_errors&amp;": "&amp;INDEX($AB$2:$BC$4,1,MATCH(Incomplete,$AB643:$BC643,0)),Complete)))</f>
        <v/>
      </c>
      <c r="AA643" s="27"/>
      <c r="AB643" s="10" t="str">
        <f t="shared" si="275"/>
        <v/>
      </c>
      <c r="AC643" s="10" t="str">
        <f>IF($AC$1=No,"",
IF(OR(BG643=FALSE,BH643=FALSE),"",
IF(AND(SUMPRODUCT(--(BI643:BI$1003=TRUE))=0,SUMPRODUCT(--(BJ643:BJ$1003=TRUE))=0),"",Incomplete)))</f>
        <v/>
      </c>
      <c r="AD643" s="10" t="str">
        <f t="shared" si="276"/>
        <v/>
      </c>
      <c r="AE643" s="10"/>
      <c r="AF643" s="10" t="str" cm="1">
        <f t="array" ref="AF643">IF(AF$1=No,"",IF(ISBLANK($A643)=TRUE,"",
IF(SUMPRODUCT(--('Section 11'!$C$4:$C$337=$A643))=0,Incomplete,Complete)))</f>
        <v/>
      </c>
      <c r="AG643" s="10" t="str">
        <f t="shared" si="277"/>
        <v/>
      </c>
      <c r="AH643" s="10" t="str">
        <f t="shared" si="278"/>
        <v/>
      </c>
      <c r="AI643" s="10" t="str">
        <f t="shared" si="279"/>
        <v/>
      </c>
      <c r="AJ643" s="10" t="str">
        <f t="shared" si="280"/>
        <v/>
      </c>
      <c r="AK643" s="10" t="str">
        <f t="shared" si="281"/>
        <v/>
      </c>
      <c r="AL643" s="10" t="str">
        <f t="shared" si="282"/>
        <v/>
      </c>
      <c r="AM643" s="10" t="str">
        <f t="shared" si="283"/>
        <v/>
      </c>
      <c r="AN643" s="10" t="str">
        <f t="shared" si="284"/>
        <v/>
      </c>
      <c r="AO643" s="10" t="str">
        <f t="shared" si="285"/>
        <v/>
      </c>
      <c r="AP643" s="10" t="str">
        <f t="shared" si="286"/>
        <v/>
      </c>
      <c r="AQ643" s="10" t="str">
        <f t="shared" si="287"/>
        <v/>
      </c>
      <c r="AR643" s="10" t="str">
        <f t="shared" si="288"/>
        <v/>
      </c>
      <c r="AS643" s="10" t="str">
        <f t="shared" si="289"/>
        <v/>
      </c>
      <c r="AT643" s="10" t="str">
        <f t="shared" si="290"/>
        <v/>
      </c>
      <c r="AU643" s="10" t="str">
        <f t="shared" si="291"/>
        <v/>
      </c>
      <c r="AV643" s="10" t="str">
        <f t="shared" si="292"/>
        <v/>
      </c>
      <c r="AW643" s="10" t="str">
        <f t="shared" si="293"/>
        <v/>
      </c>
      <c r="AX643" s="10" t="str">
        <f t="shared" si="294"/>
        <v/>
      </c>
      <c r="AY643" s="10" t="str">
        <f t="shared" si="295"/>
        <v/>
      </c>
      <c r="AZ643" s="10" t="str">
        <f t="shared" si="296"/>
        <v/>
      </c>
      <c r="BA643" s="10" t="str">
        <f t="shared" si="297"/>
        <v/>
      </c>
      <c r="BB643" s="10" t="str">
        <f t="shared" si="298"/>
        <v/>
      </c>
      <c r="BC643" s="10" t="str">
        <f t="shared" si="299"/>
        <v/>
      </c>
      <c r="BD643" s="10"/>
      <c r="BE643" s="10" t="str">
        <f t="shared" si="300"/>
        <v/>
      </c>
      <c r="BG643" s="10" t="b">
        <f t="shared" si="303"/>
        <v>1</v>
      </c>
      <c r="BH643" s="10" t="b">
        <f t="shared" si="301"/>
        <v>1</v>
      </c>
      <c r="BI643" s="10" t="b">
        <f t="shared" si="304"/>
        <v>0</v>
      </c>
      <c r="BJ643" s="10" t="b">
        <f t="shared" si="302"/>
        <v>0</v>
      </c>
    </row>
    <row r="644" spans="1:62" x14ac:dyDescent="0.35">
      <c r="A644" s="51"/>
      <c r="B644" s="28"/>
      <c r="C644" s="28" t="s">
        <v>4</v>
      </c>
      <c r="D644" s="28"/>
      <c r="E644" s="28" t="s">
        <v>4</v>
      </c>
      <c r="F644" s="28"/>
      <c r="G644" s="51" t="s">
        <v>4</v>
      </c>
      <c r="H644" s="28"/>
      <c r="I644" s="28" t="s">
        <v>4</v>
      </c>
      <c r="J644" s="28"/>
      <c r="K644" s="28" t="s">
        <v>4</v>
      </c>
      <c r="L644" s="28" t="s">
        <v>454</v>
      </c>
      <c r="M644" s="28"/>
      <c r="N644" s="28"/>
      <c r="O644" s="28" t="s">
        <v>4</v>
      </c>
      <c r="P644" s="51"/>
      <c r="Q644" s="28" t="s">
        <v>4</v>
      </c>
      <c r="R644" s="28"/>
      <c r="S644" s="28" t="s">
        <v>4</v>
      </c>
      <c r="T644" s="28"/>
      <c r="U644" s="28" t="s">
        <v>4</v>
      </c>
      <c r="V644" s="28"/>
      <c r="W644" s="28" t="s">
        <v>4</v>
      </c>
      <c r="X644" s="28"/>
      <c r="Y644" s="28" t="s">
        <v>4</v>
      </c>
      <c r="Z644" s="10" t="str">
        <f>IF(AND('Section 8'!$L$4=No,OR($BG644=FALSE,$BH644=FALSE)),Tab_NotReq,
IF(AND($A644="",$B644="",$D644="",$F644="",$H644="",$J644="",$P644="",$X644="",$AB644="",$AC644=""),"",
IF(COUNTIF($AB644:$BC644,Incomplete)&gt;=1,Incomplete_or_multiple_errors&amp;": "&amp;INDEX($AB$2:$BC$4,1,MATCH(Incomplete,$AB644:$BC644,0)),Complete)))</f>
        <v/>
      </c>
      <c r="AA644" s="27"/>
      <c r="AB644" s="10" t="str">
        <f t="shared" ref="AB644:AB707" si="305">IF(AB$1=No,"",
IF(AND(
$A644="", OR(BG644=FALSE,BH644=FALSE)),
Incomplete,""))</f>
        <v/>
      </c>
      <c r="AC644" s="10" t="str">
        <f>IF($AC$1=No,"",
IF(OR(BG644=FALSE,BH644=FALSE),"",
IF(AND(SUMPRODUCT(--(BI644:BI$1003=TRUE))=0,SUMPRODUCT(--(BJ644:BJ$1003=TRUE))=0),"",Incomplete)))</f>
        <v/>
      </c>
      <c r="AD644" s="10" t="str">
        <f t="shared" ref="AD644:AD707" si="306">IF(AD$1=No,"",IF($A644="", "",
IF(AND(L644=Not_reasonably_accessible, OR(M644&lt;&gt;"",N644&lt;&gt;"",AND(O644&lt;&gt;"",O644&lt;&gt;No))=TRUE)=TRUE, Incomplete, "")))</f>
        <v/>
      </c>
      <c r="AE644" s="10"/>
      <c r="AF644" s="10" t="str" cm="1">
        <f t="array" ref="AF644">IF(AF$1=No,"",IF(ISBLANK($A644)=TRUE,"",
IF(SUMPRODUCT(--('Section 11'!$C$4:$C$337=$A644))=0,Incomplete,Complete)))</f>
        <v/>
      </c>
      <c r="AG644" s="10" t="str">
        <f t="shared" ref="AG644:AG707" si="307">IF($AG$1=No,"",IF($A644="","",IF(B644="",Incomplete,IF(ISERROR(VLOOKUP(B644,APP_Codes,1,FALSE))=TRUE,Incomplete,Complete))))</f>
        <v/>
      </c>
      <c r="AH644" s="10" t="str">
        <f t="shared" ref="AH644:AH707" si="308">IF($AH$1=No,"",IF($A644="","",IF(C644="",Incomplete,IF(ISERROR(VLOOKUP(C644,YesNo_CBI,1,FALSE))=TRUE,Incomplete,Complete))))</f>
        <v/>
      </c>
      <c r="AI644" s="10" t="str">
        <f t="shared" ref="AI644:AI707" si="309">IF($AI$1=No,"",IF($A644="","",IF(D644="",Incomplete,IF(ISERROR(VLOOKUP(D644,SF_Codes,1,FALSE))=TRUE,Incomplete,Complete))))</f>
        <v/>
      </c>
      <c r="AJ644" s="10" t="str">
        <f t="shared" ref="AJ644:AJ707" si="310">IF($AJ$1=No,"",IF($A644="","",IF(E644="",Incomplete,IF(ISERROR(VLOOKUP(E644,YesNo_CBI,1,FALSE))=TRUE,Incomplete,Complete))))</f>
        <v/>
      </c>
      <c r="AK644" s="10" t="str">
        <f t="shared" ref="AK644:AK707" si="311">IF($AK$1=No,"",IF($A644="","",
IF(AND(F644="",OR(G644="",G644=No)),"",
IF(AND(F644="",OR(G644&lt;&gt;"",G644&lt;&gt;No)),Incomplete,
IF(AND(F644&lt;&gt;"",G644="")=TRUE,Incomplete,
IF(ISERROR(VLOOKUP(G644,YesNo_CBI,1,FALSE))=TRUE,
Incomplete,Complete))))))</f>
        <v/>
      </c>
      <c r="AL644" s="10" t="str">
        <f t="shared" ref="AL644:AL707" si="312">IF($AL$1=No,"",IF($A644="","",
IF(AND(H644="",OR(I644="",I644=No)),"",
IF(AND(H644="",OR(I644&lt;&gt;"",I644&lt;&gt;No)),Incomplete,
IF(AND(H644&lt;&gt;"",I644="")=TRUE,Incomplete,
IF(ISERROR(VLOOKUP(I644,YesNo_CBI,1,FALSE))=TRUE,
Incomplete,Complete))))))</f>
        <v/>
      </c>
      <c r="AM644" s="10" t="str">
        <f t="shared" ref="AM644:AM707" si="313">IF(AM$1=No, "", IF($A644="", "", IF($J644="", Incomplete, Complete)))</f>
        <v/>
      </c>
      <c r="AN644" s="10" t="str">
        <f t="shared" ref="AN644:AN707" si="314">IF(AN$1=No,"",IF($A644="","",IF(K644="",Incomplete,IF(ISERROR(VLOOKUP(K644,YesNo_CBI,1,FALSE))=TRUE,Incomplete,Complete))))</f>
        <v/>
      </c>
      <c r="AO644" s="10" t="str">
        <f t="shared" ref="AO644:AO707" si="315">IF($AO$1=No,"",IF($A644="","",IF(L644="",Incomplete,IF(ISERROR(VLOOKUP(L644,NRA,1,FALSE))=TRUE,Incomplete,Complete))))</f>
        <v/>
      </c>
      <c r="AP644" s="10" t="str">
        <f t="shared" ref="AP644:AP707" si="316">IF(AP$1=No,"",IF($A644="","",
IF(AD644=Incomplete, "",
IF(AND(L644=Not_reasonably_accessible,M644=""),"",
IF(AND(L644=Reasonably_accessible,OR(M644="",M644&lt;0,M644&gt;100)),Incomplete,
IF(LEN(M644)-LEN(INT(M644))&gt;5, Incomplete,
Complete))))))</f>
        <v/>
      </c>
      <c r="AQ644" s="10" t="str">
        <f t="shared" ref="AQ644:AQ707" si="317">IF(AQ$1=No,"",IF($A644="","",
IF(AD644=Incomplete,"",
IF(AND(L644=Not_reasonably_accessible,N644=""),"",
IF(AND(L644=Reasonably_accessible,OR(N644="",N644&lt;0,N644&gt;100,N644&lt;M644)),Incomplete,
IF(LEN(N644)-LEN(INT(N644))&gt;5,Incomplete,
Complete))))))</f>
        <v/>
      </c>
      <c r="AR644" s="10" t="str">
        <f t="shared" ref="AR644:AR707" si="318">IF(AR$1=No,"",IF($A644="","",
IF(AD644=Incomplete, "",IF(AND(L644=Not_reasonably_accessible,OR(O644=No,O644="")),"",
IF(AND(L644=Reasonably_accessible,O644=""),Incomplete,
IF(ISERROR(VLOOKUP(O644,YesNo_CBI,1,FALSE))=TRUE,Incomplete,
Complete))))))</f>
        <v/>
      </c>
      <c r="AS644" s="10" t="str">
        <f t="shared" ref="AS644:AS707" si="319">IF(AS$1=No,"",IF($A644="","",IF(P644="",Incomplete,IF(ISERROR(VLOOKUP(P644,Yes_No,1,FALSE))=TRUE,Incomplete,Complete))))</f>
        <v/>
      </c>
      <c r="AT644" s="10" t="str">
        <f t="shared" ref="AT644:AT707" si="320">IF(AT$1=No,"",IF($A644="","",IF(Q644="",Incomplete,IF(ISERROR(VLOOKUP(Q644,YesNo_CBI,1,FALSE))=TRUE,Incomplete,Complete))))</f>
        <v/>
      </c>
      <c r="AU644" s="10" t="str">
        <f t="shared" ref="AU644:AU707" si="321">IF(AU$1=No,"",IF($A644="","",
IF(R644="",Incomplete,
IF(ISERROR(VLOOKUP(R644,Yes_No,1,FALSE))=TRUE,Incomplete,Complete))))</f>
        <v/>
      </c>
      <c r="AV644" s="10" t="str">
        <f t="shared" ref="AV644:AV707" si="322">IF(AV$1=No,"",IF($A644="","",
IF(S644="",Incomplete,
IF(ISERROR(VLOOKUP(S644,YesNo_CBI,1,FALSE))=TRUE,Incomplete,Complete))))</f>
        <v/>
      </c>
      <c r="AW644" s="10" t="str">
        <f t="shared" ref="AW644:AW707" si="323">IF(AW$1=No,"",IF($A644="","",
IF(T644="",Incomplete,
IF(ISERROR(VLOOKUP(T644,Yes_No,1,FALSE))=TRUE,Incomplete,Complete))))</f>
        <v/>
      </c>
      <c r="AX644" s="10" t="str">
        <f t="shared" ref="AX644:AX707" si="324">IF(AX$1=No,"",IF($A644="","",
IF(U644="",Incomplete,
IF(ISERROR(VLOOKUP(U644,YesNo_CBI,1,FALSE))=TRUE,Incomplete,Complete))))</f>
        <v/>
      </c>
      <c r="AY644" s="10" t="str">
        <f t="shared" ref="AY644:AY707" si="325">IF(AY$1=No,"",IF($A644="","",
IF(V644="",Incomplete,
IF(ISERROR(VLOOKUP(V644,Yes_No,1,FALSE))=TRUE,Incomplete,Complete))))</f>
        <v/>
      </c>
      <c r="AZ644" s="10" t="str">
        <f t="shared" ref="AZ644:AZ707" si="326">IF(AZ$1=No,"",IF($A644="","",
IF(W644="",Incomplete,
IF(ISERROR(VLOOKUP(W644,YesNo_CBI,1,FALSE))=TRUE,Incomplete,Complete))))</f>
        <v/>
      </c>
      <c r="BA644" s="10" t="str">
        <f t="shared" ref="BA644:BA707" si="327">IF(BA$1=No,"",IF($A644="","",
IF(AND(X644="",Y644=""),"",
IF(AND(X644="",Y644&lt;&gt;""),Incomplete,
IF(X644&lt;&gt;"",Complete)))))</f>
        <v/>
      </c>
      <c r="BB644" s="10" t="str">
        <f t="shared" ref="BB644:BB707" si="328">IF(BB$1=No,"",IF($A644="","",
IF(AND(X644="",Y644=""),"",
IF(BA644=Incomplete,"",
IF(AND(X644&lt;&gt;"",Y644=""),Incomplete,
IF(ISERROR(VLOOKUP($Y644,YesNo_CBI,1,FALSE))=TRUE,Incomplete,Complete))))))</f>
        <v/>
      </c>
      <c r="BC644" s="10" t="str">
        <f t="shared" ref="BC644:BC707" si="329">IF($BC$1=No,"",IF($A644="","",
IF(AND(X644="",OR(Y644="",Y644=No)),"",
IF(AND(X644="",OR(Y644&lt;&gt;"",Y644&lt;&gt;No)),Incomplete,
IF(AND(X644&lt;&gt;"",Y644="")=TRUE,Incomplete,
IF(ISERROR(VLOOKUP(Y644,YesNo_CBI,1,FALSE))=TRUE,
Incomplete,Complete))))))</f>
        <v/>
      </c>
      <c r="BD644" s="10"/>
      <c r="BE644" s="10" t="str">
        <f t="shared" ref="BE644:BE707" si="330" xml:space="preserve"> CONCATENATE(A644,B644,D644)</f>
        <v/>
      </c>
      <c r="BG644" s="10" t="b">
        <f t="shared" si="303"/>
        <v>1</v>
      </c>
      <c r="BH644" s="10" t="b">
        <f t="shared" ref="BH644:BH707" si="331">AND(OR($C644="",$C644=No),OR($E644="",$E644=No),OR($G644="",$G644=No),OR($I644="",$I644=No),OR($K644="",$K644=No),OR($L644="",$L644=Reasonably_accessible),OR($O644="",$O644=No),OR($Q644="",$Q644=No),OR($S644="",$S644=No),OR($U644="",$U644=No),OR($W644="",$W644=No),OR($Y644="",$Y644=No))</f>
        <v>1</v>
      </c>
      <c r="BI644" s="10" t="b">
        <f t="shared" si="304"/>
        <v>0</v>
      </c>
      <c r="BJ644" s="10" t="b">
        <f t="shared" ref="BJ644:BJ707" si="332">OR(AND($C645&lt;&gt;"",$C645&lt;&gt;No),AND($E645&lt;&gt;"",$E645&lt;&gt;No),AND($G645&lt;&gt;"",$G645&lt;&gt;No),AND($I645&lt;&gt;"",$I645&lt;&gt;No),AND($K645&lt;&gt;"",$K645&lt;&gt;No),AND($L645&lt;&gt;"",$L645&lt;&gt;Reasonably_accessible),AND($O645&lt;&gt;"",$O645&lt;&gt;No),AND($Q645&lt;&gt;"",$Q645&lt;&gt;No),AND($S645&lt;&gt;"",$S645&lt;&gt;No),AND($U645&lt;&gt;"",$U645&lt;&gt;No),AND($W645&lt;&gt;"",$W645&lt;&gt;No),AND($Y645&lt;&gt;"",$Y645&lt;&gt;No))</f>
        <v>0</v>
      </c>
    </row>
    <row r="645" spans="1:62" x14ac:dyDescent="0.35">
      <c r="A645" s="51"/>
      <c r="B645" s="28"/>
      <c r="C645" s="28" t="s">
        <v>4</v>
      </c>
      <c r="D645" s="28"/>
      <c r="E645" s="28" t="s">
        <v>4</v>
      </c>
      <c r="F645" s="28"/>
      <c r="G645" s="51" t="s">
        <v>4</v>
      </c>
      <c r="H645" s="28"/>
      <c r="I645" s="28" t="s">
        <v>4</v>
      </c>
      <c r="J645" s="28"/>
      <c r="K645" s="28" t="s">
        <v>4</v>
      </c>
      <c r="L645" s="28" t="s">
        <v>454</v>
      </c>
      <c r="M645" s="28"/>
      <c r="N645" s="28"/>
      <c r="O645" s="28" t="s">
        <v>4</v>
      </c>
      <c r="P645" s="51"/>
      <c r="Q645" s="28" t="s">
        <v>4</v>
      </c>
      <c r="R645" s="28"/>
      <c r="S645" s="28" t="s">
        <v>4</v>
      </c>
      <c r="T645" s="28"/>
      <c r="U645" s="28" t="s">
        <v>4</v>
      </c>
      <c r="V645" s="28"/>
      <c r="W645" s="28" t="s">
        <v>4</v>
      </c>
      <c r="X645" s="28"/>
      <c r="Y645" s="28" t="s">
        <v>4</v>
      </c>
      <c r="Z645" s="10" t="str">
        <f>IF(AND('Section 8'!$L$4=No,OR($BG645=FALSE,$BH645=FALSE)),Tab_NotReq,
IF(AND($A645="",$B645="",$D645="",$F645="",$H645="",$J645="",$P645="",$X645="",$AB645="",$AC645=""),"",
IF(COUNTIF($AB645:$BC645,Incomplete)&gt;=1,Incomplete_or_multiple_errors&amp;": "&amp;INDEX($AB$2:$BC$4,1,MATCH(Incomplete,$AB645:$BC645,0)),Complete)))</f>
        <v/>
      </c>
      <c r="AA645" s="27"/>
      <c r="AB645" s="10" t="str">
        <f t="shared" si="305"/>
        <v/>
      </c>
      <c r="AC645" s="10" t="str">
        <f>IF($AC$1=No,"",
IF(OR(BG645=FALSE,BH645=FALSE),"",
IF(AND(SUMPRODUCT(--(BI645:BI$1003=TRUE))=0,SUMPRODUCT(--(BJ645:BJ$1003=TRUE))=0),"",Incomplete)))</f>
        <v/>
      </c>
      <c r="AD645" s="10" t="str">
        <f t="shared" si="306"/>
        <v/>
      </c>
      <c r="AE645" s="10"/>
      <c r="AF645" s="10" t="str" cm="1">
        <f t="array" ref="AF645">IF(AF$1=No,"",IF(ISBLANK($A645)=TRUE,"",
IF(SUMPRODUCT(--('Section 11'!$C$4:$C$337=$A645))=0,Incomplete,Complete)))</f>
        <v/>
      </c>
      <c r="AG645" s="10" t="str">
        <f t="shared" si="307"/>
        <v/>
      </c>
      <c r="AH645" s="10" t="str">
        <f t="shared" si="308"/>
        <v/>
      </c>
      <c r="AI645" s="10" t="str">
        <f t="shared" si="309"/>
        <v/>
      </c>
      <c r="AJ645" s="10" t="str">
        <f t="shared" si="310"/>
        <v/>
      </c>
      <c r="AK645" s="10" t="str">
        <f t="shared" si="311"/>
        <v/>
      </c>
      <c r="AL645" s="10" t="str">
        <f t="shared" si="312"/>
        <v/>
      </c>
      <c r="AM645" s="10" t="str">
        <f t="shared" si="313"/>
        <v/>
      </c>
      <c r="AN645" s="10" t="str">
        <f t="shared" si="314"/>
        <v/>
      </c>
      <c r="AO645" s="10" t="str">
        <f t="shared" si="315"/>
        <v/>
      </c>
      <c r="AP645" s="10" t="str">
        <f t="shared" si="316"/>
        <v/>
      </c>
      <c r="AQ645" s="10" t="str">
        <f t="shared" si="317"/>
        <v/>
      </c>
      <c r="AR645" s="10" t="str">
        <f t="shared" si="318"/>
        <v/>
      </c>
      <c r="AS645" s="10" t="str">
        <f t="shared" si="319"/>
        <v/>
      </c>
      <c r="AT645" s="10" t="str">
        <f t="shared" si="320"/>
        <v/>
      </c>
      <c r="AU645" s="10" t="str">
        <f t="shared" si="321"/>
        <v/>
      </c>
      <c r="AV645" s="10" t="str">
        <f t="shared" si="322"/>
        <v/>
      </c>
      <c r="AW645" s="10" t="str">
        <f t="shared" si="323"/>
        <v/>
      </c>
      <c r="AX645" s="10" t="str">
        <f t="shared" si="324"/>
        <v/>
      </c>
      <c r="AY645" s="10" t="str">
        <f t="shared" si="325"/>
        <v/>
      </c>
      <c r="AZ645" s="10" t="str">
        <f t="shared" si="326"/>
        <v/>
      </c>
      <c r="BA645" s="10" t="str">
        <f t="shared" si="327"/>
        <v/>
      </c>
      <c r="BB645" s="10" t="str">
        <f t="shared" si="328"/>
        <v/>
      </c>
      <c r="BC645" s="10" t="str">
        <f t="shared" si="329"/>
        <v/>
      </c>
      <c r="BD645" s="10"/>
      <c r="BE645" s="10" t="str">
        <f t="shared" si="330"/>
        <v/>
      </c>
      <c r="BG645" s="10" t="b">
        <f t="shared" ref="BG645:BG708" si="333">AND($A645="",$B645="",$F645="",$D645="",$H645="",$J645="",$M645="",$N645="",$P645="",$R645="",$T645="",$V645="",$X645="")</f>
        <v>1</v>
      </c>
      <c r="BH645" s="10" t="b">
        <f t="shared" si="331"/>
        <v>1</v>
      </c>
      <c r="BI645" s="10" t="b">
        <f t="shared" ref="BI645:BI708" si="334">OR($A646&lt;&gt;"",$B646&lt;&gt;"",$D646&lt;&gt;"",$F646&lt;&gt;"",$H646&lt;&gt;"",$J646&lt;&gt;"",$M646&lt;&gt;"",$N646&lt;&gt;"",$P646&lt;&gt;"",$R646&lt;&gt;"",$T646&lt;&gt;"",$V646&lt;&gt;"",$X646&lt;&gt;"")</f>
        <v>0</v>
      </c>
      <c r="BJ645" s="10" t="b">
        <f t="shared" si="332"/>
        <v>0</v>
      </c>
    </row>
    <row r="646" spans="1:62" x14ac:dyDescent="0.35">
      <c r="A646" s="51"/>
      <c r="B646" s="28"/>
      <c r="C646" s="28" t="s">
        <v>4</v>
      </c>
      <c r="D646" s="28"/>
      <c r="E646" s="28" t="s">
        <v>4</v>
      </c>
      <c r="F646" s="28"/>
      <c r="G646" s="51" t="s">
        <v>4</v>
      </c>
      <c r="H646" s="28"/>
      <c r="I646" s="28" t="s">
        <v>4</v>
      </c>
      <c r="J646" s="28"/>
      <c r="K646" s="28" t="s">
        <v>4</v>
      </c>
      <c r="L646" s="28" t="s">
        <v>454</v>
      </c>
      <c r="M646" s="28"/>
      <c r="N646" s="28"/>
      <c r="O646" s="28" t="s">
        <v>4</v>
      </c>
      <c r="P646" s="51"/>
      <c r="Q646" s="28" t="s">
        <v>4</v>
      </c>
      <c r="R646" s="28"/>
      <c r="S646" s="28" t="s">
        <v>4</v>
      </c>
      <c r="T646" s="28"/>
      <c r="U646" s="28" t="s">
        <v>4</v>
      </c>
      <c r="V646" s="28"/>
      <c r="W646" s="28" t="s">
        <v>4</v>
      </c>
      <c r="X646" s="28"/>
      <c r="Y646" s="28" t="s">
        <v>4</v>
      </c>
      <c r="Z646" s="10" t="str">
        <f>IF(AND('Section 8'!$L$4=No,OR($BG646=FALSE,$BH646=FALSE)),Tab_NotReq,
IF(AND($A646="",$B646="",$D646="",$F646="",$H646="",$J646="",$P646="",$X646="",$AB646="",$AC646=""),"",
IF(COUNTIF($AB646:$BC646,Incomplete)&gt;=1,Incomplete_or_multiple_errors&amp;": "&amp;INDEX($AB$2:$BC$4,1,MATCH(Incomplete,$AB646:$BC646,0)),Complete)))</f>
        <v/>
      </c>
      <c r="AA646" s="27"/>
      <c r="AB646" s="10" t="str">
        <f t="shared" si="305"/>
        <v/>
      </c>
      <c r="AC646" s="10" t="str">
        <f>IF($AC$1=No,"",
IF(OR(BG646=FALSE,BH646=FALSE),"",
IF(AND(SUMPRODUCT(--(BI646:BI$1003=TRUE))=0,SUMPRODUCT(--(BJ646:BJ$1003=TRUE))=0),"",Incomplete)))</f>
        <v/>
      </c>
      <c r="AD646" s="10" t="str">
        <f t="shared" si="306"/>
        <v/>
      </c>
      <c r="AE646" s="10"/>
      <c r="AF646" s="10" t="str" cm="1">
        <f t="array" ref="AF646">IF(AF$1=No,"",IF(ISBLANK($A646)=TRUE,"",
IF(SUMPRODUCT(--('Section 11'!$C$4:$C$337=$A646))=0,Incomplete,Complete)))</f>
        <v/>
      </c>
      <c r="AG646" s="10" t="str">
        <f t="shared" si="307"/>
        <v/>
      </c>
      <c r="AH646" s="10" t="str">
        <f t="shared" si="308"/>
        <v/>
      </c>
      <c r="AI646" s="10" t="str">
        <f t="shared" si="309"/>
        <v/>
      </c>
      <c r="AJ646" s="10" t="str">
        <f t="shared" si="310"/>
        <v/>
      </c>
      <c r="AK646" s="10" t="str">
        <f t="shared" si="311"/>
        <v/>
      </c>
      <c r="AL646" s="10" t="str">
        <f t="shared" si="312"/>
        <v/>
      </c>
      <c r="AM646" s="10" t="str">
        <f t="shared" si="313"/>
        <v/>
      </c>
      <c r="AN646" s="10" t="str">
        <f t="shared" si="314"/>
        <v/>
      </c>
      <c r="AO646" s="10" t="str">
        <f t="shared" si="315"/>
        <v/>
      </c>
      <c r="AP646" s="10" t="str">
        <f t="shared" si="316"/>
        <v/>
      </c>
      <c r="AQ646" s="10" t="str">
        <f t="shared" si="317"/>
        <v/>
      </c>
      <c r="AR646" s="10" t="str">
        <f t="shared" si="318"/>
        <v/>
      </c>
      <c r="AS646" s="10" t="str">
        <f t="shared" si="319"/>
        <v/>
      </c>
      <c r="AT646" s="10" t="str">
        <f t="shared" si="320"/>
        <v/>
      </c>
      <c r="AU646" s="10" t="str">
        <f t="shared" si="321"/>
        <v/>
      </c>
      <c r="AV646" s="10" t="str">
        <f t="shared" si="322"/>
        <v/>
      </c>
      <c r="AW646" s="10" t="str">
        <f t="shared" si="323"/>
        <v/>
      </c>
      <c r="AX646" s="10" t="str">
        <f t="shared" si="324"/>
        <v/>
      </c>
      <c r="AY646" s="10" t="str">
        <f t="shared" si="325"/>
        <v/>
      </c>
      <c r="AZ646" s="10" t="str">
        <f t="shared" si="326"/>
        <v/>
      </c>
      <c r="BA646" s="10" t="str">
        <f t="shared" si="327"/>
        <v/>
      </c>
      <c r="BB646" s="10" t="str">
        <f t="shared" si="328"/>
        <v/>
      </c>
      <c r="BC646" s="10" t="str">
        <f t="shared" si="329"/>
        <v/>
      </c>
      <c r="BD646" s="10"/>
      <c r="BE646" s="10" t="str">
        <f t="shared" si="330"/>
        <v/>
      </c>
      <c r="BG646" s="10" t="b">
        <f t="shared" si="333"/>
        <v>1</v>
      </c>
      <c r="BH646" s="10" t="b">
        <f t="shared" si="331"/>
        <v>1</v>
      </c>
      <c r="BI646" s="10" t="b">
        <f t="shared" si="334"/>
        <v>0</v>
      </c>
      <c r="BJ646" s="10" t="b">
        <f t="shared" si="332"/>
        <v>0</v>
      </c>
    </row>
    <row r="647" spans="1:62" x14ac:dyDescent="0.35">
      <c r="A647" s="51"/>
      <c r="B647" s="28"/>
      <c r="C647" s="28" t="s">
        <v>4</v>
      </c>
      <c r="D647" s="28"/>
      <c r="E647" s="28" t="s">
        <v>4</v>
      </c>
      <c r="F647" s="28"/>
      <c r="G647" s="51" t="s">
        <v>4</v>
      </c>
      <c r="H647" s="28"/>
      <c r="I647" s="28" t="s">
        <v>4</v>
      </c>
      <c r="J647" s="28"/>
      <c r="K647" s="28" t="s">
        <v>4</v>
      </c>
      <c r="L647" s="28" t="s">
        <v>454</v>
      </c>
      <c r="M647" s="28"/>
      <c r="N647" s="28"/>
      <c r="O647" s="28" t="s">
        <v>4</v>
      </c>
      <c r="P647" s="51"/>
      <c r="Q647" s="28" t="s">
        <v>4</v>
      </c>
      <c r="R647" s="28"/>
      <c r="S647" s="28" t="s">
        <v>4</v>
      </c>
      <c r="T647" s="28"/>
      <c r="U647" s="28" t="s">
        <v>4</v>
      </c>
      <c r="V647" s="28"/>
      <c r="W647" s="28" t="s">
        <v>4</v>
      </c>
      <c r="X647" s="28"/>
      <c r="Y647" s="28" t="s">
        <v>4</v>
      </c>
      <c r="Z647" s="10" t="str">
        <f>IF(AND('Section 8'!$L$4=No,OR($BG647=FALSE,$BH647=FALSE)),Tab_NotReq,
IF(AND($A647="",$B647="",$D647="",$F647="",$H647="",$J647="",$P647="",$X647="",$AB647="",$AC647=""),"",
IF(COUNTIF($AB647:$BC647,Incomplete)&gt;=1,Incomplete_or_multiple_errors&amp;": "&amp;INDEX($AB$2:$BC$4,1,MATCH(Incomplete,$AB647:$BC647,0)),Complete)))</f>
        <v/>
      </c>
      <c r="AA647" s="27"/>
      <c r="AB647" s="10" t="str">
        <f t="shared" si="305"/>
        <v/>
      </c>
      <c r="AC647" s="10" t="str">
        <f>IF($AC$1=No,"",
IF(OR(BG647=FALSE,BH647=FALSE),"",
IF(AND(SUMPRODUCT(--(BI647:BI$1003=TRUE))=0,SUMPRODUCT(--(BJ647:BJ$1003=TRUE))=0),"",Incomplete)))</f>
        <v/>
      </c>
      <c r="AD647" s="10" t="str">
        <f t="shared" si="306"/>
        <v/>
      </c>
      <c r="AE647" s="10"/>
      <c r="AF647" s="10" t="str" cm="1">
        <f t="array" ref="AF647">IF(AF$1=No,"",IF(ISBLANK($A647)=TRUE,"",
IF(SUMPRODUCT(--('Section 11'!$C$4:$C$337=$A647))=0,Incomplete,Complete)))</f>
        <v/>
      </c>
      <c r="AG647" s="10" t="str">
        <f t="shared" si="307"/>
        <v/>
      </c>
      <c r="AH647" s="10" t="str">
        <f t="shared" si="308"/>
        <v/>
      </c>
      <c r="AI647" s="10" t="str">
        <f t="shared" si="309"/>
        <v/>
      </c>
      <c r="AJ647" s="10" t="str">
        <f t="shared" si="310"/>
        <v/>
      </c>
      <c r="AK647" s="10" t="str">
        <f t="shared" si="311"/>
        <v/>
      </c>
      <c r="AL647" s="10" t="str">
        <f t="shared" si="312"/>
        <v/>
      </c>
      <c r="AM647" s="10" t="str">
        <f t="shared" si="313"/>
        <v/>
      </c>
      <c r="AN647" s="10" t="str">
        <f t="shared" si="314"/>
        <v/>
      </c>
      <c r="AO647" s="10" t="str">
        <f t="shared" si="315"/>
        <v/>
      </c>
      <c r="AP647" s="10" t="str">
        <f t="shared" si="316"/>
        <v/>
      </c>
      <c r="AQ647" s="10" t="str">
        <f t="shared" si="317"/>
        <v/>
      </c>
      <c r="AR647" s="10" t="str">
        <f t="shared" si="318"/>
        <v/>
      </c>
      <c r="AS647" s="10" t="str">
        <f t="shared" si="319"/>
        <v/>
      </c>
      <c r="AT647" s="10" t="str">
        <f t="shared" si="320"/>
        <v/>
      </c>
      <c r="AU647" s="10" t="str">
        <f t="shared" si="321"/>
        <v/>
      </c>
      <c r="AV647" s="10" t="str">
        <f t="shared" si="322"/>
        <v/>
      </c>
      <c r="AW647" s="10" t="str">
        <f t="shared" si="323"/>
        <v/>
      </c>
      <c r="AX647" s="10" t="str">
        <f t="shared" si="324"/>
        <v/>
      </c>
      <c r="AY647" s="10" t="str">
        <f t="shared" si="325"/>
        <v/>
      </c>
      <c r="AZ647" s="10" t="str">
        <f t="shared" si="326"/>
        <v/>
      </c>
      <c r="BA647" s="10" t="str">
        <f t="shared" si="327"/>
        <v/>
      </c>
      <c r="BB647" s="10" t="str">
        <f t="shared" si="328"/>
        <v/>
      </c>
      <c r="BC647" s="10" t="str">
        <f t="shared" si="329"/>
        <v/>
      </c>
      <c r="BD647" s="10"/>
      <c r="BE647" s="10" t="str">
        <f t="shared" si="330"/>
        <v/>
      </c>
      <c r="BG647" s="10" t="b">
        <f t="shared" si="333"/>
        <v>1</v>
      </c>
      <c r="BH647" s="10" t="b">
        <f t="shared" si="331"/>
        <v>1</v>
      </c>
      <c r="BI647" s="10" t="b">
        <f t="shared" si="334"/>
        <v>0</v>
      </c>
      <c r="BJ647" s="10" t="b">
        <f t="shared" si="332"/>
        <v>0</v>
      </c>
    </row>
    <row r="648" spans="1:62" x14ac:dyDescent="0.35">
      <c r="A648" s="51"/>
      <c r="B648" s="28"/>
      <c r="C648" s="28" t="s">
        <v>4</v>
      </c>
      <c r="D648" s="28"/>
      <c r="E648" s="28" t="s">
        <v>4</v>
      </c>
      <c r="F648" s="28"/>
      <c r="G648" s="51" t="s">
        <v>4</v>
      </c>
      <c r="H648" s="28"/>
      <c r="I648" s="28" t="s">
        <v>4</v>
      </c>
      <c r="J648" s="28"/>
      <c r="K648" s="28" t="s">
        <v>4</v>
      </c>
      <c r="L648" s="28" t="s">
        <v>454</v>
      </c>
      <c r="M648" s="28"/>
      <c r="N648" s="28"/>
      <c r="O648" s="28" t="s">
        <v>4</v>
      </c>
      <c r="P648" s="51"/>
      <c r="Q648" s="28" t="s">
        <v>4</v>
      </c>
      <c r="R648" s="28"/>
      <c r="S648" s="28" t="s">
        <v>4</v>
      </c>
      <c r="T648" s="28"/>
      <c r="U648" s="28" t="s">
        <v>4</v>
      </c>
      <c r="V648" s="28"/>
      <c r="W648" s="28" t="s">
        <v>4</v>
      </c>
      <c r="X648" s="28"/>
      <c r="Y648" s="28" t="s">
        <v>4</v>
      </c>
      <c r="Z648" s="10" t="str">
        <f>IF(AND('Section 8'!$L$4=No,OR($BG648=FALSE,$BH648=FALSE)),Tab_NotReq,
IF(AND($A648="",$B648="",$D648="",$F648="",$H648="",$J648="",$P648="",$X648="",$AB648="",$AC648=""),"",
IF(COUNTIF($AB648:$BC648,Incomplete)&gt;=1,Incomplete_or_multiple_errors&amp;": "&amp;INDEX($AB$2:$BC$4,1,MATCH(Incomplete,$AB648:$BC648,0)),Complete)))</f>
        <v/>
      </c>
      <c r="AA648" s="27"/>
      <c r="AB648" s="10" t="str">
        <f t="shared" si="305"/>
        <v/>
      </c>
      <c r="AC648" s="10" t="str">
        <f>IF($AC$1=No,"",
IF(OR(BG648=FALSE,BH648=FALSE),"",
IF(AND(SUMPRODUCT(--(BI648:BI$1003=TRUE))=0,SUMPRODUCT(--(BJ648:BJ$1003=TRUE))=0),"",Incomplete)))</f>
        <v/>
      </c>
      <c r="AD648" s="10" t="str">
        <f t="shared" si="306"/>
        <v/>
      </c>
      <c r="AE648" s="10"/>
      <c r="AF648" s="10" t="str" cm="1">
        <f t="array" ref="AF648">IF(AF$1=No,"",IF(ISBLANK($A648)=TRUE,"",
IF(SUMPRODUCT(--('Section 11'!$C$4:$C$337=$A648))=0,Incomplete,Complete)))</f>
        <v/>
      </c>
      <c r="AG648" s="10" t="str">
        <f t="shared" si="307"/>
        <v/>
      </c>
      <c r="AH648" s="10" t="str">
        <f t="shared" si="308"/>
        <v/>
      </c>
      <c r="AI648" s="10" t="str">
        <f t="shared" si="309"/>
        <v/>
      </c>
      <c r="AJ648" s="10" t="str">
        <f t="shared" si="310"/>
        <v/>
      </c>
      <c r="AK648" s="10" t="str">
        <f t="shared" si="311"/>
        <v/>
      </c>
      <c r="AL648" s="10" t="str">
        <f t="shared" si="312"/>
        <v/>
      </c>
      <c r="AM648" s="10" t="str">
        <f t="shared" si="313"/>
        <v/>
      </c>
      <c r="AN648" s="10" t="str">
        <f t="shared" si="314"/>
        <v/>
      </c>
      <c r="AO648" s="10" t="str">
        <f t="shared" si="315"/>
        <v/>
      </c>
      <c r="AP648" s="10" t="str">
        <f t="shared" si="316"/>
        <v/>
      </c>
      <c r="AQ648" s="10" t="str">
        <f t="shared" si="317"/>
        <v/>
      </c>
      <c r="AR648" s="10" t="str">
        <f t="shared" si="318"/>
        <v/>
      </c>
      <c r="AS648" s="10" t="str">
        <f t="shared" si="319"/>
        <v/>
      </c>
      <c r="AT648" s="10" t="str">
        <f t="shared" si="320"/>
        <v/>
      </c>
      <c r="AU648" s="10" t="str">
        <f t="shared" si="321"/>
        <v/>
      </c>
      <c r="AV648" s="10" t="str">
        <f t="shared" si="322"/>
        <v/>
      </c>
      <c r="AW648" s="10" t="str">
        <f t="shared" si="323"/>
        <v/>
      </c>
      <c r="AX648" s="10" t="str">
        <f t="shared" si="324"/>
        <v/>
      </c>
      <c r="AY648" s="10" t="str">
        <f t="shared" si="325"/>
        <v/>
      </c>
      <c r="AZ648" s="10" t="str">
        <f t="shared" si="326"/>
        <v/>
      </c>
      <c r="BA648" s="10" t="str">
        <f t="shared" si="327"/>
        <v/>
      </c>
      <c r="BB648" s="10" t="str">
        <f t="shared" si="328"/>
        <v/>
      </c>
      <c r="BC648" s="10" t="str">
        <f t="shared" si="329"/>
        <v/>
      </c>
      <c r="BD648" s="10"/>
      <c r="BE648" s="10" t="str">
        <f t="shared" si="330"/>
        <v/>
      </c>
      <c r="BG648" s="10" t="b">
        <f t="shared" si="333"/>
        <v>1</v>
      </c>
      <c r="BH648" s="10" t="b">
        <f t="shared" si="331"/>
        <v>1</v>
      </c>
      <c r="BI648" s="10" t="b">
        <f t="shared" si="334"/>
        <v>0</v>
      </c>
      <c r="BJ648" s="10" t="b">
        <f t="shared" si="332"/>
        <v>0</v>
      </c>
    </row>
    <row r="649" spans="1:62" x14ac:dyDescent="0.35">
      <c r="A649" s="51"/>
      <c r="B649" s="28"/>
      <c r="C649" s="28" t="s">
        <v>4</v>
      </c>
      <c r="D649" s="28"/>
      <c r="E649" s="28" t="s">
        <v>4</v>
      </c>
      <c r="F649" s="28"/>
      <c r="G649" s="51" t="s">
        <v>4</v>
      </c>
      <c r="H649" s="28"/>
      <c r="I649" s="28" t="s">
        <v>4</v>
      </c>
      <c r="J649" s="28"/>
      <c r="K649" s="28" t="s">
        <v>4</v>
      </c>
      <c r="L649" s="28" t="s">
        <v>454</v>
      </c>
      <c r="M649" s="28"/>
      <c r="N649" s="28"/>
      <c r="O649" s="28" t="s">
        <v>4</v>
      </c>
      <c r="P649" s="51"/>
      <c r="Q649" s="28" t="s">
        <v>4</v>
      </c>
      <c r="R649" s="28"/>
      <c r="S649" s="28" t="s">
        <v>4</v>
      </c>
      <c r="T649" s="28"/>
      <c r="U649" s="28" t="s">
        <v>4</v>
      </c>
      <c r="V649" s="28"/>
      <c r="W649" s="28" t="s">
        <v>4</v>
      </c>
      <c r="X649" s="28"/>
      <c r="Y649" s="28" t="s">
        <v>4</v>
      </c>
      <c r="Z649" s="10" t="str">
        <f>IF(AND('Section 8'!$L$4=No,OR($BG649=FALSE,$BH649=FALSE)),Tab_NotReq,
IF(AND($A649="",$B649="",$D649="",$F649="",$H649="",$J649="",$P649="",$X649="",$AB649="",$AC649=""),"",
IF(COUNTIF($AB649:$BC649,Incomplete)&gt;=1,Incomplete_or_multiple_errors&amp;": "&amp;INDEX($AB$2:$BC$4,1,MATCH(Incomplete,$AB649:$BC649,0)),Complete)))</f>
        <v/>
      </c>
      <c r="AA649" s="27"/>
      <c r="AB649" s="10" t="str">
        <f t="shared" si="305"/>
        <v/>
      </c>
      <c r="AC649" s="10" t="str">
        <f>IF($AC$1=No,"",
IF(OR(BG649=FALSE,BH649=FALSE),"",
IF(AND(SUMPRODUCT(--(BI649:BI$1003=TRUE))=0,SUMPRODUCT(--(BJ649:BJ$1003=TRUE))=0),"",Incomplete)))</f>
        <v/>
      </c>
      <c r="AD649" s="10" t="str">
        <f t="shared" si="306"/>
        <v/>
      </c>
      <c r="AE649" s="10"/>
      <c r="AF649" s="10" t="str" cm="1">
        <f t="array" ref="AF649">IF(AF$1=No,"",IF(ISBLANK($A649)=TRUE,"",
IF(SUMPRODUCT(--('Section 11'!$C$4:$C$337=$A649))=0,Incomplete,Complete)))</f>
        <v/>
      </c>
      <c r="AG649" s="10" t="str">
        <f t="shared" si="307"/>
        <v/>
      </c>
      <c r="AH649" s="10" t="str">
        <f t="shared" si="308"/>
        <v/>
      </c>
      <c r="AI649" s="10" t="str">
        <f t="shared" si="309"/>
        <v/>
      </c>
      <c r="AJ649" s="10" t="str">
        <f t="shared" si="310"/>
        <v/>
      </c>
      <c r="AK649" s="10" t="str">
        <f t="shared" si="311"/>
        <v/>
      </c>
      <c r="AL649" s="10" t="str">
        <f t="shared" si="312"/>
        <v/>
      </c>
      <c r="AM649" s="10" t="str">
        <f t="shared" si="313"/>
        <v/>
      </c>
      <c r="AN649" s="10" t="str">
        <f t="shared" si="314"/>
        <v/>
      </c>
      <c r="AO649" s="10" t="str">
        <f t="shared" si="315"/>
        <v/>
      </c>
      <c r="AP649" s="10" t="str">
        <f t="shared" si="316"/>
        <v/>
      </c>
      <c r="AQ649" s="10" t="str">
        <f t="shared" si="317"/>
        <v/>
      </c>
      <c r="AR649" s="10" t="str">
        <f t="shared" si="318"/>
        <v/>
      </c>
      <c r="AS649" s="10" t="str">
        <f t="shared" si="319"/>
        <v/>
      </c>
      <c r="AT649" s="10" t="str">
        <f t="shared" si="320"/>
        <v/>
      </c>
      <c r="AU649" s="10" t="str">
        <f t="shared" si="321"/>
        <v/>
      </c>
      <c r="AV649" s="10" t="str">
        <f t="shared" si="322"/>
        <v/>
      </c>
      <c r="AW649" s="10" t="str">
        <f t="shared" si="323"/>
        <v/>
      </c>
      <c r="AX649" s="10" t="str">
        <f t="shared" si="324"/>
        <v/>
      </c>
      <c r="AY649" s="10" t="str">
        <f t="shared" si="325"/>
        <v/>
      </c>
      <c r="AZ649" s="10" t="str">
        <f t="shared" si="326"/>
        <v/>
      </c>
      <c r="BA649" s="10" t="str">
        <f t="shared" si="327"/>
        <v/>
      </c>
      <c r="BB649" s="10" t="str">
        <f t="shared" si="328"/>
        <v/>
      </c>
      <c r="BC649" s="10" t="str">
        <f t="shared" si="329"/>
        <v/>
      </c>
      <c r="BD649" s="10"/>
      <c r="BE649" s="10" t="str">
        <f t="shared" si="330"/>
        <v/>
      </c>
      <c r="BG649" s="10" t="b">
        <f t="shared" si="333"/>
        <v>1</v>
      </c>
      <c r="BH649" s="10" t="b">
        <f t="shared" si="331"/>
        <v>1</v>
      </c>
      <c r="BI649" s="10" t="b">
        <f t="shared" si="334"/>
        <v>0</v>
      </c>
      <c r="BJ649" s="10" t="b">
        <f t="shared" si="332"/>
        <v>0</v>
      </c>
    </row>
    <row r="650" spans="1:62" x14ac:dyDescent="0.35">
      <c r="A650" s="51"/>
      <c r="B650" s="28"/>
      <c r="C650" s="28" t="s">
        <v>4</v>
      </c>
      <c r="D650" s="28"/>
      <c r="E650" s="28" t="s">
        <v>4</v>
      </c>
      <c r="F650" s="28"/>
      <c r="G650" s="51" t="s">
        <v>4</v>
      </c>
      <c r="H650" s="28"/>
      <c r="I650" s="28" t="s">
        <v>4</v>
      </c>
      <c r="J650" s="28"/>
      <c r="K650" s="28" t="s">
        <v>4</v>
      </c>
      <c r="L650" s="28" t="s">
        <v>454</v>
      </c>
      <c r="M650" s="28"/>
      <c r="N650" s="28"/>
      <c r="O650" s="28" t="s">
        <v>4</v>
      </c>
      <c r="P650" s="51"/>
      <c r="Q650" s="28" t="s">
        <v>4</v>
      </c>
      <c r="R650" s="28"/>
      <c r="S650" s="28" t="s">
        <v>4</v>
      </c>
      <c r="T650" s="28"/>
      <c r="U650" s="28" t="s">
        <v>4</v>
      </c>
      <c r="V650" s="28"/>
      <c r="W650" s="28" t="s">
        <v>4</v>
      </c>
      <c r="X650" s="28"/>
      <c r="Y650" s="28" t="s">
        <v>4</v>
      </c>
      <c r="Z650" s="10" t="str">
        <f>IF(AND('Section 8'!$L$4=No,OR($BG650=FALSE,$BH650=FALSE)),Tab_NotReq,
IF(AND($A650="",$B650="",$D650="",$F650="",$H650="",$J650="",$P650="",$X650="",$AB650="",$AC650=""),"",
IF(COUNTIF($AB650:$BC650,Incomplete)&gt;=1,Incomplete_or_multiple_errors&amp;": "&amp;INDEX($AB$2:$BC$4,1,MATCH(Incomplete,$AB650:$BC650,0)),Complete)))</f>
        <v/>
      </c>
      <c r="AA650" s="27"/>
      <c r="AB650" s="10" t="str">
        <f t="shared" si="305"/>
        <v/>
      </c>
      <c r="AC650" s="10" t="str">
        <f>IF($AC$1=No,"",
IF(OR(BG650=FALSE,BH650=FALSE),"",
IF(AND(SUMPRODUCT(--(BI650:BI$1003=TRUE))=0,SUMPRODUCT(--(BJ650:BJ$1003=TRUE))=0),"",Incomplete)))</f>
        <v/>
      </c>
      <c r="AD650" s="10" t="str">
        <f t="shared" si="306"/>
        <v/>
      </c>
      <c r="AE650" s="10"/>
      <c r="AF650" s="10" t="str" cm="1">
        <f t="array" ref="AF650">IF(AF$1=No,"",IF(ISBLANK($A650)=TRUE,"",
IF(SUMPRODUCT(--('Section 11'!$C$4:$C$337=$A650))=0,Incomplete,Complete)))</f>
        <v/>
      </c>
      <c r="AG650" s="10" t="str">
        <f t="shared" si="307"/>
        <v/>
      </c>
      <c r="AH650" s="10" t="str">
        <f t="shared" si="308"/>
        <v/>
      </c>
      <c r="AI650" s="10" t="str">
        <f t="shared" si="309"/>
        <v/>
      </c>
      <c r="AJ650" s="10" t="str">
        <f t="shared" si="310"/>
        <v/>
      </c>
      <c r="AK650" s="10" t="str">
        <f t="shared" si="311"/>
        <v/>
      </c>
      <c r="AL650" s="10" t="str">
        <f t="shared" si="312"/>
        <v/>
      </c>
      <c r="AM650" s="10" t="str">
        <f t="shared" si="313"/>
        <v/>
      </c>
      <c r="AN650" s="10" t="str">
        <f t="shared" si="314"/>
        <v/>
      </c>
      <c r="AO650" s="10" t="str">
        <f t="shared" si="315"/>
        <v/>
      </c>
      <c r="AP650" s="10" t="str">
        <f t="shared" si="316"/>
        <v/>
      </c>
      <c r="AQ650" s="10" t="str">
        <f t="shared" si="317"/>
        <v/>
      </c>
      <c r="AR650" s="10" t="str">
        <f t="shared" si="318"/>
        <v/>
      </c>
      <c r="AS650" s="10" t="str">
        <f t="shared" si="319"/>
        <v/>
      </c>
      <c r="AT650" s="10" t="str">
        <f t="shared" si="320"/>
        <v/>
      </c>
      <c r="AU650" s="10" t="str">
        <f t="shared" si="321"/>
        <v/>
      </c>
      <c r="AV650" s="10" t="str">
        <f t="shared" si="322"/>
        <v/>
      </c>
      <c r="AW650" s="10" t="str">
        <f t="shared" si="323"/>
        <v/>
      </c>
      <c r="AX650" s="10" t="str">
        <f t="shared" si="324"/>
        <v/>
      </c>
      <c r="AY650" s="10" t="str">
        <f t="shared" si="325"/>
        <v/>
      </c>
      <c r="AZ650" s="10" t="str">
        <f t="shared" si="326"/>
        <v/>
      </c>
      <c r="BA650" s="10" t="str">
        <f t="shared" si="327"/>
        <v/>
      </c>
      <c r="BB650" s="10" t="str">
        <f t="shared" si="328"/>
        <v/>
      </c>
      <c r="BC650" s="10" t="str">
        <f t="shared" si="329"/>
        <v/>
      </c>
      <c r="BD650" s="10"/>
      <c r="BE650" s="10" t="str">
        <f t="shared" si="330"/>
        <v/>
      </c>
      <c r="BG650" s="10" t="b">
        <f t="shared" si="333"/>
        <v>1</v>
      </c>
      <c r="BH650" s="10" t="b">
        <f t="shared" si="331"/>
        <v>1</v>
      </c>
      <c r="BI650" s="10" t="b">
        <f t="shared" si="334"/>
        <v>0</v>
      </c>
      <c r="BJ650" s="10" t="b">
        <f t="shared" si="332"/>
        <v>0</v>
      </c>
    </row>
    <row r="651" spans="1:62" x14ac:dyDescent="0.35">
      <c r="A651" s="51"/>
      <c r="B651" s="28"/>
      <c r="C651" s="28" t="s">
        <v>4</v>
      </c>
      <c r="D651" s="28"/>
      <c r="E651" s="28" t="s">
        <v>4</v>
      </c>
      <c r="F651" s="28"/>
      <c r="G651" s="51" t="s">
        <v>4</v>
      </c>
      <c r="H651" s="28"/>
      <c r="I651" s="28" t="s">
        <v>4</v>
      </c>
      <c r="J651" s="28"/>
      <c r="K651" s="28" t="s">
        <v>4</v>
      </c>
      <c r="L651" s="28" t="s">
        <v>454</v>
      </c>
      <c r="M651" s="28"/>
      <c r="N651" s="28"/>
      <c r="O651" s="28" t="s">
        <v>4</v>
      </c>
      <c r="P651" s="51"/>
      <c r="Q651" s="28" t="s">
        <v>4</v>
      </c>
      <c r="R651" s="28"/>
      <c r="S651" s="28" t="s">
        <v>4</v>
      </c>
      <c r="T651" s="28"/>
      <c r="U651" s="28" t="s">
        <v>4</v>
      </c>
      <c r="V651" s="28"/>
      <c r="W651" s="28" t="s">
        <v>4</v>
      </c>
      <c r="X651" s="28"/>
      <c r="Y651" s="28" t="s">
        <v>4</v>
      </c>
      <c r="Z651" s="10" t="str">
        <f>IF(AND('Section 8'!$L$4=No,OR($BG651=FALSE,$BH651=FALSE)),Tab_NotReq,
IF(AND($A651="",$B651="",$D651="",$F651="",$H651="",$J651="",$P651="",$X651="",$AB651="",$AC651=""),"",
IF(COUNTIF($AB651:$BC651,Incomplete)&gt;=1,Incomplete_or_multiple_errors&amp;": "&amp;INDEX($AB$2:$BC$4,1,MATCH(Incomplete,$AB651:$BC651,0)),Complete)))</f>
        <v/>
      </c>
      <c r="AA651" s="27"/>
      <c r="AB651" s="10" t="str">
        <f t="shared" si="305"/>
        <v/>
      </c>
      <c r="AC651" s="10" t="str">
        <f>IF($AC$1=No,"",
IF(OR(BG651=FALSE,BH651=FALSE),"",
IF(AND(SUMPRODUCT(--(BI651:BI$1003=TRUE))=0,SUMPRODUCT(--(BJ651:BJ$1003=TRUE))=0),"",Incomplete)))</f>
        <v/>
      </c>
      <c r="AD651" s="10" t="str">
        <f t="shared" si="306"/>
        <v/>
      </c>
      <c r="AE651" s="10"/>
      <c r="AF651" s="10" t="str" cm="1">
        <f t="array" ref="AF651">IF(AF$1=No,"",IF(ISBLANK($A651)=TRUE,"",
IF(SUMPRODUCT(--('Section 11'!$C$4:$C$337=$A651))=0,Incomplete,Complete)))</f>
        <v/>
      </c>
      <c r="AG651" s="10" t="str">
        <f t="shared" si="307"/>
        <v/>
      </c>
      <c r="AH651" s="10" t="str">
        <f t="shared" si="308"/>
        <v/>
      </c>
      <c r="AI651" s="10" t="str">
        <f t="shared" si="309"/>
        <v/>
      </c>
      <c r="AJ651" s="10" t="str">
        <f t="shared" si="310"/>
        <v/>
      </c>
      <c r="AK651" s="10" t="str">
        <f t="shared" si="311"/>
        <v/>
      </c>
      <c r="AL651" s="10" t="str">
        <f t="shared" si="312"/>
        <v/>
      </c>
      <c r="AM651" s="10" t="str">
        <f t="shared" si="313"/>
        <v/>
      </c>
      <c r="AN651" s="10" t="str">
        <f t="shared" si="314"/>
        <v/>
      </c>
      <c r="AO651" s="10" t="str">
        <f t="shared" si="315"/>
        <v/>
      </c>
      <c r="AP651" s="10" t="str">
        <f t="shared" si="316"/>
        <v/>
      </c>
      <c r="AQ651" s="10" t="str">
        <f t="shared" si="317"/>
        <v/>
      </c>
      <c r="AR651" s="10" t="str">
        <f t="shared" si="318"/>
        <v/>
      </c>
      <c r="AS651" s="10" t="str">
        <f t="shared" si="319"/>
        <v/>
      </c>
      <c r="AT651" s="10" t="str">
        <f t="shared" si="320"/>
        <v/>
      </c>
      <c r="AU651" s="10" t="str">
        <f t="shared" si="321"/>
        <v/>
      </c>
      <c r="AV651" s="10" t="str">
        <f t="shared" si="322"/>
        <v/>
      </c>
      <c r="AW651" s="10" t="str">
        <f t="shared" si="323"/>
        <v/>
      </c>
      <c r="AX651" s="10" t="str">
        <f t="shared" si="324"/>
        <v/>
      </c>
      <c r="AY651" s="10" t="str">
        <f t="shared" si="325"/>
        <v/>
      </c>
      <c r="AZ651" s="10" t="str">
        <f t="shared" si="326"/>
        <v/>
      </c>
      <c r="BA651" s="10" t="str">
        <f t="shared" si="327"/>
        <v/>
      </c>
      <c r="BB651" s="10" t="str">
        <f t="shared" si="328"/>
        <v/>
      </c>
      <c r="BC651" s="10" t="str">
        <f t="shared" si="329"/>
        <v/>
      </c>
      <c r="BD651" s="10"/>
      <c r="BE651" s="10" t="str">
        <f t="shared" si="330"/>
        <v/>
      </c>
      <c r="BG651" s="10" t="b">
        <f t="shared" si="333"/>
        <v>1</v>
      </c>
      <c r="BH651" s="10" t="b">
        <f t="shared" si="331"/>
        <v>1</v>
      </c>
      <c r="BI651" s="10" t="b">
        <f t="shared" si="334"/>
        <v>0</v>
      </c>
      <c r="BJ651" s="10" t="b">
        <f t="shared" si="332"/>
        <v>0</v>
      </c>
    </row>
    <row r="652" spans="1:62" x14ac:dyDescent="0.35">
      <c r="A652" s="51"/>
      <c r="B652" s="28"/>
      <c r="C652" s="28" t="s">
        <v>4</v>
      </c>
      <c r="D652" s="28"/>
      <c r="E652" s="28" t="s">
        <v>4</v>
      </c>
      <c r="F652" s="28"/>
      <c r="G652" s="51" t="s">
        <v>4</v>
      </c>
      <c r="H652" s="28"/>
      <c r="I652" s="28" t="s">
        <v>4</v>
      </c>
      <c r="J652" s="28"/>
      <c r="K652" s="28" t="s">
        <v>4</v>
      </c>
      <c r="L652" s="28" t="s">
        <v>454</v>
      </c>
      <c r="M652" s="28"/>
      <c r="N652" s="28"/>
      <c r="O652" s="28" t="s">
        <v>4</v>
      </c>
      <c r="P652" s="51"/>
      <c r="Q652" s="28" t="s">
        <v>4</v>
      </c>
      <c r="R652" s="28"/>
      <c r="S652" s="28" t="s">
        <v>4</v>
      </c>
      <c r="T652" s="28"/>
      <c r="U652" s="28" t="s">
        <v>4</v>
      </c>
      <c r="V652" s="28"/>
      <c r="W652" s="28" t="s">
        <v>4</v>
      </c>
      <c r="X652" s="28"/>
      <c r="Y652" s="28" t="s">
        <v>4</v>
      </c>
      <c r="Z652" s="10" t="str">
        <f>IF(AND('Section 8'!$L$4=No,OR($BG652=FALSE,$BH652=FALSE)),Tab_NotReq,
IF(AND($A652="",$B652="",$D652="",$F652="",$H652="",$J652="",$P652="",$X652="",$AB652="",$AC652=""),"",
IF(COUNTIF($AB652:$BC652,Incomplete)&gt;=1,Incomplete_or_multiple_errors&amp;": "&amp;INDEX($AB$2:$BC$4,1,MATCH(Incomplete,$AB652:$BC652,0)),Complete)))</f>
        <v/>
      </c>
      <c r="AA652" s="27"/>
      <c r="AB652" s="10" t="str">
        <f t="shared" si="305"/>
        <v/>
      </c>
      <c r="AC652" s="10" t="str">
        <f>IF($AC$1=No,"",
IF(OR(BG652=FALSE,BH652=FALSE),"",
IF(AND(SUMPRODUCT(--(BI652:BI$1003=TRUE))=0,SUMPRODUCT(--(BJ652:BJ$1003=TRUE))=0),"",Incomplete)))</f>
        <v/>
      </c>
      <c r="AD652" s="10" t="str">
        <f t="shared" si="306"/>
        <v/>
      </c>
      <c r="AE652" s="10"/>
      <c r="AF652" s="10" t="str" cm="1">
        <f t="array" ref="AF652">IF(AF$1=No,"",IF(ISBLANK($A652)=TRUE,"",
IF(SUMPRODUCT(--('Section 11'!$C$4:$C$337=$A652))=0,Incomplete,Complete)))</f>
        <v/>
      </c>
      <c r="AG652" s="10" t="str">
        <f t="shared" si="307"/>
        <v/>
      </c>
      <c r="AH652" s="10" t="str">
        <f t="shared" si="308"/>
        <v/>
      </c>
      <c r="AI652" s="10" t="str">
        <f t="shared" si="309"/>
        <v/>
      </c>
      <c r="AJ652" s="10" t="str">
        <f t="shared" si="310"/>
        <v/>
      </c>
      <c r="AK652" s="10" t="str">
        <f t="shared" si="311"/>
        <v/>
      </c>
      <c r="AL652" s="10" t="str">
        <f t="shared" si="312"/>
        <v/>
      </c>
      <c r="AM652" s="10" t="str">
        <f t="shared" si="313"/>
        <v/>
      </c>
      <c r="AN652" s="10" t="str">
        <f t="shared" si="314"/>
        <v/>
      </c>
      <c r="AO652" s="10" t="str">
        <f t="shared" si="315"/>
        <v/>
      </c>
      <c r="AP652" s="10" t="str">
        <f t="shared" si="316"/>
        <v/>
      </c>
      <c r="AQ652" s="10" t="str">
        <f t="shared" si="317"/>
        <v/>
      </c>
      <c r="AR652" s="10" t="str">
        <f t="shared" si="318"/>
        <v/>
      </c>
      <c r="AS652" s="10" t="str">
        <f t="shared" si="319"/>
        <v/>
      </c>
      <c r="AT652" s="10" t="str">
        <f t="shared" si="320"/>
        <v/>
      </c>
      <c r="AU652" s="10" t="str">
        <f t="shared" si="321"/>
        <v/>
      </c>
      <c r="AV652" s="10" t="str">
        <f t="shared" si="322"/>
        <v/>
      </c>
      <c r="AW652" s="10" t="str">
        <f t="shared" si="323"/>
        <v/>
      </c>
      <c r="AX652" s="10" t="str">
        <f t="shared" si="324"/>
        <v/>
      </c>
      <c r="AY652" s="10" t="str">
        <f t="shared" si="325"/>
        <v/>
      </c>
      <c r="AZ652" s="10" t="str">
        <f t="shared" si="326"/>
        <v/>
      </c>
      <c r="BA652" s="10" t="str">
        <f t="shared" si="327"/>
        <v/>
      </c>
      <c r="BB652" s="10" t="str">
        <f t="shared" si="328"/>
        <v/>
      </c>
      <c r="BC652" s="10" t="str">
        <f t="shared" si="329"/>
        <v/>
      </c>
      <c r="BD652" s="10"/>
      <c r="BE652" s="10" t="str">
        <f t="shared" si="330"/>
        <v/>
      </c>
      <c r="BG652" s="10" t="b">
        <f t="shared" si="333"/>
        <v>1</v>
      </c>
      <c r="BH652" s="10" t="b">
        <f t="shared" si="331"/>
        <v>1</v>
      </c>
      <c r="BI652" s="10" t="b">
        <f t="shared" si="334"/>
        <v>0</v>
      </c>
      <c r="BJ652" s="10" t="b">
        <f t="shared" si="332"/>
        <v>0</v>
      </c>
    </row>
    <row r="653" spans="1:62" x14ac:dyDescent="0.35">
      <c r="A653" s="51"/>
      <c r="B653" s="28"/>
      <c r="C653" s="28" t="s">
        <v>4</v>
      </c>
      <c r="D653" s="28"/>
      <c r="E653" s="28" t="s">
        <v>4</v>
      </c>
      <c r="F653" s="28"/>
      <c r="G653" s="51" t="s">
        <v>4</v>
      </c>
      <c r="H653" s="28"/>
      <c r="I653" s="28" t="s">
        <v>4</v>
      </c>
      <c r="J653" s="28"/>
      <c r="K653" s="28" t="s">
        <v>4</v>
      </c>
      <c r="L653" s="28" t="s">
        <v>454</v>
      </c>
      <c r="M653" s="28"/>
      <c r="N653" s="28"/>
      <c r="O653" s="28" t="s">
        <v>4</v>
      </c>
      <c r="P653" s="51"/>
      <c r="Q653" s="28" t="s">
        <v>4</v>
      </c>
      <c r="R653" s="28"/>
      <c r="S653" s="28" t="s">
        <v>4</v>
      </c>
      <c r="T653" s="28"/>
      <c r="U653" s="28" t="s">
        <v>4</v>
      </c>
      <c r="V653" s="28"/>
      <c r="W653" s="28" t="s">
        <v>4</v>
      </c>
      <c r="X653" s="28"/>
      <c r="Y653" s="28" t="s">
        <v>4</v>
      </c>
      <c r="Z653" s="10" t="str">
        <f>IF(AND('Section 8'!$L$4=No,OR($BG653=FALSE,$BH653=FALSE)),Tab_NotReq,
IF(AND($A653="",$B653="",$D653="",$F653="",$H653="",$J653="",$P653="",$X653="",$AB653="",$AC653=""),"",
IF(COUNTIF($AB653:$BC653,Incomplete)&gt;=1,Incomplete_or_multiple_errors&amp;": "&amp;INDEX($AB$2:$BC$4,1,MATCH(Incomplete,$AB653:$BC653,0)),Complete)))</f>
        <v/>
      </c>
      <c r="AA653" s="27"/>
      <c r="AB653" s="10" t="str">
        <f t="shared" si="305"/>
        <v/>
      </c>
      <c r="AC653" s="10" t="str">
        <f>IF($AC$1=No,"",
IF(OR(BG653=FALSE,BH653=FALSE),"",
IF(AND(SUMPRODUCT(--(BI653:BI$1003=TRUE))=0,SUMPRODUCT(--(BJ653:BJ$1003=TRUE))=0),"",Incomplete)))</f>
        <v/>
      </c>
      <c r="AD653" s="10" t="str">
        <f t="shared" si="306"/>
        <v/>
      </c>
      <c r="AE653" s="10"/>
      <c r="AF653" s="10" t="str" cm="1">
        <f t="array" ref="AF653">IF(AF$1=No,"",IF(ISBLANK($A653)=TRUE,"",
IF(SUMPRODUCT(--('Section 11'!$C$4:$C$337=$A653))=0,Incomplete,Complete)))</f>
        <v/>
      </c>
      <c r="AG653" s="10" t="str">
        <f t="shared" si="307"/>
        <v/>
      </c>
      <c r="AH653" s="10" t="str">
        <f t="shared" si="308"/>
        <v/>
      </c>
      <c r="AI653" s="10" t="str">
        <f t="shared" si="309"/>
        <v/>
      </c>
      <c r="AJ653" s="10" t="str">
        <f t="shared" si="310"/>
        <v/>
      </c>
      <c r="AK653" s="10" t="str">
        <f t="shared" si="311"/>
        <v/>
      </c>
      <c r="AL653" s="10" t="str">
        <f t="shared" si="312"/>
        <v/>
      </c>
      <c r="AM653" s="10" t="str">
        <f t="shared" si="313"/>
        <v/>
      </c>
      <c r="AN653" s="10" t="str">
        <f t="shared" si="314"/>
        <v/>
      </c>
      <c r="AO653" s="10" t="str">
        <f t="shared" si="315"/>
        <v/>
      </c>
      <c r="AP653" s="10" t="str">
        <f t="shared" si="316"/>
        <v/>
      </c>
      <c r="AQ653" s="10" t="str">
        <f t="shared" si="317"/>
        <v/>
      </c>
      <c r="AR653" s="10" t="str">
        <f t="shared" si="318"/>
        <v/>
      </c>
      <c r="AS653" s="10" t="str">
        <f t="shared" si="319"/>
        <v/>
      </c>
      <c r="AT653" s="10" t="str">
        <f t="shared" si="320"/>
        <v/>
      </c>
      <c r="AU653" s="10" t="str">
        <f t="shared" si="321"/>
        <v/>
      </c>
      <c r="AV653" s="10" t="str">
        <f t="shared" si="322"/>
        <v/>
      </c>
      <c r="AW653" s="10" t="str">
        <f t="shared" si="323"/>
        <v/>
      </c>
      <c r="AX653" s="10" t="str">
        <f t="shared" si="324"/>
        <v/>
      </c>
      <c r="AY653" s="10" t="str">
        <f t="shared" si="325"/>
        <v/>
      </c>
      <c r="AZ653" s="10" t="str">
        <f t="shared" si="326"/>
        <v/>
      </c>
      <c r="BA653" s="10" t="str">
        <f t="shared" si="327"/>
        <v/>
      </c>
      <c r="BB653" s="10" t="str">
        <f t="shared" si="328"/>
        <v/>
      </c>
      <c r="BC653" s="10" t="str">
        <f t="shared" si="329"/>
        <v/>
      </c>
      <c r="BD653" s="10"/>
      <c r="BE653" s="10" t="str">
        <f t="shared" si="330"/>
        <v/>
      </c>
      <c r="BG653" s="10" t="b">
        <f t="shared" si="333"/>
        <v>1</v>
      </c>
      <c r="BH653" s="10" t="b">
        <f t="shared" si="331"/>
        <v>1</v>
      </c>
      <c r="BI653" s="10" t="b">
        <f t="shared" si="334"/>
        <v>0</v>
      </c>
      <c r="BJ653" s="10" t="b">
        <f t="shared" si="332"/>
        <v>0</v>
      </c>
    </row>
    <row r="654" spans="1:62" x14ac:dyDescent="0.35">
      <c r="A654" s="51"/>
      <c r="B654" s="28"/>
      <c r="C654" s="28" t="s">
        <v>4</v>
      </c>
      <c r="D654" s="28"/>
      <c r="E654" s="28" t="s">
        <v>4</v>
      </c>
      <c r="F654" s="28"/>
      <c r="G654" s="51" t="s">
        <v>4</v>
      </c>
      <c r="H654" s="28"/>
      <c r="I654" s="28" t="s">
        <v>4</v>
      </c>
      <c r="J654" s="28"/>
      <c r="K654" s="28" t="s">
        <v>4</v>
      </c>
      <c r="L654" s="28" t="s">
        <v>454</v>
      </c>
      <c r="M654" s="28"/>
      <c r="N654" s="28"/>
      <c r="O654" s="28" t="s">
        <v>4</v>
      </c>
      <c r="P654" s="51"/>
      <c r="Q654" s="28" t="s">
        <v>4</v>
      </c>
      <c r="R654" s="28"/>
      <c r="S654" s="28" t="s">
        <v>4</v>
      </c>
      <c r="T654" s="28"/>
      <c r="U654" s="28" t="s">
        <v>4</v>
      </c>
      <c r="V654" s="28"/>
      <c r="W654" s="28" t="s">
        <v>4</v>
      </c>
      <c r="X654" s="28"/>
      <c r="Y654" s="28" t="s">
        <v>4</v>
      </c>
      <c r="Z654" s="10" t="str">
        <f>IF(AND('Section 8'!$L$4=No,OR($BG654=FALSE,$BH654=FALSE)),Tab_NotReq,
IF(AND($A654="",$B654="",$D654="",$F654="",$H654="",$J654="",$P654="",$X654="",$AB654="",$AC654=""),"",
IF(COUNTIF($AB654:$BC654,Incomplete)&gt;=1,Incomplete_or_multiple_errors&amp;": "&amp;INDEX($AB$2:$BC$4,1,MATCH(Incomplete,$AB654:$BC654,0)),Complete)))</f>
        <v/>
      </c>
      <c r="AA654" s="27"/>
      <c r="AB654" s="10" t="str">
        <f t="shared" si="305"/>
        <v/>
      </c>
      <c r="AC654" s="10" t="str">
        <f>IF($AC$1=No,"",
IF(OR(BG654=FALSE,BH654=FALSE),"",
IF(AND(SUMPRODUCT(--(BI654:BI$1003=TRUE))=0,SUMPRODUCT(--(BJ654:BJ$1003=TRUE))=0),"",Incomplete)))</f>
        <v/>
      </c>
      <c r="AD654" s="10" t="str">
        <f t="shared" si="306"/>
        <v/>
      </c>
      <c r="AE654" s="10"/>
      <c r="AF654" s="10" t="str" cm="1">
        <f t="array" ref="AF654">IF(AF$1=No,"",IF(ISBLANK($A654)=TRUE,"",
IF(SUMPRODUCT(--('Section 11'!$C$4:$C$337=$A654))=0,Incomplete,Complete)))</f>
        <v/>
      </c>
      <c r="AG654" s="10" t="str">
        <f t="shared" si="307"/>
        <v/>
      </c>
      <c r="AH654" s="10" t="str">
        <f t="shared" si="308"/>
        <v/>
      </c>
      <c r="AI654" s="10" t="str">
        <f t="shared" si="309"/>
        <v/>
      </c>
      <c r="AJ654" s="10" t="str">
        <f t="shared" si="310"/>
        <v/>
      </c>
      <c r="AK654" s="10" t="str">
        <f t="shared" si="311"/>
        <v/>
      </c>
      <c r="AL654" s="10" t="str">
        <f t="shared" si="312"/>
        <v/>
      </c>
      <c r="AM654" s="10" t="str">
        <f t="shared" si="313"/>
        <v/>
      </c>
      <c r="AN654" s="10" t="str">
        <f t="shared" si="314"/>
        <v/>
      </c>
      <c r="AO654" s="10" t="str">
        <f t="shared" si="315"/>
        <v/>
      </c>
      <c r="AP654" s="10" t="str">
        <f t="shared" si="316"/>
        <v/>
      </c>
      <c r="AQ654" s="10" t="str">
        <f t="shared" si="317"/>
        <v/>
      </c>
      <c r="AR654" s="10" t="str">
        <f t="shared" si="318"/>
        <v/>
      </c>
      <c r="AS654" s="10" t="str">
        <f t="shared" si="319"/>
        <v/>
      </c>
      <c r="AT654" s="10" t="str">
        <f t="shared" si="320"/>
        <v/>
      </c>
      <c r="AU654" s="10" t="str">
        <f t="shared" si="321"/>
        <v/>
      </c>
      <c r="AV654" s="10" t="str">
        <f t="shared" si="322"/>
        <v/>
      </c>
      <c r="AW654" s="10" t="str">
        <f t="shared" si="323"/>
        <v/>
      </c>
      <c r="AX654" s="10" t="str">
        <f t="shared" si="324"/>
        <v/>
      </c>
      <c r="AY654" s="10" t="str">
        <f t="shared" si="325"/>
        <v/>
      </c>
      <c r="AZ654" s="10" t="str">
        <f t="shared" si="326"/>
        <v/>
      </c>
      <c r="BA654" s="10" t="str">
        <f t="shared" si="327"/>
        <v/>
      </c>
      <c r="BB654" s="10" t="str">
        <f t="shared" si="328"/>
        <v/>
      </c>
      <c r="BC654" s="10" t="str">
        <f t="shared" si="329"/>
        <v/>
      </c>
      <c r="BD654" s="10"/>
      <c r="BE654" s="10" t="str">
        <f t="shared" si="330"/>
        <v/>
      </c>
      <c r="BG654" s="10" t="b">
        <f t="shared" si="333"/>
        <v>1</v>
      </c>
      <c r="BH654" s="10" t="b">
        <f t="shared" si="331"/>
        <v>1</v>
      </c>
      <c r="BI654" s="10" t="b">
        <f t="shared" si="334"/>
        <v>0</v>
      </c>
      <c r="BJ654" s="10" t="b">
        <f t="shared" si="332"/>
        <v>0</v>
      </c>
    </row>
    <row r="655" spans="1:62" x14ac:dyDescent="0.35">
      <c r="A655" s="51"/>
      <c r="B655" s="28"/>
      <c r="C655" s="28" t="s">
        <v>4</v>
      </c>
      <c r="D655" s="28"/>
      <c r="E655" s="28" t="s">
        <v>4</v>
      </c>
      <c r="F655" s="28"/>
      <c r="G655" s="51" t="s">
        <v>4</v>
      </c>
      <c r="H655" s="28"/>
      <c r="I655" s="28" t="s">
        <v>4</v>
      </c>
      <c r="J655" s="28"/>
      <c r="K655" s="28" t="s">
        <v>4</v>
      </c>
      <c r="L655" s="28" t="s">
        <v>454</v>
      </c>
      <c r="M655" s="28"/>
      <c r="N655" s="28"/>
      <c r="O655" s="28" t="s">
        <v>4</v>
      </c>
      <c r="P655" s="51"/>
      <c r="Q655" s="28" t="s">
        <v>4</v>
      </c>
      <c r="R655" s="28"/>
      <c r="S655" s="28" t="s">
        <v>4</v>
      </c>
      <c r="T655" s="28"/>
      <c r="U655" s="28" t="s">
        <v>4</v>
      </c>
      <c r="V655" s="28"/>
      <c r="W655" s="28" t="s">
        <v>4</v>
      </c>
      <c r="X655" s="28"/>
      <c r="Y655" s="28" t="s">
        <v>4</v>
      </c>
      <c r="Z655" s="10" t="str">
        <f>IF(AND('Section 8'!$L$4=No,OR($BG655=FALSE,$BH655=FALSE)),Tab_NotReq,
IF(AND($A655="",$B655="",$D655="",$F655="",$H655="",$J655="",$P655="",$X655="",$AB655="",$AC655=""),"",
IF(COUNTIF($AB655:$BC655,Incomplete)&gt;=1,Incomplete_or_multiple_errors&amp;": "&amp;INDEX($AB$2:$BC$4,1,MATCH(Incomplete,$AB655:$BC655,0)),Complete)))</f>
        <v/>
      </c>
      <c r="AA655" s="27"/>
      <c r="AB655" s="10" t="str">
        <f t="shared" si="305"/>
        <v/>
      </c>
      <c r="AC655" s="10" t="str">
        <f>IF($AC$1=No,"",
IF(OR(BG655=FALSE,BH655=FALSE),"",
IF(AND(SUMPRODUCT(--(BI655:BI$1003=TRUE))=0,SUMPRODUCT(--(BJ655:BJ$1003=TRUE))=0),"",Incomplete)))</f>
        <v/>
      </c>
      <c r="AD655" s="10" t="str">
        <f t="shared" si="306"/>
        <v/>
      </c>
      <c r="AE655" s="10"/>
      <c r="AF655" s="10" t="str" cm="1">
        <f t="array" ref="AF655">IF(AF$1=No,"",IF(ISBLANK($A655)=TRUE,"",
IF(SUMPRODUCT(--('Section 11'!$C$4:$C$337=$A655))=0,Incomplete,Complete)))</f>
        <v/>
      </c>
      <c r="AG655" s="10" t="str">
        <f t="shared" si="307"/>
        <v/>
      </c>
      <c r="AH655" s="10" t="str">
        <f t="shared" si="308"/>
        <v/>
      </c>
      <c r="AI655" s="10" t="str">
        <f t="shared" si="309"/>
        <v/>
      </c>
      <c r="AJ655" s="10" t="str">
        <f t="shared" si="310"/>
        <v/>
      </c>
      <c r="AK655" s="10" t="str">
        <f t="shared" si="311"/>
        <v/>
      </c>
      <c r="AL655" s="10" t="str">
        <f t="shared" si="312"/>
        <v/>
      </c>
      <c r="AM655" s="10" t="str">
        <f t="shared" si="313"/>
        <v/>
      </c>
      <c r="AN655" s="10" t="str">
        <f t="shared" si="314"/>
        <v/>
      </c>
      <c r="AO655" s="10" t="str">
        <f t="shared" si="315"/>
        <v/>
      </c>
      <c r="AP655" s="10" t="str">
        <f t="shared" si="316"/>
        <v/>
      </c>
      <c r="AQ655" s="10" t="str">
        <f t="shared" si="317"/>
        <v/>
      </c>
      <c r="AR655" s="10" t="str">
        <f t="shared" si="318"/>
        <v/>
      </c>
      <c r="AS655" s="10" t="str">
        <f t="shared" si="319"/>
        <v/>
      </c>
      <c r="AT655" s="10" t="str">
        <f t="shared" si="320"/>
        <v/>
      </c>
      <c r="AU655" s="10" t="str">
        <f t="shared" si="321"/>
        <v/>
      </c>
      <c r="AV655" s="10" t="str">
        <f t="shared" si="322"/>
        <v/>
      </c>
      <c r="AW655" s="10" t="str">
        <f t="shared" si="323"/>
        <v/>
      </c>
      <c r="AX655" s="10" t="str">
        <f t="shared" si="324"/>
        <v/>
      </c>
      <c r="AY655" s="10" t="str">
        <f t="shared" si="325"/>
        <v/>
      </c>
      <c r="AZ655" s="10" t="str">
        <f t="shared" si="326"/>
        <v/>
      </c>
      <c r="BA655" s="10" t="str">
        <f t="shared" si="327"/>
        <v/>
      </c>
      <c r="BB655" s="10" t="str">
        <f t="shared" si="328"/>
        <v/>
      </c>
      <c r="BC655" s="10" t="str">
        <f t="shared" si="329"/>
        <v/>
      </c>
      <c r="BD655" s="10"/>
      <c r="BE655" s="10" t="str">
        <f t="shared" si="330"/>
        <v/>
      </c>
      <c r="BG655" s="10" t="b">
        <f t="shared" si="333"/>
        <v>1</v>
      </c>
      <c r="BH655" s="10" t="b">
        <f t="shared" si="331"/>
        <v>1</v>
      </c>
      <c r="BI655" s="10" t="b">
        <f t="shared" si="334"/>
        <v>0</v>
      </c>
      <c r="BJ655" s="10" t="b">
        <f t="shared" si="332"/>
        <v>0</v>
      </c>
    </row>
    <row r="656" spans="1:62" x14ac:dyDescent="0.35">
      <c r="A656" s="51"/>
      <c r="B656" s="28"/>
      <c r="C656" s="28" t="s">
        <v>4</v>
      </c>
      <c r="D656" s="28"/>
      <c r="E656" s="28" t="s">
        <v>4</v>
      </c>
      <c r="F656" s="28"/>
      <c r="G656" s="51" t="s">
        <v>4</v>
      </c>
      <c r="H656" s="28"/>
      <c r="I656" s="28" t="s">
        <v>4</v>
      </c>
      <c r="J656" s="28"/>
      <c r="K656" s="28" t="s">
        <v>4</v>
      </c>
      <c r="L656" s="28" t="s">
        <v>454</v>
      </c>
      <c r="M656" s="28"/>
      <c r="N656" s="28"/>
      <c r="O656" s="28" t="s">
        <v>4</v>
      </c>
      <c r="P656" s="51"/>
      <c r="Q656" s="28" t="s">
        <v>4</v>
      </c>
      <c r="R656" s="28"/>
      <c r="S656" s="28" t="s">
        <v>4</v>
      </c>
      <c r="T656" s="28"/>
      <c r="U656" s="28" t="s">
        <v>4</v>
      </c>
      <c r="V656" s="28"/>
      <c r="W656" s="28" t="s">
        <v>4</v>
      </c>
      <c r="X656" s="28"/>
      <c r="Y656" s="28" t="s">
        <v>4</v>
      </c>
      <c r="Z656" s="10" t="str">
        <f>IF(AND('Section 8'!$L$4=No,OR($BG656=FALSE,$BH656=FALSE)),Tab_NotReq,
IF(AND($A656="",$B656="",$D656="",$F656="",$H656="",$J656="",$P656="",$X656="",$AB656="",$AC656=""),"",
IF(COUNTIF($AB656:$BC656,Incomplete)&gt;=1,Incomplete_or_multiple_errors&amp;": "&amp;INDEX($AB$2:$BC$4,1,MATCH(Incomplete,$AB656:$BC656,0)),Complete)))</f>
        <v/>
      </c>
      <c r="AA656" s="27"/>
      <c r="AB656" s="10" t="str">
        <f t="shared" si="305"/>
        <v/>
      </c>
      <c r="AC656" s="10" t="str">
        <f>IF($AC$1=No,"",
IF(OR(BG656=FALSE,BH656=FALSE),"",
IF(AND(SUMPRODUCT(--(BI656:BI$1003=TRUE))=0,SUMPRODUCT(--(BJ656:BJ$1003=TRUE))=0),"",Incomplete)))</f>
        <v/>
      </c>
      <c r="AD656" s="10" t="str">
        <f t="shared" si="306"/>
        <v/>
      </c>
      <c r="AE656" s="10"/>
      <c r="AF656" s="10" t="str" cm="1">
        <f t="array" ref="AF656">IF(AF$1=No,"",IF(ISBLANK($A656)=TRUE,"",
IF(SUMPRODUCT(--('Section 11'!$C$4:$C$337=$A656))=0,Incomplete,Complete)))</f>
        <v/>
      </c>
      <c r="AG656" s="10" t="str">
        <f t="shared" si="307"/>
        <v/>
      </c>
      <c r="AH656" s="10" t="str">
        <f t="shared" si="308"/>
        <v/>
      </c>
      <c r="AI656" s="10" t="str">
        <f t="shared" si="309"/>
        <v/>
      </c>
      <c r="AJ656" s="10" t="str">
        <f t="shared" si="310"/>
        <v/>
      </c>
      <c r="AK656" s="10" t="str">
        <f t="shared" si="311"/>
        <v/>
      </c>
      <c r="AL656" s="10" t="str">
        <f t="shared" si="312"/>
        <v/>
      </c>
      <c r="AM656" s="10" t="str">
        <f t="shared" si="313"/>
        <v/>
      </c>
      <c r="AN656" s="10" t="str">
        <f t="shared" si="314"/>
        <v/>
      </c>
      <c r="AO656" s="10" t="str">
        <f t="shared" si="315"/>
        <v/>
      </c>
      <c r="AP656" s="10" t="str">
        <f t="shared" si="316"/>
        <v/>
      </c>
      <c r="AQ656" s="10" t="str">
        <f t="shared" si="317"/>
        <v/>
      </c>
      <c r="AR656" s="10" t="str">
        <f t="shared" si="318"/>
        <v/>
      </c>
      <c r="AS656" s="10" t="str">
        <f t="shared" si="319"/>
        <v/>
      </c>
      <c r="AT656" s="10" t="str">
        <f t="shared" si="320"/>
        <v/>
      </c>
      <c r="AU656" s="10" t="str">
        <f t="shared" si="321"/>
        <v/>
      </c>
      <c r="AV656" s="10" t="str">
        <f t="shared" si="322"/>
        <v/>
      </c>
      <c r="AW656" s="10" t="str">
        <f t="shared" si="323"/>
        <v/>
      </c>
      <c r="AX656" s="10" t="str">
        <f t="shared" si="324"/>
        <v/>
      </c>
      <c r="AY656" s="10" t="str">
        <f t="shared" si="325"/>
        <v/>
      </c>
      <c r="AZ656" s="10" t="str">
        <f t="shared" si="326"/>
        <v/>
      </c>
      <c r="BA656" s="10" t="str">
        <f t="shared" si="327"/>
        <v/>
      </c>
      <c r="BB656" s="10" t="str">
        <f t="shared" si="328"/>
        <v/>
      </c>
      <c r="BC656" s="10" t="str">
        <f t="shared" si="329"/>
        <v/>
      </c>
      <c r="BD656" s="10"/>
      <c r="BE656" s="10" t="str">
        <f t="shared" si="330"/>
        <v/>
      </c>
      <c r="BG656" s="10" t="b">
        <f t="shared" si="333"/>
        <v>1</v>
      </c>
      <c r="BH656" s="10" t="b">
        <f t="shared" si="331"/>
        <v>1</v>
      </c>
      <c r="BI656" s="10" t="b">
        <f t="shared" si="334"/>
        <v>0</v>
      </c>
      <c r="BJ656" s="10" t="b">
        <f t="shared" si="332"/>
        <v>0</v>
      </c>
    </row>
    <row r="657" spans="1:62" x14ac:dyDescent="0.35">
      <c r="A657" s="51"/>
      <c r="B657" s="28"/>
      <c r="C657" s="28" t="s">
        <v>4</v>
      </c>
      <c r="D657" s="28"/>
      <c r="E657" s="28" t="s">
        <v>4</v>
      </c>
      <c r="F657" s="28"/>
      <c r="G657" s="51" t="s">
        <v>4</v>
      </c>
      <c r="H657" s="28"/>
      <c r="I657" s="28" t="s">
        <v>4</v>
      </c>
      <c r="J657" s="28"/>
      <c r="K657" s="28" t="s">
        <v>4</v>
      </c>
      <c r="L657" s="28" t="s">
        <v>454</v>
      </c>
      <c r="M657" s="28"/>
      <c r="N657" s="28"/>
      <c r="O657" s="28" t="s">
        <v>4</v>
      </c>
      <c r="P657" s="51"/>
      <c r="Q657" s="28" t="s">
        <v>4</v>
      </c>
      <c r="R657" s="28"/>
      <c r="S657" s="28" t="s">
        <v>4</v>
      </c>
      <c r="T657" s="28"/>
      <c r="U657" s="28" t="s">
        <v>4</v>
      </c>
      <c r="V657" s="28"/>
      <c r="W657" s="28" t="s">
        <v>4</v>
      </c>
      <c r="X657" s="28"/>
      <c r="Y657" s="28" t="s">
        <v>4</v>
      </c>
      <c r="Z657" s="10" t="str">
        <f>IF(AND('Section 8'!$L$4=No,OR($BG657=FALSE,$BH657=FALSE)),Tab_NotReq,
IF(AND($A657="",$B657="",$D657="",$F657="",$H657="",$J657="",$P657="",$X657="",$AB657="",$AC657=""),"",
IF(COUNTIF($AB657:$BC657,Incomplete)&gt;=1,Incomplete_or_multiple_errors&amp;": "&amp;INDEX($AB$2:$BC$4,1,MATCH(Incomplete,$AB657:$BC657,0)),Complete)))</f>
        <v/>
      </c>
      <c r="AA657" s="27"/>
      <c r="AB657" s="10" t="str">
        <f t="shared" si="305"/>
        <v/>
      </c>
      <c r="AC657" s="10" t="str">
        <f>IF($AC$1=No,"",
IF(OR(BG657=FALSE,BH657=FALSE),"",
IF(AND(SUMPRODUCT(--(BI657:BI$1003=TRUE))=0,SUMPRODUCT(--(BJ657:BJ$1003=TRUE))=0),"",Incomplete)))</f>
        <v/>
      </c>
      <c r="AD657" s="10" t="str">
        <f t="shared" si="306"/>
        <v/>
      </c>
      <c r="AE657" s="10"/>
      <c r="AF657" s="10" t="str" cm="1">
        <f t="array" ref="AF657">IF(AF$1=No,"",IF(ISBLANK($A657)=TRUE,"",
IF(SUMPRODUCT(--('Section 11'!$C$4:$C$337=$A657))=0,Incomplete,Complete)))</f>
        <v/>
      </c>
      <c r="AG657" s="10" t="str">
        <f t="shared" si="307"/>
        <v/>
      </c>
      <c r="AH657" s="10" t="str">
        <f t="shared" si="308"/>
        <v/>
      </c>
      <c r="AI657" s="10" t="str">
        <f t="shared" si="309"/>
        <v/>
      </c>
      <c r="AJ657" s="10" t="str">
        <f t="shared" si="310"/>
        <v/>
      </c>
      <c r="AK657" s="10" t="str">
        <f t="shared" si="311"/>
        <v/>
      </c>
      <c r="AL657" s="10" t="str">
        <f t="shared" si="312"/>
        <v/>
      </c>
      <c r="AM657" s="10" t="str">
        <f t="shared" si="313"/>
        <v/>
      </c>
      <c r="AN657" s="10" t="str">
        <f t="shared" si="314"/>
        <v/>
      </c>
      <c r="AO657" s="10" t="str">
        <f t="shared" si="315"/>
        <v/>
      </c>
      <c r="AP657" s="10" t="str">
        <f t="shared" si="316"/>
        <v/>
      </c>
      <c r="AQ657" s="10" t="str">
        <f t="shared" si="317"/>
        <v/>
      </c>
      <c r="AR657" s="10" t="str">
        <f t="shared" si="318"/>
        <v/>
      </c>
      <c r="AS657" s="10" t="str">
        <f t="shared" si="319"/>
        <v/>
      </c>
      <c r="AT657" s="10" t="str">
        <f t="shared" si="320"/>
        <v/>
      </c>
      <c r="AU657" s="10" t="str">
        <f t="shared" si="321"/>
        <v/>
      </c>
      <c r="AV657" s="10" t="str">
        <f t="shared" si="322"/>
        <v/>
      </c>
      <c r="AW657" s="10" t="str">
        <f t="shared" si="323"/>
        <v/>
      </c>
      <c r="AX657" s="10" t="str">
        <f t="shared" si="324"/>
        <v/>
      </c>
      <c r="AY657" s="10" t="str">
        <f t="shared" si="325"/>
        <v/>
      </c>
      <c r="AZ657" s="10" t="str">
        <f t="shared" si="326"/>
        <v/>
      </c>
      <c r="BA657" s="10" t="str">
        <f t="shared" si="327"/>
        <v/>
      </c>
      <c r="BB657" s="10" t="str">
        <f t="shared" si="328"/>
        <v/>
      </c>
      <c r="BC657" s="10" t="str">
        <f t="shared" si="329"/>
        <v/>
      </c>
      <c r="BD657" s="10"/>
      <c r="BE657" s="10" t="str">
        <f t="shared" si="330"/>
        <v/>
      </c>
      <c r="BG657" s="10" t="b">
        <f t="shared" si="333"/>
        <v>1</v>
      </c>
      <c r="BH657" s="10" t="b">
        <f t="shared" si="331"/>
        <v>1</v>
      </c>
      <c r="BI657" s="10" t="b">
        <f t="shared" si="334"/>
        <v>0</v>
      </c>
      <c r="BJ657" s="10" t="b">
        <f t="shared" si="332"/>
        <v>0</v>
      </c>
    </row>
    <row r="658" spans="1:62" x14ac:dyDescent="0.35">
      <c r="A658" s="51"/>
      <c r="B658" s="28"/>
      <c r="C658" s="28" t="s">
        <v>4</v>
      </c>
      <c r="D658" s="28"/>
      <c r="E658" s="28" t="s">
        <v>4</v>
      </c>
      <c r="F658" s="28"/>
      <c r="G658" s="51" t="s">
        <v>4</v>
      </c>
      <c r="H658" s="28"/>
      <c r="I658" s="28" t="s">
        <v>4</v>
      </c>
      <c r="J658" s="28"/>
      <c r="K658" s="28" t="s">
        <v>4</v>
      </c>
      <c r="L658" s="28" t="s">
        <v>454</v>
      </c>
      <c r="M658" s="28"/>
      <c r="N658" s="28"/>
      <c r="O658" s="28" t="s">
        <v>4</v>
      </c>
      <c r="P658" s="51"/>
      <c r="Q658" s="28" t="s">
        <v>4</v>
      </c>
      <c r="R658" s="28"/>
      <c r="S658" s="28" t="s">
        <v>4</v>
      </c>
      <c r="T658" s="28"/>
      <c r="U658" s="28" t="s">
        <v>4</v>
      </c>
      <c r="V658" s="28"/>
      <c r="W658" s="28" t="s">
        <v>4</v>
      </c>
      <c r="X658" s="28"/>
      <c r="Y658" s="28" t="s">
        <v>4</v>
      </c>
      <c r="Z658" s="10" t="str">
        <f>IF(AND('Section 8'!$L$4=No,OR($BG658=FALSE,$BH658=FALSE)),Tab_NotReq,
IF(AND($A658="",$B658="",$D658="",$F658="",$H658="",$J658="",$P658="",$X658="",$AB658="",$AC658=""),"",
IF(COUNTIF($AB658:$BC658,Incomplete)&gt;=1,Incomplete_or_multiple_errors&amp;": "&amp;INDEX($AB$2:$BC$4,1,MATCH(Incomplete,$AB658:$BC658,0)),Complete)))</f>
        <v/>
      </c>
      <c r="AA658" s="27"/>
      <c r="AB658" s="10" t="str">
        <f t="shared" si="305"/>
        <v/>
      </c>
      <c r="AC658" s="10" t="str">
        <f>IF($AC$1=No,"",
IF(OR(BG658=FALSE,BH658=FALSE),"",
IF(AND(SUMPRODUCT(--(BI658:BI$1003=TRUE))=0,SUMPRODUCT(--(BJ658:BJ$1003=TRUE))=0),"",Incomplete)))</f>
        <v/>
      </c>
      <c r="AD658" s="10" t="str">
        <f t="shared" si="306"/>
        <v/>
      </c>
      <c r="AE658" s="10"/>
      <c r="AF658" s="10" t="str" cm="1">
        <f t="array" ref="AF658">IF(AF$1=No,"",IF(ISBLANK($A658)=TRUE,"",
IF(SUMPRODUCT(--('Section 11'!$C$4:$C$337=$A658))=0,Incomplete,Complete)))</f>
        <v/>
      </c>
      <c r="AG658" s="10" t="str">
        <f t="shared" si="307"/>
        <v/>
      </c>
      <c r="AH658" s="10" t="str">
        <f t="shared" si="308"/>
        <v/>
      </c>
      <c r="AI658" s="10" t="str">
        <f t="shared" si="309"/>
        <v/>
      </c>
      <c r="AJ658" s="10" t="str">
        <f t="shared" si="310"/>
        <v/>
      </c>
      <c r="AK658" s="10" t="str">
        <f t="shared" si="311"/>
        <v/>
      </c>
      <c r="AL658" s="10" t="str">
        <f t="shared" si="312"/>
        <v/>
      </c>
      <c r="AM658" s="10" t="str">
        <f t="shared" si="313"/>
        <v/>
      </c>
      <c r="AN658" s="10" t="str">
        <f t="shared" si="314"/>
        <v/>
      </c>
      <c r="AO658" s="10" t="str">
        <f t="shared" si="315"/>
        <v/>
      </c>
      <c r="AP658" s="10" t="str">
        <f t="shared" si="316"/>
        <v/>
      </c>
      <c r="AQ658" s="10" t="str">
        <f t="shared" si="317"/>
        <v/>
      </c>
      <c r="AR658" s="10" t="str">
        <f t="shared" si="318"/>
        <v/>
      </c>
      <c r="AS658" s="10" t="str">
        <f t="shared" si="319"/>
        <v/>
      </c>
      <c r="AT658" s="10" t="str">
        <f t="shared" si="320"/>
        <v/>
      </c>
      <c r="AU658" s="10" t="str">
        <f t="shared" si="321"/>
        <v/>
      </c>
      <c r="AV658" s="10" t="str">
        <f t="shared" si="322"/>
        <v/>
      </c>
      <c r="AW658" s="10" t="str">
        <f t="shared" si="323"/>
        <v/>
      </c>
      <c r="AX658" s="10" t="str">
        <f t="shared" si="324"/>
        <v/>
      </c>
      <c r="AY658" s="10" t="str">
        <f t="shared" si="325"/>
        <v/>
      </c>
      <c r="AZ658" s="10" t="str">
        <f t="shared" si="326"/>
        <v/>
      </c>
      <c r="BA658" s="10" t="str">
        <f t="shared" si="327"/>
        <v/>
      </c>
      <c r="BB658" s="10" t="str">
        <f t="shared" si="328"/>
        <v/>
      </c>
      <c r="BC658" s="10" t="str">
        <f t="shared" si="329"/>
        <v/>
      </c>
      <c r="BD658" s="10"/>
      <c r="BE658" s="10" t="str">
        <f t="shared" si="330"/>
        <v/>
      </c>
      <c r="BG658" s="10" t="b">
        <f t="shared" si="333"/>
        <v>1</v>
      </c>
      <c r="BH658" s="10" t="b">
        <f t="shared" si="331"/>
        <v>1</v>
      </c>
      <c r="BI658" s="10" t="b">
        <f t="shared" si="334"/>
        <v>0</v>
      </c>
      <c r="BJ658" s="10" t="b">
        <f t="shared" si="332"/>
        <v>0</v>
      </c>
    </row>
    <row r="659" spans="1:62" x14ac:dyDescent="0.35">
      <c r="A659" s="51"/>
      <c r="B659" s="28"/>
      <c r="C659" s="28" t="s">
        <v>4</v>
      </c>
      <c r="D659" s="28"/>
      <c r="E659" s="28" t="s">
        <v>4</v>
      </c>
      <c r="F659" s="28"/>
      <c r="G659" s="51" t="s">
        <v>4</v>
      </c>
      <c r="H659" s="28"/>
      <c r="I659" s="28" t="s">
        <v>4</v>
      </c>
      <c r="J659" s="28"/>
      <c r="K659" s="28" t="s">
        <v>4</v>
      </c>
      <c r="L659" s="28" t="s">
        <v>454</v>
      </c>
      <c r="M659" s="28"/>
      <c r="N659" s="28"/>
      <c r="O659" s="28" t="s">
        <v>4</v>
      </c>
      <c r="P659" s="51"/>
      <c r="Q659" s="28" t="s">
        <v>4</v>
      </c>
      <c r="R659" s="28"/>
      <c r="S659" s="28" t="s">
        <v>4</v>
      </c>
      <c r="T659" s="28"/>
      <c r="U659" s="28" t="s">
        <v>4</v>
      </c>
      <c r="V659" s="28"/>
      <c r="W659" s="28" t="s">
        <v>4</v>
      </c>
      <c r="X659" s="28"/>
      <c r="Y659" s="28" t="s">
        <v>4</v>
      </c>
      <c r="Z659" s="10" t="str">
        <f>IF(AND('Section 8'!$L$4=No,OR($BG659=FALSE,$BH659=FALSE)),Tab_NotReq,
IF(AND($A659="",$B659="",$D659="",$F659="",$H659="",$J659="",$P659="",$X659="",$AB659="",$AC659=""),"",
IF(COUNTIF($AB659:$BC659,Incomplete)&gt;=1,Incomplete_or_multiple_errors&amp;": "&amp;INDEX($AB$2:$BC$4,1,MATCH(Incomplete,$AB659:$BC659,0)),Complete)))</f>
        <v/>
      </c>
      <c r="AA659" s="27"/>
      <c r="AB659" s="10" t="str">
        <f t="shared" si="305"/>
        <v/>
      </c>
      <c r="AC659" s="10" t="str">
        <f>IF($AC$1=No,"",
IF(OR(BG659=FALSE,BH659=FALSE),"",
IF(AND(SUMPRODUCT(--(BI659:BI$1003=TRUE))=0,SUMPRODUCT(--(BJ659:BJ$1003=TRUE))=0),"",Incomplete)))</f>
        <v/>
      </c>
      <c r="AD659" s="10" t="str">
        <f t="shared" si="306"/>
        <v/>
      </c>
      <c r="AE659" s="10"/>
      <c r="AF659" s="10" t="str" cm="1">
        <f t="array" ref="AF659">IF(AF$1=No,"",IF(ISBLANK($A659)=TRUE,"",
IF(SUMPRODUCT(--('Section 11'!$C$4:$C$337=$A659))=0,Incomplete,Complete)))</f>
        <v/>
      </c>
      <c r="AG659" s="10" t="str">
        <f t="shared" si="307"/>
        <v/>
      </c>
      <c r="AH659" s="10" t="str">
        <f t="shared" si="308"/>
        <v/>
      </c>
      <c r="AI659" s="10" t="str">
        <f t="shared" si="309"/>
        <v/>
      </c>
      <c r="AJ659" s="10" t="str">
        <f t="shared" si="310"/>
        <v/>
      </c>
      <c r="AK659" s="10" t="str">
        <f t="shared" si="311"/>
        <v/>
      </c>
      <c r="AL659" s="10" t="str">
        <f t="shared" si="312"/>
        <v/>
      </c>
      <c r="AM659" s="10" t="str">
        <f t="shared" si="313"/>
        <v/>
      </c>
      <c r="AN659" s="10" t="str">
        <f t="shared" si="314"/>
        <v/>
      </c>
      <c r="AO659" s="10" t="str">
        <f t="shared" si="315"/>
        <v/>
      </c>
      <c r="AP659" s="10" t="str">
        <f t="shared" si="316"/>
        <v/>
      </c>
      <c r="AQ659" s="10" t="str">
        <f t="shared" si="317"/>
        <v/>
      </c>
      <c r="AR659" s="10" t="str">
        <f t="shared" si="318"/>
        <v/>
      </c>
      <c r="AS659" s="10" t="str">
        <f t="shared" si="319"/>
        <v/>
      </c>
      <c r="AT659" s="10" t="str">
        <f t="shared" si="320"/>
        <v/>
      </c>
      <c r="AU659" s="10" t="str">
        <f t="shared" si="321"/>
        <v/>
      </c>
      <c r="AV659" s="10" t="str">
        <f t="shared" si="322"/>
        <v/>
      </c>
      <c r="AW659" s="10" t="str">
        <f t="shared" si="323"/>
        <v/>
      </c>
      <c r="AX659" s="10" t="str">
        <f t="shared" si="324"/>
        <v/>
      </c>
      <c r="AY659" s="10" t="str">
        <f t="shared" si="325"/>
        <v/>
      </c>
      <c r="AZ659" s="10" t="str">
        <f t="shared" si="326"/>
        <v/>
      </c>
      <c r="BA659" s="10" t="str">
        <f t="shared" si="327"/>
        <v/>
      </c>
      <c r="BB659" s="10" t="str">
        <f t="shared" si="328"/>
        <v/>
      </c>
      <c r="BC659" s="10" t="str">
        <f t="shared" si="329"/>
        <v/>
      </c>
      <c r="BD659" s="10"/>
      <c r="BE659" s="10" t="str">
        <f t="shared" si="330"/>
        <v/>
      </c>
      <c r="BG659" s="10" t="b">
        <f t="shared" si="333"/>
        <v>1</v>
      </c>
      <c r="BH659" s="10" t="b">
        <f t="shared" si="331"/>
        <v>1</v>
      </c>
      <c r="BI659" s="10" t="b">
        <f t="shared" si="334"/>
        <v>0</v>
      </c>
      <c r="BJ659" s="10" t="b">
        <f t="shared" si="332"/>
        <v>0</v>
      </c>
    </row>
    <row r="660" spans="1:62" x14ac:dyDescent="0.35">
      <c r="A660" s="51"/>
      <c r="B660" s="28"/>
      <c r="C660" s="28" t="s">
        <v>4</v>
      </c>
      <c r="D660" s="28"/>
      <c r="E660" s="28" t="s">
        <v>4</v>
      </c>
      <c r="F660" s="28"/>
      <c r="G660" s="51" t="s">
        <v>4</v>
      </c>
      <c r="H660" s="28"/>
      <c r="I660" s="28" t="s">
        <v>4</v>
      </c>
      <c r="J660" s="28"/>
      <c r="K660" s="28" t="s">
        <v>4</v>
      </c>
      <c r="L660" s="28" t="s">
        <v>454</v>
      </c>
      <c r="M660" s="28"/>
      <c r="N660" s="28"/>
      <c r="O660" s="28" t="s">
        <v>4</v>
      </c>
      <c r="P660" s="51"/>
      <c r="Q660" s="28" t="s">
        <v>4</v>
      </c>
      <c r="R660" s="28"/>
      <c r="S660" s="28" t="s">
        <v>4</v>
      </c>
      <c r="T660" s="28"/>
      <c r="U660" s="28" t="s">
        <v>4</v>
      </c>
      <c r="V660" s="28"/>
      <c r="W660" s="28" t="s">
        <v>4</v>
      </c>
      <c r="X660" s="28"/>
      <c r="Y660" s="28" t="s">
        <v>4</v>
      </c>
      <c r="Z660" s="10" t="str">
        <f>IF(AND('Section 8'!$L$4=No,OR($BG660=FALSE,$BH660=FALSE)),Tab_NotReq,
IF(AND($A660="",$B660="",$D660="",$F660="",$H660="",$J660="",$P660="",$X660="",$AB660="",$AC660=""),"",
IF(COUNTIF($AB660:$BC660,Incomplete)&gt;=1,Incomplete_or_multiple_errors&amp;": "&amp;INDEX($AB$2:$BC$4,1,MATCH(Incomplete,$AB660:$BC660,0)),Complete)))</f>
        <v/>
      </c>
      <c r="AA660" s="27"/>
      <c r="AB660" s="10" t="str">
        <f t="shared" si="305"/>
        <v/>
      </c>
      <c r="AC660" s="10" t="str">
        <f>IF($AC$1=No,"",
IF(OR(BG660=FALSE,BH660=FALSE),"",
IF(AND(SUMPRODUCT(--(BI660:BI$1003=TRUE))=0,SUMPRODUCT(--(BJ660:BJ$1003=TRUE))=0),"",Incomplete)))</f>
        <v/>
      </c>
      <c r="AD660" s="10" t="str">
        <f t="shared" si="306"/>
        <v/>
      </c>
      <c r="AE660" s="10"/>
      <c r="AF660" s="10" t="str" cm="1">
        <f t="array" ref="AF660">IF(AF$1=No,"",IF(ISBLANK($A660)=TRUE,"",
IF(SUMPRODUCT(--('Section 11'!$C$4:$C$337=$A660))=0,Incomplete,Complete)))</f>
        <v/>
      </c>
      <c r="AG660" s="10" t="str">
        <f t="shared" si="307"/>
        <v/>
      </c>
      <c r="AH660" s="10" t="str">
        <f t="shared" si="308"/>
        <v/>
      </c>
      <c r="AI660" s="10" t="str">
        <f t="shared" si="309"/>
        <v/>
      </c>
      <c r="AJ660" s="10" t="str">
        <f t="shared" si="310"/>
        <v/>
      </c>
      <c r="AK660" s="10" t="str">
        <f t="shared" si="311"/>
        <v/>
      </c>
      <c r="AL660" s="10" t="str">
        <f t="shared" si="312"/>
        <v/>
      </c>
      <c r="AM660" s="10" t="str">
        <f t="shared" si="313"/>
        <v/>
      </c>
      <c r="AN660" s="10" t="str">
        <f t="shared" si="314"/>
        <v/>
      </c>
      <c r="AO660" s="10" t="str">
        <f t="shared" si="315"/>
        <v/>
      </c>
      <c r="AP660" s="10" t="str">
        <f t="shared" si="316"/>
        <v/>
      </c>
      <c r="AQ660" s="10" t="str">
        <f t="shared" si="317"/>
        <v/>
      </c>
      <c r="AR660" s="10" t="str">
        <f t="shared" si="318"/>
        <v/>
      </c>
      <c r="AS660" s="10" t="str">
        <f t="shared" si="319"/>
        <v/>
      </c>
      <c r="AT660" s="10" t="str">
        <f t="shared" si="320"/>
        <v/>
      </c>
      <c r="AU660" s="10" t="str">
        <f t="shared" si="321"/>
        <v/>
      </c>
      <c r="AV660" s="10" t="str">
        <f t="shared" si="322"/>
        <v/>
      </c>
      <c r="AW660" s="10" t="str">
        <f t="shared" si="323"/>
        <v/>
      </c>
      <c r="AX660" s="10" t="str">
        <f t="shared" si="324"/>
        <v/>
      </c>
      <c r="AY660" s="10" t="str">
        <f t="shared" si="325"/>
        <v/>
      </c>
      <c r="AZ660" s="10" t="str">
        <f t="shared" si="326"/>
        <v/>
      </c>
      <c r="BA660" s="10" t="str">
        <f t="shared" si="327"/>
        <v/>
      </c>
      <c r="BB660" s="10" t="str">
        <f t="shared" si="328"/>
        <v/>
      </c>
      <c r="BC660" s="10" t="str">
        <f t="shared" si="329"/>
        <v/>
      </c>
      <c r="BD660" s="10"/>
      <c r="BE660" s="10" t="str">
        <f t="shared" si="330"/>
        <v/>
      </c>
      <c r="BG660" s="10" t="b">
        <f t="shared" si="333"/>
        <v>1</v>
      </c>
      <c r="BH660" s="10" t="b">
        <f t="shared" si="331"/>
        <v>1</v>
      </c>
      <c r="BI660" s="10" t="b">
        <f t="shared" si="334"/>
        <v>0</v>
      </c>
      <c r="BJ660" s="10" t="b">
        <f t="shared" si="332"/>
        <v>0</v>
      </c>
    </row>
    <row r="661" spans="1:62" x14ac:dyDescent="0.35">
      <c r="A661" s="51"/>
      <c r="B661" s="28"/>
      <c r="C661" s="28" t="s">
        <v>4</v>
      </c>
      <c r="D661" s="28"/>
      <c r="E661" s="28" t="s">
        <v>4</v>
      </c>
      <c r="F661" s="28"/>
      <c r="G661" s="51" t="s">
        <v>4</v>
      </c>
      <c r="H661" s="28"/>
      <c r="I661" s="28" t="s">
        <v>4</v>
      </c>
      <c r="J661" s="28"/>
      <c r="K661" s="28" t="s">
        <v>4</v>
      </c>
      <c r="L661" s="28" t="s">
        <v>454</v>
      </c>
      <c r="M661" s="28"/>
      <c r="N661" s="28"/>
      <c r="O661" s="28" t="s">
        <v>4</v>
      </c>
      <c r="P661" s="51"/>
      <c r="Q661" s="28" t="s">
        <v>4</v>
      </c>
      <c r="R661" s="28"/>
      <c r="S661" s="28" t="s">
        <v>4</v>
      </c>
      <c r="T661" s="28"/>
      <c r="U661" s="28" t="s">
        <v>4</v>
      </c>
      <c r="V661" s="28"/>
      <c r="W661" s="28" t="s">
        <v>4</v>
      </c>
      <c r="X661" s="28"/>
      <c r="Y661" s="28" t="s">
        <v>4</v>
      </c>
      <c r="Z661" s="10" t="str">
        <f>IF(AND('Section 8'!$L$4=No,OR($BG661=FALSE,$BH661=FALSE)),Tab_NotReq,
IF(AND($A661="",$B661="",$D661="",$F661="",$H661="",$J661="",$P661="",$X661="",$AB661="",$AC661=""),"",
IF(COUNTIF($AB661:$BC661,Incomplete)&gt;=1,Incomplete_or_multiple_errors&amp;": "&amp;INDEX($AB$2:$BC$4,1,MATCH(Incomplete,$AB661:$BC661,0)),Complete)))</f>
        <v/>
      </c>
      <c r="AA661" s="27"/>
      <c r="AB661" s="10" t="str">
        <f t="shared" si="305"/>
        <v/>
      </c>
      <c r="AC661" s="10" t="str">
        <f>IF($AC$1=No,"",
IF(OR(BG661=FALSE,BH661=FALSE),"",
IF(AND(SUMPRODUCT(--(BI661:BI$1003=TRUE))=0,SUMPRODUCT(--(BJ661:BJ$1003=TRUE))=0),"",Incomplete)))</f>
        <v/>
      </c>
      <c r="AD661" s="10" t="str">
        <f t="shared" si="306"/>
        <v/>
      </c>
      <c r="AE661" s="10"/>
      <c r="AF661" s="10" t="str" cm="1">
        <f t="array" ref="AF661">IF(AF$1=No,"",IF(ISBLANK($A661)=TRUE,"",
IF(SUMPRODUCT(--('Section 11'!$C$4:$C$337=$A661))=0,Incomplete,Complete)))</f>
        <v/>
      </c>
      <c r="AG661" s="10" t="str">
        <f t="shared" si="307"/>
        <v/>
      </c>
      <c r="AH661" s="10" t="str">
        <f t="shared" si="308"/>
        <v/>
      </c>
      <c r="AI661" s="10" t="str">
        <f t="shared" si="309"/>
        <v/>
      </c>
      <c r="AJ661" s="10" t="str">
        <f t="shared" si="310"/>
        <v/>
      </c>
      <c r="AK661" s="10" t="str">
        <f t="shared" si="311"/>
        <v/>
      </c>
      <c r="AL661" s="10" t="str">
        <f t="shared" si="312"/>
        <v/>
      </c>
      <c r="AM661" s="10" t="str">
        <f t="shared" si="313"/>
        <v/>
      </c>
      <c r="AN661" s="10" t="str">
        <f t="shared" si="314"/>
        <v/>
      </c>
      <c r="AO661" s="10" t="str">
        <f t="shared" si="315"/>
        <v/>
      </c>
      <c r="AP661" s="10" t="str">
        <f t="shared" si="316"/>
        <v/>
      </c>
      <c r="AQ661" s="10" t="str">
        <f t="shared" si="317"/>
        <v/>
      </c>
      <c r="AR661" s="10" t="str">
        <f t="shared" si="318"/>
        <v/>
      </c>
      <c r="AS661" s="10" t="str">
        <f t="shared" si="319"/>
        <v/>
      </c>
      <c r="AT661" s="10" t="str">
        <f t="shared" si="320"/>
        <v/>
      </c>
      <c r="AU661" s="10" t="str">
        <f t="shared" si="321"/>
        <v/>
      </c>
      <c r="AV661" s="10" t="str">
        <f t="shared" si="322"/>
        <v/>
      </c>
      <c r="AW661" s="10" t="str">
        <f t="shared" si="323"/>
        <v/>
      </c>
      <c r="AX661" s="10" t="str">
        <f t="shared" si="324"/>
        <v/>
      </c>
      <c r="AY661" s="10" t="str">
        <f t="shared" si="325"/>
        <v/>
      </c>
      <c r="AZ661" s="10" t="str">
        <f t="shared" si="326"/>
        <v/>
      </c>
      <c r="BA661" s="10" t="str">
        <f t="shared" si="327"/>
        <v/>
      </c>
      <c r="BB661" s="10" t="str">
        <f t="shared" si="328"/>
        <v/>
      </c>
      <c r="BC661" s="10" t="str">
        <f t="shared" si="329"/>
        <v/>
      </c>
      <c r="BD661" s="10"/>
      <c r="BE661" s="10" t="str">
        <f t="shared" si="330"/>
        <v/>
      </c>
      <c r="BG661" s="10" t="b">
        <f t="shared" si="333"/>
        <v>1</v>
      </c>
      <c r="BH661" s="10" t="b">
        <f t="shared" si="331"/>
        <v>1</v>
      </c>
      <c r="BI661" s="10" t="b">
        <f t="shared" si="334"/>
        <v>0</v>
      </c>
      <c r="BJ661" s="10" t="b">
        <f t="shared" si="332"/>
        <v>0</v>
      </c>
    </row>
    <row r="662" spans="1:62" x14ac:dyDescent="0.35">
      <c r="A662" s="51"/>
      <c r="B662" s="28"/>
      <c r="C662" s="28" t="s">
        <v>4</v>
      </c>
      <c r="D662" s="28"/>
      <c r="E662" s="28" t="s">
        <v>4</v>
      </c>
      <c r="F662" s="28"/>
      <c r="G662" s="51" t="s">
        <v>4</v>
      </c>
      <c r="H662" s="28"/>
      <c r="I662" s="28" t="s">
        <v>4</v>
      </c>
      <c r="J662" s="28"/>
      <c r="K662" s="28" t="s">
        <v>4</v>
      </c>
      <c r="L662" s="28" t="s">
        <v>454</v>
      </c>
      <c r="M662" s="28"/>
      <c r="N662" s="28"/>
      <c r="O662" s="28" t="s">
        <v>4</v>
      </c>
      <c r="P662" s="51"/>
      <c r="Q662" s="28" t="s">
        <v>4</v>
      </c>
      <c r="R662" s="28"/>
      <c r="S662" s="28" t="s">
        <v>4</v>
      </c>
      <c r="T662" s="28"/>
      <c r="U662" s="28" t="s">
        <v>4</v>
      </c>
      <c r="V662" s="28"/>
      <c r="W662" s="28" t="s">
        <v>4</v>
      </c>
      <c r="X662" s="28"/>
      <c r="Y662" s="28" t="s">
        <v>4</v>
      </c>
      <c r="Z662" s="10" t="str">
        <f>IF(AND('Section 8'!$L$4=No,OR($BG662=FALSE,$BH662=FALSE)),Tab_NotReq,
IF(AND($A662="",$B662="",$D662="",$F662="",$H662="",$J662="",$P662="",$X662="",$AB662="",$AC662=""),"",
IF(COUNTIF($AB662:$BC662,Incomplete)&gt;=1,Incomplete_or_multiple_errors&amp;": "&amp;INDEX($AB$2:$BC$4,1,MATCH(Incomplete,$AB662:$BC662,0)),Complete)))</f>
        <v/>
      </c>
      <c r="AA662" s="27"/>
      <c r="AB662" s="10" t="str">
        <f t="shared" si="305"/>
        <v/>
      </c>
      <c r="AC662" s="10" t="str">
        <f>IF($AC$1=No,"",
IF(OR(BG662=FALSE,BH662=FALSE),"",
IF(AND(SUMPRODUCT(--(BI662:BI$1003=TRUE))=0,SUMPRODUCT(--(BJ662:BJ$1003=TRUE))=0),"",Incomplete)))</f>
        <v/>
      </c>
      <c r="AD662" s="10" t="str">
        <f t="shared" si="306"/>
        <v/>
      </c>
      <c r="AE662" s="10"/>
      <c r="AF662" s="10" t="str" cm="1">
        <f t="array" ref="AF662">IF(AF$1=No,"",IF(ISBLANK($A662)=TRUE,"",
IF(SUMPRODUCT(--('Section 11'!$C$4:$C$337=$A662))=0,Incomplete,Complete)))</f>
        <v/>
      </c>
      <c r="AG662" s="10" t="str">
        <f t="shared" si="307"/>
        <v/>
      </c>
      <c r="AH662" s="10" t="str">
        <f t="shared" si="308"/>
        <v/>
      </c>
      <c r="AI662" s="10" t="str">
        <f t="shared" si="309"/>
        <v/>
      </c>
      <c r="AJ662" s="10" t="str">
        <f t="shared" si="310"/>
        <v/>
      </c>
      <c r="AK662" s="10" t="str">
        <f t="shared" si="311"/>
        <v/>
      </c>
      <c r="AL662" s="10" t="str">
        <f t="shared" si="312"/>
        <v/>
      </c>
      <c r="AM662" s="10" t="str">
        <f t="shared" si="313"/>
        <v/>
      </c>
      <c r="AN662" s="10" t="str">
        <f t="shared" si="314"/>
        <v/>
      </c>
      <c r="AO662" s="10" t="str">
        <f t="shared" si="315"/>
        <v/>
      </c>
      <c r="AP662" s="10" t="str">
        <f t="shared" si="316"/>
        <v/>
      </c>
      <c r="AQ662" s="10" t="str">
        <f t="shared" si="317"/>
        <v/>
      </c>
      <c r="AR662" s="10" t="str">
        <f t="shared" si="318"/>
        <v/>
      </c>
      <c r="AS662" s="10" t="str">
        <f t="shared" si="319"/>
        <v/>
      </c>
      <c r="AT662" s="10" t="str">
        <f t="shared" si="320"/>
        <v/>
      </c>
      <c r="AU662" s="10" t="str">
        <f t="shared" si="321"/>
        <v/>
      </c>
      <c r="AV662" s="10" t="str">
        <f t="shared" si="322"/>
        <v/>
      </c>
      <c r="AW662" s="10" t="str">
        <f t="shared" si="323"/>
        <v/>
      </c>
      <c r="AX662" s="10" t="str">
        <f t="shared" si="324"/>
        <v/>
      </c>
      <c r="AY662" s="10" t="str">
        <f t="shared" si="325"/>
        <v/>
      </c>
      <c r="AZ662" s="10" t="str">
        <f t="shared" si="326"/>
        <v/>
      </c>
      <c r="BA662" s="10" t="str">
        <f t="shared" si="327"/>
        <v/>
      </c>
      <c r="BB662" s="10" t="str">
        <f t="shared" si="328"/>
        <v/>
      </c>
      <c r="BC662" s="10" t="str">
        <f t="shared" si="329"/>
        <v/>
      </c>
      <c r="BD662" s="10"/>
      <c r="BE662" s="10" t="str">
        <f t="shared" si="330"/>
        <v/>
      </c>
      <c r="BG662" s="10" t="b">
        <f t="shared" si="333"/>
        <v>1</v>
      </c>
      <c r="BH662" s="10" t="b">
        <f t="shared" si="331"/>
        <v>1</v>
      </c>
      <c r="BI662" s="10" t="b">
        <f t="shared" si="334"/>
        <v>0</v>
      </c>
      <c r="BJ662" s="10" t="b">
        <f t="shared" si="332"/>
        <v>0</v>
      </c>
    </row>
    <row r="663" spans="1:62" x14ac:dyDescent="0.35">
      <c r="A663" s="51"/>
      <c r="B663" s="28"/>
      <c r="C663" s="28" t="s">
        <v>4</v>
      </c>
      <c r="D663" s="28"/>
      <c r="E663" s="28" t="s">
        <v>4</v>
      </c>
      <c r="F663" s="28"/>
      <c r="G663" s="51" t="s">
        <v>4</v>
      </c>
      <c r="H663" s="28"/>
      <c r="I663" s="28" t="s">
        <v>4</v>
      </c>
      <c r="J663" s="28"/>
      <c r="K663" s="28" t="s">
        <v>4</v>
      </c>
      <c r="L663" s="28" t="s">
        <v>454</v>
      </c>
      <c r="M663" s="28"/>
      <c r="N663" s="28"/>
      <c r="O663" s="28" t="s">
        <v>4</v>
      </c>
      <c r="P663" s="51"/>
      <c r="Q663" s="28" t="s">
        <v>4</v>
      </c>
      <c r="R663" s="28"/>
      <c r="S663" s="28" t="s">
        <v>4</v>
      </c>
      <c r="T663" s="28"/>
      <c r="U663" s="28" t="s">
        <v>4</v>
      </c>
      <c r="V663" s="28"/>
      <c r="W663" s="28" t="s">
        <v>4</v>
      </c>
      <c r="X663" s="28"/>
      <c r="Y663" s="28" t="s">
        <v>4</v>
      </c>
      <c r="Z663" s="10" t="str">
        <f>IF(AND('Section 8'!$L$4=No,OR($BG663=FALSE,$BH663=FALSE)),Tab_NotReq,
IF(AND($A663="",$B663="",$D663="",$F663="",$H663="",$J663="",$P663="",$X663="",$AB663="",$AC663=""),"",
IF(COUNTIF($AB663:$BC663,Incomplete)&gt;=1,Incomplete_or_multiple_errors&amp;": "&amp;INDEX($AB$2:$BC$4,1,MATCH(Incomplete,$AB663:$BC663,0)),Complete)))</f>
        <v/>
      </c>
      <c r="AA663" s="27"/>
      <c r="AB663" s="10" t="str">
        <f t="shared" si="305"/>
        <v/>
      </c>
      <c r="AC663" s="10" t="str">
        <f>IF($AC$1=No,"",
IF(OR(BG663=FALSE,BH663=FALSE),"",
IF(AND(SUMPRODUCT(--(BI663:BI$1003=TRUE))=0,SUMPRODUCT(--(BJ663:BJ$1003=TRUE))=0),"",Incomplete)))</f>
        <v/>
      </c>
      <c r="AD663" s="10" t="str">
        <f t="shared" si="306"/>
        <v/>
      </c>
      <c r="AE663" s="10"/>
      <c r="AF663" s="10" t="str" cm="1">
        <f t="array" ref="AF663">IF(AF$1=No,"",IF(ISBLANK($A663)=TRUE,"",
IF(SUMPRODUCT(--('Section 11'!$C$4:$C$337=$A663))=0,Incomplete,Complete)))</f>
        <v/>
      </c>
      <c r="AG663" s="10" t="str">
        <f t="shared" si="307"/>
        <v/>
      </c>
      <c r="AH663" s="10" t="str">
        <f t="shared" si="308"/>
        <v/>
      </c>
      <c r="AI663" s="10" t="str">
        <f t="shared" si="309"/>
        <v/>
      </c>
      <c r="AJ663" s="10" t="str">
        <f t="shared" si="310"/>
        <v/>
      </c>
      <c r="AK663" s="10" t="str">
        <f t="shared" si="311"/>
        <v/>
      </c>
      <c r="AL663" s="10" t="str">
        <f t="shared" si="312"/>
        <v/>
      </c>
      <c r="AM663" s="10" t="str">
        <f t="shared" si="313"/>
        <v/>
      </c>
      <c r="AN663" s="10" t="str">
        <f t="shared" si="314"/>
        <v/>
      </c>
      <c r="AO663" s="10" t="str">
        <f t="shared" si="315"/>
        <v/>
      </c>
      <c r="AP663" s="10" t="str">
        <f t="shared" si="316"/>
        <v/>
      </c>
      <c r="AQ663" s="10" t="str">
        <f t="shared" si="317"/>
        <v/>
      </c>
      <c r="AR663" s="10" t="str">
        <f t="shared" si="318"/>
        <v/>
      </c>
      <c r="AS663" s="10" t="str">
        <f t="shared" si="319"/>
        <v/>
      </c>
      <c r="AT663" s="10" t="str">
        <f t="shared" si="320"/>
        <v/>
      </c>
      <c r="AU663" s="10" t="str">
        <f t="shared" si="321"/>
        <v/>
      </c>
      <c r="AV663" s="10" t="str">
        <f t="shared" si="322"/>
        <v/>
      </c>
      <c r="AW663" s="10" t="str">
        <f t="shared" si="323"/>
        <v/>
      </c>
      <c r="AX663" s="10" t="str">
        <f t="shared" si="324"/>
        <v/>
      </c>
      <c r="AY663" s="10" t="str">
        <f t="shared" si="325"/>
        <v/>
      </c>
      <c r="AZ663" s="10" t="str">
        <f t="shared" si="326"/>
        <v/>
      </c>
      <c r="BA663" s="10" t="str">
        <f t="shared" si="327"/>
        <v/>
      </c>
      <c r="BB663" s="10" t="str">
        <f t="shared" si="328"/>
        <v/>
      </c>
      <c r="BC663" s="10" t="str">
        <f t="shared" si="329"/>
        <v/>
      </c>
      <c r="BD663" s="10"/>
      <c r="BE663" s="10" t="str">
        <f t="shared" si="330"/>
        <v/>
      </c>
      <c r="BG663" s="10" t="b">
        <f t="shared" si="333"/>
        <v>1</v>
      </c>
      <c r="BH663" s="10" t="b">
        <f t="shared" si="331"/>
        <v>1</v>
      </c>
      <c r="BI663" s="10" t="b">
        <f t="shared" si="334"/>
        <v>0</v>
      </c>
      <c r="BJ663" s="10" t="b">
        <f t="shared" si="332"/>
        <v>0</v>
      </c>
    </row>
    <row r="664" spans="1:62" x14ac:dyDescent="0.35">
      <c r="A664" s="51"/>
      <c r="B664" s="28"/>
      <c r="C664" s="28" t="s">
        <v>4</v>
      </c>
      <c r="D664" s="28"/>
      <c r="E664" s="28" t="s">
        <v>4</v>
      </c>
      <c r="F664" s="28"/>
      <c r="G664" s="51" t="s">
        <v>4</v>
      </c>
      <c r="H664" s="28"/>
      <c r="I664" s="28" t="s">
        <v>4</v>
      </c>
      <c r="J664" s="28"/>
      <c r="K664" s="28" t="s">
        <v>4</v>
      </c>
      <c r="L664" s="28" t="s">
        <v>454</v>
      </c>
      <c r="M664" s="28"/>
      <c r="N664" s="28"/>
      <c r="O664" s="28" t="s">
        <v>4</v>
      </c>
      <c r="P664" s="51"/>
      <c r="Q664" s="28" t="s">
        <v>4</v>
      </c>
      <c r="R664" s="28"/>
      <c r="S664" s="28" t="s">
        <v>4</v>
      </c>
      <c r="T664" s="28"/>
      <c r="U664" s="28" t="s">
        <v>4</v>
      </c>
      <c r="V664" s="28"/>
      <c r="W664" s="28" t="s">
        <v>4</v>
      </c>
      <c r="X664" s="28"/>
      <c r="Y664" s="28" t="s">
        <v>4</v>
      </c>
      <c r="Z664" s="10" t="str">
        <f>IF(AND('Section 8'!$L$4=No,OR($BG664=FALSE,$BH664=FALSE)),Tab_NotReq,
IF(AND($A664="",$B664="",$D664="",$F664="",$H664="",$J664="",$P664="",$X664="",$AB664="",$AC664=""),"",
IF(COUNTIF($AB664:$BC664,Incomplete)&gt;=1,Incomplete_or_multiple_errors&amp;": "&amp;INDEX($AB$2:$BC$4,1,MATCH(Incomplete,$AB664:$BC664,0)),Complete)))</f>
        <v/>
      </c>
      <c r="AA664" s="27"/>
      <c r="AB664" s="10" t="str">
        <f t="shared" si="305"/>
        <v/>
      </c>
      <c r="AC664" s="10" t="str">
        <f>IF($AC$1=No,"",
IF(OR(BG664=FALSE,BH664=FALSE),"",
IF(AND(SUMPRODUCT(--(BI664:BI$1003=TRUE))=0,SUMPRODUCT(--(BJ664:BJ$1003=TRUE))=0),"",Incomplete)))</f>
        <v/>
      </c>
      <c r="AD664" s="10" t="str">
        <f t="shared" si="306"/>
        <v/>
      </c>
      <c r="AE664" s="10"/>
      <c r="AF664" s="10" t="str" cm="1">
        <f t="array" ref="AF664">IF(AF$1=No,"",IF(ISBLANK($A664)=TRUE,"",
IF(SUMPRODUCT(--('Section 11'!$C$4:$C$337=$A664))=0,Incomplete,Complete)))</f>
        <v/>
      </c>
      <c r="AG664" s="10" t="str">
        <f t="shared" si="307"/>
        <v/>
      </c>
      <c r="AH664" s="10" t="str">
        <f t="shared" si="308"/>
        <v/>
      </c>
      <c r="AI664" s="10" t="str">
        <f t="shared" si="309"/>
        <v/>
      </c>
      <c r="AJ664" s="10" t="str">
        <f t="shared" si="310"/>
        <v/>
      </c>
      <c r="AK664" s="10" t="str">
        <f t="shared" si="311"/>
        <v/>
      </c>
      <c r="AL664" s="10" t="str">
        <f t="shared" si="312"/>
        <v/>
      </c>
      <c r="AM664" s="10" t="str">
        <f t="shared" si="313"/>
        <v/>
      </c>
      <c r="AN664" s="10" t="str">
        <f t="shared" si="314"/>
        <v/>
      </c>
      <c r="AO664" s="10" t="str">
        <f t="shared" si="315"/>
        <v/>
      </c>
      <c r="AP664" s="10" t="str">
        <f t="shared" si="316"/>
        <v/>
      </c>
      <c r="AQ664" s="10" t="str">
        <f t="shared" si="317"/>
        <v/>
      </c>
      <c r="AR664" s="10" t="str">
        <f t="shared" si="318"/>
        <v/>
      </c>
      <c r="AS664" s="10" t="str">
        <f t="shared" si="319"/>
        <v/>
      </c>
      <c r="AT664" s="10" t="str">
        <f t="shared" si="320"/>
        <v/>
      </c>
      <c r="AU664" s="10" t="str">
        <f t="shared" si="321"/>
        <v/>
      </c>
      <c r="AV664" s="10" t="str">
        <f t="shared" si="322"/>
        <v/>
      </c>
      <c r="AW664" s="10" t="str">
        <f t="shared" si="323"/>
        <v/>
      </c>
      <c r="AX664" s="10" t="str">
        <f t="shared" si="324"/>
        <v/>
      </c>
      <c r="AY664" s="10" t="str">
        <f t="shared" si="325"/>
        <v/>
      </c>
      <c r="AZ664" s="10" t="str">
        <f t="shared" si="326"/>
        <v/>
      </c>
      <c r="BA664" s="10" t="str">
        <f t="shared" si="327"/>
        <v/>
      </c>
      <c r="BB664" s="10" t="str">
        <f t="shared" si="328"/>
        <v/>
      </c>
      <c r="BC664" s="10" t="str">
        <f t="shared" si="329"/>
        <v/>
      </c>
      <c r="BD664" s="10"/>
      <c r="BE664" s="10" t="str">
        <f t="shared" si="330"/>
        <v/>
      </c>
      <c r="BG664" s="10" t="b">
        <f t="shared" si="333"/>
        <v>1</v>
      </c>
      <c r="BH664" s="10" t="b">
        <f t="shared" si="331"/>
        <v>1</v>
      </c>
      <c r="BI664" s="10" t="b">
        <f t="shared" si="334"/>
        <v>0</v>
      </c>
      <c r="BJ664" s="10" t="b">
        <f t="shared" si="332"/>
        <v>0</v>
      </c>
    </row>
    <row r="665" spans="1:62" x14ac:dyDescent="0.35">
      <c r="A665" s="51"/>
      <c r="B665" s="28"/>
      <c r="C665" s="28" t="s">
        <v>4</v>
      </c>
      <c r="D665" s="28"/>
      <c r="E665" s="28" t="s">
        <v>4</v>
      </c>
      <c r="F665" s="28"/>
      <c r="G665" s="51" t="s">
        <v>4</v>
      </c>
      <c r="H665" s="28"/>
      <c r="I665" s="28" t="s">
        <v>4</v>
      </c>
      <c r="J665" s="28"/>
      <c r="K665" s="28" t="s">
        <v>4</v>
      </c>
      <c r="L665" s="28" t="s">
        <v>454</v>
      </c>
      <c r="M665" s="28"/>
      <c r="N665" s="28"/>
      <c r="O665" s="28" t="s">
        <v>4</v>
      </c>
      <c r="P665" s="51"/>
      <c r="Q665" s="28" t="s">
        <v>4</v>
      </c>
      <c r="R665" s="28"/>
      <c r="S665" s="28" t="s">
        <v>4</v>
      </c>
      <c r="T665" s="28"/>
      <c r="U665" s="28" t="s">
        <v>4</v>
      </c>
      <c r="V665" s="28"/>
      <c r="W665" s="28" t="s">
        <v>4</v>
      </c>
      <c r="X665" s="28"/>
      <c r="Y665" s="28" t="s">
        <v>4</v>
      </c>
      <c r="Z665" s="10" t="str">
        <f>IF(AND('Section 8'!$L$4=No,OR($BG665=FALSE,$BH665=FALSE)),Tab_NotReq,
IF(AND($A665="",$B665="",$D665="",$F665="",$H665="",$J665="",$P665="",$X665="",$AB665="",$AC665=""),"",
IF(COUNTIF($AB665:$BC665,Incomplete)&gt;=1,Incomplete_or_multiple_errors&amp;": "&amp;INDEX($AB$2:$BC$4,1,MATCH(Incomplete,$AB665:$BC665,0)),Complete)))</f>
        <v/>
      </c>
      <c r="AA665" s="27"/>
      <c r="AB665" s="10" t="str">
        <f t="shared" si="305"/>
        <v/>
      </c>
      <c r="AC665" s="10" t="str">
        <f>IF($AC$1=No,"",
IF(OR(BG665=FALSE,BH665=FALSE),"",
IF(AND(SUMPRODUCT(--(BI665:BI$1003=TRUE))=0,SUMPRODUCT(--(BJ665:BJ$1003=TRUE))=0),"",Incomplete)))</f>
        <v/>
      </c>
      <c r="AD665" s="10" t="str">
        <f t="shared" si="306"/>
        <v/>
      </c>
      <c r="AE665" s="10"/>
      <c r="AF665" s="10" t="str" cm="1">
        <f t="array" ref="AF665">IF(AF$1=No,"",IF(ISBLANK($A665)=TRUE,"",
IF(SUMPRODUCT(--('Section 11'!$C$4:$C$337=$A665))=0,Incomplete,Complete)))</f>
        <v/>
      </c>
      <c r="AG665" s="10" t="str">
        <f t="shared" si="307"/>
        <v/>
      </c>
      <c r="AH665" s="10" t="str">
        <f t="shared" si="308"/>
        <v/>
      </c>
      <c r="AI665" s="10" t="str">
        <f t="shared" si="309"/>
        <v/>
      </c>
      <c r="AJ665" s="10" t="str">
        <f t="shared" si="310"/>
        <v/>
      </c>
      <c r="AK665" s="10" t="str">
        <f t="shared" si="311"/>
        <v/>
      </c>
      <c r="AL665" s="10" t="str">
        <f t="shared" si="312"/>
        <v/>
      </c>
      <c r="AM665" s="10" t="str">
        <f t="shared" si="313"/>
        <v/>
      </c>
      <c r="AN665" s="10" t="str">
        <f t="shared" si="314"/>
        <v/>
      </c>
      <c r="AO665" s="10" t="str">
        <f t="shared" si="315"/>
        <v/>
      </c>
      <c r="AP665" s="10" t="str">
        <f t="shared" si="316"/>
        <v/>
      </c>
      <c r="AQ665" s="10" t="str">
        <f t="shared" si="317"/>
        <v/>
      </c>
      <c r="AR665" s="10" t="str">
        <f t="shared" si="318"/>
        <v/>
      </c>
      <c r="AS665" s="10" t="str">
        <f t="shared" si="319"/>
        <v/>
      </c>
      <c r="AT665" s="10" t="str">
        <f t="shared" si="320"/>
        <v/>
      </c>
      <c r="AU665" s="10" t="str">
        <f t="shared" si="321"/>
        <v/>
      </c>
      <c r="AV665" s="10" t="str">
        <f t="shared" si="322"/>
        <v/>
      </c>
      <c r="AW665" s="10" t="str">
        <f t="shared" si="323"/>
        <v/>
      </c>
      <c r="AX665" s="10" t="str">
        <f t="shared" si="324"/>
        <v/>
      </c>
      <c r="AY665" s="10" t="str">
        <f t="shared" si="325"/>
        <v/>
      </c>
      <c r="AZ665" s="10" t="str">
        <f t="shared" si="326"/>
        <v/>
      </c>
      <c r="BA665" s="10" t="str">
        <f t="shared" si="327"/>
        <v/>
      </c>
      <c r="BB665" s="10" t="str">
        <f t="shared" si="328"/>
        <v/>
      </c>
      <c r="BC665" s="10" t="str">
        <f t="shared" si="329"/>
        <v/>
      </c>
      <c r="BD665" s="10"/>
      <c r="BE665" s="10" t="str">
        <f t="shared" si="330"/>
        <v/>
      </c>
      <c r="BG665" s="10" t="b">
        <f t="shared" si="333"/>
        <v>1</v>
      </c>
      <c r="BH665" s="10" t="b">
        <f t="shared" si="331"/>
        <v>1</v>
      </c>
      <c r="BI665" s="10" t="b">
        <f t="shared" si="334"/>
        <v>0</v>
      </c>
      <c r="BJ665" s="10" t="b">
        <f t="shared" si="332"/>
        <v>0</v>
      </c>
    </row>
    <row r="666" spans="1:62" x14ac:dyDescent="0.35">
      <c r="A666" s="51"/>
      <c r="B666" s="28"/>
      <c r="C666" s="28" t="s">
        <v>4</v>
      </c>
      <c r="D666" s="28"/>
      <c r="E666" s="28" t="s">
        <v>4</v>
      </c>
      <c r="F666" s="28"/>
      <c r="G666" s="51" t="s">
        <v>4</v>
      </c>
      <c r="H666" s="28"/>
      <c r="I666" s="28" t="s">
        <v>4</v>
      </c>
      <c r="J666" s="28"/>
      <c r="K666" s="28" t="s">
        <v>4</v>
      </c>
      <c r="L666" s="28" t="s">
        <v>454</v>
      </c>
      <c r="M666" s="28"/>
      <c r="N666" s="28"/>
      <c r="O666" s="28" t="s">
        <v>4</v>
      </c>
      <c r="P666" s="51"/>
      <c r="Q666" s="28" t="s">
        <v>4</v>
      </c>
      <c r="R666" s="28"/>
      <c r="S666" s="28" t="s">
        <v>4</v>
      </c>
      <c r="T666" s="28"/>
      <c r="U666" s="28" t="s">
        <v>4</v>
      </c>
      <c r="V666" s="28"/>
      <c r="W666" s="28" t="s">
        <v>4</v>
      </c>
      <c r="X666" s="28"/>
      <c r="Y666" s="28" t="s">
        <v>4</v>
      </c>
      <c r="Z666" s="10" t="str">
        <f>IF(AND('Section 8'!$L$4=No,OR($BG666=FALSE,$BH666=FALSE)),Tab_NotReq,
IF(AND($A666="",$B666="",$D666="",$F666="",$H666="",$J666="",$P666="",$X666="",$AB666="",$AC666=""),"",
IF(COUNTIF($AB666:$BC666,Incomplete)&gt;=1,Incomplete_or_multiple_errors&amp;": "&amp;INDEX($AB$2:$BC$4,1,MATCH(Incomplete,$AB666:$BC666,0)),Complete)))</f>
        <v/>
      </c>
      <c r="AA666" s="27"/>
      <c r="AB666" s="10" t="str">
        <f t="shared" si="305"/>
        <v/>
      </c>
      <c r="AC666" s="10" t="str">
        <f>IF($AC$1=No,"",
IF(OR(BG666=FALSE,BH666=FALSE),"",
IF(AND(SUMPRODUCT(--(BI666:BI$1003=TRUE))=0,SUMPRODUCT(--(BJ666:BJ$1003=TRUE))=0),"",Incomplete)))</f>
        <v/>
      </c>
      <c r="AD666" s="10" t="str">
        <f t="shared" si="306"/>
        <v/>
      </c>
      <c r="AE666" s="10"/>
      <c r="AF666" s="10" t="str" cm="1">
        <f t="array" ref="AF666">IF(AF$1=No,"",IF(ISBLANK($A666)=TRUE,"",
IF(SUMPRODUCT(--('Section 11'!$C$4:$C$337=$A666))=0,Incomplete,Complete)))</f>
        <v/>
      </c>
      <c r="AG666" s="10" t="str">
        <f t="shared" si="307"/>
        <v/>
      </c>
      <c r="AH666" s="10" t="str">
        <f t="shared" si="308"/>
        <v/>
      </c>
      <c r="AI666" s="10" t="str">
        <f t="shared" si="309"/>
        <v/>
      </c>
      <c r="AJ666" s="10" t="str">
        <f t="shared" si="310"/>
        <v/>
      </c>
      <c r="AK666" s="10" t="str">
        <f t="shared" si="311"/>
        <v/>
      </c>
      <c r="AL666" s="10" t="str">
        <f t="shared" si="312"/>
        <v/>
      </c>
      <c r="AM666" s="10" t="str">
        <f t="shared" si="313"/>
        <v/>
      </c>
      <c r="AN666" s="10" t="str">
        <f t="shared" si="314"/>
        <v/>
      </c>
      <c r="AO666" s="10" t="str">
        <f t="shared" si="315"/>
        <v/>
      </c>
      <c r="AP666" s="10" t="str">
        <f t="shared" si="316"/>
        <v/>
      </c>
      <c r="AQ666" s="10" t="str">
        <f t="shared" si="317"/>
        <v/>
      </c>
      <c r="AR666" s="10" t="str">
        <f t="shared" si="318"/>
        <v/>
      </c>
      <c r="AS666" s="10" t="str">
        <f t="shared" si="319"/>
        <v/>
      </c>
      <c r="AT666" s="10" t="str">
        <f t="shared" si="320"/>
        <v/>
      </c>
      <c r="AU666" s="10" t="str">
        <f t="shared" si="321"/>
        <v/>
      </c>
      <c r="AV666" s="10" t="str">
        <f t="shared" si="322"/>
        <v/>
      </c>
      <c r="AW666" s="10" t="str">
        <f t="shared" si="323"/>
        <v/>
      </c>
      <c r="AX666" s="10" t="str">
        <f t="shared" si="324"/>
        <v/>
      </c>
      <c r="AY666" s="10" t="str">
        <f t="shared" si="325"/>
        <v/>
      </c>
      <c r="AZ666" s="10" t="str">
        <f t="shared" si="326"/>
        <v/>
      </c>
      <c r="BA666" s="10" t="str">
        <f t="shared" si="327"/>
        <v/>
      </c>
      <c r="BB666" s="10" t="str">
        <f t="shared" si="328"/>
        <v/>
      </c>
      <c r="BC666" s="10" t="str">
        <f t="shared" si="329"/>
        <v/>
      </c>
      <c r="BD666" s="10"/>
      <c r="BE666" s="10" t="str">
        <f t="shared" si="330"/>
        <v/>
      </c>
      <c r="BG666" s="10" t="b">
        <f t="shared" si="333"/>
        <v>1</v>
      </c>
      <c r="BH666" s="10" t="b">
        <f t="shared" si="331"/>
        <v>1</v>
      </c>
      <c r="BI666" s="10" t="b">
        <f t="shared" si="334"/>
        <v>0</v>
      </c>
      <c r="BJ666" s="10" t="b">
        <f t="shared" si="332"/>
        <v>0</v>
      </c>
    </row>
    <row r="667" spans="1:62" x14ac:dyDescent="0.35">
      <c r="A667" s="51"/>
      <c r="B667" s="28"/>
      <c r="C667" s="28" t="s">
        <v>4</v>
      </c>
      <c r="D667" s="28"/>
      <c r="E667" s="28" t="s">
        <v>4</v>
      </c>
      <c r="F667" s="28"/>
      <c r="G667" s="51" t="s">
        <v>4</v>
      </c>
      <c r="H667" s="28"/>
      <c r="I667" s="28" t="s">
        <v>4</v>
      </c>
      <c r="J667" s="28"/>
      <c r="K667" s="28" t="s">
        <v>4</v>
      </c>
      <c r="L667" s="28" t="s">
        <v>454</v>
      </c>
      <c r="M667" s="28"/>
      <c r="N667" s="28"/>
      <c r="O667" s="28" t="s">
        <v>4</v>
      </c>
      <c r="P667" s="51"/>
      <c r="Q667" s="28" t="s">
        <v>4</v>
      </c>
      <c r="R667" s="28"/>
      <c r="S667" s="28" t="s">
        <v>4</v>
      </c>
      <c r="T667" s="28"/>
      <c r="U667" s="28" t="s">
        <v>4</v>
      </c>
      <c r="V667" s="28"/>
      <c r="W667" s="28" t="s">
        <v>4</v>
      </c>
      <c r="X667" s="28"/>
      <c r="Y667" s="28" t="s">
        <v>4</v>
      </c>
      <c r="Z667" s="10" t="str">
        <f>IF(AND('Section 8'!$L$4=No,OR($BG667=FALSE,$BH667=FALSE)),Tab_NotReq,
IF(AND($A667="",$B667="",$D667="",$F667="",$H667="",$J667="",$P667="",$X667="",$AB667="",$AC667=""),"",
IF(COUNTIF($AB667:$BC667,Incomplete)&gt;=1,Incomplete_or_multiple_errors&amp;": "&amp;INDEX($AB$2:$BC$4,1,MATCH(Incomplete,$AB667:$BC667,0)),Complete)))</f>
        <v/>
      </c>
      <c r="AA667" s="27"/>
      <c r="AB667" s="10" t="str">
        <f t="shared" si="305"/>
        <v/>
      </c>
      <c r="AC667" s="10" t="str">
        <f>IF($AC$1=No,"",
IF(OR(BG667=FALSE,BH667=FALSE),"",
IF(AND(SUMPRODUCT(--(BI667:BI$1003=TRUE))=0,SUMPRODUCT(--(BJ667:BJ$1003=TRUE))=0),"",Incomplete)))</f>
        <v/>
      </c>
      <c r="AD667" s="10" t="str">
        <f t="shared" si="306"/>
        <v/>
      </c>
      <c r="AE667" s="10"/>
      <c r="AF667" s="10" t="str" cm="1">
        <f t="array" ref="AF667">IF(AF$1=No,"",IF(ISBLANK($A667)=TRUE,"",
IF(SUMPRODUCT(--('Section 11'!$C$4:$C$337=$A667))=0,Incomplete,Complete)))</f>
        <v/>
      </c>
      <c r="AG667" s="10" t="str">
        <f t="shared" si="307"/>
        <v/>
      </c>
      <c r="AH667" s="10" t="str">
        <f t="shared" si="308"/>
        <v/>
      </c>
      <c r="AI667" s="10" t="str">
        <f t="shared" si="309"/>
        <v/>
      </c>
      <c r="AJ667" s="10" t="str">
        <f t="shared" si="310"/>
        <v/>
      </c>
      <c r="AK667" s="10" t="str">
        <f t="shared" si="311"/>
        <v/>
      </c>
      <c r="AL667" s="10" t="str">
        <f t="shared" si="312"/>
        <v/>
      </c>
      <c r="AM667" s="10" t="str">
        <f t="shared" si="313"/>
        <v/>
      </c>
      <c r="AN667" s="10" t="str">
        <f t="shared" si="314"/>
        <v/>
      </c>
      <c r="AO667" s="10" t="str">
        <f t="shared" si="315"/>
        <v/>
      </c>
      <c r="AP667" s="10" t="str">
        <f t="shared" si="316"/>
        <v/>
      </c>
      <c r="AQ667" s="10" t="str">
        <f t="shared" si="317"/>
        <v/>
      </c>
      <c r="AR667" s="10" t="str">
        <f t="shared" si="318"/>
        <v/>
      </c>
      <c r="AS667" s="10" t="str">
        <f t="shared" si="319"/>
        <v/>
      </c>
      <c r="AT667" s="10" t="str">
        <f t="shared" si="320"/>
        <v/>
      </c>
      <c r="AU667" s="10" t="str">
        <f t="shared" si="321"/>
        <v/>
      </c>
      <c r="AV667" s="10" t="str">
        <f t="shared" si="322"/>
        <v/>
      </c>
      <c r="AW667" s="10" t="str">
        <f t="shared" si="323"/>
        <v/>
      </c>
      <c r="AX667" s="10" t="str">
        <f t="shared" si="324"/>
        <v/>
      </c>
      <c r="AY667" s="10" t="str">
        <f t="shared" si="325"/>
        <v/>
      </c>
      <c r="AZ667" s="10" t="str">
        <f t="shared" si="326"/>
        <v/>
      </c>
      <c r="BA667" s="10" t="str">
        <f t="shared" si="327"/>
        <v/>
      </c>
      <c r="BB667" s="10" t="str">
        <f t="shared" si="328"/>
        <v/>
      </c>
      <c r="BC667" s="10" t="str">
        <f t="shared" si="329"/>
        <v/>
      </c>
      <c r="BD667" s="10"/>
      <c r="BE667" s="10" t="str">
        <f t="shared" si="330"/>
        <v/>
      </c>
      <c r="BG667" s="10" t="b">
        <f t="shared" si="333"/>
        <v>1</v>
      </c>
      <c r="BH667" s="10" t="b">
        <f t="shared" si="331"/>
        <v>1</v>
      </c>
      <c r="BI667" s="10" t="b">
        <f t="shared" si="334"/>
        <v>0</v>
      </c>
      <c r="BJ667" s="10" t="b">
        <f t="shared" si="332"/>
        <v>0</v>
      </c>
    </row>
    <row r="668" spans="1:62" x14ac:dyDescent="0.35">
      <c r="A668" s="51"/>
      <c r="B668" s="28"/>
      <c r="C668" s="28" t="s">
        <v>4</v>
      </c>
      <c r="D668" s="28"/>
      <c r="E668" s="28" t="s">
        <v>4</v>
      </c>
      <c r="F668" s="28"/>
      <c r="G668" s="51" t="s">
        <v>4</v>
      </c>
      <c r="H668" s="28"/>
      <c r="I668" s="28" t="s">
        <v>4</v>
      </c>
      <c r="J668" s="28"/>
      <c r="K668" s="28" t="s">
        <v>4</v>
      </c>
      <c r="L668" s="28" t="s">
        <v>454</v>
      </c>
      <c r="M668" s="28"/>
      <c r="N668" s="28"/>
      <c r="O668" s="28" t="s">
        <v>4</v>
      </c>
      <c r="P668" s="51"/>
      <c r="Q668" s="28" t="s">
        <v>4</v>
      </c>
      <c r="R668" s="28"/>
      <c r="S668" s="28" t="s">
        <v>4</v>
      </c>
      <c r="T668" s="28"/>
      <c r="U668" s="28" t="s">
        <v>4</v>
      </c>
      <c r="V668" s="28"/>
      <c r="W668" s="28" t="s">
        <v>4</v>
      </c>
      <c r="X668" s="28"/>
      <c r="Y668" s="28" t="s">
        <v>4</v>
      </c>
      <c r="Z668" s="10" t="str">
        <f>IF(AND('Section 8'!$L$4=No,OR($BG668=FALSE,$BH668=FALSE)),Tab_NotReq,
IF(AND($A668="",$B668="",$D668="",$F668="",$H668="",$J668="",$P668="",$X668="",$AB668="",$AC668=""),"",
IF(COUNTIF($AB668:$BC668,Incomplete)&gt;=1,Incomplete_or_multiple_errors&amp;": "&amp;INDEX($AB$2:$BC$4,1,MATCH(Incomplete,$AB668:$BC668,0)),Complete)))</f>
        <v/>
      </c>
      <c r="AA668" s="27"/>
      <c r="AB668" s="10" t="str">
        <f t="shared" si="305"/>
        <v/>
      </c>
      <c r="AC668" s="10" t="str">
        <f>IF($AC$1=No,"",
IF(OR(BG668=FALSE,BH668=FALSE),"",
IF(AND(SUMPRODUCT(--(BI668:BI$1003=TRUE))=0,SUMPRODUCT(--(BJ668:BJ$1003=TRUE))=0),"",Incomplete)))</f>
        <v/>
      </c>
      <c r="AD668" s="10" t="str">
        <f t="shared" si="306"/>
        <v/>
      </c>
      <c r="AE668" s="10"/>
      <c r="AF668" s="10" t="str" cm="1">
        <f t="array" ref="AF668">IF(AF$1=No,"",IF(ISBLANK($A668)=TRUE,"",
IF(SUMPRODUCT(--('Section 11'!$C$4:$C$337=$A668))=0,Incomplete,Complete)))</f>
        <v/>
      </c>
      <c r="AG668" s="10" t="str">
        <f t="shared" si="307"/>
        <v/>
      </c>
      <c r="AH668" s="10" t="str">
        <f t="shared" si="308"/>
        <v/>
      </c>
      <c r="AI668" s="10" t="str">
        <f t="shared" si="309"/>
        <v/>
      </c>
      <c r="AJ668" s="10" t="str">
        <f t="shared" si="310"/>
        <v/>
      </c>
      <c r="AK668" s="10" t="str">
        <f t="shared" si="311"/>
        <v/>
      </c>
      <c r="AL668" s="10" t="str">
        <f t="shared" si="312"/>
        <v/>
      </c>
      <c r="AM668" s="10" t="str">
        <f t="shared" si="313"/>
        <v/>
      </c>
      <c r="AN668" s="10" t="str">
        <f t="shared" si="314"/>
        <v/>
      </c>
      <c r="AO668" s="10" t="str">
        <f t="shared" si="315"/>
        <v/>
      </c>
      <c r="AP668" s="10" t="str">
        <f t="shared" si="316"/>
        <v/>
      </c>
      <c r="AQ668" s="10" t="str">
        <f t="shared" si="317"/>
        <v/>
      </c>
      <c r="AR668" s="10" t="str">
        <f t="shared" si="318"/>
        <v/>
      </c>
      <c r="AS668" s="10" t="str">
        <f t="shared" si="319"/>
        <v/>
      </c>
      <c r="AT668" s="10" t="str">
        <f t="shared" si="320"/>
        <v/>
      </c>
      <c r="AU668" s="10" t="str">
        <f t="shared" si="321"/>
        <v/>
      </c>
      <c r="AV668" s="10" t="str">
        <f t="shared" si="322"/>
        <v/>
      </c>
      <c r="AW668" s="10" t="str">
        <f t="shared" si="323"/>
        <v/>
      </c>
      <c r="AX668" s="10" t="str">
        <f t="shared" si="324"/>
        <v/>
      </c>
      <c r="AY668" s="10" t="str">
        <f t="shared" si="325"/>
        <v/>
      </c>
      <c r="AZ668" s="10" t="str">
        <f t="shared" si="326"/>
        <v/>
      </c>
      <c r="BA668" s="10" t="str">
        <f t="shared" si="327"/>
        <v/>
      </c>
      <c r="BB668" s="10" t="str">
        <f t="shared" si="328"/>
        <v/>
      </c>
      <c r="BC668" s="10" t="str">
        <f t="shared" si="329"/>
        <v/>
      </c>
      <c r="BD668" s="10"/>
      <c r="BE668" s="10" t="str">
        <f t="shared" si="330"/>
        <v/>
      </c>
      <c r="BG668" s="10" t="b">
        <f t="shared" si="333"/>
        <v>1</v>
      </c>
      <c r="BH668" s="10" t="b">
        <f t="shared" si="331"/>
        <v>1</v>
      </c>
      <c r="BI668" s="10" t="b">
        <f t="shared" si="334"/>
        <v>0</v>
      </c>
      <c r="BJ668" s="10" t="b">
        <f t="shared" si="332"/>
        <v>0</v>
      </c>
    </row>
    <row r="669" spans="1:62" x14ac:dyDescent="0.35">
      <c r="A669" s="51"/>
      <c r="B669" s="28"/>
      <c r="C669" s="28" t="s">
        <v>4</v>
      </c>
      <c r="D669" s="28"/>
      <c r="E669" s="28" t="s">
        <v>4</v>
      </c>
      <c r="F669" s="28"/>
      <c r="G669" s="51" t="s">
        <v>4</v>
      </c>
      <c r="H669" s="28"/>
      <c r="I669" s="28" t="s">
        <v>4</v>
      </c>
      <c r="J669" s="28"/>
      <c r="K669" s="28" t="s">
        <v>4</v>
      </c>
      <c r="L669" s="28" t="s">
        <v>454</v>
      </c>
      <c r="M669" s="28"/>
      <c r="N669" s="28"/>
      <c r="O669" s="28" t="s">
        <v>4</v>
      </c>
      <c r="P669" s="51"/>
      <c r="Q669" s="28" t="s">
        <v>4</v>
      </c>
      <c r="R669" s="28"/>
      <c r="S669" s="28" t="s">
        <v>4</v>
      </c>
      <c r="T669" s="28"/>
      <c r="U669" s="28" t="s">
        <v>4</v>
      </c>
      <c r="V669" s="28"/>
      <c r="W669" s="28" t="s">
        <v>4</v>
      </c>
      <c r="X669" s="28"/>
      <c r="Y669" s="28" t="s">
        <v>4</v>
      </c>
      <c r="Z669" s="10" t="str">
        <f>IF(AND('Section 8'!$L$4=No,OR($BG669=FALSE,$BH669=FALSE)),Tab_NotReq,
IF(AND($A669="",$B669="",$D669="",$F669="",$H669="",$J669="",$P669="",$X669="",$AB669="",$AC669=""),"",
IF(COUNTIF($AB669:$BC669,Incomplete)&gt;=1,Incomplete_or_multiple_errors&amp;": "&amp;INDEX($AB$2:$BC$4,1,MATCH(Incomplete,$AB669:$BC669,0)),Complete)))</f>
        <v/>
      </c>
      <c r="AA669" s="27"/>
      <c r="AB669" s="10" t="str">
        <f t="shared" si="305"/>
        <v/>
      </c>
      <c r="AC669" s="10" t="str">
        <f>IF($AC$1=No,"",
IF(OR(BG669=FALSE,BH669=FALSE),"",
IF(AND(SUMPRODUCT(--(BI669:BI$1003=TRUE))=0,SUMPRODUCT(--(BJ669:BJ$1003=TRUE))=0),"",Incomplete)))</f>
        <v/>
      </c>
      <c r="AD669" s="10" t="str">
        <f t="shared" si="306"/>
        <v/>
      </c>
      <c r="AE669" s="10"/>
      <c r="AF669" s="10" t="str" cm="1">
        <f t="array" ref="AF669">IF(AF$1=No,"",IF(ISBLANK($A669)=TRUE,"",
IF(SUMPRODUCT(--('Section 11'!$C$4:$C$337=$A669))=0,Incomplete,Complete)))</f>
        <v/>
      </c>
      <c r="AG669" s="10" t="str">
        <f t="shared" si="307"/>
        <v/>
      </c>
      <c r="AH669" s="10" t="str">
        <f t="shared" si="308"/>
        <v/>
      </c>
      <c r="AI669" s="10" t="str">
        <f t="shared" si="309"/>
        <v/>
      </c>
      <c r="AJ669" s="10" t="str">
        <f t="shared" si="310"/>
        <v/>
      </c>
      <c r="AK669" s="10" t="str">
        <f t="shared" si="311"/>
        <v/>
      </c>
      <c r="AL669" s="10" t="str">
        <f t="shared" si="312"/>
        <v/>
      </c>
      <c r="AM669" s="10" t="str">
        <f t="shared" si="313"/>
        <v/>
      </c>
      <c r="AN669" s="10" t="str">
        <f t="shared" si="314"/>
        <v/>
      </c>
      <c r="AO669" s="10" t="str">
        <f t="shared" si="315"/>
        <v/>
      </c>
      <c r="AP669" s="10" t="str">
        <f t="shared" si="316"/>
        <v/>
      </c>
      <c r="AQ669" s="10" t="str">
        <f t="shared" si="317"/>
        <v/>
      </c>
      <c r="AR669" s="10" t="str">
        <f t="shared" si="318"/>
        <v/>
      </c>
      <c r="AS669" s="10" t="str">
        <f t="shared" si="319"/>
        <v/>
      </c>
      <c r="AT669" s="10" t="str">
        <f t="shared" si="320"/>
        <v/>
      </c>
      <c r="AU669" s="10" t="str">
        <f t="shared" si="321"/>
        <v/>
      </c>
      <c r="AV669" s="10" t="str">
        <f t="shared" si="322"/>
        <v/>
      </c>
      <c r="AW669" s="10" t="str">
        <f t="shared" si="323"/>
        <v/>
      </c>
      <c r="AX669" s="10" t="str">
        <f t="shared" si="324"/>
        <v/>
      </c>
      <c r="AY669" s="10" t="str">
        <f t="shared" si="325"/>
        <v/>
      </c>
      <c r="AZ669" s="10" t="str">
        <f t="shared" si="326"/>
        <v/>
      </c>
      <c r="BA669" s="10" t="str">
        <f t="shared" si="327"/>
        <v/>
      </c>
      <c r="BB669" s="10" t="str">
        <f t="shared" si="328"/>
        <v/>
      </c>
      <c r="BC669" s="10" t="str">
        <f t="shared" si="329"/>
        <v/>
      </c>
      <c r="BD669" s="10"/>
      <c r="BE669" s="10" t="str">
        <f t="shared" si="330"/>
        <v/>
      </c>
      <c r="BG669" s="10" t="b">
        <f t="shared" si="333"/>
        <v>1</v>
      </c>
      <c r="BH669" s="10" t="b">
        <f t="shared" si="331"/>
        <v>1</v>
      </c>
      <c r="BI669" s="10" t="b">
        <f t="shared" si="334"/>
        <v>0</v>
      </c>
      <c r="BJ669" s="10" t="b">
        <f t="shared" si="332"/>
        <v>0</v>
      </c>
    </row>
    <row r="670" spans="1:62" x14ac:dyDescent="0.35">
      <c r="A670" s="51"/>
      <c r="B670" s="28"/>
      <c r="C670" s="28" t="s">
        <v>4</v>
      </c>
      <c r="D670" s="28"/>
      <c r="E670" s="28" t="s">
        <v>4</v>
      </c>
      <c r="F670" s="28"/>
      <c r="G670" s="51" t="s">
        <v>4</v>
      </c>
      <c r="H670" s="28"/>
      <c r="I670" s="28" t="s">
        <v>4</v>
      </c>
      <c r="J670" s="28"/>
      <c r="K670" s="28" t="s">
        <v>4</v>
      </c>
      <c r="L670" s="28" t="s">
        <v>454</v>
      </c>
      <c r="M670" s="28"/>
      <c r="N670" s="28"/>
      <c r="O670" s="28" t="s">
        <v>4</v>
      </c>
      <c r="P670" s="51"/>
      <c r="Q670" s="28" t="s">
        <v>4</v>
      </c>
      <c r="R670" s="28"/>
      <c r="S670" s="28" t="s">
        <v>4</v>
      </c>
      <c r="T670" s="28"/>
      <c r="U670" s="28" t="s">
        <v>4</v>
      </c>
      <c r="V670" s="28"/>
      <c r="W670" s="28" t="s">
        <v>4</v>
      </c>
      <c r="X670" s="28"/>
      <c r="Y670" s="28" t="s">
        <v>4</v>
      </c>
      <c r="Z670" s="10" t="str">
        <f>IF(AND('Section 8'!$L$4=No,OR($BG670=FALSE,$BH670=FALSE)),Tab_NotReq,
IF(AND($A670="",$B670="",$D670="",$F670="",$H670="",$J670="",$P670="",$X670="",$AB670="",$AC670=""),"",
IF(COUNTIF($AB670:$BC670,Incomplete)&gt;=1,Incomplete_or_multiple_errors&amp;": "&amp;INDEX($AB$2:$BC$4,1,MATCH(Incomplete,$AB670:$BC670,0)),Complete)))</f>
        <v/>
      </c>
      <c r="AA670" s="27"/>
      <c r="AB670" s="10" t="str">
        <f t="shared" si="305"/>
        <v/>
      </c>
      <c r="AC670" s="10" t="str">
        <f>IF($AC$1=No,"",
IF(OR(BG670=FALSE,BH670=FALSE),"",
IF(AND(SUMPRODUCT(--(BI670:BI$1003=TRUE))=0,SUMPRODUCT(--(BJ670:BJ$1003=TRUE))=0),"",Incomplete)))</f>
        <v/>
      </c>
      <c r="AD670" s="10" t="str">
        <f t="shared" si="306"/>
        <v/>
      </c>
      <c r="AE670" s="10"/>
      <c r="AF670" s="10" t="str" cm="1">
        <f t="array" ref="AF670">IF(AF$1=No,"",IF(ISBLANK($A670)=TRUE,"",
IF(SUMPRODUCT(--('Section 11'!$C$4:$C$337=$A670))=0,Incomplete,Complete)))</f>
        <v/>
      </c>
      <c r="AG670" s="10" t="str">
        <f t="shared" si="307"/>
        <v/>
      </c>
      <c r="AH670" s="10" t="str">
        <f t="shared" si="308"/>
        <v/>
      </c>
      <c r="AI670" s="10" t="str">
        <f t="shared" si="309"/>
        <v/>
      </c>
      <c r="AJ670" s="10" t="str">
        <f t="shared" si="310"/>
        <v/>
      </c>
      <c r="AK670" s="10" t="str">
        <f t="shared" si="311"/>
        <v/>
      </c>
      <c r="AL670" s="10" t="str">
        <f t="shared" si="312"/>
        <v/>
      </c>
      <c r="AM670" s="10" t="str">
        <f t="shared" si="313"/>
        <v/>
      </c>
      <c r="AN670" s="10" t="str">
        <f t="shared" si="314"/>
        <v/>
      </c>
      <c r="AO670" s="10" t="str">
        <f t="shared" si="315"/>
        <v/>
      </c>
      <c r="AP670" s="10" t="str">
        <f t="shared" si="316"/>
        <v/>
      </c>
      <c r="AQ670" s="10" t="str">
        <f t="shared" si="317"/>
        <v/>
      </c>
      <c r="AR670" s="10" t="str">
        <f t="shared" si="318"/>
        <v/>
      </c>
      <c r="AS670" s="10" t="str">
        <f t="shared" si="319"/>
        <v/>
      </c>
      <c r="AT670" s="10" t="str">
        <f t="shared" si="320"/>
        <v/>
      </c>
      <c r="AU670" s="10" t="str">
        <f t="shared" si="321"/>
        <v/>
      </c>
      <c r="AV670" s="10" t="str">
        <f t="shared" si="322"/>
        <v/>
      </c>
      <c r="AW670" s="10" t="str">
        <f t="shared" si="323"/>
        <v/>
      </c>
      <c r="AX670" s="10" t="str">
        <f t="shared" si="324"/>
        <v/>
      </c>
      <c r="AY670" s="10" t="str">
        <f t="shared" si="325"/>
        <v/>
      </c>
      <c r="AZ670" s="10" t="str">
        <f t="shared" si="326"/>
        <v/>
      </c>
      <c r="BA670" s="10" t="str">
        <f t="shared" si="327"/>
        <v/>
      </c>
      <c r="BB670" s="10" t="str">
        <f t="shared" si="328"/>
        <v/>
      </c>
      <c r="BC670" s="10" t="str">
        <f t="shared" si="329"/>
        <v/>
      </c>
      <c r="BD670" s="10"/>
      <c r="BE670" s="10" t="str">
        <f t="shared" si="330"/>
        <v/>
      </c>
      <c r="BG670" s="10" t="b">
        <f t="shared" si="333"/>
        <v>1</v>
      </c>
      <c r="BH670" s="10" t="b">
        <f t="shared" si="331"/>
        <v>1</v>
      </c>
      <c r="BI670" s="10" t="b">
        <f t="shared" si="334"/>
        <v>0</v>
      </c>
      <c r="BJ670" s="10" t="b">
        <f t="shared" si="332"/>
        <v>0</v>
      </c>
    </row>
    <row r="671" spans="1:62" x14ac:dyDescent="0.35">
      <c r="A671" s="51"/>
      <c r="B671" s="28"/>
      <c r="C671" s="28" t="s">
        <v>4</v>
      </c>
      <c r="D671" s="28"/>
      <c r="E671" s="28" t="s">
        <v>4</v>
      </c>
      <c r="F671" s="28"/>
      <c r="G671" s="51" t="s">
        <v>4</v>
      </c>
      <c r="H671" s="28"/>
      <c r="I671" s="28" t="s">
        <v>4</v>
      </c>
      <c r="J671" s="28"/>
      <c r="K671" s="28" t="s">
        <v>4</v>
      </c>
      <c r="L671" s="28" t="s">
        <v>454</v>
      </c>
      <c r="M671" s="28"/>
      <c r="N671" s="28"/>
      <c r="O671" s="28" t="s">
        <v>4</v>
      </c>
      <c r="P671" s="51"/>
      <c r="Q671" s="28" t="s">
        <v>4</v>
      </c>
      <c r="R671" s="28"/>
      <c r="S671" s="28" t="s">
        <v>4</v>
      </c>
      <c r="T671" s="28"/>
      <c r="U671" s="28" t="s">
        <v>4</v>
      </c>
      <c r="V671" s="28"/>
      <c r="W671" s="28" t="s">
        <v>4</v>
      </c>
      <c r="X671" s="28"/>
      <c r="Y671" s="28" t="s">
        <v>4</v>
      </c>
      <c r="Z671" s="10" t="str">
        <f>IF(AND('Section 8'!$L$4=No,OR($BG671=FALSE,$BH671=FALSE)),Tab_NotReq,
IF(AND($A671="",$B671="",$D671="",$F671="",$H671="",$J671="",$P671="",$X671="",$AB671="",$AC671=""),"",
IF(COUNTIF($AB671:$BC671,Incomplete)&gt;=1,Incomplete_or_multiple_errors&amp;": "&amp;INDEX($AB$2:$BC$4,1,MATCH(Incomplete,$AB671:$BC671,0)),Complete)))</f>
        <v/>
      </c>
      <c r="AA671" s="27"/>
      <c r="AB671" s="10" t="str">
        <f t="shared" si="305"/>
        <v/>
      </c>
      <c r="AC671" s="10" t="str">
        <f>IF($AC$1=No,"",
IF(OR(BG671=FALSE,BH671=FALSE),"",
IF(AND(SUMPRODUCT(--(BI671:BI$1003=TRUE))=0,SUMPRODUCT(--(BJ671:BJ$1003=TRUE))=0),"",Incomplete)))</f>
        <v/>
      </c>
      <c r="AD671" s="10" t="str">
        <f t="shared" si="306"/>
        <v/>
      </c>
      <c r="AE671" s="10"/>
      <c r="AF671" s="10" t="str" cm="1">
        <f t="array" ref="AF671">IF(AF$1=No,"",IF(ISBLANK($A671)=TRUE,"",
IF(SUMPRODUCT(--('Section 11'!$C$4:$C$337=$A671))=0,Incomplete,Complete)))</f>
        <v/>
      </c>
      <c r="AG671" s="10" t="str">
        <f t="shared" si="307"/>
        <v/>
      </c>
      <c r="AH671" s="10" t="str">
        <f t="shared" si="308"/>
        <v/>
      </c>
      <c r="AI671" s="10" t="str">
        <f t="shared" si="309"/>
        <v/>
      </c>
      <c r="AJ671" s="10" t="str">
        <f t="shared" si="310"/>
        <v/>
      </c>
      <c r="AK671" s="10" t="str">
        <f t="shared" si="311"/>
        <v/>
      </c>
      <c r="AL671" s="10" t="str">
        <f t="shared" si="312"/>
        <v/>
      </c>
      <c r="AM671" s="10" t="str">
        <f t="shared" si="313"/>
        <v/>
      </c>
      <c r="AN671" s="10" t="str">
        <f t="shared" si="314"/>
        <v/>
      </c>
      <c r="AO671" s="10" t="str">
        <f t="shared" si="315"/>
        <v/>
      </c>
      <c r="AP671" s="10" t="str">
        <f t="shared" si="316"/>
        <v/>
      </c>
      <c r="AQ671" s="10" t="str">
        <f t="shared" si="317"/>
        <v/>
      </c>
      <c r="AR671" s="10" t="str">
        <f t="shared" si="318"/>
        <v/>
      </c>
      <c r="AS671" s="10" t="str">
        <f t="shared" si="319"/>
        <v/>
      </c>
      <c r="AT671" s="10" t="str">
        <f t="shared" si="320"/>
        <v/>
      </c>
      <c r="AU671" s="10" t="str">
        <f t="shared" si="321"/>
        <v/>
      </c>
      <c r="AV671" s="10" t="str">
        <f t="shared" si="322"/>
        <v/>
      </c>
      <c r="AW671" s="10" t="str">
        <f t="shared" si="323"/>
        <v/>
      </c>
      <c r="AX671" s="10" t="str">
        <f t="shared" si="324"/>
        <v/>
      </c>
      <c r="AY671" s="10" t="str">
        <f t="shared" si="325"/>
        <v/>
      </c>
      <c r="AZ671" s="10" t="str">
        <f t="shared" si="326"/>
        <v/>
      </c>
      <c r="BA671" s="10" t="str">
        <f t="shared" si="327"/>
        <v/>
      </c>
      <c r="BB671" s="10" t="str">
        <f t="shared" si="328"/>
        <v/>
      </c>
      <c r="BC671" s="10" t="str">
        <f t="shared" si="329"/>
        <v/>
      </c>
      <c r="BD671" s="10"/>
      <c r="BE671" s="10" t="str">
        <f t="shared" si="330"/>
        <v/>
      </c>
      <c r="BG671" s="10" t="b">
        <f t="shared" si="333"/>
        <v>1</v>
      </c>
      <c r="BH671" s="10" t="b">
        <f t="shared" si="331"/>
        <v>1</v>
      </c>
      <c r="BI671" s="10" t="b">
        <f t="shared" si="334"/>
        <v>0</v>
      </c>
      <c r="BJ671" s="10" t="b">
        <f t="shared" si="332"/>
        <v>0</v>
      </c>
    </row>
    <row r="672" spans="1:62" x14ac:dyDescent="0.35">
      <c r="A672" s="51"/>
      <c r="B672" s="28"/>
      <c r="C672" s="28" t="s">
        <v>4</v>
      </c>
      <c r="D672" s="28"/>
      <c r="E672" s="28" t="s">
        <v>4</v>
      </c>
      <c r="F672" s="28"/>
      <c r="G672" s="51" t="s">
        <v>4</v>
      </c>
      <c r="H672" s="28"/>
      <c r="I672" s="28" t="s">
        <v>4</v>
      </c>
      <c r="J672" s="28"/>
      <c r="K672" s="28" t="s">
        <v>4</v>
      </c>
      <c r="L672" s="28" t="s">
        <v>454</v>
      </c>
      <c r="M672" s="28"/>
      <c r="N672" s="28"/>
      <c r="O672" s="28" t="s">
        <v>4</v>
      </c>
      <c r="P672" s="51"/>
      <c r="Q672" s="28" t="s">
        <v>4</v>
      </c>
      <c r="R672" s="28"/>
      <c r="S672" s="28" t="s">
        <v>4</v>
      </c>
      <c r="T672" s="28"/>
      <c r="U672" s="28" t="s">
        <v>4</v>
      </c>
      <c r="V672" s="28"/>
      <c r="W672" s="28" t="s">
        <v>4</v>
      </c>
      <c r="X672" s="28"/>
      <c r="Y672" s="28" t="s">
        <v>4</v>
      </c>
      <c r="Z672" s="10" t="str">
        <f>IF(AND('Section 8'!$L$4=No,OR($BG672=FALSE,$BH672=FALSE)),Tab_NotReq,
IF(AND($A672="",$B672="",$D672="",$F672="",$H672="",$J672="",$P672="",$X672="",$AB672="",$AC672=""),"",
IF(COUNTIF($AB672:$BC672,Incomplete)&gt;=1,Incomplete_or_multiple_errors&amp;": "&amp;INDEX($AB$2:$BC$4,1,MATCH(Incomplete,$AB672:$BC672,0)),Complete)))</f>
        <v/>
      </c>
      <c r="AA672" s="27"/>
      <c r="AB672" s="10" t="str">
        <f t="shared" si="305"/>
        <v/>
      </c>
      <c r="AC672" s="10" t="str">
        <f>IF($AC$1=No,"",
IF(OR(BG672=FALSE,BH672=FALSE),"",
IF(AND(SUMPRODUCT(--(BI672:BI$1003=TRUE))=0,SUMPRODUCT(--(BJ672:BJ$1003=TRUE))=0),"",Incomplete)))</f>
        <v/>
      </c>
      <c r="AD672" s="10" t="str">
        <f t="shared" si="306"/>
        <v/>
      </c>
      <c r="AE672" s="10"/>
      <c r="AF672" s="10" t="str" cm="1">
        <f t="array" ref="AF672">IF(AF$1=No,"",IF(ISBLANK($A672)=TRUE,"",
IF(SUMPRODUCT(--('Section 11'!$C$4:$C$337=$A672))=0,Incomplete,Complete)))</f>
        <v/>
      </c>
      <c r="AG672" s="10" t="str">
        <f t="shared" si="307"/>
        <v/>
      </c>
      <c r="AH672" s="10" t="str">
        <f t="shared" si="308"/>
        <v/>
      </c>
      <c r="AI672" s="10" t="str">
        <f t="shared" si="309"/>
        <v/>
      </c>
      <c r="AJ672" s="10" t="str">
        <f t="shared" si="310"/>
        <v/>
      </c>
      <c r="AK672" s="10" t="str">
        <f t="shared" si="311"/>
        <v/>
      </c>
      <c r="AL672" s="10" t="str">
        <f t="shared" si="312"/>
        <v/>
      </c>
      <c r="AM672" s="10" t="str">
        <f t="shared" si="313"/>
        <v/>
      </c>
      <c r="AN672" s="10" t="str">
        <f t="shared" si="314"/>
        <v/>
      </c>
      <c r="AO672" s="10" t="str">
        <f t="shared" si="315"/>
        <v/>
      </c>
      <c r="AP672" s="10" t="str">
        <f t="shared" si="316"/>
        <v/>
      </c>
      <c r="AQ672" s="10" t="str">
        <f t="shared" si="317"/>
        <v/>
      </c>
      <c r="AR672" s="10" t="str">
        <f t="shared" si="318"/>
        <v/>
      </c>
      <c r="AS672" s="10" t="str">
        <f t="shared" si="319"/>
        <v/>
      </c>
      <c r="AT672" s="10" t="str">
        <f t="shared" si="320"/>
        <v/>
      </c>
      <c r="AU672" s="10" t="str">
        <f t="shared" si="321"/>
        <v/>
      </c>
      <c r="AV672" s="10" t="str">
        <f t="shared" si="322"/>
        <v/>
      </c>
      <c r="AW672" s="10" t="str">
        <f t="shared" si="323"/>
        <v/>
      </c>
      <c r="AX672" s="10" t="str">
        <f t="shared" si="324"/>
        <v/>
      </c>
      <c r="AY672" s="10" t="str">
        <f t="shared" si="325"/>
        <v/>
      </c>
      <c r="AZ672" s="10" t="str">
        <f t="shared" si="326"/>
        <v/>
      </c>
      <c r="BA672" s="10" t="str">
        <f t="shared" si="327"/>
        <v/>
      </c>
      <c r="BB672" s="10" t="str">
        <f t="shared" si="328"/>
        <v/>
      </c>
      <c r="BC672" s="10" t="str">
        <f t="shared" si="329"/>
        <v/>
      </c>
      <c r="BD672" s="10"/>
      <c r="BE672" s="10" t="str">
        <f t="shared" si="330"/>
        <v/>
      </c>
      <c r="BG672" s="10" t="b">
        <f t="shared" si="333"/>
        <v>1</v>
      </c>
      <c r="BH672" s="10" t="b">
        <f t="shared" si="331"/>
        <v>1</v>
      </c>
      <c r="BI672" s="10" t="b">
        <f t="shared" si="334"/>
        <v>0</v>
      </c>
      <c r="BJ672" s="10" t="b">
        <f t="shared" si="332"/>
        <v>0</v>
      </c>
    </row>
    <row r="673" spans="1:62" x14ac:dyDescent="0.35">
      <c r="A673" s="51"/>
      <c r="B673" s="28"/>
      <c r="C673" s="28" t="s">
        <v>4</v>
      </c>
      <c r="D673" s="28"/>
      <c r="E673" s="28" t="s">
        <v>4</v>
      </c>
      <c r="F673" s="28"/>
      <c r="G673" s="51" t="s">
        <v>4</v>
      </c>
      <c r="H673" s="28"/>
      <c r="I673" s="28" t="s">
        <v>4</v>
      </c>
      <c r="J673" s="28"/>
      <c r="K673" s="28" t="s">
        <v>4</v>
      </c>
      <c r="L673" s="28" t="s">
        <v>454</v>
      </c>
      <c r="M673" s="28"/>
      <c r="N673" s="28"/>
      <c r="O673" s="28" t="s">
        <v>4</v>
      </c>
      <c r="P673" s="51"/>
      <c r="Q673" s="28" t="s">
        <v>4</v>
      </c>
      <c r="R673" s="28"/>
      <c r="S673" s="28" t="s">
        <v>4</v>
      </c>
      <c r="T673" s="28"/>
      <c r="U673" s="28" t="s">
        <v>4</v>
      </c>
      <c r="V673" s="28"/>
      <c r="W673" s="28" t="s">
        <v>4</v>
      </c>
      <c r="X673" s="28"/>
      <c r="Y673" s="28" t="s">
        <v>4</v>
      </c>
      <c r="Z673" s="10" t="str">
        <f>IF(AND('Section 8'!$L$4=No,OR($BG673=FALSE,$BH673=FALSE)),Tab_NotReq,
IF(AND($A673="",$B673="",$D673="",$F673="",$H673="",$J673="",$P673="",$X673="",$AB673="",$AC673=""),"",
IF(COUNTIF($AB673:$BC673,Incomplete)&gt;=1,Incomplete_or_multiple_errors&amp;": "&amp;INDEX($AB$2:$BC$4,1,MATCH(Incomplete,$AB673:$BC673,0)),Complete)))</f>
        <v/>
      </c>
      <c r="AA673" s="27"/>
      <c r="AB673" s="10" t="str">
        <f t="shared" si="305"/>
        <v/>
      </c>
      <c r="AC673" s="10" t="str">
        <f>IF($AC$1=No,"",
IF(OR(BG673=FALSE,BH673=FALSE),"",
IF(AND(SUMPRODUCT(--(BI673:BI$1003=TRUE))=0,SUMPRODUCT(--(BJ673:BJ$1003=TRUE))=0),"",Incomplete)))</f>
        <v/>
      </c>
      <c r="AD673" s="10" t="str">
        <f t="shared" si="306"/>
        <v/>
      </c>
      <c r="AE673" s="10"/>
      <c r="AF673" s="10" t="str" cm="1">
        <f t="array" ref="AF673">IF(AF$1=No,"",IF(ISBLANK($A673)=TRUE,"",
IF(SUMPRODUCT(--('Section 11'!$C$4:$C$337=$A673))=0,Incomplete,Complete)))</f>
        <v/>
      </c>
      <c r="AG673" s="10" t="str">
        <f t="shared" si="307"/>
        <v/>
      </c>
      <c r="AH673" s="10" t="str">
        <f t="shared" si="308"/>
        <v/>
      </c>
      <c r="AI673" s="10" t="str">
        <f t="shared" si="309"/>
        <v/>
      </c>
      <c r="AJ673" s="10" t="str">
        <f t="shared" si="310"/>
        <v/>
      </c>
      <c r="AK673" s="10" t="str">
        <f t="shared" si="311"/>
        <v/>
      </c>
      <c r="AL673" s="10" t="str">
        <f t="shared" si="312"/>
        <v/>
      </c>
      <c r="AM673" s="10" t="str">
        <f t="shared" si="313"/>
        <v/>
      </c>
      <c r="AN673" s="10" t="str">
        <f t="shared" si="314"/>
        <v/>
      </c>
      <c r="AO673" s="10" t="str">
        <f t="shared" si="315"/>
        <v/>
      </c>
      <c r="AP673" s="10" t="str">
        <f t="shared" si="316"/>
        <v/>
      </c>
      <c r="AQ673" s="10" t="str">
        <f t="shared" si="317"/>
        <v/>
      </c>
      <c r="AR673" s="10" t="str">
        <f t="shared" si="318"/>
        <v/>
      </c>
      <c r="AS673" s="10" t="str">
        <f t="shared" si="319"/>
        <v/>
      </c>
      <c r="AT673" s="10" t="str">
        <f t="shared" si="320"/>
        <v/>
      </c>
      <c r="AU673" s="10" t="str">
        <f t="shared" si="321"/>
        <v/>
      </c>
      <c r="AV673" s="10" t="str">
        <f t="shared" si="322"/>
        <v/>
      </c>
      <c r="AW673" s="10" t="str">
        <f t="shared" si="323"/>
        <v/>
      </c>
      <c r="AX673" s="10" t="str">
        <f t="shared" si="324"/>
        <v/>
      </c>
      <c r="AY673" s="10" t="str">
        <f t="shared" si="325"/>
        <v/>
      </c>
      <c r="AZ673" s="10" t="str">
        <f t="shared" si="326"/>
        <v/>
      </c>
      <c r="BA673" s="10" t="str">
        <f t="shared" si="327"/>
        <v/>
      </c>
      <c r="BB673" s="10" t="str">
        <f t="shared" si="328"/>
        <v/>
      </c>
      <c r="BC673" s="10" t="str">
        <f t="shared" si="329"/>
        <v/>
      </c>
      <c r="BD673" s="10"/>
      <c r="BE673" s="10" t="str">
        <f t="shared" si="330"/>
        <v/>
      </c>
      <c r="BG673" s="10" t="b">
        <f t="shared" si="333"/>
        <v>1</v>
      </c>
      <c r="BH673" s="10" t="b">
        <f t="shared" si="331"/>
        <v>1</v>
      </c>
      <c r="BI673" s="10" t="b">
        <f t="shared" si="334"/>
        <v>0</v>
      </c>
      <c r="BJ673" s="10" t="b">
        <f t="shared" si="332"/>
        <v>0</v>
      </c>
    </row>
    <row r="674" spans="1:62" x14ac:dyDescent="0.35">
      <c r="A674" s="51"/>
      <c r="B674" s="28"/>
      <c r="C674" s="28" t="s">
        <v>4</v>
      </c>
      <c r="D674" s="28"/>
      <c r="E674" s="28" t="s">
        <v>4</v>
      </c>
      <c r="F674" s="28"/>
      <c r="G674" s="51" t="s">
        <v>4</v>
      </c>
      <c r="H674" s="28"/>
      <c r="I674" s="28" t="s">
        <v>4</v>
      </c>
      <c r="J674" s="28"/>
      <c r="K674" s="28" t="s">
        <v>4</v>
      </c>
      <c r="L674" s="28" t="s">
        <v>454</v>
      </c>
      <c r="M674" s="28"/>
      <c r="N674" s="28"/>
      <c r="O674" s="28" t="s">
        <v>4</v>
      </c>
      <c r="P674" s="51"/>
      <c r="Q674" s="28" t="s">
        <v>4</v>
      </c>
      <c r="R674" s="28"/>
      <c r="S674" s="28" t="s">
        <v>4</v>
      </c>
      <c r="T674" s="28"/>
      <c r="U674" s="28" t="s">
        <v>4</v>
      </c>
      <c r="V674" s="28"/>
      <c r="W674" s="28" t="s">
        <v>4</v>
      </c>
      <c r="X674" s="28"/>
      <c r="Y674" s="28" t="s">
        <v>4</v>
      </c>
      <c r="Z674" s="10" t="str">
        <f>IF(AND('Section 8'!$L$4=No,OR($BG674=FALSE,$BH674=FALSE)),Tab_NotReq,
IF(AND($A674="",$B674="",$D674="",$F674="",$H674="",$J674="",$P674="",$X674="",$AB674="",$AC674=""),"",
IF(COUNTIF($AB674:$BC674,Incomplete)&gt;=1,Incomplete_or_multiple_errors&amp;": "&amp;INDEX($AB$2:$BC$4,1,MATCH(Incomplete,$AB674:$BC674,0)),Complete)))</f>
        <v/>
      </c>
      <c r="AA674" s="27"/>
      <c r="AB674" s="10" t="str">
        <f t="shared" si="305"/>
        <v/>
      </c>
      <c r="AC674" s="10" t="str">
        <f>IF($AC$1=No,"",
IF(OR(BG674=FALSE,BH674=FALSE),"",
IF(AND(SUMPRODUCT(--(BI674:BI$1003=TRUE))=0,SUMPRODUCT(--(BJ674:BJ$1003=TRUE))=0),"",Incomplete)))</f>
        <v/>
      </c>
      <c r="AD674" s="10" t="str">
        <f t="shared" si="306"/>
        <v/>
      </c>
      <c r="AE674" s="10"/>
      <c r="AF674" s="10" t="str" cm="1">
        <f t="array" ref="AF674">IF(AF$1=No,"",IF(ISBLANK($A674)=TRUE,"",
IF(SUMPRODUCT(--('Section 11'!$C$4:$C$337=$A674))=0,Incomplete,Complete)))</f>
        <v/>
      </c>
      <c r="AG674" s="10" t="str">
        <f t="shared" si="307"/>
        <v/>
      </c>
      <c r="AH674" s="10" t="str">
        <f t="shared" si="308"/>
        <v/>
      </c>
      <c r="AI674" s="10" t="str">
        <f t="shared" si="309"/>
        <v/>
      </c>
      <c r="AJ674" s="10" t="str">
        <f t="shared" si="310"/>
        <v/>
      </c>
      <c r="AK674" s="10" t="str">
        <f t="shared" si="311"/>
        <v/>
      </c>
      <c r="AL674" s="10" t="str">
        <f t="shared" si="312"/>
        <v/>
      </c>
      <c r="AM674" s="10" t="str">
        <f t="shared" si="313"/>
        <v/>
      </c>
      <c r="AN674" s="10" t="str">
        <f t="shared" si="314"/>
        <v/>
      </c>
      <c r="AO674" s="10" t="str">
        <f t="shared" si="315"/>
        <v/>
      </c>
      <c r="AP674" s="10" t="str">
        <f t="shared" si="316"/>
        <v/>
      </c>
      <c r="AQ674" s="10" t="str">
        <f t="shared" si="317"/>
        <v/>
      </c>
      <c r="AR674" s="10" t="str">
        <f t="shared" si="318"/>
        <v/>
      </c>
      <c r="AS674" s="10" t="str">
        <f t="shared" si="319"/>
        <v/>
      </c>
      <c r="AT674" s="10" t="str">
        <f t="shared" si="320"/>
        <v/>
      </c>
      <c r="AU674" s="10" t="str">
        <f t="shared" si="321"/>
        <v/>
      </c>
      <c r="AV674" s="10" t="str">
        <f t="shared" si="322"/>
        <v/>
      </c>
      <c r="AW674" s="10" t="str">
        <f t="shared" si="323"/>
        <v/>
      </c>
      <c r="AX674" s="10" t="str">
        <f t="shared" si="324"/>
        <v/>
      </c>
      <c r="AY674" s="10" t="str">
        <f t="shared" si="325"/>
        <v/>
      </c>
      <c r="AZ674" s="10" t="str">
        <f t="shared" si="326"/>
        <v/>
      </c>
      <c r="BA674" s="10" t="str">
        <f t="shared" si="327"/>
        <v/>
      </c>
      <c r="BB674" s="10" t="str">
        <f t="shared" si="328"/>
        <v/>
      </c>
      <c r="BC674" s="10" t="str">
        <f t="shared" si="329"/>
        <v/>
      </c>
      <c r="BD674" s="10"/>
      <c r="BE674" s="10" t="str">
        <f t="shared" si="330"/>
        <v/>
      </c>
      <c r="BG674" s="10" t="b">
        <f t="shared" si="333"/>
        <v>1</v>
      </c>
      <c r="BH674" s="10" t="b">
        <f t="shared" si="331"/>
        <v>1</v>
      </c>
      <c r="BI674" s="10" t="b">
        <f t="shared" si="334"/>
        <v>0</v>
      </c>
      <c r="BJ674" s="10" t="b">
        <f t="shared" si="332"/>
        <v>0</v>
      </c>
    </row>
    <row r="675" spans="1:62" x14ac:dyDescent="0.35">
      <c r="A675" s="51"/>
      <c r="B675" s="28"/>
      <c r="C675" s="28" t="s">
        <v>4</v>
      </c>
      <c r="D675" s="28"/>
      <c r="E675" s="28" t="s">
        <v>4</v>
      </c>
      <c r="F675" s="28"/>
      <c r="G675" s="51" t="s">
        <v>4</v>
      </c>
      <c r="H675" s="28"/>
      <c r="I675" s="28" t="s">
        <v>4</v>
      </c>
      <c r="J675" s="28"/>
      <c r="K675" s="28" t="s">
        <v>4</v>
      </c>
      <c r="L675" s="28" t="s">
        <v>454</v>
      </c>
      <c r="M675" s="28"/>
      <c r="N675" s="28"/>
      <c r="O675" s="28" t="s">
        <v>4</v>
      </c>
      <c r="P675" s="51"/>
      <c r="Q675" s="28" t="s">
        <v>4</v>
      </c>
      <c r="R675" s="28"/>
      <c r="S675" s="28" t="s">
        <v>4</v>
      </c>
      <c r="T675" s="28"/>
      <c r="U675" s="28" t="s">
        <v>4</v>
      </c>
      <c r="V675" s="28"/>
      <c r="W675" s="28" t="s">
        <v>4</v>
      </c>
      <c r="X675" s="28"/>
      <c r="Y675" s="28" t="s">
        <v>4</v>
      </c>
      <c r="Z675" s="10" t="str">
        <f>IF(AND('Section 8'!$L$4=No,OR($BG675=FALSE,$BH675=FALSE)),Tab_NotReq,
IF(AND($A675="",$B675="",$D675="",$F675="",$H675="",$J675="",$P675="",$X675="",$AB675="",$AC675=""),"",
IF(COUNTIF($AB675:$BC675,Incomplete)&gt;=1,Incomplete_or_multiple_errors&amp;": "&amp;INDEX($AB$2:$BC$4,1,MATCH(Incomplete,$AB675:$BC675,0)),Complete)))</f>
        <v/>
      </c>
      <c r="AA675" s="27"/>
      <c r="AB675" s="10" t="str">
        <f t="shared" si="305"/>
        <v/>
      </c>
      <c r="AC675" s="10" t="str">
        <f>IF($AC$1=No,"",
IF(OR(BG675=FALSE,BH675=FALSE),"",
IF(AND(SUMPRODUCT(--(BI675:BI$1003=TRUE))=0,SUMPRODUCT(--(BJ675:BJ$1003=TRUE))=0),"",Incomplete)))</f>
        <v/>
      </c>
      <c r="AD675" s="10" t="str">
        <f t="shared" si="306"/>
        <v/>
      </c>
      <c r="AE675" s="10"/>
      <c r="AF675" s="10" t="str" cm="1">
        <f t="array" ref="AF675">IF(AF$1=No,"",IF(ISBLANK($A675)=TRUE,"",
IF(SUMPRODUCT(--('Section 11'!$C$4:$C$337=$A675))=0,Incomplete,Complete)))</f>
        <v/>
      </c>
      <c r="AG675" s="10" t="str">
        <f t="shared" si="307"/>
        <v/>
      </c>
      <c r="AH675" s="10" t="str">
        <f t="shared" si="308"/>
        <v/>
      </c>
      <c r="AI675" s="10" t="str">
        <f t="shared" si="309"/>
        <v/>
      </c>
      <c r="AJ675" s="10" t="str">
        <f t="shared" si="310"/>
        <v/>
      </c>
      <c r="AK675" s="10" t="str">
        <f t="shared" si="311"/>
        <v/>
      </c>
      <c r="AL675" s="10" t="str">
        <f t="shared" si="312"/>
        <v/>
      </c>
      <c r="AM675" s="10" t="str">
        <f t="shared" si="313"/>
        <v/>
      </c>
      <c r="AN675" s="10" t="str">
        <f t="shared" si="314"/>
        <v/>
      </c>
      <c r="AO675" s="10" t="str">
        <f t="shared" si="315"/>
        <v/>
      </c>
      <c r="AP675" s="10" t="str">
        <f t="shared" si="316"/>
        <v/>
      </c>
      <c r="AQ675" s="10" t="str">
        <f t="shared" si="317"/>
        <v/>
      </c>
      <c r="AR675" s="10" t="str">
        <f t="shared" si="318"/>
        <v/>
      </c>
      <c r="AS675" s="10" t="str">
        <f t="shared" si="319"/>
        <v/>
      </c>
      <c r="AT675" s="10" t="str">
        <f t="shared" si="320"/>
        <v/>
      </c>
      <c r="AU675" s="10" t="str">
        <f t="shared" si="321"/>
        <v/>
      </c>
      <c r="AV675" s="10" t="str">
        <f t="shared" si="322"/>
        <v/>
      </c>
      <c r="AW675" s="10" t="str">
        <f t="shared" si="323"/>
        <v/>
      </c>
      <c r="AX675" s="10" t="str">
        <f t="shared" si="324"/>
        <v/>
      </c>
      <c r="AY675" s="10" t="str">
        <f t="shared" si="325"/>
        <v/>
      </c>
      <c r="AZ675" s="10" t="str">
        <f t="shared" si="326"/>
        <v/>
      </c>
      <c r="BA675" s="10" t="str">
        <f t="shared" si="327"/>
        <v/>
      </c>
      <c r="BB675" s="10" t="str">
        <f t="shared" si="328"/>
        <v/>
      </c>
      <c r="BC675" s="10" t="str">
        <f t="shared" si="329"/>
        <v/>
      </c>
      <c r="BD675" s="10"/>
      <c r="BE675" s="10" t="str">
        <f t="shared" si="330"/>
        <v/>
      </c>
      <c r="BG675" s="10" t="b">
        <f t="shared" si="333"/>
        <v>1</v>
      </c>
      <c r="BH675" s="10" t="b">
        <f t="shared" si="331"/>
        <v>1</v>
      </c>
      <c r="BI675" s="10" t="b">
        <f t="shared" si="334"/>
        <v>0</v>
      </c>
      <c r="BJ675" s="10" t="b">
        <f t="shared" si="332"/>
        <v>0</v>
      </c>
    </row>
    <row r="676" spans="1:62" x14ac:dyDescent="0.35">
      <c r="A676" s="51"/>
      <c r="B676" s="28"/>
      <c r="C676" s="28" t="s">
        <v>4</v>
      </c>
      <c r="D676" s="28"/>
      <c r="E676" s="28" t="s">
        <v>4</v>
      </c>
      <c r="F676" s="28"/>
      <c r="G676" s="51" t="s">
        <v>4</v>
      </c>
      <c r="H676" s="28"/>
      <c r="I676" s="28" t="s">
        <v>4</v>
      </c>
      <c r="J676" s="28"/>
      <c r="K676" s="28" t="s">
        <v>4</v>
      </c>
      <c r="L676" s="28" t="s">
        <v>454</v>
      </c>
      <c r="M676" s="28"/>
      <c r="N676" s="28"/>
      <c r="O676" s="28" t="s">
        <v>4</v>
      </c>
      <c r="P676" s="51"/>
      <c r="Q676" s="28" t="s">
        <v>4</v>
      </c>
      <c r="R676" s="28"/>
      <c r="S676" s="28" t="s">
        <v>4</v>
      </c>
      <c r="T676" s="28"/>
      <c r="U676" s="28" t="s">
        <v>4</v>
      </c>
      <c r="V676" s="28"/>
      <c r="W676" s="28" t="s">
        <v>4</v>
      </c>
      <c r="X676" s="28"/>
      <c r="Y676" s="28" t="s">
        <v>4</v>
      </c>
      <c r="Z676" s="10" t="str">
        <f>IF(AND('Section 8'!$L$4=No,OR($BG676=FALSE,$BH676=FALSE)),Tab_NotReq,
IF(AND($A676="",$B676="",$D676="",$F676="",$H676="",$J676="",$P676="",$X676="",$AB676="",$AC676=""),"",
IF(COUNTIF($AB676:$BC676,Incomplete)&gt;=1,Incomplete_or_multiple_errors&amp;": "&amp;INDEX($AB$2:$BC$4,1,MATCH(Incomplete,$AB676:$BC676,0)),Complete)))</f>
        <v/>
      </c>
      <c r="AA676" s="27"/>
      <c r="AB676" s="10" t="str">
        <f t="shared" si="305"/>
        <v/>
      </c>
      <c r="AC676" s="10" t="str">
        <f>IF($AC$1=No,"",
IF(OR(BG676=FALSE,BH676=FALSE),"",
IF(AND(SUMPRODUCT(--(BI676:BI$1003=TRUE))=0,SUMPRODUCT(--(BJ676:BJ$1003=TRUE))=0),"",Incomplete)))</f>
        <v/>
      </c>
      <c r="AD676" s="10" t="str">
        <f t="shared" si="306"/>
        <v/>
      </c>
      <c r="AE676" s="10"/>
      <c r="AF676" s="10" t="str" cm="1">
        <f t="array" ref="AF676">IF(AF$1=No,"",IF(ISBLANK($A676)=TRUE,"",
IF(SUMPRODUCT(--('Section 11'!$C$4:$C$337=$A676))=0,Incomplete,Complete)))</f>
        <v/>
      </c>
      <c r="AG676" s="10" t="str">
        <f t="shared" si="307"/>
        <v/>
      </c>
      <c r="AH676" s="10" t="str">
        <f t="shared" si="308"/>
        <v/>
      </c>
      <c r="AI676" s="10" t="str">
        <f t="shared" si="309"/>
        <v/>
      </c>
      <c r="AJ676" s="10" t="str">
        <f t="shared" si="310"/>
        <v/>
      </c>
      <c r="AK676" s="10" t="str">
        <f t="shared" si="311"/>
        <v/>
      </c>
      <c r="AL676" s="10" t="str">
        <f t="shared" si="312"/>
        <v/>
      </c>
      <c r="AM676" s="10" t="str">
        <f t="shared" si="313"/>
        <v/>
      </c>
      <c r="AN676" s="10" t="str">
        <f t="shared" si="314"/>
        <v/>
      </c>
      <c r="AO676" s="10" t="str">
        <f t="shared" si="315"/>
        <v/>
      </c>
      <c r="AP676" s="10" t="str">
        <f t="shared" si="316"/>
        <v/>
      </c>
      <c r="AQ676" s="10" t="str">
        <f t="shared" si="317"/>
        <v/>
      </c>
      <c r="AR676" s="10" t="str">
        <f t="shared" si="318"/>
        <v/>
      </c>
      <c r="AS676" s="10" t="str">
        <f t="shared" si="319"/>
        <v/>
      </c>
      <c r="AT676" s="10" t="str">
        <f t="shared" si="320"/>
        <v/>
      </c>
      <c r="AU676" s="10" t="str">
        <f t="shared" si="321"/>
        <v/>
      </c>
      <c r="AV676" s="10" t="str">
        <f t="shared" si="322"/>
        <v/>
      </c>
      <c r="AW676" s="10" t="str">
        <f t="shared" si="323"/>
        <v/>
      </c>
      <c r="AX676" s="10" t="str">
        <f t="shared" si="324"/>
        <v/>
      </c>
      <c r="AY676" s="10" t="str">
        <f t="shared" si="325"/>
        <v/>
      </c>
      <c r="AZ676" s="10" t="str">
        <f t="shared" si="326"/>
        <v/>
      </c>
      <c r="BA676" s="10" t="str">
        <f t="shared" si="327"/>
        <v/>
      </c>
      <c r="BB676" s="10" t="str">
        <f t="shared" si="328"/>
        <v/>
      </c>
      <c r="BC676" s="10" t="str">
        <f t="shared" si="329"/>
        <v/>
      </c>
      <c r="BD676" s="10"/>
      <c r="BE676" s="10" t="str">
        <f t="shared" si="330"/>
        <v/>
      </c>
      <c r="BG676" s="10" t="b">
        <f t="shared" si="333"/>
        <v>1</v>
      </c>
      <c r="BH676" s="10" t="b">
        <f t="shared" si="331"/>
        <v>1</v>
      </c>
      <c r="BI676" s="10" t="b">
        <f t="shared" si="334"/>
        <v>0</v>
      </c>
      <c r="BJ676" s="10" t="b">
        <f t="shared" si="332"/>
        <v>0</v>
      </c>
    </row>
    <row r="677" spans="1:62" x14ac:dyDescent="0.35">
      <c r="A677" s="51"/>
      <c r="B677" s="28"/>
      <c r="C677" s="28" t="s">
        <v>4</v>
      </c>
      <c r="D677" s="28"/>
      <c r="E677" s="28" t="s">
        <v>4</v>
      </c>
      <c r="F677" s="28"/>
      <c r="G677" s="51" t="s">
        <v>4</v>
      </c>
      <c r="H677" s="28"/>
      <c r="I677" s="28" t="s">
        <v>4</v>
      </c>
      <c r="J677" s="28"/>
      <c r="K677" s="28" t="s">
        <v>4</v>
      </c>
      <c r="L677" s="28" t="s">
        <v>454</v>
      </c>
      <c r="M677" s="28"/>
      <c r="N677" s="28"/>
      <c r="O677" s="28" t="s">
        <v>4</v>
      </c>
      <c r="P677" s="51"/>
      <c r="Q677" s="28" t="s">
        <v>4</v>
      </c>
      <c r="R677" s="28"/>
      <c r="S677" s="28" t="s">
        <v>4</v>
      </c>
      <c r="T677" s="28"/>
      <c r="U677" s="28" t="s">
        <v>4</v>
      </c>
      <c r="V677" s="28"/>
      <c r="W677" s="28" t="s">
        <v>4</v>
      </c>
      <c r="X677" s="28"/>
      <c r="Y677" s="28" t="s">
        <v>4</v>
      </c>
      <c r="Z677" s="10" t="str">
        <f>IF(AND('Section 8'!$L$4=No,OR($BG677=FALSE,$BH677=FALSE)),Tab_NotReq,
IF(AND($A677="",$B677="",$D677="",$F677="",$H677="",$J677="",$P677="",$X677="",$AB677="",$AC677=""),"",
IF(COUNTIF($AB677:$BC677,Incomplete)&gt;=1,Incomplete_or_multiple_errors&amp;": "&amp;INDEX($AB$2:$BC$4,1,MATCH(Incomplete,$AB677:$BC677,0)),Complete)))</f>
        <v/>
      </c>
      <c r="AA677" s="27"/>
      <c r="AB677" s="10" t="str">
        <f t="shared" si="305"/>
        <v/>
      </c>
      <c r="AC677" s="10" t="str">
        <f>IF($AC$1=No,"",
IF(OR(BG677=FALSE,BH677=FALSE),"",
IF(AND(SUMPRODUCT(--(BI677:BI$1003=TRUE))=0,SUMPRODUCT(--(BJ677:BJ$1003=TRUE))=0),"",Incomplete)))</f>
        <v/>
      </c>
      <c r="AD677" s="10" t="str">
        <f t="shared" si="306"/>
        <v/>
      </c>
      <c r="AE677" s="10"/>
      <c r="AF677" s="10" t="str" cm="1">
        <f t="array" ref="AF677">IF(AF$1=No,"",IF(ISBLANK($A677)=TRUE,"",
IF(SUMPRODUCT(--('Section 11'!$C$4:$C$337=$A677))=0,Incomplete,Complete)))</f>
        <v/>
      </c>
      <c r="AG677" s="10" t="str">
        <f t="shared" si="307"/>
        <v/>
      </c>
      <c r="AH677" s="10" t="str">
        <f t="shared" si="308"/>
        <v/>
      </c>
      <c r="AI677" s="10" t="str">
        <f t="shared" si="309"/>
        <v/>
      </c>
      <c r="AJ677" s="10" t="str">
        <f t="shared" si="310"/>
        <v/>
      </c>
      <c r="AK677" s="10" t="str">
        <f t="shared" si="311"/>
        <v/>
      </c>
      <c r="AL677" s="10" t="str">
        <f t="shared" si="312"/>
        <v/>
      </c>
      <c r="AM677" s="10" t="str">
        <f t="shared" si="313"/>
        <v/>
      </c>
      <c r="AN677" s="10" t="str">
        <f t="shared" si="314"/>
        <v/>
      </c>
      <c r="AO677" s="10" t="str">
        <f t="shared" si="315"/>
        <v/>
      </c>
      <c r="AP677" s="10" t="str">
        <f t="shared" si="316"/>
        <v/>
      </c>
      <c r="AQ677" s="10" t="str">
        <f t="shared" si="317"/>
        <v/>
      </c>
      <c r="AR677" s="10" t="str">
        <f t="shared" si="318"/>
        <v/>
      </c>
      <c r="AS677" s="10" t="str">
        <f t="shared" si="319"/>
        <v/>
      </c>
      <c r="AT677" s="10" t="str">
        <f t="shared" si="320"/>
        <v/>
      </c>
      <c r="AU677" s="10" t="str">
        <f t="shared" si="321"/>
        <v/>
      </c>
      <c r="AV677" s="10" t="str">
        <f t="shared" si="322"/>
        <v/>
      </c>
      <c r="AW677" s="10" t="str">
        <f t="shared" si="323"/>
        <v/>
      </c>
      <c r="AX677" s="10" t="str">
        <f t="shared" si="324"/>
        <v/>
      </c>
      <c r="AY677" s="10" t="str">
        <f t="shared" si="325"/>
        <v/>
      </c>
      <c r="AZ677" s="10" t="str">
        <f t="shared" si="326"/>
        <v/>
      </c>
      <c r="BA677" s="10" t="str">
        <f t="shared" si="327"/>
        <v/>
      </c>
      <c r="BB677" s="10" t="str">
        <f t="shared" si="328"/>
        <v/>
      </c>
      <c r="BC677" s="10" t="str">
        <f t="shared" si="329"/>
        <v/>
      </c>
      <c r="BD677" s="10"/>
      <c r="BE677" s="10" t="str">
        <f t="shared" si="330"/>
        <v/>
      </c>
      <c r="BG677" s="10" t="b">
        <f t="shared" si="333"/>
        <v>1</v>
      </c>
      <c r="BH677" s="10" t="b">
        <f t="shared" si="331"/>
        <v>1</v>
      </c>
      <c r="BI677" s="10" t="b">
        <f t="shared" si="334"/>
        <v>0</v>
      </c>
      <c r="BJ677" s="10" t="b">
        <f t="shared" si="332"/>
        <v>0</v>
      </c>
    </row>
    <row r="678" spans="1:62" x14ac:dyDescent="0.35">
      <c r="A678" s="51"/>
      <c r="B678" s="28"/>
      <c r="C678" s="28" t="s">
        <v>4</v>
      </c>
      <c r="D678" s="28"/>
      <c r="E678" s="28" t="s">
        <v>4</v>
      </c>
      <c r="F678" s="28"/>
      <c r="G678" s="51" t="s">
        <v>4</v>
      </c>
      <c r="H678" s="28"/>
      <c r="I678" s="28" t="s">
        <v>4</v>
      </c>
      <c r="J678" s="28"/>
      <c r="K678" s="28" t="s">
        <v>4</v>
      </c>
      <c r="L678" s="28" t="s">
        <v>454</v>
      </c>
      <c r="M678" s="28"/>
      <c r="N678" s="28"/>
      <c r="O678" s="28" t="s">
        <v>4</v>
      </c>
      <c r="P678" s="51"/>
      <c r="Q678" s="28" t="s">
        <v>4</v>
      </c>
      <c r="R678" s="28"/>
      <c r="S678" s="28" t="s">
        <v>4</v>
      </c>
      <c r="T678" s="28"/>
      <c r="U678" s="28" t="s">
        <v>4</v>
      </c>
      <c r="V678" s="28"/>
      <c r="W678" s="28" t="s">
        <v>4</v>
      </c>
      <c r="X678" s="28"/>
      <c r="Y678" s="28" t="s">
        <v>4</v>
      </c>
      <c r="Z678" s="10" t="str">
        <f>IF(AND('Section 8'!$L$4=No,OR($BG678=FALSE,$BH678=FALSE)),Tab_NotReq,
IF(AND($A678="",$B678="",$D678="",$F678="",$H678="",$J678="",$P678="",$X678="",$AB678="",$AC678=""),"",
IF(COUNTIF($AB678:$BC678,Incomplete)&gt;=1,Incomplete_or_multiple_errors&amp;": "&amp;INDEX($AB$2:$BC$4,1,MATCH(Incomplete,$AB678:$BC678,0)),Complete)))</f>
        <v/>
      </c>
      <c r="AA678" s="27"/>
      <c r="AB678" s="10" t="str">
        <f t="shared" si="305"/>
        <v/>
      </c>
      <c r="AC678" s="10" t="str">
        <f>IF($AC$1=No,"",
IF(OR(BG678=FALSE,BH678=FALSE),"",
IF(AND(SUMPRODUCT(--(BI678:BI$1003=TRUE))=0,SUMPRODUCT(--(BJ678:BJ$1003=TRUE))=0),"",Incomplete)))</f>
        <v/>
      </c>
      <c r="AD678" s="10" t="str">
        <f t="shared" si="306"/>
        <v/>
      </c>
      <c r="AE678" s="10"/>
      <c r="AF678" s="10" t="str" cm="1">
        <f t="array" ref="AF678">IF(AF$1=No,"",IF(ISBLANK($A678)=TRUE,"",
IF(SUMPRODUCT(--('Section 11'!$C$4:$C$337=$A678))=0,Incomplete,Complete)))</f>
        <v/>
      </c>
      <c r="AG678" s="10" t="str">
        <f t="shared" si="307"/>
        <v/>
      </c>
      <c r="AH678" s="10" t="str">
        <f t="shared" si="308"/>
        <v/>
      </c>
      <c r="AI678" s="10" t="str">
        <f t="shared" si="309"/>
        <v/>
      </c>
      <c r="AJ678" s="10" t="str">
        <f t="shared" si="310"/>
        <v/>
      </c>
      <c r="AK678" s="10" t="str">
        <f t="shared" si="311"/>
        <v/>
      </c>
      <c r="AL678" s="10" t="str">
        <f t="shared" si="312"/>
        <v/>
      </c>
      <c r="AM678" s="10" t="str">
        <f t="shared" si="313"/>
        <v/>
      </c>
      <c r="AN678" s="10" t="str">
        <f t="shared" si="314"/>
        <v/>
      </c>
      <c r="AO678" s="10" t="str">
        <f t="shared" si="315"/>
        <v/>
      </c>
      <c r="AP678" s="10" t="str">
        <f t="shared" si="316"/>
        <v/>
      </c>
      <c r="AQ678" s="10" t="str">
        <f t="shared" si="317"/>
        <v/>
      </c>
      <c r="AR678" s="10" t="str">
        <f t="shared" si="318"/>
        <v/>
      </c>
      <c r="AS678" s="10" t="str">
        <f t="shared" si="319"/>
        <v/>
      </c>
      <c r="AT678" s="10" t="str">
        <f t="shared" si="320"/>
        <v/>
      </c>
      <c r="AU678" s="10" t="str">
        <f t="shared" si="321"/>
        <v/>
      </c>
      <c r="AV678" s="10" t="str">
        <f t="shared" si="322"/>
        <v/>
      </c>
      <c r="AW678" s="10" t="str">
        <f t="shared" si="323"/>
        <v/>
      </c>
      <c r="AX678" s="10" t="str">
        <f t="shared" si="324"/>
        <v/>
      </c>
      <c r="AY678" s="10" t="str">
        <f t="shared" si="325"/>
        <v/>
      </c>
      <c r="AZ678" s="10" t="str">
        <f t="shared" si="326"/>
        <v/>
      </c>
      <c r="BA678" s="10" t="str">
        <f t="shared" si="327"/>
        <v/>
      </c>
      <c r="BB678" s="10" t="str">
        <f t="shared" si="328"/>
        <v/>
      </c>
      <c r="BC678" s="10" t="str">
        <f t="shared" si="329"/>
        <v/>
      </c>
      <c r="BD678" s="10"/>
      <c r="BE678" s="10" t="str">
        <f t="shared" si="330"/>
        <v/>
      </c>
      <c r="BG678" s="10" t="b">
        <f t="shared" si="333"/>
        <v>1</v>
      </c>
      <c r="BH678" s="10" t="b">
        <f t="shared" si="331"/>
        <v>1</v>
      </c>
      <c r="BI678" s="10" t="b">
        <f t="shared" si="334"/>
        <v>0</v>
      </c>
      <c r="BJ678" s="10" t="b">
        <f t="shared" si="332"/>
        <v>0</v>
      </c>
    </row>
    <row r="679" spans="1:62" x14ac:dyDescent="0.35">
      <c r="A679" s="51"/>
      <c r="B679" s="28"/>
      <c r="C679" s="28" t="s">
        <v>4</v>
      </c>
      <c r="D679" s="28"/>
      <c r="E679" s="28" t="s">
        <v>4</v>
      </c>
      <c r="F679" s="28"/>
      <c r="G679" s="51" t="s">
        <v>4</v>
      </c>
      <c r="H679" s="28"/>
      <c r="I679" s="28" t="s">
        <v>4</v>
      </c>
      <c r="J679" s="28"/>
      <c r="K679" s="28" t="s">
        <v>4</v>
      </c>
      <c r="L679" s="28" t="s">
        <v>454</v>
      </c>
      <c r="M679" s="28"/>
      <c r="N679" s="28"/>
      <c r="O679" s="28" t="s">
        <v>4</v>
      </c>
      <c r="P679" s="51"/>
      <c r="Q679" s="28" t="s">
        <v>4</v>
      </c>
      <c r="R679" s="28"/>
      <c r="S679" s="28" t="s">
        <v>4</v>
      </c>
      <c r="T679" s="28"/>
      <c r="U679" s="28" t="s">
        <v>4</v>
      </c>
      <c r="V679" s="28"/>
      <c r="W679" s="28" t="s">
        <v>4</v>
      </c>
      <c r="X679" s="28"/>
      <c r="Y679" s="28" t="s">
        <v>4</v>
      </c>
      <c r="Z679" s="10" t="str">
        <f>IF(AND('Section 8'!$L$4=No,OR($BG679=FALSE,$BH679=FALSE)),Tab_NotReq,
IF(AND($A679="",$B679="",$D679="",$F679="",$H679="",$J679="",$P679="",$X679="",$AB679="",$AC679=""),"",
IF(COUNTIF($AB679:$BC679,Incomplete)&gt;=1,Incomplete_or_multiple_errors&amp;": "&amp;INDEX($AB$2:$BC$4,1,MATCH(Incomplete,$AB679:$BC679,0)),Complete)))</f>
        <v/>
      </c>
      <c r="AA679" s="27"/>
      <c r="AB679" s="10" t="str">
        <f t="shared" si="305"/>
        <v/>
      </c>
      <c r="AC679" s="10" t="str">
        <f>IF($AC$1=No,"",
IF(OR(BG679=FALSE,BH679=FALSE),"",
IF(AND(SUMPRODUCT(--(BI679:BI$1003=TRUE))=0,SUMPRODUCT(--(BJ679:BJ$1003=TRUE))=0),"",Incomplete)))</f>
        <v/>
      </c>
      <c r="AD679" s="10" t="str">
        <f t="shared" si="306"/>
        <v/>
      </c>
      <c r="AE679" s="10"/>
      <c r="AF679" s="10" t="str" cm="1">
        <f t="array" ref="AF679">IF(AF$1=No,"",IF(ISBLANK($A679)=TRUE,"",
IF(SUMPRODUCT(--('Section 11'!$C$4:$C$337=$A679))=0,Incomplete,Complete)))</f>
        <v/>
      </c>
      <c r="AG679" s="10" t="str">
        <f t="shared" si="307"/>
        <v/>
      </c>
      <c r="AH679" s="10" t="str">
        <f t="shared" si="308"/>
        <v/>
      </c>
      <c r="AI679" s="10" t="str">
        <f t="shared" si="309"/>
        <v/>
      </c>
      <c r="AJ679" s="10" t="str">
        <f t="shared" si="310"/>
        <v/>
      </c>
      <c r="AK679" s="10" t="str">
        <f t="shared" si="311"/>
        <v/>
      </c>
      <c r="AL679" s="10" t="str">
        <f t="shared" si="312"/>
        <v/>
      </c>
      <c r="AM679" s="10" t="str">
        <f t="shared" si="313"/>
        <v/>
      </c>
      <c r="AN679" s="10" t="str">
        <f t="shared" si="314"/>
        <v/>
      </c>
      <c r="AO679" s="10" t="str">
        <f t="shared" si="315"/>
        <v/>
      </c>
      <c r="AP679" s="10" t="str">
        <f t="shared" si="316"/>
        <v/>
      </c>
      <c r="AQ679" s="10" t="str">
        <f t="shared" si="317"/>
        <v/>
      </c>
      <c r="AR679" s="10" t="str">
        <f t="shared" si="318"/>
        <v/>
      </c>
      <c r="AS679" s="10" t="str">
        <f t="shared" si="319"/>
        <v/>
      </c>
      <c r="AT679" s="10" t="str">
        <f t="shared" si="320"/>
        <v/>
      </c>
      <c r="AU679" s="10" t="str">
        <f t="shared" si="321"/>
        <v/>
      </c>
      <c r="AV679" s="10" t="str">
        <f t="shared" si="322"/>
        <v/>
      </c>
      <c r="AW679" s="10" t="str">
        <f t="shared" si="323"/>
        <v/>
      </c>
      <c r="AX679" s="10" t="str">
        <f t="shared" si="324"/>
        <v/>
      </c>
      <c r="AY679" s="10" t="str">
        <f t="shared" si="325"/>
        <v/>
      </c>
      <c r="AZ679" s="10" t="str">
        <f t="shared" si="326"/>
        <v/>
      </c>
      <c r="BA679" s="10" t="str">
        <f t="shared" si="327"/>
        <v/>
      </c>
      <c r="BB679" s="10" t="str">
        <f t="shared" si="328"/>
        <v/>
      </c>
      <c r="BC679" s="10" t="str">
        <f t="shared" si="329"/>
        <v/>
      </c>
      <c r="BD679" s="10"/>
      <c r="BE679" s="10" t="str">
        <f t="shared" si="330"/>
        <v/>
      </c>
      <c r="BG679" s="10" t="b">
        <f t="shared" si="333"/>
        <v>1</v>
      </c>
      <c r="BH679" s="10" t="b">
        <f t="shared" si="331"/>
        <v>1</v>
      </c>
      <c r="BI679" s="10" t="b">
        <f t="shared" si="334"/>
        <v>0</v>
      </c>
      <c r="BJ679" s="10" t="b">
        <f t="shared" si="332"/>
        <v>0</v>
      </c>
    </row>
    <row r="680" spans="1:62" x14ac:dyDescent="0.35">
      <c r="A680" s="51"/>
      <c r="B680" s="28"/>
      <c r="C680" s="28" t="s">
        <v>4</v>
      </c>
      <c r="D680" s="28"/>
      <c r="E680" s="28" t="s">
        <v>4</v>
      </c>
      <c r="F680" s="28"/>
      <c r="G680" s="51" t="s">
        <v>4</v>
      </c>
      <c r="H680" s="28"/>
      <c r="I680" s="28" t="s">
        <v>4</v>
      </c>
      <c r="J680" s="28"/>
      <c r="K680" s="28" t="s">
        <v>4</v>
      </c>
      <c r="L680" s="28" t="s">
        <v>454</v>
      </c>
      <c r="M680" s="28"/>
      <c r="N680" s="28"/>
      <c r="O680" s="28" t="s">
        <v>4</v>
      </c>
      <c r="P680" s="51"/>
      <c r="Q680" s="28" t="s">
        <v>4</v>
      </c>
      <c r="R680" s="28"/>
      <c r="S680" s="28" t="s">
        <v>4</v>
      </c>
      <c r="T680" s="28"/>
      <c r="U680" s="28" t="s">
        <v>4</v>
      </c>
      <c r="V680" s="28"/>
      <c r="W680" s="28" t="s">
        <v>4</v>
      </c>
      <c r="X680" s="28"/>
      <c r="Y680" s="28" t="s">
        <v>4</v>
      </c>
      <c r="Z680" s="10" t="str">
        <f>IF(AND('Section 8'!$L$4=No,OR($BG680=FALSE,$BH680=FALSE)),Tab_NotReq,
IF(AND($A680="",$B680="",$D680="",$F680="",$H680="",$J680="",$P680="",$X680="",$AB680="",$AC680=""),"",
IF(COUNTIF($AB680:$BC680,Incomplete)&gt;=1,Incomplete_or_multiple_errors&amp;": "&amp;INDEX($AB$2:$BC$4,1,MATCH(Incomplete,$AB680:$BC680,0)),Complete)))</f>
        <v/>
      </c>
      <c r="AA680" s="27"/>
      <c r="AB680" s="10" t="str">
        <f t="shared" si="305"/>
        <v/>
      </c>
      <c r="AC680" s="10" t="str">
        <f>IF($AC$1=No,"",
IF(OR(BG680=FALSE,BH680=FALSE),"",
IF(AND(SUMPRODUCT(--(BI680:BI$1003=TRUE))=0,SUMPRODUCT(--(BJ680:BJ$1003=TRUE))=0),"",Incomplete)))</f>
        <v/>
      </c>
      <c r="AD680" s="10" t="str">
        <f t="shared" si="306"/>
        <v/>
      </c>
      <c r="AE680" s="10"/>
      <c r="AF680" s="10" t="str" cm="1">
        <f t="array" ref="AF680">IF(AF$1=No,"",IF(ISBLANK($A680)=TRUE,"",
IF(SUMPRODUCT(--('Section 11'!$C$4:$C$337=$A680))=0,Incomplete,Complete)))</f>
        <v/>
      </c>
      <c r="AG680" s="10" t="str">
        <f t="shared" si="307"/>
        <v/>
      </c>
      <c r="AH680" s="10" t="str">
        <f t="shared" si="308"/>
        <v/>
      </c>
      <c r="AI680" s="10" t="str">
        <f t="shared" si="309"/>
        <v/>
      </c>
      <c r="AJ680" s="10" t="str">
        <f t="shared" si="310"/>
        <v/>
      </c>
      <c r="AK680" s="10" t="str">
        <f t="shared" si="311"/>
        <v/>
      </c>
      <c r="AL680" s="10" t="str">
        <f t="shared" si="312"/>
        <v/>
      </c>
      <c r="AM680" s="10" t="str">
        <f t="shared" si="313"/>
        <v/>
      </c>
      <c r="AN680" s="10" t="str">
        <f t="shared" si="314"/>
        <v/>
      </c>
      <c r="AO680" s="10" t="str">
        <f t="shared" si="315"/>
        <v/>
      </c>
      <c r="AP680" s="10" t="str">
        <f t="shared" si="316"/>
        <v/>
      </c>
      <c r="AQ680" s="10" t="str">
        <f t="shared" si="317"/>
        <v/>
      </c>
      <c r="AR680" s="10" t="str">
        <f t="shared" si="318"/>
        <v/>
      </c>
      <c r="AS680" s="10" t="str">
        <f t="shared" si="319"/>
        <v/>
      </c>
      <c r="AT680" s="10" t="str">
        <f t="shared" si="320"/>
        <v/>
      </c>
      <c r="AU680" s="10" t="str">
        <f t="shared" si="321"/>
        <v/>
      </c>
      <c r="AV680" s="10" t="str">
        <f t="shared" si="322"/>
        <v/>
      </c>
      <c r="AW680" s="10" t="str">
        <f t="shared" si="323"/>
        <v/>
      </c>
      <c r="AX680" s="10" t="str">
        <f t="shared" si="324"/>
        <v/>
      </c>
      <c r="AY680" s="10" t="str">
        <f t="shared" si="325"/>
        <v/>
      </c>
      <c r="AZ680" s="10" t="str">
        <f t="shared" si="326"/>
        <v/>
      </c>
      <c r="BA680" s="10" t="str">
        <f t="shared" si="327"/>
        <v/>
      </c>
      <c r="BB680" s="10" t="str">
        <f t="shared" si="328"/>
        <v/>
      </c>
      <c r="BC680" s="10" t="str">
        <f t="shared" si="329"/>
        <v/>
      </c>
      <c r="BD680" s="10"/>
      <c r="BE680" s="10" t="str">
        <f t="shared" si="330"/>
        <v/>
      </c>
      <c r="BG680" s="10" t="b">
        <f t="shared" si="333"/>
        <v>1</v>
      </c>
      <c r="BH680" s="10" t="b">
        <f t="shared" si="331"/>
        <v>1</v>
      </c>
      <c r="BI680" s="10" t="b">
        <f t="shared" si="334"/>
        <v>0</v>
      </c>
      <c r="BJ680" s="10" t="b">
        <f t="shared" si="332"/>
        <v>0</v>
      </c>
    </row>
    <row r="681" spans="1:62" x14ac:dyDescent="0.35">
      <c r="A681" s="51"/>
      <c r="B681" s="28"/>
      <c r="C681" s="28" t="s">
        <v>4</v>
      </c>
      <c r="D681" s="28"/>
      <c r="E681" s="28" t="s">
        <v>4</v>
      </c>
      <c r="F681" s="28"/>
      <c r="G681" s="51" t="s">
        <v>4</v>
      </c>
      <c r="H681" s="28"/>
      <c r="I681" s="28" t="s">
        <v>4</v>
      </c>
      <c r="J681" s="28"/>
      <c r="K681" s="28" t="s">
        <v>4</v>
      </c>
      <c r="L681" s="28" t="s">
        <v>454</v>
      </c>
      <c r="M681" s="28"/>
      <c r="N681" s="28"/>
      <c r="O681" s="28" t="s">
        <v>4</v>
      </c>
      <c r="P681" s="51"/>
      <c r="Q681" s="28" t="s">
        <v>4</v>
      </c>
      <c r="R681" s="28"/>
      <c r="S681" s="28" t="s">
        <v>4</v>
      </c>
      <c r="T681" s="28"/>
      <c r="U681" s="28" t="s">
        <v>4</v>
      </c>
      <c r="V681" s="28"/>
      <c r="W681" s="28" t="s">
        <v>4</v>
      </c>
      <c r="X681" s="28"/>
      <c r="Y681" s="28" t="s">
        <v>4</v>
      </c>
      <c r="Z681" s="10" t="str">
        <f>IF(AND('Section 8'!$L$4=No,OR($BG681=FALSE,$BH681=FALSE)),Tab_NotReq,
IF(AND($A681="",$B681="",$D681="",$F681="",$H681="",$J681="",$P681="",$X681="",$AB681="",$AC681=""),"",
IF(COUNTIF($AB681:$BC681,Incomplete)&gt;=1,Incomplete_or_multiple_errors&amp;": "&amp;INDEX($AB$2:$BC$4,1,MATCH(Incomplete,$AB681:$BC681,0)),Complete)))</f>
        <v/>
      </c>
      <c r="AA681" s="27"/>
      <c r="AB681" s="10" t="str">
        <f t="shared" si="305"/>
        <v/>
      </c>
      <c r="AC681" s="10" t="str">
        <f>IF($AC$1=No,"",
IF(OR(BG681=FALSE,BH681=FALSE),"",
IF(AND(SUMPRODUCT(--(BI681:BI$1003=TRUE))=0,SUMPRODUCT(--(BJ681:BJ$1003=TRUE))=0),"",Incomplete)))</f>
        <v/>
      </c>
      <c r="AD681" s="10" t="str">
        <f t="shared" si="306"/>
        <v/>
      </c>
      <c r="AE681" s="10"/>
      <c r="AF681" s="10" t="str" cm="1">
        <f t="array" ref="AF681">IF(AF$1=No,"",IF(ISBLANK($A681)=TRUE,"",
IF(SUMPRODUCT(--('Section 11'!$C$4:$C$337=$A681))=0,Incomplete,Complete)))</f>
        <v/>
      </c>
      <c r="AG681" s="10" t="str">
        <f t="shared" si="307"/>
        <v/>
      </c>
      <c r="AH681" s="10" t="str">
        <f t="shared" si="308"/>
        <v/>
      </c>
      <c r="AI681" s="10" t="str">
        <f t="shared" si="309"/>
        <v/>
      </c>
      <c r="AJ681" s="10" t="str">
        <f t="shared" si="310"/>
        <v/>
      </c>
      <c r="AK681" s="10" t="str">
        <f t="shared" si="311"/>
        <v/>
      </c>
      <c r="AL681" s="10" t="str">
        <f t="shared" si="312"/>
        <v/>
      </c>
      <c r="AM681" s="10" t="str">
        <f t="shared" si="313"/>
        <v/>
      </c>
      <c r="AN681" s="10" t="str">
        <f t="shared" si="314"/>
        <v/>
      </c>
      <c r="AO681" s="10" t="str">
        <f t="shared" si="315"/>
        <v/>
      </c>
      <c r="AP681" s="10" t="str">
        <f t="shared" si="316"/>
        <v/>
      </c>
      <c r="AQ681" s="10" t="str">
        <f t="shared" si="317"/>
        <v/>
      </c>
      <c r="AR681" s="10" t="str">
        <f t="shared" si="318"/>
        <v/>
      </c>
      <c r="AS681" s="10" t="str">
        <f t="shared" si="319"/>
        <v/>
      </c>
      <c r="AT681" s="10" t="str">
        <f t="shared" si="320"/>
        <v/>
      </c>
      <c r="AU681" s="10" t="str">
        <f t="shared" si="321"/>
        <v/>
      </c>
      <c r="AV681" s="10" t="str">
        <f t="shared" si="322"/>
        <v/>
      </c>
      <c r="AW681" s="10" t="str">
        <f t="shared" si="323"/>
        <v/>
      </c>
      <c r="AX681" s="10" t="str">
        <f t="shared" si="324"/>
        <v/>
      </c>
      <c r="AY681" s="10" t="str">
        <f t="shared" si="325"/>
        <v/>
      </c>
      <c r="AZ681" s="10" t="str">
        <f t="shared" si="326"/>
        <v/>
      </c>
      <c r="BA681" s="10" t="str">
        <f t="shared" si="327"/>
        <v/>
      </c>
      <c r="BB681" s="10" t="str">
        <f t="shared" si="328"/>
        <v/>
      </c>
      <c r="BC681" s="10" t="str">
        <f t="shared" si="329"/>
        <v/>
      </c>
      <c r="BD681" s="10"/>
      <c r="BE681" s="10" t="str">
        <f t="shared" si="330"/>
        <v/>
      </c>
      <c r="BG681" s="10" t="b">
        <f t="shared" si="333"/>
        <v>1</v>
      </c>
      <c r="BH681" s="10" t="b">
        <f t="shared" si="331"/>
        <v>1</v>
      </c>
      <c r="BI681" s="10" t="b">
        <f t="shared" si="334"/>
        <v>0</v>
      </c>
      <c r="BJ681" s="10" t="b">
        <f t="shared" si="332"/>
        <v>0</v>
      </c>
    </row>
    <row r="682" spans="1:62" x14ac:dyDescent="0.35">
      <c r="A682" s="51"/>
      <c r="B682" s="28"/>
      <c r="C682" s="28" t="s">
        <v>4</v>
      </c>
      <c r="D682" s="28"/>
      <c r="E682" s="28" t="s">
        <v>4</v>
      </c>
      <c r="F682" s="28"/>
      <c r="G682" s="51" t="s">
        <v>4</v>
      </c>
      <c r="H682" s="28"/>
      <c r="I682" s="28" t="s">
        <v>4</v>
      </c>
      <c r="J682" s="28"/>
      <c r="K682" s="28" t="s">
        <v>4</v>
      </c>
      <c r="L682" s="28" t="s">
        <v>454</v>
      </c>
      <c r="M682" s="28"/>
      <c r="N682" s="28"/>
      <c r="O682" s="28" t="s">
        <v>4</v>
      </c>
      <c r="P682" s="51"/>
      <c r="Q682" s="28" t="s">
        <v>4</v>
      </c>
      <c r="R682" s="28"/>
      <c r="S682" s="28" t="s">
        <v>4</v>
      </c>
      <c r="T682" s="28"/>
      <c r="U682" s="28" t="s">
        <v>4</v>
      </c>
      <c r="V682" s="28"/>
      <c r="W682" s="28" t="s">
        <v>4</v>
      </c>
      <c r="X682" s="28"/>
      <c r="Y682" s="28" t="s">
        <v>4</v>
      </c>
      <c r="Z682" s="10" t="str">
        <f>IF(AND('Section 8'!$L$4=No,OR($BG682=FALSE,$BH682=FALSE)),Tab_NotReq,
IF(AND($A682="",$B682="",$D682="",$F682="",$H682="",$J682="",$P682="",$X682="",$AB682="",$AC682=""),"",
IF(COUNTIF($AB682:$BC682,Incomplete)&gt;=1,Incomplete_or_multiple_errors&amp;": "&amp;INDEX($AB$2:$BC$4,1,MATCH(Incomplete,$AB682:$BC682,0)),Complete)))</f>
        <v/>
      </c>
      <c r="AA682" s="27"/>
      <c r="AB682" s="10" t="str">
        <f t="shared" si="305"/>
        <v/>
      </c>
      <c r="AC682" s="10" t="str">
        <f>IF($AC$1=No,"",
IF(OR(BG682=FALSE,BH682=FALSE),"",
IF(AND(SUMPRODUCT(--(BI682:BI$1003=TRUE))=0,SUMPRODUCT(--(BJ682:BJ$1003=TRUE))=0),"",Incomplete)))</f>
        <v/>
      </c>
      <c r="AD682" s="10" t="str">
        <f t="shared" si="306"/>
        <v/>
      </c>
      <c r="AE682" s="10"/>
      <c r="AF682" s="10" t="str" cm="1">
        <f t="array" ref="AF682">IF(AF$1=No,"",IF(ISBLANK($A682)=TRUE,"",
IF(SUMPRODUCT(--('Section 11'!$C$4:$C$337=$A682))=0,Incomplete,Complete)))</f>
        <v/>
      </c>
      <c r="AG682" s="10" t="str">
        <f t="shared" si="307"/>
        <v/>
      </c>
      <c r="AH682" s="10" t="str">
        <f t="shared" si="308"/>
        <v/>
      </c>
      <c r="AI682" s="10" t="str">
        <f t="shared" si="309"/>
        <v/>
      </c>
      <c r="AJ682" s="10" t="str">
        <f t="shared" si="310"/>
        <v/>
      </c>
      <c r="AK682" s="10" t="str">
        <f t="shared" si="311"/>
        <v/>
      </c>
      <c r="AL682" s="10" t="str">
        <f t="shared" si="312"/>
        <v/>
      </c>
      <c r="AM682" s="10" t="str">
        <f t="shared" si="313"/>
        <v/>
      </c>
      <c r="AN682" s="10" t="str">
        <f t="shared" si="314"/>
        <v/>
      </c>
      <c r="AO682" s="10" t="str">
        <f t="shared" si="315"/>
        <v/>
      </c>
      <c r="AP682" s="10" t="str">
        <f t="shared" si="316"/>
        <v/>
      </c>
      <c r="AQ682" s="10" t="str">
        <f t="shared" si="317"/>
        <v/>
      </c>
      <c r="AR682" s="10" t="str">
        <f t="shared" si="318"/>
        <v/>
      </c>
      <c r="AS682" s="10" t="str">
        <f t="shared" si="319"/>
        <v/>
      </c>
      <c r="AT682" s="10" t="str">
        <f t="shared" si="320"/>
        <v/>
      </c>
      <c r="AU682" s="10" t="str">
        <f t="shared" si="321"/>
        <v/>
      </c>
      <c r="AV682" s="10" t="str">
        <f t="shared" si="322"/>
        <v/>
      </c>
      <c r="AW682" s="10" t="str">
        <f t="shared" si="323"/>
        <v/>
      </c>
      <c r="AX682" s="10" t="str">
        <f t="shared" si="324"/>
        <v/>
      </c>
      <c r="AY682" s="10" t="str">
        <f t="shared" si="325"/>
        <v/>
      </c>
      <c r="AZ682" s="10" t="str">
        <f t="shared" si="326"/>
        <v/>
      </c>
      <c r="BA682" s="10" t="str">
        <f t="shared" si="327"/>
        <v/>
      </c>
      <c r="BB682" s="10" t="str">
        <f t="shared" si="328"/>
        <v/>
      </c>
      <c r="BC682" s="10" t="str">
        <f t="shared" si="329"/>
        <v/>
      </c>
      <c r="BD682" s="10"/>
      <c r="BE682" s="10" t="str">
        <f t="shared" si="330"/>
        <v/>
      </c>
      <c r="BG682" s="10" t="b">
        <f t="shared" si="333"/>
        <v>1</v>
      </c>
      <c r="BH682" s="10" t="b">
        <f t="shared" si="331"/>
        <v>1</v>
      </c>
      <c r="BI682" s="10" t="b">
        <f t="shared" si="334"/>
        <v>0</v>
      </c>
      <c r="BJ682" s="10" t="b">
        <f t="shared" si="332"/>
        <v>0</v>
      </c>
    </row>
    <row r="683" spans="1:62" x14ac:dyDescent="0.35">
      <c r="A683" s="51"/>
      <c r="B683" s="28"/>
      <c r="C683" s="28" t="s">
        <v>4</v>
      </c>
      <c r="D683" s="28"/>
      <c r="E683" s="28" t="s">
        <v>4</v>
      </c>
      <c r="F683" s="28"/>
      <c r="G683" s="51" t="s">
        <v>4</v>
      </c>
      <c r="H683" s="28"/>
      <c r="I683" s="28" t="s">
        <v>4</v>
      </c>
      <c r="J683" s="28"/>
      <c r="K683" s="28" t="s">
        <v>4</v>
      </c>
      <c r="L683" s="28" t="s">
        <v>454</v>
      </c>
      <c r="M683" s="28"/>
      <c r="N683" s="28"/>
      <c r="O683" s="28" t="s">
        <v>4</v>
      </c>
      <c r="P683" s="51"/>
      <c r="Q683" s="28" t="s">
        <v>4</v>
      </c>
      <c r="R683" s="28"/>
      <c r="S683" s="28" t="s">
        <v>4</v>
      </c>
      <c r="T683" s="28"/>
      <c r="U683" s="28" t="s">
        <v>4</v>
      </c>
      <c r="V683" s="28"/>
      <c r="W683" s="28" t="s">
        <v>4</v>
      </c>
      <c r="X683" s="28"/>
      <c r="Y683" s="28" t="s">
        <v>4</v>
      </c>
      <c r="Z683" s="10" t="str">
        <f>IF(AND('Section 8'!$L$4=No,OR($BG683=FALSE,$BH683=FALSE)),Tab_NotReq,
IF(AND($A683="",$B683="",$D683="",$F683="",$H683="",$J683="",$P683="",$X683="",$AB683="",$AC683=""),"",
IF(COUNTIF($AB683:$BC683,Incomplete)&gt;=1,Incomplete_or_multiple_errors&amp;": "&amp;INDEX($AB$2:$BC$4,1,MATCH(Incomplete,$AB683:$BC683,0)),Complete)))</f>
        <v/>
      </c>
      <c r="AA683" s="27"/>
      <c r="AB683" s="10" t="str">
        <f t="shared" si="305"/>
        <v/>
      </c>
      <c r="AC683" s="10" t="str">
        <f>IF($AC$1=No,"",
IF(OR(BG683=FALSE,BH683=FALSE),"",
IF(AND(SUMPRODUCT(--(BI683:BI$1003=TRUE))=0,SUMPRODUCT(--(BJ683:BJ$1003=TRUE))=0),"",Incomplete)))</f>
        <v/>
      </c>
      <c r="AD683" s="10" t="str">
        <f t="shared" si="306"/>
        <v/>
      </c>
      <c r="AE683" s="10"/>
      <c r="AF683" s="10" t="str" cm="1">
        <f t="array" ref="AF683">IF(AF$1=No,"",IF(ISBLANK($A683)=TRUE,"",
IF(SUMPRODUCT(--('Section 11'!$C$4:$C$337=$A683))=0,Incomplete,Complete)))</f>
        <v/>
      </c>
      <c r="AG683" s="10" t="str">
        <f t="shared" si="307"/>
        <v/>
      </c>
      <c r="AH683" s="10" t="str">
        <f t="shared" si="308"/>
        <v/>
      </c>
      <c r="AI683" s="10" t="str">
        <f t="shared" si="309"/>
        <v/>
      </c>
      <c r="AJ683" s="10" t="str">
        <f t="shared" si="310"/>
        <v/>
      </c>
      <c r="AK683" s="10" t="str">
        <f t="shared" si="311"/>
        <v/>
      </c>
      <c r="AL683" s="10" t="str">
        <f t="shared" si="312"/>
        <v/>
      </c>
      <c r="AM683" s="10" t="str">
        <f t="shared" si="313"/>
        <v/>
      </c>
      <c r="AN683" s="10" t="str">
        <f t="shared" si="314"/>
        <v/>
      </c>
      <c r="AO683" s="10" t="str">
        <f t="shared" si="315"/>
        <v/>
      </c>
      <c r="AP683" s="10" t="str">
        <f t="shared" si="316"/>
        <v/>
      </c>
      <c r="AQ683" s="10" t="str">
        <f t="shared" si="317"/>
        <v/>
      </c>
      <c r="AR683" s="10" t="str">
        <f t="shared" si="318"/>
        <v/>
      </c>
      <c r="AS683" s="10" t="str">
        <f t="shared" si="319"/>
        <v/>
      </c>
      <c r="AT683" s="10" t="str">
        <f t="shared" si="320"/>
        <v/>
      </c>
      <c r="AU683" s="10" t="str">
        <f t="shared" si="321"/>
        <v/>
      </c>
      <c r="AV683" s="10" t="str">
        <f t="shared" si="322"/>
        <v/>
      </c>
      <c r="AW683" s="10" t="str">
        <f t="shared" si="323"/>
        <v/>
      </c>
      <c r="AX683" s="10" t="str">
        <f t="shared" si="324"/>
        <v/>
      </c>
      <c r="AY683" s="10" t="str">
        <f t="shared" si="325"/>
        <v/>
      </c>
      <c r="AZ683" s="10" t="str">
        <f t="shared" si="326"/>
        <v/>
      </c>
      <c r="BA683" s="10" t="str">
        <f t="shared" si="327"/>
        <v/>
      </c>
      <c r="BB683" s="10" t="str">
        <f t="shared" si="328"/>
        <v/>
      </c>
      <c r="BC683" s="10" t="str">
        <f t="shared" si="329"/>
        <v/>
      </c>
      <c r="BD683" s="10"/>
      <c r="BE683" s="10" t="str">
        <f t="shared" si="330"/>
        <v/>
      </c>
      <c r="BG683" s="10" t="b">
        <f t="shared" si="333"/>
        <v>1</v>
      </c>
      <c r="BH683" s="10" t="b">
        <f t="shared" si="331"/>
        <v>1</v>
      </c>
      <c r="BI683" s="10" t="b">
        <f t="shared" si="334"/>
        <v>0</v>
      </c>
      <c r="BJ683" s="10" t="b">
        <f t="shared" si="332"/>
        <v>0</v>
      </c>
    </row>
    <row r="684" spans="1:62" x14ac:dyDescent="0.35">
      <c r="A684" s="51"/>
      <c r="B684" s="28"/>
      <c r="C684" s="28" t="s">
        <v>4</v>
      </c>
      <c r="D684" s="28"/>
      <c r="E684" s="28" t="s">
        <v>4</v>
      </c>
      <c r="F684" s="28"/>
      <c r="G684" s="51" t="s">
        <v>4</v>
      </c>
      <c r="H684" s="28"/>
      <c r="I684" s="28" t="s">
        <v>4</v>
      </c>
      <c r="J684" s="28"/>
      <c r="K684" s="28" t="s">
        <v>4</v>
      </c>
      <c r="L684" s="28" t="s">
        <v>454</v>
      </c>
      <c r="M684" s="28"/>
      <c r="N684" s="28"/>
      <c r="O684" s="28" t="s">
        <v>4</v>
      </c>
      <c r="P684" s="51"/>
      <c r="Q684" s="28" t="s">
        <v>4</v>
      </c>
      <c r="R684" s="28"/>
      <c r="S684" s="28" t="s">
        <v>4</v>
      </c>
      <c r="T684" s="28"/>
      <c r="U684" s="28" t="s">
        <v>4</v>
      </c>
      <c r="V684" s="28"/>
      <c r="W684" s="28" t="s">
        <v>4</v>
      </c>
      <c r="X684" s="28"/>
      <c r="Y684" s="28" t="s">
        <v>4</v>
      </c>
      <c r="Z684" s="10" t="str">
        <f>IF(AND('Section 8'!$L$4=No,OR($BG684=FALSE,$BH684=FALSE)),Tab_NotReq,
IF(AND($A684="",$B684="",$D684="",$F684="",$H684="",$J684="",$P684="",$X684="",$AB684="",$AC684=""),"",
IF(COUNTIF($AB684:$BC684,Incomplete)&gt;=1,Incomplete_or_multiple_errors&amp;": "&amp;INDEX($AB$2:$BC$4,1,MATCH(Incomplete,$AB684:$BC684,0)),Complete)))</f>
        <v/>
      </c>
      <c r="AA684" s="27"/>
      <c r="AB684" s="10" t="str">
        <f t="shared" si="305"/>
        <v/>
      </c>
      <c r="AC684" s="10" t="str">
        <f>IF($AC$1=No,"",
IF(OR(BG684=FALSE,BH684=FALSE),"",
IF(AND(SUMPRODUCT(--(BI684:BI$1003=TRUE))=0,SUMPRODUCT(--(BJ684:BJ$1003=TRUE))=0),"",Incomplete)))</f>
        <v/>
      </c>
      <c r="AD684" s="10" t="str">
        <f t="shared" si="306"/>
        <v/>
      </c>
      <c r="AE684" s="10"/>
      <c r="AF684" s="10" t="str" cm="1">
        <f t="array" ref="AF684">IF(AF$1=No,"",IF(ISBLANK($A684)=TRUE,"",
IF(SUMPRODUCT(--('Section 11'!$C$4:$C$337=$A684))=0,Incomplete,Complete)))</f>
        <v/>
      </c>
      <c r="AG684" s="10" t="str">
        <f t="shared" si="307"/>
        <v/>
      </c>
      <c r="AH684" s="10" t="str">
        <f t="shared" si="308"/>
        <v/>
      </c>
      <c r="AI684" s="10" t="str">
        <f t="shared" si="309"/>
        <v/>
      </c>
      <c r="AJ684" s="10" t="str">
        <f t="shared" si="310"/>
        <v/>
      </c>
      <c r="AK684" s="10" t="str">
        <f t="shared" si="311"/>
        <v/>
      </c>
      <c r="AL684" s="10" t="str">
        <f t="shared" si="312"/>
        <v/>
      </c>
      <c r="AM684" s="10" t="str">
        <f t="shared" si="313"/>
        <v/>
      </c>
      <c r="AN684" s="10" t="str">
        <f t="shared" si="314"/>
        <v/>
      </c>
      <c r="AO684" s="10" t="str">
        <f t="shared" si="315"/>
        <v/>
      </c>
      <c r="AP684" s="10" t="str">
        <f t="shared" si="316"/>
        <v/>
      </c>
      <c r="AQ684" s="10" t="str">
        <f t="shared" si="317"/>
        <v/>
      </c>
      <c r="AR684" s="10" t="str">
        <f t="shared" si="318"/>
        <v/>
      </c>
      <c r="AS684" s="10" t="str">
        <f t="shared" si="319"/>
        <v/>
      </c>
      <c r="AT684" s="10" t="str">
        <f t="shared" si="320"/>
        <v/>
      </c>
      <c r="AU684" s="10" t="str">
        <f t="shared" si="321"/>
        <v/>
      </c>
      <c r="AV684" s="10" t="str">
        <f t="shared" si="322"/>
        <v/>
      </c>
      <c r="AW684" s="10" t="str">
        <f t="shared" si="323"/>
        <v/>
      </c>
      <c r="AX684" s="10" t="str">
        <f t="shared" si="324"/>
        <v/>
      </c>
      <c r="AY684" s="10" t="str">
        <f t="shared" si="325"/>
        <v/>
      </c>
      <c r="AZ684" s="10" t="str">
        <f t="shared" si="326"/>
        <v/>
      </c>
      <c r="BA684" s="10" t="str">
        <f t="shared" si="327"/>
        <v/>
      </c>
      <c r="BB684" s="10" t="str">
        <f t="shared" si="328"/>
        <v/>
      </c>
      <c r="BC684" s="10" t="str">
        <f t="shared" si="329"/>
        <v/>
      </c>
      <c r="BD684" s="10"/>
      <c r="BE684" s="10" t="str">
        <f t="shared" si="330"/>
        <v/>
      </c>
      <c r="BG684" s="10" t="b">
        <f t="shared" si="333"/>
        <v>1</v>
      </c>
      <c r="BH684" s="10" t="b">
        <f t="shared" si="331"/>
        <v>1</v>
      </c>
      <c r="BI684" s="10" t="b">
        <f t="shared" si="334"/>
        <v>0</v>
      </c>
      <c r="BJ684" s="10" t="b">
        <f t="shared" si="332"/>
        <v>0</v>
      </c>
    </row>
    <row r="685" spans="1:62" x14ac:dyDescent="0.35">
      <c r="A685" s="51"/>
      <c r="B685" s="28"/>
      <c r="C685" s="28" t="s">
        <v>4</v>
      </c>
      <c r="D685" s="28"/>
      <c r="E685" s="28" t="s">
        <v>4</v>
      </c>
      <c r="F685" s="28"/>
      <c r="G685" s="51" t="s">
        <v>4</v>
      </c>
      <c r="H685" s="28"/>
      <c r="I685" s="28" t="s">
        <v>4</v>
      </c>
      <c r="J685" s="28"/>
      <c r="K685" s="28" t="s">
        <v>4</v>
      </c>
      <c r="L685" s="28" t="s">
        <v>454</v>
      </c>
      <c r="M685" s="28"/>
      <c r="N685" s="28"/>
      <c r="O685" s="28" t="s">
        <v>4</v>
      </c>
      <c r="P685" s="51"/>
      <c r="Q685" s="28" t="s">
        <v>4</v>
      </c>
      <c r="R685" s="28"/>
      <c r="S685" s="28" t="s">
        <v>4</v>
      </c>
      <c r="T685" s="28"/>
      <c r="U685" s="28" t="s">
        <v>4</v>
      </c>
      <c r="V685" s="28"/>
      <c r="W685" s="28" t="s">
        <v>4</v>
      </c>
      <c r="X685" s="28"/>
      <c r="Y685" s="28" t="s">
        <v>4</v>
      </c>
      <c r="Z685" s="10" t="str">
        <f>IF(AND('Section 8'!$L$4=No,OR($BG685=FALSE,$BH685=FALSE)),Tab_NotReq,
IF(AND($A685="",$B685="",$D685="",$F685="",$H685="",$J685="",$P685="",$X685="",$AB685="",$AC685=""),"",
IF(COUNTIF($AB685:$BC685,Incomplete)&gt;=1,Incomplete_or_multiple_errors&amp;": "&amp;INDEX($AB$2:$BC$4,1,MATCH(Incomplete,$AB685:$BC685,0)),Complete)))</f>
        <v/>
      </c>
      <c r="AA685" s="27"/>
      <c r="AB685" s="10" t="str">
        <f t="shared" si="305"/>
        <v/>
      </c>
      <c r="AC685" s="10" t="str">
        <f>IF($AC$1=No,"",
IF(OR(BG685=FALSE,BH685=FALSE),"",
IF(AND(SUMPRODUCT(--(BI685:BI$1003=TRUE))=0,SUMPRODUCT(--(BJ685:BJ$1003=TRUE))=0),"",Incomplete)))</f>
        <v/>
      </c>
      <c r="AD685" s="10" t="str">
        <f t="shared" si="306"/>
        <v/>
      </c>
      <c r="AE685" s="10"/>
      <c r="AF685" s="10" t="str" cm="1">
        <f t="array" ref="AF685">IF(AF$1=No,"",IF(ISBLANK($A685)=TRUE,"",
IF(SUMPRODUCT(--('Section 11'!$C$4:$C$337=$A685))=0,Incomplete,Complete)))</f>
        <v/>
      </c>
      <c r="AG685" s="10" t="str">
        <f t="shared" si="307"/>
        <v/>
      </c>
      <c r="AH685" s="10" t="str">
        <f t="shared" si="308"/>
        <v/>
      </c>
      <c r="AI685" s="10" t="str">
        <f t="shared" si="309"/>
        <v/>
      </c>
      <c r="AJ685" s="10" t="str">
        <f t="shared" si="310"/>
        <v/>
      </c>
      <c r="AK685" s="10" t="str">
        <f t="shared" si="311"/>
        <v/>
      </c>
      <c r="AL685" s="10" t="str">
        <f t="shared" si="312"/>
        <v/>
      </c>
      <c r="AM685" s="10" t="str">
        <f t="shared" si="313"/>
        <v/>
      </c>
      <c r="AN685" s="10" t="str">
        <f t="shared" si="314"/>
        <v/>
      </c>
      <c r="AO685" s="10" t="str">
        <f t="shared" si="315"/>
        <v/>
      </c>
      <c r="AP685" s="10" t="str">
        <f t="shared" si="316"/>
        <v/>
      </c>
      <c r="AQ685" s="10" t="str">
        <f t="shared" si="317"/>
        <v/>
      </c>
      <c r="AR685" s="10" t="str">
        <f t="shared" si="318"/>
        <v/>
      </c>
      <c r="AS685" s="10" t="str">
        <f t="shared" si="319"/>
        <v/>
      </c>
      <c r="AT685" s="10" t="str">
        <f t="shared" si="320"/>
        <v/>
      </c>
      <c r="AU685" s="10" t="str">
        <f t="shared" si="321"/>
        <v/>
      </c>
      <c r="AV685" s="10" t="str">
        <f t="shared" si="322"/>
        <v/>
      </c>
      <c r="AW685" s="10" t="str">
        <f t="shared" si="323"/>
        <v/>
      </c>
      <c r="AX685" s="10" t="str">
        <f t="shared" si="324"/>
        <v/>
      </c>
      <c r="AY685" s="10" t="str">
        <f t="shared" si="325"/>
        <v/>
      </c>
      <c r="AZ685" s="10" t="str">
        <f t="shared" si="326"/>
        <v/>
      </c>
      <c r="BA685" s="10" t="str">
        <f t="shared" si="327"/>
        <v/>
      </c>
      <c r="BB685" s="10" t="str">
        <f t="shared" si="328"/>
        <v/>
      </c>
      <c r="BC685" s="10" t="str">
        <f t="shared" si="329"/>
        <v/>
      </c>
      <c r="BD685" s="10"/>
      <c r="BE685" s="10" t="str">
        <f t="shared" si="330"/>
        <v/>
      </c>
      <c r="BG685" s="10" t="b">
        <f t="shared" si="333"/>
        <v>1</v>
      </c>
      <c r="BH685" s="10" t="b">
        <f t="shared" si="331"/>
        <v>1</v>
      </c>
      <c r="BI685" s="10" t="b">
        <f t="shared" si="334"/>
        <v>0</v>
      </c>
      <c r="BJ685" s="10" t="b">
        <f t="shared" si="332"/>
        <v>0</v>
      </c>
    </row>
    <row r="686" spans="1:62" x14ac:dyDescent="0.35">
      <c r="A686" s="51"/>
      <c r="B686" s="28"/>
      <c r="C686" s="28" t="s">
        <v>4</v>
      </c>
      <c r="D686" s="28"/>
      <c r="E686" s="28" t="s">
        <v>4</v>
      </c>
      <c r="F686" s="28"/>
      <c r="G686" s="51" t="s">
        <v>4</v>
      </c>
      <c r="H686" s="28"/>
      <c r="I686" s="28" t="s">
        <v>4</v>
      </c>
      <c r="J686" s="28"/>
      <c r="K686" s="28" t="s">
        <v>4</v>
      </c>
      <c r="L686" s="28" t="s">
        <v>454</v>
      </c>
      <c r="M686" s="28"/>
      <c r="N686" s="28"/>
      <c r="O686" s="28" t="s">
        <v>4</v>
      </c>
      <c r="P686" s="51"/>
      <c r="Q686" s="28" t="s">
        <v>4</v>
      </c>
      <c r="R686" s="28"/>
      <c r="S686" s="28" t="s">
        <v>4</v>
      </c>
      <c r="T686" s="28"/>
      <c r="U686" s="28" t="s">
        <v>4</v>
      </c>
      <c r="V686" s="28"/>
      <c r="W686" s="28" t="s">
        <v>4</v>
      </c>
      <c r="X686" s="28"/>
      <c r="Y686" s="28" t="s">
        <v>4</v>
      </c>
      <c r="Z686" s="10" t="str">
        <f>IF(AND('Section 8'!$L$4=No,OR($BG686=FALSE,$BH686=FALSE)),Tab_NotReq,
IF(AND($A686="",$B686="",$D686="",$F686="",$H686="",$J686="",$P686="",$X686="",$AB686="",$AC686=""),"",
IF(COUNTIF($AB686:$BC686,Incomplete)&gt;=1,Incomplete_or_multiple_errors&amp;": "&amp;INDEX($AB$2:$BC$4,1,MATCH(Incomplete,$AB686:$BC686,0)),Complete)))</f>
        <v/>
      </c>
      <c r="AA686" s="27"/>
      <c r="AB686" s="10" t="str">
        <f t="shared" si="305"/>
        <v/>
      </c>
      <c r="AC686" s="10" t="str">
        <f>IF($AC$1=No,"",
IF(OR(BG686=FALSE,BH686=FALSE),"",
IF(AND(SUMPRODUCT(--(BI686:BI$1003=TRUE))=0,SUMPRODUCT(--(BJ686:BJ$1003=TRUE))=0),"",Incomplete)))</f>
        <v/>
      </c>
      <c r="AD686" s="10" t="str">
        <f t="shared" si="306"/>
        <v/>
      </c>
      <c r="AE686" s="10"/>
      <c r="AF686" s="10" t="str" cm="1">
        <f t="array" ref="AF686">IF(AF$1=No,"",IF(ISBLANK($A686)=TRUE,"",
IF(SUMPRODUCT(--('Section 11'!$C$4:$C$337=$A686))=0,Incomplete,Complete)))</f>
        <v/>
      </c>
      <c r="AG686" s="10" t="str">
        <f t="shared" si="307"/>
        <v/>
      </c>
      <c r="AH686" s="10" t="str">
        <f t="shared" si="308"/>
        <v/>
      </c>
      <c r="AI686" s="10" t="str">
        <f t="shared" si="309"/>
        <v/>
      </c>
      <c r="AJ686" s="10" t="str">
        <f t="shared" si="310"/>
        <v/>
      </c>
      <c r="AK686" s="10" t="str">
        <f t="shared" si="311"/>
        <v/>
      </c>
      <c r="AL686" s="10" t="str">
        <f t="shared" si="312"/>
        <v/>
      </c>
      <c r="AM686" s="10" t="str">
        <f t="shared" si="313"/>
        <v/>
      </c>
      <c r="AN686" s="10" t="str">
        <f t="shared" si="314"/>
        <v/>
      </c>
      <c r="AO686" s="10" t="str">
        <f t="shared" si="315"/>
        <v/>
      </c>
      <c r="AP686" s="10" t="str">
        <f t="shared" si="316"/>
        <v/>
      </c>
      <c r="AQ686" s="10" t="str">
        <f t="shared" si="317"/>
        <v/>
      </c>
      <c r="AR686" s="10" t="str">
        <f t="shared" si="318"/>
        <v/>
      </c>
      <c r="AS686" s="10" t="str">
        <f t="shared" si="319"/>
        <v/>
      </c>
      <c r="AT686" s="10" t="str">
        <f t="shared" si="320"/>
        <v/>
      </c>
      <c r="AU686" s="10" t="str">
        <f t="shared" si="321"/>
        <v/>
      </c>
      <c r="AV686" s="10" t="str">
        <f t="shared" si="322"/>
        <v/>
      </c>
      <c r="AW686" s="10" t="str">
        <f t="shared" si="323"/>
        <v/>
      </c>
      <c r="AX686" s="10" t="str">
        <f t="shared" si="324"/>
        <v/>
      </c>
      <c r="AY686" s="10" t="str">
        <f t="shared" si="325"/>
        <v/>
      </c>
      <c r="AZ686" s="10" t="str">
        <f t="shared" si="326"/>
        <v/>
      </c>
      <c r="BA686" s="10" t="str">
        <f t="shared" si="327"/>
        <v/>
      </c>
      <c r="BB686" s="10" t="str">
        <f t="shared" si="328"/>
        <v/>
      </c>
      <c r="BC686" s="10" t="str">
        <f t="shared" si="329"/>
        <v/>
      </c>
      <c r="BD686" s="10"/>
      <c r="BE686" s="10" t="str">
        <f t="shared" si="330"/>
        <v/>
      </c>
      <c r="BG686" s="10" t="b">
        <f t="shared" si="333"/>
        <v>1</v>
      </c>
      <c r="BH686" s="10" t="b">
        <f t="shared" si="331"/>
        <v>1</v>
      </c>
      <c r="BI686" s="10" t="b">
        <f t="shared" si="334"/>
        <v>0</v>
      </c>
      <c r="BJ686" s="10" t="b">
        <f t="shared" si="332"/>
        <v>0</v>
      </c>
    </row>
    <row r="687" spans="1:62" x14ac:dyDescent="0.35">
      <c r="A687" s="51"/>
      <c r="B687" s="28"/>
      <c r="C687" s="28" t="s">
        <v>4</v>
      </c>
      <c r="D687" s="28"/>
      <c r="E687" s="28" t="s">
        <v>4</v>
      </c>
      <c r="F687" s="28"/>
      <c r="G687" s="51" t="s">
        <v>4</v>
      </c>
      <c r="H687" s="28"/>
      <c r="I687" s="28" t="s">
        <v>4</v>
      </c>
      <c r="J687" s="28"/>
      <c r="K687" s="28" t="s">
        <v>4</v>
      </c>
      <c r="L687" s="28" t="s">
        <v>454</v>
      </c>
      <c r="M687" s="28"/>
      <c r="N687" s="28"/>
      <c r="O687" s="28" t="s">
        <v>4</v>
      </c>
      <c r="P687" s="51"/>
      <c r="Q687" s="28" t="s">
        <v>4</v>
      </c>
      <c r="R687" s="28"/>
      <c r="S687" s="28" t="s">
        <v>4</v>
      </c>
      <c r="T687" s="28"/>
      <c r="U687" s="28" t="s">
        <v>4</v>
      </c>
      <c r="V687" s="28"/>
      <c r="W687" s="28" t="s">
        <v>4</v>
      </c>
      <c r="X687" s="28"/>
      <c r="Y687" s="28" t="s">
        <v>4</v>
      </c>
      <c r="Z687" s="10" t="str">
        <f>IF(AND('Section 8'!$L$4=No,OR($BG687=FALSE,$BH687=FALSE)),Tab_NotReq,
IF(AND($A687="",$B687="",$D687="",$F687="",$H687="",$J687="",$P687="",$X687="",$AB687="",$AC687=""),"",
IF(COUNTIF($AB687:$BC687,Incomplete)&gt;=1,Incomplete_or_multiple_errors&amp;": "&amp;INDEX($AB$2:$BC$4,1,MATCH(Incomplete,$AB687:$BC687,0)),Complete)))</f>
        <v/>
      </c>
      <c r="AA687" s="27"/>
      <c r="AB687" s="10" t="str">
        <f t="shared" si="305"/>
        <v/>
      </c>
      <c r="AC687" s="10" t="str">
        <f>IF($AC$1=No,"",
IF(OR(BG687=FALSE,BH687=FALSE),"",
IF(AND(SUMPRODUCT(--(BI687:BI$1003=TRUE))=0,SUMPRODUCT(--(BJ687:BJ$1003=TRUE))=0),"",Incomplete)))</f>
        <v/>
      </c>
      <c r="AD687" s="10" t="str">
        <f t="shared" si="306"/>
        <v/>
      </c>
      <c r="AE687" s="10"/>
      <c r="AF687" s="10" t="str" cm="1">
        <f t="array" ref="AF687">IF(AF$1=No,"",IF(ISBLANK($A687)=TRUE,"",
IF(SUMPRODUCT(--('Section 11'!$C$4:$C$337=$A687))=0,Incomplete,Complete)))</f>
        <v/>
      </c>
      <c r="AG687" s="10" t="str">
        <f t="shared" si="307"/>
        <v/>
      </c>
      <c r="AH687" s="10" t="str">
        <f t="shared" si="308"/>
        <v/>
      </c>
      <c r="AI687" s="10" t="str">
        <f t="shared" si="309"/>
        <v/>
      </c>
      <c r="AJ687" s="10" t="str">
        <f t="shared" si="310"/>
        <v/>
      </c>
      <c r="AK687" s="10" t="str">
        <f t="shared" si="311"/>
        <v/>
      </c>
      <c r="AL687" s="10" t="str">
        <f t="shared" si="312"/>
        <v/>
      </c>
      <c r="AM687" s="10" t="str">
        <f t="shared" si="313"/>
        <v/>
      </c>
      <c r="AN687" s="10" t="str">
        <f t="shared" si="314"/>
        <v/>
      </c>
      <c r="AO687" s="10" t="str">
        <f t="shared" si="315"/>
        <v/>
      </c>
      <c r="AP687" s="10" t="str">
        <f t="shared" si="316"/>
        <v/>
      </c>
      <c r="AQ687" s="10" t="str">
        <f t="shared" si="317"/>
        <v/>
      </c>
      <c r="AR687" s="10" t="str">
        <f t="shared" si="318"/>
        <v/>
      </c>
      <c r="AS687" s="10" t="str">
        <f t="shared" si="319"/>
        <v/>
      </c>
      <c r="AT687" s="10" t="str">
        <f t="shared" si="320"/>
        <v/>
      </c>
      <c r="AU687" s="10" t="str">
        <f t="shared" si="321"/>
        <v/>
      </c>
      <c r="AV687" s="10" t="str">
        <f t="shared" si="322"/>
        <v/>
      </c>
      <c r="AW687" s="10" t="str">
        <f t="shared" si="323"/>
        <v/>
      </c>
      <c r="AX687" s="10" t="str">
        <f t="shared" si="324"/>
        <v/>
      </c>
      <c r="AY687" s="10" t="str">
        <f t="shared" si="325"/>
        <v/>
      </c>
      <c r="AZ687" s="10" t="str">
        <f t="shared" si="326"/>
        <v/>
      </c>
      <c r="BA687" s="10" t="str">
        <f t="shared" si="327"/>
        <v/>
      </c>
      <c r="BB687" s="10" t="str">
        <f t="shared" si="328"/>
        <v/>
      </c>
      <c r="BC687" s="10" t="str">
        <f t="shared" si="329"/>
        <v/>
      </c>
      <c r="BD687" s="10"/>
      <c r="BE687" s="10" t="str">
        <f t="shared" si="330"/>
        <v/>
      </c>
      <c r="BG687" s="10" t="b">
        <f t="shared" si="333"/>
        <v>1</v>
      </c>
      <c r="BH687" s="10" t="b">
        <f t="shared" si="331"/>
        <v>1</v>
      </c>
      <c r="BI687" s="10" t="b">
        <f t="shared" si="334"/>
        <v>0</v>
      </c>
      <c r="BJ687" s="10" t="b">
        <f t="shared" si="332"/>
        <v>0</v>
      </c>
    </row>
    <row r="688" spans="1:62" x14ac:dyDescent="0.35">
      <c r="A688" s="51"/>
      <c r="B688" s="28"/>
      <c r="C688" s="28" t="s">
        <v>4</v>
      </c>
      <c r="D688" s="28"/>
      <c r="E688" s="28" t="s">
        <v>4</v>
      </c>
      <c r="F688" s="28"/>
      <c r="G688" s="51" t="s">
        <v>4</v>
      </c>
      <c r="H688" s="28"/>
      <c r="I688" s="28" t="s">
        <v>4</v>
      </c>
      <c r="J688" s="28"/>
      <c r="K688" s="28" t="s">
        <v>4</v>
      </c>
      <c r="L688" s="28" t="s">
        <v>454</v>
      </c>
      <c r="M688" s="28"/>
      <c r="N688" s="28"/>
      <c r="O688" s="28" t="s">
        <v>4</v>
      </c>
      <c r="P688" s="51"/>
      <c r="Q688" s="28" t="s">
        <v>4</v>
      </c>
      <c r="R688" s="28"/>
      <c r="S688" s="28" t="s">
        <v>4</v>
      </c>
      <c r="T688" s="28"/>
      <c r="U688" s="28" t="s">
        <v>4</v>
      </c>
      <c r="V688" s="28"/>
      <c r="W688" s="28" t="s">
        <v>4</v>
      </c>
      <c r="X688" s="28"/>
      <c r="Y688" s="28" t="s">
        <v>4</v>
      </c>
      <c r="Z688" s="10" t="str">
        <f>IF(AND('Section 8'!$L$4=No,OR($BG688=FALSE,$BH688=FALSE)),Tab_NotReq,
IF(AND($A688="",$B688="",$D688="",$F688="",$H688="",$J688="",$P688="",$X688="",$AB688="",$AC688=""),"",
IF(COUNTIF($AB688:$BC688,Incomplete)&gt;=1,Incomplete_or_multiple_errors&amp;": "&amp;INDEX($AB$2:$BC$4,1,MATCH(Incomplete,$AB688:$BC688,0)),Complete)))</f>
        <v/>
      </c>
      <c r="AA688" s="27"/>
      <c r="AB688" s="10" t="str">
        <f t="shared" si="305"/>
        <v/>
      </c>
      <c r="AC688" s="10" t="str">
        <f>IF($AC$1=No,"",
IF(OR(BG688=FALSE,BH688=FALSE),"",
IF(AND(SUMPRODUCT(--(BI688:BI$1003=TRUE))=0,SUMPRODUCT(--(BJ688:BJ$1003=TRUE))=0),"",Incomplete)))</f>
        <v/>
      </c>
      <c r="AD688" s="10" t="str">
        <f t="shared" si="306"/>
        <v/>
      </c>
      <c r="AE688" s="10"/>
      <c r="AF688" s="10" t="str" cm="1">
        <f t="array" ref="AF688">IF(AF$1=No,"",IF(ISBLANK($A688)=TRUE,"",
IF(SUMPRODUCT(--('Section 11'!$C$4:$C$337=$A688))=0,Incomplete,Complete)))</f>
        <v/>
      </c>
      <c r="AG688" s="10" t="str">
        <f t="shared" si="307"/>
        <v/>
      </c>
      <c r="AH688" s="10" t="str">
        <f t="shared" si="308"/>
        <v/>
      </c>
      <c r="AI688" s="10" t="str">
        <f t="shared" si="309"/>
        <v/>
      </c>
      <c r="AJ688" s="10" t="str">
        <f t="shared" si="310"/>
        <v/>
      </c>
      <c r="AK688" s="10" t="str">
        <f t="shared" si="311"/>
        <v/>
      </c>
      <c r="AL688" s="10" t="str">
        <f t="shared" si="312"/>
        <v/>
      </c>
      <c r="AM688" s="10" t="str">
        <f t="shared" si="313"/>
        <v/>
      </c>
      <c r="AN688" s="10" t="str">
        <f t="shared" si="314"/>
        <v/>
      </c>
      <c r="AO688" s="10" t="str">
        <f t="shared" si="315"/>
        <v/>
      </c>
      <c r="AP688" s="10" t="str">
        <f t="shared" si="316"/>
        <v/>
      </c>
      <c r="AQ688" s="10" t="str">
        <f t="shared" si="317"/>
        <v/>
      </c>
      <c r="AR688" s="10" t="str">
        <f t="shared" si="318"/>
        <v/>
      </c>
      <c r="AS688" s="10" t="str">
        <f t="shared" si="319"/>
        <v/>
      </c>
      <c r="AT688" s="10" t="str">
        <f t="shared" si="320"/>
        <v/>
      </c>
      <c r="AU688" s="10" t="str">
        <f t="shared" si="321"/>
        <v/>
      </c>
      <c r="AV688" s="10" t="str">
        <f t="shared" si="322"/>
        <v/>
      </c>
      <c r="AW688" s="10" t="str">
        <f t="shared" si="323"/>
        <v/>
      </c>
      <c r="AX688" s="10" t="str">
        <f t="shared" si="324"/>
        <v/>
      </c>
      <c r="AY688" s="10" t="str">
        <f t="shared" si="325"/>
        <v/>
      </c>
      <c r="AZ688" s="10" t="str">
        <f t="shared" si="326"/>
        <v/>
      </c>
      <c r="BA688" s="10" t="str">
        <f t="shared" si="327"/>
        <v/>
      </c>
      <c r="BB688" s="10" t="str">
        <f t="shared" si="328"/>
        <v/>
      </c>
      <c r="BC688" s="10" t="str">
        <f t="shared" si="329"/>
        <v/>
      </c>
      <c r="BD688" s="10"/>
      <c r="BE688" s="10" t="str">
        <f t="shared" si="330"/>
        <v/>
      </c>
      <c r="BG688" s="10" t="b">
        <f t="shared" si="333"/>
        <v>1</v>
      </c>
      <c r="BH688" s="10" t="b">
        <f t="shared" si="331"/>
        <v>1</v>
      </c>
      <c r="BI688" s="10" t="b">
        <f t="shared" si="334"/>
        <v>0</v>
      </c>
      <c r="BJ688" s="10" t="b">
        <f t="shared" si="332"/>
        <v>0</v>
      </c>
    </row>
    <row r="689" spans="1:62" x14ac:dyDescent="0.35">
      <c r="A689" s="51"/>
      <c r="B689" s="28"/>
      <c r="C689" s="28" t="s">
        <v>4</v>
      </c>
      <c r="D689" s="28"/>
      <c r="E689" s="28" t="s">
        <v>4</v>
      </c>
      <c r="F689" s="28"/>
      <c r="G689" s="51" t="s">
        <v>4</v>
      </c>
      <c r="H689" s="28"/>
      <c r="I689" s="28" t="s">
        <v>4</v>
      </c>
      <c r="J689" s="28"/>
      <c r="K689" s="28" t="s">
        <v>4</v>
      </c>
      <c r="L689" s="28" t="s">
        <v>454</v>
      </c>
      <c r="M689" s="28"/>
      <c r="N689" s="28"/>
      <c r="O689" s="28" t="s">
        <v>4</v>
      </c>
      <c r="P689" s="51"/>
      <c r="Q689" s="28" t="s">
        <v>4</v>
      </c>
      <c r="R689" s="28"/>
      <c r="S689" s="28" t="s">
        <v>4</v>
      </c>
      <c r="T689" s="28"/>
      <c r="U689" s="28" t="s">
        <v>4</v>
      </c>
      <c r="V689" s="28"/>
      <c r="W689" s="28" t="s">
        <v>4</v>
      </c>
      <c r="X689" s="28"/>
      <c r="Y689" s="28" t="s">
        <v>4</v>
      </c>
      <c r="Z689" s="10" t="str">
        <f>IF(AND('Section 8'!$L$4=No,OR($BG689=FALSE,$BH689=FALSE)),Tab_NotReq,
IF(AND($A689="",$B689="",$D689="",$F689="",$H689="",$J689="",$P689="",$X689="",$AB689="",$AC689=""),"",
IF(COUNTIF($AB689:$BC689,Incomplete)&gt;=1,Incomplete_or_multiple_errors&amp;": "&amp;INDEX($AB$2:$BC$4,1,MATCH(Incomplete,$AB689:$BC689,0)),Complete)))</f>
        <v/>
      </c>
      <c r="AA689" s="27"/>
      <c r="AB689" s="10" t="str">
        <f t="shared" si="305"/>
        <v/>
      </c>
      <c r="AC689" s="10" t="str">
        <f>IF($AC$1=No,"",
IF(OR(BG689=FALSE,BH689=FALSE),"",
IF(AND(SUMPRODUCT(--(BI689:BI$1003=TRUE))=0,SUMPRODUCT(--(BJ689:BJ$1003=TRUE))=0),"",Incomplete)))</f>
        <v/>
      </c>
      <c r="AD689" s="10" t="str">
        <f t="shared" si="306"/>
        <v/>
      </c>
      <c r="AE689" s="10"/>
      <c r="AF689" s="10" t="str" cm="1">
        <f t="array" ref="AF689">IF(AF$1=No,"",IF(ISBLANK($A689)=TRUE,"",
IF(SUMPRODUCT(--('Section 11'!$C$4:$C$337=$A689))=0,Incomplete,Complete)))</f>
        <v/>
      </c>
      <c r="AG689" s="10" t="str">
        <f t="shared" si="307"/>
        <v/>
      </c>
      <c r="AH689" s="10" t="str">
        <f t="shared" si="308"/>
        <v/>
      </c>
      <c r="AI689" s="10" t="str">
        <f t="shared" si="309"/>
        <v/>
      </c>
      <c r="AJ689" s="10" t="str">
        <f t="shared" si="310"/>
        <v/>
      </c>
      <c r="AK689" s="10" t="str">
        <f t="shared" si="311"/>
        <v/>
      </c>
      <c r="AL689" s="10" t="str">
        <f t="shared" si="312"/>
        <v/>
      </c>
      <c r="AM689" s="10" t="str">
        <f t="shared" si="313"/>
        <v/>
      </c>
      <c r="AN689" s="10" t="str">
        <f t="shared" si="314"/>
        <v/>
      </c>
      <c r="AO689" s="10" t="str">
        <f t="shared" si="315"/>
        <v/>
      </c>
      <c r="AP689" s="10" t="str">
        <f t="shared" si="316"/>
        <v/>
      </c>
      <c r="AQ689" s="10" t="str">
        <f t="shared" si="317"/>
        <v/>
      </c>
      <c r="AR689" s="10" t="str">
        <f t="shared" si="318"/>
        <v/>
      </c>
      <c r="AS689" s="10" t="str">
        <f t="shared" si="319"/>
        <v/>
      </c>
      <c r="AT689" s="10" t="str">
        <f t="shared" si="320"/>
        <v/>
      </c>
      <c r="AU689" s="10" t="str">
        <f t="shared" si="321"/>
        <v/>
      </c>
      <c r="AV689" s="10" t="str">
        <f t="shared" si="322"/>
        <v/>
      </c>
      <c r="AW689" s="10" t="str">
        <f t="shared" si="323"/>
        <v/>
      </c>
      <c r="AX689" s="10" t="str">
        <f t="shared" si="324"/>
        <v/>
      </c>
      <c r="AY689" s="10" t="str">
        <f t="shared" si="325"/>
        <v/>
      </c>
      <c r="AZ689" s="10" t="str">
        <f t="shared" si="326"/>
        <v/>
      </c>
      <c r="BA689" s="10" t="str">
        <f t="shared" si="327"/>
        <v/>
      </c>
      <c r="BB689" s="10" t="str">
        <f t="shared" si="328"/>
        <v/>
      </c>
      <c r="BC689" s="10" t="str">
        <f t="shared" si="329"/>
        <v/>
      </c>
      <c r="BD689" s="10"/>
      <c r="BE689" s="10" t="str">
        <f t="shared" si="330"/>
        <v/>
      </c>
      <c r="BG689" s="10" t="b">
        <f t="shared" si="333"/>
        <v>1</v>
      </c>
      <c r="BH689" s="10" t="b">
        <f t="shared" si="331"/>
        <v>1</v>
      </c>
      <c r="BI689" s="10" t="b">
        <f t="shared" si="334"/>
        <v>0</v>
      </c>
      <c r="BJ689" s="10" t="b">
        <f t="shared" si="332"/>
        <v>0</v>
      </c>
    </row>
    <row r="690" spans="1:62" x14ac:dyDescent="0.35">
      <c r="A690" s="51"/>
      <c r="B690" s="28"/>
      <c r="C690" s="28" t="s">
        <v>4</v>
      </c>
      <c r="D690" s="28"/>
      <c r="E690" s="28" t="s">
        <v>4</v>
      </c>
      <c r="F690" s="28"/>
      <c r="G690" s="51" t="s">
        <v>4</v>
      </c>
      <c r="H690" s="28"/>
      <c r="I690" s="28" t="s">
        <v>4</v>
      </c>
      <c r="J690" s="28"/>
      <c r="K690" s="28" t="s">
        <v>4</v>
      </c>
      <c r="L690" s="28" t="s">
        <v>454</v>
      </c>
      <c r="M690" s="28"/>
      <c r="N690" s="28"/>
      <c r="O690" s="28" t="s">
        <v>4</v>
      </c>
      <c r="P690" s="51"/>
      <c r="Q690" s="28" t="s">
        <v>4</v>
      </c>
      <c r="R690" s="28"/>
      <c r="S690" s="28" t="s">
        <v>4</v>
      </c>
      <c r="T690" s="28"/>
      <c r="U690" s="28" t="s">
        <v>4</v>
      </c>
      <c r="V690" s="28"/>
      <c r="W690" s="28" t="s">
        <v>4</v>
      </c>
      <c r="X690" s="28"/>
      <c r="Y690" s="28" t="s">
        <v>4</v>
      </c>
      <c r="Z690" s="10" t="str">
        <f>IF(AND('Section 8'!$L$4=No,OR($BG690=FALSE,$BH690=FALSE)),Tab_NotReq,
IF(AND($A690="",$B690="",$D690="",$F690="",$H690="",$J690="",$P690="",$X690="",$AB690="",$AC690=""),"",
IF(COUNTIF($AB690:$BC690,Incomplete)&gt;=1,Incomplete_or_multiple_errors&amp;": "&amp;INDEX($AB$2:$BC$4,1,MATCH(Incomplete,$AB690:$BC690,0)),Complete)))</f>
        <v/>
      </c>
      <c r="AA690" s="27"/>
      <c r="AB690" s="10" t="str">
        <f t="shared" si="305"/>
        <v/>
      </c>
      <c r="AC690" s="10" t="str">
        <f>IF($AC$1=No,"",
IF(OR(BG690=FALSE,BH690=FALSE),"",
IF(AND(SUMPRODUCT(--(BI690:BI$1003=TRUE))=0,SUMPRODUCT(--(BJ690:BJ$1003=TRUE))=0),"",Incomplete)))</f>
        <v/>
      </c>
      <c r="AD690" s="10" t="str">
        <f t="shared" si="306"/>
        <v/>
      </c>
      <c r="AE690" s="10"/>
      <c r="AF690" s="10" t="str" cm="1">
        <f t="array" ref="AF690">IF(AF$1=No,"",IF(ISBLANK($A690)=TRUE,"",
IF(SUMPRODUCT(--('Section 11'!$C$4:$C$337=$A690))=0,Incomplete,Complete)))</f>
        <v/>
      </c>
      <c r="AG690" s="10" t="str">
        <f t="shared" si="307"/>
        <v/>
      </c>
      <c r="AH690" s="10" t="str">
        <f t="shared" si="308"/>
        <v/>
      </c>
      <c r="AI690" s="10" t="str">
        <f t="shared" si="309"/>
        <v/>
      </c>
      <c r="AJ690" s="10" t="str">
        <f t="shared" si="310"/>
        <v/>
      </c>
      <c r="AK690" s="10" t="str">
        <f t="shared" si="311"/>
        <v/>
      </c>
      <c r="AL690" s="10" t="str">
        <f t="shared" si="312"/>
        <v/>
      </c>
      <c r="AM690" s="10" t="str">
        <f t="shared" si="313"/>
        <v/>
      </c>
      <c r="AN690" s="10" t="str">
        <f t="shared" si="314"/>
        <v/>
      </c>
      <c r="AO690" s="10" t="str">
        <f t="shared" si="315"/>
        <v/>
      </c>
      <c r="AP690" s="10" t="str">
        <f t="shared" si="316"/>
        <v/>
      </c>
      <c r="AQ690" s="10" t="str">
        <f t="shared" si="317"/>
        <v/>
      </c>
      <c r="AR690" s="10" t="str">
        <f t="shared" si="318"/>
        <v/>
      </c>
      <c r="AS690" s="10" t="str">
        <f t="shared" si="319"/>
        <v/>
      </c>
      <c r="AT690" s="10" t="str">
        <f t="shared" si="320"/>
        <v/>
      </c>
      <c r="AU690" s="10" t="str">
        <f t="shared" si="321"/>
        <v/>
      </c>
      <c r="AV690" s="10" t="str">
        <f t="shared" si="322"/>
        <v/>
      </c>
      <c r="AW690" s="10" t="str">
        <f t="shared" si="323"/>
        <v/>
      </c>
      <c r="AX690" s="10" t="str">
        <f t="shared" si="324"/>
        <v/>
      </c>
      <c r="AY690" s="10" t="str">
        <f t="shared" si="325"/>
        <v/>
      </c>
      <c r="AZ690" s="10" t="str">
        <f t="shared" si="326"/>
        <v/>
      </c>
      <c r="BA690" s="10" t="str">
        <f t="shared" si="327"/>
        <v/>
      </c>
      <c r="BB690" s="10" t="str">
        <f t="shared" si="328"/>
        <v/>
      </c>
      <c r="BC690" s="10" t="str">
        <f t="shared" si="329"/>
        <v/>
      </c>
      <c r="BD690" s="10"/>
      <c r="BE690" s="10" t="str">
        <f t="shared" si="330"/>
        <v/>
      </c>
      <c r="BG690" s="10" t="b">
        <f t="shared" si="333"/>
        <v>1</v>
      </c>
      <c r="BH690" s="10" t="b">
        <f t="shared" si="331"/>
        <v>1</v>
      </c>
      <c r="BI690" s="10" t="b">
        <f t="shared" si="334"/>
        <v>0</v>
      </c>
      <c r="BJ690" s="10" t="b">
        <f t="shared" si="332"/>
        <v>0</v>
      </c>
    </row>
    <row r="691" spans="1:62" x14ac:dyDescent="0.35">
      <c r="A691" s="51"/>
      <c r="B691" s="28"/>
      <c r="C691" s="28" t="s">
        <v>4</v>
      </c>
      <c r="D691" s="28"/>
      <c r="E691" s="28" t="s">
        <v>4</v>
      </c>
      <c r="F691" s="28"/>
      <c r="G691" s="51" t="s">
        <v>4</v>
      </c>
      <c r="H691" s="28"/>
      <c r="I691" s="28" t="s">
        <v>4</v>
      </c>
      <c r="J691" s="28"/>
      <c r="K691" s="28" t="s">
        <v>4</v>
      </c>
      <c r="L691" s="28" t="s">
        <v>454</v>
      </c>
      <c r="M691" s="28"/>
      <c r="N691" s="28"/>
      <c r="O691" s="28" t="s">
        <v>4</v>
      </c>
      <c r="P691" s="51"/>
      <c r="Q691" s="28" t="s">
        <v>4</v>
      </c>
      <c r="R691" s="28"/>
      <c r="S691" s="28" t="s">
        <v>4</v>
      </c>
      <c r="T691" s="28"/>
      <c r="U691" s="28" t="s">
        <v>4</v>
      </c>
      <c r="V691" s="28"/>
      <c r="W691" s="28" t="s">
        <v>4</v>
      </c>
      <c r="X691" s="28"/>
      <c r="Y691" s="28" t="s">
        <v>4</v>
      </c>
      <c r="Z691" s="10" t="str">
        <f>IF(AND('Section 8'!$L$4=No,OR($BG691=FALSE,$BH691=FALSE)),Tab_NotReq,
IF(AND($A691="",$B691="",$D691="",$F691="",$H691="",$J691="",$P691="",$X691="",$AB691="",$AC691=""),"",
IF(COUNTIF($AB691:$BC691,Incomplete)&gt;=1,Incomplete_or_multiple_errors&amp;": "&amp;INDEX($AB$2:$BC$4,1,MATCH(Incomplete,$AB691:$BC691,0)),Complete)))</f>
        <v/>
      </c>
      <c r="AA691" s="27"/>
      <c r="AB691" s="10" t="str">
        <f t="shared" si="305"/>
        <v/>
      </c>
      <c r="AC691" s="10" t="str">
        <f>IF($AC$1=No,"",
IF(OR(BG691=FALSE,BH691=FALSE),"",
IF(AND(SUMPRODUCT(--(BI691:BI$1003=TRUE))=0,SUMPRODUCT(--(BJ691:BJ$1003=TRUE))=0),"",Incomplete)))</f>
        <v/>
      </c>
      <c r="AD691" s="10" t="str">
        <f t="shared" si="306"/>
        <v/>
      </c>
      <c r="AE691" s="10"/>
      <c r="AF691" s="10" t="str" cm="1">
        <f t="array" ref="AF691">IF(AF$1=No,"",IF(ISBLANK($A691)=TRUE,"",
IF(SUMPRODUCT(--('Section 11'!$C$4:$C$337=$A691))=0,Incomplete,Complete)))</f>
        <v/>
      </c>
      <c r="AG691" s="10" t="str">
        <f t="shared" si="307"/>
        <v/>
      </c>
      <c r="AH691" s="10" t="str">
        <f t="shared" si="308"/>
        <v/>
      </c>
      <c r="AI691" s="10" t="str">
        <f t="shared" si="309"/>
        <v/>
      </c>
      <c r="AJ691" s="10" t="str">
        <f t="shared" si="310"/>
        <v/>
      </c>
      <c r="AK691" s="10" t="str">
        <f t="shared" si="311"/>
        <v/>
      </c>
      <c r="AL691" s="10" t="str">
        <f t="shared" si="312"/>
        <v/>
      </c>
      <c r="AM691" s="10" t="str">
        <f t="shared" si="313"/>
        <v/>
      </c>
      <c r="AN691" s="10" t="str">
        <f t="shared" si="314"/>
        <v/>
      </c>
      <c r="AO691" s="10" t="str">
        <f t="shared" si="315"/>
        <v/>
      </c>
      <c r="AP691" s="10" t="str">
        <f t="shared" si="316"/>
        <v/>
      </c>
      <c r="AQ691" s="10" t="str">
        <f t="shared" si="317"/>
        <v/>
      </c>
      <c r="AR691" s="10" t="str">
        <f t="shared" si="318"/>
        <v/>
      </c>
      <c r="AS691" s="10" t="str">
        <f t="shared" si="319"/>
        <v/>
      </c>
      <c r="AT691" s="10" t="str">
        <f t="shared" si="320"/>
        <v/>
      </c>
      <c r="AU691" s="10" t="str">
        <f t="shared" si="321"/>
        <v/>
      </c>
      <c r="AV691" s="10" t="str">
        <f t="shared" si="322"/>
        <v/>
      </c>
      <c r="AW691" s="10" t="str">
        <f t="shared" si="323"/>
        <v/>
      </c>
      <c r="AX691" s="10" t="str">
        <f t="shared" si="324"/>
        <v/>
      </c>
      <c r="AY691" s="10" t="str">
        <f t="shared" si="325"/>
        <v/>
      </c>
      <c r="AZ691" s="10" t="str">
        <f t="shared" si="326"/>
        <v/>
      </c>
      <c r="BA691" s="10" t="str">
        <f t="shared" si="327"/>
        <v/>
      </c>
      <c r="BB691" s="10" t="str">
        <f t="shared" si="328"/>
        <v/>
      </c>
      <c r="BC691" s="10" t="str">
        <f t="shared" si="329"/>
        <v/>
      </c>
      <c r="BD691" s="10"/>
      <c r="BE691" s="10" t="str">
        <f t="shared" si="330"/>
        <v/>
      </c>
      <c r="BG691" s="10" t="b">
        <f t="shared" si="333"/>
        <v>1</v>
      </c>
      <c r="BH691" s="10" t="b">
        <f t="shared" si="331"/>
        <v>1</v>
      </c>
      <c r="BI691" s="10" t="b">
        <f t="shared" si="334"/>
        <v>0</v>
      </c>
      <c r="BJ691" s="10" t="b">
        <f t="shared" si="332"/>
        <v>0</v>
      </c>
    </row>
    <row r="692" spans="1:62" x14ac:dyDescent="0.35">
      <c r="A692" s="51"/>
      <c r="B692" s="28"/>
      <c r="C692" s="28" t="s">
        <v>4</v>
      </c>
      <c r="D692" s="28"/>
      <c r="E692" s="28" t="s">
        <v>4</v>
      </c>
      <c r="F692" s="28"/>
      <c r="G692" s="51" t="s">
        <v>4</v>
      </c>
      <c r="H692" s="28"/>
      <c r="I692" s="28" t="s">
        <v>4</v>
      </c>
      <c r="J692" s="28"/>
      <c r="K692" s="28" t="s">
        <v>4</v>
      </c>
      <c r="L692" s="28" t="s">
        <v>454</v>
      </c>
      <c r="M692" s="28"/>
      <c r="N692" s="28"/>
      <c r="O692" s="28" t="s">
        <v>4</v>
      </c>
      <c r="P692" s="51"/>
      <c r="Q692" s="28" t="s">
        <v>4</v>
      </c>
      <c r="R692" s="28"/>
      <c r="S692" s="28" t="s">
        <v>4</v>
      </c>
      <c r="T692" s="28"/>
      <c r="U692" s="28" t="s">
        <v>4</v>
      </c>
      <c r="V692" s="28"/>
      <c r="W692" s="28" t="s">
        <v>4</v>
      </c>
      <c r="X692" s="28"/>
      <c r="Y692" s="28" t="s">
        <v>4</v>
      </c>
      <c r="Z692" s="10" t="str">
        <f>IF(AND('Section 8'!$L$4=No,OR($BG692=FALSE,$BH692=FALSE)),Tab_NotReq,
IF(AND($A692="",$B692="",$D692="",$F692="",$H692="",$J692="",$P692="",$X692="",$AB692="",$AC692=""),"",
IF(COUNTIF($AB692:$BC692,Incomplete)&gt;=1,Incomplete_or_multiple_errors&amp;": "&amp;INDEX($AB$2:$BC$4,1,MATCH(Incomplete,$AB692:$BC692,0)),Complete)))</f>
        <v/>
      </c>
      <c r="AA692" s="27"/>
      <c r="AB692" s="10" t="str">
        <f t="shared" si="305"/>
        <v/>
      </c>
      <c r="AC692" s="10" t="str">
        <f>IF($AC$1=No,"",
IF(OR(BG692=FALSE,BH692=FALSE),"",
IF(AND(SUMPRODUCT(--(BI692:BI$1003=TRUE))=0,SUMPRODUCT(--(BJ692:BJ$1003=TRUE))=0),"",Incomplete)))</f>
        <v/>
      </c>
      <c r="AD692" s="10" t="str">
        <f t="shared" si="306"/>
        <v/>
      </c>
      <c r="AE692" s="10"/>
      <c r="AF692" s="10" t="str" cm="1">
        <f t="array" ref="AF692">IF(AF$1=No,"",IF(ISBLANK($A692)=TRUE,"",
IF(SUMPRODUCT(--('Section 11'!$C$4:$C$337=$A692))=0,Incomplete,Complete)))</f>
        <v/>
      </c>
      <c r="AG692" s="10" t="str">
        <f t="shared" si="307"/>
        <v/>
      </c>
      <c r="AH692" s="10" t="str">
        <f t="shared" si="308"/>
        <v/>
      </c>
      <c r="AI692" s="10" t="str">
        <f t="shared" si="309"/>
        <v/>
      </c>
      <c r="AJ692" s="10" t="str">
        <f t="shared" si="310"/>
        <v/>
      </c>
      <c r="AK692" s="10" t="str">
        <f t="shared" si="311"/>
        <v/>
      </c>
      <c r="AL692" s="10" t="str">
        <f t="shared" si="312"/>
        <v/>
      </c>
      <c r="AM692" s="10" t="str">
        <f t="shared" si="313"/>
        <v/>
      </c>
      <c r="AN692" s="10" t="str">
        <f t="shared" si="314"/>
        <v/>
      </c>
      <c r="AO692" s="10" t="str">
        <f t="shared" si="315"/>
        <v/>
      </c>
      <c r="AP692" s="10" t="str">
        <f t="shared" si="316"/>
        <v/>
      </c>
      <c r="AQ692" s="10" t="str">
        <f t="shared" si="317"/>
        <v/>
      </c>
      <c r="AR692" s="10" t="str">
        <f t="shared" si="318"/>
        <v/>
      </c>
      <c r="AS692" s="10" t="str">
        <f t="shared" si="319"/>
        <v/>
      </c>
      <c r="AT692" s="10" t="str">
        <f t="shared" si="320"/>
        <v/>
      </c>
      <c r="AU692" s="10" t="str">
        <f t="shared" si="321"/>
        <v/>
      </c>
      <c r="AV692" s="10" t="str">
        <f t="shared" si="322"/>
        <v/>
      </c>
      <c r="AW692" s="10" t="str">
        <f t="shared" si="323"/>
        <v/>
      </c>
      <c r="AX692" s="10" t="str">
        <f t="shared" si="324"/>
        <v/>
      </c>
      <c r="AY692" s="10" t="str">
        <f t="shared" si="325"/>
        <v/>
      </c>
      <c r="AZ692" s="10" t="str">
        <f t="shared" si="326"/>
        <v/>
      </c>
      <c r="BA692" s="10" t="str">
        <f t="shared" si="327"/>
        <v/>
      </c>
      <c r="BB692" s="10" t="str">
        <f t="shared" si="328"/>
        <v/>
      </c>
      <c r="BC692" s="10" t="str">
        <f t="shared" si="329"/>
        <v/>
      </c>
      <c r="BD692" s="10"/>
      <c r="BE692" s="10" t="str">
        <f t="shared" si="330"/>
        <v/>
      </c>
      <c r="BG692" s="10" t="b">
        <f t="shared" si="333"/>
        <v>1</v>
      </c>
      <c r="BH692" s="10" t="b">
        <f t="shared" si="331"/>
        <v>1</v>
      </c>
      <c r="BI692" s="10" t="b">
        <f t="shared" si="334"/>
        <v>0</v>
      </c>
      <c r="BJ692" s="10" t="b">
        <f t="shared" si="332"/>
        <v>0</v>
      </c>
    </row>
    <row r="693" spans="1:62" x14ac:dyDescent="0.35">
      <c r="A693" s="51"/>
      <c r="B693" s="28"/>
      <c r="C693" s="28" t="s">
        <v>4</v>
      </c>
      <c r="D693" s="28"/>
      <c r="E693" s="28" t="s">
        <v>4</v>
      </c>
      <c r="F693" s="28"/>
      <c r="G693" s="51" t="s">
        <v>4</v>
      </c>
      <c r="H693" s="28"/>
      <c r="I693" s="28" t="s">
        <v>4</v>
      </c>
      <c r="J693" s="28"/>
      <c r="K693" s="28" t="s">
        <v>4</v>
      </c>
      <c r="L693" s="28" t="s">
        <v>454</v>
      </c>
      <c r="M693" s="28"/>
      <c r="N693" s="28"/>
      <c r="O693" s="28" t="s">
        <v>4</v>
      </c>
      <c r="P693" s="51"/>
      <c r="Q693" s="28" t="s">
        <v>4</v>
      </c>
      <c r="R693" s="28"/>
      <c r="S693" s="28" t="s">
        <v>4</v>
      </c>
      <c r="T693" s="28"/>
      <c r="U693" s="28" t="s">
        <v>4</v>
      </c>
      <c r="V693" s="28"/>
      <c r="W693" s="28" t="s">
        <v>4</v>
      </c>
      <c r="X693" s="28"/>
      <c r="Y693" s="28" t="s">
        <v>4</v>
      </c>
      <c r="Z693" s="10" t="str">
        <f>IF(AND('Section 8'!$L$4=No,OR($BG693=FALSE,$BH693=FALSE)),Tab_NotReq,
IF(AND($A693="",$B693="",$D693="",$F693="",$H693="",$J693="",$P693="",$X693="",$AB693="",$AC693=""),"",
IF(COUNTIF($AB693:$BC693,Incomplete)&gt;=1,Incomplete_or_multiple_errors&amp;": "&amp;INDEX($AB$2:$BC$4,1,MATCH(Incomplete,$AB693:$BC693,0)),Complete)))</f>
        <v/>
      </c>
      <c r="AA693" s="27"/>
      <c r="AB693" s="10" t="str">
        <f t="shared" si="305"/>
        <v/>
      </c>
      <c r="AC693" s="10" t="str">
        <f>IF($AC$1=No,"",
IF(OR(BG693=FALSE,BH693=FALSE),"",
IF(AND(SUMPRODUCT(--(BI693:BI$1003=TRUE))=0,SUMPRODUCT(--(BJ693:BJ$1003=TRUE))=0),"",Incomplete)))</f>
        <v/>
      </c>
      <c r="AD693" s="10" t="str">
        <f t="shared" si="306"/>
        <v/>
      </c>
      <c r="AE693" s="10"/>
      <c r="AF693" s="10" t="str" cm="1">
        <f t="array" ref="AF693">IF(AF$1=No,"",IF(ISBLANK($A693)=TRUE,"",
IF(SUMPRODUCT(--('Section 11'!$C$4:$C$337=$A693))=0,Incomplete,Complete)))</f>
        <v/>
      </c>
      <c r="AG693" s="10" t="str">
        <f t="shared" si="307"/>
        <v/>
      </c>
      <c r="AH693" s="10" t="str">
        <f t="shared" si="308"/>
        <v/>
      </c>
      <c r="AI693" s="10" t="str">
        <f t="shared" si="309"/>
        <v/>
      </c>
      <c r="AJ693" s="10" t="str">
        <f t="shared" si="310"/>
        <v/>
      </c>
      <c r="AK693" s="10" t="str">
        <f t="shared" si="311"/>
        <v/>
      </c>
      <c r="AL693" s="10" t="str">
        <f t="shared" si="312"/>
        <v/>
      </c>
      <c r="AM693" s="10" t="str">
        <f t="shared" si="313"/>
        <v/>
      </c>
      <c r="AN693" s="10" t="str">
        <f t="shared" si="314"/>
        <v/>
      </c>
      <c r="AO693" s="10" t="str">
        <f t="shared" si="315"/>
        <v/>
      </c>
      <c r="AP693" s="10" t="str">
        <f t="shared" si="316"/>
        <v/>
      </c>
      <c r="AQ693" s="10" t="str">
        <f t="shared" si="317"/>
        <v/>
      </c>
      <c r="AR693" s="10" t="str">
        <f t="shared" si="318"/>
        <v/>
      </c>
      <c r="AS693" s="10" t="str">
        <f t="shared" si="319"/>
        <v/>
      </c>
      <c r="AT693" s="10" t="str">
        <f t="shared" si="320"/>
        <v/>
      </c>
      <c r="AU693" s="10" t="str">
        <f t="shared" si="321"/>
        <v/>
      </c>
      <c r="AV693" s="10" t="str">
        <f t="shared" si="322"/>
        <v/>
      </c>
      <c r="AW693" s="10" t="str">
        <f t="shared" si="323"/>
        <v/>
      </c>
      <c r="AX693" s="10" t="str">
        <f t="shared" si="324"/>
        <v/>
      </c>
      <c r="AY693" s="10" t="str">
        <f t="shared" si="325"/>
        <v/>
      </c>
      <c r="AZ693" s="10" t="str">
        <f t="shared" si="326"/>
        <v/>
      </c>
      <c r="BA693" s="10" t="str">
        <f t="shared" si="327"/>
        <v/>
      </c>
      <c r="BB693" s="10" t="str">
        <f t="shared" si="328"/>
        <v/>
      </c>
      <c r="BC693" s="10" t="str">
        <f t="shared" si="329"/>
        <v/>
      </c>
      <c r="BD693" s="10"/>
      <c r="BE693" s="10" t="str">
        <f t="shared" si="330"/>
        <v/>
      </c>
      <c r="BG693" s="10" t="b">
        <f t="shared" si="333"/>
        <v>1</v>
      </c>
      <c r="BH693" s="10" t="b">
        <f t="shared" si="331"/>
        <v>1</v>
      </c>
      <c r="BI693" s="10" t="b">
        <f t="shared" si="334"/>
        <v>0</v>
      </c>
      <c r="BJ693" s="10" t="b">
        <f t="shared" si="332"/>
        <v>0</v>
      </c>
    </row>
    <row r="694" spans="1:62" x14ac:dyDescent="0.35">
      <c r="A694" s="51"/>
      <c r="B694" s="28"/>
      <c r="C694" s="28" t="s">
        <v>4</v>
      </c>
      <c r="D694" s="28"/>
      <c r="E694" s="28" t="s">
        <v>4</v>
      </c>
      <c r="F694" s="28"/>
      <c r="G694" s="51" t="s">
        <v>4</v>
      </c>
      <c r="H694" s="28"/>
      <c r="I694" s="28" t="s">
        <v>4</v>
      </c>
      <c r="J694" s="28"/>
      <c r="K694" s="28" t="s">
        <v>4</v>
      </c>
      <c r="L694" s="28" t="s">
        <v>454</v>
      </c>
      <c r="M694" s="28"/>
      <c r="N694" s="28"/>
      <c r="O694" s="28" t="s">
        <v>4</v>
      </c>
      <c r="P694" s="51"/>
      <c r="Q694" s="28" t="s">
        <v>4</v>
      </c>
      <c r="R694" s="28"/>
      <c r="S694" s="28" t="s">
        <v>4</v>
      </c>
      <c r="T694" s="28"/>
      <c r="U694" s="28" t="s">
        <v>4</v>
      </c>
      <c r="V694" s="28"/>
      <c r="W694" s="28" t="s">
        <v>4</v>
      </c>
      <c r="X694" s="28"/>
      <c r="Y694" s="28" t="s">
        <v>4</v>
      </c>
      <c r="Z694" s="10" t="str">
        <f>IF(AND('Section 8'!$L$4=No,OR($BG694=FALSE,$BH694=FALSE)),Tab_NotReq,
IF(AND($A694="",$B694="",$D694="",$F694="",$H694="",$J694="",$P694="",$X694="",$AB694="",$AC694=""),"",
IF(COUNTIF($AB694:$BC694,Incomplete)&gt;=1,Incomplete_or_multiple_errors&amp;": "&amp;INDEX($AB$2:$BC$4,1,MATCH(Incomplete,$AB694:$BC694,0)),Complete)))</f>
        <v/>
      </c>
      <c r="AA694" s="27"/>
      <c r="AB694" s="10" t="str">
        <f t="shared" si="305"/>
        <v/>
      </c>
      <c r="AC694" s="10" t="str">
        <f>IF($AC$1=No,"",
IF(OR(BG694=FALSE,BH694=FALSE),"",
IF(AND(SUMPRODUCT(--(BI694:BI$1003=TRUE))=0,SUMPRODUCT(--(BJ694:BJ$1003=TRUE))=0),"",Incomplete)))</f>
        <v/>
      </c>
      <c r="AD694" s="10" t="str">
        <f t="shared" si="306"/>
        <v/>
      </c>
      <c r="AE694" s="10"/>
      <c r="AF694" s="10" t="str" cm="1">
        <f t="array" ref="AF694">IF(AF$1=No,"",IF(ISBLANK($A694)=TRUE,"",
IF(SUMPRODUCT(--('Section 11'!$C$4:$C$337=$A694))=0,Incomplete,Complete)))</f>
        <v/>
      </c>
      <c r="AG694" s="10" t="str">
        <f t="shared" si="307"/>
        <v/>
      </c>
      <c r="AH694" s="10" t="str">
        <f t="shared" si="308"/>
        <v/>
      </c>
      <c r="AI694" s="10" t="str">
        <f t="shared" si="309"/>
        <v/>
      </c>
      <c r="AJ694" s="10" t="str">
        <f t="shared" si="310"/>
        <v/>
      </c>
      <c r="AK694" s="10" t="str">
        <f t="shared" si="311"/>
        <v/>
      </c>
      <c r="AL694" s="10" t="str">
        <f t="shared" si="312"/>
        <v/>
      </c>
      <c r="AM694" s="10" t="str">
        <f t="shared" si="313"/>
        <v/>
      </c>
      <c r="AN694" s="10" t="str">
        <f t="shared" si="314"/>
        <v/>
      </c>
      <c r="AO694" s="10" t="str">
        <f t="shared" si="315"/>
        <v/>
      </c>
      <c r="AP694" s="10" t="str">
        <f t="shared" si="316"/>
        <v/>
      </c>
      <c r="AQ694" s="10" t="str">
        <f t="shared" si="317"/>
        <v/>
      </c>
      <c r="AR694" s="10" t="str">
        <f t="shared" si="318"/>
        <v/>
      </c>
      <c r="AS694" s="10" t="str">
        <f t="shared" si="319"/>
        <v/>
      </c>
      <c r="AT694" s="10" t="str">
        <f t="shared" si="320"/>
        <v/>
      </c>
      <c r="AU694" s="10" t="str">
        <f t="shared" si="321"/>
        <v/>
      </c>
      <c r="AV694" s="10" t="str">
        <f t="shared" si="322"/>
        <v/>
      </c>
      <c r="AW694" s="10" t="str">
        <f t="shared" si="323"/>
        <v/>
      </c>
      <c r="AX694" s="10" t="str">
        <f t="shared" si="324"/>
        <v/>
      </c>
      <c r="AY694" s="10" t="str">
        <f t="shared" si="325"/>
        <v/>
      </c>
      <c r="AZ694" s="10" t="str">
        <f t="shared" si="326"/>
        <v/>
      </c>
      <c r="BA694" s="10" t="str">
        <f t="shared" si="327"/>
        <v/>
      </c>
      <c r="BB694" s="10" t="str">
        <f t="shared" si="328"/>
        <v/>
      </c>
      <c r="BC694" s="10" t="str">
        <f t="shared" si="329"/>
        <v/>
      </c>
      <c r="BD694" s="10"/>
      <c r="BE694" s="10" t="str">
        <f t="shared" si="330"/>
        <v/>
      </c>
      <c r="BG694" s="10" t="b">
        <f t="shared" si="333"/>
        <v>1</v>
      </c>
      <c r="BH694" s="10" t="b">
        <f t="shared" si="331"/>
        <v>1</v>
      </c>
      <c r="BI694" s="10" t="b">
        <f t="shared" si="334"/>
        <v>0</v>
      </c>
      <c r="BJ694" s="10" t="b">
        <f t="shared" si="332"/>
        <v>0</v>
      </c>
    </row>
    <row r="695" spans="1:62" x14ac:dyDescent="0.35">
      <c r="A695" s="51"/>
      <c r="B695" s="28"/>
      <c r="C695" s="28" t="s">
        <v>4</v>
      </c>
      <c r="D695" s="28"/>
      <c r="E695" s="28" t="s">
        <v>4</v>
      </c>
      <c r="F695" s="28"/>
      <c r="G695" s="51" t="s">
        <v>4</v>
      </c>
      <c r="H695" s="28"/>
      <c r="I695" s="28" t="s">
        <v>4</v>
      </c>
      <c r="J695" s="28"/>
      <c r="K695" s="28" t="s">
        <v>4</v>
      </c>
      <c r="L695" s="28" t="s">
        <v>454</v>
      </c>
      <c r="M695" s="28"/>
      <c r="N695" s="28"/>
      <c r="O695" s="28" t="s">
        <v>4</v>
      </c>
      <c r="P695" s="51"/>
      <c r="Q695" s="28" t="s">
        <v>4</v>
      </c>
      <c r="R695" s="28"/>
      <c r="S695" s="28" t="s">
        <v>4</v>
      </c>
      <c r="T695" s="28"/>
      <c r="U695" s="28" t="s">
        <v>4</v>
      </c>
      <c r="V695" s="28"/>
      <c r="W695" s="28" t="s">
        <v>4</v>
      </c>
      <c r="X695" s="28"/>
      <c r="Y695" s="28" t="s">
        <v>4</v>
      </c>
      <c r="Z695" s="10" t="str">
        <f>IF(AND('Section 8'!$L$4=No,OR($BG695=FALSE,$BH695=FALSE)),Tab_NotReq,
IF(AND($A695="",$B695="",$D695="",$F695="",$H695="",$J695="",$P695="",$X695="",$AB695="",$AC695=""),"",
IF(COUNTIF($AB695:$BC695,Incomplete)&gt;=1,Incomplete_or_multiple_errors&amp;": "&amp;INDEX($AB$2:$BC$4,1,MATCH(Incomplete,$AB695:$BC695,0)),Complete)))</f>
        <v/>
      </c>
      <c r="AA695" s="27"/>
      <c r="AB695" s="10" t="str">
        <f t="shared" si="305"/>
        <v/>
      </c>
      <c r="AC695" s="10" t="str">
        <f>IF($AC$1=No,"",
IF(OR(BG695=FALSE,BH695=FALSE),"",
IF(AND(SUMPRODUCT(--(BI695:BI$1003=TRUE))=0,SUMPRODUCT(--(BJ695:BJ$1003=TRUE))=0),"",Incomplete)))</f>
        <v/>
      </c>
      <c r="AD695" s="10" t="str">
        <f t="shared" si="306"/>
        <v/>
      </c>
      <c r="AE695" s="10"/>
      <c r="AF695" s="10" t="str" cm="1">
        <f t="array" ref="AF695">IF(AF$1=No,"",IF(ISBLANK($A695)=TRUE,"",
IF(SUMPRODUCT(--('Section 11'!$C$4:$C$337=$A695))=0,Incomplete,Complete)))</f>
        <v/>
      </c>
      <c r="AG695" s="10" t="str">
        <f t="shared" si="307"/>
        <v/>
      </c>
      <c r="AH695" s="10" t="str">
        <f t="shared" si="308"/>
        <v/>
      </c>
      <c r="AI695" s="10" t="str">
        <f t="shared" si="309"/>
        <v/>
      </c>
      <c r="AJ695" s="10" t="str">
        <f t="shared" si="310"/>
        <v/>
      </c>
      <c r="AK695" s="10" t="str">
        <f t="shared" si="311"/>
        <v/>
      </c>
      <c r="AL695" s="10" t="str">
        <f t="shared" si="312"/>
        <v/>
      </c>
      <c r="AM695" s="10" t="str">
        <f t="shared" si="313"/>
        <v/>
      </c>
      <c r="AN695" s="10" t="str">
        <f t="shared" si="314"/>
        <v/>
      </c>
      <c r="AO695" s="10" t="str">
        <f t="shared" si="315"/>
        <v/>
      </c>
      <c r="AP695" s="10" t="str">
        <f t="shared" si="316"/>
        <v/>
      </c>
      <c r="AQ695" s="10" t="str">
        <f t="shared" si="317"/>
        <v/>
      </c>
      <c r="AR695" s="10" t="str">
        <f t="shared" si="318"/>
        <v/>
      </c>
      <c r="AS695" s="10" t="str">
        <f t="shared" si="319"/>
        <v/>
      </c>
      <c r="AT695" s="10" t="str">
        <f t="shared" si="320"/>
        <v/>
      </c>
      <c r="AU695" s="10" t="str">
        <f t="shared" si="321"/>
        <v/>
      </c>
      <c r="AV695" s="10" t="str">
        <f t="shared" si="322"/>
        <v/>
      </c>
      <c r="AW695" s="10" t="str">
        <f t="shared" si="323"/>
        <v/>
      </c>
      <c r="AX695" s="10" t="str">
        <f t="shared" si="324"/>
        <v/>
      </c>
      <c r="AY695" s="10" t="str">
        <f t="shared" si="325"/>
        <v/>
      </c>
      <c r="AZ695" s="10" t="str">
        <f t="shared" si="326"/>
        <v/>
      </c>
      <c r="BA695" s="10" t="str">
        <f t="shared" si="327"/>
        <v/>
      </c>
      <c r="BB695" s="10" t="str">
        <f t="shared" si="328"/>
        <v/>
      </c>
      <c r="BC695" s="10" t="str">
        <f t="shared" si="329"/>
        <v/>
      </c>
      <c r="BD695" s="10"/>
      <c r="BE695" s="10" t="str">
        <f t="shared" si="330"/>
        <v/>
      </c>
      <c r="BG695" s="10" t="b">
        <f t="shared" si="333"/>
        <v>1</v>
      </c>
      <c r="BH695" s="10" t="b">
        <f t="shared" si="331"/>
        <v>1</v>
      </c>
      <c r="BI695" s="10" t="b">
        <f t="shared" si="334"/>
        <v>0</v>
      </c>
      <c r="BJ695" s="10" t="b">
        <f t="shared" si="332"/>
        <v>0</v>
      </c>
    </row>
    <row r="696" spans="1:62" x14ac:dyDescent="0.35">
      <c r="A696" s="51"/>
      <c r="B696" s="28"/>
      <c r="C696" s="28" t="s">
        <v>4</v>
      </c>
      <c r="D696" s="28"/>
      <c r="E696" s="28" t="s">
        <v>4</v>
      </c>
      <c r="F696" s="28"/>
      <c r="G696" s="51" t="s">
        <v>4</v>
      </c>
      <c r="H696" s="28"/>
      <c r="I696" s="28" t="s">
        <v>4</v>
      </c>
      <c r="J696" s="28"/>
      <c r="K696" s="28" t="s">
        <v>4</v>
      </c>
      <c r="L696" s="28" t="s">
        <v>454</v>
      </c>
      <c r="M696" s="28"/>
      <c r="N696" s="28"/>
      <c r="O696" s="28" t="s">
        <v>4</v>
      </c>
      <c r="P696" s="51"/>
      <c r="Q696" s="28" t="s">
        <v>4</v>
      </c>
      <c r="R696" s="28"/>
      <c r="S696" s="28" t="s">
        <v>4</v>
      </c>
      <c r="T696" s="28"/>
      <c r="U696" s="28" t="s">
        <v>4</v>
      </c>
      <c r="V696" s="28"/>
      <c r="W696" s="28" t="s">
        <v>4</v>
      </c>
      <c r="X696" s="28"/>
      <c r="Y696" s="28" t="s">
        <v>4</v>
      </c>
      <c r="Z696" s="10" t="str">
        <f>IF(AND('Section 8'!$L$4=No,OR($BG696=FALSE,$BH696=FALSE)),Tab_NotReq,
IF(AND($A696="",$B696="",$D696="",$F696="",$H696="",$J696="",$P696="",$X696="",$AB696="",$AC696=""),"",
IF(COUNTIF($AB696:$BC696,Incomplete)&gt;=1,Incomplete_or_multiple_errors&amp;": "&amp;INDEX($AB$2:$BC$4,1,MATCH(Incomplete,$AB696:$BC696,0)),Complete)))</f>
        <v/>
      </c>
      <c r="AA696" s="27"/>
      <c r="AB696" s="10" t="str">
        <f t="shared" si="305"/>
        <v/>
      </c>
      <c r="AC696" s="10" t="str">
        <f>IF($AC$1=No,"",
IF(OR(BG696=FALSE,BH696=FALSE),"",
IF(AND(SUMPRODUCT(--(BI696:BI$1003=TRUE))=0,SUMPRODUCT(--(BJ696:BJ$1003=TRUE))=0),"",Incomplete)))</f>
        <v/>
      </c>
      <c r="AD696" s="10" t="str">
        <f t="shared" si="306"/>
        <v/>
      </c>
      <c r="AE696" s="10"/>
      <c r="AF696" s="10" t="str" cm="1">
        <f t="array" ref="AF696">IF(AF$1=No,"",IF(ISBLANK($A696)=TRUE,"",
IF(SUMPRODUCT(--('Section 11'!$C$4:$C$337=$A696))=0,Incomplete,Complete)))</f>
        <v/>
      </c>
      <c r="AG696" s="10" t="str">
        <f t="shared" si="307"/>
        <v/>
      </c>
      <c r="AH696" s="10" t="str">
        <f t="shared" si="308"/>
        <v/>
      </c>
      <c r="AI696" s="10" t="str">
        <f t="shared" si="309"/>
        <v/>
      </c>
      <c r="AJ696" s="10" t="str">
        <f t="shared" si="310"/>
        <v/>
      </c>
      <c r="AK696" s="10" t="str">
        <f t="shared" si="311"/>
        <v/>
      </c>
      <c r="AL696" s="10" t="str">
        <f t="shared" si="312"/>
        <v/>
      </c>
      <c r="AM696" s="10" t="str">
        <f t="shared" si="313"/>
        <v/>
      </c>
      <c r="AN696" s="10" t="str">
        <f t="shared" si="314"/>
        <v/>
      </c>
      <c r="AO696" s="10" t="str">
        <f t="shared" si="315"/>
        <v/>
      </c>
      <c r="AP696" s="10" t="str">
        <f t="shared" si="316"/>
        <v/>
      </c>
      <c r="AQ696" s="10" t="str">
        <f t="shared" si="317"/>
        <v/>
      </c>
      <c r="AR696" s="10" t="str">
        <f t="shared" si="318"/>
        <v/>
      </c>
      <c r="AS696" s="10" t="str">
        <f t="shared" si="319"/>
        <v/>
      </c>
      <c r="AT696" s="10" t="str">
        <f t="shared" si="320"/>
        <v/>
      </c>
      <c r="AU696" s="10" t="str">
        <f t="shared" si="321"/>
        <v/>
      </c>
      <c r="AV696" s="10" t="str">
        <f t="shared" si="322"/>
        <v/>
      </c>
      <c r="AW696" s="10" t="str">
        <f t="shared" si="323"/>
        <v/>
      </c>
      <c r="AX696" s="10" t="str">
        <f t="shared" si="324"/>
        <v/>
      </c>
      <c r="AY696" s="10" t="str">
        <f t="shared" si="325"/>
        <v/>
      </c>
      <c r="AZ696" s="10" t="str">
        <f t="shared" si="326"/>
        <v/>
      </c>
      <c r="BA696" s="10" t="str">
        <f t="shared" si="327"/>
        <v/>
      </c>
      <c r="BB696" s="10" t="str">
        <f t="shared" si="328"/>
        <v/>
      </c>
      <c r="BC696" s="10" t="str">
        <f t="shared" si="329"/>
        <v/>
      </c>
      <c r="BD696" s="10"/>
      <c r="BE696" s="10" t="str">
        <f t="shared" si="330"/>
        <v/>
      </c>
      <c r="BG696" s="10" t="b">
        <f t="shared" si="333"/>
        <v>1</v>
      </c>
      <c r="BH696" s="10" t="b">
        <f t="shared" si="331"/>
        <v>1</v>
      </c>
      <c r="BI696" s="10" t="b">
        <f t="shared" si="334"/>
        <v>0</v>
      </c>
      <c r="BJ696" s="10" t="b">
        <f t="shared" si="332"/>
        <v>0</v>
      </c>
    </row>
    <row r="697" spans="1:62" x14ac:dyDescent="0.35">
      <c r="A697" s="51"/>
      <c r="B697" s="28"/>
      <c r="C697" s="28" t="s">
        <v>4</v>
      </c>
      <c r="D697" s="28"/>
      <c r="E697" s="28" t="s">
        <v>4</v>
      </c>
      <c r="F697" s="28"/>
      <c r="G697" s="51" t="s">
        <v>4</v>
      </c>
      <c r="H697" s="28"/>
      <c r="I697" s="28" t="s">
        <v>4</v>
      </c>
      <c r="J697" s="28"/>
      <c r="K697" s="28" t="s">
        <v>4</v>
      </c>
      <c r="L697" s="28" t="s">
        <v>454</v>
      </c>
      <c r="M697" s="28"/>
      <c r="N697" s="28"/>
      <c r="O697" s="28" t="s">
        <v>4</v>
      </c>
      <c r="P697" s="51"/>
      <c r="Q697" s="28" t="s">
        <v>4</v>
      </c>
      <c r="R697" s="28"/>
      <c r="S697" s="28" t="s">
        <v>4</v>
      </c>
      <c r="T697" s="28"/>
      <c r="U697" s="28" t="s">
        <v>4</v>
      </c>
      <c r="V697" s="28"/>
      <c r="W697" s="28" t="s">
        <v>4</v>
      </c>
      <c r="X697" s="28"/>
      <c r="Y697" s="28" t="s">
        <v>4</v>
      </c>
      <c r="Z697" s="10" t="str">
        <f>IF(AND('Section 8'!$L$4=No,OR($BG697=FALSE,$BH697=FALSE)),Tab_NotReq,
IF(AND($A697="",$B697="",$D697="",$F697="",$H697="",$J697="",$P697="",$X697="",$AB697="",$AC697=""),"",
IF(COUNTIF($AB697:$BC697,Incomplete)&gt;=1,Incomplete_or_multiple_errors&amp;": "&amp;INDEX($AB$2:$BC$4,1,MATCH(Incomplete,$AB697:$BC697,0)),Complete)))</f>
        <v/>
      </c>
      <c r="AA697" s="27"/>
      <c r="AB697" s="10" t="str">
        <f t="shared" si="305"/>
        <v/>
      </c>
      <c r="AC697" s="10" t="str">
        <f>IF($AC$1=No,"",
IF(OR(BG697=FALSE,BH697=FALSE),"",
IF(AND(SUMPRODUCT(--(BI697:BI$1003=TRUE))=0,SUMPRODUCT(--(BJ697:BJ$1003=TRUE))=0),"",Incomplete)))</f>
        <v/>
      </c>
      <c r="AD697" s="10" t="str">
        <f t="shared" si="306"/>
        <v/>
      </c>
      <c r="AE697" s="10"/>
      <c r="AF697" s="10" t="str" cm="1">
        <f t="array" ref="AF697">IF(AF$1=No,"",IF(ISBLANK($A697)=TRUE,"",
IF(SUMPRODUCT(--('Section 11'!$C$4:$C$337=$A697))=0,Incomplete,Complete)))</f>
        <v/>
      </c>
      <c r="AG697" s="10" t="str">
        <f t="shared" si="307"/>
        <v/>
      </c>
      <c r="AH697" s="10" t="str">
        <f t="shared" si="308"/>
        <v/>
      </c>
      <c r="AI697" s="10" t="str">
        <f t="shared" si="309"/>
        <v/>
      </c>
      <c r="AJ697" s="10" t="str">
        <f t="shared" si="310"/>
        <v/>
      </c>
      <c r="AK697" s="10" t="str">
        <f t="shared" si="311"/>
        <v/>
      </c>
      <c r="AL697" s="10" t="str">
        <f t="shared" si="312"/>
        <v/>
      </c>
      <c r="AM697" s="10" t="str">
        <f t="shared" si="313"/>
        <v/>
      </c>
      <c r="AN697" s="10" t="str">
        <f t="shared" si="314"/>
        <v/>
      </c>
      <c r="AO697" s="10" t="str">
        <f t="shared" si="315"/>
        <v/>
      </c>
      <c r="AP697" s="10" t="str">
        <f t="shared" si="316"/>
        <v/>
      </c>
      <c r="AQ697" s="10" t="str">
        <f t="shared" si="317"/>
        <v/>
      </c>
      <c r="AR697" s="10" t="str">
        <f t="shared" si="318"/>
        <v/>
      </c>
      <c r="AS697" s="10" t="str">
        <f t="shared" si="319"/>
        <v/>
      </c>
      <c r="AT697" s="10" t="str">
        <f t="shared" si="320"/>
        <v/>
      </c>
      <c r="AU697" s="10" t="str">
        <f t="shared" si="321"/>
        <v/>
      </c>
      <c r="AV697" s="10" t="str">
        <f t="shared" si="322"/>
        <v/>
      </c>
      <c r="AW697" s="10" t="str">
        <f t="shared" si="323"/>
        <v/>
      </c>
      <c r="AX697" s="10" t="str">
        <f t="shared" si="324"/>
        <v/>
      </c>
      <c r="AY697" s="10" t="str">
        <f t="shared" si="325"/>
        <v/>
      </c>
      <c r="AZ697" s="10" t="str">
        <f t="shared" si="326"/>
        <v/>
      </c>
      <c r="BA697" s="10" t="str">
        <f t="shared" si="327"/>
        <v/>
      </c>
      <c r="BB697" s="10" t="str">
        <f t="shared" si="328"/>
        <v/>
      </c>
      <c r="BC697" s="10" t="str">
        <f t="shared" si="329"/>
        <v/>
      </c>
      <c r="BD697" s="10"/>
      <c r="BE697" s="10" t="str">
        <f t="shared" si="330"/>
        <v/>
      </c>
      <c r="BG697" s="10" t="b">
        <f t="shared" si="333"/>
        <v>1</v>
      </c>
      <c r="BH697" s="10" t="b">
        <f t="shared" si="331"/>
        <v>1</v>
      </c>
      <c r="BI697" s="10" t="b">
        <f t="shared" si="334"/>
        <v>0</v>
      </c>
      <c r="BJ697" s="10" t="b">
        <f t="shared" si="332"/>
        <v>0</v>
      </c>
    </row>
    <row r="698" spans="1:62" x14ac:dyDescent="0.35">
      <c r="A698" s="51"/>
      <c r="B698" s="28"/>
      <c r="C698" s="28" t="s">
        <v>4</v>
      </c>
      <c r="D698" s="28"/>
      <c r="E698" s="28" t="s">
        <v>4</v>
      </c>
      <c r="F698" s="28"/>
      <c r="G698" s="51" t="s">
        <v>4</v>
      </c>
      <c r="H698" s="28"/>
      <c r="I698" s="28" t="s">
        <v>4</v>
      </c>
      <c r="J698" s="28"/>
      <c r="K698" s="28" t="s">
        <v>4</v>
      </c>
      <c r="L698" s="28" t="s">
        <v>454</v>
      </c>
      <c r="M698" s="28"/>
      <c r="N698" s="28"/>
      <c r="O698" s="28" t="s">
        <v>4</v>
      </c>
      <c r="P698" s="51"/>
      <c r="Q698" s="28" t="s">
        <v>4</v>
      </c>
      <c r="R698" s="28"/>
      <c r="S698" s="28" t="s">
        <v>4</v>
      </c>
      <c r="T698" s="28"/>
      <c r="U698" s="28" t="s">
        <v>4</v>
      </c>
      <c r="V698" s="28"/>
      <c r="W698" s="28" t="s">
        <v>4</v>
      </c>
      <c r="X698" s="28"/>
      <c r="Y698" s="28" t="s">
        <v>4</v>
      </c>
      <c r="Z698" s="10" t="str">
        <f>IF(AND('Section 8'!$L$4=No,OR($BG698=FALSE,$BH698=FALSE)),Tab_NotReq,
IF(AND($A698="",$B698="",$D698="",$F698="",$H698="",$J698="",$P698="",$X698="",$AB698="",$AC698=""),"",
IF(COUNTIF($AB698:$BC698,Incomplete)&gt;=1,Incomplete_or_multiple_errors&amp;": "&amp;INDEX($AB$2:$BC$4,1,MATCH(Incomplete,$AB698:$BC698,0)),Complete)))</f>
        <v/>
      </c>
      <c r="AA698" s="27"/>
      <c r="AB698" s="10" t="str">
        <f t="shared" si="305"/>
        <v/>
      </c>
      <c r="AC698" s="10" t="str">
        <f>IF($AC$1=No,"",
IF(OR(BG698=FALSE,BH698=FALSE),"",
IF(AND(SUMPRODUCT(--(BI698:BI$1003=TRUE))=0,SUMPRODUCT(--(BJ698:BJ$1003=TRUE))=0),"",Incomplete)))</f>
        <v/>
      </c>
      <c r="AD698" s="10" t="str">
        <f t="shared" si="306"/>
        <v/>
      </c>
      <c r="AE698" s="10"/>
      <c r="AF698" s="10" t="str" cm="1">
        <f t="array" ref="AF698">IF(AF$1=No,"",IF(ISBLANK($A698)=TRUE,"",
IF(SUMPRODUCT(--('Section 11'!$C$4:$C$337=$A698))=0,Incomplete,Complete)))</f>
        <v/>
      </c>
      <c r="AG698" s="10" t="str">
        <f t="shared" si="307"/>
        <v/>
      </c>
      <c r="AH698" s="10" t="str">
        <f t="shared" si="308"/>
        <v/>
      </c>
      <c r="AI698" s="10" t="str">
        <f t="shared" si="309"/>
        <v/>
      </c>
      <c r="AJ698" s="10" t="str">
        <f t="shared" si="310"/>
        <v/>
      </c>
      <c r="AK698" s="10" t="str">
        <f t="shared" si="311"/>
        <v/>
      </c>
      <c r="AL698" s="10" t="str">
        <f t="shared" si="312"/>
        <v/>
      </c>
      <c r="AM698" s="10" t="str">
        <f t="shared" si="313"/>
        <v/>
      </c>
      <c r="AN698" s="10" t="str">
        <f t="shared" si="314"/>
        <v/>
      </c>
      <c r="AO698" s="10" t="str">
        <f t="shared" si="315"/>
        <v/>
      </c>
      <c r="AP698" s="10" t="str">
        <f t="shared" si="316"/>
        <v/>
      </c>
      <c r="AQ698" s="10" t="str">
        <f t="shared" si="317"/>
        <v/>
      </c>
      <c r="AR698" s="10" t="str">
        <f t="shared" si="318"/>
        <v/>
      </c>
      <c r="AS698" s="10" t="str">
        <f t="shared" si="319"/>
        <v/>
      </c>
      <c r="AT698" s="10" t="str">
        <f t="shared" si="320"/>
        <v/>
      </c>
      <c r="AU698" s="10" t="str">
        <f t="shared" si="321"/>
        <v/>
      </c>
      <c r="AV698" s="10" t="str">
        <f t="shared" si="322"/>
        <v/>
      </c>
      <c r="AW698" s="10" t="str">
        <f t="shared" si="323"/>
        <v/>
      </c>
      <c r="AX698" s="10" t="str">
        <f t="shared" si="324"/>
        <v/>
      </c>
      <c r="AY698" s="10" t="str">
        <f t="shared" si="325"/>
        <v/>
      </c>
      <c r="AZ698" s="10" t="str">
        <f t="shared" si="326"/>
        <v/>
      </c>
      <c r="BA698" s="10" t="str">
        <f t="shared" si="327"/>
        <v/>
      </c>
      <c r="BB698" s="10" t="str">
        <f t="shared" si="328"/>
        <v/>
      </c>
      <c r="BC698" s="10" t="str">
        <f t="shared" si="329"/>
        <v/>
      </c>
      <c r="BD698" s="10"/>
      <c r="BE698" s="10" t="str">
        <f t="shared" si="330"/>
        <v/>
      </c>
      <c r="BG698" s="10" t="b">
        <f t="shared" si="333"/>
        <v>1</v>
      </c>
      <c r="BH698" s="10" t="b">
        <f t="shared" si="331"/>
        <v>1</v>
      </c>
      <c r="BI698" s="10" t="b">
        <f t="shared" si="334"/>
        <v>0</v>
      </c>
      <c r="BJ698" s="10" t="b">
        <f t="shared" si="332"/>
        <v>0</v>
      </c>
    </row>
    <row r="699" spans="1:62" x14ac:dyDescent="0.35">
      <c r="A699" s="51"/>
      <c r="B699" s="28"/>
      <c r="C699" s="28" t="s">
        <v>4</v>
      </c>
      <c r="D699" s="28"/>
      <c r="E699" s="28" t="s">
        <v>4</v>
      </c>
      <c r="F699" s="28"/>
      <c r="G699" s="51" t="s">
        <v>4</v>
      </c>
      <c r="H699" s="28"/>
      <c r="I699" s="28" t="s">
        <v>4</v>
      </c>
      <c r="J699" s="28"/>
      <c r="K699" s="28" t="s">
        <v>4</v>
      </c>
      <c r="L699" s="28" t="s">
        <v>454</v>
      </c>
      <c r="M699" s="28"/>
      <c r="N699" s="28"/>
      <c r="O699" s="28" t="s">
        <v>4</v>
      </c>
      <c r="P699" s="51"/>
      <c r="Q699" s="28" t="s">
        <v>4</v>
      </c>
      <c r="R699" s="28"/>
      <c r="S699" s="28" t="s">
        <v>4</v>
      </c>
      <c r="T699" s="28"/>
      <c r="U699" s="28" t="s">
        <v>4</v>
      </c>
      <c r="V699" s="28"/>
      <c r="W699" s="28" t="s">
        <v>4</v>
      </c>
      <c r="X699" s="28"/>
      <c r="Y699" s="28" t="s">
        <v>4</v>
      </c>
      <c r="Z699" s="10" t="str">
        <f>IF(AND('Section 8'!$L$4=No,OR($BG699=FALSE,$BH699=FALSE)),Tab_NotReq,
IF(AND($A699="",$B699="",$D699="",$F699="",$H699="",$J699="",$P699="",$X699="",$AB699="",$AC699=""),"",
IF(COUNTIF($AB699:$BC699,Incomplete)&gt;=1,Incomplete_or_multiple_errors&amp;": "&amp;INDEX($AB$2:$BC$4,1,MATCH(Incomplete,$AB699:$BC699,0)),Complete)))</f>
        <v/>
      </c>
      <c r="AA699" s="27"/>
      <c r="AB699" s="10" t="str">
        <f t="shared" si="305"/>
        <v/>
      </c>
      <c r="AC699" s="10" t="str">
        <f>IF($AC$1=No,"",
IF(OR(BG699=FALSE,BH699=FALSE),"",
IF(AND(SUMPRODUCT(--(BI699:BI$1003=TRUE))=0,SUMPRODUCT(--(BJ699:BJ$1003=TRUE))=0),"",Incomplete)))</f>
        <v/>
      </c>
      <c r="AD699" s="10" t="str">
        <f t="shared" si="306"/>
        <v/>
      </c>
      <c r="AE699" s="10"/>
      <c r="AF699" s="10" t="str" cm="1">
        <f t="array" ref="AF699">IF(AF$1=No,"",IF(ISBLANK($A699)=TRUE,"",
IF(SUMPRODUCT(--('Section 11'!$C$4:$C$337=$A699))=0,Incomplete,Complete)))</f>
        <v/>
      </c>
      <c r="AG699" s="10" t="str">
        <f t="shared" si="307"/>
        <v/>
      </c>
      <c r="AH699" s="10" t="str">
        <f t="shared" si="308"/>
        <v/>
      </c>
      <c r="AI699" s="10" t="str">
        <f t="shared" si="309"/>
        <v/>
      </c>
      <c r="AJ699" s="10" t="str">
        <f t="shared" si="310"/>
        <v/>
      </c>
      <c r="AK699" s="10" t="str">
        <f t="shared" si="311"/>
        <v/>
      </c>
      <c r="AL699" s="10" t="str">
        <f t="shared" si="312"/>
        <v/>
      </c>
      <c r="AM699" s="10" t="str">
        <f t="shared" si="313"/>
        <v/>
      </c>
      <c r="AN699" s="10" t="str">
        <f t="shared" si="314"/>
        <v/>
      </c>
      <c r="AO699" s="10" t="str">
        <f t="shared" si="315"/>
        <v/>
      </c>
      <c r="AP699" s="10" t="str">
        <f t="shared" si="316"/>
        <v/>
      </c>
      <c r="AQ699" s="10" t="str">
        <f t="shared" si="317"/>
        <v/>
      </c>
      <c r="AR699" s="10" t="str">
        <f t="shared" si="318"/>
        <v/>
      </c>
      <c r="AS699" s="10" t="str">
        <f t="shared" si="319"/>
        <v/>
      </c>
      <c r="AT699" s="10" t="str">
        <f t="shared" si="320"/>
        <v/>
      </c>
      <c r="AU699" s="10" t="str">
        <f t="shared" si="321"/>
        <v/>
      </c>
      <c r="AV699" s="10" t="str">
        <f t="shared" si="322"/>
        <v/>
      </c>
      <c r="AW699" s="10" t="str">
        <f t="shared" si="323"/>
        <v/>
      </c>
      <c r="AX699" s="10" t="str">
        <f t="shared" si="324"/>
        <v/>
      </c>
      <c r="AY699" s="10" t="str">
        <f t="shared" si="325"/>
        <v/>
      </c>
      <c r="AZ699" s="10" t="str">
        <f t="shared" si="326"/>
        <v/>
      </c>
      <c r="BA699" s="10" t="str">
        <f t="shared" si="327"/>
        <v/>
      </c>
      <c r="BB699" s="10" t="str">
        <f t="shared" si="328"/>
        <v/>
      </c>
      <c r="BC699" s="10" t="str">
        <f t="shared" si="329"/>
        <v/>
      </c>
      <c r="BD699" s="10"/>
      <c r="BE699" s="10" t="str">
        <f t="shared" si="330"/>
        <v/>
      </c>
      <c r="BG699" s="10" t="b">
        <f t="shared" si="333"/>
        <v>1</v>
      </c>
      <c r="BH699" s="10" t="b">
        <f t="shared" si="331"/>
        <v>1</v>
      </c>
      <c r="BI699" s="10" t="b">
        <f t="shared" si="334"/>
        <v>0</v>
      </c>
      <c r="BJ699" s="10" t="b">
        <f t="shared" si="332"/>
        <v>0</v>
      </c>
    </row>
    <row r="700" spans="1:62" x14ac:dyDescent="0.35">
      <c r="A700" s="51"/>
      <c r="B700" s="28"/>
      <c r="C700" s="28" t="s">
        <v>4</v>
      </c>
      <c r="D700" s="28"/>
      <c r="E700" s="28" t="s">
        <v>4</v>
      </c>
      <c r="F700" s="28"/>
      <c r="G700" s="51" t="s">
        <v>4</v>
      </c>
      <c r="H700" s="28"/>
      <c r="I700" s="28" t="s">
        <v>4</v>
      </c>
      <c r="J700" s="28"/>
      <c r="K700" s="28" t="s">
        <v>4</v>
      </c>
      <c r="L700" s="28" t="s">
        <v>454</v>
      </c>
      <c r="M700" s="28"/>
      <c r="N700" s="28"/>
      <c r="O700" s="28" t="s">
        <v>4</v>
      </c>
      <c r="P700" s="51"/>
      <c r="Q700" s="28" t="s">
        <v>4</v>
      </c>
      <c r="R700" s="28"/>
      <c r="S700" s="28" t="s">
        <v>4</v>
      </c>
      <c r="T700" s="28"/>
      <c r="U700" s="28" t="s">
        <v>4</v>
      </c>
      <c r="V700" s="28"/>
      <c r="W700" s="28" t="s">
        <v>4</v>
      </c>
      <c r="X700" s="28"/>
      <c r="Y700" s="28" t="s">
        <v>4</v>
      </c>
      <c r="Z700" s="10" t="str">
        <f>IF(AND('Section 8'!$L$4=No,OR($BG700=FALSE,$BH700=FALSE)),Tab_NotReq,
IF(AND($A700="",$B700="",$D700="",$F700="",$H700="",$J700="",$P700="",$X700="",$AB700="",$AC700=""),"",
IF(COUNTIF($AB700:$BC700,Incomplete)&gt;=1,Incomplete_or_multiple_errors&amp;": "&amp;INDEX($AB$2:$BC$4,1,MATCH(Incomplete,$AB700:$BC700,0)),Complete)))</f>
        <v/>
      </c>
      <c r="AA700" s="27"/>
      <c r="AB700" s="10" t="str">
        <f t="shared" si="305"/>
        <v/>
      </c>
      <c r="AC700" s="10" t="str">
        <f>IF($AC$1=No,"",
IF(OR(BG700=FALSE,BH700=FALSE),"",
IF(AND(SUMPRODUCT(--(BI700:BI$1003=TRUE))=0,SUMPRODUCT(--(BJ700:BJ$1003=TRUE))=0),"",Incomplete)))</f>
        <v/>
      </c>
      <c r="AD700" s="10" t="str">
        <f t="shared" si="306"/>
        <v/>
      </c>
      <c r="AE700" s="10"/>
      <c r="AF700" s="10" t="str" cm="1">
        <f t="array" ref="AF700">IF(AF$1=No,"",IF(ISBLANK($A700)=TRUE,"",
IF(SUMPRODUCT(--('Section 11'!$C$4:$C$337=$A700))=0,Incomplete,Complete)))</f>
        <v/>
      </c>
      <c r="AG700" s="10" t="str">
        <f t="shared" si="307"/>
        <v/>
      </c>
      <c r="AH700" s="10" t="str">
        <f t="shared" si="308"/>
        <v/>
      </c>
      <c r="AI700" s="10" t="str">
        <f t="shared" si="309"/>
        <v/>
      </c>
      <c r="AJ700" s="10" t="str">
        <f t="shared" si="310"/>
        <v/>
      </c>
      <c r="AK700" s="10" t="str">
        <f t="shared" si="311"/>
        <v/>
      </c>
      <c r="AL700" s="10" t="str">
        <f t="shared" si="312"/>
        <v/>
      </c>
      <c r="AM700" s="10" t="str">
        <f t="shared" si="313"/>
        <v/>
      </c>
      <c r="AN700" s="10" t="str">
        <f t="shared" si="314"/>
        <v/>
      </c>
      <c r="AO700" s="10" t="str">
        <f t="shared" si="315"/>
        <v/>
      </c>
      <c r="AP700" s="10" t="str">
        <f t="shared" si="316"/>
        <v/>
      </c>
      <c r="AQ700" s="10" t="str">
        <f t="shared" si="317"/>
        <v/>
      </c>
      <c r="AR700" s="10" t="str">
        <f t="shared" si="318"/>
        <v/>
      </c>
      <c r="AS700" s="10" t="str">
        <f t="shared" si="319"/>
        <v/>
      </c>
      <c r="AT700" s="10" t="str">
        <f t="shared" si="320"/>
        <v/>
      </c>
      <c r="AU700" s="10" t="str">
        <f t="shared" si="321"/>
        <v/>
      </c>
      <c r="AV700" s="10" t="str">
        <f t="shared" si="322"/>
        <v/>
      </c>
      <c r="AW700" s="10" t="str">
        <f t="shared" si="323"/>
        <v/>
      </c>
      <c r="AX700" s="10" t="str">
        <f t="shared" si="324"/>
        <v/>
      </c>
      <c r="AY700" s="10" t="str">
        <f t="shared" si="325"/>
        <v/>
      </c>
      <c r="AZ700" s="10" t="str">
        <f t="shared" si="326"/>
        <v/>
      </c>
      <c r="BA700" s="10" t="str">
        <f t="shared" si="327"/>
        <v/>
      </c>
      <c r="BB700" s="10" t="str">
        <f t="shared" si="328"/>
        <v/>
      </c>
      <c r="BC700" s="10" t="str">
        <f t="shared" si="329"/>
        <v/>
      </c>
      <c r="BD700" s="10"/>
      <c r="BE700" s="10" t="str">
        <f t="shared" si="330"/>
        <v/>
      </c>
      <c r="BG700" s="10" t="b">
        <f t="shared" si="333"/>
        <v>1</v>
      </c>
      <c r="BH700" s="10" t="b">
        <f t="shared" si="331"/>
        <v>1</v>
      </c>
      <c r="BI700" s="10" t="b">
        <f t="shared" si="334"/>
        <v>0</v>
      </c>
      <c r="BJ700" s="10" t="b">
        <f t="shared" si="332"/>
        <v>0</v>
      </c>
    </row>
    <row r="701" spans="1:62" x14ac:dyDescent="0.35">
      <c r="A701" s="51"/>
      <c r="B701" s="28"/>
      <c r="C701" s="28" t="s">
        <v>4</v>
      </c>
      <c r="D701" s="28"/>
      <c r="E701" s="28" t="s">
        <v>4</v>
      </c>
      <c r="F701" s="28"/>
      <c r="G701" s="51" t="s">
        <v>4</v>
      </c>
      <c r="H701" s="28"/>
      <c r="I701" s="28" t="s">
        <v>4</v>
      </c>
      <c r="J701" s="28"/>
      <c r="K701" s="28" t="s">
        <v>4</v>
      </c>
      <c r="L701" s="28" t="s">
        <v>454</v>
      </c>
      <c r="M701" s="28"/>
      <c r="N701" s="28"/>
      <c r="O701" s="28" t="s">
        <v>4</v>
      </c>
      <c r="P701" s="51"/>
      <c r="Q701" s="28" t="s">
        <v>4</v>
      </c>
      <c r="R701" s="28"/>
      <c r="S701" s="28" t="s">
        <v>4</v>
      </c>
      <c r="T701" s="28"/>
      <c r="U701" s="28" t="s">
        <v>4</v>
      </c>
      <c r="V701" s="28"/>
      <c r="W701" s="28" t="s">
        <v>4</v>
      </c>
      <c r="X701" s="28"/>
      <c r="Y701" s="28" t="s">
        <v>4</v>
      </c>
      <c r="Z701" s="10" t="str">
        <f>IF(AND('Section 8'!$L$4=No,OR($BG701=FALSE,$BH701=FALSE)),Tab_NotReq,
IF(AND($A701="",$B701="",$D701="",$F701="",$H701="",$J701="",$P701="",$X701="",$AB701="",$AC701=""),"",
IF(COUNTIF($AB701:$BC701,Incomplete)&gt;=1,Incomplete_or_multiple_errors&amp;": "&amp;INDEX($AB$2:$BC$4,1,MATCH(Incomplete,$AB701:$BC701,0)),Complete)))</f>
        <v/>
      </c>
      <c r="AA701" s="27"/>
      <c r="AB701" s="10" t="str">
        <f t="shared" si="305"/>
        <v/>
      </c>
      <c r="AC701" s="10" t="str">
        <f>IF($AC$1=No,"",
IF(OR(BG701=FALSE,BH701=FALSE),"",
IF(AND(SUMPRODUCT(--(BI701:BI$1003=TRUE))=0,SUMPRODUCT(--(BJ701:BJ$1003=TRUE))=0),"",Incomplete)))</f>
        <v/>
      </c>
      <c r="AD701" s="10" t="str">
        <f t="shared" si="306"/>
        <v/>
      </c>
      <c r="AE701" s="10"/>
      <c r="AF701" s="10" t="str" cm="1">
        <f t="array" ref="AF701">IF(AF$1=No,"",IF(ISBLANK($A701)=TRUE,"",
IF(SUMPRODUCT(--('Section 11'!$C$4:$C$337=$A701))=0,Incomplete,Complete)))</f>
        <v/>
      </c>
      <c r="AG701" s="10" t="str">
        <f t="shared" si="307"/>
        <v/>
      </c>
      <c r="AH701" s="10" t="str">
        <f t="shared" si="308"/>
        <v/>
      </c>
      <c r="AI701" s="10" t="str">
        <f t="shared" si="309"/>
        <v/>
      </c>
      <c r="AJ701" s="10" t="str">
        <f t="shared" si="310"/>
        <v/>
      </c>
      <c r="AK701" s="10" t="str">
        <f t="shared" si="311"/>
        <v/>
      </c>
      <c r="AL701" s="10" t="str">
        <f t="shared" si="312"/>
        <v/>
      </c>
      <c r="AM701" s="10" t="str">
        <f t="shared" si="313"/>
        <v/>
      </c>
      <c r="AN701" s="10" t="str">
        <f t="shared" si="314"/>
        <v/>
      </c>
      <c r="AO701" s="10" t="str">
        <f t="shared" si="315"/>
        <v/>
      </c>
      <c r="AP701" s="10" t="str">
        <f t="shared" si="316"/>
        <v/>
      </c>
      <c r="AQ701" s="10" t="str">
        <f t="shared" si="317"/>
        <v/>
      </c>
      <c r="AR701" s="10" t="str">
        <f t="shared" si="318"/>
        <v/>
      </c>
      <c r="AS701" s="10" t="str">
        <f t="shared" si="319"/>
        <v/>
      </c>
      <c r="AT701" s="10" t="str">
        <f t="shared" si="320"/>
        <v/>
      </c>
      <c r="AU701" s="10" t="str">
        <f t="shared" si="321"/>
        <v/>
      </c>
      <c r="AV701" s="10" t="str">
        <f t="shared" si="322"/>
        <v/>
      </c>
      <c r="AW701" s="10" t="str">
        <f t="shared" si="323"/>
        <v/>
      </c>
      <c r="AX701" s="10" t="str">
        <f t="shared" si="324"/>
        <v/>
      </c>
      <c r="AY701" s="10" t="str">
        <f t="shared" si="325"/>
        <v/>
      </c>
      <c r="AZ701" s="10" t="str">
        <f t="shared" si="326"/>
        <v/>
      </c>
      <c r="BA701" s="10" t="str">
        <f t="shared" si="327"/>
        <v/>
      </c>
      <c r="BB701" s="10" t="str">
        <f t="shared" si="328"/>
        <v/>
      </c>
      <c r="BC701" s="10" t="str">
        <f t="shared" si="329"/>
        <v/>
      </c>
      <c r="BD701" s="10"/>
      <c r="BE701" s="10" t="str">
        <f t="shared" si="330"/>
        <v/>
      </c>
      <c r="BG701" s="10" t="b">
        <f t="shared" si="333"/>
        <v>1</v>
      </c>
      <c r="BH701" s="10" t="b">
        <f t="shared" si="331"/>
        <v>1</v>
      </c>
      <c r="BI701" s="10" t="b">
        <f t="shared" si="334"/>
        <v>0</v>
      </c>
      <c r="BJ701" s="10" t="b">
        <f t="shared" si="332"/>
        <v>0</v>
      </c>
    </row>
    <row r="702" spans="1:62" x14ac:dyDescent="0.35">
      <c r="A702" s="51"/>
      <c r="B702" s="28"/>
      <c r="C702" s="28" t="s">
        <v>4</v>
      </c>
      <c r="D702" s="28"/>
      <c r="E702" s="28" t="s">
        <v>4</v>
      </c>
      <c r="F702" s="28"/>
      <c r="G702" s="51" t="s">
        <v>4</v>
      </c>
      <c r="H702" s="28"/>
      <c r="I702" s="28" t="s">
        <v>4</v>
      </c>
      <c r="J702" s="28"/>
      <c r="K702" s="28" t="s">
        <v>4</v>
      </c>
      <c r="L702" s="28" t="s">
        <v>454</v>
      </c>
      <c r="M702" s="28"/>
      <c r="N702" s="28"/>
      <c r="O702" s="28" t="s">
        <v>4</v>
      </c>
      <c r="P702" s="51"/>
      <c r="Q702" s="28" t="s">
        <v>4</v>
      </c>
      <c r="R702" s="28"/>
      <c r="S702" s="28" t="s">
        <v>4</v>
      </c>
      <c r="T702" s="28"/>
      <c r="U702" s="28" t="s">
        <v>4</v>
      </c>
      <c r="V702" s="28"/>
      <c r="W702" s="28" t="s">
        <v>4</v>
      </c>
      <c r="X702" s="28"/>
      <c r="Y702" s="28" t="s">
        <v>4</v>
      </c>
      <c r="Z702" s="10" t="str">
        <f>IF(AND('Section 8'!$L$4=No,OR($BG702=FALSE,$BH702=FALSE)),Tab_NotReq,
IF(AND($A702="",$B702="",$D702="",$F702="",$H702="",$J702="",$P702="",$X702="",$AB702="",$AC702=""),"",
IF(COUNTIF($AB702:$BC702,Incomplete)&gt;=1,Incomplete_or_multiple_errors&amp;": "&amp;INDEX($AB$2:$BC$4,1,MATCH(Incomplete,$AB702:$BC702,0)),Complete)))</f>
        <v/>
      </c>
      <c r="AA702" s="27"/>
      <c r="AB702" s="10" t="str">
        <f t="shared" si="305"/>
        <v/>
      </c>
      <c r="AC702" s="10" t="str">
        <f>IF($AC$1=No,"",
IF(OR(BG702=FALSE,BH702=FALSE),"",
IF(AND(SUMPRODUCT(--(BI702:BI$1003=TRUE))=0,SUMPRODUCT(--(BJ702:BJ$1003=TRUE))=0),"",Incomplete)))</f>
        <v/>
      </c>
      <c r="AD702" s="10" t="str">
        <f t="shared" si="306"/>
        <v/>
      </c>
      <c r="AE702" s="10"/>
      <c r="AF702" s="10" t="str" cm="1">
        <f t="array" ref="AF702">IF(AF$1=No,"",IF(ISBLANK($A702)=TRUE,"",
IF(SUMPRODUCT(--('Section 11'!$C$4:$C$337=$A702))=0,Incomplete,Complete)))</f>
        <v/>
      </c>
      <c r="AG702" s="10" t="str">
        <f t="shared" si="307"/>
        <v/>
      </c>
      <c r="AH702" s="10" t="str">
        <f t="shared" si="308"/>
        <v/>
      </c>
      <c r="AI702" s="10" t="str">
        <f t="shared" si="309"/>
        <v/>
      </c>
      <c r="AJ702" s="10" t="str">
        <f t="shared" si="310"/>
        <v/>
      </c>
      <c r="AK702" s="10" t="str">
        <f t="shared" si="311"/>
        <v/>
      </c>
      <c r="AL702" s="10" t="str">
        <f t="shared" si="312"/>
        <v/>
      </c>
      <c r="AM702" s="10" t="str">
        <f t="shared" si="313"/>
        <v/>
      </c>
      <c r="AN702" s="10" t="str">
        <f t="shared" si="314"/>
        <v/>
      </c>
      <c r="AO702" s="10" t="str">
        <f t="shared" si="315"/>
        <v/>
      </c>
      <c r="AP702" s="10" t="str">
        <f t="shared" si="316"/>
        <v/>
      </c>
      <c r="AQ702" s="10" t="str">
        <f t="shared" si="317"/>
        <v/>
      </c>
      <c r="AR702" s="10" t="str">
        <f t="shared" si="318"/>
        <v/>
      </c>
      <c r="AS702" s="10" t="str">
        <f t="shared" si="319"/>
        <v/>
      </c>
      <c r="AT702" s="10" t="str">
        <f t="shared" si="320"/>
        <v/>
      </c>
      <c r="AU702" s="10" t="str">
        <f t="shared" si="321"/>
        <v/>
      </c>
      <c r="AV702" s="10" t="str">
        <f t="shared" si="322"/>
        <v/>
      </c>
      <c r="AW702" s="10" t="str">
        <f t="shared" si="323"/>
        <v/>
      </c>
      <c r="AX702" s="10" t="str">
        <f t="shared" si="324"/>
        <v/>
      </c>
      <c r="AY702" s="10" t="str">
        <f t="shared" si="325"/>
        <v/>
      </c>
      <c r="AZ702" s="10" t="str">
        <f t="shared" si="326"/>
        <v/>
      </c>
      <c r="BA702" s="10" t="str">
        <f t="shared" si="327"/>
        <v/>
      </c>
      <c r="BB702" s="10" t="str">
        <f t="shared" si="328"/>
        <v/>
      </c>
      <c r="BC702" s="10" t="str">
        <f t="shared" si="329"/>
        <v/>
      </c>
      <c r="BD702" s="10"/>
      <c r="BE702" s="10" t="str">
        <f t="shared" si="330"/>
        <v/>
      </c>
      <c r="BG702" s="10" t="b">
        <f t="shared" si="333"/>
        <v>1</v>
      </c>
      <c r="BH702" s="10" t="b">
        <f t="shared" si="331"/>
        <v>1</v>
      </c>
      <c r="BI702" s="10" t="b">
        <f t="shared" si="334"/>
        <v>0</v>
      </c>
      <c r="BJ702" s="10" t="b">
        <f t="shared" si="332"/>
        <v>0</v>
      </c>
    </row>
    <row r="703" spans="1:62" x14ac:dyDescent="0.35">
      <c r="A703" s="51"/>
      <c r="B703" s="28"/>
      <c r="C703" s="28" t="s">
        <v>4</v>
      </c>
      <c r="D703" s="28"/>
      <c r="E703" s="28" t="s">
        <v>4</v>
      </c>
      <c r="F703" s="28"/>
      <c r="G703" s="51" t="s">
        <v>4</v>
      </c>
      <c r="H703" s="28"/>
      <c r="I703" s="28" t="s">
        <v>4</v>
      </c>
      <c r="J703" s="28"/>
      <c r="K703" s="28" t="s">
        <v>4</v>
      </c>
      <c r="L703" s="28" t="s">
        <v>454</v>
      </c>
      <c r="M703" s="28"/>
      <c r="N703" s="28"/>
      <c r="O703" s="28" t="s">
        <v>4</v>
      </c>
      <c r="P703" s="51"/>
      <c r="Q703" s="28" t="s">
        <v>4</v>
      </c>
      <c r="R703" s="28"/>
      <c r="S703" s="28" t="s">
        <v>4</v>
      </c>
      <c r="T703" s="28"/>
      <c r="U703" s="28" t="s">
        <v>4</v>
      </c>
      <c r="V703" s="28"/>
      <c r="W703" s="28" t="s">
        <v>4</v>
      </c>
      <c r="X703" s="28"/>
      <c r="Y703" s="28" t="s">
        <v>4</v>
      </c>
      <c r="Z703" s="10" t="str">
        <f>IF(AND('Section 8'!$L$4=No,OR($BG703=FALSE,$BH703=FALSE)),Tab_NotReq,
IF(AND($A703="",$B703="",$D703="",$F703="",$H703="",$J703="",$P703="",$X703="",$AB703="",$AC703=""),"",
IF(COUNTIF($AB703:$BC703,Incomplete)&gt;=1,Incomplete_or_multiple_errors&amp;": "&amp;INDEX($AB$2:$BC$4,1,MATCH(Incomplete,$AB703:$BC703,0)),Complete)))</f>
        <v/>
      </c>
      <c r="AA703" s="27"/>
      <c r="AB703" s="10" t="str">
        <f t="shared" si="305"/>
        <v/>
      </c>
      <c r="AC703" s="10" t="str">
        <f>IF($AC$1=No,"",
IF(OR(BG703=FALSE,BH703=FALSE),"",
IF(AND(SUMPRODUCT(--(BI703:BI$1003=TRUE))=0,SUMPRODUCT(--(BJ703:BJ$1003=TRUE))=0),"",Incomplete)))</f>
        <v/>
      </c>
      <c r="AD703" s="10" t="str">
        <f t="shared" si="306"/>
        <v/>
      </c>
      <c r="AE703" s="10"/>
      <c r="AF703" s="10" t="str" cm="1">
        <f t="array" ref="AF703">IF(AF$1=No,"",IF(ISBLANK($A703)=TRUE,"",
IF(SUMPRODUCT(--('Section 11'!$C$4:$C$337=$A703))=0,Incomplete,Complete)))</f>
        <v/>
      </c>
      <c r="AG703" s="10" t="str">
        <f t="shared" si="307"/>
        <v/>
      </c>
      <c r="AH703" s="10" t="str">
        <f t="shared" si="308"/>
        <v/>
      </c>
      <c r="AI703" s="10" t="str">
        <f t="shared" si="309"/>
        <v/>
      </c>
      <c r="AJ703" s="10" t="str">
        <f t="shared" si="310"/>
        <v/>
      </c>
      <c r="AK703" s="10" t="str">
        <f t="shared" si="311"/>
        <v/>
      </c>
      <c r="AL703" s="10" t="str">
        <f t="shared" si="312"/>
        <v/>
      </c>
      <c r="AM703" s="10" t="str">
        <f t="shared" si="313"/>
        <v/>
      </c>
      <c r="AN703" s="10" t="str">
        <f t="shared" si="314"/>
        <v/>
      </c>
      <c r="AO703" s="10" t="str">
        <f t="shared" si="315"/>
        <v/>
      </c>
      <c r="AP703" s="10" t="str">
        <f t="shared" si="316"/>
        <v/>
      </c>
      <c r="AQ703" s="10" t="str">
        <f t="shared" si="317"/>
        <v/>
      </c>
      <c r="AR703" s="10" t="str">
        <f t="shared" si="318"/>
        <v/>
      </c>
      <c r="AS703" s="10" t="str">
        <f t="shared" si="319"/>
        <v/>
      </c>
      <c r="AT703" s="10" t="str">
        <f t="shared" si="320"/>
        <v/>
      </c>
      <c r="AU703" s="10" t="str">
        <f t="shared" si="321"/>
        <v/>
      </c>
      <c r="AV703" s="10" t="str">
        <f t="shared" si="322"/>
        <v/>
      </c>
      <c r="AW703" s="10" t="str">
        <f t="shared" si="323"/>
        <v/>
      </c>
      <c r="AX703" s="10" t="str">
        <f t="shared" si="324"/>
        <v/>
      </c>
      <c r="AY703" s="10" t="str">
        <f t="shared" si="325"/>
        <v/>
      </c>
      <c r="AZ703" s="10" t="str">
        <f t="shared" si="326"/>
        <v/>
      </c>
      <c r="BA703" s="10" t="str">
        <f t="shared" si="327"/>
        <v/>
      </c>
      <c r="BB703" s="10" t="str">
        <f t="shared" si="328"/>
        <v/>
      </c>
      <c r="BC703" s="10" t="str">
        <f t="shared" si="329"/>
        <v/>
      </c>
      <c r="BD703" s="10"/>
      <c r="BE703" s="10" t="str">
        <f t="shared" si="330"/>
        <v/>
      </c>
      <c r="BG703" s="10" t="b">
        <f t="shared" si="333"/>
        <v>1</v>
      </c>
      <c r="BH703" s="10" t="b">
        <f t="shared" si="331"/>
        <v>1</v>
      </c>
      <c r="BI703" s="10" t="b">
        <f t="shared" si="334"/>
        <v>0</v>
      </c>
      <c r="BJ703" s="10" t="b">
        <f t="shared" si="332"/>
        <v>0</v>
      </c>
    </row>
    <row r="704" spans="1:62" x14ac:dyDescent="0.35">
      <c r="A704" s="51"/>
      <c r="B704" s="28"/>
      <c r="C704" s="28" t="s">
        <v>4</v>
      </c>
      <c r="D704" s="28"/>
      <c r="E704" s="28" t="s">
        <v>4</v>
      </c>
      <c r="F704" s="28"/>
      <c r="G704" s="51" t="s">
        <v>4</v>
      </c>
      <c r="H704" s="28"/>
      <c r="I704" s="28" t="s">
        <v>4</v>
      </c>
      <c r="J704" s="28"/>
      <c r="K704" s="28" t="s">
        <v>4</v>
      </c>
      <c r="L704" s="28" t="s">
        <v>454</v>
      </c>
      <c r="M704" s="28"/>
      <c r="N704" s="28"/>
      <c r="O704" s="28" t="s">
        <v>4</v>
      </c>
      <c r="P704" s="51"/>
      <c r="Q704" s="28" t="s">
        <v>4</v>
      </c>
      <c r="R704" s="28"/>
      <c r="S704" s="28" t="s">
        <v>4</v>
      </c>
      <c r="T704" s="28"/>
      <c r="U704" s="28" t="s">
        <v>4</v>
      </c>
      <c r="V704" s="28"/>
      <c r="W704" s="28" t="s">
        <v>4</v>
      </c>
      <c r="X704" s="28"/>
      <c r="Y704" s="28" t="s">
        <v>4</v>
      </c>
      <c r="Z704" s="10" t="str">
        <f>IF(AND('Section 8'!$L$4=No,OR($BG704=FALSE,$BH704=FALSE)),Tab_NotReq,
IF(AND($A704="",$B704="",$D704="",$F704="",$H704="",$J704="",$P704="",$X704="",$AB704="",$AC704=""),"",
IF(COUNTIF($AB704:$BC704,Incomplete)&gt;=1,Incomplete_or_multiple_errors&amp;": "&amp;INDEX($AB$2:$BC$4,1,MATCH(Incomplete,$AB704:$BC704,0)),Complete)))</f>
        <v/>
      </c>
      <c r="AA704" s="27"/>
      <c r="AB704" s="10" t="str">
        <f t="shared" si="305"/>
        <v/>
      </c>
      <c r="AC704" s="10" t="str">
        <f>IF($AC$1=No,"",
IF(OR(BG704=FALSE,BH704=FALSE),"",
IF(AND(SUMPRODUCT(--(BI704:BI$1003=TRUE))=0,SUMPRODUCT(--(BJ704:BJ$1003=TRUE))=0),"",Incomplete)))</f>
        <v/>
      </c>
      <c r="AD704" s="10" t="str">
        <f t="shared" si="306"/>
        <v/>
      </c>
      <c r="AE704" s="10"/>
      <c r="AF704" s="10" t="str" cm="1">
        <f t="array" ref="AF704">IF(AF$1=No,"",IF(ISBLANK($A704)=TRUE,"",
IF(SUMPRODUCT(--('Section 11'!$C$4:$C$337=$A704))=0,Incomplete,Complete)))</f>
        <v/>
      </c>
      <c r="AG704" s="10" t="str">
        <f t="shared" si="307"/>
        <v/>
      </c>
      <c r="AH704" s="10" t="str">
        <f t="shared" si="308"/>
        <v/>
      </c>
      <c r="AI704" s="10" t="str">
        <f t="shared" si="309"/>
        <v/>
      </c>
      <c r="AJ704" s="10" t="str">
        <f t="shared" si="310"/>
        <v/>
      </c>
      <c r="AK704" s="10" t="str">
        <f t="shared" si="311"/>
        <v/>
      </c>
      <c r="AL704" s="10" t="str">
        <f t="shared" si="312"/>
        <v/>
      </c>
      <c r="AM704" s="10" t="str">
        <f t="shared" si="313"/>
        <v/>
      </c>
      <c r="AN704" s="10" t="str">
        <f t="shared" si="314"/>
        <v/>
      </c>
      <c r="AO704" s="10" t="str">
        <f t="shared" si="315"/>
        <v/>
      </c>
      <c r="AP704" s="10" t="str">
        <f t="shared" si="316"/>
        <v/>
      </c>
      <c r="AQ704" s="10" t="str">
        <f t="shared" si="317"/>
        <v/>
      </c>
      <c r="AR704" s="10" t="str">
        <f t="shared" si="318"/>
        <v/>
      </c>
      <c r="AS704" s="10" t="str">
        <f t="shared" si="319"/>
        <v/>
      </c>
      <c r="AT704" s="10" t="str">
        <f t="shared" si="320"/>
        <v/>
      </c>
      <c r="AU704" s="10" t="str">
        <f t="shared" si="321"/>
        <v/>
      </c>
      <c r="AV704" s="10" t="str">
        <f t="shared" si="322"/>
        <v/>
      </c>
      <c r="AW704" s="10" t="str">
        <f t="shared" si="323"/>
        <v/>
      </c>
      <c r="AX704" s="10" t="str">
        <f t="shared" si="324"/>
        <v/>
      </c>
      <c r="AY704" s="10" t="str">
        <f t="shared" si="325"/>
        <v/>
      </c>
      <c r="AZ704" s="10" t="str">
        <f t="shared" si="326"/>
        <v/>
      </c>
      <c r="BA704" s="10" t="str">
        <f t="shared" si="327"/>
        <v/>
      </c>
      <c r="BB704" s="10" t="str">
        <f t="shared" si="328"/>
        <v/>
      </c>
      <c r="BC704" s="10" t="str">
        <f t="shared" si="329"/>
        <v/>
      </c>
      <c r="BD704" s="10"/>
      <c r="BE704" s="10" t="str">
        <f t="shared" si="330"/>
        <v/>
      </c>
      <c r="BG704" s="10" t="b">
        <f t="shared" si="333"/>
        <v>1</v>
      </c>
      <c r="BH704" s="10" t="b">
        <f t="shared" si="331"/>
        <v>1</v>
      </c>
      <c r="BI704" s="10" t="b">
        <f t="shared" si="334"/>
        <v>0</v>
      </c>
      <c r="BJ704" s="10" t="b">
        <f t="shared" si="332"/>
        <v>0</v>
      </c>
    </row>
    <row r="705" spans="1:62" x14ac:dyDescent="0.35">
      <c r="A705" s="51"/>
      <c r="B705" s="28"/>
      <c r="C705" s="28" t="s">
        <v>4</v>
      </c>
      <c r="D705" s="28"/>
      <c r="E705" s="28" t="s">
        <v>4</v>
      </c>
      <c r="F705" s="28"/>
      <c r="G705" s="51" t="s">
        <v>4</v>
      </c>
      <c r="H705" s="28"/>
      <c r="I705" s="28" t="s">
        <v>4</v>
      </c>
      <c r="J705" s="28"/>
      <c r="K705" s="28" t="s">
        <v>4</v>
      </c>
      <c r="L705" s="28" t="s">
        <v>454</v>
      </c>
      <c r="M705" s="28"/>
      <c r="N705" s="28"/>
      <c r="O705" s="28" t="s">
        <v>4</v>
      </c>
      <c r="P705" s="51"/>
      <c r="Q705" s="28" t="s">
        <v>4</v>
      </c>
      <c r="R705" s="28"/>
      <c r="S705" s="28" t="s">
        <v>4</v>
      </c>
      <c r="T705" s="28"/>
      <c r="U705" s="28" t="s">
        <v>4</v>
      </c>
      <c r="V705" s="28"/>
      <c r="W705" s="28" t="s">
        <v>4</v>
      </c>
      <c r="X705" s="28"/>
      <c r="Y705" s="28" t="s">
        <v>4</v>
      </c>
      <c r="Z705" s="10" t="str">
        <f>IF(AND('Section 8'!$L$4=No,OR($BG705=FALSE,$BH705=FALSE)),Tab_NotReq,
IF(AND($A705="",$B705="",$D705="",$F705="",$H705="",$J705="",$P705="",$X705="",$AB705="",$AC705=""),"",
IF(COUNTIF($AB705:$BC705,Incomplete)&gt;=1,Incomplete_or_multiple_errors&amp;": "&amp;INDEX($AB$2:$BC$4,1,MATCH(Incomplete,$AB705:$BC705,0)),Complete)))</f>
        <v/>
      </c>
      <c r="AA705" s="27"/>
      <c r="AB705" s="10" t="str">
        <f t="shared" si="305"/>
        <v/>
      </c>
      <c r="AC705" s="10" t="str">
        <f>IF($AC$1=No,"",
IF(OR(BG705=FALSE,BH705=FALSE),"",
IF(AND(SUMPRODUCT(--(BI705:BI$1003=TRUE))=0,SUMPRODUCT(--(BJ705:BJ$1003=TRUE))=0),"",Incomplete)))</f>
        <v/>
      </c>
      <c r="AD705" s="10" t="str">
        <f t="shared" si="306"/>
        <v/>
      </c>
      <c r="AE705" s="10"/>
      <c r="AF705" s="10" t="str" cm="1">
        <f t="array" ref="AF705">IF(AF$1=No,"",IF(ISBLANK($A705)=TRUE,"",
IF(SUMPRODUCT(--('Section 11'!$C$4:$C$337=$A705))=0,Incomplete,Complete)))</f>
        <v/>
      </c>
      <c r="AG705" s="10" t="str">
        <f t="shared" si="307"/>
        <v/>
      </c>
      <c r="AH705" s="10" t="str">
        <f t="shared" si="308"/>
        <v/>
      </c>
      <c r="AI705" s="10" t="str">
        <f t="shared" si="309"/>
        <v/>
      </c>
      <c r="AJ705" s="10" t="str">
        <f t="shared" si="310"/>
        <v/>
      </c>
      <c r="AK705" s="10" t="str">
        <f t="shared" si="311"/>
        <v/>
      </c>
      <c r="AL705" s="10" t="str">
        <f t="shared" si="312"/>
        <v/>
      </c>
      <c r="AM705" s="10" t="str">
        <f t="shared" si="313"/>
        <v/>
      </c>
      <c r="AN705" s="10" t="str">
        <f t="shared" si="314"/>
        <v/>
      </c>
      <c r="AO705" s="10" t="str">
        <f t="shared" si="315"/>
        <v/>
      </c>
      <c r="AP705" s="10" t="str">
        <f t="shared" si="316"/>
        <v/>
      </c>
      <c r="AQ705" s="10" t="str">
        <f t="shared" si="317"/>
        <v/>
      </c>
      <c r="AR705" s="10" t="str">
        <f t="shared" si="318"/>
        <v/>
      </c>
      <c r="AS705" s="10" t="str">
        <f t="shared" si="319"/>
        <v/>
      </c>
      <c r="AT705" s="10" t="str">
        <f t="shared" si="320"/>
        <v/>
      </c>
      <c r="AU705" s="10" t="str">
        <f t="shared" si="321"/>
        <v/>
      </c>
      <c r="AV705" s="10" t="str">
        <f t="shared" si="322"/>
        <v/>
      </c>
      <c r="AW705" s="10" t="str">
        <f t="shared" si="323"/>
        <v/>
      </c>
      <c r="AX705" s="10" t="str">
        <f t="shared" si="324"/>
        <v/>
      </c>
      <c r="AY705" s="10" t="str">
        <f t="shared" si="325"/>
        <v/>
      </c>
      <c r="AZ705" s="10" t="str">
        <f t="shared" si="326"/>
        <v/>
      </c>
      <c r="BA705" s="10" t="str">
        <f t="shared" si="327"/>
        <v/>
      </c>
      <c r="BB705" s="10" t="str">
        <f t="shared" si="328"/>
        <v/>
      </c>
      <c r="BC705" s="10" t="str">
        <f t="shared" si="329"/>
        <v/>
      </c>
      <c r="BD705" s="10"/>
      <c r="BE705" s="10" t="str">
        <f t="shared" si="330"/>
        <v/>
      </c>
      <c r="BG705" s="10" t="b">
        <f t="shared" si="333"/>
        <v>1</v>
      </c>
      <c r="BH705" s="10" t="b">
        <f t="shared" si="331"/>
        <v>1</v>
      </c>
      <c r="BI705" s="10" t="b">
        <f t="shared" si="334"/>
        <v>0</v>
      </c>
      <c r="BJ705" s="10" t="b">
        <f t="shared" si="332"/>
        <v>0</v>
      </c>
    </row>
    <row r="706" spans="1:62" x14ac:dyDescent="0.35">
      <c r="A706" s="51"/>
      <c r="B706" s="28"/>
      <c r="C706" s="28" t="s">
        <v>4</v>
      </c>
      <c r="D706" s="28"/>
      <c r="E706" s="28" t="s">
        <v>4</v>
      </c>
      <c r="F706" s="28"/>
      <c r="G706" s="51" t="s">
        <v>4</v>
      </c>
      <c r="H706" s="28"/>
      <c r="I706" s="28" t="s">
        <v>4</v>
      </c>
      <c r="J706" s="28"/>
      <c r="K706" s="28" t="s">
        <v>4</v>
      </c>
      <c r="L706" s="28" t="s">
        <v>454</v>
      </c>
      <c r="M706" s="28"/>
      <c r="N706" s="28"/>
      <c r="O706" s="28" t="s">
        <v>4</v>
      </c>
      <c r="P706" s="51"/>
      <c r="Q706" s="28" t="s">
        <v>4</v>
      </c>
      <c r="R706" s="28"/>
      <c r="S706" s="28" t="s">
        <v>4</v>
      </c>
      <c r="T706" s="28"/>
      <c r="U706" s="28" t="s">
        <v>4</v>
      </c>
      <c r="V706" s="28"/>
      <c r="W706" s="28" t="s">
        <v>4</v>
      </c>
      <c r="X706" s="28"/>
      <c r="Y706" s="28" t="s">
        <v>4</v>
      </c>
      <c r="Z706" s="10" t="str">
        <f>IF(AND('Section 8'!$L$4=No,OR($BG706=FALSE,$BH706=FALSE)),Tab_NotReq,
IF(AND($A706="",$B706="",$D706="",$F706="",$H706="",$J706="",$P706="",$X706="",$AB706="",$AC706=""),"",
IF(COUNTIF($AB706:$BC706,Incomplete)&gt;=1,Incomplete_or_multiple_errors&amp;": "&amp;INDEX($AB$2:$BC$4,1,MATCH(Incomplete,$AB706:$BC706,0)),Complete)))</f>
        <v/>
      </c>
      <c r="AA706" s="27"/>
      <c r="AB706" s="10" t="str">
        <f t="shared" si="305"/>
        <v/>
      </c>
      <c r="AC706" s="10" t="str">
        <f>IF($AC$1=No,"",
IF(OR(BG706=FALSE,BH706=FALSE),"",
IF(AND(SUMPRODUCT(--(BI706:BI$1003=TRUE))=0,SUMPRODUCT(--(BJ706:BJ$1003=TRUE))=0),"",Incomplete)))</f>
        <v/>
      </c>
      <c r="AD706" s="10" t="str">
        <f t="shared" si="306"/>
        <v/>
      </c>
      <c r="AE706" s="10"/>
      <c r="AF706" s="10" t="str" cm="1">
        <f t="array" ref="AF706">IF(AF$1=No,"",IF(ISBLANK($A706)=TRUE,"",
IF(SUMPRODUCT(--('Section 11'!$C$4:$C$337=$A706))=0,Incomplete,Complete)))</f>
        <v/>
      </c>
      <c r="AG706" s="10" t="str">
        <f t="shared" si="307"/>
        <v/>
      </c>
      <c r="AH706" s="10" t="str">
        <f t="shared" si="308"/>
        <v/>
      </c>
      <c r="AI706" s="10" t="str">
        <f t="shared" si="309"/>
        <v/>
      </c>
      <c r="AJ706" s="10" t="str">
        <f t="shared" si="310"/>
        <v/>
      </c>
      <c r="AK706" s="10" t="str">
        <f t="shared" si="311"/>
        <v/>
      </c>
      <c r="AL706" s="10" t="str">
        <f t="shared" si="312"/>
        <v/>
      </c>
      <c r="AM706" s="10" t="str">
        <f t="shared" si="313"/>
        <v/>
      </c>
      <c r="AN706" s="10" t="str">
        <f t="shared" si="314"/>
        <v/>
      </c>
      <c r="AO706" s="10" t="str">
        <f t="shared" si="315"/>
        <v/>
      </c>
      <c r="AP706" s="10" t="str">
        <f t="shared" si="316"/>
        <v/>
      </c>
      <c r="AQ706" s="10" t="str">
        <f t="shared" si="317"/>
        <v/>
      </c>
      <c r="AR706" s="10" t="str">
        <f t="shared" si="318"/>
        <v/>
      </c>
      <c r="AS706" s="10" t="str">
        <f t="shared" si="319"/>
        <v/>
      </c>
      <c r="AT706" s="10" t="str">
        <f t="shared" si="320"/>
        <v/>
      </c>
      <c r="AU706" s="10" t="str">
        <f t="shared" si="321"/>
        <v/>
      </c>
      <c r="AV706" s="10" t="str">
        <f t="shared" si="322"/>
        <v/>
      </c>
      <c r="AW706" s="10" t="str">
        <f t="shared" si="323"/>
        <v/>
      </c>
      <c r="AX706" s="10" t="str">
        <f t="shared" si="324"/>
        <v/>
      </c>
      <c r="AY706" s="10" t="str">
        <f t="shared" si="325"/>
        <v/>
      </c>
      <c r="AZ706" s="10" t="str">
        <f t="shared" si="326"/>
        <v/>
      </c>
      <c r="BA706" s="10" t="str">
        <f t="shared" si="327"/>
        <v/>
      </c>
      <c r="BB706" s="10" t="str">
        <f t="shared" si="328"/>
        <v/>
      </c>
      <c r="BC706" s="10" t="str">
        <f t="shared" si="329"/>
        <v/>
      </c>
      <c r="BD706" s="10"/>
      <c r="BE706" s="10" t="str">
        <f t="shared" si="330"/>
        <v/>
      </c>
      <c r="BG706" s="10" t="b">
        <f t="shared" si="333"/>
        <v>1</v>
      </c>
      <c r="BH706" s="10" t="b">
        <f t="shared" si="331"/>
        <v>1</v>
      </c>
      <c r="BI706" s="10" t="b">
        <f t="shared" si="334"/>
        <v>0</v>
      </c>
      <c r="BJ706" s="10" t="b">
        <f t="shared" si="332"/>
        <v>0</v>
      </c>
    </row>
    <row r="707" spans="1:62" x14ac:dyDescent="0.35">
      <c r="A707" s="51"/>
      <c r="B707" s="28"/>
      <c r="C707" s="28" t="s">
        <v>4</v>
      </c>
      <c r="D707" s="28"/>
      <c r="E707" s="28" t="s">
        <v>4</v>
      </c>
      <c r="F707" s="28"/>
      <c r="G707" s="51" t="s">
        <v>4</v>
      </c>
      <c r="H707" s="28"/>
      <c r="I707" s="28" t="s">
        <v>4</v>
      </c>
      <c r="J707" s="28"/>
      <c r="K707" s="28" t="s">
        <v>4</v>
      </c>
      <c r="L707" s="28" t="s">
        <v>454</v>
      </c>
      <c r="M707" s="28"/>
      <c r="N707" s="28"/>
      <c r="O707" s="28" t="s">
        <v>4</v>
      </c>
      <c r="P707" s="51"/>
      <c r="Q707" s="28" t="s">
        <v>4</v>
      </c>
      <c r="R707" s="28"/>
      <c r="S707" s="28" t="s">
        <v>4</v>
      </c>
      <c r="T707" s="28"/>
      <c r="U707" s="28" t="s">
        <v>4</v>
      </c>
      <c r="V707" s="28"/>
      <c r="W707" s="28" t="s">
        <v>4</v>
      </c>
      <c r="X707" s="28"/>
      <c r="Y707" s="28" t="s">
        <v>4</v>
      </c>
      <c r="Z707" s="10" t="str">
        <f>IF(AND('Section 8'!$L$4=No,OR($BG707=FALSE,$BH707=FALSE)),Tab_NotReq,
IF(AND($A707="",$B707="",$D707="",$F707="",$H707="",$J707="",$P707="",$X707="",$AB707="",$AC707=""),"",
IF(COUNTIF($AB707:$BC707,Incomplete)&gt;=1,Incomplete_or_multiple_errors&amp;": "&amp;INDEX($AB$2:$BC$4,1,MATCH(Incomplete,$AB707:$BC707,0)),Complete)))</f>
        <v/>
      </c>
      <c r="AA707" s="27"/>
      <c r="AB707" s="10" t="str">
        <f t="shared" si="305"/>
        <v/>
      </c>
      <c r="AC707" s="10" t="str">
        <f>IF($AC$1=No,"",
IF(OR(BG707=FALSE,BH707=FALSE),"",
IF(AND(SUMPRODUCT(--(BI707:BI$1003=TRUE))=0,SUMPRODUCT(--(BJ707:BJ$1003=TRUE))=0),"",Incomplete)))</f>
        <v/>
      </c>
      <c r="AD707" s="10" t="str">
        <f t="shared" si="306"/>
        <v/>
      </c>
      <c r="AE707" s="10"/>
      <c r="AF707" s="10" t="str" cm="1">
        <f t="array" ref="AF707">IF(AF$1=No,"",IF(ISBLANK($A707)=TRUE,"",
IF(SUMPRODUCT(--('Section 11'!$C$4:$C$337=$A707))=0,Incomplete,Complete)))</f>
        <v/>
      </c>
      <c r="AG707" s="10" t="str">
        <f t="shared" si="307"/>
        <v/>
      </c>
      <c r="AH707" s="10" t="str">
        <f t="shared" si="308"/>
        <v/>
      </c>
      <c r="AI707" s="10" t="str">
        <f t="shared" si="309"/>
        <v/>
      </c>
      <c r="AJ707" s="10" t="str">
        <f t="shared" si="310"/>
        <v/>
      </c>
      <c r="AK707" s="10" t="str">
        <f t="shared" si="311"/>
        <v/>
      </c>
      <c r="AL707" s="10" t="str">
        <f t="shared" si="312"/>
        <v/>
      </c>
      <c r="AM707" s="10" t="str">
        <f t="shared" si="313"/>
        <v/>
      </c>
      <c r="AN707" s="10" t="str">
        <f t="shared" si="314"/>
        <v/>
      </c>
      <c r="AO707" s="10" t="str">
        <f t="shared" si="315"/>
        <v/>
      </c>
      <c r="AP707" s="10" t="str">
        <f t="shared" si="316"/>
        <v/>
      </c>
      <c r="AQ707" s="10" t="str">
        <f t="shared" si="317"/>
        <v/>
      </c>
      <c r="AR707" s="10" t="str">
        <f t="shared" si="318"/>
        <v/>
      </c>
      <c r="AS707" s="10" t="str">
        <f t="shared" si="319"/>
        <v/>
      </c>
      <c r="AT707" s="10" t="str">
        <f t="shared" si="320"/>
        <v/>
      </c>
      <c r="AU707" s="10" t="str">
        <f t="shared" si="321"/>
        <v/>
      </c>
      <c r="AV707" s="10" t="str">
        <f t="shared" si="322"/>
        <v/>
      </c>
      <c r="AW707" s="10" t="str">
        <f t="shared" si="323"/>
        <v/>
      </c>
      <c r="AX707" s="10" t="str">
        <f t="shared" si="324"/>
        <v/>
      </c>
      <c r="AY707" s="10" t="str">
        <f t="shared" si="325"/>
        <v/>
      </c>
      <c r="AZ707" s="10" t="str">
        <f t="shared" si="326"/>
        <v/>
      </c>
      <c r="BA707" s="10" t="str">
        <f t="shared" si="327"/>
        <v/>
      </c>
      <c r="BB707" s="10" t="str">
        <f t="shared" si="328"/>
        <v/>
      </c>
      <c r="BC707" s="10" t="str">
        <f t="shared" si="329"/>
        <v/>
      </c>
      <c r="BD707" s="10"/>
      <c r="BE707" s="10" t="str">
        <f t="shared" si="330"/>
        <v/>
      </c>
      <c r="BG707" s="10" t="b">
        <f t="shared" si="333"/>
        <v>1</v>
      </c>
      <c r="BH707" s="10" t="b">
        <f t="shared" si="331"/>
        <v>1</v>
      </c>
      <c r="BI707" s="10" t="b">
        <f t="shared" si="334"/>
        <v>0</v>
      </c>
      <c r="BJ707" s="10" t="b">
        <f t="shared" si="332"/>
        <v>0</v>
      </c>
    </row>
    <row r="708" spans="1:62" x14ac:dyDescent="0.35">
      <c r="A708" s="51"/>
      <c r="B708" s="28"/>
      <c r="C708" s="28" t="s">
        <v>4</v>
      </c>
      <c r="D708" s="28"/>
      <c r="E708" s="28" t="s">
        <v>4</v>
      </c>
      <c r="F708" s="28"/>
      <c r="G708" s="51" t="s">
        <v>4</v>
      </c>
      <c r="H708" s="28"/>
      <c r="I708" s="28" t="s">
        <v>4</v>
      </c>
      <c r="J708" s="28"/>
      <c r="K708" s="28" t="s">
        <v>4</v>
      </c>
      <c r="L708" s="28" t="s">
        <v>454</v>
      </c>
      <c r="M708" s="28"/>
      <c r="N708" s="28"/>
      <c r="O708" s="28" t="s">
        <v>4</v>
      </c>
      <c r="P708" s="51"/>
      <c r="Q708" s="28" t="s">
        <v>4</v>
      </c>
      <c r="R708" s="28"/>
      <c r="S708" s="28" t="s">
        <v>4</v>
      </c>
      <c r="T708" s="28"/>
      <c r="U708" s="28" t="s">
        <v>4</v>
      </c>
      <c r="V708" s="28"/>
      <c r="W708" s="28" t="s">
        <v>4</v>
      </c>
      <c r="X708" s="28"/>
      <c r="Y708" s="28" t="s">
        <v>4</v>
      </c>
      <c r="Z708" s="10" t="str">
        <f>IF(AND('Section 8'!$L$4=No,OR($BG708=FALSE,$BH708=FALSE)),Tab_NotReq,
IF(AND($A708="",$B708="",$D708="",$F708="",$H708="",$J708="",$P708="",$X708="",$AB708="",$AC708=""),"",
IF(COUNTIF($AB708:$BC708,Incomplete)&gt;=1,Incomplete_or_multiple_errors&amp;": "&amp;INDEX($AB$2:$BC$4,1,MATCH(Incomplete,$AB708:$BC708,0)),Complete)))</f>
        <v/>
      </c>
      <c r="AA708" s="27"/>
      <c r="AB708" s="10" t="str">
        <f t="shared" ref="AB708:AB771" si="335">IF(AB$1=No,"",
IF(AND(
$A708="", OR(BG708=FALSE,BH708=FALSE)),
Incomplete,""))</f>
        <v/>
      </c>
      <c r="AC708" s="10" t="str">
        <f>IF($AC$1=No,"",
IF(OR(BG708=FALSE,BH708=FALSE),"",
IF(AND(SUMPRODUCT(--(BI708:BI$1003=TRUE))=0,SUMPRODUCT(--(BJ708:BJ$1003=TRUE))=0),"",Incomplete)))</f>
        <v/>
      </c>
      <c r="AD708" s="10" t="str">
        <f t="shared" ref="AD708:AD771" si="336">IF(AD$1=No,"",IF($A708="", "",
IF(AND(L708=Not_reasonably_accessible, OR(M708&lt;&gt;"",N708&lt;&gt;"",AND(O708&lt;&gt;"",O708&lt;&gt;No))=TRUE)=TRUE, Incomplete, "")))</f>
        <v/>
      </c>
      <c r="AE708" s="10"/>
      <c r="AF708" s="10" t="str" cm="1">
        <f t="array" ref="AF708">IF(AF$1=No,"",IF(ISBLANK($A708)=TRUE,"",
IF(SUMPRODUCT(--('Section 11'!$C$4:$C$337=$A708))=0,Incomplete,Complete)))</f>
        <v/>
      </c>
      <c r="AG708" s="10" t="str">
        <f t="shared" ref="AG708:AG771" si="337">IF($AG$1=No,"",IF($A708="","",IF(B708="",Incomplete,IF(ISERROR(VLOOKUP(B708,APP_Codes,1,FALSE))=TRUE,Incomplete,Complete))))</f>
        <v/>
      </c>
      <c r="AH708" s="10" t="str">
        <f t="shared" ref="AH708:AH771" si="338">IF($AH$1=No,"",IF($A708="","",IF(C708="",Incomplete,IF(ISERROR(VLOOKUP(C708,YesNo_CBI,1,FALSE))=TRUE,Incomplete,Complete))))</f>
        <v/>
      </c>
      <c r="AI708" s="10" t="str">
        <f t="shared" ref="AI708:AI771" si="339">IF($AI$1=No,"",IF($A708="","",IF(D708="",Incomplete,IF(ISERROR(VLOOKUP(D708,SF_Codes,1,FALSE))=TRUE,Incomplete,Complete))))</f>
        <v/>
      </c>
      <c r="AJ708" s="10" t="str">
        <f t="shared" ref="AJ708:AJ771" si="340">IF($AJ$1=No,"",IF($A708="","",IF(E708="",Incomplete,IF(ISERROR(VLOOKUP(E708,YesNo_CBI,1,FALSE))=TRUE,Incomplete,Complete))))</f>
        <v/>
      </c>
      <c r="AK708" s="10" t="str">
        <f t="shared" ref="AK708:AK771" si="341">IF($AK$1=No,"",IF($A708="","",
IF(AND(F708="",OR(G708="",G708=No)),"",
IF(AND(F708="",OR(G708&lt;&gt;"",G708&lt;&gt;No)),Incomplete,
IF(AND(F708&lt;&gt;"",G708="")=TRUE,Incomplete,
IF(ISERROR(VLOOKUP(G708,YesNo_CBI,1,FALSE))=TRUE,
Incomplete,Complete))))))</f>
        <v/>
      </c>
      <c r="AL708" s="10" t="str">
        <f t="shared" ref="AL708:AL771" si="342">IF($AL$1=No,"",IF($A708="","",
IF(AND(H708="",OR(I708="",I708=No)),"",
IF(AND(H708="",OR(I708&lt;&gt;"",I708&lt;&gt;No)),Incomplete,
IF(AND(H708&lt;&gt;"",I708="")=TRUE,Incomplete,
IF(ISERROR(VLOOKUP(I708,YesNo_CBI,1,FALSE))=TRUE,
Incomplete,Complete))))))</f>
        <v/>
      </c>
      <c r="AM708" s="10" t="str">
        <f t="shared" ref="AM708:AM771" si="343">IF(AM$1=No, "", IF($A708="", "", IF($J708="", Incomplete, Complete)))</f>
        <v/>
      </c>
      <c r="AN708" s="10" t="str">
        <f t="shared" ref="AN708:AN771" si="344">IF(AN$1=No,"",IF($A708="","",IF(K708="",Incomplete,IF(ISERROR(VLOOKUP(K708,YesNo_CBI,1,FALSE))=TRUE,Incomplete,Complete))))</f>
        <v/>
      </c>
      <c r="AO708" s="10" t="str">
        <f t="shared" ref="AO708:AO771" si="345">IF($AO$1=No,"",IF($A708="","",IF(L708="",Incomplete,IF(ISERROR(VLOOKUP(L708,NRA,1,FALSE))=TRUE,Incomplete,Complete))))</f>
        <v/>
      </c>
      <c r="AP708" s="10" t="str">
        <f t="shared" ref="AP708:AP771" si="346">IF(AP$1=No,"",IF($A708="","",
IF(AD708=Incomplete, "",
IF(AND(L708=Not_reasonably_accessible,M708=""),"",
IF(AND(L708=Reasonably_accessible,OR(M708="",M708&lt;0,M708&gt;100)),Incomplete,
IF(LEN(M708)-LEN(INT(M708))&gt;5, Incomplete,
Complete))))))</f>
        <v/>
      </c>
      <c r="AQ708" s="10" t="str">
        <f t="shared" ref="AQ708:AQ771" si="347">IF(AQ$1=No,"",IF($A708="","",
IF(AD708=Incomplete,"",
IF(AND(L708=Not_reasonably_accessible,N708=""),"",
IF(AND(L708=Reasonably_accessible,OR(N708="",N708&lt;0,N708&gt;100,N708&lt;M708)),Incomplete,
IF(LEN(N708)-LEN(INT(N708))&gt;5,Incomplete,
Complete))))))</f>
        <v/>
      </c>
      <c r="AR708" s="10" t="str">
        <f t="shared" ref="AR708:AR771" si="348">IF(AR$1=No,"",IF($A708="","",
IF(AD708=Incomplete, "",IF(AND(L708=Not_reasonably_accessible,OR(O708=No,O708="")),"",
IF(AND(L708=Reasonably_accessible,O708=""),Incomplete,
IF(ISERROR(VLOOKUP(O708,YesNo_CBI,1,FALSE))=TRUE,Incomplete,
Complete))))))</f>
        <v/>
      </c>
      <c r="AS708" s="10" t="str">
        <f t="shared" ref="AS708:AS771" si="349">IF(AS$1=No,"",IF($A708="","",IF(P708="",Incomplete,IF(ISERROR(VLOOKUP(P708,Yes_No,1,FALSE))=TRUE,Incomplete,Complete))))</f>
        <v/>
      </c>
      <c r="AT708" s="10" t="str">
        <f t="shared" ref="AT708:AT771" si="350">IF(AT$1=No,"",IF($A708="","",IF(Q708="",Incomplete,IF(ISERROR(VLOOKUP(Q708,YesNo_CBI,1,FALSE))=TRUE,Incomplete,Complete))))</f>
        <v/>
      </c>
      <c r="AU708" s="10" t="str">
        <f t="shared" ref="AU708:AU771" si="351">IF(AU$1=No,"",IF($A708="","",
IF(R708="",Incomplete,
IF(ISERROR(VLOOKUP(R708,Yes_No,1,FALSE))=TRUE,Incomplete,Complete))))</f>
        <v/>
      </c>
      <c r="AV708" s="10" t="str">
        <f t="shared" ref="AV708:AV771" si="352">IF(AV$1=No,"",IF($A708="","",
IF(S708="",Incomplete,
IF(ISERROR(VLOOKUP(S708,YesNo_CBI,1,FALSE))=TRUE,Incomplete,Complete))))</f>
        <v/>
      </c>
      <c r="AW708" s="10" t="str">
        <f t="shared" ref="AW708:AW771" si="353">IF(AW$1=No,"",IF($A708="","",
IF(T708="",Incomplete,
IF(ISERROR(VLOOKUP(T708,Yes_No,1,FALSE))=TRUE,Incomplete,Complete))))</f>
        <v/>
      </c>
      <c r="AX708" s="10" t="str">
        <f t="shared" ref="AX708:AX771" si="354">IF(AX$1=No,"",IF($A708="","",
IF(U708="",Incomplete,
IF(ISERROR(VLOOKUP(U708,YesNo_CBI,1,FALSE))=TRUE,Incomplete,Complete))))</f>
        <v/>
      </c>
      <c r="AY708" s="10" t="str">
        <f t="shared" ref="AY708:AY771" si="355">IF(AY$1=No,"",IF($A708="","",
IF(V708="",Incomplete,
IF(ISERROR(VLOOKUP(V708,Yes_No,1,FALSE))=TRUE,Incomplete,Complete))))</f>
        <v/>
      </c>
      <c r="AZ708" s="10" t="str">
        <f t="shared" ref="AZ708:AZ771" si="356">IF(AZ$1=No,"",IF($A708="","",
IF(W708="",Incomplete,
IF(ISERROR(VLOOKUP(W708,YesNo_CBI,1,FALSE))=TRUE,Incomplete,Complete))))</f>
        <v/>
      </c>
      <c r="BA708" s="10" t="str">
        <f t="shared" ref="BA708:BA771" si="357">IF(BA$1=No,"",IF($A708="","",
IF(AND(X708="",Y708=""),"",
IF(AND(X708="",Y708&lt;&gt;""),Incomplete,
IF(X708&lt;&gt;"",Complete)))))</f>
        <v/>
      </c>
      <c r="BB708" s="10" t="str">
        <f t="shared" ref="BB708:BB771" si="358">IF(BB$1=No,"",IF($A708="","",
IF(AND(X708="",Y708=""),"",
IF(BA708=Incomplete,"",
IF(AND(X708&lt;&gt;"",Y708=""),Incomplete,
IF(ISERROR(VLOOKUP($Y708,YesNo_CBI,1,FALSE))=TRUE,Incomplete,Complete))))))</f>
        <v/>
      </c>
      <c r="BC708" s="10" t="str">
        <f t="shared" ref="BC708:BC771" si="359">IF($BC$1=No,"",IF($A708="","",
IF(AND(X708="",OR(Y708="",Y708=No)),"",
IF(AND(X708="",OR(Y708&lt;&gt;"",Y708&lt;&gt;No)),Incomplete,
IF(AND(X708&lt;&gt;"",Y708="")=TRUE,Incomplete,
IF(ISERROR(VLOOKUP(Y708,YesNo_CBI,1,FALSE))=TRUE,
Incomplete,Complete))))))</f>
        <v/>
      </c>
      <c r="BD708" s="10"/>
      <c r="BE708" s="10" t="str">
        <f t="shared" ref="BE708:BE771" si="360" xml:space="preserve"> CONCATENATE(A708,B708,D708)</f>
        <v/>
      </c>
      <c r="BG708" s="10" t="b">
        <f t="shared" si="333"/>
        <v>1</v>
      </c>
      <c r="BH708" s="10" t="b">
        <f t="shared" ref="BH708:BH771" si="361">AND(OR($C708="",$C708=No),OR($E708="",$E708=No),OR($G708="",$G708=No),OR($I708="",$I708=No),OR($K708="",$K708=No),OR($L708="",$L708=Reasonably_accessible),OR($O708="",$O708=No),OR($Q708="",$Q708=No),OR($S708="",$S708=No),OR($U708="",$U708=No),OR($W708="",$W708=No),OR($Y708="",$Y708=No))</f>
        <v>1</v>
      </c>
      <c r="BI708" s="10" t="b">
        <f t="shared" si="334"/>
        <v>0</v>
      </c>
      <c r="BJ708" s="10" t="b">
        <f t="shared" ref="BJ708:BJ771" si="362">OR(AND($C709&lt;&gt;"",$C709&lt;&gt;No),AND($E709&lt;&gt;"",$E709&lt;&gt;No),AND($G709&lt;&gt;"",$G709&lt;&gt;No),AND($I709&lt;&gt;"",$I709&lt;&gt;No),AND($K709&lt;&gt;"",$K709&lt;&gt;No),AND($L709&lt;&gt;"",$L709&lt;&gt;Reasonably_accessible),AND($O709&lt;&gt;"",$O709&lt;&gt;No),AND($Q709&lt;&gt;"",$Q709&lt;&gt;No),AND($S709&lt;&gt;"",$S709&lt;&gt;No),AND($U709&lt;&gt;"",$U709&lt;&gt;No),AND($W709&lt;&gt;"",$W709&lt;&gt;No),AND($Y709&lt;&gt;"",$Y709&lt;&gt;No))</f>
        <v>0</v>
      </c>
    </row>
    <row r="709" spans="1:62" x14ac:dyDescent="0.35">
      <c r="A709" s="51"/>
      <c r="B709" s="28"/>
      <c r="C709" s="28" t="s">
        <v>4</v>
      </c>
      <c r="D709" s="28"/>
      <c r="E709" s="28" t="s">
        <v>4</v>
      </c>
      <c r="F709" s="28"/>
      <c r="G709" s="51" t="s">
        <v>4</v>
      </c>
      <c r="H709" s="28"/>
      <c r="I709" s="28" t="s">
        <v>4</v>
      </c>
      <c r="J709" s="28"/>
      <c r="K709" s="28" t="s">
        <v>4</v>
      </c>
      <c r="L709" s="28" t="s">
        <v>454</v>
      </c>
      <c r="M709" s="28"/>
      <c r="N709" s="28"/>
      <c r="O709" s="28" t="s">
        <v>4</v>
      </c>
      <c r="P709" s="51"/>
      <c r="Q709" s="28" t="s">
        <v>4</v>
      </c>
      <c r="R709" s="28"/>
      <c r="S709" s="28" t="s">
        <v>4</v>
      </c>
      <c r="T709" s="28"/>
      <c r="U709" s="28" t="s">
        <v>4</v>
      </c>
      <c r="V709" s="28"/>
      <c r="W709" s="28" t="s">
        <v>4</v>
      </c>
      <c r="X709" s="28"/>
      <c r="Y709" s="28" t="s">
        <v>4</v>
      </c>
      <c r="Z709" s="10" t="str">
        <f>IF(AND('Section 8'!$L$4=No,OR($BG709=FALSE,$BH709=FALSE)),Tab_NotReq,
IF(AND($A709="",$B709="",$D709="",$F709="",$H709="",$J709="",$P709="",$X709="",$AB709="",$AC709=""),"",
IF(COUNTIF($AB709:$BC709,Incomplete)&gt;=1,Incomplete_or_multiple_errors&amp;": "&amp;INDEX($AB$2:$BC$4,1,MATCH(Incomplete,$AB709:$BC709,0)),Complete)))</f>
        <v/>
      </c>
      <c r="AA709" s="27"/>
      <c r="AB709" s="10" t="str">
        <f t="shared" si="335"/>
        <v/>
      </c>
      <c r="AC709" s="10" t="str">
        <f>IF($AC$1=No,"",
IF(OR(BG709=FALSE,BH709=FALSE),"",
IF(AND(SUMPRODUCT(--(BI709:BI$1003=TRUE))=0,SUMPRODUCT(--(BJ709:BJ$1003=TRUE))=0),"",Incomplete)))</f>
        <v/>
      </c>
      <c r="AD709" s="10" t="str">
        <f t="shared" si="336"/>
        <v/>
      </c>
      <c r="AE709" s="10"/>
      <c r="AF709" s="10" t="str" cm="1">
        <f t="array" ref="AF709">IF(AF$1=No,"",IF(ISBLANK($A709)=TRUE,"",
IF(SUMPRODUCT(--('Section 11'!$C$4:$C$337=$A709))=0,Incomplete,Complete)))</f>
        <v/>
      </c>
      <c r="AG709" s="10" t="str">
        <f t="shared" si="337"/>
        <v/>
      </c>
      <c r="AH709" s="10" t="str">
        <f t="shared" si="338"/>
        <v/>
      </c>
      <c r="AI709" s="10" t="str">
        <f t="shared" si="339"/>
        <v/>
      </c>
      <c r="AJ709" s="10" t="str">
        <f t="shared" si="340"/>
        <v/>
      </c>
      <c r="AK709" s="10" t="str">
        <f t="shared" si="341"/>
        <v/>
      </c>
      <c r="AL709" s="10" t="str">
        <f t="shared" si="342"/>
        <v/>
      </c>
      <c r="AM709" s="10" t="str">
        <f t="shared" si="343"/>
        <v/>
      </c>
      <c r="AN709" s="10" t="str">
        <f t="shared" si="344"/>
        <v/>
      </c>
      <c r="AO709" s="10" t="str">
        <f t="shared" si="345"/>
        <v/>
      </c>
      <c r="AP709" s="10" t="str">
        <f t="shared" si="346"/>
        <v/>
      </c>
      <c r="AQ709" s="10" t="str">
        <f t="shared" si="347"/>
        <v/>
      </c>
      <c r="AR709" s="10" t="str">
        <f t="shared" si="348"/>
        <v/>
      </c>
      <c r="AS709" s="10" t="str">
        <f t="shared" si="349"/>
        <v/>
      </c>
      <c r="AT709" s="10" t="str">
        <f t="shared" si="350"/>
        <v/>
      </c>
      <c r="AU709" s="10" t="str">
        <f t="shared" si="351"/>
        <v/>
      </c>
      <c r="AV709" s="10" t="str">
        <f t="shared" si="352"/>
        <v/>
      </c>
      <c r="AW709" s="10" t="str">
        <f t="shared" si="353"/>
        <v/>
      </c>
      <c r="AX709" s="10" t="str">
        <f t="shared" si="354"/>
        <v/>
      </c>
      <c r="AY709" s="10" t="str">
        <f t="shared" si="355"/>
        <v/>
      </c>
      <c r="AZ709" s="10" t="str">
        <f t="shared" si="356"/>
        <v/>
      </c>
      <c r="BA709" s="10" t="str">
        <f t="shared" si="357"/>
        <v/>
      </c>
      <c r="BB709" s="10" t="str">
        <f t="shared" si="358"/>
        <v/>
      </c>
      <c r="BC709" s="10" t="str">
        <f t="shared" si="359"/>
        <v/>
      </c>
      <c r="BD709" s="10"/>
      <c r="BE709" s="10" t="str">
        <f t="shared" si="360"/>
        <v/>
      </c>
      <c r="BG709" s="10" t="b">
        <f t="shared" ref="BG709:BG772" si="363">AND($A709="",$B709="",$F709="",$D709="",$H709="",$J709="",$M709="",$N709="",$P709="",$R709="",$T709="",$V709="",$X709="")</f>
        <v>1</v>
      </c>
      <c r="BH709" s="10" t="b">
        <f t="shared" si="361"/>
        <v>1</v>
      </c>
      <c r="BI709" s="10" t="b">
        <f t="shared" ref="BI709:BI772" si="364">OR($A710&lt;&gt;"",$B710&lt;&gt;"",$D710&lt;&gt;"",$F710&lt;&gt;"",$H710&lt;&gt;"",$J710&lt;&gt;"",$M710&lt;&gt;"",$N710&lt;&gt;"",$P710&lt;&gt;"",$R710&lt;&gt;"",$T710&lt;&gt;"",$V710&lt;&gt;"",$X710&lt;&gt;"")</f>
        <v>0</v>
      </c>
      <c r="BJ709" s="10" t="b">
        <f t="shared" si="362"/>
        <v>0</v>
      </c>
    </row>
    <row r="710" spans="1:62" x14ac:dyDescent="0.35">
      <c r="A710" s="51"/>
      <c r="B710" s="28"/>
      <c r="C710" s="28" t="s">
        <v>4</v>
      </c>
      <c r="D710" s="28"/>
      <c r="E710" s="28" t="s">
        <v>4</v>
      </c>
      <c r="F710" s="28"/>
      <c r="G710" s="51" t="s">
        <v>4</v>
      </c>
      <c r="H710" s="28"/>
      <c r="I710" s="28" t="s">
        <v>4</v>
      </c>
      <c r="J710" s="28"/>
      <c r="K710" s="28" t="s">
        <v>4</v>
      </c>
      <c r="L710" s="28" t="s">
        <v>454</v>
      </c>
      <c r="M710" s="28"/>
      <c r="N710" s="28"/>
      <c r="O710" s="28" t="s">
        <v>4</v>
      </c>
      <c r="P710" s="51"/>
      <c r="Q710" s="28" t="s">
        <v>4</v>
      </c>
      <c r="R710" s="28"/>
      <c r="S710" s="28" t="s">
        <v>4</v>
      </c>
      <c r="T710" s="28"/>
      <c r="U710" s="28" t="s">
        <v>4</v>
      </c>
      <c r="V710" s="28"/>
      <c r="W710" s="28" t="s">
        <v>4</v>
      </c>
      <c r="X710" s="28"/>
      <c r="Y710" s="28" t="s">
        <v>4</v>
      </c>
      <c r="Z710" s="10" t="str">
        <f>IF(AND('Section 8'!$L$4=No,OR($BG710=FALSE,$BH710=FALSE)),Tab_NotReq,
IF(AND($A710="",$B710="",$D710="",$F710="",$H710="",$J710="",$P710="",$X710="",$AB710="",$AC710=""),"",
IF(COUNTIF($AB710:$BC710,Incomplete)&gt;=1,Incomplete_or_multiple_errors&amp;": "&amp;INDEX($AB$2:$BC$4,1,MATCH(Incomplete,$AB710:$BC710,0)),Complete)))</f>
        <v/>
      </c>
      <c r="AA710" s="27"/>
      <c r="AB710" s="10" t="str">
        <f t="shared" si="335"/>
        <v/>
      </c>
      <c r="AC710" s="10" t="str">
        <f>IF($AC$1=No,"",
IF(OR(BG710=FALSE,BH710=FALSE),"",
IF(AND(SUMPRODUCT(--(BI710:BI$1003=TRUE))=0,SUMPRODUCT(--(BJ710:BJ$1003=TRUE))=0),"",Incomplete)))</f>
        <v/>
      </c>
      <c r="AD710" s="10" t="str">
        <f t="shared" si="336"/>
        <v/>
      </c>
      <c r="AE710" s="10"/>
      <c r="AF710" s="10" t="str" cm="1">
        <f t="array" ref="AF710">IF(AF$1=No,"",IF(ISBLANK($A710)=TRUE,"",
IF(SUMPRODUCT(--('Section 11'!$C$4:$C$337=$A710))=0,Incomplete,Complete)))</f>
        <v/>
      </c>
      <c r="AG710" s="10" t="str">
        <f t="shared" si="337"/>
        <v/>
      </c>
      <c r="AH710" s="10" t="str">
        <f t="shared" si="338"/>
        <v/>
      </c>
      <c r="AI710" s="10" t="str">
        <f t="shared" si="339"/>
        <v/>
      </c>
      <c r="AJ710" s="10" t="str">
        <f t="shared" si="340"/>
        <v/>
      </c>
      <c r="AK710" s="10" t="str">
        <f t="shared" si="341"/>
        <v/>
      </c>
      <c r="AL710" s="10" t="str">
        <f t="shared" si="342"/>
        <v/>
      </c>
      <c r="AM710" s="10" t="str">
        <f t="shared" si="343"/>
        <v/>
      </c>
      <c r="AN710" s="10" t="str">
        <f t="shared" si="344"/>
        <v/>
      </c>
      <c r="AO710" s="10" t="str">
        <f t="shared" si="345"/>
        <v/>
      </c>
      <c r="AP710" s="10" t="str">
        <f t="shared" si="346"/>
        <v/>
      </c>
      <c r="AQ710" s="10" t="str">
        <f t="shared" si="347"/>
        <v/>
      </c>
      <c r="AR710" s="10" t="str">
        <f t="shared" si="348"/>
        <v/>
      </c>
      <c r="AS710" s="10" t="str">
        <f t="shared" si="349"/>
        <v/>
      </c>
      <c r="AT710" s="10" t="str">
        <f t="shared" si="350"/>
        <v/>
      </c>
      <c r="AU710" s="10" t="str">
        <f t="shared" si="351"/>
        <v/>
      </c>
      <c r="AV710" s="10" t="str">
        <f t="shared" si="352"/>
        <v/>
      </c>
      <c r="AW710" s="10" t="str">
        <f t="shared" si="353"/>
        <v/>
      </c>
      <c r="AX710" s="10" t="str">
        <f t="shared" si="354"/>
        <v/>
      </c>
      <c r="AY710" s="10" t="str">
        <f t="shared" si="355"/>
        <v/>
      </c>
      <c r="AZ710" s="10" t="str">
        <f t="shared" si="356"/>
        <v/>
      </c>
      <c r="BA710" s="10" t="str">
        <f t="shared" si="357"/>
        <v/>
      </c>
      <c r="BB710" s="10" t="str">
        <f t="shared" si="358"/>
        <v/>
      </c>
      <c r="BC710" s="10" t="str">
        <f t="shared" si="359"/>
        <v/>
      </c>
      <c r="BD710" s="10"/>
      <c r="BE710" s="10" t="str">
        <f t="shared" si="360"/>
        <v/>
      </c>
      <c r="BG710" s="10" t="b">
        <f t="shared" si="363"/>
        <v>1</v>
      </c>
      <c r="BH710" s="10" t="b">
        <f t="shared" si="361"/>
        <v>1</v>
      </c>
      <c r="BI710" s="10" t="b">
        <f t="shared" si="364"/>
        <v>0</v>
      </c>
      <c r="BJ710" s="10" t="b">
        <f t="shared" si="362"/>
        <v>0</v>
      </c>
    </row>
    <row r="711" spans="1:62" x14ac:dyDescent="0.35">
      <c r="A711" s="51"/>
      <c r="B711" s="28"/>
      <c r="C711" s="28" t="s">
        <v>4</v>
      </c>
      <c r="D711" s="28"/>
      <c r="E711" s="28" t="s">
        <v>4</v>
      </c>
      <c r="F711" s="28"/>
      <c r="G711" s="51" t="s">
        <v>4</v>
      </c>
      <c r="H711" s="28"/>
      <c r="I711" s="28" t="s">
        <v>4</v>
      </c>
      <c r="J711" s="28"/>
      <c r="K711" s="28" t="s">
        <v>4</v>
      </c>
      <c r="L711" s="28" t="s">
        <v>454</v>
      </c>
      <c r="M711" s="28"/>
      <c r="N711" s="28"/>
      <c r="O711" s="28" t="s">
        <v>4</v>
      </c>
      <c r="P711" s="51"/>
      <c r="Q711" s="28" t="s">
        <v>4</v>
      </c>
      <c r="R711" s="28"/>
      <c r="S711" s="28" t="s">
        <v>4</v>
      </c>
      <c r="T711" s="28"/>
      <c r="U711" s="28" t="s">
        <v>4</v>
      </c>
      <c r="V711" s="28"/>
      <c r="W711" s="28" t="s">
        <v>4</v>
      </c>
      <c r="X711" s="28"/>
      <c r="Y711" s="28" t="s">
        <v>4</v>
      </c>
      <c r="Z711" s="10" t="str">
        <f>IF(AND('Section 8'!$L$4=No,OR($BG711=FALSE,$BH711=FALSE)),Tab_NotReq,
IF(AND($A711="",$B711="",$D711="",$F711="",$H711="",$J711="",$P711="",$X711="",$AB711="",$AC711=""),"",
IF(COUNTIF($AB711:$BC711,Incomplete)&gt;=1,Incomplete_or_multiple_errors&amp;": "&amp;INDEX($AB$2:$BC$4,1,MATCH(Incomplete,$AB711:$BC711,0)),Complete)))</f>
        <v/>
      </c>
      <c r="AA711" s="27"/>
      <c r="AB711" s="10" t="str">
        <f t="shared" si="335"/>
        <v/>
      </c>
      <c r="AC711" s="10" t="str">
        <f>IF($AC$1=No,"",
IF(OR(BG711=FALSE,BH711=FALSE),"",
IF(AND(SUMPRODUCT(--(BI711:BI$1003=TRUE))=0,SUMPRODUCT(--(BJ711:BJ$1003=TRUE))=0),"",Incomplete)))</f>
        <v/>
      </c>
      <c r="AD711" s="10" t="str">
        <f t="shared" si="336"/>
        <v/>
      </c>
      <c r="AE711" s="10"/>
      <c r="AF711" s="10" t="str" cm="1">
        <f t="array" ref="AF711">IF(AF$1=No,"",IF(ISBLANK($A711)=TRUE,"",
IF(SUMPRODUCT(--('Section 11'!$C$4:$C$337=$A711))=0,Incomplete,Complete)))</f>
        <v/>
      </c>
      <c r="AG711" s="10" t="str">
        <f t="shared" si="337"/>
        <v/>
      </c>
      <c r="AH711" s="10" t="str">
        <f t="shared" si="338"/>
        <v/>
      </c>
      <c r="AI711" s="10" t="str">
        <f t="shared" si="339"/>
        <v/>
      </c>
      <c r="AJ711" s="10" t="str">
        <f t="shared" si="340"/>
        <v/>
      </c>
      <c r="AK711" s="10" t="str">
        <f t="shared" si="341"/>
        <v/>
      </c>
      <c r="AL711" s="10" t="str">
        <f t="shared" si="342"/>
        <v/>
      </c>
      <c r="AM711" s="10" t="str">
        <f t="shared" si="343"/>
        <v/>
      </c>
      <c r="AN711" s="10" t="str">
        <f t="shared" si="344"/>
        <v/>
      </c>
      <c r="AO711" s="10" t="str">
        <f t="shared" si="345"/>
        <v/>
      </c>
      <c r="AP711" s="10" t="str">
        <f t="shared" si="346"/>
        <v/>
      </c>
      <c r="AQ711" s="10" t="str">
        <f t="shared" si="347"/>
        <v/>
      </c>
      <c r="AR711" s="10" t="str">
        <f t="shared" si="348"/>
        <v/>
      </c>
      <c r="AS711" s="10" t="str">
        <f t="shared" si="349"/>
        <v/>
      </c>
      <c r="AT711" s="10" t="str">
        <f t="shared" si="350"/>
        <v/>
      </c>
      <c r="AU711" s="10" t="str">
        <f t="shared" si="351"/>
        <v/>
      </c>
      <c r="AV711" s="10" t="str">
        <f t="shared" si="352"/>
        <v/>
      </c>
      <c r="AW711" s="10" t="str">
        <f t="shared" si="353"/>
        <v/>
      </c>
      <c r="AX711" s="10" t="str">
        <f t="shared" si="354"/>
        <v/>
      </c>
      <c r="AY711" s="10" t="str">
        <f t="shared" si="355"/>
        <v/>
      </c>
      <c r="AZ711" s="10" t="str">
        <f t="shared" si="356"/>
        <v/>
      </c>
      <c r="BA711" s="10" t="str">
        <f t="shared" si="357"/>
        <v/>
      </c>
      <c r="BB711" s="10" t="str">
        <f t="shared" si="358"/>
        <v/>
      </c>
      <c r="BC711" s="10" t="str">
        <f t="shared" si="359"/>
        <v/>
      </c>
      <c r="BD711" s="10"/>
      <c r="BE711" s="10" t="str">
        <f t="shared" si="360"/>
        <v/>
      </c>
      <c r="BG711" s="10" t="b">
        <f t="shared" si="363"/>
        <v>1</v>
      </c>
      <c r="BH711" s="10" t="b">
        <f t="shared" si="361"/>
        <v>1</v>
      </c>
      <c r="BI711" s="10" t="b">
        <f t="shared" si="364"/>
        <v>0</v>
      </c>
      <c r="BJ711" s="10" t="b">
        <f t="shared" si="362"/>
        <v>0</v>
      </c>
    </row>
    <row r="712" spans="1:62" x14ac:dyDescent="0.35">
      <c r="A712" s="51"/>
      <c r="B712" s="28"/>
      <c r="C712" s="28" t="s">
        <v>4</v>
      </c>
      <c r="D712" s="28"/>
      <c r="E712" s="28" t="s">
        <v>4</v>
      </c>
      <c r="F712" s="28"/>
      <c r="G712" s="51" t="s">
        <v>4</v>
      </c>
      <c r="H712" s="28"/>
      <c r="I712" s="28" t="s">
        <v>4</v>
      </c>
      <c r="J712" s="28"/>
      <c r="K712" s="28" t="s">
        <v>4</v>
      </c>
      <c r="L712" s="28" t="s">
        <v>454</v>
      </c>
      <c r="M712" s="28"/>
      <c r="N712" s="28"/>
      <c r="O712" s="28" t="s">
        <v>4</v>
      </c>
      <c r="P712" s="51"/>
      <c r="Q712" s="28" t="s">
        <v>4</v>
      </c>
      <c r="R712" s="28"/>
      <c r="S712" s="28" t="s">
        <v>4</v>
      </c>
      <c r="T712" s="28"/>
      <c r="U712" s="28" t="s">
        <v>4</v>
      </c>
      <c r="V712" s="28"/>
      <c r="W712" s="28" t="s">
        <v>4</v>
      </c>
      <c r="X712" s="28"/>
      <c r="Y712" s="28" t="s">
        <v>4</v>
      </c>
      <c r="Z712" s="10" t="str">
        <f>IF(AND('Section 8'!$L$4=No,OR($BG712=FALSE,$BH712=FALSE)),Tab_NotReq,
IF(AND($A712="",$B712="",$D712="",$F712="",$H712="",$J712="",$P712="",$X712="",$AB712="",$AC712=""),"",
IF(COUNTIF($AB712:$BC712,Incomplete)&gt;=1,Incomplete_or_multiple_errors&amp;": "&amp;INDEX($AB$2:$BC$4,1,MATCH(Incomplete,$AB712:$BC712,0)),Complete)))</f>
        <v/>
      </c>
      <c r="AA712" s="27"/>
      <c r="AB712" s="10" t="str">
        <f t="shared" si="335"/>
        <v/>
      </c>
      <c r="AC712" s="10" t="str">
        <f>IF($AC$1=No,"",
IF(OR(BG712=FALSE,BH712=FALSE),"",
IF(AND(SUMPRODUCT(--(BI712:BI$1003=TRUE))=0,SUMPRODUCT(--(BJ712:BJ$1003=TRUE))=0),"",Incomplete)))</f>
        <v/>
      </c>
      <c r="AD712" s="10" t="str">
        <f t="shared" si="336"/>
        <v/>
      </c>
      <c r="AE712" s="10"/>
      <c r="AF712" s="10" t="str" cm="1">
        <f t="array" ref="AF712">IF(AF$1=No,"",IF(ISBLANK($A712)=TRUE,"",
IF(SUMPRODUCT(--('Section 11'!$C$4:$C$337=$A712))=0,Incomplete,Complete)))</f>
        <v/>
      </c>
      <c r="AG712" s="10" t="str">
        <f t="shared" si="337"/>
        <v/>
      </c>
      <c r="AH712" s="10" t="str">
        <f t="shared" si="338"/>
        <v/>
      </c>
      <c r="AI712" s="10" t="str">
        <f t="shared" si="339"/>
        <v/>
      </c>
      <c r="AJ712" s="10" t="str">
        <f t="shared" si="340"/>
        <v/>
      </c>
      <c r="AK712" s="10" t="str">
        <f t="shared" si="341"/>
        <v/>
      </c>
      <c r="AL712" s="10" t="str">
        <f t="shared" si="342"/>
        <v/>
      </c>
      <c r="AM712" s="10" t="str">
        <f t="shared" si="343"/>
        <v/>
      </c>
      <c r="AN712" s="10" t="str">
        <f t="shared" si="344"/>
        <v/>
      </c>
      <c r="AO712" s="10" t="str">
        <f t="shared" si="345"/>
        <v/>
      </c>
      <c r="AP712" s="10" t="str">
        <f t="shared" si="346"/>
        <v/>
      </c>
      <c r="AQ712" s="10" t="str">
        <f t="shared" si="347"/>
        <v/>
      </c>
      <c r="AR712" s="10" t="str">
        <f t="shared" si="348"/>
        <v/>
      </c>
      <c r="AS712" s="10" t="str">
        <f t="shared" si="349"/>
        <v/>
      </c>
      <c r="AT712" s="10" t="str">
        <f t="shared" si="350"/>
        <v/>
      </c>
      <c r="AU712" s="10" t="str">
        <f t="shared" si="351"/>
        <v/>
      </c>
      <c r="AV712" s="10" t="str">
        <f t="shared" si="352"/>
        <v/>
      </c>
      <c r="AW712" s="10" t="str">
        <f t="shared" si="353"/>
        <v/>
      </c>
      <c r="AX712" s="10" t="str">
        <f t="shared" si="354"/>
        <v/>
      </c>
      <c r="AY712" s="10" t="str">
        <f t="shared" si="355"/>
        <v/>
      </c>
      <c r="AZ712" s="10" t="str">
        <f t="shared" si="356"/>
        <v/>
      </c>
      <c r="BA712" s="10" t="str">
        <f t="shared" si="357"/>
        <v/>
      </c>
      <c r="BB712" s="10" t="str">
        <f t="shared" si="358"/>
        <v/>
      </c>
      <c r="BC712" s="10" t="str">
        <f t="shared" si="359"/>
        <v/>
      </c>
      <c r="BD712" s="10"/>
      <c r="BE712" s="10" t="str">
        <f t="shared" si="360"/>
        <v/>
      </c>
      <c r="BG712" s="10" t="b">
        <f t="shared" si="363"/>
        <v>1</v>
      </c>
      <c r="BH712" s="10" t="b">
        <f t="shared" si="361"/>
        <v>1</v>
      </c>
      <c r="BI712" s="10" t="b">
        <f t="shared" si="364"/>
        <v>0</v>
      </c>
      <c r="BJ712" s="10" t="b">
        <f t="shared" si="362"/>
        <v>0</v>
      </c>
    </row>
    <row r="713" spans="1:62" x14ac:dyDescent="0.35">
      <c r="A713" s="51"/>
      <c r="B713" s="28"/>
      <c r="C713" s="28" t="s">
        <v>4</v>
      </c>
      <c r="D713" s="28"/>
      <c r="E713" s="28" t="s">
        <v>4</v>
      </c>
      <c r="F713" s="28"/>
      <c r="G713" s="51" t="s">
        <v>4</v>
      </c>
      <c r="H713" s="28"/>
      <c r="I713" s="28" t="s">
        <v>4</v>
      </c>
      <c r="J713" s="28"/>
      <c r="K713" s="28" t="s">
        <v>4</v>
      </c>
      <c r="L713" s="28" t="s">
        <v>454</v>
      </c>
      <c r="M713" s="28"/>
      <c r="N713" s="28"/>
      <c r="O713" s="28" t="s">
        <v>4</v>
      </c>
      <c r="P713" s="51"/>
      <c r="Q713" s="28" t="s">
        <v>4</v>
      </c>
      <c r="R713" s="28"/>
      <c r="S713" s="28" t="s">
        <v>4</v>
      </c>
      <c r="T713" s="28"/>
      <c r="U713" s="28" t="s">
        <v>4</v>
      </c>
      <c r="V713" s="28"/>
      <c r="W713" s="28" t="s">
        <v>4</v>
      </c>
      <c r="X713" s="28"/>
      <c r="Y713" s="28" t="s">
        <v>4</v>
      </c>
      <c r="Z713" s="10" t="str">
        <f>IF(AND('Section 8'!$L$4=No,OR($BG713=FALSE,$BH713=FALSE)),Tab_NotReq,
IF(AND($A713="",$B713="",$D713="",$F713="",$H713="",$J713="",$P713="",$X713="",$AB713="",$AC713=""),"",
IF(COUNTIF($AB713:$BC713,Incomplete)&gt;=1,Incomplete_or_multiple_errors&amp;": "&amp;INDEX($AB$2:$BC$4,1,MATCH(Incomplete,$AB713:$BC713,0)),Complete)))</f>
        <v/>
      </c>
      <c r="AA713" s="27"/>
      <c r="AB713" s="10" t="str">
        <f t="shared" si="335"/>
        <v/>
      </c>
      <c r="AC713" s="10" t="str">
        <f>IF($AC$1=No,"",
IF(OR(BG713=FALSE,BH713=FALSE),"",
IF(AND(SUMPRODUCT(--(BI713:BI$1003=TRUE))=0,SUMPRODUCT(--(BJ713:BJ$1003=TRUE))=0),"",Incomplete)))</f>
        <v/>
      </c>
      <c r="AD713" s="10" t="str">
        <f t="shared" si="336"/>
        <v/>
      </c>
      <c r="AE713" s="10"/>
      <c r="AF713" s="10" t="str" cm="1">
        <f t="array" ref="AF713">IF(AF$1=No,"",IF(ISBLANK($A713)=TRUE,"",
IF(SUMPRODUCT(--('Section 11'!$C$4:$C$337=$A713))=0,Incomplete,Complete)))</f>
        <v/>
      </c>
      <c r="AG713" s="10" t="str">
        <f t="shared" si="337"/>
        <v/>
      </c>
      <c r="AH713" s="10" t="str">
        <f t="shared" si="338"/>
        <v/>
      </c>
      <c r="AI713" s="10" t="str">
        <f t="shared" si="339"/>
        <v/>
      </c>
      <c r="AJ713" s="10" t="str">
        <f t="shared" si="340"/>
        <v/>
      </c>
      <c r="AK713" s="10" t="str">
        <f t="shared" si="341"/>
        <v/>
      </c>
      <c r="AL713" s="10" t="str">
        <f t="shared" si="342"/>
        <v/>
      </c>
      <c r="AM713" s="10" t="str">
        <f t="shared" si="343"/>
        <v/>
      </c>
      <c r="AN713" s="10" t="str">
        <f t="shared" si="344"/>
        <v/>
      </c>
      <c r="AO713" s="10" t="str">
        <f t="shared" si="345"/>
        <v/>
      </c>
      <c r="AP713" s="10" t="str">
        <f t="shared" si="346"/>
        <v/>
      </c>
      <c r="AQ713" s="10" t="str">
        <f t="shared" si="347"/>
        <v/>
      </c>
      <c r="AR713" s="10" t="str">
        <f t="shared" si="348"/>
        <v/>
      </c>
      <c r="AS713" s="10" t="str">
        <f t="shared" si="349"/>
        <v/>
      </c>
      <c r="AT713" s="10" t="str">
        <f t="shared" si="350"/>
        <v/>
      </c>
      <c r="AU713" s="10" t="str">
        <f t="shared" si="351"/>
        <v/>
      </c>
      <c r="AV713" s="10" t="str">
        <f t="shared" si="352"/>
        <v/>
      </c>
      <c r="AW713" s="10" t="str">
        <f t="shared" si="353"/>
        <v/>
      </c>
      <c r="AX713" s="10" t="str">
        <f t="shared" si="354"/>
        <v/>
      </c>
      <c r="AY713" s="10" t="str">
        <f t="shared" si="355"/>
        <v/>
      </c>
      <c r="AZ713" s="10" t="str">
        <f t="shared" si="356"/>
        <v/>
      </c>
      <c r="BA713" s="10" t="str">
        <f t="shared" si="357"/>
        <v/>
      </c>
      <c r="BB713" s="10" t="str">
        <f t="shared" si="358"/>
        <v/>
      </c>
      <c r="BC713" s="10" t="str">
        <f t="shared" si="359"/>
        <v/>
      </c>
      <c r="BD713" s="10"/>
      <c r="BE713" s="10" t="str">
        <f t="shared" si="360"/>
        <v/>
      </c>
      <c r="BG713" s="10" t="b">
        <f t="shared" si="363"/>
        <v>1</v>
      </c>
      <c r="BH713" s="10" t="b">
        <f t="shared" si="361"/>
        <v>1</v>
      </c>
      <c r="BI713" s="10" t="b">
        <f t="shared" si="364"/>
        <v>0</v>
      </c>
      <c r="BJ713" s="10" t="b">
        <f t="shared" si="362"/>
        <v>0</v>
      </c>
    </row>
    <row r="714" spans="1:62" x14ac:dyDescent="0.35">
      <c r="A714" s="51"/>
      <c r="B714" s="28"/>
      <c r="C714" s="28" t="s">
        <v>4</v>
      </c>
      <c r="D714" s="28"/>
      <c r="E714" s="28" t="s">
        <v>4</v>
      </c>
      <c r="F714" s="28"/>
      <c r="G714" s="51" t="s">
        <v>4</v>
      </c>
      <c r="H714" s="28"/>
      <c r="I714" s="28" t="s">
        <v>4</v>
      </c>
      <c r="J714" s="28"/>
      <c r="K714" s="28" t="s">
        <v>4</v>
      </c>
      <c r="L714" s="28" t="s">
        <v>454</v>
      </c>
      <c r="M714" s="28"/>
      <c r="N714" s="28"/>
      <c r="O714" s="28" t="s">
        <v>4</v>
      </c>
      <c r="P714" s="51"/>
      <c r="Q714" s="28" t="s">
        <v>4</v>
      </c>
      <c r="R714" s="28"/>
      <c r="S714" s="28" t="s">
        <v>4</v>
      </c>
      <c r="T714" s="28"/>
      <c r="U714" s="28" t="s">
        <v>4</v>
      </c>
      <c r="V714" s="28"/>
      <c r="W714" s="28" t="s">
        <v>4</v>
      </c>
      <c r="X714" s="28"/>
      <c r="Y714" s="28" t="s">
        <v>4</v>
      </c>
      <c r="Z714" s="10" t="str">
        <f>IF(AND('Section 8'!$L$4=No,OR($BG714=FALSE,$BH714=FALSE)),Tab_NotReq,
IF(AND($A714="",$B714="",$D714="",$F714="",$H714="",$J714="",$P714="",$X714="",$AB714="",$AC714=""),"",
IF(COUNTIF($AB714:$BC714,Incomplete)&gt;=1,Incomplete_or_multiple_errors&amp;": "&amp;INDEX($AB$2:$BC$4,1,MATCH(Incomplete,$AB714:$BC714,0)),Complete)))</f>
        <v/>
      </c>
      <c r="AA714" s="27"/>
      <c r="AB714" s="10" t="str">
        <f t="shared" si="335"/>
        <v/>
      </c>
      <c r="AC714" s="10" t="str">
        <f>IF($AC$1=No,"",
IF(OR(BG714=FALSE,BH714=FALSE),"",
IF(AND(SUMPRODUCT(--(BI714:BI$1003=TRUE))=0,SUMPRODUCT(--(BJ714:BJ$1003=TRUE))=0),"",Incomplete)))</f>
        <v/>
      </c>
      <c r="AD714" s="10" t="str">
        <f t="shared" si="336"/>
        <v/>
      </c>
      <c r="AE714" s="10"/>
      <c r="AF714" s="10" t="str" cm="1">
        <f t="array" ref="AF714">IF(AF$1=No,"",IF(ISBLANK($A714)=TRUE,"",
IF(SUMPRODUCT(--('Section 11'!$C$4:$C$337=$A714))=0,Incomplete,Complete)))</f>
        <v/>
      </c>
      <c r="AG714" s="10" t="str">
        <f t="shared" si="337"/>
        <v/>
      </c>
      <c r="AH714" s="10" t="str">
        <f t="shared" si="338"/>
        <v/>
      </c>
      <c r="AI714" s="10" t="str">
        <f t="shared" si="339"/>
        <v/>
      </c>
      <c r="AJ714" s="10" t="str">
        <f t="shared" si="340"/>
        <v/>
      </c>
      <c r="AK714" s="10" t="str">
        <f t="shared" si="341"/>
        <v/>
      </c>
      <c r="AL714" s="10" t="str">
        <f t="shared" si="342"/>
        <v/>
      </c>
      <c r="AM714" s="10" t="str">
        <f t="shared" si="343"/>
        <v/>
      </c>
      <c r="AN714" s="10" t="str">
        <f t="shared" si="344"/>
        <v/>
      </c>
      <c r="AO714" s="10" t="str">
        <f t="shared" si="345"/>
        <v/>
      </c>
      <c r="AP714" s="10" t="str">
        <f t="shared" si="346"/>
        <v/>
      </c>
      <c r="AQ714" s="10" t="str">
        <f t="shared" si="347"/>
        <v/>
      </c>
      <c r="AR714" s="10" t="str">
        <f t="shared" si="348"/>
        <v/>
      </c>
      <c r="AS714" s="10" t="str">
        <f t="shared" si="349"/>
        <v/>
      </c>
      <c r="AT714" s="10" t="str">
        <f t="shared" si="350"/>
        <v/>
      </c>
      <c r="AU714" s="10" t="str">
        <f t="shared" si="351"/>
        <v/>
      </c>
      <c r="AV714" s="10" t="str">
        <f t="shared" si="352"/>
        <v/>
      </c>
      <c r="AW714" s="10" t="str">
        <f t="shared" si="353"/>
        <v/>
      </c>
      <c r="AX714" s="10" t="str">
        <f t="shared" si="354"/>
        <v/>
      </c>
      <c r="AY714" s="10" t="str">
        <f t="shared" si="355"/>
        <v/>
      </c>
      <c r="AZ714" s="10" t="str">
        <f t="shared" si="356"/>
        <v/>
      </c>
      <c r="BA714" s="10" t="str">
        <f t="shared" si="357"/>
        <v/>
      </c>
      <c r="BB714" s="10" t="str">
        <f t="shared" si="358"/>
        <v/>
      </c>
      <c r="BC714" s="10" t="str">
        <f t="shared" si="359"/>
        <v/>
      </c>
      <c r="BD714" s="10"/>
      <c r="BE714" s="10" t="str">
        <f t="shared" si="360"/>
        <v/>
      </c>
      <c r="BG714" s="10" t="b">
        <f t="shared" si="363"/>
        <v>1</v>
      </c>
      <c r="BH714" s="10" t="b">
        <f t="shared" si="361"/>
        <v>1</v>
      </c>
      <c r="BI714" s="10" t="b">
        <f t="shared" si="364"/>
        <v>0</v>
      </c>
      <c r="BJ714" s="10" t="b">
        <f t="shared" si="362"/>
        <v>0</v>
      </c>
    </row>
    <row r="715" spans="1:62" x14ac:dyDescent="0.35">
      <c r="A715" s="51"/>
      <c r="B715" s="28"/>
      <c r="C715" s="28" t="s">
        <v>4</v>
      </c>
      <c r="D715" s="28"/>
      <c r="E715" s="28" t="s">
        <v>4</v>
      </c>
      <c r="F715" s="28"/>
      <c r="G715" s="51" t="s">
        <v>4</v>
      </c>
      <c r="H715" s="28"/>
      <c r="I715" s="28" t="s">
        <v>4</v>
      </c>
      <c r="J715" s="28"/>
      <c r="K715" s="28" t="s">
        <v>4</v>
      </c>
      <c r="L715" s="28" t="s">
        <v>454</v>
      </c>
      <c r="M715" s="28"/>
      <c r="N715" s="28"/>
      <c r="O715" s="28" t="s">
        <v>4</v>
      </c>
      <c r="P715" s="51"/>
      <c r="Q715" s="28" t="s">
        <v>4</v>
      </c>
      <c r="R715" s="28"/>
      <c r="S715" s="28" t="s">
        <v>4</v>
      </c>
      <c r="T715" s="28"/>
      <c r="U715" s="28" t="s">
        <v>4</v>
      </c>
      <c r="V715" s="28"/>
      <c r="W715" s="28" t="s">
        <v>4</v>
      </c>
      <c r="X715" s="28"/>
      <c r="Y715" s="28" t="s">
        <v>4</v>
      </c>
      <c r="Z715" s="10" t="str">
        <f>IF(AND('Section 8'!$L$4=No,OR($BG715=FALSE,$BH715=FALSE)),Tab_NotReq,
IF(AND($A715="",$B715="",$D715="",$F715="",$H715="",$J715="",$P715="",$X715="",$AB715="",$AC715=""),"",
IF(COUNTIF($AB715:$BC715,Incomplete)&gt;=1,Incomplete_or_multiple_errors&amp;": "&amp;INDEX($AB$2:$BC$4,1,MATCH(Incomplete,$AB715:$BC715,0)),Complete)))</f>
        <v/>
      </c>
      <c r="AA715" s="27"/>
      <c r="AB715" s="10" t="str">
        <f t="shared" si="335"/>
        <v/>
      </c>
      <c r="AC715" s="10" t="str">
        <f>IF($AC$1=No,"",
IF(OR(BG715=FALSE,BH715=FALSE),"",
IF(AND(SUMPRODUCT(--(BI715:BI$1003=TRUE))=0,SUMPRODUCT(--(BJ715:BJ$1003=TRUE))=0),"",Incomplete)))</f>
        <v/>
      </c>
      <c r="AD715" s="10" t="str">
        <f t="shared" si="336"/>
        <v/>
      </c>
      <c r="AE715" s="10"/>
      <c r="AF715" s="10" t="str" cm="1">
        <f t="array" ref="AF715">IF(AF$1=No,"",IF(ISBLANK($A715)=TRUE,"",
IF(SUMPRODUCT(--('Section 11'!$C$4:$C$337=$A715))=0,Incomplete,Complete)))</f>
        <v/>
      </c>
      <c r="AG715" s="10" t="str">
        <f t="shared" si="337"/>
        <v/>
      </c>
      <c r="AH715" s="10" t="str">
        <f t="shared" si="338"/>
        <v/>
      </c>
      <c r="AI715" s="10" t="str">
        <f t="shared" si="339"/>
        <v/>
      </c>
      <c r="AJ715" s="10" t="str">
        <f t="shared" si="340"/>
        <v/>
      </c>
      <c r="AK715" s="10" t="str">
        <f t="shared" si="341"/>
        <v/>
      </c>
      <c r="AL715" s="10" t="str">
        <f t="shared" si="342"/>
        <v/>
      </c>
      <c r="AM715" s="10" t="str">
        <f t="shared" si="343"/>
        <v/>
      </c>
      <c r="AN715" s="10" t="str">
        <f t="shared" si="344"/>
        <v/>
      </c>
      <c r="AO715" s="10" t="str">
        <f t="shared" si="345"/>
        <v/>
      </c>
      <c r="AP715" s="10" t="str">
        <f t="shared" si="346"/>
        <v/>
      </c>
      <c r="AQ715" s="10" t="str">
        <f t="shared" si="347"/>
        <v/>
      </c>
      <c r="AR715" s="10" t="str">
        <f t="shared" si="348"/>
        <v/>
      </c>
      <c r="AS715" s="10" t="str">
        <f t="shared" si="349"/>
        <v/>
      </c>
      <c r="AT715" s="10" t="str">
        <f t="shared" si="350"/>
        <v/>
      </c>
      <c r="AU715" s="10" t="str">
        <f t="shared" si="351"/>
        <v/>
      </c>
      <c r="AV715" s="10" t="str">
        <f t="shared" si="352"/>
        <v/>
      </c>
      <c r="AW715" s="10" t="str">
        <f t="shared" si="353"/>
        <v/>
      </c>
      <c r="AX715" s="10" t="str">
        <f t="shared" si="354"/>
        <v/>
      </c>
      <c r="AY715" s="10" t="str">
        <f t="shared" si="355"/>
        <v/>
      </c>
      <c r="AZ715" s="10" t="str">
        <f t="shared" si="356"/>
        <v/>
      </c>
      <c r="BA715" s="10" t="str">
        <f t="shared" si="357"/>
        <v/>
      </c>
      <c r="BB715" s="10" t="str">
        <f t="shared" si="358"/>
        <v/>
      </c>
      <c r="BC715" s="10" t="str">
        <f t="shared" si="359"/>
        <v/>
      </c>
      <c r="BD715" s="10"/>
      <c r="BE715" s="10" t="str">
        <f t="shared" si="360"/>
        <v/>
      </c>
      <c r="BG715" s="10" t="b">
        <f t="shared" si="363"/>
        <v>1</v>
      </c>
      <c r="BH715" s="10" t="b">
        <f t="shared" si="361"/>
        <v>1</v>
      </c>
      <c r="BI715" s="10" t="b">
        <f t="shared" si="364"/>
        <v>0</v>
      </c>
      <c r="BJ715" s="10" t="b">
        <f t="shared" si="362"/>
        <v>0</v>
      </c>
    </row>
    <row r="716" spans="1:62" x14ac:dyDescent="0.35">
      <c r="A716" s="51"/>
      <c r="B716" s="28"/>
      <c r="C716" s="28" t="s">
        <v>4</v>
      </c>
      <c r="D716" s="28"/>
      <c r="E716" s="28" t="s">
        <v>4</v>
      </c>
      <c r="F716" s="28"/>
      <c r="G716" s="51" t="s">
        <v>4</v>
      </c>
      <c r="H716" s="28"/>
      <c r="I716" s="28" t="s">
        <v>4</v>
      </c>
      <c r="J716" s="28"/>
      <c r="K716" s="28" t="s">
        <v>4</v>
      </c>
      <c r="L716" s="28" t="s">
        <v>454</v>
      </c>
      <c r="M716" s="28"/>
      <c r="N716" s="28"/>
      <c r="O716" s="28" t="s">
        <v>4</v>
      </c>
      <c r="P716" s="51"/>
      <c r="Q716" s="28" t="s">
        <v>4</v>
      </c>
      <c r="R716" s="28"/>
      <c r="S716" s="28" t="s">
        <v>4</v>
      </c>
      <c r="T716" s="28"/>
      <c r="U716" s="28" t="s">
        <v>4</v>
      </c>
      <c r="V716" s="28"/>
      <c r="W716" s="28" t="s">
        <v>4</v>
      </c>
      <c r="X716" s="28"/>
      <c r="Y716" s="28" t="s">
        <v>4</v>
      </c>
      <c r="Z716" s="10" t="str">
        <f>IF(AND('Section 8'!$L$4=No,OR($BG716=FALSE,$BH716=FALSE)),Tab_NotReq,
IF(AND($A716="",$B716="",$D716="",$F716="",$H716="",$J716="",$P716="",$X716="",$AB716="",$AC716=""),"",
IF(COUNTIF($AB716:$BC716,Incomplete)&gt;=1,Incomplete_or_multiple_errors&amp;": "&amp;INDEX($AB$2:$BC$4,1,MATCH(Incomplete,$AB716:$BC716,0)),Complete)))</f>
        <v/>
      </c>
      <c r="AA716" s="27"/>
      <c r="AB716" s="10" t="str">
        <f t="shared" si="335"/>
        <v/>
      </c>
      <c r="AC716" s="10" t="str">
        <f>IF($AC$1=No,"",
IF(OR(BG716=FALSE,BH716=FALSE),"",
IF(AND(SUMPRODUCT(--(BI716:BI$1003=TRUE))=0,SUMPRODUCT(--(BJ716:BJ$1003=TRUE))=0),"",Incomplete)))</f>
        <v/>
      </c>
      <c r="AD716" s="10" t="str">
        <f t="shared" si="336"/>
        <v/>
      </c>
      <c r="AE716" s="10"/>
      <c r="AF716" s="10" t="str" cm="1">
        <f t="array" ref="AF716">IF(AF$1=No,"",IF(ISBLANK($A716)=TRUE,"",
IF(SUMPRODUCT(--('Section 11'!$C$4:$C$337=$A716))=0,Incomplete,Complete)))</f>
        <v/>
      </c>
      <c r="AG716" s="10" t="str">
        <f t="shared" si="337"/>
        <v/>
      </c>
      <c r="AH716" s="10" t="str">
        <f t="shared" si="338"/>
        <v/>
      </c>
      <c r="AI716" s="10" t="str">
        <f t="shared" si="339"/>
        <v/>
      </c>
      <c r="AJ716" s="10" t="str">
        <f t="shared" si="340"/>
        <v/>
      </c>
      <c r="AK716" s="10" t="str">
        <f t="shared" si="341"/>
        <v/>
      </c>
      <c r="AL716" s="10" t="str">
        <f t="shared" si="342"/>
        <v/>
      </c>
      <c r="AM716" s="10" t="str">
        <f t="shared" si="343"/>
        <v/>
      </c>
      <c r="AN716" s="10" t="str">
        <f t="shared" si="344"/>
        <v/>
      </c>
      <c r="AO716" s="10" t="str">
        <f t="shared" si="345"/>
        <v/>
      </c>
      <c r="AP716" s="10" t="str">
        <f t="shared" si="346"/>
        <v/>
      </c>
      <c r="AQ716" s="10" t="str">
        <f t="shared" si="347"/>
        <v/>
      </c>
      <c r="AR716" s="10" t="str">
        <f t="shared" si="348"/>
        <v/>
      </c>
      <c r="AS716" s="10" t="str">
        <f t="shared" si="349"/>
        <v/>
      </c>
      <c r="AT716" s="10" t="str">
        <f t="shared" si="350"/>
        <v/>
      </c>
      <c r="AU716" s="10" t="str">
        <f t="shared" si="351"/>
        <v/>
      </c>
      <c r="AV716" s="10" t="str">
        <f t="shared" si="352"/>
        <v/>
      </c>
      <c r="AW716" s="10" t="str">
        <f t="shared" si="353"/>
        <v/>
      </c>
      <c r="AX716" s="10" t="str">
        <f t="shared" si="354"/>
        <v/>
      </c>
      <c r="AY716" s="10" t="str">
        <f t="shared" si="355"/>
        <v/>
      </c>
      <c r="AZ716" s="10" t="str">
        <f t="shared" si="356"/>
        <v/>
      </c>
      <c r="BA716" s="10" t="str">
        <f t="shared" si="357"/>
        <v/>
      </c>
      <c r="BB716" s="10" t="str">
        <f t="shared" si="358"/>
        <v/>
      </c>
      <c r="BC716" s="10" t="str">
        <f t="shared" si="359"/>
        <v/>
      </c>
      <c r="BD716" s="10"/>
      <c r="BE716" s="10" t="str">
        <f t="shared" si="360"/>
        <v/>
      </c>
      <c r="BG716" s="10" t="b">
        <f t="shared" si="363"/>
        <v>1</v>
      </c>
      <c r="BH716" s="10" t="b">
        <f t="shared" si="361"/>
        <v>1</v>
      </c>
      <c r="BI716" s="10" t="b">
        <f t="shared" si="364"/>
        <v>0</v>
      </c>
      <c r="BJ716" s="10" t="b">
        <f t="shared" si="362"/>
        <v>0</v>
      </c>
    </row>
    <row r="717" spans="1:62" x14ac:dyDescent="0.35">
      <c r="A717" s="51"/>
      <c r="B717" s="28"/>
      <c r="C717" s="28" t="s">
        <v>4</v>
      </c>
      <c r="D717" s="28"/>
      <c r="E717" s="28" t="s">
        <v>4</v>
      </c>
      <c r="F717" s="28"/>
      <c r="G717" s="51" t="s">
        <v>4</v>
      </c>
      <c r="H717" s="28"/>
      <c r="I717" s="28" t="s">
        <v>4</v>
      </c>
      <c r="J717" s="28"/>
      <c r="K717" s="28" t="s">
        <v>4</v>
      </c>
      <c r="L717" s="28" t="s">
        <v>454</v>
      </c>
      <c r="M717" s="28"/>
      <c r="N717" s="28"/>
      <c r="O717" s="28" t="s">
        <v>4</v>
      </c>
      <c r="P717" s="51"/>
      <c r="Q717" s="28" t="s">
        <v>4</v>
      </c>
      <c r="R717" s="28"/>
      <c r="S717" s="28" t="s">
        <v>4</v>
      </c>
      <c r="T717" s="28"/>
      <c r="U717" s="28" t="s">
        <v>4</v>
      </c>
      <c r="V717" s="28"/>
      <c r="W717" s="28" t="s">
        <v>4</v>
      </c>
      <c r="X717" s="28"/>
      <c r="Y717" s="28" t="s">
        <v>4</v>
      </c>
      <c r="Z717" s="10" t="str">
        <f>IF(AND('Section 8'!$L$4=No,OR($BG717=FALSE,$BH717=FALSE)),Tab_NotReq,
IF(AND($A717="",$B717="",$D717="",$F717="",$H717="",$J717="",$P717="",$X717="",$AB717="",$AC717=""),"",
IF(COUNTIF($AB717:$BC717,Incomplete)&gt;=1,Incomplete_or_multiple_errors&amp;": "&amp;INDEX($AB$2:$BC$4,1,MATCH(Incomplete,$AB717:$BC717,0)),Complete)))</f>
        <v/>
      </c>
      <c r="AA717" s="27"/>
      <c r="AB717" s="10" t="str">
        <f t="shared" si="335"/>
        <v/>
      </c>
      <c r="AC717" s="10" t="str">
        <f>IF($AC$1=No,"",
IF(OR(BG717=FALSE,BH717=FALSE),"",
IF(AND(SUMPRODUCT(--(BI717:BI$1003=TRUE))=0,SUMPRODUCT(--(BJ717:BJ$1003=TRUE))=0),"",Incomplete)))</f>
        <v/>
      </c>
      <c r="AD717" s="10" t="str">
        <f t="shared" si="336"/>
        <v/>
      </c>
      <c r="AE717" s="10"/>
      <c r="AF717" s="10" t="str" cm="1">
        <f t="array" ref="AF717">IF(AF$1=No,"",IF(ISBLANK($A717)=TRUE,"",
IF(SUMPRODUCT(--('Section 11'!$C$4:$C$337=$A717))=0,Incomplete,Complete)))</f>
        <v/>
      </c>
      <c r="AG717" s="10" t="str">
        <f t="shared" si="337"/>
        <v/>
      </c>
      <c r="AH717" s="10" t="str">
        <f t="shared" si="338"/>
        <v/>
      </c>
      <c r="AI717" s="10" t="str">
        <f t="shared" si="339"/>
        <v/>
      </c>
      <c r="AJ717" s="10" t="str">
        <f t="shared" si="340"/>
        <v/>
      </c>
      <c r="AK717" s="10" t="str">
        <f t="shared" si="341"/>
        <v/>
      </c>
      <c r="AL717" s="10" t="str">
        <f t="shared" si="342"/>
        <v/>
      </c>
      <c r="AM717" s="10" t="str">
        <f t="shared" si="343"/>
        <v/>
      </c>
      <c r="AN717" s="10" t="str">
        <f t="shared" si="344"/>
        <v/>
      </c>
      <c r="AO717" s="10" t="str">
        <f t="shared" si="345"/>
        <v/>
      </c>
      <c r="AP717" s="10" t="str">
        <f t="shared" si="346"/>
        <v/>
      </c>
      <c r="AQ717" s="10" t="str">
        <f t="shared" si="347"/>
        <v/>
      </c>
      <c r="AR717" s="10" t="str">
        <f t="shared" si="348"/>
        <v/>
      </c>
      <c r="AS717" s="10" t="str">
        <f t="shared" si="349"/>
        <v/>
      </c>
      <c r="AT717" s="10" t="str">
        <f t="shared" si="350"/>
        <v/>
      </c>
      <c r="AU717" s="10" t="str">
        <f t="shared" si="351"/>
        <v/>
      </c>
      <c r="AV717" s="10" t="str">
        <f t="shared" si="352"/>
        <v/>
      </c>
      <c r="AW717" s="10" t="str">
        <f t="shared" si="353"/>
        <v/>
      </c>
      <c r="AX717" s="10" t="str">
        <f t="shared" si="354"/>
        <v/>
      </c>
      <c r="AY717" s="10" t="str">
        <f t="shared" si="355"/>
        <v/>
      </c>
      <c r="AZ717" s="10" t="str">
        <f t="shared" si="356"/>
        <v/>
      </c>
      <c r="BA717" s="10" t="str">
        <f t="shared" si="357"/>
        <v/>
      </c>
      <c r="BB717" s="10" t="str">
        <f t="shared" si="358"/>
        <v/>
      </c>
      <c r="BC717" s="10" t="str">
        <f t="shared" si="359"/>
        <v/>
      </c>
      <c r="BD717" s="10"/>
      <c r="BE717" s="10" t="str">
        <f t="shared" si="360"/>
        <v/>
      </c>
      <c r="BG717" s="10" t="b">
        <f t="shared" si="363"/>
        <v>1</v>
      </c>
      <c r="BH717" s="10" t="b">
        <f t="shared" si="361"/>
        <v>1</v>
      </c>
      <c r="BI717" s="10" t="b">
        <f t="shared" si="364"/>
        <v>0</v>
      </c>
      <c r="BJ717" s="10" t="b">
        <f t="shared" si="362"/>
        <v>0</v>
      </c>
    </row>
    <row r="718" spans="1:62" x14ac:dyDescent="0.35">
      <c r="A718" s="51"/>
      <c r="B718" s="28"/>
      <c r="C718" s="28" t="s">
        <v>4</v>
      </c>
      <c r="D718" s="28"/>
      <c r="E718" s="28" t="s">
        <v>4</v>
      </c>
      <c r="F718" s="28"/>
      <c r="G718" s="51" t="s">
        <v>4</v>
      </c>
      <c r="H718" s="28"/>
      <c r="I718" s="28" t="s">
        <v>4</v>
      </c>
      <c r="J718" s="28"/>
      <c r="K718" s="28" t="s">
        <v>4</v>
      </c>
      <c r="L718" s="28" t="s">
        <v>454</v>
      </c>
      <c r="M718" s="28"/>
      <c r="N718" s="28"/>
      <c r="O718" s="28" t="s">
        <v>4</v>
      </c>
      <c r="P718" s="51"/>
      <c r="Q718" s="28" t="s">
        <v>4</v>
      </c>
      <c r="R718" s="28"/>
      <c r="S718" s="28" t="s">
        <v>4</v>
      </c>
      <c r="T718" s="28"/>
      <c r="U718" s="28" t="s">
        <v>4</v>
      </c>
      <c r="V718" s="28"/>
      <c r="W718" s="28" t="s">
        <v>4</v>
      </c>
      <c r="X718" s="28"/>
      <c r="Y718" s="28" t="s">
        <v>4</v>
      </c>
      <c r="Z718" s="10" t="str">
        <f>IF(AND('Section 8'!$L$4=No,OR($BG718=FALSE,$BH718=FALSE)),Tab_NotReq,
IF(AND($A718="",$B718="",$D718="",$F718="",$H718="",$J718="",$P718="",$X718="",$AB718="",$AC718=""),"",
IF(COUNTIF($AB718:$BC718,Incomplete)&gt;=1,Incomplete_or_multiple_errors&amp;": "&amp;INDEX($AB$2:$BC$4,1,MATCH(Incomplete,$AB718:$BC718,0)),Complete)))</f>
        <v/>
      </c>
      <c r="AA718" s="27"/>
      <c r="AB718" s="10" t="str">
        <f t="shared" si="335"/>
        <v/>
      </c>
      <c r="AC718" s="10" t="str">
        <f>IF($AC$1=No,"",
IF(OR(BG718=FALSE,BH718=FALSE),"",
IF(AND(SUMPRODUCT(--(BI718:BI$1003=TRUE))=0,SUMPRODUCT(--(BJ718:BJ$1003=TRUE))=0),"",Incomplete)))</f>
        <v/>
      </c>
      <c r="AD718" s="10" t="str">
        <f t="shared" si="336"/>
        <v/>
      </c>
      <c r="AE718" s="10"/>
      <c r="AF718" s="10" t="str" cm="1">
        <f t="array" ref="AF718">IF(AF$1=No,"",IF(ISBLANK($A718)=TRUE,"",
IF(SUMPRODUCT(--('Section 11'!$C$4:$C$337=$A718))=0,Incomplete,Complete)))</f>
        <v/>
      </c>
      <c r="AG718" s="10" t="str">
        <f t="shared" si="337"/>
        <v/>
      </c>
      <c r="AH718" s="10" t="str">
        <f t="shared" si="338"/>
        <v/>
      </c>
      <c r="AI718" s="10" t="str">
        <f t="shared" si="339"/>
        <v/>
      </c>
      <c r="AJ718" s="10" t="str">
        <f t="shared" si="340"/>
        <v/>
      </c>
      <c r="AK718" s="10" t="str">
        <f t="shared" si="341"/>
        <v/>
      </c>
      <c r="AL718" s="10" t="str">
        <f t="shared" si="342"/>
        <v/>
      </c>
      <c r="AM718" s="10" t="str">
        <f t="shared" si="343"/>
        <v/>
      </c>
      <c r="AN718" s="10" t="str">
        <f t="shared" si="344"/>
        <v/>
      </c>
      <c r="AO718" s="10" t="str">
        <f t="shared" si="345"/>
        <v/>
      </c>
      <c r="AP718" s="10" t="str">
        <f t="shared" si="346"/>
        <v/>
      </c>
      <c r="AQ718" s="10" t="str">
        <f t="shared" si="347"/>
        <v/>
      </c>
      <c r="AR718" s="10" t="str">
        <f t="shared" si="348"/>
        <v/>
      </c>
      <c r="AS718" s="10" t="str">
        <f t="shared" si="349"/>
        <v/>
      </c>
      <c r="AT718" s="10" t="str">
        <f t="shared" si="350"/>
        <v/>
      </c>
      <c r="AU718" s="10" t="str">
        <f t="shared" si="351"/>
        <v/>
      </c>
      <c r="AV718" s="10" t="str">
        <f t="shared" si="352"/>
        <v/>
      </c>
      <c r="AW718" s="10" t="str">
        <f t="shared" si="353"/>
        <v/>
      </c>
      <c r="AX718" s="10" t="str">
        <f t="shared" si="354"/>
        <v/>
      </c>
      <c r="AY718" s="10" t="str">
        <f t="shared" si="355"/>
        <v/>
      </c>
      <c r="AZ718" s="10" t="str">
        <f t="shared" si="356"/>
        <v/>
      </c>
      <c r="BA718" s="10" t="str">
        <f t="shared" si="357"/>
        <v/>
      </c>
      <c r="BB718" s="10" t="str">
        <f t="shared" si="358"/>
        <v/>
      </c>
      <c r="BC718" s="10" t="str">
        <f t="shared" si="359"/>
        <v/>
      </c>
      <c r="BD718" s="10"/>
      <c r="BE718" s="10" t="str">
        <f t="shared" si="360"/>
        <v/>
      </c>
      <c r="BG718" s="10" t="b">
        <f t="shared" si="363"/>
        <v>1</v>
      </c>
      <c r="BH718" s="10" t="b">
        <f t="shared" si="361"/>
        <v>1</v>
      </c>
      <c r="BI718" s="10" t="b">
        <f t="shared" si="364"/>
        <v>0</v>
      </c>
      <c r="BJ718" s="10" t="b">
        <f t="shared" si="362"/>
        <v>0</v>
      </c>
    </row>
    <row r="719" spans="1:62" x14ac:dyDescent="0.35">
      <c r="A719" s="51"/>
      <c r="B719" s="28"/>
      <c r="C719" s="28" t="s">
        <v>4</v>
      </c>
      <c r="D719" s="28"/>
      <c r="E719" s="28" t="s">
        <v>4</v>
      </c>
      <c r="F719" s="28"/>
      <c r="G719" s="51" t="s">
        <v>4</v>
      </c>
      <c r="H719" s="28"/>
      <c r="I719" s="28" t="s">
        <v>4</v>
      </c>
      <c r="J719" s="28"/>
      <c r="K719" s="28" t="s">
        <v>4</v>
      </c>
      <c r="L719" s="28" t="s">
        <v>454</v>
      </c>
      <c r="M719" s="28"/>
      <c r="N719" s="28"/>
      <c r="O719" s="28" t="s">
        <v>4</v>
      </c>
      <c r="P719" s="51"/>
      <c r="Q719" s="28" t="s">
        <v>4</v>
      </c>
      <c r="R719" s="28"/>
      <c r="S719" s="28" t="s">
        <v>4</v>
      </c>
      <c r="T719" s="28"/>
      <c r="U719" s="28" t="s">
        <v>4</v>
      </c>
      <c r="V719" s="28"/>
      <c r="W719" s="28" t="s">
        <v>4</v>
      </c>
      <c r="X719" s="28"/>
      <c r="Y719" s="28" t="s">
        <v>4</v>
      </c>
      <c r="Z719" s="10" t="str">
        <f>IF(AND('Section 8'!$L$4=No,OR($BG719=FALSE,$BH719=FALSE)),Tab_NotReq,
IF(AND($A719="",$B719="",$D719="",$F719="",$H719="",$J719="",$P719="",$X719="",$AB719="",$AC719=""),"",
IF(COUNTIF($AB719:$BC719,Incomplete)&gt;=1,Incomplete_or_multiple_errors&amp;": "&amp;INDEX($AB$2:$BC$4,1,MATCH(Incomplete,$AB719:$BC719,0)),Complete)))</f>
        <v/>
      </c>
      <c r="AA719" s="27"/>
      <c r="AB719" s="10" t="str">
        <f t="shared" si="335"/>
        <v/>
      </c>
      <c r="AC719" s="10" t="str">
        <f>IF($AC$1=No,"",
IF(OR(BG719=FALSE,BH719=FALSE),"",
IF(AND(SUMPRODUCT(--(BI719:BI$1003=TRUE))=0,SUMPRODUCT(--(BJ719:BJ$1003=TRUE))=0),"",Incomplete)))</f>
        <v/>
      </c>
      <c r="AD719" s="10" t="str">
        <f t="shared" si="336"/>
        <v/>
      </c>
      <c r="AE719" s="10"/>
      <c r="AF719" s="10" t="str" cm="1">
        <f t="array" ref="AF719">IF(AF$1=No,"",IF(ISBLANK($A719)=TRUE,"",
IF(SUMPRODUCT(--('Section 11'!$C$4:$C$337=$A719))=0,Incomplete,Complete)))</f>
        <v/>
      </c>
      <c r="AG719" s="10" t="str">
        <f t="shared" si="337"/>
        <v/>
      </c>
      <c r="AH719" s="10" t="str">
        <f t="shared" si="338"/>
        <v/>
      </c>
      <c r="AI719" s="10" t="str">
        <f t="shared" si="339"/>
        <v/>
      </c>
      <c r="AJ719" s="10" t="str">
        <f t="shared" si="340"/>
        <v/>
      </c>
      <c r="AK719" s="10" t="str">
        <f t="shared" si="341"/>
        <v/>
      </c>
      <c r="AL719" s="10" t="str">
        <f t="shared" si="342"/>
        <v/>
      </c>
      <c r="AM719" s="10" t="str">
        <f t="shared" si="343"/>
        <v/>
      </c>
      <c r="AN719" s="10" t="str">
        <f t="shared" si="344"/>
        <v/>
      </c>
      <c r="AO719" s="10" t="str">
        <f t="shared" si="345"/>
        <v/>
      </c>
      <c r="AP719" s="10" t="str">
        <f t="shared" si="346"/>
        <v/>
      </c>
      <c r="AQ719" s="10" t="str">
        <f t="shared" si="347"/>
        <v/>
      </c>
      <c r="AR719" s="10" t="str">
        <f t="shared" si="348"/>
        <v/>
      </c>
      <c r="AS719" s="10" t="str">
        <f t="shared" si="349"/>
        <v/>
      </c>
      <c r="AT719" s="10" t="str">
        <f t="shared" si="350"/>
        <v/>
      </c>
      <c r="AU719" s="10" t="str">
        <f t="shared" si="351"/>
        <v/>
      </c>
      <c r="AV719" s="10" t="str">
        <f t="shared" si="352"/>
        <v/>
      </c>
      <c r="AW719" s="10" t="str">
        <f t="shared" si="353"/>
        <v/>
      </c>
      <c r="AX719" s="10" t="str">
        <f t="shared" si="354"/>
        <v/>
      </c>
      <c r="AY719" s="10" t="str">
        <f t="shared" si="355"/>
        <v/>
      </c>
      <c r="AZ719" s="10" t="str">
        <f t="shared" si="356"/>
        <v/>
      </c>
      <c r="BA719" s="10" t="str">
        <f t="shared" si="357"/>
        <v/>
      </c>
      <c r="BB719" s="10" t="str">
        <f t="shared" si="358"/>
        <v/>
      </c>
      <c r="BC719" s="10" t="str">
        <f t="shared" si="359"/>
        <v/>
      </c>
      <c r="BD719" s="10"/>
      <c r="BE719" s="10" t="str">
        <f t="shared" si="360"/>
        <v/>
      </c>
      <c r="BG719" s="10" t="b">
        <f t="shared" si="363"/>
        <v>1</v>
      </c>
      <c r="BH719" s="10" t="b">
        <f t="shared" si="361"/>
        <v>1</v>
      </c>
      <c r="BI719" s="10" t="b">
        <f t="shared" si="364"/>
        <v>0</v>
      </c>
      <c r="BJ719" s="10" t="b">
        <f t="shared" si="362"/>
        <v>0</v>
      </c>
    </row>
    <row r="720" spans="1:62" x14ac:dyDescent="0.35">
      <c r="A720" s="51"/>
      <c r="B720" s="28"/>
      <c r="C720" s="28" t="s">
        <v>4</v>
      </c>
      <c r="D720" s="28"/>
      <c r="E720" s="28" t="s">
        <v>4</v>
      </c>
      <c r="F720" s="28"/>
      <c r="G720" s="51" t="s">
        <v>4</v>
      </c>
      <c r="H720" s="28"/>
      <c r="I720" s="28" t="s">
        <v>4</v>
      </c>
      <c r="J720" s="28"/>
      <c r="K720" s="28" t="s">
        <v>4</v>
      </c>
      <c r="L720" s="28" t="s">
        <v>454</v>
      </c>
      <c r="M720" s="28"/>
      <c r="N720" s="28"/>
      <c r="O720" s="28" t="s">
        <v>4</v>
      </c>
      <c r="P720" s="51"/>
      <c r="Q720" s="28" t="s">
        <v>4</v>
      </c>
      <c r="R720" s="28"/>
      <c r="S720" s="28" t="s">
        <v>4</v>
      </c>
      <c r="T720" s="28"/>
      <c r="U720" s="28" t="s">
        <v>4</v>
      </c>
      <c r="V720" s="28"/>
      <c r="W720" s="28" t="s">
        <v>4</v>
      </c>
      <c r="X720" s="28"/>
      <c r="Y720" s="28" t="s">
        <v>4</v>
      </c>
      <c r="Z720" s="10" t="str">
        <f>IF(AND('Section 8'!$L$4=No,OR($BG720=FALSE,$BH720=FALSE)),Tab_NotReq,
IF(AND($A720="",$B720="",$D720="",$F720="",$H720="",$J720="",$P720="",$X720="",$AB720="",$AC720=""),"",
IF(COUNTIF($AB720:$BC720,Incomplete)&gt;=1,Incomplete_or_multiple_errors&amp;": "&amp;INDEX($AB$2:$BC$4,1,MATCH(Incomplete,$AB720:$BC720,0)),Complete)))</f>
        <v/>
      </c>
      <c r="AA720" s="27"/>
      <c r="AB720" s="10" t="str">
        <f t="shared" si="335"/>
        <v/>
      </c>
      <c r="AC720" s="10" t="str">
        <f>IF($AC$1=No,"",
IF(OR(BG720=FALSE,BH720=FALSE),"",
IF(AND(SUMPRODUCT(--(BI720:BI$1003=TRUE))=0,SUMPRODUCT(--(BJ720:BJ$1003=TRUE))=0),"",Incomplete)))</f>
        <v/>
      </c>
      <c r="AD720" s="10" t="str">
        <f t="shared" si="336"/>
        <v/>
      </c>
      <c r="AE720" s="10"/>
      <c r="AF720" s="10" t="str" cm="1">
        <f t="array" ref="AF720">IF(AF$1=No,"",IF(ISBLANK($A720)=TRUE,"",
IF(SUMPRODUCT(--('Section 11'!$C$4:$C$337=$A720))=0,Incomplete,Complete)))</f>
        <v/>
      </c>
      <c r="AG720" s="10" t="str">
        <f t="shared" si="337"/>
        <v/>
      </c>
      <c r="AH720" s="10" t="str">
        <f t="shared" si="338"/>
        <v/>
      </c>
      <c r="AI720" s="10" t="str">
        <f t="shared" si="339"/>
        <v/>
      </c>
      <c r="AJ720" s="10" t="str">
        <f t="shared" si="340"/>
        <v/>
      </c>
      <c r="AK720" s="10" t="str">
        <f t="shared" si="341"/>
        <v/>
      </c>
      <c r="AL720" s="10" t="str">
        <f t="shared" si="342"/>
        <v/>
      </c>
      <c r="AM720" s="10" t="str">
        <f t="shared" si="343"/>
        <v/>
      </c>
      <c r="AN720" s="10" t="str">
        <f t="shared" si="344"/>
        <v/>
      </c>
      <c r="AO720" s="10" t="str">
        <f t="shared" si="345"/>
        <v/>
      </c>
      <c r="AP720" s="10" t="str">
        <f t="shared" si="346"/>
        <v/>
      </c>
      <c r="AQ720" s="10" t="str">
        <f t="shared" si="347"/>
        <v/>
      </c>
      <c r="AR720" s="10" t="str">
        <f t="shared" si="348"/>
        <v/>
      </c>
      <c r="AS720" s="10" t="str">
        <f t="shared" si="349"/>
        <v/>
      </c>
      <c r="AT720" s="10" t="str">
        <f t="shared" si="350"/>
        <v/>
      </c>
      <c r="AU720" s="10" t="str">
        <f t="shared" si="351"/>
        <v/>
      </c>
      <c r="AV720" s="10" t="str">
        <f t="shared" si="352"/>
        <v/>
      </c>
      <c r="AW720" s="10" t="str">
        <f t="shared" si="353"/>
        <v/>
      </c>
      <c r="AX720" s="10" t="str">
        <f t="shared" si="354"/>
        <v/>
      </c>
      <c r="AY720" s="10" t="str">
        <f t="shared" si="355"/>
        <v/>
      </c>
      <c r="AZ720" s="10" t="str">
        <f t="shared" si="356"/>
        <v/>
      </c>
      <c r="BA720" s="10" t="str">
        <f t="shared" si="357"/>
        <v/>
      </c>
      <c r="BB720" s="10" t="str">
        <f t="shared" si="358"/>
        <v/>
      </c>
      <c r="BC720" s="10" t="str">
        <f t="shared" si="359"/>
        <v/>
      </c>
      <c r="BD720" s="10"/>
      <c r="BE720" s="10" t="str">
        <f t="shared" si="360"/>
        <v/>
      </c>
      <c r="BG720" s="10" t="b">
        <f t="shared" si="363"/>
        <v>1</v>
      </c>
      <c r="BH720" s="10" t="b">
        <f t="shared" si="361"/>
        <v>1</v>
      </c>
      <c r="BI720" s="10" t="b">
        <f t="shared" si="364"/>
        <v>0</v>
      </c>
      <c r="BJ720" s="10" t="b">
        <f t="shared" si="362"/>
        <v>0</v>
      </c>
    </row>
    <row r="721" spans="1:62" x14ac:dyDescent="0.35">
      <c r="A721" s="51"/>
      <c r="B721" s="28"/>
      <c r="C721" s="28" t="s">
        <v>4</v>
      </c>
      <c r="D721" s="28"/>
      <c r="E721" s="28" t="s">
        <v>4</v>
      </c>
      <c r="F721" s="28"/>
      <c r="G721" s="51" t="s">
        <v>4</v>
      </c>
      <c r="H721" s="28"/>
      <c r="I721" s="28" t="s">
        <v>4</v>
      </c>
      <c r="J721" s="28"/>
      <c r="K721" s="28" t="s">
        <v>4</v>
      </c>
      <c r="L721" s="28" t="s">
        <v>454</v>
      </c>
      <c r="M721" s="28"/>
      <c r="N721" s="28"/>
      <c r="O721" s="28" t="s">
        <v>4</v>
      </c>
      <c r="P721" s="51"/>
      <c r="Q721" s="28" t="s">
        <v>4</v>
      </c>
      <c r="R721" s="28"/>
      <c r="S721" s="28" t="s">
        <v>4</v>
      </c>
      <c r="T721" s="28"/>
      <c r="U721" s="28" t="s">
        <v>4</v>
      </c>
      <c r="V721" s="28"/>
      <c r="W721" s="28" t="s">
        <v>4</v>
      </c>
      <c r="X721" s="28"/>
      <c r="Y721" s="28" t="s">
        <v>4</v>
      </c>
      <c r="Z721" s="10" t="str">
        <f>IF(AND('Section 8'!$L$4=No,OR($BG721=FALSE,$BH721=FALSE)),Tab_NotReq,
IF(AND($A721="",$B721="",$D721="",$F721="",$H721="",$J721="",$P721="",$X721="",$AB721="",$AC721=""),"",
IF(COUNTIF($AB721:$BC721,Incomplete)&gt;=1,Incomplete_or_multiple_errors&amp;": "&amp;INDEX($AB$2:$BC$4,1,MATCH(Incomplete,$AB721:$BC721,0)),Complete)))</f>
        <v/>
      </c>
      <c r="AA721" s="27"/>
      <c r="AB721" s="10" t="str">
        <f t="shared" si="335"/>
        <v/>
      </c>
      <c r="AC721" s="10" t="str">
        <f>IF($AC$1=No,"",
IF(OR(BG721=FALSE,BH721=FALSE),"",
IF(AND(SUMPRODUCT(--(BI721:BI$1003=TRUE))=0,SUMPRODUCT(--(BJ721:BJ$1003=TRUE))=0),"",Incomplete)))</f>
        <v/>
      </c>
      <c r="AD721" s="10" t="str">
        <f t="shared" si="336"/>
        <v/>
      </c>
      <c r="AE721" s="10"/>
      <c r="AF721" s="10" t="str" cm="1">
        <f t="array" ref="AF721">IF(AF$1=No,"",IF(ISBLANK($A721)=TRUE,"",
IF(SUMPRODUCT(--('Section 11'!$C$4:$C$337=$A721))=0,Incomplete,Complete)))</f>
        <v/>
      </c>
      <c r="AG721" s="10" t="str">
        <f t="shared" si="337"/>
        <v/>
      </c>
      <c r="AH721" s="10" t="str">
        <f t="shared" si="338"/>
        <v/>
      </c>
      <c r="AI721" s="10" t="str">
        <f t="shared" si="339"/>
        <v/>
      </c>
      <c r="AJ721" s="10" t="str">
        <f t="shared" si="340"/>
        <v/>
      </c>
      <c r="AK721" s="10" t="str">
        <f t="shared" si="341"/>
        <v/>
      </c>
      <c r="AL721" s="10" t="str">
        <f t="shared" si="342"/>
        <v/>
      </c>
      <c r="AM721" s="10" t="str">
        <f t="shared" si="343"/>
        <v/>
      </c>
      <c r="AN721" s="10" t="str">
        <f t="shared" si="344"/>
        <v/>
      </c>
      <c r="AO721" s="10" t="str">
        <f t="shared" si="345"/>
        <v/>
      </c>
      <c r="AP721" s="10" t="str">
        <f t="shared" si="346"/>
        <v/>
      </c>
      <c r="AQ721" s="10" t="str">
        <f t="shared" si="347"/>
        <v/>
      </c>
      <c r="AR721" s="10" t="str">
        <f t="shared" si="348"/>
        <v/>
      </c>
      <c r="AS721" s="10" t="str">
        <f t="shared" si="349"/>
        <v/>
      </c>
      <c r="AT721" s="10" t="str">
        <f t="shared" si="350"/>
        <v/>
      </c>
      <c r="AU721" s="10" t="str">
        <f t="shared" si="351"/>
        <v/>
      </c>
      <c r="AV721" s="10" t="str">
        <f t="shared" si="352"/>
        <v/>
      </c>
      <c r="AW721" s="10" t="str">
        <f t="shared" si="353"/>
        <v/>
      </c>
      <c r="AX721" s="10" t="str">
        <f t="shared" si="354"/>
        <v/>
      </c>
      <c r="AY721" s="10" t="str">
        <f t="shared" si="355"/>
        <v/>
      </c>
      <c r="AZ721" s="10" t="str">
        <f t="shared" si="356"/>
        <v/>
      </c>
      <c r="BA721" s="10" t="str">
        <f t="shared" si="357"/>
        <v/>
      </c>
      <c r="BB721" s="10" t="str">
        <f t="shared" si="358"/>
        <v/>
      </c>
      <c r="BC721" s="10" t="str">
        <f t="shared" si="359"/>
        <v/>
      </c>
      <c r="BD721" s="10"/>
      <c r="BE721" s="10" t="str">
        <f t="shared" si="360"/>
        <v/>
      </c>
      <c r="BG721" s="10" t="b">
        <f t="shared" si="363"/>
        <v>1</v>
      </c>
      <c r="BH721" s="10" t="b">
        <f t="shared" si="361"/>
        <v>1</v>
      </c>
      <c r="BI721" s="10" t="b">
        <f t="shared" si="364"/>
        <v>0</v>
      </c>
      <c r="BJ721" s="10" t="b">
        <f t="shared" si="362"/>
        <v>0</v>
      </c>
    </row>
    <row r="722" spans="1:62" x14ac:dyDescent="0.35">
      <c r="A722" s="51"/>
      <c r="B722" s="28"/>
      <c r="C722" s="28" t="s">
        <v>4</v>
      </c>
      <c r="D722" s="28"/>
      <c r="E722" s="28" t="s">
        <v>4</v>
      </c>
      <c r="F722" s="28"/>
      <c r="G722" s="51" t="s">
        <v>4</v>
      </c>
      <c r="H722" s="28"/>
      <c r="I722" s="28" t="s">
        <v>4</v>
      </c>
      <c r="J722" s="28"/>
      <c r="K722" s="28" t="s">
        <v>4</v>
      </c>
      <c r="L722" s="28" t="s">
        <v>454</v>
      </c>
      <c r="M722" s="28"/>
      <c r="N722" s="28"/>
      <c r="O722" s="28" t="s">
        <v>4</v>
      </c>
      <c r="P722" s="51"/>
      <c r="Q722" s="28" t="s">
        <v>4</v>
      </c>
      <c r="R722" s="28"/>
      <c r="S722" s="28" t="s">
        <v>4</v>
      </c>
      <c r="T722" s="28"/>
      <c r="U722" s="28" t="s">
        <v>4</v>
      </c>
      <c r="V722" s="28"/>
      <c r="W722" s="28" t="s">
        <v>4</v>
      </c>
      <c r="X722" s="28"/>
      <c r="Y722" s="28" t="s">
        <v>4</v>
      </c>
      <c r="Z722" s="10" t="str">
        <f>IF(AND('Section 8'!$L$4=No,OR($BG722=FALSE,$BH722=FALSE)),Tab_NotReq,
IF(AND($A722="",$B722="",$D722="",$F722="",$H722="",$J722="",$P722="",$X722="",$AB722="",$AC722=""),"",
IF(COUNTIF($AB722:$BC722,Incomplete)&gt;=1,Incomplete_or_multiple_errors&amp;": "&amp;INDEX($AB$2:$BC$4,1,MATCH(Incomplete,$AB722:$BC722,0)),Complete)))</f>
        <v/>
      </c>
      <c r="AA722" s="27"/>
      <c r="AB722" s="10" t="str">
        <f t="shared" si="335"/>
        <v/>
      </c>
      <c r="AC722" s="10" t="str">
        <f>IF($AC$1=No,"",
IF(OR(BG722=FALSE,BH722=FALSE),"",
IF(AND(SUMPRODUCT(--(BI722:BI$1003=TRUE))=0,SUMPRODUCT(--(BJ722:BJ$1003=TRUE))=0),"",Incomplete)))</f>
        <v/>
      </c>
      <c r="AD722" s="10" t="str">
        <f t="shared" si="336"/>
        <v/>
      </c>
      <c r="AE722" s="10"/>
      <c r="AF722" s="10" t="str" cm="1">
        <f t="array" ref="AF722">IF(AF$1=No,"",IF(ISBLANK($A722)=TRUE,"",
IF(SUMPRODUCT(--('Section 11'!$C$4:$C$337=$A722))=0,Incomplete,Complete)))</f>
        <v/>
      </c>
      <c r="AG722" s="10" t="str">
        <f t="shared" si="337"/>
        <v/>
      </c>
      <c r="AH722" s="10" t="str">
        <f t="shared" si="338"/>
        <v/>
      </c>
      <c r="AI722" s="10" t="str">
        <f t="shared" si="339"/>
        <v/>
      </c>
      <c r="AJ722" s="10" t="str">
        <f t="shared" si="340"/>
        <v/>
      </c>
      <c r="AK722" s="10" t="str">
        <f t="shared" si="341"/>
        <v/>
      </c>
      <c r="AL722" s="10" t="str">
        <f t="shared" si="342"/>
        <v/>
      </c>
      <c r="AM722" s="10" t="str">
        <f t="shared" si="343"/>
        <v/>
      </c>
      <c r="AN722" s="10" t="str">
        <f t="shared" si="344"/>
        <v/>
      </c>
      <c r="AO722" s="10" t="str">
        <f t="shared" si="345"/>
        <v/>
      </c>
      <c r="AP722" s="10" t="str">
        <f t="shared" si="346"/>
        <v/>
      </c>
      <c r="AQ722" s="10" t="str">
        <f t="shared" si="347"/>
        <v/>
      </c>
      <c r="AR722" s="10" t="str">
        <f t="shared" si="348"/>
        <v/>
      </c>
      <c r="AS722" s="10" t="str">
        <f t="shared" si="349"/>
        <v/>
      </c>
      <c r="AT722" s="10" t="str">
        <f t="shared" si="350"/>
        <v/>
      </c>
      <c r="AU722" s="10" t="str">
        <f t="shared" si="351"/>
        <v/>
      </c>
      <c r="AV722" s="10" t="str">
        <f t="shared" si="352"/>
        <v/>
      </c>
      <c r="AW722" s="10" t="str">
        <f t="shared" si="353"/>
        <v/>
      </c>
      <c r="AX722" s="10" t="str">
        <f t="shared" si="354"/>
        <v/>
      </c>
      <c r="AY722" s="10" t="str">
        <f t="shared" si="355"/>
        <v/>
      </c>
      <c r="AZ722" s="10" t="str">
        <f t="shared" si="356"/>
        <v/>
      </c>
      <c r="BA722" s="10" t="str">
        <f t="shared" si="357"/>
        <v/>
      </c>
      <c r="BB722" s="10" t="str">
        <f t="shared" si="358"/>
        <v/>
      </c>
      <c r="BC722" s="10" t="str">
        <f t="shared" si="359"/>
        <v/>
      </c>
      <c r="BD722" s="10"/>
      <c r="BE722" s="10" t="str">
        <f t="shared" si="360"/>
        <v/>
      </c>
      <c r="BG722" s="10" t="b">
        <f t="shared" si="363"/>
        <v>1</v>
      </c>
      <c r="BH722" s="10" t="b">
        <f t="shared" si="361"/>
        <v>1</v>
      </c>
      <c r="BI722" s="10" t="b">
        <f t="shared" si="364"/>
        <v>0</v>
      </c>
      <c r="BJ722" s="10" t="b">
        <f t="shared" si="362"/>
        <v>0</v>
      </c>
    </row>
    <row r="723" spans="1:62" x14ac:dyDescent="0.35">
      <c r="A723" s="51"/>
      <c r="B723" s="28"/>
      <c r="C723" s="28" t="s">
        <v>4</v>
      </c>
      <c r="D723" s="28"/>
      <c r="E723" s="28" t="s">
        <v>4</v>
      </c>
      <c r="F723" s="28"/>
      <c r="G723" s="51" t="s">
        <v>4</v>
      </c>
      <c r="H723" s="28"/>
      <c r="I723" s="28" t="s">
        <v>4</v>
      </c>
      <c r="J723" s="28"/>
      <c r="K723" s="28" t="s">
        <v>4</v>
      </c>
      <c r="L723" s="28" t="s">
        <v>454</v>
      </c>
      <c r="M723" s="28"/>
      <c r="N723" s="28"/>
      <c r="O723" s="28" t="s">
        <v>4</v>
      </c>
      <c r="P723" s="51"/>
      <c r="Q723" s="28" t="s">
        <v>4</v>
      </c>
      <c r="R723" s="28"/>
      <c r="S723" s="28" t="s">
        <v>4</v>
      </c>
      <c r="T723" s="28"/>
      <c r="U723" s="28" t="s">
        <v>4</v>
      </c>
      <c r="V723" s="28"/>
      <c r="W723" s="28" t="s">
        <v>4</v>
      </c>
      <c r="X723" s="28"/>
      <c r="Y723" s="28" t="s">
        <v>4</v>
      </c>
      <c r="Z723" s="10" t="str">
        <f>IF(AND('Section 8'!$L$4=No,OR($BG723=FALSE,$BH723=FALSE)),Tab_NotReq,
IF(AND($A723="",$B723="",$D723="",$F723="",$H723="",$J723="",$P723="",$X723="",$AB723="",$AC723=""),"",
IF(COUNTIF($AB723:$BC723,Incomplete)&gt;=1,Incomplete_or_multiple_errors&amp;": "&amp;INDEX($AB$2:$BC$4,1,MATCH(Incomplete,$AB723:$BC723,0)),Complete)))</f>
        <v/>
      </c>
      <c r="AA723" s="27"/>
      <c r="AB723" s="10" t="str">
        <f t="shared" si="335"/>
        <v/>
      </c>
      <c r="AC723" s="10" t="str">
        <f>IF($AC$1=No,"",
IF(OR(BG723=FALSE,BH723=FALSE),"",
IF(AND(SUMPRODUCT(--(BI723:BI$1003=TRUE))=0,SUMPRODUCT(--(BJ723:BJ$1003=TRUE))=0),"",Incomplete)))</f>
        <v/>
      </c>
      <c r="AD723" s="10" t="str">
        <f t="shared" si="336"/>
        <v/>
      </c>
      <c r="AE723" s="10"/>
      <c r="AF723" s="10" t="str" cm="1">
        <f t="array" ref="AF723">IF(AF$1=No,"",IF(ISBLANK($A723)=TRUE,"",
IF(SUMPRODUCT(--('Section 11'!$C$4:$C$337=$A723))=0,Incomplete,Complete)))</f>
        <v/>
      </c>
      <c r="AG723" s="10" t="str">
        <f t="shared" si="337"/>
        <v/>
      </c>
      <c r="AH723" s="10" t="str">
        <f t="shared" si="338"/>
        <v/>
      </c>
      <c r="AI723" s="10" t="str">
        <f t="shared" si="339"/>
        <v/>
      </c>
      <c r="AJ723" s="10" t="str">
        <f t="shared" si="340"/>
        <v/>
      </c>
      <c r="AK723" s="10" t="str">
        <f t="shared" si="341"/>
        <v/>
      </c>
      <c r="AL723" s="10" t="str">
        <f t="shared" si="342"/>
        <v/>
      </c>
      <c r="AM723" s="10" t="str">
        <f t="shared" si="343"/>
        <v/>
      </c>
      <c r="AN723" s="10" t="str">
        <f t="shared" si="344"/>
        <v/>
      </c>
      <c r="AO723" s="10" t="str">
        <f t="shared" si="345"/>
        <v/>
      </c>
      <c r="AP723" s="10" t="str">
        <f t="shared" si="346"/>
        <v/>
      </c>
      <c r="AQ723" s="10" t="str">
        <f t="shared" si="347"/>
        <v/>
      </c>
      <c r="AR723" s="10" t="str">
        <f t="shared" si="348"/>
        <v/>
      </c>
      <c r="AS723" s="10" t="str">
        <f t="shared" si="349"/>
        <v/>
      </c>
      <c r="AT723" s="10" t="str">
        <f t="shared" si="350"/>
        <v/>
      </c>
      <c r="AU723" s="10" t="str">
        <f t="shared" si="351"/>
        <v/>
      </c>
      <c r="AV723" s="10" t="str">
        <f t="shared" si="352"/>
        <v/>
      </c>
      <c r="AW723" s="10" t="str">
        <f t="shared" si="353"/>
        <v/>
      </c>
      <c r="AX723" s="10" t="str">
        <f t="shared" si="354"/>
        <v/>
      </c>
      <c r="AY723" s="10" t="str">
        <f t="shared" si="355"/>
        <v/>
      </c>
      <c r="AZ723" s="10" t="str">
        <f t="shared" si="356"/>
        <v/>
      </c>
      <c r="BA723" s="10" t="str">
        <f t="shared" si="357"/>
        <v/>
      </c>
      <c r="BB723" s="10" t="str">
        <f t="shared" si="358"/>
        <v/>
      </c>
      <c r="BC723" s="10" t="str">
        <f t="shared" si="359"/>
        <v/>
      </c>
      <c r="BD723" s="10"/>
      <c r="BE723" s="10" t="str">
        <f t="shared" si="360"/>
        <v/>
      </c>
      <c r="BG723" s="10" t="b">
        <f t="shared" si="363"/>
        <v>1</v>
      </c>
      <c r="BH723" s="10" t="b">
        <f t="shared" si="361"/>
        <v>1</v>
      </c>
      <c r="BI723" s="10" t="b">
        <f t="shared" si="364"/>
        <v>0</v>
      </c>
      <c r="BJ723" s="10" t="b">
        <f t="shared" si="362"/>
        <v>0</v>
      </c>
    </row>
    <row r="724" spans="1:62" x14ac:dyDescent="0.35">
      <c r="A724" s="51"/>
      <c r="B724" s="28"/>
      <c r="C724" s="28" t="s">
        <v>4</v>
      </c>
      <c r="D724" s="28"/>
      <c r="E724" s="28" t="s">
        <v>4</v>
      </c>
      <c r="F724" s="28"/>
      <c r="G724" s="51" t="s">
        <v>4</v>
      </c>
      <c r="H724" s="28"/>
      <c r="I724" s="28" t="s">
        <v>4</v>
      </c>
      <c r="J724" s="28"/>
      <c r="K724" s="28" t="s">
        <v>4</v>
      </c>
      <c r="L724" s="28" t="s">
        <v>454</v>
      </c>
      <c r="M724" s="28"/>
      <c r="N724" s="28"/>
      <c r="O724" s="28" t="s">
        <v>4</v>
      </c>
      <c r="P724" s="51"/>
      <c r="Q724" s="28" t="s">
        <v>4</v>
      </c>
      <c r="R724" s="28"/>
      <c r="S724" s="28" t="s">
        <v>4</v>
      </c>
      <c r="T724" s="28"/>
      <c r="U724" s="28" t="s">
        <v>4</v>
      </c>
      <c r="V724" s="28"/>
      <c r="W724" s="28" t="s">
        <v>4</v>
      </c>
      <c r="X724" s="28"/>
      <c r="Y724" s="28" t="s">
        <v>4</v>
      </c>
      <c r="Z724" s="10" t="str">
        <f>IF(AND('Section 8'!$L$4=No,OR($BG724=FALSE,$BH724=FALSE)),Tab_NotReq,
IF(AND($A724="",$B724="",$D724="",$F724="",$H724="",$J724="",$P724="",$X724="",$AB724="",$AC724=""),"",
IF(COUNTIF($AB724:$BC724,Incomplete)&gt;=1,Incomplete_or_multiple_errors&amp;": "&amp;INDEX($AB$2:$BC$4,1,MATCH(Incomplete,$AB724:$BC724,0)),Complete)))</f>
        <v/>
      </c>
      <c r="AA724" s="27"/>
      <c r="AB724" s="10" t="str">
        <f t="shared" si="335"/>
        <v/>
      </c>
      <c r="AC724" s="10" t="str">
        <f>IF($AC$1=No,"",
IF(OR(BG724=FALSE,BH724=FALSE),"",
IF(AND(SUMPRODUCT(--(BI724:BI$1003=TRUE))=0,SUMPRODUCT(--(BJ724:BJ$1003=TRUE))=0),"",Incomplete)))</f>
        <v/>
      </c>
      <c r="AD724" s="10" t="str">
        <f t="shared" si="336"/>
        <v/>
      </c>
      <c r="AE724" s="10"/>
      <c r="AF724" s="10" t="str" cm="1">
        <f t="array" ref="AF724">IF(AF$1=No,"",IF(ISBLANK($A724)=TRUE,"",
IF(SUMPRODUCT(--('Section 11'!$C$4:$C$337=$A724))=0,Incomplete,Complete)))</f>
        <v/>
      </c>
      <c r="AG724" s="10" t="str">
        <f t="shared" si="337"/>
        <v/>
      </c>
      <c r="AH724" s="10" t="str">
        <f t="shared" si="338"/>
        <v/>
      </c>
      <c r="AI724" s="10" t="str">
        <f t="shared" si="339"/>
        <v/>
      </c>
      <c r="AJ724" s="10" t="str">
        <f t="shared" si="340"/>
        <v/>
      </c>
      <c r="AK724" s="10" t="str">
        <f t="shared" si="341"/>
        <v/>
      </c>
      <c r="AL724" s="10" t="str">
        <f t="shared" si="342"/>
        <v/>
      </c>
      <c r="AM724" s="10" t="str">
        <f t="shared" si="343"/>
        <v/>
      </c>
      <c r="AN724" s="10" t="str">
        <f t="shared" si="344"/>
        <v/>
      </c>
      <c r="AO724" s="10" t="str">
        <f t="shared" si="345"/>
        <v/>
      </c>
      <c r="AP724" s="10" t="str">
        <f t="shared" si="346"/>
        <v/>
      </c>
      <c r="AQ724" s="10" t="str">
        <f t="shared" si="347"/>
        <v/>
      </c>
      <c r="AR724" s="10" t="str">
        <f t="shared" si="348"/>
        <v/>
      </c>
      <c r="AS724" s="10" t="str">
        <f t="shared" si="349"/>
        <v/>
      </c>
      <c r="AT724" s="10" t="str">
        <f t="shared" si="350"/>
        <v/>
      </c>
      <c r="AU724" s="10" t="str">
        <f t="shared" si="351"/>
        <v/>
      </c>
      <c r="AV724" s="10" t="str">
        <f t="shared" si="352"/>
        <v/>
      </c>
      <c r="AW724" s="10" t="str">
        <f t="shared" si="353"/>
        <v/>
      </c>
      <c r="AX724" s="10" t="str">
        <f t="shared" si="354"/>
        <v/>
      </c>
      <c r="AY724" s="10" t="str">
        <f t="shared" si="355"/>
        <v/>
      </c>
      <c r="AZ724" s="10" t="str">
        <f t="shared" si="356"/>
        <v/>
      </c>
      <c r="BA724" s="10" t="str">
        <f t="shared" si="357"/>
        <v/>
      </c>
      <c r="BB724" s="10" t="str">
        <f t="shared" si="358"/>
        <v/>
      </c>
      <c r="BC724" s="10" t="str">
        <f t="shared" si="359"/>
        <v/>
      </c>
      <c r="BD724" s="10"/>
      <c r="BE724" s="10" t="str">
        <f t="shared" si="360"/>
        <v/>
      </c>
      <c r="BG724" s="10" t="b">
        <f t="shared" si="363"/>
        <v>1</v>
      </c>
      <c r="BH724" s="10" t="b">
        <f t="shared" si="361"/>
        <v>1</v>
      </c>
      <c r="BI724" s="10" t="b">
        <f t="shared" si="364"/>
        <v>0</v>
      </c>
      <c r="BJ724" s="10" t="b">
        <f t="shared" si="362"/>
        <v>0</v>
      </c>
    </row>
    <row r="725" spans="1:62" x14ac:dyDescent="0.35">
      <c r="A725" s="51"/>
      <c r="B725" s="28"/>
      <c r="C725" s="28" t="s">
        <v>4</v>
      </c>
      <c r="D725" s="28"/>
      <c r="E725" s="28" t="s">
        <v>4</v>
      </c>
      <c r="F725" s="28"/>
      <c r="G725" s="51" t="s">
        <v>4</v>
      </c>
      <c r="H725" s="28"/>
      <c r="I725" s="28" t="s">
        <v>4</v>
      </c>
      <c r="J725" s="28"/>
      <c r="K725" s="28" t="s">
        <v>4</v>
      </c>
      <c r="L725" s="28" t="s">
        <v>454</v>
      </c>
      <c r="M725" s="28"/>
      <c r="N725" s="28"/>
      <c r="O725" s="28" t="s">
        <v>4</v>
      </c>
      <c r="P725" s="51"/>
      <c r="Q725" s="28" t="s">
        <v>4</v>
      </c>
      <c r="R725" s="28"/>
      <c r="S725" s="28" t="s">
        <v>4</v>
      </c>
      <c r="T725" s="28"/>
      <c r="U725" s="28" t="s">
        <v>4</v>
      </c>
      <c r="V725" s="28"/>
      <c r="W725" s="28" t="s">
        <v>4</v>
      </c>
      <c r="X725" s="28"/>
      <c r="Y725" s="28" t="s">
        <v>4</v>
      </c>
      <c r="Z725" s="10" t="str">
        <f>IF(AND('Section 8'!$L$4=No,OR($BG725=FALSE,$BH725=FALSE)),Tab_NotReq,
IF(AND($A725="",$B725="",$D725="",$F725="",$H725="",$J725="",$P725="",$X725="",$AB725="",$AC725=""),"",
IF(COUNTIF($AB725:$BC725,Incomplete)&gt;=1,Incomplete_or_multiple_errors&amp;": "&amp;INDEX($AB$2:$BC$4,1,MATCH(Incomplete,$AB725:$BC725,0)),Complete)))</f>
        <v/>
      </c>
      <c r="AA725" s="27"/>
      <c r="AB725" s="10" t="str">
        <f t="shared" si="335"/>
        <v/>
      </c>
      <c r="AC725" s="10" t="str">
        <f>IF($AC$1=No,"",
IF(OR(BG725=FALSE,BH725=FALSE),"",
IF(AND(SUMPRODUCT(--(BI725:BI$1003=TRUE))=0,SUMPRODUCT(--(BJ725:BJ$1003=TRUE))=0),"",Incomplete)))</f>
        <v/>
      </c>
      <c r="AD725" s="10" t="str">
        <f t="shared" si="336"/>
        <v/>
      </c>
      <c r="AE725" s="10"/>
      <c r="AF725" s="10" t="str" cm="1">
        <f t="array" ref="AF725">IF(AF$1=No,"",IF(ISBLANK($A725)=TRUE,"",
IF(SUMPRODUCT(--('Section 11'!$C$4:$C$337=$A725))=0,Incomplete,Complete)))</f>
        <v/>
      </c>
      <c r="AG725" s="10" t="str">
        <f t="shared" si="337"/>
        <v/>
      </c>
      <c r="AH725" s="10" t="str">
        <f t="shared" si="338"/>
        <v/>
      </c>
      <c r="AI725" s="10" t="str">
        <f t="shared" si="339"/>
        <v/>
      </c>
      <c r="AJ725" s="10" t="str">
        <f t="shared" si="340"/>
        <v/>
      </c>
      <c r="AK725" s="10" t="str">
        <f t="shared" si="341"/>
        <v/>
      </c>
      <c r="AL725" s="10" t="str">
        <f t="shared" si="342"/>
        <v/>
      </c>
      <c r="AM725" s="10" t="str">
        <f t="shared" si="343"/>
        <v/>
      </c>
      <c r="AN725" s="10" t="str">
        <f t="shared" si="344"/>
        <v/>
      </c>
      <c r="AO725" s="10" t="str">
        <f t="shared" si="345"/>
        <v/>
      </c>
      <c r="AP725" s="10" t="str">
        <f t="shared" si="346"/>
        <v/>
      </c>
      <c r="AQ725" s="10" t="str">
        <f t="shared" si="347"/>
        <v/>
      </c>
      <c r="AR725" s="10" t="str">
        <f t="shared" si="348"/>
        <v/>
      </c>
      <c r="AS725" s="10" t="str">
        <f t="shared" si="349"/>
        <v/>
      </c>
      <c r="AT725" s="10" t="str">
        <f t="shared" si="350"/>
        <v/>
      </c>
      <c r="AU725" s="10" t="str">
        <f t="shared" si="351"/>
        <v/>
      </c>
      <c r="AV725" s="10" t="str">
        <f t="shared" si="352"/>
        <v/>
      </c>
      <c r="AW725" s="10" t="str">
        <f t="shared" si="353"/>
        <v/>
      </c>
      <c r="AX725" s="10" t="str">
        <f t="shared" si="354"/>
        <v/>
      </c>
      <c r="AY725" s="10" t="str">
        <f t="shared" si="355"/>
        <v/>
      </c>
      <c r="AZ725" s="10" t="str">
        <f t="shared" si="356"/>
        <v/>
      </c>
      <c r="BA725" s="10" t="str">
        <f t="shared" si="357"/>
        <v/>
      </c>
      <c r="BB725" s="10" t="str">
        <f t="shared" si="358"/>
        <v/>
      </c>
      <c r="BC725" s="10" t="str">
        <f t="shared" si="359"/>
        <v/>
      </c>
      <c r="BD725" s="10"/>
      <c r="BE725" s="10" t="str">
        <f t="shared" si="360"/>
        <v/>
      </c>
      <c r="BG725" s="10" t="b">
        <f t="shared" si="363"/>
        <v>1</v>
      </c>
      <c r="BH725" s="10" t="b">
        <f t="shared" si="361"/>
        <v>1</v>
      </c>
      <c r="BI725" s="10" t="b">
        <f t="shared" si="364"/>
        <v>0</v>
      </c>
      <c r="BJ725" s="10" t="b">
        <f t="shared" si="362"/>
        <v>0</v>
      </c>
    </row>
    <row r="726" spans="1:62" x14ac:dyDescent="0.35">
      <c r="A726" s="51"/>
      <c r="B726" s="28"/>
      <c r="C726" s="28" t="s">
        <v>4</v>
      </c>
      <c r="D726" s="28"/>
      <c r="E726" s="28" t="s">
        <v>4</v>
      </c>
      <c r="F726" s="28"/>
      <c r="G726" s="51" t="s">
        <v>4</v>
      </c>
      <c r="H726" s="28"/>
      <c r="I726" s="28" t="s">
        <v>4</v>
      </c>
      <c r="J726" s="28"/>
      <c r="K726" s="28" t="s">
        <v>4</v>
      </c>
      <c r="L726" s="28" t="s">
        <v>454</v>
      </c>
      <c r="M726" s="28"/>
      <c r="N726" s="28"/>
      <c r="O726" s="28" t="s">
        <v>4</v>
      </c>
      <c r="P726" s="51"/>
      <c r="Q726" s="28" t="s">
        <v>4</v>
      </c>
      <c r="R726" s="28"/>
      <c r="S726" s="28" t="s">
        <v>4</v>
      </c>
      <c r="T726" s="28"/>
      <c r="U726" s="28" t="s">
        <v>4</v>
      </c>
      <c r="V726" s="28"/>
      <c r="W726" s="28" t="s">
        <v>4</v>
      </c>
      <c r="X726" s="28"/>
      <c r="Y726" s="28" t="s">
        <v>4</v>
      </c>
      <c r="Z726" s="10" t="str">
        <f>IF(AND('Section 8'!$L$4=No,OR($BG726=FALSE,$BH726=FALSE)),Tab_NotReq,
IF(AND($A726="",$B726="",$D726="",$F726="",$H726="",$J726="",$P726="",$X726="",$AB726="",$AC726=""),"",
IF(COUNTIF($AB726:$BC726,Incomplete)&gt;=1,Incomplete_or_multiple_errors&amp;": "&amp;INDEX($AB$2:$BC$4,1,MATCH(Incomplete,$AB726:$BC726,0)),Complete)))</f>
        <v/>
      </c>
      <c r="AA726" s="27"/>
      <c r="AB726" s="10" t="str">
        <f t="shared" si="335"/>
        <v/>
      </c>
      <c r="AC726" s="10" t="str">
        <f>IF($AC$1=No,"",
IF(OR(BG726=FALSE,BH726=FALSE),"",
IF(AND(SUMPRODUCT(--(BI726:BI$1003=TRUE))=0,SUMPRODUCT(--(BJ726:BJ$1003=TRUE))=0),"",Incomplete)))</f>
        <v/>
      </c>
      <c r="AD726" s="10" t="str">
        <f t="shared" si="336"/>
        <v/>
      </c>
      <c r="AE726" s="10"/>
      <c r="AF726" s="10" t="str" cm="1">
        <f t="array" ref="AF726">IF(AF$1=No,"",IF(ISBLANK($A726)=TRUE,"",
IF(SUMPRODUCT(--('Section 11'!$C$4:$C$337=$A726))=0,Incomplete,Complete)))</f>
        <v/>
      </c>
      <c r="AG726" s="10" t="str">
        <f t="shared" si="337"/>
        <v/>
      </c>
      <c r="AH726" s="10" t="str">
        <f t="shared" si="338"/>
        <v/>
      </c>
      <c r="AI726" s="10" t="str">
        <f t="shared" si="339"/>
        <v/>
      </c>
      <c r="AJ726" s="10" t="str">
        <f t="shared" si="340"/>
        <v/>
      </c>
      <c r="AK726" s="10" t="str">
        <f t="shared" si="341"/>
        <v/>
      </c>
      <c r="AL726" s="10" t="str">
        <f t="shared" si="342"/>
        <v/>
      </c>
      <c r="AM726" s="10" t="str">
        <f t="shared" si="343"/>
        <v/>
      </c>
      <c r="AN726" s="10" t="str">
        <f t="shared" si="344"/>
        <v/>
      </c>
      <c r="AO726" s="10" t="str">
        <f t="shared" si="345"/>
        <v/>
      </c>
      <c r="AP726" s="10" t="str">
        <f t="shared" si="346"/>
        <v/>
      </c>
      <c r="AQ726" s="10" t="str">
        <f t="shared" si="347"/>
        <v/>
      </c>
      <c r="AR726" s="10" t="str">
        <f t="shared" si="348"/>
        <v/>
      </c>
      <c r="AS726" s="10" t="str">
        <f t="shared" si="349"/>
        <v/>
      </c>
      <c r="AT726" s="10" t="str">
        <f t="shared" si="350"/>
        <v/>
      </c>
      <c r="AU726" s="10" t="str">
        <f t="shared" si="351"/>
        <v/>
      </c>
      <c r="AV726" s="10" t="str">
        <f t="shared" si="352"/>
        <v/>
      </c>
      <c r="AW726" s="10" t="str">
        <f t="shared" si="353"/>
        <v/>
      </c>
      <c r="AX726" s="10" t="str">
        <f t="shared" si="354"/>
        <v/>
      </c>
      <c r="AY726" s="10" t="str">
        <f t="shared" si="355"/>
        <v/>
      </c>
      <c r="AZ726" s="10" t="str">
        <f t="shared" si="356"/>
        <v/>
      </c>
      <c r="BA726" s="10" t="str">
        <f t="shared" si="357"/>
        <v/>
      </c>
      <c r="BB726" s="10" t="str">
        <f t="shared" si="358"/>
        <v/>
      </c>
      <c r="BC726" s="10" t="str">
        <f t="shared" si="359"/>
        <v/>
      </c>
      <c r="BD726" s="10"/>
      <c r="BE726" s="10" t="str">
        <f t="shared" si="360"/>
        <v/>
      </c>
      <c r="BG726" s="10" t="b">
        <f t="shared" si="363"/>
        <v>1</v>
      </c>
      <c r="BH726" s="10" t="b">
        <f t="shared" si="361"/>
        <v>1</v>
      </c>
      <c r="BI726" s="10" t="b">
        <f t="shared" si="364"/>
        <v>0</v>
      </c>
      <c r="BJ726" s="10" t="b">
        <f t="shared" si="362"/>
        <v>0</v>
      </c>
    </row>
    <row r="727" spans="1:62" x14ac:dyDescent="0.35">
      <c r="A727" s="51"/>
      <c r="B727" s="28"/>
      <c r="C727" s="28" t="s">
        <v>4</v>
      </c>
      <c r="D727" s="28"/>
      <c r="E727" s="28" t="s">
        <v>4</v>
      </c>
      <c r="F727" s="28"/>
      <c r="G727" s="51" t="s">
        <v>4</v>
      </c>
      <c r="H727" s="28"/>
      <c r="I727" s="28" t="s">
        <v>4</v>
      </c>
      <c r="J727" s="28"/>
      <c r="K727" s="28" t="s">
        <v>4</v>
      </c>
      <c r="L727" s="28" t="s">
        <v>454</v>
      </c>
      <c r="M727" s="28"/>
      <c r="N727" s="28"/>
      <c r="O727" s="28" t="s">
        <v>4</v>
      </c>
      <c r="P727" s="51"/>
      <c r="Q727" s="28" t="s">
        <v>4</v>
      </c>
      <c r="R727" s="28"/>
      <c r="S727" s="28" t="s">
        <v>4</v>
      </c>
      <c r="T727" s="28"/>
      <c r="U727" s="28" t="s">
        <v>4</v>
      </c>
      <c r="V727" s="28"/>
      <c r="W727" s="28" t="s">
        <v>4</v>
      </c>
      <c r="X727" s="28"/>
      <c r="Y727" s="28" t="s">
        <v>4</v>
      </c>
      <c r="Z727" s="10" t="str">
        <f>IF(AND('Section 8'!$L$4=No,OR($BG727=FALSE,$BH727=FALSE)),Tab_NotReq,
IF(AND($A727="",$B727="",$D727="",$F727="",$H727="",$J727="",$P727="",$X727="",$AB727="",$AC727=""),"",
IF(COUNTIF($AB727:$BC727,Incomplete)&gt;=1,Incomplete_or_multiple_errors&amp;": "&amp;INDEX($AB$2:$BC$4,1,MATCH(Incomplete,$AB727:$BC727,0)),Complete)))</f>
        <v/>
      </c>
      <c r="AA727" s="27"/>
      <c r="AB727" s="10" t="str">
        <f t="shared" si="335"/>
        <v/>
      </c>
      <c r="AC727" s="10" t="str">
        <f>IF($AC$1=No,"",
IF(OR(BG727=FALSE,BH727=FALSE),"",
IF(AND(SUMPRODUCT(--(BI727:BI$1003=TRUE))=0,SUMPRODUCT(--(BJ727:BJ$1003=TRUE))=0),"",Incomplete)))</f>
        <v/>
      </c>
      <c r="AD727" s="10" t="str">
        <f t="shared" si="336"/>
        <v/>
      </c>
      <c r="AE727" s="10"/>
      <c r="AF727" s="10" t="str" cm="1">
        <f t="array" ref="AF727">IF(AF$1=No,"",IF(ISBLANK($A727)=TRUE,"",
IF(SUMPRODUCT(--('Section 11'!$C$4:$C$337=$A727))=0,Incomplete,Complete)))</f>
        <v/>
      </c>
      <c r="AG727" s="10" t="str">
        <f t="shared" si="337"/>
        <v/>
      </c>
      <c r="AH727" s="10" t="str">
        <f t="shared" si="338"/>
        <v/>
      </c>
      <c r="AI727" s="10" t="str">
        <f t="shared" si="339"/>
        <v/>
      </c>
      <c r="AJ727" s="10" t="str">
        <f t="shared" si="340"/>
        <v/>
      </c>
      <c r="AK727" s="10" t="str">
        <f t="shared" si="341"/>
        <v/>
      </c>
      <c r="AL727" s="10" t="str">
        <f t="shared" si="342"/>
        <v/>
      </c>
      <c r="AM727" s="10" t="str">
        <f t="shared" si="343"/>
        <v/>
      </c>
      <c r="AN727" s="10" t="str">
        <f t="shared" si="344"/>
        <v/>
      </c>
      <c r="AO727" s="10" t="str">
        <f t="shared" si="345"/>
        <v/>
      </c>
      <c r="AP727" s="10" t="str">
        <f t="shared" si="346"/>
        <v/>
      </c>
      <c r="AQ727" s="10" t="str">
        <f t="shared" si="347"/>
        <v/>
      </c>
      <c r="AR727" s="10" t="str">
        <f t="shared" si="348"/>
        <v/>
      </c>
      <c r="AS727" s="10" t="str">
        <f t="shared" si="349"/>
        <v/>
      </c>
      <c r="AT727" s="10" t="str">
        <f t="shared" si="350"/>
        <v/>
      </c>
      <c r="AU727" s="10" t="str">
        <f t="shared" si="351"/>
        <v/>
      </c>
      <c r="AV727" s="10" t="str">
        <f t="shared" si="352"/>
        <v/>
      </c>
      <c r="AW727" s="10" t="str">
        <f t="shared" si="353"/>
        <v/>
      </c>
      <c r="AX727" s="10" t="str">
        <f t="shared" si="354"/>
        <v/>
      </c>
      <c r="AY727" s="10" t="str">
        <f t="shared" si="355"/>
        <v/>
      </c>
      <c r="AZ727" s="10" t="str">
        <f t="shared" si="356"/>
        <v/>
      </c>
      <c r="BA727" s="10" t="str">
        <f t="shared" si="357"/>
        <v/>
      </c>
      <c r="BB727" s="10" t="str">
        <f t="shared" si="358"/>
        <v/>
      </c>
      <c r="BC727" s="10" t="str">
        <f t="shared" si="359"/>
        <v/>
      </c>
      <c r="BD727" s="10"/>
      <c r="BE727" s="10" t="str">
        <f t="shared" si="360"/>
        <v/>
      </c>
      <c r="BG727" s="10" t="b">
        <f t="shared" si="363"/>
        <v>1</v>
      </c>
      <c r="BH727" s="10" t="b">
        <f t="shared" si="361"/>
        <v>1</v>
      </c>
      <c r="BI727" s="10" t="b">
        <f t="shared" si="364"/>
        <v>0</v>
      </c>
      <c r="BJ727" s="10" t="b">
        <f t="shared" si="362"/>
        <v>0</v>
      </c>
    </row>
    <row r="728" spans="1:62" x14ac:dyDescent="0.35">
      <c r="A728" s="51"/>
      <c r="B728" s="28"/>
      <c r="C728" s="28" t="s">
        <v>4</v>
      </c>
      <c r="D728" s="28"/>
      <c r="E728" s="28" t="s">
        <v>4</v>
      </c>
      <c r="F728" s="28"/>
      <c r="G728" s="51" t="s">
        <v>4</v>
      </c>
      <c r="H728" s="28"/>
      <c r="I728" s="28" t="s">
        <v>4</v>
      </c>
      <c r="J728" s="28"/>
      <c r="K728" s="28" t="s">
        <v>4</v>
      </c>
      <c r="L728" s="28" t="s">
        <v>454</v>
      </c>
      <c r="M728" s="28"/>
      <c r="N728" s="28"/>
      <c r="O728" s="28" t="s">
        <v>4</v>
      </c>
      <c r="P728" s="51"/>
      <c r="Q728" s="28" t="s">
        <v>4</v>
      </c>
      <c r="R728" s="28"/>
      <c r="S728" s="28" t="s">
        <v>4</v>
      </c>
      <c r="T728" s="28"/>
      <c r="U728" s="28" t="s">
        <v>4</v>
      </c>
      <c r="V728" s="28"/>
      <c r="W728" s="28" t="s">
        <v>4</v>
      </c>
      <c r="X728" s="28"/>
      <c r="Y728" s="28" t="s">
        <v>4</v>
      </c>
      <c r="Z728" s="10" t="str">
        <f>IF(AND('Section 8'!$L$4=No,OR($BG728=FALSE,$BH728=FALSE)),Tab_NotReq,
IF(AND($A728="",$B728="",$D728="",$F728="",$H728="",$J728="",$P728="",$X728="",$AB728="",$AC728=""),"",
IF(COUNTIF($AB728:$BC728,Incomplete)&gt;=1,Incomplete_or_multiple_errors&amp;": "&amp;INDEX($AB$2:$BC$4,1,MATCH(Incomplete,$AB728:$BC728,0)),Complete)))</f>
        <v/>
      </c>
      <c r="AA728" s="27"/>
      <c r="AB728" s="10" t="str">
        <f t="shared" si="335"/>
        <v/>
      </c>
      <c r="AC728" s="10" t="str">
        <f>IF($AC$1=No,"",
IF(OR(BG728=FALSE,BH728=FALSE),"",
IF(AND(SUMPRODUCT(--(BI728:BI$1003=TRUE))=0,SUMPRODUCT(--(BJ728:BJ$1003=TRUE))=0),"",Incomplete)))</f>
        <v/>
      </c>
      <c r="AD728" s="10" t="str">
        <f t="shared" si="336"/>
        <v/>
      </c>
      <c r="AE728" s="10"/>
      <c r="AF728" s="10" t="str" cm="1">
        <f t="array" ref="AF728">IF(AF$1=No,"",IF(ISBLANK($A728)=TRUE,"",
IF(SUMPRODUCT(--('Section 11'!$C$4:$C$337=$A728))=0,Incomplete,Complete)))</f>
        <v/>
      </c>
      <c r="AG728" s="10" t="str">
        <f t="shared" si="337"/>
        <v/>
      </c>
      <c r="AH728" s="10" t="str">
        <f t="shared" si="338"/>
        <v/>
      </c>
      <c r="AI728" s="10" t="str">
        <f t="shared" si="339"/>
        <v/>
      </c>
      <c r="AJ728" s="10" t="str">
        <f t="shared" si="340"/>
        <v/>
      </c>
      <c r="AK728" s="10" t="str">
        <f t="shared" si="341"/>
        <v/>
      </c>
      <c r="AL728" s="10" t="str">
        <f t="shared" si="342"/>
        <v/>
      </c>
      <c r="AM728" s="10" t="str">
        <f t="shared" si="343"/>
        <v/>
      </c>
      <c r="AN728" s="10" t="str">
        <f t="shared" si="344"/>
        <v/>
      </c>
      <c r="AO728" s="10" t="str">
        <f t="shared" si="345"/>
        <v/>
      </c>
      <c r="AP728" s="10" t="str">
        <f t="shared" si="346"/>
        <v/>
      </c>
      <c r="AQ728" s="10" t="str">
        <f t="shared" si="347"/>
        <v/>
      </c>
      <c r="AR728" s="10" t="str">
        <f t="shared" si="348"/>
        <v/>
      </c>
      <c r="AS728" s="10" t="str">
        <f t="shared" si="349"/>
        <v/>
      </c>
      <c r="AT728" s="10" t="str">
        <f t="shared" si="350"/>
        <v/>
      </c>
      <c r="AU728" s="10" t="str">
        <f t="shared" si="351"/>
        <v/>
      </c>
      <c r="AV728" s="10" t="str">
        <f t="shared" si="352"/>
        <v/>
      </c>
      <c r="AW728" s="10" t="str">
        <f t="shared" si="353"/>
        <v/>
      </c>
      <c r="AX728" s="10" t="str">
        <f t="shared" si="354"/>
        <v/>
      </c>
      <c r="AY728" s="10" t="str">
        <f t="shared" si="355"/>
        <v/>
      </c>
      <c r="AZ728" s="10" t="str">
        <f t="shared" si="356"/>
        <v/>
      </c>
      <c r="BA728" s="10" t="str">
        <f t="shared" si="357"/>
        <v/>
      </c>
      <c r="BB728" s="10" t="str">
        <f t="shared" si="358"/>
        <v/>
      </c>
      <c r="BC728" s="10" t="str">
        <f t="shared" si="359"/>
        <v/>
      </c>
      <c r="BD728" s="10"/>
      <c r="BE728" s="10" t="str">
        <f t="shared" si="360"/>
        <v/>
      </c>
      <c r="BG728" s="10" t="b">
        <f t="shared" si="363"/>
        <v>1</v>
      </c>
      <c r="BH728" s="10" t="b">
        <f t="shared" si="361"/>
        <v>1</v>
      </c>
      <c r="BI728" s="10" t="b">
        <f t="shared" si="364"/>
        <v>0</v>
      </c>
      <c r="BJ728" s="10" t="b">
        <f t="shared" si="362"/>
        <v>0</v>
      </c>
    </row>
    <row r="729" spans="1:62" x14ac:dyDescent="0.35">
      <c r="A729" s="51"/>
      <c r="B729" s="28"/>
      <c r="C729" s="28" t="s">
        <v>4</v>
      </c>
      <c r="D729" s="28"/>
      <c r="E729" s="28" t="s">
        <v>4</v>
      </c>
      <c r="F729" s="28"/>
      <c r="G729" s="51" t="s">
        <v>4</v>
      </c>
      <c r="H729" s="28"/>
      <c r="I729" s="28" t="s">
        <v>4</v>
      </c>
      <c r="J729" s="28"/>
      <c r="K729" s="28" t="s">
        <v>4</v>
      </c>
      <c r="L729" s="28" t="s">
        <v>454</v>
      </c>
      <c r="M729" s="28"/>
      <c r="N729" s="28"/>
      <c r="O729" s="28" t="s">
        <v>4</v>
      </c>
      <c r="P729" s="51"/>
      <c r="Q729" s="28" t="s">
        <v>4</v>
      </c>
      <c r="R729" s="28"/>
      <c r="S729" s="28" t="s">
        <v>4</v>
      </c>
      <c r="T729" s="28"/>
      <c r="U729" s="28" t="s">
        <v>4</v>
      </c>
      <c r="V729" s="28"/>
      <c r="W729" s="28" t="s">
        <v>4</v>
      </c>
      <c r="X729" s="28"/>
      <c r="Y729" s="28" t="s">
        <v>4</v>
      </c>
      <c r="Z729" s="10" t="str">
        <f>IF(AND('Section 8'!$L$4=No,OR($BG729=FALSE,$BH729=FALSE)),Tab_NotReq,
IF(AND($A729="",$B729="",$D729="",$F729="",$H729="",$J729="",$P729="",$X729="",$AB729="",$AC729=""),"",
IF(COUNTIF($AB729:$BC729,Incomplete)&gt;=1,Incomplete_or_multiple_errors&amp;": "&amp;INDEX($AB$2:$BC$4,1,MATCH(Incomplete,$AB729:$BC729,0)),Complete)))</f>
        <v/>
      </c>
      <c r="AA729" s="27"/>
      <c r="AB729" s="10" t="str">
        <f t="shared" si="335"/>
        <v/>
      </c>
      <c r="AC729" s="10" t="str">
        <f>IF($AC$1=No,"",
IF(OR(BG729=FALSE,BH729=FALSE),"",
IF(AND(SUMPRODUCT(--(BI729:BI$1003=TRUE))=0,SUMPRODUCT(--(BJ729:BJ$1003=TRUE))=0),"",Incomplete)))</f>
        <v/>
      </c>
      <c r="AD729" s="10" t="str">
        <f t="shared" si="336"/>
        <v/>
      </c>
      <c r="AE729" s="10"/>
      <c r="AF729" s="10" t="str" cm="1">
        <f t="array" ref="AF729">IF(AF$1=No,"",IF(ISBLANK($A729)=TRUE,"",
IF(SUMPRODUCT(--('Section 11'!$C$4:$C$337=$A729))=0,Incomplete,Complete)))</f>
        <v/>
      </c>
      <c r="AG729" s="10" t="str">
        <f t="shared" si="337"/>
        <v/>
      </c>
      <c r="AH729" s="10" t="str">
        <f t="shared" si="338"/>
        <v/>
      </c>
      <c r="AI729" s="10" t="str">
        <f t="shared" si="339"/>
        <v/>
      </c>
      <c r="AJ729" s="10" t="str">
        <f t="shared" si="340"/>
        <v/>
      </c>
      <c r="AK729" s="10" t="str">
        <f t="shared" si="341"/>
        <v/>
      </c>
      <c r="AL729" s="10" t="str">
        <f t="shared" si="342"/>
        <v/>
      </c>
      <c r="AM729" s="10" t="str">
        <f t="shared" si="343"/>
        <v/>
      </c>
      <c r="AN729" s="10" t="str">
        <f t="shared" si="344"/>
        <v/>
      </c>
      <c r="AO729" s="10" t="str">
        <f t="shared" si="345"/>
        <v/>
      </c>
      <c r="AP729" s="10" t="str">
        <f t="shared" si="346"/>
        <v/>
      </c>
      <c r="AQ729" s="10" t="str">
        <f t="shared" si="347"/>
        <v/>
      </c>
      <c r="AR729" s="10" t="str">
        <f t="shared" si="348"/>
        <v/>
      </c>
      <c r="AS729" s="10" t="str">
        <f t="shared" si="349"/>
        <v/>
      </c>
      <c r="AT729" s="10" t="str">
        <f t="shared" si="350"/>
        <v/>
      </c>
      <c r="AU729" s="10" t="str">
        <f t="shared" si="351"/>
        <v/>
      </c>
      <c r="AV729" s="10" t="str">
        <f t="shared" si="352"/>
        <v/>
      </c>
      <c r="AW729" s="10" t="str">
        <f t="shared" si="353"/>
        <v/>
      </c>
      <c r="AX729" s="10" t="str">
        <f t="shared" si="354"/>
        <v/>
      </c>
      <c r="AY729" s="10" t="str">
        <f t="shared" si="355"/>
        <v/>
      </c>
      <c r="AZ729" s="10" t="str">
        <f t="shared" si="356"/>
        <v/>
      </c>
      <c r="BA729" s="10" t="str">
        <f t="shared" si="357"/>
        <v/>
      </c>
      <c r="BB729" s="10" t="str">
        <f t="shared" si="358"/>
        <v/>
      </c>
      <c r="BC729" s="10" t="str">
        <f t="shared" si="359"/>
        <v/>
      </c>
      <c r="BD729" s="10"/>
      <c r="BE729" s="10" t="str">
        <f t="shared" si="360"/>
        <v/>
      </c>
      <c r="BG729" s="10" t="b">
        <f t="shared" si="363"/>
        <v>1</v>
      </c>
      <c r="BH729" s="10" t="b">
        <f t="shared" si="361"/>
        <v>1</v>
      </c>
      <c r="BI729" s="10" t="b">
        <f t="shared" si="364"/>
        <v>0</v>
      </c>
      <c r="BJ729" s="10" t="b">
        <f t="shared" si="362"/>
        <v>0</v>
      </c>
    </row>
    <row r="730" spans="1:62" x14ac:dyDescent="0.35">
      <c r="A730" s="51"/>
      <c r="B730" s="28"/>
      <c r="C730" s="28" t="s">
        <v>4</v>
      </c>
      <c r="D730" s="28"/>
      <c r="E730" s="28" t="s">
        <v>4</v>
      </c>
      <c r="F730" s="28"/>
      <c r="G730" s="51" t="s">
        <v>4</v>
      </c>
      <c r="H730" s="28"/>
      <c r="I730" s="28" t="s">
        <v>4</v>
      </c>
      <c r="J730" s="28"/>
      <c r="K730" s="28" t="s">
        <v>4</v>
      </c>
      <c r="L730" s="28" t="s">
        <v>454</v>
      </c>
      <c r="M730" s="28"/>
      <c r="N730" s="28"/>
      <c r="O730" s="28" t="s">
        <v>4</v>
      </c>
      <c r="P730" s="51"/>
      <c r="Q730" s="28" t="s">
        <v>4</v>
      </c>
      <c r="R730" s="28"/>
      <c r="S730" s="28" t="s">
        <v>4</v>
      </c>
      <c r="T730" s="28"/>
      <c r="U730" s="28" t="s">
        <v>4</v>
      </c>
      <c r="V730" s="28"/>
      <c r="W730" s="28" t="s">
        <v>4</v>
      </c>
      <c r="X730" s="28"/>
      <c r="Y730" s="28" t="s">
        <v>4</v>
      </c>
      <c r="Z730" s="10" t="str">
        <f>IF(AND('Section 8'!$L$4=No,OR($BG730=FALSE,$BH730=FALSE)),Tab_NotReq,
IF(AND($A730="",$B730="",$D730="",$F730="",$H730="",$J730="",$P730="",$X730="",$AB730="",$AC730=""),"",
IF(COUNTIF($AB730:$BC730,Incomplete)&gt;=1,Incomplete_or_multiple_errors&amp;": "&amp;INDEX($AB$2:$BC$4,1,MATCH(Incomplete,$AB730:$BC730,0)),Complete)))</f>
        <v/>
      </c>
      <c r="AA730" s="27"/>
      <c r="AB730" s="10" t="str">
        <f t="shared" si="335"/>
        <v/>
      </c>
      <c r="AC730" s="10" t="str">
        <f>IF($AC$1=No,"",
IF(OR(BG730=FALSE,BH730=FALSE),"",
IF(AND(SUMPRODUCT(--(BI730:BI$1003=TRUE))=0,SUMPRODUCT(--(BJ730:BJ$1003=TRUE))=0),"",Incomplete)))</f>
        <v/>
      </c>
      <c r="AD730" s="10" t="str">
        <f t="shared" si="336"/>
        <v/>
      </c>
      <c r="AE730" s="10"/>
      <c r="AF730" s="10" t="str" cm="1">
        <f t="array" ref="AF730">IF(AF$1=No,"",IF(ISBLANK($A730)=TRUE,"",
IF(SUMPRODUCT(--('Section 11'!$C$4:$C$337=$A730))=0,Incomplete,Complete)))</f>
        <v/>
      </c>
      <c r="AG730" s="10" t="str">
        <f t="shared" si="337"/>
        <v/>
      </c>
      <c r="AH730" s="10" t="str">
        <f t="shared" si="338"/>
        <v/>
      </c>
      <c r="AI730" s="10" t="str">
        <f t="shared" si="339"/>
        <v/>
      </c>
      <c r="AJ730" s="10" t="str">
        <f t="shared" si="340"/>
        <v/>
      </c>
      <c r="AK730" s="10" t="str">
        <f t="shared" si="341"/>
        <v/>
      </c>
      <c r="AL730" s="10" t="str">
        <f t="shared" si="342"/>
        <v/>
      </c>
      <c r="AM730" s="10" t="str">
        <f t="shared" si="343"/>
        <v/>
      </c>
      <c r="AN730" s="10" t="str">
        <f t="shared" si="344"/>
        <v/>
      </c>
      <c r="AO730" s="10" t="str">
        <f t="shared" si="345"/>
        <v/>
      </c>
      <c r="AP730" s="10" t="str">
        <f t="shared" si="346"/>
        <v/>
      </c>
      <c r="AQ730" s="10" t="str">
        <f t="shared" si="347"/>
        <v/>
      </c>
      <c r="AR730" s="10" t="str">
        <f t="shared" si="348"/>
        <v/>
      </c>
      <c r="AS730" s="10" t="str">
        <f t="shared" si="349"/>
        <v/>
      </c>
      <c r="AT730" s="10" t="str">
        <f t="shared" si="350"/>
        <v/>
      </c>
      <c r="AU730" s="10" t="str">
        <f t="shared" si="351"/>
        <v/>
      </c>
      <c r="AV730" s="10" t="str">
        <f t="shared" si="352"/>
        <v/>
      </c>
      <c r="AW730" s="10" t="str">
        <f t="shared" si="353"/>
        <v/>
      </c>
      <c r="AX730" s="10" t="str">
        <f t="shared" si="354"/>
        <v/>
      </c>
      <c r="AY730" s="10" t="str">
        <f t="shared" si="355"/>
        <v/>
      </c>
      <c r="AZ730" s="10" t="str">
        <f t="shared" si="356"/>
        <v/>
      </c>
      <c r="BA730" s="10" t="str">
        <f t="shared" si="357"/>
        <v/>
      </c>
      <c r="BB730" s="10" t="str">
        <f t="shared" si="358"/>
        <v/>
      </c>
      <c r="BC730" s="10" t="str">
        <f t="shared" si="359"/>
        <v/>
      </c>
      <c r="BD730" s="10"/>
      <c r="BE730" s="10" t="str">
        <f t="shared" si="360"/>
        <v/>
      </c>
      <c r="BG730" s="10" t="b">
        <f t="shared" si="363"/>
        <v>1</v>
      </c>
      <c r="BH730" s="10" t="b">
        <f t="shared" si="361"/>
        <v>1</v>
      </c>
      <c r="BI730" s="10" t="b">
        <f t="shared" si="364"/>
        <v>0</v>
      </c>
      <c r="BJ730" s="10" t="b">
        <f t="shared" si="362"/>
        <v>0</v>
      </c>
    </row>
    <row r="731" spans="1:62" x14ac:dyDescent="0.35">
      <c r="A731" s="51"/>
      <c r="B731" s="28"/>
      <c r="C731" s="28" t="s">
        <v>4</v>
      </c>
      <c r="D731" s="28"/>
      <c r="E731" s="28" t="s">
        <v>4</v>
      </c>
      <c r="F731" s="28"/>
      <c r="G731" s="51" t="s">
        <v>4</v>
      </c>
      <c r="H731" s="28"/>
      <c r="I731" s="28" t="s">
        <v>4</v>
      </c>
      <c r="J731" s="28"/>
      <c r="K731" s="28" t="s">
        <v>4</v>
      </c>
      <c r="L731" s="28" t="s">
        <v>454</v>
      </c>
      <c r="M731" s="28"/>
      <c r="N731" s="28"/>
      <c r="O731" s="28" t="s">
        <v>4</v>
      </c>
      <c r="P731" s="51"/>
      <c r="Q731" s="28" t="s">
        <v>4</v>
      </c>
      <c r="R731" s="28"/>
      <c r="S731" s="28" t="s">
        <v>4</v>
      </c>
      <c r="T731" s="28"/>
      <c r="U731" s="28" t="s">
        <v>4</v>
      </c>
      <c r="V731" s="28"/>
      <c r="W731" s="28" t="s">
        <v>4</v>
      </c>
      <c r="X731" s="28"/>
      <c r="Y731" s="28" t="s">
        <v>4</v>
      </c>
      <c r="Z731" s="10" t="str">
        <f>IF(AND('Section 8'!$L$4=No,OR($BG731=FALSE,$BH731=FALSE)),Tab_NotReq,
IF(AND($A731="",$B731="",$D731="",$F731="",$H731="",$J731="",$P731="",$X731="",$AB731="",$AC731=""),"",
IF(COUNTIF($AB731:$BC731,Incomplete)&gt;=1,Incomplete_or_multiple_errors&amp;": "&amp;INDEX($AB$2:$BC$4,1,MATCH(Incomplete,$AB731:$BC731,0)),Complete)))</f>
        <v/>
      </c>
      <c r="AA731" s="27"/>
      <c r="AB731" s="10" t="str">
        <f t="shared" si="335"/>
        <v/>
      </c>
      <c r="AC731" s="10" t="str">
        <f>IF($AC$1=No,"",
IF(OR(BG731=FALSE,BH731=FALSE),"",
IF(AND(SUMPRODUCT(--(BI731:BI$1003=TRUE))=0,SUMPRODUCT(--(BJ731:BJ$1003=TRUE))=0),"",Incomplete)))</f>
        <v/>
      </c>
      <c r="AD731" s="10" t="str">
        <f t="shared" si="336"/>
        <v/>
      </c>
      <c r="AE731" s="10"/>
      <c r="AF731" s="10" t="str" cm="1">
        <f t="array" ref="AF731">IF(AF$1=No,"",IF(ISBLANK($A731)=TRUE,"",
IF(SUMPRODUCT(--('Section 11'!$C$4:$C$337=$A731))=0,Incomplete,Complete)))</f>
        <v/>
      </c>
      <c r="AG731" s="10" t="str">
        <f t="shared" si="337"/>
        <v/>
      </c>
      <c r="AH731" s="10" t="str">
        <f t="shared" si="338"/>
        <v/>
      </c>
      <c r="AI731" s="10" t="str">
        <f t="shared" si="339"/>
        <v/>
      </c>
      <c r="AJ731" s="10" t="str">
        <f t="shared" si="340"/>
        <v/>
      </c>
      <c r="AK731" s="10" t="str">
        <f t="shared" si="341"/>
        <v/>
      </c>
      <c r="AL731" s="10" t="str">
        <f t="shared" si="342"/>
        <v/>
      </c>
      <c r="AM731" s="10" t="str">
        <f t="shared" si="343"/>
        <v/>
      </c>
      <c r="AN731" s="10" t="str">
        <f t="shared" si="344"/>
        <v/>
      </c>
      <c r="AO731" s="10" t="str">
        <f t="shared" si="345"/>
        <v/>
      </c>
      <c r="AP731" s="10" t="str">
        <f t="shared" si="346"/>
        <v/>
      </c>
      <c r="AQ731" s="10" t="str">
        <f t="shared" si="347"/>
        <v/>
      </c>
      <c r="AR731" s="10" t="str">
        <f t="shared" si="348"/>
        <v/>
      </c>
      <c r="AS731" s="10" t="str">
        <f t="shared" si="349"/>
        <v/>
      </c>
      <c r="AT731" s="10" t="str">
        <f t="shared" si="350"/>
        <v/>
      </c>
      <c r="AU731" s="10" t="str">
        <f t="shared" si="351"/>
        <v/>
      </c>
      <c r="AV731" s="10" t="str">
        <f t="shared" si="352"/>
        <v/>
      </c>
      <c r="AW731" s="10" t="str">
        <f t="shared" si="353"/>
        <v/>
      </c>
      <c r="AX731" s="10" t="str">
        <f t="shared" si="354"/>
        <v/>
      </c>
      <c r="AY731" s="10" t="str">
        <f t="shared" si="355"/>
        <v/>
      </c>
      <c r="AZ731" s="10" t="str">
        <f t="shared" si="356"/>
        <v/>
      </c>
      <c r="BA731" s="10" t="str">
        <f t="shared" si="357"/>
        <v/>
      </c>
      <c r="BB731" s="10" t="str">
        <f t="shared" si="358"/>
        <v/>
      </c>
      <c r="BC731" s="10" t="str">
        <f t="shared" si="359"/>
        <v/>
      </c>
      <c r="BD731" s="10"/>
      <c r="BE731" s="10" t="str">
        <f t="shared" si="360"/>
        <v/>
      </c>
      <c r="BG731" s="10" t="b">
        <f t="shared" si="363"/>
        <v>1</v>
      </c>
      <c r="BH731" s="10" t="b">
        <f t="shared" si="361"/>
        <v>1</v>
      </c>
      <c r="BI731" s="10" t="b">
        <f t="shared" si="364"/>
        <v>0</v>
      </c>
      <c r="BJ731" s="10" t="b">
        <f t="shared" si="362"/>
        <v>0</v>
      </c>
    </row>
    <row r="732" spans="1:62" x14ac:dyDescent="0.35">
      <c r="A732" s="51"/>
      <c r="B732" s="28"/>
      <c r="C732" s="28" t="s">
        <v>4</v>
      </c>
      <c r="D732" s="28"/>
      <c r="E732" s="28" t="s">
        <v>4</v>
      </c>
      <c r="F732" s="28"/>
      <c r="G732" s="51" t="s">
        <v>4</v>
      </c>
      <c r="H732" s="28"/>
      <c r="I732" s="28" t="s">
        <v>4</v>
      </c>
      <c r="J732" s="28"/>
      <c r="K732" s="28" t="s">
        <v>4</v>
      </c>
      <c r="L732" s="28" t="s">
        <v>454</v>
      </c>
      <c r="M732" s="28"/>
      <c r="N732" s="28"/>
      <c r="O732" s="28" t="s">
        <v>4</v>
      </c>
      <c r="P732" s="51"/>
      <c r="Q732" s="28" t="s">
        <v>4</v>
      </c>
      <c r="R732" s="28"/>
      <c r="S732" s="28" t="s">
        <v>4</v>
      </c>
      <c r="T732" s="28"/>
      <c r="U732" s="28" t="s">
        <v>4</v>
      </c>
      <c r="V732" s="28"/>
      <c r="W732" s="28" t="s">
        <v>4</v>
      </c>
      <c r="X732" s="28"/>
      <c r="Y732" s="28" t="s">
        <v>4</v>
      </c>
      <c r="Z732" s="10" t="str">
        <f>IF(AND('Section 8'!$L$4=No,OR($BG732=FALSE,$BH732=FALSE)),Tab_NotReq,
IF(AND($A732="",$B732="",$D732="",$F732="",$H732="",$J732="",$P732="",$X732="",$AB732="",$AC732=""),"",
IF(COUNTIF($AB732:$BC732,Incomplete)&gt;=1,Incomplete_or_multiple_errors&amp;": "&amp;INDEX($AB$2:$BC$4,1,MATCH(Incomplete,$AB732:$BC732,0)),Complete)))</f>
        <v/>
      </c>
      <c r="AA732" s="27"/>
      <c r="AB732" s="10" t="str">
        <f t="shared" si="335"/>
        <v/>
      </c>
      <c r="AC732" s="10" t="str">
        <f>IF($AC$1=No,"",
IF(OR(BG732=FALSE,BH732=FALSE),"",
IF(AND(SUMPRODUCT(--(BI732:BI$1003=TRUE))=0,SUMPRODUCT(--(BJ732:BJ$1003=TRUE))=0),"",Incomplete)))</f>
        <v/>
      </c>
      <c r="AD732" s="10" t="str">
        <f t="shared" si="336"/>
        <v/>
      </c>
      <c r="AE732" s="10"/>
      <c r="AF732" s="10" t="str" cm="1">
        <f t="array" ref="AF732">IF(AF$1=No,"",IF(ISBLANK($A732)=TRUE,"",
IF(SUMPRODUCT(--('Section 11'!$C$4:$C$337=$A732))=0,Incomplete,Complete)))</f>
        <v/>
      </c>
      <c r="AG732" s="10" t="str">
        <f t="shared" si="337"/>
        <v/>
      </c>
      <c r="AH732" s="10" t="str">
        <f t="shared" si="338"/>
        <v/>
      </c>
      <c r="AI732" s="10" t="str">
        <f t="shared" si="339"/>
        <v/>
      </c>
      <c r="AJ732" s="10" t="str">
        <f t="shared" si="340"/>
        <v/>
      </c>
      <c r="AK732" s="10" t="str">
        <f t="shared" si="341"/>
        <v/>
      </c>
      <c r="AL732" s="10" t="str">
        <f t="shared" si="342"/>
        <v/>
      </c>
      <c r="AM732" s="10" t="str">
        <f t="shared" si="343"/>
        <v/>
      </c>
      <c r="AN732" s="10" t="str">
        <f t="shared" si="344"/>
        <v/>
      </c>
      <c r="AO732" s="10" t="str">
        <f t="shared" si="345"/>
        <v/>
      </c>
      <c r="AP732" s="10" t="str">
        <f t="shared" si="346"/>
        <v/>
      </c>
      <c r="AQ732" s="10" t="str">
        <f t="shared" si="347"/>
        <v/>
      </c>
      <c r="AR732" s="10" t="str">
        <f t="shared" si="348"/>
        <v/>
      </c>
      <c r="AS732" s="10" t="str">
        <f t="shared" si="349"/>
        <v/>
      </c>
      <c r="AT732" s="10" t="str">
        <f t="shared" si="350"/>
        <v/>
      </c>
      <c r="AU732" s="10" t="str">
        <f t="shared" si="351"/>
        <v/>
      </c>
      <c r="AV732" s="10" t="str">
        <f t="shared" si="352"/>
        <v/>
      </c>
      <c r="AW732" s="10" t="str">
        <f t="shared" si="353"/>
        <v/>
      </c>
      <c r="AX732" s="10" t="str">
        <f t="shared" si="354"/>
        <v/>
      </c>
      <c r="AY732" s="10" t="str">
        <f t="shared" si="355"/>
        <v/>
      </c>
      <c r="AZ732" s="10" t="str">
        <f t="shared" si="356"/>
        <v/>
      </c>
      <c r="BA732" s="10" t="str">
        <f t="shared" si="357"/>
        <v/>
      </c>
      <c r="BB732" s="10" t="str">
        <f t="shared" si="358"/>
        <v/>
      </c>
      <c r="BC732" s="10" t="str">
        <f t="shared" si="359"/>
        <v/>
      </c>
      <c r="BD732" s="10"/>
      <c r="BE732" s="10" t="str">
        <f t="shared" si="360"/>
        <v/>
      </c>
      <c r="BG732" s="10" t="b">
        <f t="shared" si="363"/>
        <v>1</v>
      </c>
      <c r="BH732" s="10" t="b">
        <f t="shared" si="361"/>
        <v>1</v>
      </c>
      <c r="BI732" s="10" t="b">
        <f t="shared" si="364"/>
        <v>0</v>
      </c>
      <c r="BJ732" s="10" t="b">
        <f t="shared" si="362"/>
        <v>0</v>
      </c>
    </row>
    <row r="733" spans="1:62" x14ac:dyDescent="0.35">
      <c r="A733" s="51"/>
      <c r="B733" s="28"/>
      <c r="C733" s="28" t="s">
        <v>4</v>
      </c>
      <c r="D733" s="28"/>
      <c r="E733" s="28" t="s">
        <v>4</v>
      </c>
      <c r="F733" s="28"/>
      <c r="G733" s="51" t="s">
        <v>4</v>
      </c>
      <c r="H733" s="28"/>
      <c r="I733" s="28" t="s">
        <v>4</v>
      </c>
      <c r="J733" s="28"/>
      <c r="K733" s="28" t="s">
        <v>4</v>
      </c>
      <c r="L733" s="28" t="s">
        <v>454</v>
      </c>
      <c r="M733" s="28"/>
      <c r="N733" s="28"/>
      <c r="O733" s="28" t="s">
        <v>4</v>
      </c>
      <c r="P733" s="51"/>
      <c r="Q733" s="28" t="s">
        <v>4</v>
      </c>
      <c r="R733" s="28"/>
      <c r="S733" s="28" t="s">
        <v>4</v>
      </c>
      <c r="T733" s="28"/>
      <c r="U733" s="28" t="s">
        <v>4</v>
      </c>
      <c r="V733" s="28"/>
      <c r="W733" s="28" t="s">
        <v>4</v>
      </c>
      <c r="X733" s="28"/>
      <c r="Y733" s="28" t="s">
        <v>4</v>
      </c>
      <c r="Z733" s="10" t="str">
        <f>IF(AND('Section 8'!$L$4=No,OR($BG733=FALSE,$BH733=FALSE)),Tab_NotReq,
IF(AND($A733="",$B733="",$D733="",$F733="",$H733="",$J733="",$P733="",$X733="",$AB733="",$AC733=""),"",
IF(COUNTIF($AB733:$BC733,Incomplete)&gt;=1,Incomplete_or_multiple_errors&amp;": "&amp;INDEX($AB$2:$BC$4,1,MATCH(Incomplete,$AB733:$BC733,0)),Complete)))</f>
        <v/>
      </c>
      <c r="AA733" s="27"/>
      <c r="AB733" s="10" t="str">
        <f t="shared" si="335"/>
        <v/>
      </c>
      <c r="AC733" s="10" t="str">
        <f>IF($AC$1=No,"",
IF(OR(BG733=FALSE,BH733=FALSE),"",
IF(AND(SUMPRODUCT(--(BI733:BI$1003=TRUE))=0,SUMPRODUCT(--(BJ733:BJ$1003=TRUE))=0),"",Incomplete)))</f>
        <v/>
      </c>
      <c r="AD733" s="10" t="str">
        <f t="shared" si="336"/>
        <v/>
      </c>
      <c r="AE733" s="10"/>
      <c r="AF733" s="10" t="str" cm="1">
        <f t="array" ref="AF733">IF(AF$1=No,"",IF(ISBLANK($A733)=TRUE,"",
IF(SUMPRODUCT(--('Section 11'!$C$4:$C$337=$A733))=0,Incomplete,Complete)))</f>
        <v/>
      </c>
      <c r="AG733" s="10" t="str">
        <f t="shared" si="337"/>
        <v/>
      </c>
      <c r="AH733" s="10" t="str">
        <f t="shared" si="338"/>
        <v/>
      </c>
      <c r="AI733" s="10" t="str">
        <f t="shared" si="339"/>
        <v/>
      </c>
      <c r="AJ733" s="10" t="str">
        <f t="shared" si="340"/>
        <v/>
      </c>
      <c r="AK733" s="10" t="str">
        <f t="shared" si="341"/>
        <v/>
      </c>
      <c r="AL733" s="10" t="str">
        <f t="shared" si="342"/>
        <v/>
      </c>
      <c r="AM733" s="10" t="str">
        <f t="shared" si="343"/>
        <v/>
      </c>
      <c r="AN733" s="10" t="str">
        <f t="shared" si="344"/>
        <v/>
      </c>
      <c r="AO733" s="10" t="str">
        <f t="shared" si="345"/>
        <v/>
      </c>
      <c r="AP733" s="10" t="str">
        <f t="shared" si="346"/>
        <v/>
      </c>
      <c r="AQ733" s="10" t="str">
        <f t="shared" si="347"/>
        <v/>
      </c>
      <c r="AR733" s="10" t="str">
        <f t="shared" si="348"/>
        <v/>
      </c>
      <c r="AS733" s="10" t="str">
        <f t="shared" si="349"/>
        <v/>
      </c>
      <c r="AT733" s="10" t="str">
        <f t="shared" si="350"/>
        <v/>
      </c>
      <c r="AU733" s="10" t="str">
        <f t="shared" si="351"/>
        <v/>
      </c>
      <c r="AV733" s="10" t="str">
        <f t="shared" si="352"/>
        <v/>
      </c>
      <c r="AW733" s="10" t="str">
        <f t="shared" si="353"/>
        <v/>
      </c>
      <c r="AX733" s="10" t="str">
        <f t="shared" si="354"/>
        <v/>
      </c>
      <c r="AY733" s="10" t="str">
        <f t="shared" si="355"/>
        <v/>
      </c>
      <c r="AZ733" s="10" t="str">
        <f t="shared" si="356"/>
        <v/>
      </c>
      <c r="BA733" s="10" t="str">
        <f t="shared" si="357"/>
        <v/>
      </c>
      <c r="BB733" s="10" t="str">
        <f t="shared" si="358"/>
        <v/>
      </c>
      <c r="BC733" s="10" t="str">
        <f t="shared" si="359"/>
        <v/>
      </c>
      <c r="BD733" s="10"/>
      <c r="BE733" s="10" t="str">
        <f t="shared" si="360"/>
        <v/>
      </c>
      <c r="BG733" s="10" t="b">
        <f t="shared" si="363"/>
        <v>1</v>
      </c>
      <c r="BH733" s="10" t="b">
        <f t="shared" si="361"/>
        <v>1</v>
      </c>
      <c r="BI733" s="10" t="b">
        <f t="shared" si="364"/>
        <v>0</v>
      </c>
      <c r="BJ733" s="10" t="b">
        <f t="shared" si="362"/>
        <v>0</v>
      </c>
    </row>
    <row r="734" spans="1:62" x14ac:dyDescent="0.35">
      <c r="A734" s="51"/>
      <c r="B734" s="28"/>
      <c r="C734" s="28" t="s">
        <v>4</v>
      </c>
      <c r="D734" s="28"/>
      <c r="E734" s="28" t="s">
        <v>4</v>
      </c>
      <c r="F734" s="28"/>
      <c r="G734" s="51" t="s">
        <v>4</v>
      </c>
      <c r="H734" s="28"/>
      <c r="I734" s="28" t="s">
        <v>4</v>
      </c>
      <c r="J734" s="28"/>
      <c r="K734" s="28" t="s">
        <v>4</v>
      </c>
      <c r="L734" s="28" t="s">
        <v>454</v>
      </c>
      <c r="M734" s="28"/>
      <c r="N734" s="28"/>
      <c r="O734" s="28" t="s">
        <v>4</v>
      </c>
      <c r="P734" s="51"/>
      <c r="Q734" s="28" t="s">
        <v>4</v>
      </c>
      <c r="R734" s="28"/>
      <c r="S734" s="28" t="s">
        <v>4</v>
      </c>
      <c r="T734" s="28"/>
      <c r="U734" s="28" t="s">
        <v>4</v>
      </c>
      <c r="V734" s="28"/>
      <c r="W734" s="28" t="s">
        <v>4</v>
      </c>
      <c r="X734" s="28"/>
      <c r="Y734" s="28" t="s">
        <v>4</v>
      </c>
      <c r="Z734" s="10" t="str">
        <f>IF(AND('Section 8'!$L$4=No,OR($BG734=FALSE,$BH734=FALSE)),Tab_NotReq,
IF(AND($A734="",$B734="",$D734="",$F734="",$H734="",$J734="",$P734="",$X734="",$AB734="",$AC734=""),"",
IF(COUNTIF($AB734:$BC734,Incomplete)&gt;=1,Incomplete_or_multiple_errors&amp;": "&amp;INDEX($AB$2:$BC$4,1,MATCH(Incomplete,$AB734:$BC734,0)),Complete)))</f>
        <v/>
      </c>
      <c r="AA734" s="27"/>
      <c r="AB734" s="10" t="str">
        <f t="shared" si="335"/>
        <v/>
      </c>
      <c r="AC734" s="10" t="str">
        <f>IF($AC$1=No,"",
IF(OR(BG734=FALSE,BH734=FALSE),"",
IF(AND(SUMPRODUCT(--(BI734:BI$1003=TRUE))=0,SUMPRODUCT(--(BJ734:BJ$1003=TRUE))=0),"",Incomplete)))</f>
        <v/>
      </c>
      <c r="AD734" s="10" t="str">
        <f t="shared" si="336"/>
        <v/>
      </c>
      <c r="AE734" s="10"/>
      <c r="AF734" s="10" t="str" cm="1">
        <f t="array" ref="AF734">IF(AF$1=No,"",IF(ISBLANK($A734)=TRUE,"",
IF(SUMPRODUCT(--('Section 11'!$C$4:$C$337=$A734))=0,Incomplete,Complete)))</f>
        <v/>
      </c>
      <c r="AG734" s="10" t="str">
        <f t="shared" si="337"/>
        <v/>
      </c>
      <c r="AH734" s="10" t="str">
        <f t="shared" si="338"/>
        <v/>
      </c>
      <c r="AI734" s="10" t="str">
        <f t="shared" si="339"/>
        <v/>
      </c>
      <c r="AJ734" s="10" t="str">
        <f t="shared" si="340"/>
        <v/>
      </c>
      <c r="AK734" s="10" t="str">
        <f t="shared" si="341"/>
        <v/>
      </c>
      <c r="AL734" s="10" t="str">
        <f t="shared" si="342"/>
        <v/>
      </c>
      <c r="AM734" s="10" t="str">
        <f t="shared" si="343"/>
        <v/>
      </c>
      <c r="AN734" s="10" t="str">
        <f t="shared" si="344"/>
        <v/>
      </c>
      <c r="AO734" s="10" t="str">
        <f t="shared" si="345"/>
        <v/>
      </c>
      <c r="AP734" s="10" t="str">
        <f t="shared" si="346"/>
        <v/>
      </c>
      <c r="AQ734" s="10" t="str">
        <f t="shared" si="347"/>
        <v/>
      </c>
      <c r="AR734" s="10" t="str">
        <f t="shared" si="348"/>
        <v/>
      </c>
      <c r="AS734" s="10" t="str">
        <f t="shared" si="349"/>
        <v/>
      </c>
      <c r="AT734" s="10" t="str">
        <f t="shared" si="350"/>
        <v/>
      </c>
      <c r="AU734" s="10" t="str">
        <f t="shared" si="351"/>
        <v/>
      </c>
      <c r="AV734" s="10" t="str">
        <f t="shared" si="352"/>
        <v/>
      </c>
      <c r="AW734" s="10" t="str">
        <f t="shared" si="353"/>
        <v/>
      </c>
      <c r="AX734" s="10" t="str">
        <f t="shared" si="354"/>
        <v/>
      </c>
      <c r="AY734" s="10" t="str">
        <f t="shared" si="355"/>
        <v/>
      </c>
      <c r="AZ734" s="10" t="str">
        <f t="shared" si="356"/>
        <v/>
      </c>
      <c r="BA734" s="10" t="str">
        <f t="shared" si="357"/>
        <v/>
      </c>
      <c r="BB734" s="10" t="str">
        <f t="shared" si="358"/>
        <v/>
      </c>
      <c r="BC734" s="10" t="str">
        <f t="shared" si="359"/>
        <v/>
      </c>
      <c r="BD734" s="10"/>
      <c r="BE734" s="10" t="str">
        <f t="shared" si="360"/>
        <v/>
      </c>
      <c r="BG734" s="10" t="b">
        <f t="shared" si="363"/>
        <v>1</v>
      </c>
      <c r="BH734" s="10" t="b">
        <f t="shared" si="361"/>
        <v>1</v>
      </c>
      <c r="BI734" s="10" t="b">
        <f t="shared" si="364"/>
        <v>0</v>
      </c>
      <c r="BJ734" s="10" t="b">
        <f t="shared" si="362"/>
        <v>0</v>
      </c>
    </row>
    <row r="735" spans="1:62" x14ac:dyDescent="0.35">
      <c r="A735" s="51"/>
      <c r="B735" s="28"/>
      <c r="C735" s="28" t="s">
        <v>4</v>
      </c>
      <c r="D735" s="28"/>
      <c r="E735" s="28" t="s">
        <v>4</v>
      </c>
      <c r="F735" s="28"/>
      <c r="G735" s="51" t="s">
        <v>4</v>
      </c>
      <c r="H735" s="28"/>
      <c r="I735" s="28" t="s">
        <v>4</v>
      </c>
      <c r="J735" s="28"/>
      <c r="K735" s="28" t="s">
        <v>4</v>
      </c>
      <c r="L735" s="28" t="s">
        <v>454</v>
      </c>
      <c r="M735" s="28"/>
      <c r="N735" s="28"/>
      <c r="O735" s="28" t="s">
        <v>4</v>
      </c>
      <c r="P735" s="51"/>
      <c r="Q735" s="28" t="s">
        <v>4</v>
      </c>
      <c r="R735" s="28"/>
      <c r="S735" s="28" t="s">
        <v>4</v>
      </c>
      <c r="T735" s="28"/>
      <c r="U735" s="28" t="s">
        <v>4</v>
      </c>
      <c r="V735" s="28"/>
      <c r="W735" s="28" t="s">
        <v>4</v>
      </c>
      <c r="X735" s="28"/>
      <c r="Y735" s="28" t="s">
        <v>4</v>
      </c>
      <c r="Z735" s="10" t="str">
        <f>IF(AND('Section 8'!$L$4=No,OR($BG735=FALSE,$BH735=FALSE)),Tab_NotReq,
IF(AND($A735="",$B735="",$D735="",$F735="",$H735="",$J735="",$P735="",$X735="",$AB735="",$AC735=""),"",
IF(COUNTIF($AB735:$BC735,Incomplete)&gt;=1,Incomplete_or_multiple_errors&amp;": "&amp;INDEX($AB$2:$BC$4,1,MATCH(Incomplete,$AB735:$BC735,0)),Complete)))</f>
        <v/>
      </c>
      <c r="AA735" s="27"/>
      <c r="AB735" s="10" t="str">
        <f t="shared" si="335"/>
        <v/>
      </c>
      <c r="AC735" s="10" t="str">
        <f>IF($AC$1=No,"",
IF(OR(BG735=FALSE,BH735=FALSE),"",
IF(AND(SUMPRODUCT(--(BI735:BI$1003=TRUE))=0,SUMPRODUCT(--(BJ735:BJ$1003=TRUE))=0),"",Incomplete)))</f>
        <v/>
      </c>
      <c r="AD735" s="10" t="str">
        <f t="shared" si="336"/>
        <v/>
      </c>
      <c r="AE735" s="10"/>
      <c r="AF735" s="10" t="str" cm="1">
        <f t="array" ref="AF735">IF(AF$1=No,"",IF(ISBLANK($A735)=TRUE,"",
IF(SUMPRODUCT(--('Section 11'!$C$4:$C$337=$A735))=0,Incomplete,Complete)))</f>
        <v/>
      </c>
      <c r="AG735" s="10" t="str">
        <f t="shared" si="337"/>
        <v/>
      </c>
      <c r="AH735" s="10" t="str">
        <f t="shared" si="338"/>
        <v/>
      </c>
      <c r="AI735" s="10" t="str">
        <f t="shared" si="339"/>
        <v/>
      </c>
      <c r="AJ735" s="10" t="str">
        <f t="shared" si="340"/>
        <v/>
      </c>
      <c r="AK735" s="10" t="str">
        <f t="shared" si="341"/>
        <v/>
      </c>
      <c r="AL735" s="10" t="str">
        <f t="shared" si="342"/>
        <v/>
      </c>
      <c r="AM735" s="10" t="str">
        <f t="shared" si="343"/>
        <v/>
      </c>
      <c r="AN735" s="10" t="str">
        <f t="shared" si="344"/>
        <v/>
      </c>
      <c r="AO735" s="10" t="str">
        <f t="shared" si="345"/>
        <v/>
      </c>
      <c r="AP735" s="10" t="str">
        <f t="shared" si="346"/>
        <v/>
      </c>
      <c r="AQ735" s="10" t="str">
        <f t="shared" si="347"/>
        <v/>
      </c>
      <c r="AR735" s="10" t="str">
        <f t="shared" si="348"/>
        <v/>
      </c>
      <c r="AS735" s="10" t="str">
        <f t="shared" si="349"/>
        <v/>
      </c>
      <c r="AT735" s="10" t="str">
        <f t="shared" si="350"/>
        <v/>
      </c>
      <c r="AU735" s="10" t="str">
        <f t="shared" si="351"/>
        <v/>
      </c>
      <c r="AV735" s="10" t="str">
        <f t="shared" si="352"/>
        <v/>
      </c>
      <c r="AW735" s="10" t="str">
        <f t="shared" si="353"/>
        <v/>
      </c>
      <c r="AX735" s="10" t="str">
        <f t="shared" si="354"/>
        <v/>
      </c>
      <c r="AY735" s="10" t="str">
        <f t="shared" si="355"/>
        <v/>
      </c>
      <c r="AZ735" s="10" t="str">
        <f t="shared" si="356"/>
        <v/>
      </c>
      <c r="BA735" s="10" t="str">
        <f t="shared" si="357"/>
        <v/>
      </c>
      <c r="BB735" s="10" t="str">
        <f t="shared" si="358"/>
        <v/>
      </c>
      <c r="BC735" s="10" t="str">
        <f t="shared" si="359"/>
        <v/>
      </c>
      <c r="BD735" s="10"/>
      <c r="BE735" s="10" t="str">
        <f t="shared" si="360"/>
        <v/>
      </c>
      <c r="BG735" s="10" t="b">
        <f t="shared" si="363"/>
        <v>1</v>
      </c>
      <c r="BH735" s="10" t="b">
        <f t="shared" si="361"/>
        <v>1</v>
      </c>
      <c r="BI735" s="10" t="b">
        <f t="shared" si="364"/>
        <v>0</v>
      </c>
      <c r="BJ735" s="10" t="b">
        <f t="shared" si="362"/>
        <v>0</v>
      </c>
    </row>
    <row r="736" spans="1:62" x14ac:dyDescent="0.35">
      <c r="A736" s="51"/>
      <c r="B736" s="28"/>
      <c r="C736" s="28" t="s">
        <v>4</v>
      </c>
      <c r="D736" s="28"/>
      <c r="E736" s="28" t="s">
        <v>4</v>
      </c>
      <c r="F736" s="28"/>
      <c r="G736" s="51" t="s">
        <v>4</v>
      </c>
      <c r="H736" s="28"/>
      <c r="I736" s="28" t="s">
        <v>4</v>
      </c>
      <c r="J736" s="28"/>
      <c r="K736" s="28" t="s">
        <v>4</v>
      </c>
      <c r="L736" s="28" t="s">
        <v>454</v>
      </c>
      <c r="M736" s="28"/>
      <c r="N736" s="28"/>
      <c r="O736" s="28" t="s">
        <v>4</v>
      </c>
      <c r="P736" s="51"/>
      <c r="Q736" s="28" t="s">
        <v>4</v>
      </c>
      <c r="R736" s="28"/>
      <c r="S736" s="28" t="s">
        <v>4</v>
      </c>
      <c r="T736" s="28"/>
      <c r="U736" s="28" t="s">
        <v>4</v>
      </c>
      <c r="V736" s="28"/>
      <c r="W736" s="28" t="s">
        <v>4</v>
      </c>
      <c r="X736" s="28"/>
      <c r="Y736" s="28" t="s">
        <v>4</v>
      </c>
      <c r="Z736" s="10" t="str">
        <f>IF(AND('Section 8'!$L$4=No,OR($BG736=FALSE,$BH736=FALSE)),Tab_NotReq,
IF(AND($A736="",$B736="",$D736="",$F736="",$H736="",$J736="",$P736="",$X736="",$AB736="",$AC736=""),"",
IF(COUNTIF($AB736:$BC736,Incomplete)&gt;=1,Incomplete_or_multiple_errors&amp;": "&amp;INDEX($AB$2:$BC$4,1,MATCH(Incomplete,$AB736:$BC736,0)),Complete)))</f>
        <v/>
      </c>
      <c r="AA736" s="27"/>
      <c r="AB736" s="10" t="str">
        <f t="shared" si="335"/>
        <v/>
      </c>
      <c r="AC736" s="10" t="str">
        <f>IF($AC$1=No,"",
IF(OR(BG736=FALSE,BH736=FALSE),"",
IF(AND(SUMPRODUCT(--(BI736:BI$1003=TRUE))=0,SUMPRODUCT(--(BJ736:BJ$1003=TRUE))=0),"",Incomplete)))</f>
        <v/>
      </c>
      <c r="AD736" s="10" t="str">
        <f t="shared" si="336"/>
        <v/>
      </c>
      <c r="AE736" s="10"/>
      <c r="AF736" s="10" t="str" cm="1">
        <f t="array" ref="AF736">IF(AF$1=No,"",IF(ISBLANK($A736)=TRUE,"",
IF(SUMPRODUCT(--('Section 11'!$C$4:$C$337=$A736))=0,Incomplete,Complete)))</f>
        <v/>
      </c>
      <c r="AG736" s="10" t="str">
        <f t="shared" si="337"/>
        <v/>
      </c>
      <c r="AH736" s="10" t="str">
        <f t="shared" si="338"/>
        <v/>
      </c>
      <c r="AI736" s="10" t="str">
        <f t="shared" si="339"/>
        <v/>
      </c>
      <c r="AJ736" s="10" t="str">
        <f t="shared" si="340"/>
        <v/>
      </c>
      <c r="AK736" s="10" t="str">
        <f t="shared" si="341"/>
        <v/>
      </c>
      <c r="AL736" s="10" t="str">
        <f t="shared" si="342"/>
        <v/>
      </c>
      <c r="AM736" s="10" t="str">
        <f t="shared" si="343"/>
        <v/>
      </c>
      <c r="AN736" s="10" t="str">
        <f t="shared" si="344"/>
        <v/>
      </c>
      <c r="AO736" s="10" t="str">
        <f t="shared" si="345"/>
        <v/>
      </c>
      <c r="AP736" s="10" t="str">
        <f t="shared" si="346"/>
        <v/>
      </c>
      <c r="AQ736" s="10" t="str">
        <f t="shared" si="347"/>
        <v/>
      </c>
      <c r="AR736" s="10" t="str">
        <f t="shared" si="348"/>
        <v/>
      </c>
      <c r="AS736" s="10" t="str">
        <f t="shared" si="349"/>
        <v/>
      </c>
      <c r="AT736" s="10" t="str">
        <f t="shared" si="350"/>
        <v/>
      </c>
      <c r="AU736" s="10" t="str">
        <f t="shared" si="351"/>
        <v/>
      </c>
      <c r="AV736" s="10" t="str">
        <f t="shared" si="352"/>
        <v/>
      </c>
      <c r="AW736" s="10" t="str">
        <f t="shared" si="353"/>
        <v/>
      </c>
      <c r="AX736" s="10" t="str">
        <f t="shared" si="354"/>
        <v/>
      </c>
      <c r="AY736" s="10" t="str">
        <f t="shared" si="355"/>
        <v/>
      </c>
      <c r="AZ736" s="10" t="str">
        <f t="shared" si="356"/>
        <v/>
      </c>
      <c r="BA736" s="10" t="str">
        <f t="shared" si="357"/>
        <v/>
      </c>
      <c r="BB736" s="10" t="str">
        <f t="shared" si="358"/>
        <v/>
      </c>
      <c r="BC736" s="10" t="str">
        <f t="shared" si="359"/>
        <v/>
      </c>
      <c r="BD736" s="10"/>
      <c r="BE736" s="10" t="str">
        <f t="shared" si="360"/>
        <v/>
      </c>
      <c r="BG736" s="10" t="b">
        <f t="shared" si="363"/>
        <v>1</v>
      </c>
      <c r="BH736" s="10" t="b">
        <f t="shared" si="361"/>
        <v>1</v>
      </c>
      <c r="BI736" s="10" t="b">
        <f t="shared" si="364"/>
        <v>0</v>
      </c>
      <c r="BJ736" s="10" t="b">
        <f t="shared" si="362"/>
        <v>0</v>
      </c>
    </row>
    <row r="737" spans="1:62" x14ac:dyDescent="0.35">
      <c r="A737" s="51"/>
      <c r="B737" s="28"/>
      <c r="C737" s="28" t="s">
        <v>4</v>
      </c>
      <c r="D737" s="28"/>
      <c r="E737" s="28" t="s">
        <v>4</v>
      </c>
      <c r="F737" s="28"/>
      <c r="G737" s="51" t="s">
        <v>4</v>
      </c>
      <c r="H737" s="28"/>
      <c r="I737" s="28" t="s">
        <v>4</v>
      </c>
      <c r="J737" s="28"/>
      <c r="K737" s="28" t="s">
        <v>4</v>
      </c>
      <c r="L737" s="28" t="s">
        <v>454</v>
      </c>
      <c r="M737" s="28"/>
      <c r="N737" s="28"/>
      <c r="O737" s="28" t="s">
        <v>4</v>
      </c>
      <c r="P737" s="51"/>
      <c r="Q737" s="28" t="s">
        <v>4</v>
      </c>
      <c r="R737" s="28"/>
      <c r="S737" s="28" t="s">
        <v>4</v>
      </c>
      <c r="T737" s="28"/>
      <c r="U737" s="28" t="s">
        <v>4</v>
      </c>
      <c r="V737" s="28"/>
      <c r="W737" s="28" t="s">
        <v>4</v>
      </c>
      <c r="X737" s="28"/>
      <c r="Y737" s="28" t="s">
        <v>4</v>
      </c>
      <c r="Z737" s="10" t="str">
        <f>IF(AND('Section 8'!$L$4=No,OR($BG737=FALSE,$BH737=FALSE)),Tab_NotReq,
IF(AND($A737="",$B737="",$D737="",$F737="",$H737="",$J737="",$P737="",$X737="",$AB737="",$AC737=""),"",
IF(COUNTIF($AB737:$BC737,Incomplete)&gt;=1,Incomplete_or_multiple_errors&amp;": "&amp;INDEX($AB$2:$BC$4,1,MATCH(Incomplete,$AB737:$BC737,0)),Complete)))</f>
        <v/>
      </c>
      <c r="AA737" s="27"/>
      <c r="AB737" s="10" t="str">
        <f t="shared" si="335"/>
        <v/>
      </c>
      <c r="AC737" s="10" t="str">
        <f>IF($AC$1=No,"",
IF(OR(BG737=FALSE,BH737=FALSE),"",
IF(AND(SUMPRODUCT(--(BI737:BI$1003=TRUE))=0,SUMPRODUCT(--(BJ737:BJ$1003=TRUE))=0),"",Incomplete)))</f>
        <v/>
      </c>
      <c r="AD737" s="10" t="str">
        <f t="shared" si="336"/>
        <v/>
      </c>
      <c r="AE737" s="10"/>
      <c r="AF737" s="10" t="str" cm="1">
        <f t="array" ref="AF737">IF(AF$1=No,"",IF(ISBLANK($A737)=TRUE,"",
IF(SUMPRODUCT(--('Section 11'!$C$4:$C$337=$A737))=0,Incomplete,Complete)))</f>
        <v/>
      </c>
      <c r="AG737" s="10" t="str">
        <f t="shared" si="337"/>
        <v/>
      </c>
      <c r="AH737" s="10" t="str">
        <f t="shared" si="338"/>
        <v/>
      </c>
      <c r="AI737" s="10" t="str">
        <f t="shared" si="339"/>
        <v/>
      </c>
      <c r="AJ737" s="10" t="str">
        <f t="shared" si="340"/>
        <v/>
      </c>
      <c r="AK737" s="10" t="str">
        <f t="shared" si="341"/>
        <v/>
      </c>
      <c r="AL737" s="10" t="str">
        <f t="shared" si="342"/>
        <v/>
      </c>
      <c r="AM737" s="10" t="str">
        <f t="shared" si="343"/>
        <v/>
      </c>
      <c r="AN737" s="10" t="str">
        <f t="shared" si="344"/>
        <v/>
      </c>
      <c r="AO737" s="10" t="str">
        <f t="shared" si="345"/>
        <v/>
      </c>
      <c r="AP737" s="10" t="str">
        <f t="shared" si="346"/>
        <v/>
      </c>
      <c r="AQ737" s="10" t="str">
        <f t="shared" si="347"/>
        <v/>
      </c>
      <c r="AR737" s="10" t="str">
        <f t="shared" si="348"/>
        <v/>
      </c>
      <c r="AS737" s="10" t="str">
        <f t="shared" si="349"/>
        <v/>
      </c>
      <c r="AT737" s="10" t="str">
        <f t="shared" si="350"/>
        <v/>
      </c>
      <c r="AU737" s="10" t="str">
        <f t="shared" si="351"/>
        <v/>
      </c>
      <c r="AV737" s="10" t="str">
        <f t="shared" si="352"/>
        <v/>
      </c>
      <c r="AW737" s="10" t="str">
        <f t="shared" si="353"/>
        <v/>
      </c>
      <c r="AX737" s="10" t="str">
        <f t="shared" si="354"/>
        <v/>
      </c>
      <c r="AY737" s="10" t="str">
        <f t="shared" si="355"/>
        <v/>
      </c>
      <c r="AZ737" s="10" t="str">
        <f t="shared" si="356"/>
        <v/>
      </c>
      <c r="BA737" s="10" t="str">
        <f t="shared" si="357"/>
        <v/>
      </c>
      <c r="BB737" s="10" t="str">
        <f t="shared" si="358"/>
        <v/>
      </c>
      <c r="BC737" s="10" t="str">
        <f t="shared" si="359"/>
        <v/>
      </c>
      <c r="BD737" s="10"/>
      <c r="BE737" s="10" t="str">
        <f t="shared" si="360"/>
        <v/>
      </c>
      <c r="BG737" s="10" t="b">
        <f t="shared" si="363"/>
        <v>1</v>
      </c>
      <c r="BH737" s="10" t="b">
        <f t="shared" si="361"/>
        <v>1</v>
      </c>
      <c r="BI737" s="10" t="b">
        <f t="shared" si="364"/>
        <v>0</v>
      </c>
      <c r="BJ737" s="10" t="b">
        <f t="shared" si="362"/>
        <v>0</v>
      </c>
    </row>
    <row r="738" spans="1:62" x14ac:dyDescent="0.35">
      <c r="A738" s="51"/>
      <c r="B738" s="28"/>
      <c r="C738" s="28" t="s">
        <v>4</v>
      </c>
      <c r="D738" s="28"/>
      <c r="E738" s="28" t="s">
        <v>4</v>
      </c>
      <c r="F738" s="28"/>
      <c r="G738" s="51" t="s">
        <v>4</v>
      </c>
      <c r="H738" s="28"/>
      <c r="I738" s="28" t="s">
        <v>4</v>
      </c>
      <c r="J738" s="28"/>
      <c r="K738" s="28" t="s">
        <v>4</v>
      </c>
      <c r="L738" s="28" t="s">
        <v>454</v>
      </c>
      <c r="M738" s="28"/>
      <c r="N738" s="28"/>
      <c r="O738" s="28" t="s">
        <v>4</v>
      </c>
      <c r="P738" s="51"/>
      <c r="Q738" s="28" t="s">
        <v>4</v>
      </c>
      <c r="R738" s="28"/>
      <c r="S738" s="28" t="s">
        <v>4</v>
      </c>
      <c r="T738" s="28"/>
      <c r="U738" s="28" t="s">
        <v>4</v>
      </c>
      <c r="V738" s="28"/>
      <c r="W738" s="28" t="s">
        <v>4</v>
      </c>
      <c r="X738" s="28"/>
      <c r="Y738" s="28" t="s">
        <v>4</v>
      </c>
      <c r="Z738" s="10" t="str">
        <f>IF(AND('Section 8'!$L$4=No,OR($BG738=FALSE,$BH738=FALSE)),Tab_NotReq,
IF(AND($A738="",$B738="",$D738="",$F738="",$H738="",$J738="",$P738="",$X738="",$AB738="",$AC738=""),"",
IF(COUNTIF($AB738:$BC738,Incomplete)&gt;=1,Incomplete_or_multiple_errors&amp;": "&amp;INDEX($AB$2:$BC$4,1,MATCH(Incomplete,$AB738:$BC738,0)),Complete)))</f>
        <v/>
      </c>
      <c r="AA738" s="27"/>
      <c r="AB738" s="10" t="str">
        <f t="shared" si="335"/>
        <v/>
      </c>
      <c r="AC738" s="10" t="str">
        <f>IF($AC$1=No,"",
IF(OR(BG738=FALSE,BH738=FALSE),"",
IF(AND(SUMPRODUCT(--(BI738:BI$1003=TRUE))=0,SUMPRODUCT(--(BJ738:BJ$1003=TRUE))=0),"",Incomplete)))</f>
        <v/>
      </c>
      <c r="AD738" s="10" t="str">
        <f t="shared" si="336"/>
        <v/>
      </c>
      <c r="AE738" s="10"/>
      <c r="AF738" s="10" t="str" cm="1">
        <f t="array" ref="AF738">IF(AF$1=No,"",IF(ISBLANK($A738)=TRUE,"",
IF(SUMPRODUCT(--('Section 11'!$C$4:$C$337=$A738))=0,Incomplete,Complete)))</f>
        <v/>
      </c>
      <c r="AG738" s="10" t="str">
        <f t="shared" si="337"/>
        <v/>
      </c>
      <c r="AH738" s="10" t="str">
        <f t="shared" si="338"/>
        <v/>
      </c>
      <c r="AI738" s="10" t="str">
        <f t="shared" si="339"/>
        <v/>
      </c>
      <c r="AJ738" s="10" t="str">
        <f t="shared" si="340"/>
        <v/>
      </c>
      <c r="AK738" s="10" t="str">
        <f t="shared" si="341"/>
        <v/>
      </c>
      <c r="AL738" s="10" t="str">
        <f t="shared" si="342"/>
        <v/>
      </c>
      <c r="AM738" s="10" t="str">
        <f t="shared" si="343"/>
        <v/>
      </c>
      <c r="AN738" s="10" t="str">
        <f t="shared" si="344"/>
        <v/>
      </c>
      <c r="AO738" s="10" t="str">
        <f t="shared" si="345"/>
        <v/>
      </c>
      <c r="AP738" s="10" t="str">
        <f t="shared" si="346"/>
        <v/>
      </c>
      <c r="AQ738" s="10" t="str">
        <f t="shared" si="347"/>
        <v/>
      </c>
      <c r="AR738" s="10" t="str">
        <f t="shared" si="348"/>
        <v/>
      </c>
      <c r="AS738" s="10" t="str">
        <f t="shared" si="349"/>
        <v/>
      </c>
      <c r="AT738" s="10" t="str">
        <f t="shared" si="350"/>
        <v/>
      </c>
      <c r="AU738" s="10" t="str">
        <f t="shared" si="351"/>
        <v/>
      </c>
      <c r="AV738" s="10" t="str">
        <f t="shared" si="352"/>
        <v/>
      </c>
      <c r="AW738" s="10" t="str">
        <f t="shared" si="353"/>
        <v/>
      </c>
      <c r="AX738" s="10" t="str">
        <f t="shared" si="354"/>
        <v/>
      </c>
      <c r="AY738" s="10" t="str">
        <f t="shared" si="355"/>
        <v/>
      </c>
      <c r="AZ738" s="10" t="str">
        <f t="shared" si="356"/>
        <v/>
      </c>
      <c r="BA738" s="10" t="str">
        <f t="shared" si="357"/>
        <v/>
      </c>
      <c r="BB738" s="10" t="str">
        <f t="shared" si="358"/>
        <v/>
      </c>
      <c r="BC738" s="10" t="str">
        <f t="shared" si="359"/>
        <v/>
      </c>
      <c r="BD738" s="10"/>
      <c r="BE738" s="10" t="str">
        <f t="shared" si="360"/>
        <v/>
      </c>
      <c r="BG738" s="10" t="b">
        <f t="shared" si="363"/>
        <v>1</v>
      </c>
      <c r="BH738" s="10" t="b">
        <f t="shared" si="361"/>
        <v>1</v>
      </c>
      <c r="BI738" s="10" t="b">
        <f t="shared" si="364"/>
        <v>0</v>
      </c>
      <c r="BJ738" s="10" t="b">
        <f t="shared" si="362"/>
        <v>0</v>
      </c>
    </row>
    <row r="739" spans="1:62" x14ac:dyDescent="0.35">
      <c r="A739" s="51"/>
      <c r="B739" s="28"/>
      <c r="C739" s="28" t="s">
        <v>4</v>
      </c>
      <c r="D739" s="28"/>
      <c r="E739" s="28" t="s">
        <v>4</v>
      </c>
      <c r="F739" s="28"/>
      <c r="G739" s="51" t="s">
        <v>4</v>
      </c>
      <c r="H739" s="28"/>
      <c r="I739" s="28" t="s">
        <v>4</v>
      </c>
      <c r="J739" s="28"/>
      <c r="K739" s="28" t="s">
        <v>4</v>
      </c>
      <c r="L739" s="28" t="s">
        <v>454</v>
      </c>
      <c r="M739" s="28"/>
      <c r="N739" s="28"/>
      <c r="O739" s="28" t="s">
        <v>4</v>
      </c>
      <c r="P739" s="51"/>
      <c r="Q739" s="28" t="s">
        <v>4</v>
      </c>
      <c r="R739" s="28"/>
      <c r="S739" s="28" t="s">
        <v>4</v>
      </c>
      <c r="T739" s="28"/>
      <c r="U739" s="28" t="s">
        <v>4</v>
      </c>
      <c r="V739" s="28"/>
      <c r="W739" s="28" t="s">
        <v>4</v>
      </c>
      <c r="X739" s="28"/>
      <c r="Y739" s="28" t="s">
        <v>4</v>
      </c>
      <c r="Z739" s="10" t="str">
        <f>IF(AND('Section 8'!$L$4=No,OR($BG739=FALSE,$BH739=FALSE)),Tab_NotReq,
IF(AND($A739="",$B739="",$D739="",$F739="",$H739="",$J739="",$P739="",$X739="",$AB739="",$AC739=""),"",
IF(COUNTIF($AB739:$BC739,Incomplete)&gt;=1,Incomplete_or_multiple_errors&amp;": "&amp;INDEX($AB$2:$BC$4,1,MATCH(Incomplete,$AB739:$BC739,0)),Complete)))</f>
        <v/>
      </c>
      <c r="AA739" s="27"/>
      <c r="AB739" s="10" t="str">
        <f t="shared" si="335"/>
        <v/>
      </c>
      <c r="AC739" s="10" t="str">
        <f>IF($AC$1=No,"",
IF(OR(BG739=FALSE,BH739=FALSE),"",
IF(AND(SUMPRODUCT(--(BI739:BI$1003=TRUE))=0,SUMPRODUCT(--(BJ739:BJ$1003=TRUE))=0),"",Incomplete)))</f>
        <v/>
      </c>
      <c r="AD739" s="10" t="str">
        <f t="shared" si="336"/>
        <v/>
      </c>
      <c r="AE739" s="10"/>
      <c r="AF739" s="10" t="str" cm="1">
        <f t="array" ref="AF739">IF(AF$1=No,"",IF(ISBLANK($A739)=TRUE,"",
IF(SUMPRODUCT(--('Section 11'!$C$4:$C$337=$A739))=0,Incomplete,Complete)))</f>
        <v/>
      </c>
      <c r="AG739" s="10" t="str">
        <f t="shared" si="337"/>
        <v/>
      </c>
      <c r="AH739" s="10" t="str">
        <f t="shared" si="338"/>
        <v/>
      </c>
      <c r="AI739" s="10" t="str">
        <f t="shared" si="339"/>
        <v/>
      </c>
      <c r="AJ739" s="10" t="str">
        <f t="shared" si="340"/>
        <v/>
      </c>
      <c r="AK739" s="10" t="str">
        <f t="shared" si="341"/>
        <v/>
      </c>
      <c r="AL739" s="10" t="str">
        <f t="shared" si="342"/>
        <v/>
      </c>
      <c r="AM739" s="10" t="str">
        <f t="shared" si="343"/>
        <v/>
      </c>
      <c r="AN739" s="10" t="str">
        <f t="shared" si="344"/>
        <v/>
      </c>
      <c r="AO739" s="10" t="str">
        <f t="shared" si="345"/>
        <v/>
      </c>
      <c r="AP739" s="10" t="str">
        <f t="shared" si="346"/>
        <v/>
      </c>
      <c r="AQ739" s="10" t="str">
        <f t="shared" si="347"/>
        <v/>
      </c>
      <c r="AR739" s="10" t="str">
        <f t="shared" si="348"/>
        <v/>
      </c>
      <c r="AS739" s="10" t="str">
        <f t="shared" si="349"/>
        <v/>
      </c>
      <c r="AT739" s="10" t="str">
        <f t="shared" si="350"/>
        <v/>
      </c>
      <c r="AU739" s="10" t="str">
        <f t="shared" si="351"/>
        <v/>
      </c>
      <c r="AV739" s="10" t="str">
        <f t="shared" si="352"/>
        <v/>
      </c>
      <c r="AW739" s="10" t="str">
        <f t="shared" si="353"/>
        <v/>
      </c>
      <c r="AX739" s="10" t="str">
        <f t="shared" si="354"/>
        <v/>
      </c>
      <c r="AY739" s="10" t="str">
        <f t="shared" si="355"/>
        <v/>
      </c>
      <c r="AZ739" s="10" t="str">
        <f t="shared" si="356"/>
        <v/>
      </c>
      <c r="BA739" s="10" t="str">
        <f t="shared" si="357"/>
        <v/>
      </c>
      <c r="BB739" s="10" t="str">
        <f t="shared" si="358"/>
        <v/>
      </c>
      <c r="BC739" s="10" t="str">
        <f t="shared" si="359"/>
        <v/>
      </c>
      <c r="BD739" s="10"/>
      <c r="BE739" s="10" t="str">
        <f t="shared" si="360"/>
        <v/>
      </c>
      <c r="BG739" s="10" t="b">
        <f t="shared" si="363"/>
        <v>1</v>
      </c>
      <c r="BH739" s="10" t="b">
        <f t="shared" si="361"/>
        <v>1</v>
      </c>
      <c r="BI739" s="10" t="b">
        <f t="shared" si="364"/>
        <v>0</v>
      </c>
      <c r="BJ739" s="10" t="b">
        <f t="shared" si="362"/>
        <v>0</v>
      </c>
    </row>
    <row r="740" spans="1:62" x14ac:dyDescent="0.35">
      <c r="A740" s="51"/>
      <c r="B740" s="28"/>
      <c r="C740" s="28" t="s">
        <v>4</v>
      </c>
      <c r="D740" s="28"/>
      <c r="E740" s="28" t="s">
        <v>4</v>
      </c>
      <c r="F740" s="28"/>
      <c r="G740" s="51" t="s">
        <v>4</v>
      </c>
      <c r="H740" s="28"/>
      <c r="I740" s="28" t="s">
        <v>4</v>
      </c>
      <c r="J740" s="28"/>
      <c r="K740" s="28" t="s">
        <v>4</v>
      </c>
      <c r="L740" s="28" t="s">
        <v>454</v>
      </c>
      <c r="M740" s="28"/>
      <c r="N740" s="28"/>
      <c r="O740" s="28" t="s">
        <v>4</v>
      </c>
      <c r="P740" s="51"/>
      <c r="Q740" s="28" t="s">
        <v>4</v>
      </c>
      <c r="R740" s="28"/>
      <c r="S740" s="28" t="s">
        <v>4</v>
      </c>
      <c r="T740" s="28"/>
      <c r="U740" s="28" t="s">
        <v>4</v>
      </c>
      <c r="V740" s="28"/>
      <c r="W740" s="28" t="s">
        <v>4</v>
      </c>
      <c r="X740" s="28"/>
      <c r="Y740" s="28" t="s">
        <v>4</v>
      </c>
      <c r="Z740" s="10" t="str">
        <f>IF(AND('Section 8'!$L$4=No,OR($BG740=FALSE,$BH740=FALSE)),Tab_NotReq,
IF(AND($A740="",$B740="",$D740="",$F740="",$H740="",$J740="",$P740="",$X740="",$AB740="",$AC740=""),"",
IF(COUNTIF($AB740:$BC740,Incomplete)&gt;=1,Incomplete_or_multiple_errors&amp;": "&amp;INDEX($AB$2:$BC$4,1,MATCH(Incomplete,$AB740:$BC740,0)),Complete)))</f>
        <v/>
      </c>
      <c r="AA740" s="27"/>
      <c r="AB740" s="10" t="str">
        <f t="shared" si="335"/>
        <v/>
      </c>
      <c r="AC740" s="10" t="str">
        <f>IF($AC$1=No,"",
IF(OR(BG740=FALSE,BH740=FALSE),"",
IF(AND(SUMPRODUCT(--(BI740:BI$1003=TRUE))=0,SUMPRODUCT(--(BJ740:BJ$1003=TRUE))=0),"",Incomplete)))</f>
        <v/>
      </c>
      <c r="AD740" s="10" t="str">
        <f t="shared" si="336"/>
        <v/>
      </c>
      <c r="AE740" s="10"/>
      <c r="AF740" s="10" t="str" cm="1">
        <f t="array" ref="AF740">IF(AF$1=No,"",IF(ISBLANK($A740)=TRUE,"",
IF(SUMPRODUCT(--('Section 11'!$C$4:$C$337=$A740))=0,Incomplete,Complete)))</f>
        <v/>
      </c>
      <c r="AG740" s="10" t="str">
        <f t="shared" si="337"/>
        <v/>
      </c>
      <c r="AH740" s="10" t="str">
        <f t="shared" si="338"/>
        <v/>
      </c>
      <c r="AI740" s="10" t="str">
        <f t="shared" si="339"/>
        <v/>
      </c>
      <c r="AJ740" s="10" t="str">
        <f t="shared" si="340"/>
        <v/>
      </c>
      <c r="AK740" s="10" t="str">
        <f t="shared" si="341"/>
        <v/>
      </c>
      <c r="AL740" s="10" t="str">
        <f t="shared" si="342"/>
        <v/>
      </c>
      <c r="AM740" s="10" t="str">
        <f t="shared" si="343"/>
        <v/>
      </c>
      <c r="AN740" s="10" t="str">
        <f t="shared" si="344"/>
        <v/>
      </c>
      <c r="AO740" s="10" t="str">
        <f t="shared" si="345"/>
        <v/>
      </c>
      <c r="AP740" s="10" t="str">
        <f t="shared" si="346"/>
        <v/>
      </c>
      <c r="AQ740" s="10" t="str">
        <f t="shared" si="347"/>
        <v/>
      </c>
      <c r="AR740" s="10" t="str">
        <f t="shared" si="348"/>
        <v/>
      </c>
      <c r="AS740" s="10" t="str">
        <f t="shared" si="349"/>
        <v/>
      </c>
      <c r="AT740" s="10" t="str">
        <f t="shared" si="350"/>
        <v/>
      </c>
      <c r="AU740" s="10" t="str">
        <f t="shared" si="351"/>
        <v/>
      </c>
      <c r="AV740" s="10" t="str">
        <f t="shared" si="352"/>
        <v/>
      </c>
      <c r="AW740" s="10" t="str">
        <f t="shared" si="353"/>
        <v/>
      </c>
      <c r="AX740" s="10" t="str">
        <f t="shared" si="354"/>
        <v/>
      </c>
      <c r="AY740" s="10" t="str">
        <f t="shared" si="355"/>
        <v/>
      </c>
      <c r="AZ740" s="10" t="str">
        <f t="shared" si="356"/>
        <v/>
      </c>
      <c r="BA740" s="10" t="str">
        <f t="shared" si="357"/>
        <v/>
      </c>
      <c r="BB740" s="10" t="str">
        <f t="shared" si="358"/>
        <v/>
      </c>
      <c r="BC740" s="10" t="str">
        <f t="shared" si="359"/>
        <v/>
      </c>
      <c r="BD740" s="10"/>
      <c r="BE740" s="10" t="str">
        <f t="shared" si="360"/>
        <v/>
      </c>
      <c r="BG740" s="10" t="b">
        <f t="shared" si="363"/>
        <v>1</v>
      </c>
      <c r="BH740" s="10" t="b">
        <f t="shared" si="361"/>
        <v>1</v>
      </c>
      <c r="BI740" s="10" t="b">
        <f t="shared" si="364"/>
        <v>0</v>
      </c>
      <c r="BJ740" s="10" t="b">
        <f t="shared" si="362"/>
        <v>0</v>
      </c>
    </row>
    <row r="741" spans="1:62" x14ac:dyDescent="0.35">
      <c r="A741" s="51"/>
      <c r="B741" s="28"/>
      <c r="C741" s="28" t="s">
        <v>4</v>
      </c>
      <c r="D741" s="28"/>
      <c r="E741" s="28" t="s">
        <v>4</v>
      </c>
      <c r="F741" s="28"/>
      <c r="G741" s="51" t="s">
        <v>4</v>
      </c>
      <c r="H741" s="28"/>
      <c r="I741" s="28" t="s">
        <v>4</v>
      </c>
      <c r="J741" s="28"/>
      <c r="K741" s="28" t="s">
        <v>4</v>
      </c>
      <c r="L741" s="28" t="s">
        <v>454</v>
      </c>
      <c r="M741" s="28"/>
      <c r="N741" s="28"/>
      <c r="O741" s="28" t="s">
        <v>4</v>
      </c>
      <c r="P741" s="51"/>
      <c r="Q741" s="28" t="s">
        <v>4</v>
      </c>
      <c r="R741" s="28"/>
      <c r="S741" s="28" t="s">
        <v>4</v>
      </c>
      <c r="T741" s="28"/>
      <c r="U741" s="28" t="s">
        <v>4</v>
      </c>
      <c r="V741" s="28"/>
      <c r="W741" s="28" t="s">
        <v>4</v>
      </c>
      <c r="X741" s="28"/>
      <c r="Y741" s="28" t="s">
        <v>4</v>
      </c>
      <c r="Z741" s="10" t="str">
        <f>IF(AND('Section 8'!$L$4=No,OR($BG741=FALSE,$BH741=FALSE)),Tab_NotReq,
IF(AND($A741="",$B741="",$D741="",$F741="",$H741="",$J741="",$P741="",$X741="",$AB741="",$AC741=""),"",
IF(COUNTIF($AB741:$BC741,Incomplete)&gt;=1,Incomplete_or_multiple_errors&amp;": "&amp;INDEX($AB$2:$BC$4,1,MATCH(Incomplete,$AB741:$BC741,0)),Complete)))</f>
        <v/>
      </c>
      <c r="AA741" s="27"/>
      <c r="AB741" s="10" t="str">
        <f t="shared" si="335"/>
        <v/>
      </c>
      <c r="AC741" s="10" t="str">
        <f>IF($AC$1=No,"",
IF(OR(BG741=FALSE,BH741=FALSE),"",
IF(AND(SUMPRODUCT(--(BI741:BI$1003=TRUE))=0,SUMPRODUCT(--(BJ741:BJ$1003=TRUE))=0),"",Incomplete)))</f>
        <v/>
      </c>
      <c r="AD741" s="10" t="str">
        <f t="shared" si="336"/>
        <v/>
      </c>
      <c r="AE741" s="10"/>
      <c r="AF741" s="10" t="str" cm="1">
        <f t="array" ref="AF741">IF(AF$1=No,"",IF(ISBLANK($A741)=TRUE,"",
IF(SUMPRODUCT(--('Section 11'!$C$4:$C$337=$A741))=0,Incomplete,Complete)))</f>
        <v/>
      </c>
      <c r="AG741" s="10" t="str">
        <f t="shared" si="337"/>
        <v/>
      </c>
      <c r="AH741" s="10" t="str">
        <f t="shared" si="338"/>
        <v/>
      </c>
      <c r="AI741" s="10" t="str">
        <f t="shared" si="339"/>
        <v/>
      </c>
      <c r="AJ741" s="10" t="str">
        <f t="shared" si="340"/>
        <v/>
      </c>
      <c r="AK741" s="10" t="str">
        <f t="shared" si="341"/>
        <v/>
      </c>
      <c r="AL741" s="10" t="str">
        <f t="shared" si="342"/>
        <v/>
      </c>
      <c r="AM741" s="10" t="str">
        <f t="shared" si="343"/>
        <v/>
      </c>
      <c r="AN741" s="10" t="str">
        <f t="shared" si="344"/>
        <v/>
      </c>
      <c r="AO741" s="10" t="str">
        <f t="shared" si="345"/>
        <v/>
      </c>
      <c r="AP741" s="10" t="str">
        <f t="shared" si="346"/>
        <v/>
      </c>
      <c r="AQ741" s="10" t="str">
        <f t="shared" si="347"/>
        <v/>
      </c>
      <c r="AR741" s="10" t="str">
        <f t="shared" si="348"/>
        <v/>
      </c>
      <c r="AS741" s="10" t="str">
        <f t="shared" si="349"/>
        <v/>
      </c>
      <c r="AT741" s="10" t="str">
        <f t="shared" si="350"/>
        <v/>
      </c>
      <c r="AU741" s="10" t="str">
        <f t="shared" si="351"/>
        <v/>
      </c>
      <c r="AV741" s="10" t="str">
        <f t="shared" si="352"/>
        <v/>
      </c>
      <c r="AW741" s="10" t="str">
        <f t="shared" si="353"/>
        <v/>
      </c>
      <c r="AX741" s="10" t="str">
        <f t="shared" si="354"/>
        <v/>
      </c>
      <c r="AY741" s="10" t="str">
        <f t="shared" si="355"/>
        <v/>
      </c>
      <c r="AZ741" s="10" t="str">
        <f t="shared" si="356"/>
        <v/>
      </c>
      <c r="BA741" s="10" t="str">
        <f t="shared" si="357"/>
        <v/>
      </c>
      <c r="BB741" s="10" t="str">
        <f t="shared" si="358"/>
        <v/>
      </c>
      <c r="BC741" s="10" t="str">
        <f t="shared" si="359"/>
        <v/>
      </c>
      <c r="BD741" s="10"/>
      <c r="BE741" s="10" t="str">
        <f t="shared" si="360"/>
        <v/>
      </c>
      <c r="BG741" s="10" t="b">
        <f t="shared" si="363"/>
        <v>1</v>
      </c>
      <c r="BH741" s="10" t="b">
        <f t="shared" si="361"/>
        <v>1</v>
      </c>
      <c r="BI741" s="10" t="b">
        <f t="shared" si="364"/>
        <v>0</v>
      </c>
      <c r="BJ741" s="10" t="b">
        <f t="shared" si="362"/>
        <v>0</v>
      </c>
    </row>
    <row r="742" spans="1:62" x14ac:dyDescent="0.35">
      <c r="A742" s="51"/>
      <c r="B742" s="28"/>
      <c r="C742" s="28" t="s">
        <v>4</v>
      </c>
      <c r="D742" s="28"/>
      <c r="E742" s="28" t="s">
        <v>4</v>
      </c>
      <c r="F742" s="28"/>
      <c r="G742" s="51" t="s">
        <v>4</v>
      </c>
      <c r="H742" s="28"/>
      <c r="I742" s="28" t="s">
        <v>4</v>
      </c>
      <c r="J742" s="28"/>
      <c r="K742" s="28" t="s">
        <v>4</v>
      </c>
      <c r="L742" s="28" t="s">
        <v>454</v>
      </c>
      <c r="M742" s="28"/>
      <c r="N742" s="28"/>
      <c r="O742" s="28" t="s">
        <v>4</v>
      </c>
      <c r="P742" s="51"/>
      <c r="Q742" s="28" t="s">
        <v>4</v>
      </c>
      <c r="R742" s="28"/>
      <c r="S742" s="28" t="s">
        <v>4</v>
      </c>
      <c r="T742" s="28"/>
      <c r="U742" s="28" t="s">
        <v>4</v>
      </c>
      <c r="V742" s="28"/>
      <c r="W742" s="28" t="s">
        <v>4</v>
      </c>
      <c r="X742" s="28"/>
      <c r="Y742" s="28" t="s">
        <v>4</v>
      </c>
      <c r="Z742" s="10" t="str">
        <f>IF(AND('Section 8'!$L$4=No,OR($BG742=FALSE,$BH742=FALSE)),Tab_NotReq,
IF(AND($A742="",$B742="",$D742="",$F742="",$H742="",$J742="",$P742="",$X742="",$AB742="",$AC742=""),"",
IF(COUNTIF($AB742:$BC742,Incomplete)&gt;=1,Incomplete_or_multiple_errors&amp;": "&amp;INDEX($AB$2:$BC$4,1,MATCH(Incomplete,$AB742:$BC742,0)),Complete)))</f>
        <v/>
      </c>
      <c r="AA742" s="27"/>
      <c r="AB742" s="10" t="str">
        <f t="shared" si="335"/>
        <v/>
      </c>
      <c r="AC742" s="10" t="str">
        <f>IF($AC$1=No,"",
IF(OR(BG742=FALSE,BH742=FALSE),"",
IF(AND(SUMPRODUCT(--(BI742:BI$1003=TRUE))=0,SUMPRODUCT(--(BJ742:BJ$1003=TRUE))=0),"",Incomplete)))</f>
        <v/>
      </c>
      <c r="AD742" s="10" t="str">
        <f t="shared" si="336"/>
        <v/>
      </c>
      <c r="AE742" s="10"/>
      <c r="AF742" s="10" t="str" cm="1">
        <f t="array" ref="AF742">IF(AF$1=No,"",IF(ISBLANK($A742)=TRUE,"",
IF(SUMPRODUCT(--('Section 11'!$C$4:$C$337=$A742))=0,Incomplete,Complete)))</f>
        <v/>
      </c>
      <c r="AG742" s="10" t="str">
        <f t="shared" si="337"/>
        <v/>
      </c>
      <c r="AH742" s="10" t="str">
        <f t="shared" si="338"/>
        <v/>
      </c>
      <c r="AI742" s="10" t="str">
        <f t="shared" si="339"/>
        <v/>
      </c>
      <c r="AJ742" s="10" t="str">
        <f t="shared" si="340"/>
        <v/>
      </c>
      <c r="AK742" s="10" t="str">
        <f t="shared" si="341"/>
        <v/>
      </c>
      <c r="AL742" s="10" t="str">
        <f t="shared" si="342"/>
        <v/>
      </c>
      <c r="AM742" s="10" t="str">
        <f t="shared" si="343"/>
        <v/>
      </c>
      <c r="AN742" s="10" t="str">
        <f t="shared" si="344"/>
        <v/>
      </c>
      <c r="AO742" s="10" t="str">
        <f t="shared" si="345"/>
        <v/>
      </c>
      <c r="AP742" s="10" t="str">
        <f t="shared" si="346"/>
        <v/>
      </c>
      <c r="AQ742" s="10" t="str">
        <f t="shared" si="347"/>
        <v/>
      </c>
      <c r="AR742" s="10" t="str">
        <f t="shared" si="348"/>
        <v/>
      </c>
      <c r="AS742" s="10" t="str">
        <f t="shared" si="349"/>
        <v/>
      </c>
      <c r="AT742" s="10" t="str">
        <f t="shared" si="350"/>
        <v/>
      </c>
      <c r="AU742" s="10" t="str">
        <f t="shared" si="351"/>
        <v/>
      </c>
      <c r="AV742" s="10" t="str">
        <f t="shared" si="352"/>
        <v/>
      </c>
      <c r="AW742" s="10" t="str">
        <f t="shared" si="353"/>
        <v/>
      </c>
      <c r="AX742" s="10" t="str">
        <f t="shared" si="354"/>
        <v/>
      </c>
      <c r="AY742" s="10" t="str">
        <f t="shared" si="355"/>
        <v/>
      </c>
      <c r="AZ742" s="10" t="str">
        <f t="shared" si="356"/>
        <v/>
      </c>
      <c r="BA742" s="10" t="str">
        <f t="shared" si="357"/>
        <v/>
      </c>
      <c r="BB742" s="10" t="str">
        <f t="shared" si="358"/>
        <v/>
      </c>
      <c r="BC742" s="10" t="str">
        <f t="shared" si="359"/>
        <v/>
      </c>
      <c r="BD742" s="10"/>
      <c r="BE742" s="10" t="str">
        <f t="shared" si="360"/>
        <v/>
      </c>
      <c r="BG742" s="10" t="b">
        <f t="shared" si="363"/>
        <v>1</v>
      </c>
      <c r="BH742" s="10" t="b">
        <f t="shared" si="361"/>
        <v>1</v>
      </c>
      <c r="BI742" s="10" t="b">
        <f t="shared" si="364"/>
        <v>0</v>
      </c>
      <c r="BJ742" s="10" t="b">
        <f t="shared" si="362"/>
        <v>0</v>
      </c>
    </row>
    <row r="743" spans="1:62" x14ac:dyDescent="0.35">
      <c r="A743" s="51"/>
      <c r="B743" s="28"/>
      <c r="C743" s="28" t="s">
        <v>4</v>
      </c>
      <c r="D743" s="28"/>
      <c r="E743" s="28" t="s">
        <v>4</v>
      </c>
      <c r="F743" s="28"/>
      <c r="G743" s="51" t="s">
        <v>4</v>
      </c>
      <c r="H743" s="28"/>
      <c r="I743" s="28" t="s">
        <v>4</v>
      </c>
      <c r="J743" s="28"/>
      <c r="K743" s="28" t="s">
        <v>4</v>
      </c>
      <c r="L743" s="28" t="s">
        <v>454</v>
      </c>
      <c r="M743" s="28"/>
      <c r="N743" s="28"/>
      <c r="O743" s="28" t="s">
        <v>4</v>
      </c>
      <c r="P743" s="51"/>
      <c r="Q743" s="28" t="s">
        <v>4</v>
      </c>
      <c r="R743" s="28"/>
      <c r="S743" s="28" t="s">
        <v>4</v>
      </c>
      <c r="T743" s="28"/>
      <c r="U743" s="28" t="s">
        <v>4</v>
      </c>
      <c r="V743" s="28"/>
      <c r="W743" s="28" t="s">
        <v>4</v>
      </c>
      <c r="X743" s="28"/>
      <c r="Y743" s="28" t="s">
        <v>4</v>
      </c>
      <c r="Z743" s="10" t="str">
        <f>IF(AND('Section 8'!$L$4=No,OR($BG743=FALSE,$BH743=FALSE)),Tab_NotReq,
IF(AND($A743="",$B743="",$D743="",$F743="",$H743="",$J743="",$P743="",$X743="",$AB743="",$AC743=""),"",
IF(COUNTIF($AB743:$BC743,Incomplete)&gt;=1,Incomplete_or_multiple_errors&amp;": "&amp;INDEX($AB$2:$BC$4,1,MATCH(Incomplete,$AB743:$BC743,0)),Complete)))</f>
        <v/>
      </c>
      <c r="AA743" s="27"/>
      <c r="AB743" s="10" t="str">
        <f t="shared" si="335"/>
        <v/>
      </c>
      <c r="AC743" s="10" t="str">
        <f>IF($AC$1=No,"",
IF(OR(BG743=FALSE,BH743=FALSE),"",
IF(AND(SUMPRODUCT(--(BI743:BI$1003=TRUE))=0,SUMPRODUCT(--(BJ743:BJ$1003=TRUE))=0),"",Incomplete)))</f>
        <v/>
      </c>
      <c r="AD743" s="10" t="str">
        <f t="shared" si="336"/>
        <v/>
      </c>
      <c r="AE743" s="10"/>
      <c r="AF743" s="10" t="str" cm="1">
        <f t="array" ref="AF743">IF(AF$1=No,"",IF(ISBLANK($A743)=TRUE,"",
IF(SUMPRODUCT(--('Section 11'!$C$4:$C$337=$A743))=0,Incomplete,Complete)))</f>
        <v/>
      </c>
      <c r="AG743" s="10" t="str">
        <f t="shared" si="337"/>
        <v/>
      </c>
      <c r="AH743" s="10" t="str">
        <f t="shared" si="338"/>
        <v/>
      </c>
      <c r="AI743" s="10" t="str">
        <f t="shared" si="339"/>
        <v/>
      </c>
      <c r="AJ743" s="10" t="str">
        <f t="shared" si="340"/>
        <v/>
      </c>
      <c r="AK743" s="10" t="str">
        <f t="shared" si="341"/>
        <v/>
      </c>
      <c r="AL743" s="10" t="str">
        <f t="shared" si="342"/>
        <v/>
      </c>
      <c r="AM743" s="10" t="str">
        <f t="shared" si="343"/>
        <v/>
      </c>
      <c r="AN743" s="10" t="str">
        <f t="shared" si="344"/>
        <v/>
      </c>
      <c r="AO743" s="10" t="str">
        <f t="shared" si="345"/>
        <v/>
      </c>
      <c r="AP743" s="10" t="str">
        <f t="shared" si="346"/>
        <v/>
      </c>
      <c r="AQ743" s="10" t="str">
        <f t="shared" si="347"/>
        <v/>
      </c>
      <c r="AR743" s="10" t="str">
        <f t="shared" si="348"/>
        <v/>
      </c>
      <c r="AS743" s="10" t="str">
        <f t="shared" si="349"/>
        <v/>
      </c>
      <c r="AT743" s="10" t="str">
        <f t="shared" si="350"/>
        <v/>
      </c>
      <c r="AU743" s="10" t="str">
        <f t="shared" si="351"/>
        <v/>
      </c>
      <c r="AV743" s="10" t="str">
        <f t="shared" si="352"/>
        <v/>
      </c>
      <c r="AW743" s="10" t="str">
        <f t="shared" si="353"/>
        <v/>
      </c>
      <c r="AX743" s="10" t="str">
        <f t="shared" si="354"/>
        <v/>
      </c>
      <c r="AY743" s="10" t="str">
        <f t="shared" si="355"/>
        <v/>
      </c>
      <c r="AZ743" s="10" t="str">
        <f t="shared" si="356"/>
        <v/>
      </c>
      <c r="BA743" s="10" t="str">
        <f t="shared" si="357"/>
        <v/>
      </c>
      <c r="BB743" s="10" t="str">
        <f t="shared" si="358"/>
        <v/>
      </c>
      <c r="BC743" s="10" t="str">
        <f t="shared" si="359"/>
        <v/>
      </c>
      <c r="BD743" s="10"/>
      <c r="BE743" s="10" t="str">
        <f t="shared" si="360"/>
        <v/>
      </c>
      <c r="BG743" s="10" t="b">
        <f t="shared" si="363"/>
        <v>1</v>
      </c>
      <c r="BH743" s="10" t="b">
        <f t="shared" si="361"/>
        <v>1</v>
      </c>
      <c r="BI743" s="10" t="b">
        <f t="shared" si="364"/>
        <v>0</v>
      </c>
      <c r="BJ743" s="10" t="b">
        <f t="shared" si="362"/>
        <v>0</v>
      </c>
    </row>
    <row r="744" spans="1:62" x14ac:dyDescent="0.35">
      <c r="A744" s="51"/>
      <c r="B744" s="28"/>
      <c r="C744" s="28" t="s">
        <v>4</v>
      </c>
      <c r="D744" s="28"/>
      <c r="E744" s="28" t="s">
        <v>4</v>
      </c>
      <c r="F744" s="28"/>
      <c r="G744" s="51" t="s">
        <v>4</v>
      </c>
      <c r="H744" s="28"/>
      <c r="I744" s="28" t="s">
        <v>4</v>
      </c>
      <c r="J744" s="28"/>
      <c r="K744" s="28" t="s">
        <v>4</v>
      </c>
      <c r="L744" s="28" t="s">
        <v>454</v>
      </c>
      <c r="M744" s="28"/>
      <c r="N744" s="28"/>
      <c r="O744" s="28" t="s">
        <v>4</v>
      </c>
      <c r="P744" s="51"/>
      <c r="Q744" s="28" t="s">
        <v>4</v>
      </c>
      <c r="R744" s="28"/>
      <c r="S744" s="28" t="s">
        <v>4</v>
      </c>
      <c r="T744" s="28"/>
      <c r="U744" s="28" t="s">
        <v>4</v>
      </c>
      <c r="V744" s="28"/>
      <c r="W744" s="28" t="s">
        <v>4</v>
      </c>
      <c r="X744" s="28"/>
      <c r="Y744" s="28" t="s">
        <v>4</v>
      </c>
      <c r="Z744" s="10" t="str">
        <f>IF(AND('Section 8'!$L$4=No,OR($BG744=FALSE,$BH744=FALSE)),Tab_NotReq,
IF(AND($A744="",$B744="",$D744="",$F744="",$H744="",$J744="",$P744="",$X744="",$AB744="",$AC744=""),"",
IF(COUNTIF($AB744:$BC744,Incomplete)&gt;=1,Incomplete_or_multiple_errors&amp;": "&amp;INDEX($AB$2:$BC$4,1,MATCH(Incomplete,$AB744:$BC744,0)),Complete)))</f>
        <v/>
      </c>
      <c r="AA744" s="27"/>
      <c r="AB744" s="10" t="str">
        <f t="shared" si="335"/>
        <v/>
      </c>
      <c r="AC744" s="10" t="str">
        <f>IF($AC$1=No,"",
IF(OR(BG744=FALSE,BH744=FALSE),"",
IF(AND(SUMPRODUCT(--(BI744:BI$1003=TRUE))=0,SUMPRODUCT(--(BJ744:BJ$1003=TRUE))=0),"",Incomplete)))</f>
        <v/>
      </c>
      <c r="AD744" s="10" t="str">
        <f t="shared" si="336"/>
        <v/>
      </c>
      <c r="AE744" s="10"/>
      <c r="AF744" s="10" t="str" cm="1">
        <f t="array" ref="AF744">IF(AF$1=No,"",IF(ISBLANK($A744)=TRUE,"",
IF(SUMPRODUCT(--('Section 11'!$C$4:$C$337=$A744))=0,Incomplete,Complete)))</f>
        <v/>
      </c>
      <c r="AG744" s="10" t="str">
        <f t="shared" si="337"/>
        <v/>
      </c>
      <c r="AH744" s="10" t="str">
        <f t="shared" si="338"/>
        <v/>
      </c>
      <c r="AI744" s="10" t="str">
        <f t="shared" si="339"/>
        <v/>
      </c>
      <c r="AJ744" s="10" t="str">
        <f t="shared" si="340"/>
        <v/>
      </c>
      <c r="AK744" s="10" t="str">
        <f t="shared" si="341"/>
        <v/>
      </c>
      <c r="AL744" s="10" t="str">
        <f t="shared" si="342"/>
        <v/>
      </c>
      <c r="AM744" s="10" t="str">
        <f t="shared" si="343"/>
        <v/>
      </c>
      <c r="AN744" s="10" t="str">
        <f t="shared" si="344"/>
        <v/>
      </c>
      <c r="AO744" s="10" t="str">
        <f t="shared" si="345"/>
        <v/>
      </c>
      <c r="AP744" s="10" t="str">
        <f t="shared" si="346"/>
        <v/>
      </c>
      <c r="AQ744" s="10" t="str">
        <f t="shared" si="347"/>
        <v/>
      </c>
      <c r="AR744" s="10" t="str">
        <f t="shared" si="348"/>
        <v/>
      </c>
      <c r="AS744" s="10" t="str">
        <f t="shared" si="349"/>
        <v/>
      </c>
      <c r="AT744" s="10" t="str">
        <f t="shared" si="350"/>
        <v/>
      </c>
      <c r="AU744" s="10" t="str">
        <f t="shared" si="351"/>
        <v/>
      </c>
      <c r="AV744" s="10" t="str">
        <f t="shared" si="352"/>
        <v/>
      </c>
      <c r="AW744" s="10" t="str">
        <f t="shared" si="353"/>
        <v/>
      </c>
      <c r="AX744" s="10" t="str">
        <f t="shared" si="354"/>
        <v/>
      </c>
      <c r="AY744" s="10" t="str">
        <f t="shared" si="355"/>
        <v/>
      </c>
      <c r="AZ744" s="10" t="str">
        <f t="shared" si="356"/>
        <v/>
      </c>
      <c r="BA744" s="10" t="str">
        <f t="shared" si="357"/>
        <v/>
      </c>
      <c r="BB744" s="10" t="str">
        <f t="shared" si="358"/>
        <v/>
      </c>
      <c r="BC744" s="10" t="str">
        <f t="shared" si="359"/>
        <v/>
      </c>
      <c r="BD744" s="10"/>
      <c r="BE744" s="10" t="str">
        <f t="shared" si="360"/>
        <v/>
      </c>
      <c r="BG744" s="10" t="b">
        <f t="shared" si="363"/>
        <v>1</v>
      </c>
      <c r="BH744" s="10" t="b">
        <f t="shared" si="361"/>
        <v>1</v>
      </c>
      <c r="BI744" s="10" t="b">
        <f t="shared" si="364"/>
        <v>0</v>
      </c>
      <c r="BJ744" s="10" t="b">
        <f t="shared" si="362"/>
        <v>0</v>
      </c>
    </row>
    <row r="745" spans="1:62" x14ac:dyDescent="0.35">
      <c r="A745" s="51"/>
      <c r="B745" s="28"/>
      <c r="C745" s="28" t="s">
        <v>4</v>
      </c>
      <c r="D745" s="28"/>
      <c r="E745" s="28" t="s">
        <v>4</v>
      </c>
      <c r="F745" s="28"/>
      <c r="G745" s="51" t="s">
        <v>4</v>
      </c>
      <c r="H745" s="28"/>
      <c r="I745" s="28" t="s">
        <v>4</v>
      </c>
      <c r="J745" s="28"/>
      <c r="K745" s="28" t="s">
        <v>4</v>
      </c>
      <c r="L745" s="28" t="s">
        <v>454</v>
      </c>
      <c r="M745" s="28"/>
      <c r="N745" s="28"/>
      <c r="O745" s="28" t="s">
        <v>4</v>
      </c>
      <c r="P745" s="51"/>
      <c r="Q745" s="28" t="s">
        <v>4</v>
      </c>
      <c r="R745" s="28"/>
      <c r="S745" s="28" t="s">
        <v>4</v>
      </c>
      <c r="T745" s="28"/>
      <c r="U745" s="28" t="s">
        <v>4</v>
      </c>
      <c r="V745" s="28"/>
      <c r="W745" s="28" t="s">
        <v>4</v>
      </c>
      <c r="X745" s="28"/>
      <c r="Y745" s="28" t="s">
        <v>4</v>
      </c>
      <c r="Z745" s="10" t="str">
        <f>IF(AND('Section 8'!$L$4=No,OR($BG745=FALSE,$BH745=FALSE)),Tab_NotReq,
IF(AND($A745="",$B745="",$D745="",$F745="",$H745="",$J745="",$P745="",$X745="",$AB745="",$AC745=""),"",
IF(COUNTIF($AB745:$BC745,Incomplete)&gt;=1,Incomplete_or_multiple_errors&amp;": "&amp;INDEX($AB$2:$BC$4,1,MATCH(Incomplete,$AB745:$BC745,0)),Complete)))</f>
        <v/>
      </c>
      <c r="AA745" s="27"/>
      <c r="AB745" s="10" t="str">
        <f t="shared" si="335"/>
        <v/>
      </c>
      <c r="AC745" s="10" t="str">
        <f>IF($AC$1=No,"",
IF(OR(BG745=FALSE,BH745=FALSE),"",
IF(AND(SUMPRODUCT(--(BI745:BI$1003=TRUE))=0,SUMPRODUCT(--(BJ745:BJ$1003=TRUE))=0),"",Incomplete)))</f>
        <v/>
      </c>
      <c r="AD745" s="10" t="str">
        <f t="shared" si="336"/>
        <v/>
      </c>
      <c r="AE745" s="10"/>
      <c r="AF745" s="10" t="str" cm="1">
        <f t="array" ref="AF745">IF(AF$1=No,"",IF(ISBLANK($A745)=TRUE,"",
IF(SUMPRODUCT(--('Section 11'!$C$4:$C$337=$A745))=0,Incomplete,Complete)))</f>
        <v/>
      </c>
      <c r="AG745" s="10" t="str">
        <f t="shared" si="337"/>
        <v/>
      </c>
      <c r="AH745" s="10" t="str">
        <f t="shared" si="338"/>
        <v/>
      </c>
      <c r="AI745" s="10" t="str">
        <f t="shared" si="339"/>
        <v/>
      </c>
      <c r="AJ745" s="10" t="str">
        <f t="shared" si="340"/>
        <v/>
      </c>
      <c r="AK745" s="10" t="str">
        <f t="shared" si="341"/>
        <v/>
      </c>
      <c r="AL745" s="10" t="str">
        <f t="shared" si="342"/>
        <v/>
      </c>
      <c r="AM745" s="10" t="str">
        <f t="shared" si="343"/>
        <v/>
      </c>
      <c r="AN745" s="10" t="str">
        <f t="shared" si="344"/>
        <v/>
      </c>
      <c r="AO745" s="10" t="str">
        <f t="shared" si="345"/>
        <v/>
      </c>
      <c r="AP745" s="10" t="str">
        <f t="shared" si="346"/>
        <v/>
      </c>
      <c r="AQ745" s="10" t="str">
        <f t="shared" si="347"/>
        <v/>
      </c>
      <c r="AR745" s="10" t="str">
        <f t="shared" si="348"/>
        <v/>
      </c>
      <c r="AS745" s="10" t="str">
        <f t="shared" si="349"/>
        <v/>
      </c>
      <c r="AT745" s="10" t="str">
        <f t="shared" si="350"/>
        <v/>
      </c>
      <c r="AU745" s="10" t="str">
        <f t="shared" si="351"/>
        <v/>
      </c>
      <c r="AV745" s="10" t="str">
        <f t="shared" si="352"/>
        <v/>
      </c>
      <c r="AW745" s="10" t="str">
        <f t="shared" si="353"/>
        <v/>
      </c>
      <c r="AX745" s="10" t="str">
        <f t="shared" si="354"/>
        <v/>
      </c>
      <c r="AY745" s="10" t="str">
        <f t="shared" si="355"/>
        <v/>
      </c>
      <c r="AZ745" s="10" t="str">
        <f t="shared" si="356"/>
        <v/>
      </c>
      <c r="BA745" s="10" t="str">
        <f t="shared" si="357"/>
        <v/>
      </c>
      <c r="BB745" s="10" t="str">
        <f t="shared" si="358"/>
        <v/>
      </c>
      <c r="BC745" s="10" t="str">
        <f t="shared" si="359"/>
        <v/>
      </c>
      <c r="BD745" s="10"/>
      <c r="BE745" s="10" t="str">
        <f t="shared" si="360"/>
        <v/>
      </c>
      <c r="BG745" s="10" t="b">
        <f t="shared" si="363"/>
        <v>1</v>
      </c>
      <c r="BH745" s="10" t="b">
        <f t="shared" si="361"/>
        <v>1</v>
      </c>
      <c r="BI745" s="10" t="b">
        <f t="shared" si="364"/>
        <v>0</v>
      </c>
      <c r="BJ745" s="10" t="b">
        <f t="shared" si="362"/>
        <v>0</v>
      </c>
    </row>
    <row r="746" spans="1:62" x14ac:dyDescent="0.35">
      <c r="A746" s="51"/>
      <c r="B746" s="28"/>
      <c r="C746" s="28" t="s">
        <v>4</v>
      </c>
      <c r="D746" s="28"/>
      <c r="E746" s="28" t="s">
        <v>4</v>
      </c>
      <c r="F746" s="28"/>
      <c r="G746" s="51" t="s">
        <v>4</v>
      </c>
      <c r="H746" s="28"/>
      <c r="I746" s="28" t="s">
        <v>4</v>
      </c>
      <c r="J746" s="28"/>
      <c r="K746" s="28" t="s">
        <v>4</v>
      </c>
      <c r="L746" s="28" t="s">
        <v>454</v>
      </c>
      <c r="M746" s="28"/>
      <c r="N746" s="28"/>
      <c r="O746" s="28" t="s">
        <v>4</v>
      </c>
      <c r="P746" s="51"/>
      <c r="Q746" s="28" t="s">
        <v>4</v>
      </c>
      <c r="R746" s="28"/>
      <c r="S746" s="28" t="s">
        <v>4</v>
      </c>
      <c r="T746" s="28"/>
      <c r="U746" s="28" t="s">
        <v>4</v>
      </c>
      <c r="V746" s="28"/>
      <c r="W746" s="28" t="s">
        <v>4</v>
      </c>
      <c r="X746" s="28"/>
      <c r="Y746" s="28" t="s">
        <v>4</v>
      </c>
      <c r="Z746" s="10" t="str">
        <f>IF(AND('Section 8'!$L$4=No,OR($BG746=FALSE,$BH746=FALSE)),Tab_NotReq,
IF(AND($A746="",$B746="",$D746="",$F746="",$H746="",$J746="",$P746="",$X746="",$AB746="",$AC746=""),"",
IF(COUNTIF($AB746:$BC746,Incomplete)&gt;=1,Incomplete_or_multiple_errors&amp;": "&amp;INDEX($AB$2:$BC$4,1,MATCH(Incomplete,$AB746:$BC746,0)),Complete)))</f>
        <v/>
      </c>
      <c r="AA746" s="27"/>
      <c r="AB746" s="10" t="str">
        <f t="shared" si="335"/>
        <v/>
      </c>
      <c r="AC746" s="10" t="str">
        <f>IF($AC$1=No,"",
IF(OR(BG746=FALSE,BH746=FALSE),"",
IF(AND(SUMPRODUCT(--(BI746:BI$1003=TRUE))=0,SUMPRODUCT(--(BJ746:BJ$1003=TRUE))=0),"",Incomplete)))</f>
        <v/>
      </c>
      <c r="AD746" s="10" t="str">
        <f t="shared" si="336"/>
        <v/>
      </c>
      <c r="AE746" s="10"/>
      <c r="AF746" s="10" t="str" cm="1">
        <f t="array" ref="AF746">IF(AF$1=No,"",IF(ISBLANK($A746)=TRUE,"",
IF(SUMPRODUCT(--('Section 11'!$C$4:$C$337=$A746))=0,Incomplete,Complete)))</f>
        <v/>
      </c>
      <c r="AG746" s="10" t="str">
        <f t="shared" si="337"/>
        <v/>
      </c>
      <c r="AH746" s="10" t="str">
        <f t="shared" si="338"/>
        <v/>
      </c>
      <c r="AI746" s="10" t="str">
        <f t="shared" si="339"/>
        <v/>
      </c>
      <c r="AJ746" s="10" t="str">
        <f t="shared" si="340"/>
        <v/>
      </c>
      <c r="AK746" s="10" t="str">
        <f t="shared" si="341"/>
        <v/>
      </c>
      <c r="AL746" s="10" t="str">
        <f t="shared" si="342"/>
        <v/>
      </c>
      <c r="AM746" s="10" t="str">
        <f t="shared" si="343"/>
        <v/>
      </c>
      <c r="AN746" s="10" t="str">
        <f t="shared" si="344"/>
        <v/>
      </c>
      <c r="AO746" s="10" t="str">
        <f t="shared" si="345"/>
        <v/>
      </c>
      <c r="AP746" s="10" t="str">
        <f t="shared" si="346"/>
        <v/>
      </c>
      <c r="AQ746" s="10" t="str">
        <f t="shared" si="347"/>
        <v/>
      </c>
      <c r="AR746" s="10" t="str">
        <f t="shared" si="348"/>
        <v/>
      </c>
      <c r="AS746" s="10" t="str">
        <f t="shared" si="349"/>
        <v/>
      </c>
      <c r="AT746" s="10" t="str">
        <f t="shared" si="350"/>
        <v/>
      </c>
      <c r="AU746" s="10" t="str">
        <f t="shared" si="351"/>
        <v/>
      </c>
      <c r="AV746" s="10" t="str">
        <f t="shared" si="352"/>
        <v/>
      </c>
      <c r="AW746" s="10" t="str">
        <f t="shared" si="353"/>
        <v/>
      </c>
      <c r="AX746" s="10" t="str">
        <f t="shared" si="354"/>
        <v/>
      </c>
      <c r="AY746" s="10" t="str">
        <f t="shared" si="355"/>
        <v/>
      </c>
      <c r="AZ746" s="10" t="str">
        <f t="shared" si="356"/>
        <v/>
      </c>
      <c r="BA746" s="10" t="str">
        <f t="shared" si="357"/>
        <v/>
      </c>
      <c r="BB746" s="10" t="str">
        <f t="shared" si="358"/>
        <v/>
      </c>
      <c r="BC746" s="10" t="str">
        <f t="shared" si="359"/>
        <v/>
      </c>
      <c r="BD746" s="10"/>
      <c r="BE746" s="10" t="str">
        <f t="shared" si="360"/>
        <v/>
      </c>
      <c r="BG746" s="10" t="b">
        <f t="shared" si="363"/>
        <v>1</v>
      </c>
      <c r="BH746" s="10" t="b">
        <f t="shared" si="361"/>
        <v>1</v>
      </c>
      <c r="BI746" s="10" t="b">
        <f t="shared" si="364"/>
        <v>0</v>
      </c>
      <c r="BJ746" s="10" t="b">
        <f t="shared" si="362"/>
        <v>0</v>
      </c>
    </row>
    <row r="747" spans="1:62" x14ac:dyDescent="0.35">
      <c r="A747" s="51"/>
      <c r="B747" s="28"/>
      <c r="C747" s="28" t="s">
        <v>4</v>
      </c>
      <c r="D747" s="28"/>
      <c r="E747" s="28" t="s">
        <v>4</v>
      </c>
      <c r="F747" s="28"/>
      <c r="G747" s="51" t="s">
        <v>4</v>
      </c>
      <c r="H747" s="28"/>
      <c r="I747" s="28" t="s">
        <v>4</v>
      </c>
      <c r="J747" s="28"/>
      <c r="K747" s="28" t="s">
        <v>4</v>
      </c>
      <c r="L747" s="28" t="s">
        <v>454</v>
      </c>
      <c r="M747" s="28"/>
      <c r="N747" s="28"/>
      <c r="O747" s="28" t="s">
        <v>4</v>
      </c>
      <c r="P747" s="51"/>
      <c r="Q747" s="28" t="s">
        <v>4</v>
      </c>
      <c r="R747" s="28"/>
      <c r="S747" s="28" t="s">
        <v>4</v>
      </c>
      <c r="T747" s="28"/>
      <c r="U747" s="28" t="s">
        <v>4</v>
      </c>
      <c r="V747" s="28"/>
      <c r="W747" s="28" t="s">
        <v>4</v>
      </c>
      <c r="X747" s="28"/>
      <c r="Y747" s="28" t="s">
        <v>4</v>
      </c>
      <c r="Z747" s="10" t="str">
        <f>IF(AND('Section 8'!$L$4=No,OR($BG747=FALSE,$BH747=FALSE)),Tab_NotReq,
IF(AND($A747="",$B747="",$D747="",$F747="",$H747="",$J747="",$P747="",$X747="",$AB747="",$AC747=""),"",
IF(COUNTIF($AB747:$BC747,Incomplete)&gt;=1,Incomplete_or_multiple_errors&amp;": "&amp;INDEX($AB$2:$BC$4,1,MATCH(Incomplete,$AB747:$BC747,0)),Complete)))</f>
        <v/>
      </c>
      <c r="AA747" s="27"/>
      <c r="AB747" s="10" t="str">
        <f t="shared" si="335"/>
        <v/>
      </c>
      <c r="AC747" s="10" t="str">
        <f>IF($AC$1=No,"",
IF(OR(BG747=FALSE,BH747=FALSE),"",
IF(AND(SUMPRODUCT(--(BI747:BI$1003=TRUE))=0,SUMPRODUCT(--(BJ747:BJ$1003=TRUE))=0),"",Incomplete)))</f>
        <v/>
      </c>
      <c r="AD747" s="10" t="str">
        <f t="shared" si="336"/>
        <v/>
      </c>
      <c r="AE747" s="10"/>
      <c r="AF747" s="10" t="str" cm="1">
        <f t="array" ref="AF747">IF(AF$1=No,"",IF(ISBLANK($A747)=TRUE,"",
IF(SUMPRODUCT(--('Section 11'!$C$4:$C$337=$A747))=0,Incomplete,Complete)))</f>
        <v/>
      </c>
      <c r="AG747" s="10" t="str">
        <f t="shared" si="337"/>
        <v/>
      </c>
      <c r="AH747" s="10" t="str">
        <f t="shared" si="338"/>
        <v/>
      </c>
      <c r="AI747" s="10" t="str">
        <f t="shared" si="339"/>
        <v/>
      </c>
      <c r="AJ747" s="10" t="str">
        <f t="shared" si="340"/>
        <v/>
      </c>
      <c r="AK747" s="10" t="str">
        <f t="shared" si="341"/>
        <v/>
      </c>
      <c r="AL747" s="10" t="str">
        <f t="shared" si="342"/>
        <v/>
      </c>
      <c r="AM747" s="10" t="str">
        <f t="shared" si="343"/>
        <v/>
      </c>
      <c r="AN747" s="10" t="str">
        <f t="shared" si="344"/>
        <v/>
      </c>
      <c r="AO747" s="10" t="str">
        <f t="shared" si="345"/>
        <v/>
      </c>
      <c r="AP747" s="10" t="str">
        <f t="shared" si="346"/>
        <v/>
      </c>
      <c r="AQ747" s="10" t="str">
        <f t="shared" si="347"/>
        <v/>
      </c>
      <c r="AR747" s="10" t="str">
        <f t="shared" si="348"/>
        <v/>
      </c>
      <c r="AS747" s="10" t="str">
        <f t="shared" si="349"/>
        <v/>
      </c>
      <c r="AT747" s="10" t="str">
        <f t="shared" si="350"/>
        <v/>
      </c>
      <c r="AU747" s="10" t="str">
        <f t="shared" si="351"/>
        <v/>
      </c>
      <c r="AV747" s="10" t="str">
        <f t="shared" si="352"/>
        <v/>
      </c>
      <c r="AW747" s="10" t="str">
        <f t="shared" si="353"/>
        <v/>
      </c>
      <c r="AX747" s="10" t="str">
        <f t="shared" si="354"/>
        <v/>
      </c>
      <c r="AY747" s="10" t="str">
        <f t="shared" si="355"/>
        <v/>
      </c>
      <c r="AZ747" s="10" t="str">
        <f t="shared" si="356"/>
        <v/>
      </c>
      <c r="BA747" s="10" t="str">
        <f t="shared" si="357"/>
        <v/>
      </c>
      <c r="BB747" s="10" t="str">
        <f t="shared" si="358"/>
        <v/>
      </c>
      <c r="BC747" s="10" t="str">
        <f t="shared" si="359"/>
        <v/>
      </c>
      <c r="BD747" s="10"/>
      <c r="BE747" s="10" t="str">
        <f t="shared" si="360"/>
        <v/>
      </c>
      <c r="BG747" s="10" t="b">
        <f t="shared" si="363"/>
        <v>1</v>
      </c>
      <c r="BH747" s="10" t="b">
        <f t="shared" si="361"/>
        <v>1</v>
      </c>
      <c r="BI747" s="10" t="b">
        <f t="shared" si="364"/>
        <v>0</v>
      </c>
      <c r="BJ747" s="10" t="b">
        <f t="shared" si="362"/>
        <v>0</v>
      </c>
    </row>
    <row r="748" spans="1:62" x14ac:dyDescent="0.35">
      <c r="A748" s="51"/>
      <c r="B748" s="28"/>
      <c r="C748" s="28" t="s">
        <v>4</v>
      </c>
      <c r="D748" s="28"/>
      <c r="E748" s="28" t="s">
        <v>4</v>
      </c>
      <c r="F748" s="28"/>
      <c r="G748" s="51" t="s">
        <v>4</v>
      </c>
      <c r="H748" s="28"/>
      <c r="I748" s="28" t="s">
        <v>4</v>
      </c>
      <c r="J748" s="28"/>
      <c r="K748" s="28" t="s">
        <v>4</v>
      </c>
      <c r="L748" s="28" t="s">
        <v>454</v>
      </c>
      <c r="M748" s="28"/>
      <c r="N748" s="28"/>
      <c r="O748" s="28" t="s">
        <v>4</v>
      </c>
      <c r="P748" s="51"/>
      <c r="Q748" s="28" t="s">
        <v>4</v>
      </c>
      <c r="R748" s="28"/>
      <c r="S748" s="28" t="s">
        <v>4</v>
      </c>
      <c r="T748" s="28"/>
      <c r="U748" s="28" t="s">
        <v>4</v>
      </c>
      <c r="V748" s="28"/>
      <c r="W748" s="28" t="s">
        <v>4</v>
      </c>
      <c r="X748" s="28"/>
      <c r="Y748" s="28" t="s">
        <v>4</v>
      </c>
      <c r="Z748" s="10" t="str">
        <f>IF(AND('Section 8'!$L$4=No,OR($BG748=FALSE,$BH748=FALSE)),Tab_NotReq,
IF(AND($A748="",$B748="",$D748="",$F748="",$H748="",$J748="",$P748="",$X748="",$AB748="",$AC748=""),"",
IF(COUNTIF($AB748:$BC748,Incomplete)&gt;=1,Incomplete_or_multiple_errors&amp;": "&amp;INDEX($AB$2:$BC$4,1,MATCH(Incomplete,$AB748:$BC748,0)),Complete)))</f>
        <v/>
      </c>
      <c r="AA748" s="27"/>
      <c r="AB748" s="10" t="str">
        <f t="shared" si="335"/>
        <v/>
      </c>
      <c r="AC748" s="10" t="str">
        <f>IF($AC$1=No,"",
IF(OR(BG748=FALSE,BH748=FALSE),"",
IF(AND(SUMPRODUCT(--(BI748:BI$1003=TRUE))=0,SUMPRODUCT(--(BJ748:BJ$1003=TRUE))=0),"",Incomplete)))</f>
        <v/>
      </c>
      <c r="AD748" s="10" t="str">
        <f t="shared" si="336"/>
        <v/>
      </c>
      <c r="AE748" s="10"/>
      <c r="AF748" s="10" t="str" cm="1">
        <f t="array" ref="AF748">IF(AF$1=No,"",IF(ISBLANK($A748)=TRUE,"",
IF(SUMPRODUCT(--('Section 11'!$C$4:$C$337=$A748))=0,Incomplete,Complete)))</f>
        <v/>
      </c>
      <c r="AG748" s="10" t="str">
        <f t="shared" si="337"/>
        <v/>
      </c>
      <c r="AH748" s="10" t="str">
        <f t="shared" si="338"/>
        <v/>
      </c>
      <c r="AI748" s="10" t="str">
        <f t="shared" si="339"/>
        <v/>
      </c>
      <c r="AJ748" s="10" t="str">
        <f t="shared" si="340"/>
        <v/>
      </c>
      <c r="AK748" s="10" t="str">
        <f t="shared" si="341"/>
        <v/>
      </c>
      <c r="AL748" s="10" t="str">
        <f t="shared" si="342"/>
        <v/>
      </c>
      <c r="AM748" s="10" t="str">
        <f t="shared" si="343"/>
        <v/>
      </c>
      <c r="AN748" s="10" t="str">
        <f t="shared" si="344"/>
        <v/>
      </c>
      <c r="AO748" s="10" t="str">
        <f t="shared" si="345"/>
        <v/>
      </c>
      <c r="AP748" s="10" t="str">
        <f t="shared" si="346"/>
        <v/>
      </c>
      <c r="AQ748" s="10" t="str">
        <f t="shared" si="347"/>
        <v/>
      </c>
      <c r="AR748" s="10" t="str">
        <f t="shared" si="348"/>
        <v/>
      </c>
      <c r="AS748" s="10" t="str">
        <f t="shared" si="349"/>
        <v/>
      </c>
      <c r="AT748" s="10" t="str">
        <f t="shared" si="350"/>
        <v/>
      </c>
      <c r="AU748" s="10" t="str">
        <f t="shared" si="351"/>
        <v/>
      </c>
      <c r="AV748" s="10" t="str">
        <f t="shared" si="352"/>
        <v/>
      </c>
      <c r="AW748" s="10" t="str">
        <f t="shared" si="353"/>
        <v/>
      </c>
      <c r="AX748" s="10" t="str">
        <f t="shared" si="354"/>
        <v/>
      </c>
      <c r="AY748" s="10" t="str">
        <f t="shared" si="355"/>
        <v/>
      </c>
      <c r="AZ748" s="10" t="str">
        <f t="shared" si="356"/>
        <v/>
      </c>
      <c r="BA748" s="10" t="str">
        <f t="shared" si="357"/>
        <v/>
      </c>
      <c r="BB748" s="10" t="str">
        <f t="shared" si="358"/>
        <v/>
      </c>
      <c r="BC748" s="10" t="str">
        <f t="shared" si="359"/>
        <v/>
      </c>
      <c r="BD748" s="10"/>
      <c r="BE748" s="10" t="str">
        <f t="shared" si="360"/>
        <v/>
      </c>
      <c r="BG748" s="10" t="b">
        <f t="shared" si="363"/>
        <v>1</v>
      </c>
      <c r="BH748" s="10" t="b">
        <f t="shared" si="361"/>
        <v>1</v>
      </c>
      <c r="BI748" s="10" t="b">
        <f t="shared" si="364"/>
        <v>0</v>
      </c>
      <c r="BJ748" s="10" t="b">
        <f t="shared" si="362"/>
        <v>0</v>
      </c>
    </row>
    <row r="749" spans="1:62" x14ac:dyDescent="0.35">
      <c r="A749" s="51"/>
      <c r="B749" s="28"/>
      <c r="C749" s="28" t="s">
        <v>4</v>
      </c>
      <c r="D749" s="28"/>
      <c r="E749" s="28" t="s">
        <v>4</v>
      </c>
      <c r="F749" s="28"/>
      <c r="G749" s="51" t="s">
        <v>4</v>
      </c>
      <c r="H749" s="28"/>
      <c r="I749" s="28" t="s">
        <v>4</v>
      </c>
      <c r="J749" s="28"/>
      <c r="K749" s="28" t="s">
        <v>4</v>
      </c>
      <c r="L749" s="28" t="s">
        <v>454</v>
      </c>
      <c r="M749" s="28"/>
      <c r="N749" s="28"/>
      <c r="O749" s="28" t="s">
        <v>4</v>
      </c>
      <c r="P749" s="51"/>
      <c r="Q749" s="28" t="s">
        <v>4</v>
      </c>
      <c r="R749" s="28"/>
      <c r="S749" s="28" t="s">
        <v>4</v>
      </c>
      <c r="T749" s="28"/>
      <c r="U749" s="28" t="s">
        <v>4</v>
      </c>
      <c r="V749" s="28"/>
      <c r="W749" s="28" t="s">
        <v>4</v>
      </c>
      <c r="X749" s="28"/>
      <c r="Y749" s="28" t="s">
        <v>4</v>
      </c>
      <c r="Z749" s="10" t="str">
        <f>IF(AND('Section 8'!$L$4=No,OR($BG749=FALSE,$BH749=FALSE)),Tab_NotReq,
IF(AND($A749="",$B749="",$D749="",$F749="",$H749="",$J749="",$P749="",$X749="",$AB749="",$AC749=""),"",
IF(COUNTIF($AB749:$BC749,Incomplete)&gt;=1,Incomplete_or_multiple_errors&amp;": "&amp;INDEX($AB$2:$BC$4,1,MATCH(Incomplete,$AB749:$BC749,0)),Complete)))</f>
        <v/>
      </c>
      <c r="AA749" s="27"/>
      <c r="AB749" s="10" t="str">
        <f t="shared" si="335"/>
        <v/>
      </c>
      <c r="AC749" s="10" t="str">
        <f>IF($AC$1=No,"",
IF(OR(BG749=FALSE,BH749=FALSE),"",
IF(AND(SUMPRODUCT(--(BI749:BI$1003=TRUE))=0,SUMPRODUCT(--(BJ749:BJ$1003=TRUE))=0),"",Incomplete)))</f>
        <v/>
      </c>
      <c r="AD749" s="10" t="str">
        <f t="shared" si="336"/>
        <v/>
      </c>
      <c r="AE749" s="10"/>
      <c r="AF749" s="10" t="str" cm="1">
        <f t="array" ref="AF749">IF(AF$1=No,"",IF(ISBLANK($A749)=TRUE,"",
IF(SUMPRODUCT(--('Section 11'!$C$4:$C$337=$A749))=0,Incomplete,Complete)))</f>
        <v/>
      </c>
      <c r="AG749" s="10" t="str">
        <f t="shared" si="337"/>
        <v/>
      </c>
      <c r="AH749" s="10" t="str">
        <f t="shared" si="338"/>
        <v/>
      </c>
      <c r="AI749" s="10" t="str">
        <f t="shared" si="339"/>
        <v/>
      </c>
      <c r="AJ749" s="10" t="str">
        <f t="shared" si="340"/>
        <v/>
      </c>
      <c r="AK749" s="10" t="str">
        <f t="shared" si="341"/>
        <v/>
      </c>
      <c r="AL749" s="10" t="str">
        <f t="shared" si="342"/>
        <v/>
      </c>
      <c r="AM749" s="10" t="str">
        <f t="shared" si="343"/>
        <v/>
      </c>
      <c r="AN749" s="10" t="str">
        <f t="shared" si="344"/>
        <v/>
      </c>
      <c r="AO749" s="10" t="str">
        <f t="shared" si="345"/>
        <v/>
      </c>
      <c r="AP749" s="10" t="str">
        <f t="shared" si="346"/>
        <v/>
      </c>
      <c r="AQ749" s="10" t="str">
        <f t="shared" si="347"/>
        <v/>
      </c>
      <c r="AR749" s="10" t="str">
        <f t="shared" si="348"/>
        <v/>
      </c>
      <c r="AS749" s="10" t="str">
        <f t="shared" si="349"/>
        <v/>
      </c>
      <c r="AT749" s="10" t="str">
        <f t="shared" si="350"/>
        <v/>
      </c>
      <c r="AU749" s="10" t="str">
        <f t="shared" si="351"/>
        <v/>
      </c>
      <c r="AV749" s="10" t="str">
        <f t="shared" si="352"/>
        <v/>
      </c>
      <c r="AW749" s="10" t="str">
        <f t="shared" si="353"/>
        <v/>
      </c>
      <c r="AX749" s="10" t="str">
        <f t="shared" si="354"/>
        <v/>
      </c>
      <c r="AY749" s="10" t="str">
        <f t="shared" si="355"/>
        <v/>
      </c>
      <c r="AZ749" s="10" t="str">
        <f t="shared" si="356"/>
        <v/>
      </c>
      <c r="BA749" s="10" t="str">
        <f t="shared" si="357"/>
        <v/>
      </c>
      <c r="BB749" s="10" t="str">
        <f t="shared" si="358"/>
        <v/>
      </c>
      <c r="BC749" s="10" t="str">
        <f t="shared" si="359"/>
        <v/>
      </c>
      <c r="BD749" s="10"/>
      <c r="BE749" s="10" t="str">
        <f t="shared" si="360"/>
        <v/>
      </c>
      <c r="BG749" s="10" t="b">
        <f t="shared" si="363"/>
        <v>1</v>
      </c>
      <c r="BH749" s="10" t="b">
        <f t="shared" si="361"/>
        <v>1</v>
      </c>
      <c r="BI749" s="10" t="b">
        <f t="shared" si="364"/>
        <v>0</v>
      </c>
      <c r="BJ749" s="10" t="b">
        <f t="shared" si="362"/>
        <v>0</v>
      </c>
    </row>
    <row r="750" spans="1:62" x14ac:dyDescent="0.35">
      <c r="A750" s="51"/>
      <c r="B750" s="28"/>
      <c r="C750" s="28" t="s">
        <v>4</v>
      </c>
      <c r="D750" s="28"/>
      <c r="E750" s="28" t="s">
        <v>4</v>
      </c>
      <c r="F750" s="28"/>
      <c r="G750" s="51" t="s">
        <v>4</v>
      </c>
      <c r="H750" s="28"/>
      <c r="I750" s="28" t="s">
        <v>4</v>
      </c>
      <c r="J750" s="28"/>
      <c r="K750" s="28" t="s">
        <v>4</v>
      </c>
      <c r="L750" s="28" t="s">
        <v>454</v>
      </c>
      <c r="M750" s="28"/>
      <c r="N750" s="28"/>
      <c r="O750" s="28" t="s">
        <v>4</v>
      </c>
      <c r="P750" s="51"/>
      <c r="Q750" s="28" t="s">
        <v>4</v>
      </c>
      <c r="R750" s="28"/>
      <c r="S750" s="28" t="s">
        <v>4</v>
      </c>
      <c r="T750" s="28"/>
      <c r="U750" s="28" t="s">
        <v>4</v>
      </c>
      <c r="V750" s="28"/>
      <c r="W750" s="28" t="s">
        <v>4</v>
      </c>
      <c r="X750" s="28"/>
      <c r="Y750" s="28" t="s">
        <v>4</v>
      </c>
      <c r="Z750" s="10" t="str">
        <f>IF(AND('Section 8'!$L$4=No,OR($BG750=FALSE,$BH750=FALSE)),Tab_NotReq,
IF(AND($A750="",$B750="",$D750="",$F750="",$H750="",$J750="",$P750="",$X750="",$AB750="",$AC750=""),"",
IF(COUNTIF($AB750:$BC750,Incomplete)&gt;=1,Incomplete_or_multiple_errors&amp;": "&amp;INDEX($AB$2:$BC$4,1,MATCH(Incomplete,$AB750:$BC750,0)),Complete)))</f>
        <v/>
      </c>
      <c r="AA750" s="27"/>
      <c r="AB750" s="10" t="str">
        <f t="shared" si="335"/>
        <v/>
      </c>
      <c r="AC750" s="10" t="str">
        <f>IF($AC$1=No,"",
IF(OR(BG750=FALSE,BH750=FALSE),"",
IF(AND(SUMPRODUCT(--(BI750:BI$1003=TRUE))=0,SUMPRODUCT(--(BJ750:BJ$1003=TRUE))=0),"",Incomplete)))</f>
        <v/>
      </c>
      <c r="AD750" s="10" t="str">
        <f t="shared" si="336"/>
        <v/>
      </c>
      <c r="AE750" s="10"/>
      <c r="AF750" s="10" t="str" cm="1">
        <f t="array" ref="AF750">IF(AF$1=No,"",IF(ISBLANK($A750)=TRUE,"",
IF(SUMPRODUCT(--('Section 11'!$C$4:$C$337=$A750))=0,Incomplete,Complete)))</f>
        <v/>
      </c>
      <c r="AG750" s="10" t="str">
        <f t="shared" si="337"/>
        <v/>
      </c>
      <c r="AH750" s="10" t="str">
        <f t="shared" si="338"/>
        <v/>
      </c>
      <c r="AI750" s="10" t="str">
        <f t="shared" si="339"/>
        <v/>
      </c>
      <c r="AJ750" s="10" t="str">
        <f t="shared" si="340"/>
        <v/>
      </c>
      <c r="AK750" s="10" t="str">
        <f t="shared" si="341"/>
        <v/>
      </c>
      <c r="AL750" s="10" t="str">
        <f t="shared" si="342"/>
        <v/>
      </c>
      <c r="AM750" s="10" t="str">
        <f t="shared" si="343"/>
        <v/>
      </c>
      <c r="AN750" s="10" t="str">
        <f t="shared" si="344"/>
        <v/>
      </c>
      <c r="AO750" s="10" t="str">
        <f t="shared" si="345"/>
        <v/>
      </c>
      <c r="AP750" s="10" t="str">
        <f t="shared" si="346"/>
        <v/>
      </c>
      <c r="AQ750" s="10" t="str">
        <f t="shared" si="347"/>
        <v/>
      </c>
      <c r="AR750" s="10" t="str">
        <f t="shared" si="348"/>
        <v/>
      </c>
      <c r="AS750" s="10" t="str">
        <f t="shared" si="349"/>
        <v/>
      </c>
      <c r="AT750" s="10" t="str">
        <f t="shared" si="350"/>
        <v/>
      </c>
      <c r="AU750" s="10" t="str">
        <f t="shared" si="351"/>
        <v/>
      </c>
      <c r="AV750" s="10" t="str">
        <f t="shared" si="352"/>
        <v/>
      </c>
      <c r="AW750" s="10" t="str">
        <f t="shared" si="353"/>
        <v/>
      </c>
      <c r="AX750" s="10" t="str">
        <f t="shared" si="354"/>
        <v/>
      </c>
      <c r="AY750" s="10" t="str">
        <f t="shared" si="355"/>
        <v/>
      </c>
      <c r="AZ750" s="10" t="str">
        <f t="shared" si="356"/>
        <v/>
      </c>
      <c r="BA750" s="10" t="str">
        <f t="shared" si="357"/>
        <v/>
      </c>
      <c r="BB750" s="10" t="str">
        <f t="shared" si="358"/>
        <v/>
      </c>
      <c r="BC750" s="10" t="str">
        <f t="shared" si="359"/>
        <v/>
      </c>
      <c r="BD750" s="10"/>
      <c r="BE750" s="10" t="str">
        <f t="shared" si="360"/>
        <v/>
      </c>
      <c r="BG750" s="10" t="b">
        <f t="shared" si="363"/>
        <v>1</v>
      </c>
      <c r="BH750" s="10" t="b">
        <f t="shared" si="361"/>
        <v>1</v>
      </c>
      <c r="BI750" s="10" t="b">
        <f t="shared" si="364"/>
        <v>0</v>
      </c>
      <c r="BJ750" s="10" t="b">
        <f t="shared" si="362"/>
        <v>0</v>
      </c>
    </row>
    <row r="751" spans="1:62" x14ac:dyDescent="0.35">
      <c r="A751" s="51"/>
      <c r="B751" s="28"/>
      <c r="C751" s="28" t="s">
        <v>4</v>
      </c>
      <c r="D751" s="28"/>
      <c r="E751" s="28" t="s">
        <v>4</v>
      </c>
      <c r="F751" s="28"/>
      <c r="G751" s="51" t="s">
        <v>4</v>
      </c>
      <c r="H751" s="28"/>
      <c r="I751" s="28" t="s">
        <v>4</v>
      </c>
      <c r="J751" s="28"/>
      <c r="K751" s="28" t="s">
        <v>4</v>
      </c>
      <c r="L751" s="28" t="s">
        <v>454</v>
      </c>
      <c r="M751" s="28"/>
      <c r="N751" s="28"/>
      <c r="O751" s="28" t="s">
        <v>4</v>
      </c>
      <c r="P751" s="51"/>
      <c r="Q751" s="28" t="s">
        <v>4</v>
      </c>
      <c r="R751" s="28"/>
      <c r="S751" s="28" t="s">
        <v>4</v>
      </c>
      <c r="T751" s="28"/>
      <c r="U751" s="28" t="s">
        <v>4</v>
      </c>
      <c r="V751" s="28"/>
      <c r="W751" s="28" t="s">
        <v>4</v>
      </c>
      <c r="X751" s="28"/>
      <c r="Y751" s="28" t="s">
        <v>4</v>
      </c>
      <c r="Z751" s="10" t="str">
        <f>IF(AND('Section 8'!$L$4=No,OR($BG751=FALSE,$BH751=FALSE)),Tab_NotReq,
IF(AND($A751="",$B751="",$D751="",$F751="",$H751="",$J751="",$P751="",$X751="",$AB751="",$AC751=""),"",
IF(COUNTIF($AB751:$BC751,Incomplete)&gt;=1,Incomplete_or_multiple_errors&amp;": "&amp;INDEX($AB$2:$BC$4,1,MATCH(Incomplete,$AB751:$BC751,0)),Complete)))</f>
        <v/>
      </c>
      <c r="AA751" s="27"/>
      <c r="AB751" s="10" t="str">
        <f t="shared" si="335"/>
        <v/>
      </c>
      <c r="AC751" s="10" t="str">
        <f>IF($AC$1=No,"",
IF(OR(BG751=FALSE,BH751=FALSE),"",
IF(AND(SUMPRODUCT(--(BI751:BI$1003=TRUE))=0,SUMPRODUCT(--(BJ751:BJ$1003=TRUE))=0),"",Incomplete)))</f>
        <v/>
      </c>
      <c r="AD751" s="10" t="str">
        <f t="shared" si="336"/>
        <v/>
      </c>
      <c r="AE751" s="10"/>
      <c r="AF751" s="10" t="str" cm="1">
        <f t="array" ref="AF751">IF(AF$1=No,"",IF(ISBLANK($A751)=TRUE,"",
IF(SUMPRODUCT(--('Section 11'!$C$4:$C$337=$A751))=0,Incomplete,Complete)))</f>
        <v/>
      </c>
      <c r="AG751" s="10" t="str">
        <f t="shared" si="337"/>
        <v/>
      </c>
      <c r="AH751" s="10" t="str">
        <f t="shared" si="338"/>
        <v/>
      </c>
      <c r="AI751" s="10" t="str">
        <f t="shared" si="339"/>
        <v/>
      </c>
      <c r="AJ751" s="10" t="str">
        <f t="shared" si="340"/>
        <v/>
      </c>
      <c r="AK751" s="10" t="str">
        <f t="shared" si="341"/>
        <v/>
      </c>
      <c r="AL751" s="10" t="str">
        <f t="shared" si="342"/>
        <v/>
      </c>
      <c r="AM751" s="10" t="str">
        <f t="shared" si="343"/>
        <v/>
      </c>
      <c r="AN751" s="10" t="str">
        <f t="shared" si="344"/>
        <v/>
      </c>
      <c r="AO751" s="10" t="str">
        <f t="shared" si="345"/>
        <v/>
      </c>
      <c r="AP751" s="10" t="str">
        <f t="shared" si="346"/>
        <v/>
      </c>
      <c r="AQ751" s="10" t="str">
        <f t="shared" si="347"/>
        <v/>
      </c>
      <c r="AR751" s="10" t="str">
        <f t="shared" si="348"/>
        <v/>
      </c>
      <c r="AS751" s="10" t="str">
        <f t="shared" si="349"/>
        <v/>
      </c>
      <c r="AT751" s="10" t="str">
        <f t="shared" si="350"/>
        <v/>
      </c>
      <c r="AU751" s="10" t="str">
        <f t="shared" si="351"/>
        <v/>
      </c>
      <c r="AV751" s="10" t="str">
        <f t="shared" si="352"/>
        <v/>
      </c>
      <c r="AW751" s="10" t="str">
        <f t="shared" si="353"/>
        <v/>
      </c>
      <c r="AX751" s="10" t="str">
        <f t="shared" si="354"/>
        <v/>
      </c>
      <c r="AY751" s="10" t="str">
        <f t="shared" si="355"/>
        <v/>
      </c>
      <c r="AZ751" s="10" t="str">
        <f t="shared" si="356"/>
        <v/>
      </c>
      <c r="BA751" s="10" t="str">
        <f t="shared" si="357"/>
        <v/>
      </c>
      <c r="BB751" s="10" t="str">
        <f t="shared" si="358"/>
        <v/>
      </c>
      <c r="BC751" s="10" t="str">
        <f t="shared" si="359"/>
        <v/>
      </c>
      <c r="BD751" s="10"/>
      <c r="BE751" s="10" t="str">
        <f t="shared" si="360"/>
        <v/>
      </c>
      <c r="BG751" s="10" t="b">
        <f t="shared" si="363"/>
        <v>1</v>
      </c>
      <c r="BH751" s="10" t="b">
        <f t="shared" si="361"/>
        <v>1</v>
      </c>
      <c r="BI751" s="10" t="b">
        <f t="shared" si="364"/>
        <v>0</v>
      </c>
      <c r="BJ751" s="10" t="b">
        <f t="shared" si="362"/>
        <v>0</v>
      </c>
    </row>
    <row r="752" spans="1:62" x14ac:dyDescent="0.35">
      <c r="A752" s="51"/>
      <c r="B752" s="28"/>
      <c r="C752" s="28" t="s">
        <v>4</v>
      </c>
      <c r="D752" s="28"/>
      <c r="E752" s="28" t="s">
        <v>4</v>
      </c>
      <c r="F752" s="28"/>
      <c r="G752" s="51" t="s">
        <v>4</v>
      </c>
      <c r="H752" s="28"/>
      <c r="I752" s="28" t="s">
        <v>4</v>
      </c>
      <c r="J752" s="28"/>
      <c r="K752" s="28" t="s">
        <v>4</v>
      </c>
      <c r="L752" s="28" t="s">
        <v>454</v>
      </c>
      <c r="M752" s="28"/>
      <c r="N752" s="28"/>
      <c r="O752" s="28" t="s">
        <v>4</v>
      </c>
      <c r="P752" s="51"/>
      <c r="Q752" s="28" t="s">
        <v>4</v>
      </c>
      <c r="R752" s="28"/>
      <c r="S752" s="28" t="s">
        <v>4</v>
      </c>
      <c r="T752" s="28"/>
      <c r="U752" s="28" t="s">
        <v>4</v>
      </c>
      <c r="V752" s="28"/>
      <c r="W752" s="28" t="s">
        <v>4</v>
      </c>
      <c r="X752" s="28"/>
      <c r="Y752" s="28" t="s">
        <v>4</v>
      </c>
      <c r="Z752" s="10" t="str">
        <f>IF(AND('Section 8'!$L$4=No,OR($BG752=FALSE,$BH752=FALSE)),Tab_NotReq,
IF(AND($A752="",$B752="",$D752="",$F752="",$H752="",$J752="",$P752="",$X752="",$AB752="",$AC752=""),"",
IF(COUNTIF($AB752:$BC752,Incomplete)&gt;=1,Incomplete_or_multiple_errors&amp;": "&amp;INDEX($AB$2:$BC$4,1,MATCH(Incomplete,$AB752:$BC752,0)),Complete)))</f>
        <v/>
      </c>
      <c r="AA752" s="27"/>
      <c r="AB752" s="10" t="str">
        <f t="shared" si="335"/>
        <v/>
      </c>
      <c r="AC752" s="10" t="str">
        <f>IF($AC$1=No,"",
IF(OR(BG752=FALSE,BH752=FALSE),"",
IF(AND(SUMPRODUCT(--(BI752:BI$1003=TRUE))=0,SUMPRODUCT(--(BJ752:BJ$1003=TRUE))=0),"",Incomplete)))</f>
        <v/>
      </c>
      <c r="AD752" s="10" t="str">
        <f t="shared" si="336"/>
        <v/>
      </c>
      <c r="AE752" s="10"/>
      <c r="AF752" s="10" t="str" cm="1">
        <f t="array" ref="AF752">IF(AF$1=No,"",IF(ISBLANK($A752)=TRUE,"",
IF(SUMPRODUCT(--('Section 11'!$C$4:$C$337=$A752))=0,Incomplete,Complete)))</f>
        <v/>
      </c>
      <c r="AG752" s="10" t="str">
        <f t="shared" si="337"/>
        <v/>
      </c>
      <c r="AH752" s="10" t="str">
        <f t="shared" si="338"/>
        <v/>
      </c>
      <c r="AI752" s="10" t="str">
        <f t="shared" si="339"/>
        <v/>
      </c>
      <c r="AJ752" s="10" t="str">
        <f t="shared" si="340"/>
        <v/>
      </c>
      <c r="AK752" s="10" t="str">
        <f t="shared" si="341"/>
        <v/>
      </c>
      <c r="AL752" s="10" t="str">
        <f t="shared" si="342"/>
        <v/>
      </c>
      <c r="AM752" s="10" t="str">
        <f t="shared" si="343"/>
        <v/>
      </c>
      <c r="AN752" s="10" t="str">
        <f t="shared" si="344"/>
        <v/>
      </c>
      <c r="AO752" s="10" t="str">
        <f t="shared" si="345"/>
        <v/>
      </c>
      <c r="AP752" s="10" t="str">
        <f t="shared" si="346"/>
        <v/>
      </c>
      <c r="AQ752" s="10" t="str">
        <f t="shared" si="347"/>
        <v/>
      </c>
      <c r="AR752" s="10" t="str">
        <f t="shared" si="348"/>
        <v/>
      </c>
      <c r="AS752" s="10" t="str">
        <f t="shared" si="349"/>
        <v/>
      </c>
      <c r="AT752" s="10" t="str">
        <f t="shared" si="350"/>
        <v/>
      </c>
      <c r="AU752" s="10" t="str">
        <f t="shared" si="351"/>
        <v/>
      </c>
      <c r="AV752" s="10" t="str">
        <f t="shared" si="352"/>
        <v/>
      </c>
      <c r="AW752" s="10" t="str">
        <f t="shared" si="353"/>
        <v/>
      </c>
      <c r="AX752" s="10" t="str">
        <f t="shared" si="354"/>
        <v/>
      </c>
      <c r="AY752" s="10" t="str">
        <f t="shared" si="355"/>
        <v/>
      </c>
      <c r="AZ752" s="10" t="str">
        <f t="shared" si="356"/>
        <v/>
      </c>
      <c r="BA752" s="10" t="str">
        <f t="shared" si="357"/>
        <v/>
      </c>
      <c r="BB752" s="10" t="str">
        <f t="shared" si="358"/>
        <v/>
      </c>
      <c r="BC752" s="10" t="str">
        <f t="shared" si="359"/>
        <v/>
      </c>
      <c r="BD752" s="10"/>
      <c r="BE752" s="10" t="str">
        <f t="shared" si="360"/>
        <v/>
      </c>
      <c r="BG752" s="10" t="b">
        <f t="shared" si="363"/>
        <v>1</v>
      </c>
      <c r="BH752" s="10" t="b">
        <f t="shared" si="361"/>
        <v>1</v>
      </c>
      <c r="BI752" s="10" t="b">
        <f t="shared" si="364"/>
        <v>0</v>
      </c>
      <c r="BJ752" s="10" t="b">
        <f t="shared" si="362"/>
        <v>0</v>
      </c>
    </row>
    <row r="753" spans="1:62" x14ac:dyDescent="0.35">
      <c r="A753" s="51"/>
      <c r="B753" s="28"/>
      <c r="C753" s="28" t="s">
        <v>4</v>
      </c>
      <c r="D753" s="28"/>
      <c r="E753" s="28" t="s">
        <v>4</v>
      </c>
      <c r="F753" s="28"/>
      <c r="G753" s="51" t="s">
        <v>4</v>
      </c>
      <c r="H753" s="28"/>
      <c r="I753" s="28" t="s">
        <v>4</v>
      </c>
      <c r="J753" s="28"/>
      <c r="K753" s="28" t="s">
        <v>4</v>
      </c>
      <c r="L753" s="28" t="s">
        <v>454</v>
      </c>
      <c r="M753" s="28"/>
      <c r="N753" s="28"/>
      <c r="O753" s="28" t="s">
        <v>4</v>
      </c>
      <c r="P753" s="51"/>
      <c r="Q753" s="28" t="s">
        <v>4</v>
      </c>
      <c r="R753" s="28"/>
      <c r="S753" s="28" t="s">
        <v>4</v>
      </c>
      <c r="T753" s="28"/>
      <c r="U753" s="28" t="s">
        <v>4</v>
      </c>
      <c r="V753" s="28"/>
      <c r="W753" s="28" t="s">
        <v>4</v>
      </c>
      <c r="X753" s="28"/>
      <c r="Y753" s="28" t="s">
        <v>4</v>
      </c>
      <c r="Z753" s="10" t="str">
        <f>IF(AND('Section 8'!$L$4=No,OR($BG753=FALSE,$BH753=FALSE)),Tab_NotReq,
IF(AND($A753="",$B753="",$D753="",$F753="",$H753="",$J753="",$P753="",$X753="",$AB753="",$AC753=""),"",
IF(COUNTIF($AB753:$BC753,Incomplete)&gt;=1,Incomplete_or_multiple_errors&amp;": "&amp;INDEX($AB$2:$BC$4,1,MATCH(Incomplete,$AB753:$BC753,0)),Complete)))</f>
        <v/>
      </c>
      <c r="AA753" s="27"/>
      <c r="AB753" s="10" t="str">
        <f t="shared" si="335"/>
        <v/>
      </c>
      <c r="AC753" s="10" t="str">
        <f>IF($AC$1=No,"",
IF(OR(BG753=FALSE,BH753=FALSE),"",
IF(AND(SUMPRODUCT(--(BI753:BI$1003=TRUE))=0,SUMPRODUCT(--(BJ753:BJ$1003=TRUE))=0),"",Incomplete)))</f>
        <v/>
      </c>
      <c r="AD753" s="10" t="str">
        <f t="shared" si="336"/>
        <v/>
      </c>
      <c r="AE753" s="10"/>
      <c r="AF753" s="10" t="str" cm="1">
        <f t="array" ref="AF753">IF(AF$1=No,"",IF(ISBLANK($A753)=TRUE,"",
IF(SUMPRODUCT(--('Section 11'!$C$4:$C$337=$A753))=0,Incomplete,Complete)))</f>
        <v/>
      </c>
      <c r="AG753" s="10" t="str">
        <f t="shared" si="337"/>
        <v/>
      </c>
      <c r="AH753" s="10" t="str">
        <f t="shared" si="338"/>
        <v/>
      </c>
      <c r="AI753" s="10" t="str">
        <f t="shared" si="339"/>
        <v/>
      </c>
      <c r="AJ753" s="10" t="str">
        <f t="shared" si="340"/>
        <v/>
      </c>
      <c r="AK753" s="10" t="str">
        <f t="shared" si="341"/>
        <v/>
      </c>
      <c r="AL753" s="10" t="str">
        <f t="shared" si="342"/>
        <v/>
      </c>
      <c r="AM753" s="10" t="str">
        <f t="shared" si="343"/>
        <v/>
      </c>
      <c r="AN753" s="10" t="str">
        <f t="shared" si="344"/>
        <v/>
      </c>
      <c r="AO753" s="10" t="str">
        <f t="shared" si="345"/>
        <v/>
      </c>
      <c r="AP753" s="10" t="str">
        <f t="shared" si="346"/>
        <v/>
      </c>
      <c r="AQ753" s="10" t="str">
        <f t="shared" si="347"/>
        <v/>
      </c>
      <c r="AR753" s="10" t="str">
        <f t="shared" si="348"/>
        <v/>
      </c>
      <c r="AS753" s="10" t="str">
        <f t="shared" si="349"/>
        <v/>
      </c>
      <c r="AT753" s="10" t="str">
        <f t="shared" si="350"/>
        <v/>
      </c>
      <c r="AU753" s="10" t="str">
        <f t="shared" si="351"/>
        <v/>
      </c>
      <c r="AV753" s="10" t="str">
        <f t="shared" si="352"/>
        <v/>
      </c>
      <c r="AW753" s="10" t="str">
        <f t="shared" si="353"/>
        <v/>
      </c>
      <c r="AX753" s="10" t="str">
        <f t="shared" si="354"/>
        <v/>
      </c>
      <c r="AY753" s="10" t="str">
        <f t="shared" si="355"/>
        <v/>
      </c>
      <c r="AZ753" s="10" t="str">
        <f t="shared" si="356"/>
        <v/>
      </c>
      <c r="BA753" s="10" t="str">
        <f t="shared" si="357"/>
        <v/>
      </c>
      <c r="BB753" s="10" t="str">
        <f t="shared" si="358"/>
        <v/>
      </c>
      <c r="BC753" s="10" t="str">
        <f t="shared" si="359"/>
        <v/>
      </c>
      <c r="BD753" s="10"/>
      <c r="BE753" s="10" t="str">
        <f t="shared" si="360"/>
        <v/>
      </c>
      <c r="BG753" s="10" t="b">
        <f t="shared" si="363"/>
        <v>1</v>
      </c>
      <c r="BH753" s="10" t="b">
        <f t="shared" si="361"/>
        <v>1</v>
      </c>
      <c r="BI753" s="10" t="b">
        <f t="shared" si="364"/>
        <v>0</v>
      </c>
      <c r="BJ753" s="10" t="b">
        <f t="shared" si="362"/>
        <v>0</v>
      </c>
    </row>
    <row r="754" spans="1:62" x14ac:dyDescent="0.35">
      <c r="A754" s="51"/>
      <c r="B754" s="28"/>
      <c r="C754" s="28" t="s">
        <v>4</v>
      </c>
      <c r="D754" s="28"/>
      <c r="E754" s="28" t="s">
        <v>4</v>
      </c>
      <c r="F754" s="28"/>
      <c r="G754" s="51" t="s">
        <v>4</v>
      </c>
      <c r="H754" s="28"/>
      <c r="I754" s="28" t="s">
        <v>4</v>
      </c>
      <c r="J754" s="28"/>
      <c r="K754" s="28" t="s">
        <v>4</v>
      </c>
      <c r="L754" s="28" t="s">
        <v>454</v>
      </c>
      <c r="M754" s="28"/>
      <c r="N754" s="28"/>
      <c r="O754" s="28" t="s">
        <v>4</v>
      </c>
      <c r="P754" s="51"/>
      <c r="Q754" s="28" t="s">
        <v>4</v>
      </c>
      <c r="R754" s="28"/>
      <c r="S754" s="28" t="s">
        <v>4</v>
      </c>
      <c r="T754" s="28"/>
      <c r="U754" s="28" t="s">
        <v>4</v>
      </c>
      <c r="V754" s="28"/>
      <c r="W754" s="28" t="s">
        <v>4</v>
      </c>
      <c r="X754" s="28"/>
      <c r="Y754" s="28" t="s">
        <v>4</v>
      </c>
      <c r="Z754" s="10" t="str">
        <f>IF(AND('Section 8'!$L$4=No,OR($BG754=FALSE,$BH754=FALSE)),Tab_NotReq,
IF(AND($A754="",$B754="",$D754="",$F754="",$H754="",$J754="",$P754="",$X754="",$AB754="",$AC754=""),"",
IF(COUNTIF($AB754:$BC754,Incomplete)&gt;=1,Incomplete_or_multiple_errors&amp;": "&amp;INDEX($AB$2:$BC$4,1,MATCH(Incomplete,$AB754:$BC754,0)),Complete)))</f>
        <v/>
      </c>
      <c r="AA754" s="27"/>
      <c r="AB754" s="10" t="str">
        <f t="shared" si="335"/>
        <v/>
      </c>
      <c r="AC754" s="10" t="str">
        <f>IF($AC$1=No,"",
IF(OR(BG754=FALSE,BH754=FALSE),"",
IF(AND(SUMPRODUCT(--(BI754:BI$1003=TRUE))=0,SUMPRODUCT(--(BJ754:BJ$1003=TRUE))=0),"",Incomplete)))</f>
        <v/>
      </c>
      <c r="AD754" s="10" t="str">
        <f t="shared" si="336"/>
        <v/>
      </c>
      <c r="AE754" s="10"/>
      <c r="AF754" s="10" t="str" cm="1">
        <f t="array" ref="AF754">IF(AF$1=No,"",IF(ISBLANK($A754)=TRUE,"",
IF(SUMPRODUCT(--('Section 11'!$C$4:$C$337=$A754))=0,Incomplete,Complete)))</f>
        <v/>
      </c>
      <c r="AG754" s="10" t="str">
        <f t="shared" si="337"/>
        <v/>
      </c>
      <c r="AH754" s="10" t="str">
        <f t="shared" si="338"/>
        <v/>
      </c>
      <c r="AI754" s="10" t="str">
        <f t="shared" si="339"/>
        <v/>
      </c>
      <c r="AJ754" s="10" t="str">
        <f t="shared" si="340"/>
        <v/>
      </c>
      <c r="AK754" s="10" t="str">
        <f t="shared" si="341"/>
        <v/>
      </c>
      <c r="AL754" s="10" t="str">
        <f t="shared" si="342"/>
        <v/>
      </c>
      <c r="AM754" s="10" t="str">
        <f t="shared" si="343"/>
        <v/>
      </c>
      <c r="AN754" s="10" t="str">
        <f t="shared" si="344"/>
        <v/>
      </c>
      <c r="AO754" s="10" t="str">
        <f t="shared" si="345"/>
        <v/>
      </c>
      <c r="AP754" s="10" t="str">
        <f t="shared" si="346"/>
        <v/>
      </c>
      <c r="AQ754" s="10" t="str">
        <f t="shared" si="347"/>
        <v/>
      </c>
      <c r="AR754" s="10" t="str">
        <f t="shared" si="348"/>
        <v/>
      </c>
      <c r="AS754" s="10" t="str">
        <f t="shared" si="349"/>
        <v/>
      </c>
      <c r="AT754" s="10" t="str">
        <f t="shared" si="350"/>
        <v/>
      </c>
      <c r="AU754" s="10" t="str">
        <f t="shared" si="351"/>
        <v/>
      </c>
      <c r="AV754" s="10" t="str">
        <f t="shared" si="352"/>
        <v/>
      </c>
      <c r="AW754" s="10" t="str">
        <f t="shared" si="353"/>
        <v/>
      </c>
      <c r="AX754" s="10" t="str">
        <f t="shared" si="354"/>
        <v/>
      </c>
      <c r="AY754" s="10" t="str">
        <f t="shared" si="355"/>
        <v/>
      </c>
      <c r="AZ754" s="10" t="str">
        <f t="shared" si="356"/>
        <v/>
      </c>
      <c r="BA754" s="10" t="str">
        <f t="shared" si="357"/>
        <v/>
      </c>
      <c r="BB754" s="10" t="str">
        <f t="shared" si="358"/>
        <v/>
      </c>
      <c r="BC754" s="10" t="str">
        <f t="shared" si="359"/>
        <v/>
      </c>
      <c r="BD754" s="10"/>
      <c r="BE754" s="10" t="str">
        <f t="shared" si="360"/>
        <v/>
      </c>
      <c r="BG754" s="10" t="b">
        <f t="shared" si="363"/>
        <v>1</v>
      </c>
      <c r="BH754" s="10" t="b">
        <f t="shared" si="361"/>
        <v>1</v>
      </c>
      <c r="BI754" s="10" t="b">
        <f t="shared" si="364"/>
        <v>0</v>
      </c>
      <c r="BJ754" s="10" t="b">
        <f t="shared" si="362"/>
        <v>0</v>
      </c>
    </row>
    <row r="755" spans="1:62" x14ac:dyDescent="0.35">
      <c r="A755" s="51"/>
      <c r="B755" s="28"/>
      <c r="C755" s="28" t="s">
        <v>4</v>
      </c>
      <c r="D755" s="28"/>
      <c r="E755" s="28" t="s">
        <v>4</v>
      </c>
      <c r="F755" s="28"/>
      <c r="G755" s="51" t="s">
        <v>4</v>
      </c>
      <c r="H755" s="28"/>
      <c r="I755" s="28" t="s">
        <v>4</v>
      </c>
      <c r="J755" s="28"/>
      <c r="K755" s="28" t="s">
        <v>4</v>
      </c>
      <c r="L755" s="28" t="s">
        <v>454</v>
      </c>
      <c r="M755" s="28"/>
      <c r="N755" s="28"/>
      <c r="O755" s="28" t="s">
        <v>4</v>
      </c>
      <c r="P755" s="51"/>
      <c r="Q755" s="28" t="s">
        <v>4</v>
      </c>
      <c r="R755" s="28"/>
      <c r="S755" s="28" t="s">
        <v>4</v>
      </c>
      <c r="T755" s="28"/>
      <c r="U755" s="28" t="s">
        <v>4</v>
      </c>
      <c r="V755" s="28"/>
      <c r="W755" s="28" t="s">
        <v>4</v>
      </c>
      <c r="X755" s="28"/>
      <c r="Y755" s="28" t="s">
        <v>4</v>
      </c>
      <c r="Z755" s="10" t="str">
        <f>IF(AND('Section 8'!$L$4=No,OR($BG755=FALSE,$BH755=FALSE)),Tab_NotReq,
IF(AND($A755="",$B755="",$D755="",$F755="",$H755="",$J755="",$P755="",$X755="",$AB755="",$AC755=""),"",
IF(COUNTIF($AB755:$BC755,Incomplete)&gt;=1,Incomplete_or_multiple_errors&amp;": "&amp;INDEX($AB$2:$BC$4,1,MATCH(Incomplete,$AB755:$BC755,0)),Complete)))</f>
        <v/>
      </c>
      <c r="AA755" s="27"/>
      <c r="AB755" s="10" t="str">
        <f t="shared" si="335"/>
        <v/>
      </c>
      <c r="AC755" s="10" t="str">
        <f>IF($AC$1=No,"",
IF(OR(BG755=FALSE,BH755=FALSE),"",
IF(AND(SUMPRODUCT(--(BI755:BI$1003=TRUE))=0,SUMPRODUCT(--(BJ755:BJ$1003=TRUE))=0),"",Incomplete)))</f>
        <v/>
      </c>
      <c r="AD755" s="10" t="str">
        <f t="shared" si="336"/>
        <v/>
      </c>
      <c r="AE755" s="10"/>
      <c r="AF755" s="10" t="str" cm="1">
        <f t="array" ref="AF755">IF(AF$1=No,"",IF(ISBLANK($A755)=TRUE,"",
IF(SUMPRODUCT(--('Section 11'!$C$4:$C$337=$A755))=0,Incomplete,Complete)))</f>
        <v/>
      </c>
      <c r="AG755" s="10" t="str">
        <f t="shared" si="337"/>
        <v/>
      </c>
      <c r="AH755" s="10" t="str">
        <f t="shared" si="338"/>
        <v/>
      </c>
      <c r="AI755" s="10" t="str">
        <f t="shared" si="339"/>
        <v/>
      </c>
      <c r="AJ755" s="10" t="str">
        <f t="shared" si="340"/>
        <v/>
      </c>
      <c r="AK755" s="10" t="str">
        <f t="shared" si="341"/>
        <v/>
      </c>
      <c r="AL755" s="10" t="str">
        <f t="shared" si="342"/>
        <v/>
      </c>
      <c r="AM755" s="10" t="str">
        <f t="shared" si="343"/>
        <v/>
      </c>
      <c r="AN755" s="10" t="str">
        <f t="shared" si="344"/>
        <v/>
      </c>
      <c r="AO755" s="10" t="str">
        <f t="shared" si="345"/>
        <v/>
      </c>
      <c r="AP755" s="10" t="str">
        <f t="shared" si="346"/>
        <v/>
      </c>
      <c r="AQ755" s="10" t="str">
        <f t="shared" si="347"/>
        <v/>
      </c>
      <c r="AR755" s="10" t="str">
        <f t="shared" si="348"/>
        <v/>
      </c>
      <c r="AS755" s="10" t="str">
        <f t="shared" si="349"/>
        <v/>
      </c>
      <c r="AT755" s="10" t="str">
        <f t="shared" si="350"/>
        <v/>
      </c>
      <c r="AU755" s="10" t="str">
        <f t="shared" si="351"/>
        <v/>
      </c>
      <c r="AV755" s="10" t="str">
        <f t="shared" si="352"/>
        <v/>
      </c>
      <c r="AW755" s="10" t="str">
        <f t="shared" si="353"/>
        <v/>
      </c>
      <c r="AX755" s="10" t="str">
        <f t="shared" si="354"/>
        <v/>
      </c>
      <c r="AY755" s="10" t="str">
        <f t="shared" si="355"/>
        <v/>
      </c>
      <c r="AZ755" s="10" t="str">
        <f t="shared" si="356"/>
        <v/>
      </c>
      <c r="BA755" s="10" t="str">
        <f t="shared" si="357"/>
        <v/>
      </c>
      <c r="BB755" s="10" t="str">
        <f t="shared" si="358"/>
        <v/>
      </c>
      <c r="BC755" s="10" t="str">
        <f t="shared" si="359"/>
        <v/>
      </c>
      <c r="BD755" s="10"/>
      <c r="BE755" s="10" t="str">
        <f t="shared" si="360"/>
        <v/>
      </c>
      <c r="BG755" s="10" t="b">
        <f t="shared" si="363"/>
        <v>1</v>
      </c>
      <c r="BH755" s="10" t="b">
        <f t="shared" si="361"/>
        <v>1</v>
      </c>
      <c r="BI755" s="10" t="b">
        <f t="shared" si="364"/>
        <v>0</v>
      </c>
      <c r="BJ755" s="10" t="b">
        <f t="shared" si="362"/>
        <v>0</v>
      </c>
    </row>
    <row r="756" spans="1:62" x14ac:dyDescent="0.35">
      <c r="A756" s="51"/>
      <c r="B756" s="28"/>
      <c r="C756" s="28" t="s">
        <v>4</v>
      </c>
      <c r="D756" s="28"/>
      <c r="E756" s="28" t="s">
        <v>4</v>
      </c>
      <c r="F756" s="28"/>
      <c r="G756" s="51" t="s">
        <v>4</v>
      </c>
      <c r="H756" s="28"/>
      <c r="I756" s="28" t="s">
        <v>4</v>
      </c>
      <c r="J756" s="28"/>
      <c r="K756" s="28" t="s">
        <v>4</v>
      </c>
      <c r="L756" s="28" t="s">
        <v>454</v>
      </c>
      <c r="M756" s="28"/>
      <c r="N756" s="28"/>
      <c r="O756" s="28" t="s">
        <v>4</v>
      </c>
      <c r="P756" s="51"/>
      <c r="Q756" s="28" t="s">
        <v>4</v>
      </c>
      <c r="R756" s="28"/>
      <c r="S756" s="28" t="s">
        <v>4</v>
      </c>
      <c r="T756" s="28"/>
      <c r="U756" s="28" t="s">
        <v>4</v>
      </c>
      <c r="V756" s="28"/>
      <c r="W756" s="28" t="s">
        <v>4</v>
      </c>
      <c r="X756" s="28"/>
      <c r="Y756" s="28" t="s">
        <v>4</v>
      </c>
      <c r="Z756" s="10" t="str">
        <f>IF(AND('Section 8'!$L$4=No,OR($BG756=FALSE,$BH756=FALSE)),Tab_NotReq,
IF(AND($A756="",$B756="",$D756="",$F756="",$H756="",$J756="",$P756="",$X756="",$AB756="",$AC756=""),"",
IF(COUNTIF($AB756:$BC756,Incomplete)&gt;=1,Incomplete_or_multiple_errors&amp;": "&amp;INDEX($AB$2:$BC$4,1,MATCH(Incomplete,$AB756:$BC756,0)),Complete)))</f>
        <v/>
      </c>
      <c r="AA756" s="27"/>
      <c r="AB756" s="10" t="str">
        <f t="shared" si="335"/>
        <v/>
      </c>
      <c r="AC756" s="10" t="str">
        <f>IF($AC$1=No,"",
IF(OR(BG756=FALSE,BH756=FALSE),"",
IF(AND(SUMPRODUCT(--(BI756:BI$1003=TRUE))=0,SUMPRODUCT(--(BJ756:BJ$1003=TRUE))=0),"",Incomplete)))</f>
        <v/>
      </c>
      <c r="AD756" s="10" t="str">
        <f t="shared" si="336"/>
        <v/>
      </c>
      <c r="AE756" s="10"/>
      <c r="AF756" s="10" t="str" cm="1">
        <f t="array" ref="AF756">IF(AF$1=No,"",IF(ISBLANK($A756)=TRUE,"",
IF(SUMPRODUCT(--('Section 11'!$C$4:$C$337=$A756))=0,Incomplete,Complete)))</f>
        <v/>
      </c>
      <c r="AG756" s="10" t="str">
        <f t="shared" si="337"/>
        <v/>
      </c>
      <c r="AH756" s="10" t="str">
        <f t="shared" si="338"/>
        <v/>
      </c>
      <c r="AI756" s="10" t="str">
        <f t="shared" si="339"/>
        <v/>
      </c>
      <c r="AJ756" s="10" t="str">
        <f t="shared" si="340"/>
        <v/>
      </c>
      <c r="AK756" s="10" t="str">
        <f t="shared" si="341"/>
        <v/>
      </c>
      <c r="AL756" s="10" t="str">
        <f t="shared" si="342"/>
        <v/>
      </c>
      <c r="AM756" s="10" t="str">
        <f t="shared" si="343"/>
        <v/>
      </c>
      <c r="AN756" s="10" t="str">
        <f t="shared" si="344"/>
        <v/>
      </c>
      <c r="AO756" s="10" t="str">
        <f t="shared" si="345"/>
        <v/>
      </c>
      <c r="AP756" s="10" t="str">
        <f t="shared" si="346"/>
        <v/>
      </c>
      <c r="AQ756" s="10" t="str">
        <f t="shared" si="347"/>
        <v/>
      </c>
      <c r="AR756" s="10" t="str">
        <f t="shared" si="348"/>
        <v/>
      </c>
      <c r="AS756" s="10" t="str">
        <f t="shared" si="349"/>
        <v/>
      </c>
      <c r="AT756" s="10" t="str">
        <f t="shared" si="350"/>
        <v/>
      </c>
      <c r="AU756" s="10" t="str">
        <f t="shared" si="351"/>
        <v/>
      </c>
      <c r="AV756" s="10" t="str">
        <f t="shared" si="352"/>
        <v/>
      </c>
      <c r="AW756" s="10" t="str">
        <f t="shared" si="353"/>
        <v/>
      </c>
      <c r="AX756" s="10" t="str">
        <f t="shared" si="354"/>
        <v/>
      </c>
      <c r="AY756" s="10" t="str">
        <f t="shared" si="355"/>
        <v/>
      </c>
      <c r="AZ756" s="10" t="str">
        <f t="shared" si="356"/>
        <v/>
      </c>
      <c r="BA756" s="10" t="str">
        <f t="shared" si="357"/>
        <v/>
      </c>
      <c r="BB756" s="10" t="str">
        <f t="shared" si="358"/>
        <v/>
      </c>
      <c r="BC756" s="10" t="str">
        <f t="shared" si="359"/>
        <v/>
      </c>
      <c r="BD756" s="10"/>
      <c r="BE756" s="10" t="str">
        <f t="shared" si="360"/>
        <v/>
      </c>
      <c r="BG756" s="10" t="b">
        <f t="shared" si="363"/>
        <v>1</v>
      </c>
      <c r="BH756" s="10" t="b">
        <f t="shared" si="361"/>
        <v>1</v>
      </c>
      <c r="BI756" s="10" t="b">
        <f t="shared" si="364"/>
        <v>0</v>
      </c>
      <c r="BJ756" s="10" t="b">
        <f t="shared" si="362"/>
        <v>0</v>
      </c>
    </row>
    <row r="757" spans="1:62" x14ac:dyDescent="0.35">
      <c r="A757" s="51"/>
      <c r="B757" s="28"/>
      <c r="C757" s="28" t="s">
        <v>4</v>
      </c>
      <c r="D757" s="28"/>
      <c r="E757" s="28" t="s">
        <v>4</v>
      </c>
      <c r="F757" s="28"/>
      <c r="G757" s="51" t="s">
        <v>4</v>
      </c>
      <c r="H757" s="28"/>
      <c r="I757" s="28" t="s">
        <v>4</v>
      </c>
      <c r="J757" s="28"/>
      <c r="K757" s="28" t="s">
        <v>4</v>
      </c>
      <c r="L757" s="28" t="s">
        <v>454</v>
      </c>
      <c r="M757" s="28"/>
      <c r="N757" s="28"/>
      <c r="O757" s="28" t="s">
        <v>4</v>
      </c>
      <c r="P757" s="51"/>
      <c r="Q757" s="28" t="s">
        <v>4</v>
      </c>
      <c r="R757" s="28"/>
      <c r="S757" s="28" t="s">
        <v>4</v>
      </c>
      <c r="T757" s="28"/>
      <c r="U757" s="28" t="s">
        <v>4</v>
      </c>
      <c r="V757" s="28"/>
      <c r="W757" s="28" t="s">
        <v>4</v>
      </c>
      <c r="X757" s="28"/>
      <c r="Y757" s="28" t="s">
        <v>4</v>
      </c>
      <c r="Z757" s="10" t="str">
        <f>IF(AND('Section 8'!$L$4=No,OR($BG757=FALSE,$BH757=FALSE)),Tab_NotReq,
IF(AND($A757="",$B757="",$D757="",$F757="",$H757="",$J757="",$P757="",$X757="",$AB757="",$AC757=""),"",
IF(COUNTIF($AB757:$BC757,Incomplete)&gt;=1,Incomplete_or_multiple_errors&amp;": "&amp;INDEX($AB$2:$BC$4,1,MATCH(Incomplete,$AB757:$BC757,0)),Complete)))</f>
        <v/>
      </c>
      <c r="AA757" s="27"/>
      <c r="AB757" s="10" t="str">
        <f t="shared" si="335"/>
        <v/>
      </c>
      <c r="AC757" s="10" t="str">
        <f>IF($AC$1=No,"",
IF(OR(BG757=FALSE,BH757=FALSE),"",
IF(AND(SUMPRODUCT(--(BI757:BI$1003=TRUE))=0,SUMPRODUCT(--(BJ757:BJ$1003=TRUE))=0),"",Incomplete)))</f>
        <v/>
      </c>
      <c r="AD757" s="10" t="str">
        <f t="shared" si="336"/>
        <v/>
      </c>
      <c r="AE757" s="10"/>
      <c r="AF757" s="10" t="str" cm="1">
        <f t="array" ref="AF757">IF(AF$1=No,"",IF(ISBLANK($A757)=TRUE,"",
IF(SUMPRODUCT(--('Section 11'!$C$4:$C$337=$A757))=0,Incomplete,Complete)))</f>
        <v/>
      </c>
      <c r="AG757" s="10" t="str">
        <f t="shared" si="337"/>
        <v/>
      </c>
      <c r="AH757" s="10" t="str">
        <f t="shared" si="338"/>
        <v/>
      </c>
      <c r="AI757" s="10" t="str">
        <f t="shared" si="339"/>
        <v/>
      </c>
      <c r="AJ757" s="10" t="str">
        <f t="shared" si="340"/>
        <v/>
      </c>
      <c r="AK757" s="10" t="str">
        <f t="shared" si="341"/>
        <v/>
      </c>
      <c r="AL757" s="10" t="str">
        <f t="shared" si="342"/>
        <v/>
      </c>
      <c r="AM757" s="10" t="str">
        <f t="shared" si="343"/>
        <v/>
      </c>
      <c r="AN757" s="10" t="str">
        <f t="shared" si="344"/>
        <v/>
      </c>
      <c r="AO757" s="10" t="str">
        <f t="shared" si="345"/>
        <v/>
      </c>
      <c r="AP757" s="10" t="str">
        <f t="shared" si="346"/>
        <v/>
      </c>
      <c r="AQ757" s="10" t="str">
        <f t="shared" si="347"/>
        <v/>
      </c>
      <c r="AR757" s="10" t="str">
        <f t="shared" si="348"/>
        <v/>
      </c>
      <c r="AS757" s="10" t="str">
        <f t="shared" si="349"/>
        <v/>
      </c>
      <c r="AT757" s="10" t="str">
        <f t="shared" si="350"/>
        <v/>
      </c>
      <c r="AU757" s="10" t="str">
        <f t="shared" si="351"/>
        <v/>
      </c>
      <c r="AV757" s="10" t="str">
        <f t="shared" si="352"/>
        <v/>
      </c>
      <c r="AW757" s="10" t="str">
        <f t="shared" si="353"/>
        <v/>
      </c>
      <c r="AX757" s="10" t="str">
        <f t="shared" si="354"/>
        <v/>
      </c>
      <c r="AY757" s="10" t="str">
        <f t="shared" si="355"/>
        <v/>
      </c>
      <c r="AZ757" s="10" t="str">
        <f t="shared" si="356"/>
        <v/>
      </c>
      <c r="BA757" s="10" t="str">
        <f t="shared" si="357"/>
        <v/>
      </c>
      <c r="BB757" s="10" t="str">
        <f t="shared" si="358"/>
        <v/>
      </c>
      <c r="BC757" s="10" t="str">
        <f t="shared" si="359"/>
        <v/>
      </c>
      <c r="BD757" s="10"/>
      <c r="BE757" s="10" t="str">
        <f t="shared" si="360"/>
        <v/>
      </c>
      <c r="BG757" s="10" t="b">
        <f t="shared" si="363"/>
        <v>1</v>
      </c>
      <c r="BH757" s="10" t="b">
        <f t="shared" si="361"/>
        <v>1</v>
      </c>
      <c r="BI757" s="10" t="b">
        <f t="shared" si="364"/>
        <v>0</v>
      </c>
      <c r="BJ757" s="10" t="b">
        <f t="shared" si="362"/>
        <v>0</v>
      </c>
    </row>
    <row r="758" spans="1:62" x14ac:dyDescent="0.35">
      <c r="A758" s="51"/>
      <c r="B758" s="28"/>
      <c r="C758" s="28" t="s">
        <v>4</v>
      </c>
      <c r="D758" s="28"/>
      <c r="E758" s="28" t="s">
        <v>4</v>
      </c>
      <c r="F758" s="28"/>
      <c r="G758" s="51" t="s">
        <v>4</v>
      </c>
      <c r="H758" s="28"/>
      <c r="I758" s="28" t="s">
        <v>4</v>
      </c>
      <c r="J758" s="28"/>
      <c r="K758" s="28" t="s">
        <v>4</v>
      </c>
      <c r="L758" s="28" t="s">
        <v>454</v>
      </c>
      <c r="M758" s="28"/>
      <c r="N758" s="28"/>
      <c r="O758" s="28" t="s">
        <v>4</v>
      </c>
      <c r="P758" s="51"/>
      <c r="Q758" s="28" t="s">
        <v>4</v>
      </c>
      <c r="R758" s="28"/>
      <c r="S758" s="28" t="s">
        <v>4</v>
      </c>
      <c r="T758" s="28"/>
      <c r="U758" s="28" t="s">
        <v>4</v>
      </c>
      <c r="V758" s="28"/>
      <c r="W758" s="28" t="s">
        <v>4</v>
      </c>
      <c r="X758" s="28"/>
      <c r="Y758" s="28" t="s">
        <v>4</v>
      </c>
      <c r="Z758" s="10" t="str">
        <f>IF(AND('Section 8'!$L$4=No,OR($BG758=FALSE,$BH758=FALSE)),Tab_NotReq,
IF(AND($A758="",$B758="",$D758="",$F758="",$H758="",$J758="",$P758="",$X758="",$AB758="",$AC758=""),"",
IF(COUNTIF($AB758:$BC758,Incomplete)&gt;=1,Incomplete_or_multiple_errors&amp;": "&amp;INDEX($AB$2:$BC$4,1,MATCH(Incomplete,$AB758:$BC758,0)),Complete)))</f>
        <v/>
      </c>
      <c r="AA758" s="27"/>
      <c r="AB758" s="10" t="str">
        <f t="shared" si="335"/>
        <v/>
      </c>
      <c r="AC758" s="10" t="str">
        <f>IF($AC$1=No,"",
IF(OR(BG758=FALSE,BH758=FALSE),"",
IF(AND(SUMPRODUCT(--(BI758:BI$1003=TRUE))=0,SUMPRODUCT(--(BJ758:BJ$1003=TRUE))=0),"",Incomplete)))</f>
        <v/>
      </c>
      <c r="AD758" s="10" t="str">
        <f t="shared" si="336"/>
        <v/>
      </c>
      <c r="AE758" s="10"/>
      <c r="AF758" s="10" t="str" cm="1">
        <f t="array" ref="AF758">IF(AF$1=No,"",IF(ISBLANK($A758)=TRUE,"",
IF(SUMPRODUCT(--('Section 11'!$C$4:$C$337=$A758))=0,Incomplete,Complete)))</f>
        <v/>
      </c>
      <c r="AG758" s="10" t="str">
        <f t="shared" si="337"/>
        <v/>
      </c>
      <c r="AH758" s="10" t="str">
        <f t="shared" si="338"/>
        <v/>
      </c>
      <c r="AI758" s="10" t="str">
        <f t="shared" si="339"/>
        <v/>
      </c>
      <c r="AJ758" s="10" t="str">
        <f t="shared" si="340"/>
        <v/>
      </c>
      <c r="AK758" s="10" t="str">
        <f t="shared" si="341"/>
        <v/>
      </c>
      <c r="AL758" s="10" t="str">
        <f t="shared" si="342"/>
        <v/>
      </c>
      <c r="AM758" s="10" t="str">
        <f t="shared" si="343"/>
        <v/>
      </c>
      <c r="AN758" s="10" t="str">
        <f t="shared" si="344"/>
        <v/>
      </c>
      <c r="AO758" s="10" t="str">
        <f t="shared" si="345"/>
        <v/>
      </c>
      <c r="AP758" s="10" t="str">
        <f t="shared" si="346"/>
        <v/>
      </c>
      <c r="AQ758" s="10" t="str">
        <f t="shared" si="347"/>
        <v/>
      </c>
      <c r="AR758" s="10" t="str">
        <f t="shared" si="348"/>
        <v/>
      </c>
      <c r="AS758" s="10" t="str">
        <f t="shared" si="349"/>
        <v/>
      </c>
      <c r="AT758" s="10" t="str">
        <f t="shared" si="350"/>
        <v/>
      </c>
      <c r="AU758" s="10" t="str">
        <f t="shared" si="351"/>
        <v/>
      </c>
      <c r="AV758" s="10" t="str">
        <f t="shared" si="352"/>
        <v/>
      </c>
      <c r="AW758" s="10" t="str">
        <f t="shared" si="353"/>
        <v/>
      </c>
      <c r="AX758" s="10" t="str">
        <f t="shared" si="354"/>
        <v/>
      </c>
      <c r="AY758" s="10" t="str">
        <f t="shared" si="355"/>
        <v/>
      </c>
      <c r="AZ758" s="10" t="str">
        <f t="shared" si="356"/>
        <v/>
      </c>
      <c r="BA758" s="10" t="str">
        <f t="shared" si="357"/>
        <v/>
      </c>
      <c r="BB758" s="10" t="str">
        <f t="shared" si="358"/>
        <v/>
      </c>
      <c r="BC758" s="10" t="str">
        <f t="shared" si="359"/>
        <v/>
      </c>
      <c r="BD758" s="10"/>
      <c r="BE758" s="10" t="str">
        <f t="shared" si="360"/>
        <v/>
      </c>
      <c r="BG758" s="10" t="b">
        <f t="shared" si="363"/>
        <v>1</v>
      </c>
      <c r="BH758" s="10" t="b">
        <f t="shared" si="361"/>
        <v>1</v>
      </c>
      <c r="BI758" s="10" t="b">
        <f t="shared" si="364"/>
        <v>0</v>
      </c>
      <c r="BJ758" s="10" t="b">
        <f t="shared" si="362"/>
        <v>0</v>
      </c>
    </row>
    <row r="759" spans="1:62" x14ac:dyDescent="0.35">
      <c r="A759" s="51"/>
      <c r="B759" s="28"/>
      <c r="C759" s="28" t="s">
        <v>4</v>
      </c>
      <c r="D759" s="28"/>
      <c r="E759" s="28" t="s">
        <v>4</v>
      </c>
      <c r="F759" s="51"/>
      <c r="G759" s="51" t="s">
        <v>4</v>
      </c>
      <c r="H759" s="28"/>
      <c r="I759" s="28" t="s">
        <v>4</v>
      </c>
      <c r="J759" s="28"/>
      <c r="K759" s="28" t="s">
        <v>4</v>
      </c>
      <c r="L759" s="28" t="s">
        <v>454</v>
      </c>
      <c r="M759" s="28"/>
      <c r="N759" s="28"/>
      <c r="O759" s="28" t="s">
        <v>4</v>
      </c>
      <c r="P759" s="51"/>
      <c r="Q759" s="28" t="s">
        <v>4</v>
      </c>
      <c r="R759" s="28"/>
      <c r="S759" s="28" t="s">
        <v>4</v>
      </c>
      <c r="T759" s="28"/>
      <c r="U759" s="28" t="s">
        <v>4</v>
      </c>
      <c r="V759" s="28"/>
      <c r="W759" s="28" t="s">
        <v>4</v>
      </c>
      <c r="X759" s="28"/>
      <c r="Y759" s="28" t="s">
        <v>4</v>
      </c>
      <c r="Z759" s="10" t="str">
        <f>IF(AND('Section 8'!$L$4=No,OR($BG759=FALSE,$BH759=FALSE)),Tab_NotReq,
IF(AND($A759="",$B759="",$D759="",$F759="",$H759="",$J759="",$P759="",$X759="",$AB759="",$AC759=""),"",
IF(COUNTIF($AB759:$BC759,Incomplete)&gt;=1,Incomplete_or_multiple_errors&amp;": "&amp;INDEX($AB$2:$BC$4,1,MATCH(Incomplete,$AB759:$BC759,0)),Complete)))</f>
        <v/>
      </c>
      <c r="AA759" s="27"/>
      <c r="AB759" s="10" t="str">
        <f t="shared" si="335"/>
        <v/>
      </c>
      <c r="AC759" s="10" t="str">
        <f>IF($AC$1=No,"",
IF(OR(BG759=FALSE,BH759=FALSE),"",
IF(AND(SUMPRODUCT(--(BI759:BI$1003=TRUE))=0,SUMPRODUCT(--(BJ759:BJ$1003=TRUE))=0),"",Incomplete)))</f>
        <v/>
      </c>
      <c r="AD759" s="10" t="str">
        <f t="shared" si="336"/>
        <v/>
      </c>
      <c r="AE759" s="10"/>
      <c r="AF759" s="10" t="str" cm="1">
        <f t="array" ref="AF759">IF(AF$1=No,"",IF(ISBLANK($A759)=TRUE,"",
IF(SUMPRODUCT(--('Section 11'!$C$4:$C$337=$A759))=0,Incomplete,Complete)))</f>
        <v/>
      </c>
      <c r="AG759" s="10" t="str">
        <f t="shared" si="337"/>
        <v/>
      </c>
      <c r="AH759" s="10" t="str">
        <f t="shared" si="338"/>
        <v/>
      </c>
      <c r="AI759" s="10" t="str">
        <f t="shared" si="339"/>
        <v/>
      </c>
      <c r="AJ759" s="10" t="str">
        <f t="shared" si="340"/>
        <v/>
      </c>
      <c r="AK759" s="10" t="str">
        <f t="shared" si="341"/>
        <v/>
      </c>
      <c r="AL759" s="10" t="str">
        <f t="shared" si="342"/>
        <v/>
      </c>
      <c r="AM759" s="10" t="str">
        <f t="shared" si="343"/>
        <v/>
      </c>
      <c r="AN759" s="10" t="str">
        <f t="shared" si="344"/>
        <v/>
      </c>
      <c r="AO759" s="10" t="str">
        <f t="shared" si="345"/>
        <v/>
      </c>
      <c r="AP759" s="10" t="str">
        <f t="shared" si="346"/>
        <v/>
      </c>
      <c r="AQ759" s="10" t="str">
        <f t="shared" si="347"/>
        <v/>
      </c>
      <c r="AR759" s="10" t="str">
        <f t="shared" si="348"/>
        <v/>
      </c>
      <c r="AS759" s="10" t="str">
        <f t="shared" si="349"/>
        <v/>
      </c>
      <c r="AT759" s="10" t="str">
        <f t="shared" si="350"/>
        <v/>
      </c>
      <c r="AU759" s="10" t="str">
        <f t="shared" si="351"/>
        <v/>
      </c>
      <c r="AV759" s="10" t="str">
        <f t="shared" si="352"/>
        <v/>
      </c>
      <c r="AW759" s="10" t="str">
        <f t="shared" si="353"/>
        <v/>
      </c>
      <c r="AX759" s="10" t="str">
        <f t="shared" si="354"/>
        <v/>
      </c>
      <c r="AY759" s="10" t="str">
        <f t="shared" si="355"/>
        <v/>
      </c>
      <c r="AZ759" s="10" t="str">
        <f t="shared" si="356"/>
        <v/>
      </c>
      <c r="BA759" s="10" t="str">
        <f t="shared" si="357"/>
        <v/>
      </c>
      <c r="BB759" s="10" t="str">
        <f t="shared" si="358"/>
        <v/>
      </c>
      <c r="BC759" s="10" t="str">
        <f t="shared" si="359"/>
        <v/>
      </c>
      <c r="BD759" s="10"/>
      <c r="BE759" s="10" t="str">
        <f t="shared" si="360"/>
        <v/>
      </c>
      <c r="BG759" s="10" t="b">
        <f t="shared" si="363"/>
        <v>1</v>
      </c>
      <c r="BH759" s="10" t="b">
        <f t="shared" si="361"/>
        <v>1</v>
      </c>
      <c r="BI759" s="10" t="b">
        <f t="shared" si="364"/>
        <v>0</v>
      </c>
      <c r="BJ759" s="10" t="b">
        <f t="shared" si="362"/>
        <v>0</v>
      </c>
    </row>
    <row r="760" spans="1:62" x14ac:dyDescent="0.35">
      <c r="A760" s="51"/>
      <c r="B760" s="28"/>
      <c r="C760" s="28" t="s">
        <v>4</v>
      </c>
      <c r="D760" s="28"/>
      <c r="E760" s="28" t="s">
        <v>4</v>
      </c>
      <c r="F760" s="28"/>
      <c r="G760" s="51" t="s">
        <v>4</v>
      </c>
      <c r="H760" s="28"/>
      <c r="I760" s="28" t="s">
        <v>4</v>
      </c>
      <c r="J760" s="28"/>
      <c r="K760" s="28" t="s">
        <v>4</v>
      </c>
      <c r="L760" s="28" t="s">
        <v>454</v>
      </c>
      <c r="M760" s="28"/>
      <c r="N760" s="28"/>
      <c r="O760" s="28" t="s">
        <v>4</v>
      </c>
      <c r="P760" s="51"/>
      <c r="Q760" s="28" t="s">
        <v>4</v>
      </c>
      <c r="R760" s="28"/>
      <c r="S760" s="28" t="s">
        <v>4</v>
      </c>
      <c r="T760" s="28"/>
      <c r="U760" s="28" t="s">
        <v>4</v>
      </c>
      <c r="V760" s="28"/>
      <c r="W760" s="28" t="s">
        <v>4</v>
      </c>
      <c r="X760" s="28"/>
      <c r="Y760" s="28" t="s">
        <v>4</v>
      </c>
      <c r="Z760" s="10" t="str">
        <f>IF(AND('Section 8'!$L$4=No,OR($BG760=FALSE,$BH760=FALSE)),Tab_NotReq,
IF(AND($A760="",$B760="",$D760="",$F760="",$H760="",$J760="",$P760="",$X760="",$AB760="",$AC760=""),"",
IF(COUNTIF($AB760:$BC760,Incomplete)&gt;=1,Incomplete_or_multiple_errors&amp;": "&amp;INDEX($AB$2:$BC$4,1,MATCH(Incomplete,$AB760:$BC760,0)),Complete)))</f>
        <v/>
      </c>
      <c r="AA760" s="27"/>
      <c r="AB760" s="10" t="str">
        <f t="shared" si="335"/>
        <v/>
      </c>
      <c r="AC760" s="10" t="str">
        <f>IF($AC$1=No,"",
IF(OR(BG760=FALSE,BH760=FALSE),"",
IF(AND(SUMPRODUCT(--(BI760:BI$1003=TRUE))=0,SUMPRODUCT(--(BJ760:BJ$1003=TRUE))=0),"",Incomplete)))</f>
        <v/>
      </c>
      <c r="AD760" s="10" t="str">
        <f t="shared" si="336"/>
        <v/>
      </c>
      <c r="AE760" s="10"/>
      <c r="AF760" s="10" t="str" cm="1">
        <f t="array" ref="AF760">IF(AF$1=No,"",IF(ISBLANK($A760)=TRUE,"",
IF(SUMPRODUCT(--('Section 11'!$C$4:$C$337=$A760))=0,Incomplete,Complete)))</f>
        <v/>
      </c>
      <c r="AG760" s="10" t="str">
        <f t="shared" si="337"/>
        <v/>
      </c>
      <c r="AH760" s="10" t="str">
        <f t="shared" si="338"/>
        <v/>
      </c>
      <c r="AI760" s="10" t="str">
        <f t="shared" si="339"/>
        <v/>
      </c>
      <c r="AJ760" s="10" t="str">
        <f t="shared" si="340"/>
        <v/>
      </c>
      <c r="AK760" s="10" t="str">
        <f t="shared" si="341"/>
        <v/>
      </c>
      <c r="AL760" s="10" t="str">
        <f t="shared" si="342"/>
        <v/>
      </c>
      <c r="AM760" s="10" t="str">
        <f t="shared" si="343"/>
        <v/>
      </c>
      <c r="AN760" s="10" t="str">
        <f t="shared" si="344"/>
        <v/>
      </c>
      <c r="AO760" s="10" t="str">
        <f t="shared" si="345"/>
        <v/>
      </c>
      <c r="AP760" s="10" t="str">
        <f t="shared" si="346"/>
        <v/>
      </c>
      <c r="AQ760" s="10" t="str">
        <f t="shared" si="347"/>
        <v/>
      </c>
      <c r="AR760" s="10" t="str">
        <f t="shared" si="348"/>
        <v/>
      </c>
      <c r="AS760" s="10" t="str">
        <f t="shared" si="349"/>
        <v/>
      </c>
      <c r="AT760" s="10" t="str">
        <f t="shared" si="350"/>
        <v/>
      </c>
      <c r="AU760" s="10" t="str">
        <f t="shared" si="351"/>
        <v/>
      </c>
      <c r="AV760" s="10" t="str">
        <f t="shared" si="352"/>
        <v/>
      </c>
      <c r="AW760" s="10" t="str">
        <f t="shared" si="353"/>
        <v/>
      </c>
      <c r="AX760" s="10" t="str">
        <f t="shared" si="354"/>
        <v/>
      </c>
      <c r="AY760" s="10" t="str">
        <f t="shared" si="355"/>
        <v/>
      </c>
      <c r="AZ760" s="10" t="str">
        <f t="shared" si="356"/>
        <v/>
      </c>
      <c r="BA760" s="10" t="str">
        <f t="shared" si="357"/>
        <v/>
      </c>
      <c r="BB760" s="10" t="str">
        <f t="shared" si="358"/>
        <v/>
      </c>
      <c r="BC760" s="10" t="str">
        <f t="shared" si="359"/>
        <v/>
      </c>
      <c r="BD760" s="10"/>
      <c r="BE760" s="10" t="str">
        <f t="shared" si="360"/>
        <v/>
      </c>
      <c r="BG760" s="10" t="b">
        <f t="shared" si="363"/>
        <v>1</v>
      </c>
      <c r="BH760" s="10" t="b">
        <f t="shared" si="361"/>
        <v>1</v>
      </c>
      <c r="BI760" s="10" t="b">
        <f t="shared" si="364"/>
        <v>0</v>
      </c>
      <c r="BJ760" s="10" t="b">
        <f t="shared" si="362"/>
        <v>0</v>
      </c>
    </row>
    <row r="761" spans="1:62" x14ac:dyDescent="0.35">
      <c r="A761" s="51"/>
      <c r="B761" s="28"/>
      <c r="C761" s="28" t="s">
        <v>4</v>
      </c>
      <c r="D761" s="28"/>
      <c r="E761" s="28" t="s">
        <v>4</v>
      </c>
      <c r="F761" s="28"/>
      <c r="G761" s="51" t="s">
        <v>4</v>
      </c>
      <c r="H761" s="28"/>
      <c r="I761" s="28" t="s">
        <v>4</v>
      </c>
      <c r="J761" s="28"/>
      <c r="K761" s="28" t="s">
        <v>4</v>
      </c>
      <c r="L761" s="28" t="s">
        <v>454</v>
      </c>
      <c r="M761" s="28"/>
      <c r="N761" s="28"/>
      <c r="O761" s="28" t="s">
        <v>4</v>
      </c>
      <c r="P761" s="51"/>
      <c r="Q761" s="28" t="s">
        <v>4</v>
      </c>
      <c r="R761" s="28"/>
      <c r="S761" s="28" t="s">
        <v>4</v>
      </c>
      <c r="T761" s="28"/>
      <c r="U761" s="28" t="s">
        <v>4</v>
      </c>
      <c r="V761" s="28"/>
      <c r="W761" s="28" t="s">
        <v>4</v>
      </c>
      <c r="X761" s="28"/>
      <c r="Y761" s="28" t="s">
        <v>4</v>
      </c>
      <c r="Z761" s="10" t="str">
        <f>IF(AND('Section 8'!$L$4=No,OR($BG761=FALSE,$BH761=FALSE)),Tab_NotReq,
IF(AND($A761="",$B761="",$D761="",$F761="",$H761="",$J761="",$P761="",$X761="",$AB761="",$AC761=""),"",
IF(COUNTIF($AB761:$BC761,Incomplete)&gt;=1,Incomplete_or_multiple_errors&amp;": "&amp;INDEX($AB$2:$BC$4,1,MATCH(Incomplete,$AB761:$BC761,0)),Complete)))</f>
        <v/>
      </c>
      <c r="AA761" s="27"/>
      <c r="AB761" s="10" t="str">
        <f t="shared" si="335"/>
        <v/>
      </c>
      <c r="AC761" s="10" t="str">
        <f>IF($AC$1=No,"",
IF(OR(BG761=FALSE,BH761=FALSE),"",
IF(AND(SUMPRODUCT(--(BI761:BI$1003=TRUE))=0,SUMPRODUCT(--(BJ761:BJ$1003=TRUE))=0),"",Incomplete)))</f>
        <v/>
      </c>
      <c r="AD761" s="10" t="str">
        <f t="shared" si="336"/>
        <v/>
      </c>
      <c r="AE761" s="10"/>
      <c r="AF761" s="10" t="str" cm="1">
        <f t="array" ref="AF761">IF(AF$1=No,"",IF(ISBLANK($A761)=TRUE,"",
IF(SUMPRODUCT(--('Section 11'!$C$4:$C$337=$A761))=0,Incomplete,Complete)))</f>
        <v/>
      </c>
      <c r="AG761" s="10" t="str">
        <f t="shared" si="337"/>
        <v/>
      </c>
      <c r="AH761" s="10" t="str">
        <f t="shared" si="338"/>
        <v/>
      </c>
      <c r="AI761" s="10" t="str">
        <f t="shared" si="339"/>
        <v/>
      </c>
      <c r="AJ761" s="10" t="str">
        <f t="shared" si="340"/>
        <v/>
      </c>
      <c r="AK761" s="10" t="str">
        <f t="shared" si="341"/>
        <v/>
      </c>
      <c r="AL761" s="10" t="str">
        <f t="shared" si="342"/>
        <v/>
      </c>
      <c r="AM761" s="10" t="str">
        <f t="shared" si="343"/>
        <v/>
      </c>
      <c r="AN761" s="10" t="str">
        <f t="shared" si="344"/>
        <v/>
      </c>
      <c r="AO761" s="10" t="str">
        <f t="shared" si="345"/>
        <v/>
      </c>
      <c r="AP761" s="10" t="str">
        <f t="shared" si="346"/>
        <v/>
      </c>
      <c r="AQ761" s="10" t="str">
        <f t="shared" si="347"/>
        <v/>
      </c>
      <c r="AR761" s="10" t="str">
        <f t="shared" si="348"/>
        <v/>
      </c>
      <c r="AS761" s="10" t="str">
        <f t="shared" si="349"/>
        <v/>
      </c>
      <c r="AT761" s="10" t="str">
        <f t="shared" si="350"/>
        <v/>
      </c>
      <c r="AU761" s="10" t="str">
        <f t="shared" si="351"/>
        <v/>
      </c>
      <c r="AV761" s="10" t="str">
        <f t="shared" si="352"/>
        <v/>
      </c>
      <c r="AW761" s="10" t="str">
        <f t="shared" si="353"/>
        <v/>
      </c>
      <c r="AX761" s="10" t="str">
        <f t="shared" si="354"/>
        <v/>
      </c>
      <c r="AY761" s="10" t="str">
        <f t="shared" si="355"/>
        <v/>
      </c>
      <c r="AZ761" s="10" t="str">
        <f t="shared" si="356"/>
        <v/>
      </c>
      <c r="BA761" s="10" t="str">
        <f t="shared" si="357"/>
        <v/>
      </c>
      <c r="BB761" s="10" t="str">
        <f t="shared" si="358"/>
        <v/>
      </c>
      <c r="BC761" s="10" t="str">
        <f t="shared" si="359"/>
        <v/>
      </c>
      <c r="BD761" s="10"/>
      <c r="BE761" s="10" t="str">
        <f t="shared" si="360"/>
        <v/>
      </c>
      <c r="BG761" s="10" t="b">
        <f t="shared" si="363"/>
        <v>1</v>
      </c>
      <c r="BH761" s="10" t="b">
        <f t="shared" si="361"/>
        <v>1</v>
      </c>
      <c r="BI761" s="10" t="b">
        <f t="shared" si="364"/>
        <v>0</v>
      </c>
      <c r="BJ761" s="10" t="b">
        <f t="shared" si="362"/>
        <v>0</v>
      </c>
    </row>
    <row r="762" spans="1:62" x14ac:dyDescent="0.35">
      <c r="A762" s="51"/>
      <c r="B762" s="28"/>
      <c r="C762" s="28" t="s">
        <v>4</v>
      </c>
      <c r="D762" s="28"/>
      <c r="E762" s="28" t="s">
        <v>4</v>
      </c>
      <c r="F762" s="28"/>
      <c r="G762" s="51" t="s">
        <v>4</v>
      </c>
      <c r="H762" s="28"/>
      <c r="I762" s="28" t="s">
        <v>4</v>
      </c>
      <c r="J762" s="28"/>
      <c r="K762" s="28" t="s">
        <v>4</v>
      </c>
      <c r="L762" s="28" t="s">
        <v>454</v>
      </c>
      <c r="M762" s="28"/>
      <c r="N762" s="28"/>
      <c r="O762" s="28" t="s">
        <v>4</v>
      </c>
      <c r="P762" s="51"/>
      <c r="Q762" s="28" t="s">
        <v>4</v>
      </c>
      <c r="R762" s="28"/>
      <c r="S762" s="28" t="s">
        <v>4</v>
      </c>
      <c r="T762" s="28"/>
      <c r="U762" s="28" t="s">
        <v>4</v>
      </c>
      <c r="V762" s="28"/>
      <c r="W762" s="28" t="s">
        <v>4</v>
      </c>
      <c r="X762" s="28"/>
      <c r="Y762" s="28" t="s">
        <v>4</v>
      </c>
      <c r="Z762" s="10" t="str">
        <f>IF(AND('Section 8'!$L$4=No,OR($BG762=FALSE,$BH762=FALSE)),Tab_NotReq,
IF(AND($A762="",$B762="",$D762="",$F762="",$H762="",$J762="",$P762="",$X762="",$AB762="",$AC762=""),"",
IF(COUNTIF($AB762:$BC762,Incomplete)&gt;=1,Incomplete_or_multiple_errors&amp;": "&amp;INDEX($AB$2:$BC$4,1,MATCH(Incomplete,$AB762:$BC762,0)),Complete)))</f>
        <v/>
      </c>
      <c r="AA762" s="27"/>
      <c r="AB762" s="10" t="str">
        <f t="shared" si="335"/>
        <v/>
      </c>
      <c r="AC762" s="10" t="str">
        <f>IF($AC$1=No,"",
IF(OR(BG762=FALSE,BH762=FALSE),"",
IF(AND(SUMPRODUCT(--(BI762:BI$1003=TRUE))=0,SUMPRODUCT(--(BJ762:BJ$1003=TRUE))=0),"",Incomplete)))</f>
        <v/>
      </c>
      <c r="AD762" s="10" t="str">
        <f t="shared" si="336"/>
        <v/>
      </c>
      <c r="AE762" s="10"/>
      <c r="AF762" s="10" t="str" cm="1">
        <f t="array" ref="AF762">IF(AF$1=No,"",IF(ISBLANK($A762)=TRUE,"",
IF(SUMPRODUCT(--('Section 11'!$C$4:$C$337=$A762))=0,Incomplete,Complete)))</f>
        <v/>
      </c>
      <c r="AG762" s="10" t="str">
        <f t="shared" si="337"/>
        <v/>
      </c>
      <c r="AH762" s="10" t="str">
        <f t="shared" si="338"/>
        <v/>
      </c>
      <c r="AI762" s="10" t="str">
        <f t="shared" si="339"/>
        <v/>
      </c>
      <c r="AJ762" s="10" t="str">
        <f t="shared" si="340"/>
        <v/>
      </c>
      <c r="AK762" s="10" t="str">
        <f t="shared" si="341"/>
        <v/>
      </c>
      <c r="AL762" s="10" t="str">
        <f t="shared" si="342"/>
        <v/>
      </c>
      <c r="AM762" s="10" t="str">
        <f t="shared" si="343"/>
        <v/>
      </c>
      <c r="AN762" s="10" t="str">
        <f t="shared" si="344"/>
        <v/>
      </c>
      <c r="AO762" s="10" t="str">
        <f t="shared" si="345"/>
        <v/>
      </c>
      <c r="AP762" s="10" t="str">
        <f t="shared" si="346"/>
        <v/>
      </c>
      <c r="AQ762" s="10" t="str">
        <f t="shared" si="347"/>
        <v/>
      </c>
      <c r="AR762" s="10" t="str">
        <f t="shared" si="348"/>
        <v/>
      </c>
      <c r="AS762" s="10" t="str">
        <f t="shared" si="349"/>
        <v/>
      </c>
      <c r="AT762" s="10" t="str">
        <f t="shared" si="350"/>
        <v/>
      </c>
      <c r="AU762" s="10" t="str">
        <f t="shared" si="351"/>
        <v/>
      </c>
      <c r="AV762" s="10" t="str">
        <f t="shared" si="352"/>
        <v/>
      </c>
      <c r="AW762" s="10" t="str">
        <f t="shared" si="353"/>
        <v/>
      </c>
      <c r="AX762" s="10" t="str">
        <f t="shared" si="354"/>
        <v/>
      </c>
      <c r="AY762" s="10" t="str">
        <f t="shared" si="355"/>
        <v/>
      </c>
      <c r="AZ762" s="10" t="str">
        <f t="shared" si="356"/>
        <v/>
      </c>
      <c r="BA762" s="10" t="str">
        <f t="shared" si="357"/>
        <v/>
      </c>
      <c r="BB762" s="10" t="str">
        <f t="shared" si="358"/>
        <v/>
      </c>
      <c r="BC762" s="10" t="str">
        <f t="shared" si="359"/>
        <v/>
      </c>
      <c r="BD762" s="10"/>
      <c r="BE762" s="10" t="str">
        <f t="shared" si="360"/>
        <v/>
      </c>
      <c r="BG762" s="10" t="b">
        <f t="shared" si="363"/>
        <v>1</v>
      </c>
      <c r="BH762" s="10" t="b">
        <f t="shared" si="361"/>
        <v>1</v>
      </c>
      <c r="BI762" s="10" t="b">
        <f t="shared" si="364"/>
        <v>0</v>
      </c>
      <c r="BJ762" s="10" t="b">
        <f t="shared" si="362"/>
        <v>0</v>
      </c>
    </row>
    <row r="763" spans="1:62" x14ac:dyDescent="0.35">
      <c r="A763" s="51"/>
      <c r="B763" s="28"/>
      <c r="C763" s="28" t="s">
        <v>4</v>
      </c>
      <c r="D763" s="28"/>
      <c r="E763" s="28" t="s">
        <v>4</v>
      </c>
      <c r="F763" s="28"/>
      <c r="G763" s="51" t="s">
        <v>4</v>
      </c>
      <c r="H763" s="28"/>
      <c r="I763" s="28" t="s">
        <v>4</v>
      </c>
      <c r="J763" s="28"/>
      <c r="K763" s="28" t="s">
        <v>4</v>
      </c>
      <c r="L763" s="28" t="s">
        <v>454</v>
      </c>
      <c r="M763" s="28"/>
      <c r="N763" s="28"/>
      <c r="O763" s="28" t="s">
        <v>4</v>
      </c>
      <c r="P763" s="51"/>
      <c r="Q763" s="28" t="s">
        <v>4</v>
      </c>
      <c r="R763" s="28"/>
      <c r="S763" s="28" t="s">
        <v>4</v>
      </c>
      <c r="T763" s="28"/>
      <c r="U763" s="28" t="s">
        <v>4</v>
      </c>
      <c r="V763" s="28"/>
      <c r="W763" s="28" t="s">
        <v>4</v>
      </c>
      <c r="X763" s="28"/>
      <c r="Y763" s="28" t="s">
        <v>4</v>
      </c>
      <c r="Z763" s="10" t="str">
        <f>IF(AND('Section 8'!$L$4=No,OR($BG763=FALSE,$BH763=FALSE)),Tab_NotReq,
IF(AND($A763="",$B763="",$D763="",$F763="",$H763="",$J763="",$P763="",$X763="",$AB763="",$AC763=""),"",
IF(COUNTIF($AB763:$BC763,Incomplete)&gt;=1,Incomplete_or_multiple_errors&amp;": "&amp;INDEX($AB$2:$BC$4,1,MATCH(Incomplete,$AB763:$BC763,0)),Complete)))</f>
        <v/>
      </c>
      <c r="AA763" s="27"/>
      <c r="AB763" s="10" t="str">
        <f t="shared" si="335"/>
        <v/>
      </c>
      <c r="AC763" s="10" t="str">
        <f>IF($AC$1=No,"",
IF(OR(BG763=FALSE,BH763=FALSE),"",
IF(AND(SUMPRODUCT(--(BI763:BI$1003=TRUE))=0,SUMPRODUCT(--(BJ763:BJ$1003=TRUE))=0),"",Incomplete)))</f>
        <v/>
      </c>
      <c r="AD763" s="10" t="str">
        <f t="shared" si="336"/>
        <v/>
      </c>
      <c r="AE763" s="10"/>
      <c r="AF763" s="10" t="str" cm="1">
        <f t="array" ref="AF763">IF(AF$1=No,"",IF(ISBLANK($A763)=TRUE,"",
IF(SUMPRODUCT(--('Section 11'!$C$4:$C$337=$A763))=0,Incomplete,Complete)))</f>
        <v/>
      </c>
      <c r="AG763" s="10" t="str">
        <f t="shared" si="337"/>
        <v/>
      </c>
      <c r="AH763" s="10" t="str">
        <f t="shared" si="338"/>
        <v/>
      </c>
      <c r="AI763" s="10" t="str">
        <f t="shared" si="339"/>
        <v/>
      </c>
      <c r="AJ763" s="10" t="str">
        <f t="shared" si="340"/>
        <v/>
      </c>
      <c r="AK763" s="10" t="str">
        <f t="shared" si="341"/>
        <v/>
      </c>
      <c r="AL763" s="10" t="str">
        <f t="shared" si="342"/>
        <v/>
      </c>
      <c r="AM763" s="10" t="str">
        <f t="shared" si="343"/>
        <v/>
      </c>
      <c r="AN763" s="10" t="str">
        <f t="shared" si="344"/>
        <v/>
      </c>
      <c r="AO763" s="10" t="str">
        <f t="shared" si="345"/>
        <v/>
      </c>
      <c r="AP763" s="10" t="str">
        <f t="shared" si="346"/>
        <v/>
      </c>
      <c r="AQ763" s="10" t="str">
        <f t="shared" si="347"/>
        <v/>
      </c>
      <c r="AR763" s="10" t="str">
        <f t="shared" si="348"/>
        <v/>
      </c>
      <c r="AS763" s="10" t="str">
        <f t="shared" si="349"/>
        <v/>
      </c>
      <c r="AT763" s="10" t="str">
        <f t="shared" si="350"/>
        <v/>
      </c>
      <c r="AU763" s="10" t="str">
        <f t="shared" si="351"/>
        <v/>
      </c>
      <c r="AV763" s="10" t="str">
        <f t="shared" si="352"/>
        <v/>
      </c>
      <c r="AW763" s="10" t="str">
        <f t="shared" si="353"/>
        <v/>
      </c>
      <c r="AX763" s="10" t="str">
        <f t="shared" si="354"/>
        <v/>
      </c>
      <c r="AY763" s="10" t="str">
        <f t="shared" si="355"/>
        <v/>
      </c>
      <c r="AZ763" s="10" t="str">
        <f t="shared" si="356"/>
        <v/>
      </c>
      <c r="BA763" s="10" t="str">
        <f t="shared" si="357"/>
        <v/>
      </c>
      <c r="BB763" s="10" t="str">
        <f t="shared" si="358"/>
        <v/>
      </c>
      <c r="BC763" s="10" t="str">
        <f t="shared" si="359"/>
        <v/>
      </c>
      <c r="BD763" s="10"/>
      <c r="BE763" s="10" t="str">
        <f t="shared" si="360"/>
        <v/>
      </c>
      <c r="BG763" s="10" t="b">
        <f t="shared" si="363"/>
        <v>1</v>
      </c>
      <c r="BH763" s="10" t="b">
        <f t="shared" si="361"/>
        <v>1</v>
      </c>
      <c r="BI763" s="10" t="b">
        <f t="shared" si="364"/>
        <v>0</v>
      </c>
      <c r="BJ763" s="10" t="b">
        <f t="shared" si="362"/>
        <v>0</v>
      </c>
    </row>
    <row r="764" spans="1:62" x14ac:dyDescent="0.35">
      <c r="A764" s="51"/>
      <c r="B764" s="28"/>
      <c r="C764" s="28" t="s">
        <v>4</v>
      </c>
      <c r="D764" s="28"/>
      <c r="E764" s="28" t="s">
        <v>4</v>
      </c>
      <c r="F764" s="28"/>
      <c r="G764" s="51" t="s">
        <v>4</v>
      </c>
      <c r="H764" s="28"/>
      <c r="I764" s="28" t="s">
        <v>4</v>
      </c>
      <c r="J764" s="28"/>
      <c r="K764" s="28" t="s">
        <v>4</v>
      </c>
      <c r="L764" s="28" t="s">
        <v>454</v>
      </c>
      <c r="M764" s="28"/>
      <c r="N764" s="28"/>
      <c r="O764" s="28" t="s">
        <v>4</v>
      </c>
      <c r="P764" s="51"/>
      <c r="Q764" s="28" t="s">
        <v>4</v>
      </c>
      <c r="R764" s="28"/>
      <c r="S764" s="28" t="s">
        <v>4</v>
      </c>
      <c r="T764" s="28"/>
      <c r="U764" s="28" t="s">
        <v>4</v>
      </c>
      <c r="V764" s="28"/>
      <c r="W764" s="28" t="s">
        <v>4</v>
      </c>
      <c r="X764" s="28"/>
      <c r="Y764" s="28" t="s">
        <v>4</v>
      </c>
      <c r="Z764" s="10" t="str">
        <f>IF(AND('Section 8'!$L$4=No,OR($BG764=FALSE,$BH764=FALSE)),Tab_NotReq,
IF(AND($A764="",$B764="",$D764="",$F764="",$H764="",$J764="",$P764="",$X764="",$AB764="",$AC764=""),"",
IF(COUNTIF($AB764:$BC764,Incomplete)&gt;=1,Incomplete_or_multiple_errors&amp;": "&amp;INDEX($AB$2:$BC$4,1,MATCH(Incomplete,$AB764:$BC764,0)),Complete)))</f>
        <v/>
      </c>
      <c r="AA764" s="27"/>
      <c r="AB764" s="10" t="str">
        <f t="shared" si="335"/>
        <v/>
      </c>
      <c r="AC764" s="10" t="str">
        <f>IF($AC$1=No,"",
IF(OR(BG764=FALSE,BH764=FALSE),"",
IF(AND(SUMPRODUCT(--(BI764:BI$1003=TRUE))=0,SUMPRODUCT(--(BJ764:BJ$1003=TRUE))=0),"",Incomplete)))</f>
        <v/>
      </c>
      <c r="AD764" s="10" t="str">
        <f t="shared" si="336"/>
        <v/>
      </c>
      <c r="AE764" s="10"/>
      <c r="AF764" s="10" t="str" cm="1">
        <f t="array" ref="AF764">IF(AF$1=No,"",IF(ISBLANK($A764)=TRUE,"",
IF(SUMPRODUCT(--('Section 11'!$C$4:$C$337=$A764))=0,Incomplete,Complete)))</f>
        <v/>
      </c>
      <c r="AG764" s="10" t="str">
        <f t="shared" si="337"/>
        <v/>
      </c>
      <c r="AH764" s="10" t="str">
        <f t="shared" si="338"/>
        <v/>
      </c>
      <c r="AI764" s="10" t="str">
        <f t="shared" si="339"/>
        <v/>
      </c>
      <c r="AJ764" s="10" t="str">
        <f t="shared" si="340"/>
        <v/>
      </c>
      <c r="AK764" s="10" t="str">
        <f t="shared" si="341"/>
        <v/>
      </c>
      <c r="AL764" s="10" t="str">
        <f t="shared" si="342"/>
        <v/>
      </c>
      <c r="AM764" s="10" t="str">
        <f t="shared" si="343"/>
        <v/>
      </c>
      <c r="AN764" s="10" t="str">
        <f t="shared" si="344"/>
        <v/>
      </c>
      <c r="AO764" s="10" t="str">
        <f t="shared" si="345"/>
        <v/>
      </c>
      <c r="AP764" s="10" t="str">
        <f t="shared" si="346"/>
        <v/>
      </c>
      <c r="AQ764" s="10" t="str">
        <f t="shared" si="347"/>
        <v/>
      </c>
      <c r="AR764" s="10" t="str">
        <f t="shared" si="348"/>
        <v/>
      </c>
      <c r="AS764" s="10" t="str">
        <f t="shared" si="349"/>
        <v/>
      </c>
      <c r="AT764" s="10" t="str">
        <f t="shared" si="350"/>
        <v/>
      </c>
      <c r="AU764" s="10" t="str">
        <f t="shared" si="351"/>
        <v/>
      </c>
      <c r="AV764" s="10" t="str">
        <f t="shared" si="352"/>
        <v/>
      </c>
      <c r="AW764" s="10" t="str">
        <f t="shared" si="353"/>
        <v/>
      </c>
      <c r="AX764" s="10" t="str">
        <f t="shared" si="354"/>
        <v/>
      </c>
      <c r="AY764" s="10" t="str">
        <f t="shared" si="355"/>
        <v/>
      </c>
      <c r="AZ764" s="10" t="str">
        <f t="shared" si="356"/>
        <v/>
      </c>
      <c r="BA764" s="10" t="str">
        <f t="shared" si="357"/>
        <v/>
      </c>
      <c r="BB764" s="10" t="str">
        <f t="shared" si="358"/>
        <v/>
      </c>
      <c r="BC764" s="10" t="str">
        <f t="shared" si="359"/>
        <v/>
      </c>
      <c r="BD764" s="10"/>
      <c r="BE764" s="10" t="str">
        <f t="shared" si="360"/>
        <v/>
      </c>
      <c r="BG764" s="10" t="b">
        <f t="shared" si="363"/>
        <v>1</v>
      </c>
      <c r="BH764" s="10" t="b">
        <f t="shared" si="361"/>
        <v>1</v>
      </c>
      <c r="BI764" s="10" t="b">
        <f t="shared" si="364"/>
        <v>0</v>
      </c>
      <c r="BJ764" s="10" t="b">
        <f t="shared" si="362"/>
        <v>0</v>
      </c>
    </row>
    <row r="765" spans="1:62" x14ac:dyDescent="0.35">
      <c r="A765" s="51"/>
      <c r="B765" s="28"/>
      <c r="C765" s="28" t="s">
        <v>4</v>
      </c>
      <c r="D765" s="28"/>
      <c r="E765" s="28" t="s">
        <v>4</v>
      </c>
      <c r="F765" s="28"/>
      <c r="G765" s="51" t="s">
        <v>4</v>
      </c>
      <c r="H765" s="28"/>
      <c r="I765" s="28" t="s">
        <v>4</v>
      </c>
      <c r="J765" s="28"/>
      <c r="K765" s="28" t="s">
        <v>4</v>
      </c>
      <c r="L765" s="28" t="s">
        <v>454</v>
      </c>
      <c r="M765" s="28"/>
      <c r="N765" s="28"/>
      <c r="O765" s="28" t="s">
        <v>4</v>
      </c>
      <c r="P765" s="51"/>
      <c r="Q765" s="28" t="s">
        <v>4</v>
      </c>
      <c r="R765" s="28"/>
      <c r="S765" s="28" t="s">
        <v>4</v>
      </c>
      <c r="T765" s="28"/>
      <c r="U765" s="28" t="s">
        <v>4</v>
      </c>
      <c r="V765" s="28"/>
      <c r="W765" s="28" t="s">
        <v>4</v>
      </c>
      <c r="X765" s="28"/>
      <c r="Y765" s="28" t="s">
        <v>4</v>
      </c>
      <c r="Z765" s="10" t="str">
        <f>IF(AND('Section 8'!$L$4=No,OR($BG765=FALSE,$BH765=FALSE)),Tab_NotReq,
IF(AND($A765="",$B765="",$D765="",$F765="",$H765="",$J765="",$P765="",$X765="",$AB765="",$AC765=""),"",
IF(COUNTIF($AB765:$BC765,Incomplete)&gt;=1,Incomplete_or_multiple_errors&amp;": "&amp;INDEX($AB$2:$BC$4,1,MATCH(Incomplete,$AB765:$BC765,0)),Complete)))</f>
        <v/>
      </c>
      <c r="AA765" s="27"/>
      <c r="AB765" s="10" t="str">
        <f t="shared" si="335"/>
        <v/>
      </c>
      <c r="AC765" s="10" t="str">
        <f>IF($AC$1=No,"",
IF(OR(BG765=FALSE,BH765=FALSE),"",
IF(AND(SUMPRODUCT(--(BI765:BI$1003=TRUE))=0,SUMPRODUCT(--(BJ765:BJ$1003=TRUE))=0),"",Incomplete)))</f>
        <v/>
      </c>
      <c r="AD765" s="10" t="str">
        <f t="shared" si="336"/>
        <v/>
      </c>
      <c r="AE765" s="10"/>
      <c r="AF765" s="10" t="str" cm="1">
        <f t="array" ref="AF765">IF(AF$1=No,"",IF(ISBLANK($A765)=TRUE,"",
IF(SUMPRODUCT(--('Section 11'!$C$4:$C$337=$A765))=0,Incomplete,Complete)))</f>
        <v/>
      </c>
      <c r="AG765" s="10" t="str">
        <f t="shared" si="337"/>
        <v/>
      </c>
      <c r="AH765" s="10" t="str">
        <f t="shared" si="338"/>
        <v/>
      </c>
      <c r="AI765" s="10" t="str">
        <f t="shared" si="339"/>
        <v/>
      </c>
      <c r="AJ765" s="10" t="str">
        <f t="shared" si="340"/>
        <v/>
      </c>
      <c r="AK765" s="10" t="str">
        <f t="shared" si="341"/>
        <v/>
      </c>
      <c r="AL765" s="10" t="str">
        <f t="shared" si="342"/>
        <v/>
      </c>
      <c r="AM765" s="10" t="str">
        <f t="shared" si="343"/>
        <v/>
      </c>
      <c r="AN765" s="10" t="str">
        <f t="shared" si="344"/>
        <v/>
      </c>
      <c r="AO765" s="10" t="str">
        <f t="shared" si="345"/>
        <v/>
      </c>
      <c r="AP765" s="10" t="str">
        <f t="shared" si="346"/>
        <v/>
      </c>
      <c r="AQ765" s="10" t="str">
        <f t="shared" si="347"/>
        <v/>
      </c>
      <c r="AR765" s="10" t="str">
        <f t="shared" si="348"/>
        <v/>
      </c>
      <c r="AS765" s="10" t="str">
        <f t="shared" si="349"/>
        <v/>
      </c>
      <c r="AT765" s="10" t="str">
        <f t="shared" si="350"/>
        <v/>
      </c>
      <c r="AU765" s="10" t="str">
        <f t="shared" si="351"/>
        <v/>
      </c>
      <c r="AV765" s="10" t="str">
        <f t="shared" si="352"/>
        <v/>
      </c>
      <c r="AW765" s="10" t="str">
        <f t="shared" si="353"/>
        <v/>
      </c>
      <c r="AX765" s="10" t="str">
        <f t="shared" si="354"/>
        <v/>
      </c>
      <c r="AY765" s="10" t="str">
        <f t="shared" si="355"/>
        <v/>
      </c>
      <c r="AZ765" s="10" t="str">
        <f t="shared" si="356"/>
        <v/>
      </c>
      <c r="BA765" s="10" t="str">
        <f t="shared" si="357"/>
        <v/>
      </c>
      <c r="BB765" s="10" t="str">
        <f t="shared" si="358"/>
        <v/>
      </c>
      <c r="BC765" s="10" t="str">
        <f t="shared" si="359"/>
        <v/>
      </c>
      <c r="BD765" s="10"/>
      <c r="BE765" s="10" t="str">
        <f t="shared" si="360"/>
        <v/>
      </c>
      <c r="BG765" s="10" t="b">
        <f t="shared" si="363"/>
        <v>1</v>
      </c>
      <c r="BH765" s="10" t="b">
        <f t="shared" si="361"/>
        <v>1</v>
      </c>
      <c r="BI765" s="10" t="b">
        <f t="shared" si="364"/>
        <v>0</v>
      </c>
      <c r="BJ765" s="10" t="b">
        <f t="shared" si="362"/>
        <v>0</v>
      </c>
    </row>
    <row r="766" spans="1:62" x14ac:dyDescent="0.35">
      <c r="A766" s="51"/>
      <c r="B766" s="28"/>
      <c r="C766" s="28" t="s">
        <v>4</v>
      </c>
      <c r="D766" s="28"/>
      <c r="E766" s="28" t="s">
        <v>4</v>
      </c>
      <c r="F766" s="28"/>
      <c r="G766" s="51" t="s">
        <v>4</v>
      </c>
      <c r="H766" s="28"/>
      <c r="I766" s="28" t="s">
        <v>4</v>
      </c>
      <c r="J766" s="28"/>
      <c r="K766" s="28" t="s">
        <v>4</v>
      </c>
      <c r="L766" s="28" t="s">
        <v>454</v>
      </c>
      <c r="M766" s="28"/>
      <c r="N766" s="28"/>
      <c r="O766" s="28" t="s">
        <v>4</v>
      </c>
      <c r="P766" s="51"/>
      <c r="Q766" s="28" t="s">
        <v>4</v>
      </c>
      <c r="R766" s="28"/>
      <c r="S766" s="28" t="s">
        <v>4</v>
      </c>
      <c r="T766" s="28"/>
      <c r="U766" s="28" t="s">
        <v>4</v>
      </c>
      <c r="V766" s="28"/>
      <c r="W766" s="28" t="s">
        <v>4</v>
      </c>
      <c r="X766" s="28"/>
      <c r="Y766" s="28" t="s">
        <v>4</v>
      </c>
      <c r="Z766" s="10" t="str">
        <f>IF(AND('Section 8'!$L$4=No,OR($BG766=FALSE,$BH766=FALSE)),Tab_NotReq,
IF(AND($A766="",$B766="",$D766="",$F766="",$H766="",$J766="",$P766="",$X766="",$AB766="",$AC766=""),"",
IF(COUNTIF($AB766:$BC766,Incomplete)&gt;=1,Incomplete_or_multiple_errors&amp;": "&amp;INDEX($AB$2:$BC$4,1,MATCH(Incomplete,$AB766:$BC766,0)),Complete)))</f>
        <v/>
      </c>
      <c r="AA766" s="27"/>
      <c r="AB766" s="10" t="str">
        <f t="shared" si="335"/>
        <v/>
      </c>
      <c r="AC766" s="10" t="str">
        <f>IF($AC$1=No,"",
IF(OR(BG766=FALSE,BH766=FALSE),"",
IF(AND(SUMPRODUCT(--(BI766:BI$1003=TRUE))=0,SUMPRODUCT(--(BJ766:BJ$1003=TRUE))=0),"",Incomplete)))</f>
        <v/>
      </c>
      <c r="AD766" s="10" t="str">
        <f t="shared" si="336"/>
        <v/>
      </c>
      <c r="AE766" s="10"/>
      <c r="AF766" s="10" t="str" cm="1">
        <f t="array" ref="AF766">IF(AF$1=No,"",IF(ISBLANK($A766)=TRUE,"",
IF(SUMPRODUCT(--('Section 11'!$C$4:$C$337=$A766))=0,Incomplete,Complete)))</f>
        <v/>
      </c>
      <c r="AG766" s="10" t="str">
        <f t="shared" si="337"/>
        <v/>
      </c>
      <c r="AH766" s="10" t="str">
        <f t="shared" si="338"/>
        <v/>
      </c>
      <c r="AI766" s="10" t="str">
        <f t="shared" si="339"/>
        <v/>
      </c>
      <c r="AJ766" s="10" t="str">
        <f t="shared" si="340"/>
        <v/>
      </c>
      <c r="AK766" s="10" t="str">
        <f t="shared" si="341"/>
        <v/>
      </c>
      <c r="AL766" s="10" t="str">
        <f t="shared" si="342"/>
        <v/>
      </c>
      <c r="AM766" s="10" t="str">
        <f t="shared" si="343"/>
        <v/>
      </c>
      <c r="AN766" s="10" t="str">
        <f t="shared" si="344"/>
        <v/>
      </c>
      <c r="AO766" s="10" t="str">
        <f t="shared" si="345"/>
        <v/>
      </c>
      <c r="AP766" s="10" t="str">
        <f t="shared" si="346"/>
        <v/>
      </c>
      <c r="AQ766" s="10" t="str">
        <f t="shared" si="347"/>
        <v/>
      </c>
      <c r="AR766" s="10" t="str">
        <f t="shared" si="348"/>
        <v/>
      </c>
      <c r="AS766" s="10" t="str">
        <f t="shared" si="349"/>
        <v/>
      </c>
      <c r="AT766" s="10" t="str">
        <f t="shared" si="350"/>
        <v/>
      </c>
      <c r="AU766" s="10" t="str">
        <f t="shared" si="351"/>
        <v/>
      </c>
      <c r="AV766" s="10" t="str">
        <f t="shared" si="352"/>
        <v/>
      </c>
      <c r="AW766" s="10" t="str">
        <f t="shared" si="353"/>
        <v/>
      </c>
      <c r="AX766" s="10" t="str">
        <f t="shared" si="354"/>
        <v/>
      </c>
      <c r="AY766" s="10" t="str">
        <f t="shared" si="355"/>
        <v/>
      </c>
      <c r="AZ766" s="10" t="str">
        <f t="shared" si="356"/>
        <v/>
      </c>
      <c r="BA766" s="10" t="str">
        <f t="shared" si="357"/>
        <v/>
      </c>
      <c r="BB766" s="10" t="str">
        <f t="shared" si="358"/>
        <v/>
      </c>
      <c r="BC766" s="10" t="str">
        <f t="shared" si="359"/>
        <v/>
      </c>
      <c r="BD766" s="10"/>
      <c r="BE766" s="10" t="str">
        <f t="shared" si="360"/>
        <v/>
      </c>
      <c r="BG766" s="10" t="b">
        <f t="shared" si="363"/>
        <v>1</v>
      </c>
      <c r="BH766" s="10" t="b">
        <f t="shared" si="361"/>
        <v>1</v>
      </c>
      <c r="BI766" s="10" t="b">
        <f t="shared" si="364"/>
        <v>0</v>
      </c>
      <c r="BJ766" s="10" t="b">
        <f t="shared" si="362"/>
        <v>0</v>
      </c>
    </row>
    <row r="767" spans="1:62" x14ac:dyDescent="0.35">
      <c r="A767" s="51"/>
      <c r="B767" s="28"/>
      <c r="C767" s="28" t="s">
        <v>4</v>
      </c>
      <c r="D767" s="28"/>
      <c r="E767" s="28" t="s">
        <v>4</v>
      </c>
      <c r="F767" s="28"/>
      <c r="G767" s="51" t="s">
        <v>4</v>
      </c>
      <c r="H767" s="28"/>
      <c r="I767" s="28" t="s">
        <v>4</v>
      </c>
      <c r="J767" s="28"/>
      <c r="K767" s="28" t="s">
        <v>4</v>
      </c>
      <c r="L767" s="28" t="s">
        <v>454</v>
      </c>
      <c r="M767" s="28"/>
      <c r="N767" s="28"/>
      <c r="O767" s="28" t="s">
        <v>4</v>
      </c>
      <c r="P767" s="51"/>
      <c r="Q767" s="28" t="s">
        <v>4</v>
      </c>
      <c r="R767" s="28"/>
      <c r="S767" s="28" t="s">
        <v>4</v>
      </c>
      <c r="T767" s="28"/>
      <c r="U767" s="28" t="s">
        <v>4</v>
      </c>
      <c r="V767" s="28"/>
      <c r="W767" s="28" t="s">
        <v>4</v>
      </c>
      <c r="X767" s="28"/>
      <c r="Y767" s="28" t="s">
        <v>4</v>
      </c>
      <c r="Z767" s="10" t="str">
        <f>IF(AND('Section 8'!$L$4=No,OR($BG767=FALSE,$BH767=FALSE)),Tab_NotReq,
IF(AND($A767="",$B767="",$D767="",$F767="",$H767="",$J767="",$P767="",$X767="",$AB767="",$AC767=""),"",
IF(COUNTIF($AB767:$BC767,Incomplete)&gt;=1,Incomplete_or_multiple_errors&amp;": "&amp;INDEX($AB$2:$BC$4,1,MATCH(Incomplete,$AB767:$BC767,0)),Complete)))</f>
        <v/>
      </c>
      <c r="AA767" s="27"/>
      <c r="AB767" s="10" t="str">
        <f t="shared" si="335"/>
        <v/>
      </c>
      <c r="AC767" s="10" t="str">
        <f>IF($AC$1=No,"",
IF(OR(BG767=FALSE,BH767=FALSE),"",
IF(AND(SUMPRODUCT(--(BI767:BI$1003=TRUE))=0,SUMPRODUCT(--(BJ767:BJ$1003=TRUE))=0),"",Incomplete)))</f>
        <v/>
      </c>
      <c r="AD767" s="10" t="str">
        <f t="shared" si="336"/>
        <v/>
      </c>
      <c r="AE767" s="10"/>
      <c r="AF767" s="10" t="str" cm="1">
        <f t="array" ref="AF767">IF(AF$1=No,"",IF(ISBLANK($A767)=TRUE,"",
IF(SUMPRODUCT(--('Section 11'!$C$4:$C$337=$A767))=0,Incomplete,Complete)))</f>
        <v/>
      </c>
      <c r="AG767" s="10" t="str">
        <f t="shared" si="337"/>
        <v/>
      </c>
      <c r="AH767" s="10" t="str">
        <f t="shared" si="338"/>
        <v/>
      </c>
      <c r="AI767" s="10" t="str">
        <f t="shared" si="339"/>
        <v/>
      </c>
      <c r="AJ767" s="10" t="str">
        <f t="shared" si="340"/>
        <v/>
      </c>
      <c r="AK767" s="10" t="str">
        <f t="shared" si="341"/>
        <v/>
      </c>
      <c r="AL767" s="10" t="str">
        <f t="shared" si="342"/>
        <v/>
      </c>
      <c r="AM767" s="10" t="str">
        <f t="shared" si="343"/>
        <v/>
      </c>
      <c r="AN767" s="10" t="str">
        <f t="shared" si="344"/>
        <v/>
      </c>
      <c r="AO767" s="10" t="str">
        <f t="shared" si="345"/>
        <v/>
      </c>
      <c r="AP767" s="10" t="str">
        <f t="shared" si="346"/>
        <v/>
      </c>
      <c r="AQ767" s="10" t="str">
        <f t="shared" si="347"/>
        <v/>
      </c>
      <c r="AR767" s="10" t="str">
        <f t="shared" si="348"/>
        <v/>
      </c>
      <c r="AS767" s="10" t="str">
        <f t="shared" si="349"/>
        <v/>
      </c>
      <c r="AT767" s="10" t="str">
        <f t="shared" si="350"/>
        <v/>
      </c>
      <c r="AU767" s="10" t="str">
        <f t="shared" si="351"/>
        <v/>
      </c>
      <c r="AV767" s="10" t="str">
        <f t="shared" si="352"/>
        <v/>
      </c>
      <c r="AW767" s="10" t="str">
        <f t="shared" si="353"/>
        <v/>
      </c>
      <c r="AX767" s="10" t="str">
        <f t="shared" si="354"/>
        <v/>
      </c>
      <c r="AY767" s="10" t="str">
        <f t="shared" si="355"/>
        <v/>
      </c>
      <c r="AZ767" s="10" t="str">
        <f t="shared" si="356"/>
        <v/>
      </c>
      <c r="BA767" s="10" t="str">
        <f t="shared" si="357"/>
        <v/>
      </c>
      <c r="BB767" s="10" t="str">
        <f t="shared" si="358"/>
        <v/>
      </c>
      <c r="BC767" s="10" t="str">
        <f t="shared" si="359"/>
        <v/>
      </c>
      <c r="BD767" s="10"/>
      <c r="BE767" s="10" t="str">
        <f t="shared" si="360"/>
        <v/>
      </c>
      <c r="BG767" s="10" t="b">
        <f t="shared" si="363"/>
        <v>1</v>
      </c>
      <c r="BH767" s="10" t="b">
        <f t="shared" si="361"/>
        <v>1</v>
      </c>
      <c r="BI767" s="10" t="b">
        <f t="shared" si="364"/>
        <v>0</v>
      </c>
      <c r="BJ767" s="10" t="b">
        <f t="shared" si="362"/>
        <v>0</v>
      </c>
    </row>
    <row r="768" spans="1:62" x14ac:dyDescent="0.35">
      <c r="A768" s="51"/>
      <c r="B768" s="28"/>
      <c r="C768" s="28" t="s">
        <v>4</v>
      </c>
      <c r="D768" s="28"/>
      <c r="E768" s="28" t="s">
        <v>4</v>
      </c>
      <c r="F768" s="28"/>
      <c r="G768" s="51" t="s">
        <v>4</v>
      </c>
      <c r="H768" s="28"/>
      <c r="I768" s="28" t="s">
        <v>4</v>
      </c>
      <c r="J768" s="28"/>
      <c r="K768" s="28" t="s">
        <v>4</v>
      </c>
      <c r="L768" s="28" t="s">
        <v>454</v>
      </c>
      <c r="M768" s="28"/>
      <c r="N768" s="28"/>
      <c r="O768" s="28" t="s">
        <v>4</v>
      </c>
      <c r="P768" s="51"/>
      <c r="Q768" s="28" t="s">
        <v>4</v>
      </c>
      <c r="R768" s="28"/>
      <c r="S768" s="28" t="s">
        <v>4</v>
      </c>
      <c r="T768" s="28"/>
      <c r="U768" s="28" t="s">
        <v>4</v>
      </c>
      <c r="V768" s="28"/>
      <c r="W768" s="28" t="s">
        <v>4</v>
      </c>
      <c r="X768" s="28"/>
      <c r="Y768" s="28" t="s">
        <v>4</v>
      </c>
      <c r="Z768" s="10" t="str">
        <f>IF(AND('Section 8'!$L$4=No,OR($BG768=FALSE,$BH768=FALSE)),Tab_NotReq,
IF(AND($A768="",$B768="",$D768="",$F768="",$H768="",$J768="",$P768="",$X768="",$AB768="",$AC768=""),"",
IF(COUNTIF($AB768:$BC768,Incomplete)&gt;=1,Incomplete_or_multiple_errors&amp;": "&amp;INDEX($AB$2:$BC$4,1,MATCH(Incomplete,$AB768:$BC768,0)),Complete)))</f>
        <v/>
      </c>
      <c r="AA768" s="27"/>
      <c r="AB768" s="10" t="str">
        <f t="shared" si="335"/>
        <v/>
      </c>
      <c r="AC768" s="10" t="str">
        <f>IF($AC$1=No,"",
IF(OR(BG768=FALSE,BH768=FALSE),"",
IF(AND(SUMPRODUCT(--(BI768:BI$1003=TRUE))=0,SUMPRODUCT(--(BJ768:BJ$1003=TRUE))=0),"",Incomplete)))</f>
        <v/>
      </c>
      <c r="AD768" s="10" t="str">
        <f t="shared" si="336"/>
        <v/>
      </c>
      <c r="AE768" s="10"/>
      <c r="AF768" s="10" t="str" cm="1">
        <f t="array" ref="AF768">IF(AF$1=No,"",IF(ISBLANK($A768)=TRUE,"",
IF(SUMPRODUCT(--('Section 11'!$C$4:$C$337=$A768))=0,Incomplete,Complete)))</f>
        <v/>
      </c>
      <c r="AG768" s="10" t="str">
        <f t="shared" si="337"/>
        <v/>
      </c>
      <c r="AH768" s="10" t="str">
        <f t="shared" si="338"/>
        <v/>
      </c>
      <c r="AI768" s="10" t="str">
        <f t="shared" si="339"/>
        <v/>
      </c>
      <c r="AJ768" s="10" t="str">
        <f t="shared" si="340"/>
        <v/>
      </c>
      <c r="AK768" s="10" t="str">
        <f t="shared" si="341"/>
        <v/>
      </c>
      <c r="AL768" s="10" t="str">
        <f t="shared" si="342"/>
        <v/>
      </c>
      <c r="AM768" s="10" t="str">
        <f t="shared" si="343"/>
        <v/>
      </c>
      <c r="AN768" s="10" t="str">
        <f t="shared" si="344"/>
        <v/>
      </c>
      <c r="AO768" s="10" t="str">
        <f t="shared" si="345"/>
        <v/>
      </c>
      <c r="AP768" s="10" t="str">
        <f t="shared" si="346"/>
        <v/>
      </c>
      <c r="AQ768" s="10" t="str">
        <f t="shared" si="347"/>
        <v/>
      </c>
      <c r="AR768" s="10" t="str">
        <f t="shared" si="348"/>
        <v/>
      </c>
      <c r="AS768" s="10" t="str">
        <f t="shared" si="349"/>
        <v/>
      </c>
      <c r="AT768" s="10" t="str">
        <f t="shared" si="350"/>
        <v/>
      </c>
      <c r="AU768" s="10" t="str">
        <f t="shared" si="351"/>
        <v/>
      </c>
      <c r="AV768" s="10" t="str">
        <f t="shared" si="352"/>
        <v/>
      </c>
      <c r="AW768" s="10" t="str">
        <f t="shared" si="353"/>
        <v/>
      </c>
      <c r="AX768" s="10" t="str">
        <f t="shared" si="354"/>
        <v/>
      </c>
      <c r="AY768" s="10" t="str">
        <f t="shared" si="355"/>
        <v/>
      </c>
      <c r="AZ768" s="10" t="str">
        <f t="shared" si="356"/>
        <v/>
      </c>
      <c r="BA768" s="10" t="str">
        <f t="shared" si="357"/>
        <v/>
      </c>
      <c r="BB768" s="10" t="str">
        <f t="shared" si="358"/>
        <v/>
      </c>
      <c r="BC768" s="10" t="str">
        <f t="shared" si="359"/>
        <v/>
      </c>
      <c r="BD768" s="10"/>
      <c r="BE768" s="10" t="str">
        <f t="shared" si="360"/>
        <v/>
      </c>
      <c r="BG768" s="10" t="b">
        <f t="shared" si="363"/>
        <v>1</v>
      </c>
      <c r="BH768" s="10" t="b">
        <f t="shared" si="361"/>
        <v>1</v>
      </c>
      <c r="BI768" s="10" t="b">
        <f t="shared" si="364"/>
        <v>0</v>
      </c>
      <c r="BJ768" s="10" t="b">
        <f t="shared" si="362"/>
        <v>0</v>
      </c>
    </row>
    <row r="769" spans="1:62" x14ac:dyDescent="0.35">
      <c r="A769" s="51"/>
      <c r="B769" s="28"/>
      <c r="C769" s="28" t="s">
        <v>4</v>
      </c>
      <c r="D769" s="28"/>
      <c r="E769" s="28" t="s">
        <v>4</v>
      </c>
      <c r="F769" s="28"/>
      <c r="G769" s="51" t="s">
        <v>4</v>
      </c>
      <c r="H769" s="28"/>
      <c r="I769" s="28" t="s">
        <v>4</v>
      </c>
      <c r="J769" s="28"/>
      <c r="K769" s="28" t="s">
        <v>4</v>
      </c>
      <c r="L769" s="28" t="s">
        <v>454</v>
      </c>
      <c r="M769" s="28"/>
      <c r="N769" s="28"/>
      <c r="O769" s="28" t="s">
        <v>4</v>
      </c>
      <c r="P769" s="51"/>
      <c r="Q769" s="28" t="s">
        <v>4</v>
      </c>
      <c r="R769" s="28"/>
      <c r="S769" s="28" t="s">
        <v>4</v>
      </c>
      <c r="T769" s="28"/>
      <c r="U769" s="28" t="s">
        <v>4</v>
      </c>
      <c r="V769" s="28"/>
      <c r="W769" s="28" t="s">
        <v>4</v>
      </c>
      <c r="X769" s="28"/>
      <c r="Y769" s="28" t="s">
        <v>4</v>
      </c>
      <c r="Z769" s="10" t="str">
        <f>IF(AND('Section 8'!$L$4=No,OR($BG769=FALSE,$BH769=FALSE)),Tab_NotReq,
IF(AND($A769="",$B769="",$D769="",$F769="",$H769="",$J769="",$P769="",$X769="",$AB769="",$AC769=""),"",
IF(COUNTIF($AB769:$BC769,Incomplete)&gt;=1,Incomplete_or_multiple_errors&amp;": "&amp;INDEX($AB$2:$BC$4,1,MATCH(Incomplete,$AB769:$BC769,0)),Complete)))</f>
        <v/>
      </c>
      <c r="AA769" s="27"/>
      <c r="AB769" s="10" t="str">
        <f t="shared" si="335"/>
        <v/>
      </c>
      <c r="AC769" s="10" t="str">
        <f>IF($AC$1=No,"",
IF(OR(BG769=FALSE,BH769=FALSE),"",
IF(AND(SUMPRODUCT(--(BI769:BI$1003=TRUE))=0,SUMPRODUCT(--(BJ769:BJ$1003=TRUE))=0),"",Incomplete)))</f>
        <v/>
      </c>
      <c r="AD769" s="10" t="str">
        <f t="shared" si="336"/>
        <v/>
      </c>
      <c r="AE769" s="10"/>
      <c r="AF769" s="10" t="str" cm="1">
        <f t="array" ref="AF769">IF(AF$1=No,"",IF(ISBLANK($A769)=TRUE,"",
IF(SUMPRODUCT(--('Section 11'!$C$4:$C$337=$A769))=0,Incomplete,Complete)))</f>
        <v/>
      </c>
      <c r="AG769" s="10" t="str">
        <f t="shared" si="337"/>
        <v/>
      </c>
      <c r="AH769" s="10" t="str">
        <f t="shared" si="338"/>
        <v/>
      </c>
      <c r="AI769" s="10" t="str">
        <f t="shared" si="339"/>
        <v/>
      </c>
      <c r="AJ769" s="10" t="str">
        <f t="shared" si="340"/>
        <v/>
      </c>
      <c r="AK769" s="10" t="str">
        <f t="shared" si="341"/>
        <v/>
      </c>
      <c r="AL769" s="10" t="str">
        <f t="shared" si="342"/>
        <v/>
      </c>
      <c r="AM769" s="10" t="str">
        <f t="shared" si="343"/>
        <v/>
      </c>
      <c r="AN769" s="10" t="str">
        <f t="shared" si="344"/>
        <v/>
      </c>
      <c r="AO769" s="10" t="str">
        <f t="shared" si="345"/>
        <v/>
      </c>
      <c r="AP769" s="10" t="str">
        <f t="shared" si="346"/>
        <v/>
      </c>
      <c r="AQ769" s="10" t="str">
        <f t="shared" si="347"/>
        <v/>
      </c>
      <c r="AR769" s="10" t="str">
        <f t="shared" si="348"/>
        <v/>
      </c>
      <c r="AS769" s="10" t="str">
        <f t="shared" si="349"/>
        <v/>
      </c>
      <c r="AT769" s="10" t="str">
        <f t="shared" si="350"/>
        <v/>
      </c>
      <c r="AU769" s="10" t="str">
        <f t="shared" si="351"/>
        <v/>
      </c>
      <c r="AV769" s="10" t="str">
        <f t="shared" si="352"/>
        <v/>
      </c>
      <c r="AW769" s="10" t="str">
        <f t="shared" si="353"/>
        <v/>
      </c>
      <c r="AX769" s="10" t="str">
        <f t="shared" si="354"/>
        <v/>
      </c>
      <c r="AY769" s="10" t="str">
        <f t="shared" si="355"/>
        <v/>
      </c>
      <c r="AZ769" s="10" t="str">
        <f t="shared" si="356"/>
        <v/>
      </c>
      <c r="BA769" s="10" t="str">
        <f t="shared" si="357"/>
        <v/>
      </c>
      <c r="BB769" s="10" t="str">
        <f t="shared" si="358"/>
        <v/>
      </c>
      <c r="BC769" s="10" t="str">
        <f t="shared" si="359"/>
        <v/>
      </c>
      <c r="BD769" s="10"/>
      <c r="BE769" s="10" t="str">
        <f t="shared" si="360"/>
        <v/>
      </c>
      <c r="BG769" s="10" t="b">
        <f t="shared" si="363"/>
        <v>1</v>
      </c>
      <c r="BH769" s="10" t="b">
        <f t="shared" si="361"/>
        <v>1</v>
      </c>
      <c r="BI769" s="10" t="b">
        <f t="shared" si="364"/>
        <v>0</v>
      </c>
      <c r="BJ769" s="10" t="b">
        <f t="shared" si="362"/>
        <v>0</v>
      </c>
    </row>
    <row r="770" spans="1:62" x14ac:dyDescent="0.35">
      <c r="A770" s="51"/>
      <c r="B770" s="28"/>
      <c r="C770" s="28" t="s">
        <v>4</v>
      </c>
      <c r="D770" s="28"/>
      <c r="E770" s="28" t="s">
        <v>4</v>
      </c>
      <c r="F770" s="28"/>
      <c r="G770" s="51" t="s">
        <v>4</v>
      </c>
      <c r="H770" s="28"/>
      <c r="I770" s="28" t="s">
        <v>4</v>
      </c>
      <c r="J770" s="28"/>
      <c r="K770" s="28" t="s">
        <v>4</v>
      </c>
      <c r="L770" s="28" t="s">
        <v>454</v>
      </c>
      <c r="M770" s="28"/>
      <c r="N770" s="28"/>
      <c r="O770" s="28" t="s">
        <v>4</v>
      </c>
      <c r="P770" s="51"/>
      <c r="Q770" s="28" t="s">
        <v>4</v>
      </c>
      <c r="R770" s="28"/>
      <c r="S770" s="28" t="s">
        <v>4</v>
      </c>
      <c r="T770" s="28"/>
      <c r="U770" s="28" t="s">
        <v>4</v>
      </c>
      <c r="V770" s="28"/>
      <c r="W770" s="28" t="s">
        <v>4</v>
      </c>
      <c r="X770" s="28"/>
      <c r="Y770" s="28" t="s">
        <v>4</v>
      </c>
      <c r="Z770" s="10" t="str">
        <f>IF(AND('Section 8'!$L$4=No,OR($BG770=FALSE,$BH770=FALSE)),Tab_NotReq,
IF(AND($A770="",$B770="",$D770="",$F770="",$H770="",$J770="",$P770="",$X770="",$AB770="",$AC770=""),"",
IF(COUNTIF($AB770:$BC770,Incomplete)&gt;=1,Incomplete_or_multiple_errors&amp;": "&amp;INDEX($AB$2:$BC$4,1,MATCH(Incomplete,$AB770:$BC770,0)),Complete)))</f>
        <v/>
      </c>
      <c r="AA770" s="27"/>
      <c r="AB770" s="10" t="str">
        <f t="shared" si="335"/>
        <v/>
      </c>
      <c r="AC770" s="10" t="str">
        <f>IF($AC$1=No,"",
IF(OR(BG770=FALSE,BH770=FALSE),"",
IF(AND(SUMPRODUCT(--(BI770:BI$1003=TRUE))=0,SUMPRODUCT(--(BJ770:BJ$1003=TRUE))=0),"",Incomplete)))</f>
        <v/>
      </c>
      <c r="AD770" s="10" t="str">
        <f t="shared" si="336"/>
        <v/>
      </c>
      <c r="AE770" s="10"/>
      <c r="AF770" s="10" t="str" cm="1">
        <f t="array" ref="AF770">IF(AF$1=No,"",IF(ISBLANK($A770)=TRUE,"",
IF(SUMPRODUCT(--('Section 11'!$C$4:$C$337=$A770))=0,Incomplete,Complete)))</f>
        <v/>
      </c>
      <c r="AG770" s="10" t="str">
        <f t="shared" si="337"/>
        <v/>
      </c>
      <c r="AH770" s="10" t="str">
        <f t="shared" si="338"/>
        <v/>
      </c>
      <c r="AI770" s="10" t="str">
        <f t="shared" si="339"/>
        <v/>
      </c>
      <c r="AJ770" s="10" t="str">
        <f t="shared" si="340"/>
        <v/>
      </c>
      <c r="AK770" s="10" t="str">
        <f t="shared" si="341"/>
        <v/>
      </c>
      <c r="AL770" s="10" t="str">
        <f t="shared" si="342"/>
        <v/>
      </c>
      <c r="AM770" s="10" t="str">
        <f t="shared" si="343"/>
        <v/>
      </c>
      <c r="AN770" s="10" t="str">
        <f t="shared" si="344"/>
        <v/>
      </c>
      <c r="AO770" s="10" t="str">
        <f t="shared" si="345"/>
        <v/>
      </c>
      <c r="AP770" s="10" t="str">
        <f t="shared" si="346"/>
        <v/>
      </c>
      <c r="AQ770" s="10" t="str">
        <f t="shared" si="347"/>
        <v/>
      </c>
      <c r="AR770" s="10" t="str">
        <f t="shared" si="348"/>
        <v/>
      </c>
      <c r="AS770" s="10" t="str">
        <f t="shared" si="349"/>
        <v/>
      </c>
      <c r="AT770" s="10" t="str">
        <f t="shared" si="350"/>
        <v/>
      </c>
      <c r="AU770" s="10" t="str">
        <f t="shared" si="351"/>
        <v/>
      </c>
      <c r="AV770" s="10" t="str">
        <f t="shared" si="352"/>
        <v/>
      </c>
      <c r="AW770" s="10" t="str">
        <f t="shared" si="353"/>
        <v/>
      </c>
      <c r="AX770" s="10" t="str">
        <f t="shared" si="354"/>
        <v/>
      </c>
      <c r="AY770" s="10" t="str">
        <f t="shared" si="355"/>
        <v/>
      </c>
      <c r="AZ770" s="10" t="str">
        <f t="shared" si="356"/>
        <v/>
      </c>
      <c r="BA770" s="10" t="str">
        <f t="shared" si="357"/>
        <v/>
      </c>
      <c r="BB770" s="10" t="str">
        <f t="shared" si="358"/>
        <v/>
      </c>
      <c r="BC770" s="10" t="str">
        <f t="shared" si="359"/>
        <v/>
      </c>
      <c r="BD770" s="10"/>
      <c r="BE770" s="10" t="str">
        <f t="shared" si="360"/>
        <v/>
      </c>
      <c r="BG770" s="10" t="b">
        <f t="shared" si="363"/>
        <v>1</v>
      </c>
      <c r="BH770" s="10" t="b">
        <f t="shared" si="361"/>
        <v>1</v>
      </c>
      <c r="BI770" s="10" t="b">
        <f t="shared" si="364"/>
        <v>0</v>
      </c>
      <c r="BJ770" s="10" t="b">
        <f t="shared" si="362"/>
        <v>0</v>
      </c>
    </row>
    <row r="771" spans="1:62" x14ac:dyDescent="0.35">
      <c r="A771" s="51"/>
      <c r="B771" s="28"/>
      <c r="C771" s="28" t="s">
        <v>4</v>
      </c>
      <c r="D771" s="28"/>
      <c r="E771" s="28" t="s">
        <v>4</v>
      </c>
      <c r="F771" s="28"/>
      <c r="G771" s="51" t="s">
        <v>4</v>
      </c>
      <c r="H771" s="28"/>
      <c r="I771" s="28" t="s">
        <v>4</v>
      </c>
      <c r="J771" s="28"/>
      <c r="K771" s="28" t="s">
        <v>4</v>
      </c>
      <c r="L771" s="28" t="s">
        <v>454</v>
      </c>
      <c r="M771" s="28"/>
      <c r="N771" s="28"/>
      <c r="O771" s="28" t="s">
        <v>4</v>
      </c>
      <c r="P771" s="51"/>
      <c r="Q771" s="28" t="s">
        <v>4</v>
      </c>
      <c r="R771" s="28"/>
      <c r="S771" s="28" t="s">
        <v>4</v>
      </c>
      <c r="T771" s="28"/>
      <c r="U771" s="28" t="s">
        <v>4</v>
      </c>
      <c r="V771" s="28"/>
      <c r="W771" s="28" t="s">
        <v>4</v>
      </c>
      <c r="X771" s="28"/>
      <c r="Y771" s="28" t="s">
        <v>4</v>
      </c>
      <c r="Z771" s="10" t="str">
        <f>IF(AND('Section 8'!$L$4=No,OR($BG771=FALSE,$BH771=FALSE)),Tab_NotReq,
IF(AND($A771="",$B771="",$D771="",$F771="",$H771="",$J771="",$P771="",$X771="",$AB771="",$AC771=""),"",
IF(COUNTIF($AB771:$BC771,Incomplete)&gt;=1,Incomplete_or_multiple_errors&amp;": "&amp;INDEX($AB$2:$BC$4,1,MATCH(Incomplete,$AB771:$BC771,0)),Complete)))</f>
        <v/>
      </c>
      <c r="AA771" s="27"/>
      <c r="AB771" s="10" t="str">
        <f t="shared" si="335"/>
        <v/>
      </c>
      <c r="AC771" s="10" t="str">
        <f>IF($AC$1=No,"",
IF(OR(BG771=FALSE,BH771=FALSE),"",
IF(AND(SUMPRODUCT(--(BI771:BI$1003=TRUE))=0,SUMPRODUCT(--(BJ771:BJ$1003=TRUE))=0),"",Incomplete)))</f>
        <v/>
      </c>
      <c r="AD771" s="10" t="str">
        <f t="shared" si="336"/>
        <v/>
      </c>
      <c r="AE771" s="10"/>
      <c r="AF771" s="10" t="str" cm="1">
        <f t="array" ref="AF771">IF(AF$1=No,"",IF(ISBLANK($A771)=TRUE,"",
IF(SUMPRODUCT(--('Section 11'!$C$4:$C$337=$A771))=0,Incomplete,Complete)))</f>
        <v/>
      </c>
      <c r="AG771" s="10" t="str">
        <f t="shared" si="337"/>
        <v/>
      </c>
      <c r="AH771" s="10" t="str">
        <f t="shared" si="338"/>
        <v/>
      </c>
      <c r="AI771" s="10" t="str">
        <f t="shared" si="339"/>
        <v/>
      </c>
      <c r="AJ771" s="10" t="str">
        <f t="shared" si="340"/>
        <v/>
      </c>
      <c r="AK771" s="10" t="str">
        <f t="shared" si="341"/>
        <v/>
      </c>
      <c r="AL771" s="10" t="str">
        <f t="shared" si="342"/>
        <v/>
      </c>
      <c r="AM771" s="10" t="str">
        <f t="shared" si="343"/>
        <v/>
      </c>
      <c r="AN771" s="10" t="str">
        <f t="shared" si="344"/>
        <v/>
      </c>
      <c r="AO771" s="10" t="str">
        <f t="shared" si="345"/>
        <v/>
      </c>
      <c r="AP771" s="10" t="str">
        <f t="shared" si="346"/>
        <v/>
      </c>
      <c r="AQ771" s="10" t="str">
        <f t="shared" si="347"/>
        <v/>
      </c>
      <c r="AR771" s="10" t="str">
        <f t="shared" si="348"/>
        <v/>
      </c>
      <c r="AS771" s="10" t="str">
        <f t="shared" si="349"/>
        <v/>
      </c>
      <c r="AT771" s="10" t="str">
        <f t="shared" si="350"/>
        <v/>
      </c>
      <c r="AU771" s="10" t="str">
        <f t="shared" si="351"/>
        <v/>
      </c>
      <c r="AV771" s="10" t="str">
        <f t="shared" si="352"/>
        <v/>
      </c>
      <c r="AW771" s="10" t="str">
        <f t="shared" si="353"/>
        <v/>
      </c>
      <c r="AX771" s="10" t="str">
        <f t="shared" si="354"/>
        <v/>
      </c>
      <c r="AY771" s="10" t="str">
        <f t="shared" si="355"/>
        <v/>
      </c>
      <c r="AZ771" s="10" t="str">
        <f t="shared" si="356"/>
        <v/>
      </c>
      <c r="BA771" s="10" t="str">
        <f t="shared" si="357"/>
        <v/>
      </c>
      <c r="BB771" s="10" t="str">
        <f t="shared" si="358"/>
        <v/>
      </c>
      <c r="BC771" s="10" t="str">
        <f t="shared" si="359"/>
        <v/>
      </c>
      <c r="BD771" s="10"/>
      <c r="BE771" s="10" t="str">
        <f t="shared" si="360"/>
        <v/>
      </c>
      <c r="BG771" s="10" t="b">
        <f t="shared" si="363"/>
        <v>1</v>
      </c>
      <c r="BH771" s="10" t="b">
        <f t="shared" si="361"/>
        <v>1</v>
      </c>
      <c r="BI771" s="10" t="b">
        <f t="shared" si="364"/>
        <v>0</v>
      </c>
      <c r="BJ771" s="10" t="b">
        <f t="shared" si="362"/>
        <v>0</v>
      </c>
    </row>
    <row r="772" spans="1:62" x14ac:dyDescent="0.35">
      <c r="A772" s="51"/>
      <c r="B772" s="28"/>
      <c r="C772" s="28" t="s">
        <v>4</v>
      </c>
      <c r="D772" s="28"/>
      <c r="E772" s="28" t="s">
        <v>4</v>
      </c>
      <c r="F772" s="28"/>
      <c r="G772" s="51" t="s">
        <v>4</v>
      </c>
      <c r="H772" s="28"/>
      <c r="I772" s="28" t="s">
        <v>4</v>
      </c>
      <c r="J772" s="28"/>
      <c r="K772" s="28" t="s">
        <v>4</v>
      </c>
      <c r="L772" s="28" t="s">
        <v>454</v>
      </c>
      <c r="M772" s="28"/>
      <c r="N772" s="28"/>
      <c r="O772" s="28" t="s">
        <v>4</v>
      </c>
      <c r="P772" s="51"/>
      <c r="Q772" s="28" t="s">
        <v>4</v>
      </c>
      <c r="R772" s="28"/>
      <c r="S772" s="28" t="s">
        <v>4</v>
      </c>
      <c r="T772" s="28"/>
      <c r="U772" s="28" t="s">
        <v>4</v>
      </c>
      <c r="V772" s="28"/>
      <c r="W772" s="28" t="s">
        <v>4</v>
      </c>
      <c r="X772" s="28"/>
      <c r="Y772" s="28" t="s">
        <v>4</v>
      </c>
      <c r="Z772" s="10" t="str">
        <f>IF(AND('Section 8'!$L$4=No,OR($BG772=FALSE,$BH772=FALSE)),Tab_NotReq,
IF(AND($A772="",$B772="",$D772="",$F772="",$H772="",$J772="",$P772="",$X772="",$AB772="",$AC772=""),"",
IF(COUNTIF($AB772:$BC772,Incomplete)&gt;=1,Incomplete_or_multiple_errors&amp;": "&amp;INDEX($AB$2:$BC$4,1,MATCH(Incomplete,$AB772:$BC772,0)),Complete)))</f>
        <v/>
      </c>
      <c r="AA772" s="27"/>
      <c r="AB772" s="10" t="str">
        <f t="shared" ref="AB772:AB835" si="365">IF(AB$1=No,"",
IF(AND(
$A772="", OR(BG772=FALSE,BH772=FALSE)),
Incomplete,""))</f>
        <v/>
      </c>
      <c r="AC772" s="10" t="str">
        <f>IF($AC$1=No,"",
IF(OR(BG772=FALSE,BH772=FALSE),"",
IF(AND(SUMPRODUCT(--(BI772:BI$1003=TRUE))=0,SUMPRODUCT(--(BJ772:BJ$1003=TRUE))=0),"",Incomplete)))</f>
        <v/>
      </c>
      <c r="AD772" s="10" t="str">
        <f t="shared" ref="AD772:AD835" si="366">IF(AD$1=No,"",IF($A772="", "",
IF(AND(L772=Not_reasonably_accessible, OR(M772&lt;&gt;"",N772&lt;&gt;"",AND(O772&lt;&gt;"",O772&lt;&gt;No))=TRUE)=TRUE, Incomplete, "")))</f>
        <v/>
      </c>
      <c r="AE772" s="10"/>
      <c r="AF772" s="10" t="str" cm="1">
        <f t="array" ref="AF772">IF(AF$1=No,"",IF(ISBLANK($A772)=TRUE,"",
IF(SUMPRODUCT(--('Section 11'!$C$4:$C$337=$A772))=0,Incomplete,Complete)))</f>
        <v/>
      </c>
      <c r="AG772" s="10" t="str">
        <f t="shared" ref="AG772:AG835" si="367">IF($AG$1=No,"",IF($A772="","",IF(B772="",Incomplete,IF(ISERROR(VLOOKUP(B772,APP_Codes,1,FALSE))=TRUE,Incomplete,Complete))))</f>
        <v/>
      </c>
      <c r="AH772" s="10" t="str">
        <f t="shared" ref="AH772:AH835" si="368">IF($AH$1=No,"",IF($A772="","",IF(C772="",Incomplete,IF(ISERROR(VLOOKUP(C772,YesNo_CBI,1,FALSE))=TRUE,Incomplete,Complete))))</f>
        <v/>
      </c>
      <c r="AI772" s="10" t="str">
        <f t="shared" ref="AI772:AI835" si="369">IF($AI$1=No,"",IF($A772="","",IF(D772="",Incomplete,IF(ISERROR(VLOOKUP(D772,SF_Codes,1,FALSE))=TRUE,Incomplete,Complete))))</f>
        <v/>
      </c>
      <c r="AJ772" s="10" t="str">
        <f t="shared" ref="AJ772:AJ835" si="370">IF($AJ$1=No,"",IF($A772="","",IF(E772="",Incomplete,IF(ISERROR(VLOOKUP(E772,YesNo_CBI,1,FALSE))=TRUE,Incomplete,Complete))))</f>
        <v/>
      </c>
      <c r="AK772" s="10" t="str">
        <f t="shared" ref="AK772:AK835" si="371">IF($AK$1=No,"",IF($A772="","",
IF(AND(F772="",OR(G772="",G772=No)),"",
IF(AND(F772="",OR(G772&lt;&gt;"",G772&lt;&gt;No)),Incomplete,
IF(AND(F772&lt;&gt;"",G772="")=TRUE,Incomplete,
IF(ISERROR(VLOOKUP(G772,YesNo_CBI,1,FALSE))=TRUE,
Incomplete,Complete))))))</f>
        <v/>
      </c>
      <c r="AL772" s="10" t="str">
        <f t="shared" ref="AL772:AL835" si="372">IF($AL$1=No,"",IF($A772="","",
IF(AND(H772="",OR(I772="",I772=No)),"",
IF(AND(H772="",OR(I772&lt;&gt;"",I772&lt;&gt;No)),Incomplete,
IF(AND(H772&lt;&gt;"",I772="")=TRUE,Incomplete,
IF(ISERROR(VLOOKUP(I772,YesNo_CBI,1,FALSE))=TRUE,
Incomplete,Complete))))))</f>
        <v/>
      </c>
      <c r="AM772" s="10" t="str">
        <f t="shared" ref="AM772:AM835" si="373">IF(AM$1=No, "", IF($A772="", "", IF($J772="", Incomplete, Complete)))</f>
        <v/>
      </c>
      <c r="AN772" s="10" t="str">
        <f t="shared" ref="AN772:AN835" si="374">IF(AN$1=No,"",IF($A772="","",IF(K772="",Incomplete,IF(ISERROR(VLOOKUP(K772,YesNo_CBI,1,FALSE))=TRUE,Incomplete,Complete))))</f>
        <v/>
      </c>
      <c r="AO772" s="10" t="str">
        <f t="shared" ref="AO772:AO835" si="375">IF($AO$1=No,"",IF($A772="","",IF(L772="",Incomplete,IF(ISERROR(VLOOKUP(L772,NRA,1,FALSE))=TRUE,Incomplete,Complete))))</f>
        <v/>
      </c>
      <c r="AP772" s="10" t="str">
        <f t="shared" ref="AP772:AP835" si="376">IF(AP$1=No,"",IF($A772="","",
IF(AD772=Incomplete, "",
IF(AND(L772=Not_reasonably_accessible,M772=""),"",
IF(AND(L772=Reasonably_accessible,OR(M772="",M772&lt;0,M772&gt;100)),Incomplete,
IF(LEN(M772)-LEN(INT(M772))&gt;5, Incomplete,
Complete))))))</f>
        <v/>
      </c>
      <c r="AQ772" s="10" t="str">
        <f t="shared" ref="AQ772:AQ835" si="377">IF(AQ$1=No,"",IF($A772="","",
IF(AD772=Incomplete,"",
IF(AND(L772=Not_reasonably_accessible,N772=""),"",
IF(AND(L772=Reasonably_accessible,OR(N772="",N772&lt;0,N772&gt;100,N772&lt;M772)),Incomplete,
IF(LEN(N772)-LEN(INT(N772))&gt;5,Incomplete,
Complete))))))</f>
        <v/>
      </c>
      <c r="AR772" s="10" t="str">
        <f t="shared" ref="AR772:AR835" si="378">IF(AR$1=No,"",IF($A772="","",
IF(AD772=Incomplete, "",IF(AND(L772=Not_reasonably_accessible,OR(O772=No,O772="")),"",
IF(AND(L772=Reasonably_accessible,O772=""),Incomplete,
IF(ISERROR(VLOOKUP(O772,YesNo_CBI,1,FALSE))=TRUE,Incomplete,
Complete))))))</f>
        <v/>
      </c>
      <c r="AS772" s="10" t="str">
        <f t="shared" ref="AS772:AS835" si="379">IF(AS$1=No,"",IF($A772="","",IF(P772="",Incomplete,IF(ISERROR(VLOOKUP(P772,Yes_No,1,FALSE))=TRUE,Incomplete,Complete))))</f>
        <v/>
      </c>
      <c r="AT772" s="10" t="str">
        <f t="shared" ref="AT772:AT835" si="380">IF(AT$1=No,"",IF($A772="","",IF(Q772="",Incomplete,IF(ISERROR(VLOOKUP(Q772,YesNo_CBI,1,FALSE))=TRUE,Incomplete,Complete))))</f>
        <v/>
      </c>
      <c r="AU772" s="10" t="str">
        <f t="shared" ref="AU772:AU835" si="381">IF(AU$1=No,"",IF($A772="","",
IF(R772="",Incomplete,
IF(ISERROR(VLOOKUP(R772,Yes_No,1,FALSE))=TRUE,Incomplete,Complete))))</f>
        <v/>
      </c>
      <c r="AV772" s="10" t="str">
        <f t="shared" ref="AV772:AV835" si="382">IF(AV$1=No,"",IF($A772="","",
IF(S772="",Incomplete,
IF(ISERROR(VLOOKUP(S772,YesNo_CBI,1,FALSE))=TRUE,Incomplete,Complete))))</f>
        <v/>
      </c>
      <c r="AW772" s="10" t="str">
        <f t="shared" ref="AW772:AW835" si="383">IF(AW$1=No,"",IF($A772="","",
IF(T772="",Incomplete,
IF(ISERROR(VLOOKUP(T772,Yes_No,1,FALSE))=TRUE,Incomplete,Complete))))</f>
        <v/>
      </c>
      <c r="AX772" s="10" t="str">
        <f t="shared" ref="AX772:AX835" si="384">IF(AX$1=No,"",IF($A772="","",
IF(U772="",Incomplete,
IF(ISERROR(VLOOKUP(U772,YesNo_CBI,1,FALSE))=TRUE,Incomplete,Complete))))</f>
        <v/>
      </c>
      <c r="AY772" s="10" t="str">
        <f t="shared" ref="AY772:AY835" si="385">IF(AY$1=No,"",IF($A772="","",
IF(V772="",Incomplete,
IF(ISERROR(VLOOKUP(V772,Yes_No,1,FALSE))=TRUE,Incomplete,Complete))))</f>
        <v/>
      </c>
      <c r="AZ772" s="10" t="str">
        <f t="shared" ref="AZ772:AZ835" si="386">IF(AZ$1=No,"",IF($A772="","",
IF(W772="",Incomplete,
IF(ISERROR(VLOOKUP(W772,YesNo_CBI,1,FALSE))=TRUE,Incomplete,Complete))))</f>
        <v/>
      </c>
      <c r="BA772" s="10" t="str">
        <f t="shared" ref="BA772:BA835" si="387">IF(BA$1=No,"",IF($A772="","",
IF(AND(X772="",Y772=""),"",
IF(AND(X772="",Y772&lt;&gt;""),Incomplete,
IF(X772&lt;&gt;"",Complete)))))</f>
        <v/>
      </c>
      <c r="BB772" s="10" t="str">
        <f t="shared" ref="BB772:BB835" si="388">IF(BB$1=No,"",IF($A772="","",
IF(AND(X772="",Y772=""),"",
IF(BA772=Incomplete,"",
IF(AND(X772&lt;&gt;"",Y772=""),Incomplete,
IF(ISERROR(VLOOKUP($Y772,YesNo_CBI,1,FALSE))=TRUE,Incomplete,Complete))))))</f>
        <v/>
      </c>
      <c r="BC772" s="10" t="str">
        <f t="shared" ref="BC772:BC835" si="389">IF($BC$1=No,"",IF($A772="","",
IF(AND(X772="",OR(Y772="",Y772=No)),"",
IF(AND(X772="",OR(Y772&lt;&gt;"",Y772&lt;&gt;No)),Incomplete,
IF(AND(X772&lt;&gt;"",Y772="")=TRUE,Incomplete,
IF(ISERROR(VLOOKUP(Y772,YesNo_CBI,1,FALSE))=TRUE,
Incomplete,Complete))))))</f>
        <v/>
      </c>
      <c r="BD772" s="10"/>
      <c r="BE772" s="10" t="str">
        <f t="shared" ref="BE772:BE835" si="390" xml:space="preserve"> CONCATENATE(A772,B772,D772)</f>
        <v/>
      </c>
      <c r="BG772" s="10" t="b">
        <f t="shared" si="363"/>
        <v>1</v>
      </c>
      <c r="BH772" s="10" t="b">
        <f t="shared" ref="BH772:BH835" si="391">AND(OR($C772="",$C772=No),OR($E772="",$E772=No),OR($G772="",$G772=No),OR($I772="",$I772=No),OR($K772="",$K772=No),OR($L772="",$L772=Reasonably_accessible),OR($O772="",$O772=No),OR($Q772="",$Q772=No),OR($S772="",$S772=No),OR($U772="",$U772=No),OR($W772="",$W772=No),OR($Y772="",$Y772=No))</f>
        <v>1</v>
      </c>
      <c r="BI772" s="10" t="b">
        <f t="shared" si="364"/>
        <v>0</v>
      </c>
      <c r="BJ772" s="10" t="b">
        <f t="shared" ref="BJ772:BJ835" si="392">OR(AND($C773&lt;&gt;"",$C773&lt;&gt;No),AND($E773&lt;&gt;"",$E773&lt;&gt;No),AND($G773&lt;&gt;"",$G773&lt;&gt;No),AND($I773&lt;&gt;"",$I773&lt;&gt;No),AND($K773&lt;&gt;"",$K773&lt;&gt;No),AND($L773&lt;&gt;"",$L773&lt;&gt;Reasonably_accessible),AND($O773&lt;&gt;"",$O773&lt;&gt;No),AND($Q773&lt;&gt;"",$Q773&lt;&gt;No),AND($S773&lt;&gt;"",$S773&lt;&gt;No),AND($U773&lt;&gt;"",$U773&lt;&gt;No),AND($W773&lt;&gt;"",$W773&lt;&gt;No),AND($Y773&lt;&gt;"",$Y773&lt;&gt;No))</f>
        <v>0</v>
      </c>
    </row>
    <row r="773" spans="1:62" x14ac:dyDescent="0.35">
      <c r="A773" s="51"/>
      <c r="B773" s="28"/>
      <c r="C773" s="28" t="s">
        <v>4</v>
      </c>
      <c r="D773" s="28"/>
      <c r="E773" s="28" t="s">
        <v>4</v>
      </c>
      <c r="F773" s="28"/>
      <c r="G773" s="51" t="s">
        <v>4</v>
      </c>
      <c r="H773" s="28"/>
      <c r="I773" s="28" t="s">
        <v>4</v>
      </c>
      <c r="J773" s="28"/>
      <c r="K773" s="28" t="s">
        <v>4</v>
      </c>
      <c r="L773" s="28" t="s">
        <v>454</v>
      </c>
      <c r="M773" s="28"/>
      <c r="N773" s="28"/>
      <c r="O773" s="28" t="s">
        <v>4</v>
      </c>
      <c r="P773" s="51"/>
      <c r="Q773" s="28" t="s">
        <v>4</v>
      </c>
      <c r="R773" s="28"/>
      <c r="S773" s="28" t="s">
        <v>4</v>
      </c>
      <c r="T773" s="28"/>
      <c r="U773" s="28" t="s">
        <v>4</v>
      </c>
      <c r="V773" s="28"/>
      <c r="W773" s="28" t="s">
        <v>4</v>
      </c>
      <c r="X773" s="28"/>
      <c r="Y773" s="28" t="s">
        <v>4</v>
      </c>
      <c r="Z773" s="10" t="str">
        <f>IF(AND('Section 8'!$L$4=No,OR($BG773=FALSE,$BH773=FALSE)),Tab_NotReq,
IF(AND($A773="",$B773="",$D773="",$F773="",$H773="",$J773="",$P773="",$X773="",$AB773="",$AC773=""),"",
IF(COUNTIF($AB773:$BC773,Incomplete)&gt;=1,Incomplete_or_multiple_errors&amp;": "&amp;INDEX($AB$2:$BC$4,1,MATCH(Incomplete,$AB773:$BC773,0)),Complete)))</f>
        <v/>
      </c>
      <c r="AA773" s="27"/>
      <c r="AB773" s="10" t="str">
        <f t="shared" si="365"/>
        <v/>
      </c>
      <c r="AC773" s="10" t="str">
        <f>IF($AC$1=No,"",
IF(OR(BG773=FALSE,BH773=FALSE),"",
IF(AND(SUMPRODUCT(--(BI773:BI$1003=TRUE))=0,SUMPRODUCT(--(BJ773:BJ$1003=TRUE))=0),"",Incomplete)))</f>
        <v/>
      </c>
      <c r="AD773" s="10" t="str">
        <f t="shared" si="366"/>
        <v/>
      </c>
      <c r="AE773" s="10"/>
      <c r="AF773" s="10" t="str" cm="1">
        <f t="array" ref="AF773">IF(AF$1=No,"",IF(ISBLANK($A773)=TRUE,"",
IF(SUMPRODUCT(--('Section 11'!$C$4:$C$337=$A773))=0,Incomplete,Complete)))</f>
        <v/>
      </c>
      <c r="AG773" s="10" t="str">
        <f t="shared" si="367"/>
        <v/>
      </c>
      <c r="AH773" s="10" t="str">
        <f t="shared" si="368"/>
        <v/>
      </c>
      <c r="AI773" s="10" t="str">
        <f t="shared" si="369"/>
        <v/>
      </c>
      <c r="AJ773" s="10" t="str">
        <f t="shared" si="370"/>
        <v/>
      </c>
      <c r="AK773" s="10" t="str">
        <f t="shared" si="371"/>
        <v/>
      </c>
      <c r="AL773" s="10" t="str">
        <f t="shared" si="372"/>
        <v/>
      </c>
      <c r="AM773" s="10" t="str">
        <f t="shared" si="373"/>
        <v/>
      </c>
      <c r="AN773" s="10" t="str">
        <f t="shared" si="374"/>
        <v/>
      </c>
      <c r="AO773" s="10" t="str">
        <f t="shared" si="375"/>
        <v/>
      </c>
      <c r="AP773" s="10" t="str">
        <f t="shared" si="376"/>
        <v/>
      </c>
      <c r="AQ773" s="10" t="str">
        <f t="shared" si="377"/>
        <v/>
      </c>
      <c r="AR773" s="10" t="str">
        <f t="shared" si="378"/>
        <v/>
      </c>
      <c r="AS773" s="10" t="str">
        <f t="shared" si="379"/>
        <v/>
      </c>
      <c r="AT773" s="10" t="str">
        <f t="shared" si="380"/>
        <v/>
      </c>
      <c r="AU773" s="10" t="str">
        <f t="shared" si="381"/>
        <v/>
      </c>
      <c r="AV773" s="10" t="str">
        <f t="shared" si="382"/>
        <v/>
      </c>
      <c r="AW773" s="10" t="str">
        <f t="shared" si="383"/>
        <v/>
      </c>
      <c r="AX773" s="10" t="str">
        <f t="shared" si="384"/>
        <v/>
      </c>
      <c r="AY773" s="10" t="str">
        <f t="shared" si="385"/>
        <v/>
      </c>
      <c r="AZ773" s="10" t="str">
        <f t="shared" si="386"/>
        <v/>
      </c>
      <c r="BA773" s="10" t="str">
        <f t="shared" si="387"/>
        <v/>
      </c>
      <c r="BB773" s="10" t="str">
        <f t="shared" si="388"/>
        <v/>
      </c>
      <c r="BC773" s="10" t="str">
        <f t="shared" si="389"/>
        <v/>
      </c>
      <c r="BD773" s="10"/>
      <c r="BE773" s="10" t="str">
        <f t="shared" si="390"/>
        <v/>
      </c>
      <c r="BG773" s="10" t="b">
        <f t="shared" ref="BG773:BG836" si="393">AND($A773="",$B773="",$F773="",$D773="",$H773="",$J773="",$M773="",$N773="",$P773="",$R773="",$T773="",$V773="",$X773="")</f>
        <v>1</v>
      </c>
      <c r="BH773" s="10" t="b">
        <f t="shared" si="391"/>
        <v>1</v>
      </c>
      <c r="BI773" s="10" t="b">
        <f t="shared" ref="BI773:BI836" si="394">OR($A774&lt;&gt;"",$B774&lt;&gt;"",$D774&lt;&gt;"",$F774&lt;&gt;"",$H774&lt;&gt;"",$J774&lt;&gt;"",$M774&lt;&gt;"",$N774&lt;&gt;"",$P774&lt;&gt;"",$R774&lt;&gt;"",$T774&lt;&gt;"",$V774&lt;&gt;"",$X774&lt;&gt;"")</f>
        <v>0</v>
      </c>
      <c r="BJ773" s="10" t="b">
        <f t="shared" si="392"/>
        <v>0</v>
      </c>
    </row>
    <row r="774" spans="1:62" x14ac:dyDescent="0.35">
      <c r="A774" s="51"/>
      <c r="B774" s="28"/>
      <c r="C774" s="28" t="s">
        <v>4</v>
      </c>
      <c r="D774" s="28"/>
      <c r="E774" s="28" t="s">
        <v>4</v>
      </c>
      <c r="F774" s="28"/>
      <c r="G774" s="51" t="s">
        <v>4</v>
      </c>
      <c r="H774" s="28"/>
      <c r="I774" s="28" t="s">
        <v>4</v>
      </c>
      <c r="J774" s="28"/>
      <c r="K774" s="28" t="s">
        <v>4</v>
      </c>
      <c r="L774" s="28" t="s">
        <v>454</v>
      </c>
      <c r="M774" s="28"/>
      <c r="N774" s="28"/>
      <c r="O774" s="28" t="s">
        <v>4</v>
      </c>
      <c r="P774" s="51"/>
      <c r="Q774" s="28" t="s">
        <v>4</v>
      </c>
      <c r="R774" s="28"/>
      <c r="S774" s="28" t="s">
        <v>4</v>
      </c>
      <c r="T774" s="28"/>
      <c r="U774" s="28" t="s">
        <v>4</v>
      </c>
      <c r="V774" s="28"/>
      <c r="W774" s="28" t="s">
        <v>4</v>
      </c>
      <c r="X774" s="28"/>
      <c r="Y774" s="28" t="s">
        <v>4</v>
      </c>
      <c r="Z774" s="10" t="str">
        <f>IF(AND('Section 8'!$L$4=No,OR($BG774=FALSE,$BH774=FALSE)),Tab_NotReq,
IF(AND($A774="",$B774="",$D774="",$F774="",$H774="",$J774="",$P774="",$X774="",$AB774="",$AC774=""),"",
IF(COUNTIF($AB774:$BC774,Incomplete)&gt;=1,Incomplete_or_multiple_errors&amp;": "&amp;INDEX($AB$2:$BC$4,1,MATCH(Incomplete,$AB774:$BC774,0)),Complete)))</f>
        <v/>
      </c>
      <c r="AA774" s="27"/>
      <c r="AB774" s="10" t="str">
        <f t="shared" si="365"/>
        <v/>
      </c>
      <c r="AC774" s="10" t="str">
        <f>IF($AC$1=No,"",
IF(OR(BG774=FALSE,BH774=FALSE),"",
IF(AND(SUMPRODUCT(--(BI774:BI$1003=TRUE))=0,SUMPRODUCT(--(BJ774:BJ$1003=TRUE))=0),"",Incomplete)))</f>
        <v/>
      </c>
      <c r="AD774" s="10" t="str">
        <f t="shared" si="366"/>
        <v/>
      </c>
      <c r="AE774" s="10"/>
      <c r="AF774" s="10" t="str" cm="1">
        <f t="array" ref="AF774">IF(AF$1=No,"",IF(ISBLANK($A774)=TRUE,"",
IF(SUMPRODUCT(--('Section 11'!$C$4:$C$337=$A774))=0,Incomplete,Complete)))</f>
        <v/>
      </c>
      <c r="AG774" s="10" t="str">
        <f t="shared" si="367"/>
        <v/>
      </c>
      <c r="AH774" s="10" t="str">
        <f t="shared" si="368"/>
        <v/>
      </c>
      <c r="AI774" s="10" t="str">
        <f t="shared" si="369"/>
        <v/>
      </c>
      <c r="AJ774" s="10" t="str">
        <f t="shared" si="370"/>
        <v/>
      </c>
      <c r="AK774" s="10" t="str">
        <f t="shared" si="371"/>
        <v/>
      </c>
      <c r="AL774" s="10" t="str">
        <f t="shared" si="372"/>
        <v/>
      </c>
      <c r="AM774" s="10" t="str">
        <f t="shared" si="373"/>
        <v/>
      </c>
      <c r="AN774" s="10" t="str">
        <f t="shared" si="374"/>
        <v/>
      </c>
      <c r="AO774" s="10" t="str">
        <f t="shared" si="375"/>
        <v/>
      </c>
      <c r="AP774" s="10" t="str">
        <f t="shared" si="376"/>
        <v/>
      </c>
      <c r="AQ774" s="10" t="str">
        <f t="shared" si="377"/>
        <v/>
      </c>
      <c r="AR774" s="10" t="str">
        <f t="shared" si="378"/>
        <v/>
      </c>
      <c r="AS774" s="10" t="str">
        <f t="shared" si="379"/>
        <v/>
      </c>
      <c r="AT774" s="10" t="str">
        <f t="shared" si="380"/>
        <v/>
      </c>
      <c r="AU774" s="10" t="str">
        <f t="shared" si="381"/>
        <v/>
      </c>
      <c r="AV774" s="10" t="str">
        <f t="shared" si="382"/>
        <v/>
      </c>
      <c r="AW774" s="10" t="str">
        <f t="shared" si="383"/>
        <v/>
      </c>
      <c r="AX774" s="10" t="str">
        <f t="shared" si="384"/>
        <v/>
      </c>
      <c r="AY774" s="10" t="str">
        <f t="shared" si="385"/>
        <v/>
      </c>
      <c r="AZ774" s="10" t="str">
        <f t="shared" si="386"/>
        <v/>
      </c>
      <c r="BA774" s="10" t="str">
        <f t="shared" si="387"/>
        <v/>
      </c>
      <c r="BB774" s="10" t="str">
        <f t="shared" si="388"/>
        <v/>
      </c>
      <c r="BC774" s="10" t="str">
        <f t="shared" si="389"/>
        <v/>
      </c>
      <c r="BD774" s="10"/>
      <c r="BE774" s="10" t="str">
        <f t="shared" si="390"/>
        <v/>
      </c>
      <c r="BG774" s="10" t="b">
        <f t="shared" si="393"/>
        <v>1</v>
      </c>
      <c r="BH774" s="10" t="b">
        <f t="shared" si="391"/>
        <v>1</v>
      </c>
      <c r="BI774" s="10" t="b">
        <f t="shared" si="394"/>
        <v>0</v>
      </c>
      <c r="BJ774" s="10" t="b">
        <f t="shared" si="392"/>
        <v>0</v>
      </c>
    </row>
    <row r="775" spans="1:62" x14ac:dyDescent="0.35">
      <c r="A775" s="51"/>
      <c r="B775" s="28"/>
      <c r="C775" s="28" t="s">
        <v>4</v>
      </c>
      <c r="D775" s="28"/>
      <c r="E775" s="28" t="s">
        <v>4</v>
      </c>
      <c r="F775" s="28"/>
      <c r="G775" s="51" t="s">
        <v>4</v>
      </c>
      <c r="H775" s="28"/>
      <c r="I775" s="28" t="s">
        <v>4</v>
      </c>
      <c r="J775" s="28"/>
      <c r="K775" s="28" t="s">
        <v>4</v>
      </c>
      <c r="L775" s="28" t="s">
        <v>454</v>
      </c>
      <c r="M775" s="28"/>
      <c r="N775" s="28"/>
      <c r="O775" s="28" t="s">
        <v>4</v>
      </c>
      <c r="P775" s="51"/>
      <c r="Q775" s="28" t="s">
        <v>4</v>
      </c>
      <c r="R775" s="28"/>
      <c r="S775" s="28" t="s">
        <v>4</v>
      </c>
      <c r="T775" s="28"/>
      <c r="U775" s="28" t="s">
        <v>4</v>
      </c>
      <c r="V775" s="28"/>
      <c r="W775" s="28" t="s">
        <v>4</v>
      </c>
      <c r="X775" s="28"/>
      <c r="Y775" s="28" t="s">
        <v>4</v>
      </c>
      <c r="Z775" s="10" t="str">
        <f>IF(AND('Section 8'!$L$4=No,OR($BG775=FALSE,$BH775=FALSE)),Tab_NotReq,
IF(AND($A775="",$B775="",$D775="",$F775="",$H775="",$J775="",$P775="",$X775="",$AB775="",$AC775=""),"",
IF(COUNTIF($AB775:$BC775,Incomplete)&gt;=1,Incomplete_or_multiple_errors&amp;": "&amp;INDEX($AB$2:$BC$4,1,MATCH(Incomplete,$AB775:$BC775,0)),Complete)))</f>
        <v/>
      </c>
      <c r="AA775" s="27"/>
      <c r="AB775" s="10" t="str">
        <f t="shared" si="365"/>
        <v/>
      </c>
      <c r="AC775" s="10" t="str">
        <f>IF($AC$1=No,"",
IF(OR(BG775=FALSE,BH775=FALSE),"",
IF(AND(SUMPRODUCT(--(BI775:BI$1003=TRUE))=0,SUMPRODUCT(--(BJ775:BJ$1003=TRUE))=0),"",Incomplete)))</f>
        <v/>
      </c>
      <c r="AD775" s="10" t="str">
        <f t="shared" si="366"/>
        <v/>
      </c>
      <c r="AE775" s="10"/>
      <c r="AF775" s="10" t="str" cm="1">
        <f t="array" ref="AF775">IF(AF$1=No,"",IF(ISBLANK($A775)=TRUE,"",
IF(SUMPRODUCT(--('Section 11'!$C$4:$C$337=$A775))=0,Incomplete,Complete)))</f>
        <v/>
      </c>
      <c r="AG775" s="10" t="str">
        <f t="shared" si="367"/>
        <v/>
      </c>
      <c r="AH775" s="10" t="str">
        <f t="shared" si="368"/>
        <v/>
      </c>
      <c r="AI775" s="10" t="str">
        <f t="shared" si="369"/>
        <v/>
      </c>
      <c r="AJ775" s="10" t="str">
        <f t="shared" si="370"/>
        <v/>
      </c>
      <c r="AK775" s="10" t="str">
        <f t="shared" si="371"/>
        <v/>
      </c>
      <c r="AL775" s="10" t="str">
        <f t="shared" si="372"/>
        <v/>
      </c>
      <c r="AM775" s="10" t="str">
        <f t="shared" si="373"/>
        <v/>
      </c>
      <c r="AN775" s="10" t="str">
        <f t="shared" si="374"/>
        <v/>
      </c>
      <c r="AO775" s="10" t="str">
        <f t="shared" si="375"/>
        <v/>
      </c>
      <c r="AP775" s="10" t="str">
        <f t="shared" si="376"/>
        <v/>
      </c>
      <c r="AQ775" s="10" t="str">
        <f t="shared" si="377"/>
        <v/>
      </c>
      <c r="AR775" s="10" t="str">
        <f t="shared" si="378"/>
        <v/>
      </c>
      <c r="AS775" s="10" t="str">
        <f t="shared" si="379"/>
        <v/>
      </c>
      <c r="AT775" s="10" t="str">
        <f t="shared" si="380"/>
        <v/>
      </c>
      <c r="AU775" s="10" t="str">
        <f t="shared" si="381"/>
        <v/>
      </c>
      <c r="AV775" s="10" t="str">
        <f t="shared" si="382"/>
        <v/>
      </c>
      <c r="AW775" s="10" t="str">
        <f t="shared" si="383"/>
        <v/>
      </c>
      <c r="AX775" s="10" t="str">
        <f t="shared" si="384"/>
        <v/>
      </c>
      <c r="AY775" s="10" t="str">
        <f t="shared" si="385"/>
        <v/>
      </c>
      <c r="AZ775" s="10" t="str">
        <f t="shared" si="386"/>
        <v/>
      </c>
      <c r="BA775" s="10" t="str">
        <f t="shared" si="387"/>
        <v/>
      </c>
      <c r="BB775" s="10" t="str">
        <f t="shared" si="388"/>
        <v/>
      </c>
      <c r="BC775" s="10" t="str">
        <f t="shared" si="389"/>
        <v/>
      </c>
      <c r="BD775" s="10"/>
      <c r="BE775" s="10" t="str">
        <f t="shared" si="390"/>
        <v/>
      </c>
      <c r="BG775" s="10" t="b">
        <f t="shared" si="393"/>
        <v>1</v>
      </c>
      <c r="BH775" s="10" t="b">
        <f t="shared" si="391"/>
        <v>1</v>
      </c>
      <c r="BI775" s="10" t="b">
        <f t="shared" si="394"/>
        <v>0</v>
      </c>
      <c r="BJ775" s="10" t="b">
        <f t="shared" si="392"/>
        <v>0</v>
      </c>
    </row>
    <row r="776" spans="1:62" x14ac:dyDescent="0.35">
      <c r="A776" s="51"/>
      <c r="B776" s="28"/>
      <c r="C776" s="28" t="s">
        <v>4</v>
      </c>
      <c r="D776" s="28"/>
      <c r="E776" s="28" t="s">
        <v>4</v>
      </c>
      <c r="F776" s="28"/>
      <c r="G776" s="51" t="s">
        <v>4</v>
      </c>
      <c r="H776" s="28"/>
      <c r="I776" s="28" t="s">
        <v>4</v>
      </c>
      <c r="J776" s="28"/>
      <c r="K776" s="28" t="s">
        <v>4</v>
      </c>
      <c r="L776" s="28" t="s">
        <v>454</v>
      </c>
      <c r="M776" s="28"/>
      <c r="N776" s="28"/>
      <c r="O776" s="28" t="s">
        <v>4</v>
      </c>
      <c r="P776" s="51"/>
      <c r="Q776" s="28" t="s">
        <v>4</v>
      </c>
      <c r="R776" s="28"/>
      <c r="S776" s="28" t="s">
        <v>4</v>
      </c>
      <c r="T776" s="28"/>
      <c r="U776" s="28" t="s">
        <v>4</v>
      </c>
      <c r="V776" s="28"/>
      <c r="W776" s="28" t="s">
        <v>4</v>
      </c>
      <c r="X776" s="28"/>
      <c r="Y776" s="28" t="s">
        <v>4</v>
      </c>
      <c r="Z776" s="10" t="str">
        <f>IF(AND('Section 8'!$L$4=No,OR($BG776=FALSE,$BH776=FALSE)),Tab_NotReq,
IF(AND($A776="",$B776="",$D776="",$F776="",$H776="",$J776="",$P776="",$X776="",$AB776="",$AC776=""),"",
IF(COUNTIF($AB776:$BC776,Incomplete)&gt;=1,Incomplete_or_multiple_errors&amp;": "&amp;INDEX($AB$2:$BC$4,1,MATCH(Incomplete,$AB776:$BC776,0)),Complete)))</f>
        <v/>
      </c>
      <c r="AA776" s="27"/>
      <c r="AB776" s="10" t="str">
        <f t="shared" si="365"/>
        <v/>
      </c>
      <c r="AC776" s="10" t="str">
        <f>IF($AC$1=No,"",
IF(OR(BG776=FALSE,BH776=FALSE),"",
IF(AND(SUMPRODUCT(--(BI776:BI$1003=TRUE))=0,SUMPRODUCT(--(BJ776:BJ$1003=TRUE))=0),"",Incomplete)))</f>
        <v/>
      </c>
      <c r="AD776" s="10" t="str">
        <f t="shared" si="366"/>
        <v/>
      </c>
      <c r="AE776" s="10"/>
      <c r="AF776" s="10" t="str" cm="1">
        <f t="array" ref="AF776">IF(AF$1=No,"",IF(ISBLANK($A776)=TRUE,"",
IF(SUMPRODUCT(--('Section 11'!$C$4:$C$337=$A776))=0,Incomplete,Complete)))</f>
        <v/>
      </c>
      <c r="AG776" s="10" t="str">
        <f t="shared" si="367"/>
        <v/>
      </c>
      <c r="AH776" s="10" t="str">
        <f t="shared" si="368"/>
        <v/>
      </c>
      <c r="AI776" s="10" t="str">
        <f t="shared" si="369"/>
        <v/>
      </c>
      <c r="AJ776" s="10" t="str">
        <f t="shared" si="370"/>
        <v/>
      </c>
      <c r="AK776" s="10" t="str">
        <f t="shared" si="371"/>
        <v/>
      </c>
      <c r="AL776" s="10" t="str">
        <f t="shared" si="372"/>
        <v/>
      </c>
      <c r="AM776" s="10" t="str">
        <f t="shared" si="373"/>
        <v/>
      </c>
      <c r="AN776" s="10" t="str">
        <f t="shared" si="374"/>
        <v/>
      </c>
      <c r="AO776" s="10" t="str">
        <f t="shared" si="375"/>
        <v/>
      </c>
      <c r="AP776" s="10" t="str">
        <f t="shared" si="376"/>
        <v/>
      </c>
      <c r="AQ776" s="10" t="str">
        <f t="shared" si="377"/>
        <v/>
      </c>
      <c r="AR776" s="10" t="str">
        <f t="shared" si="378"/>
        <v/>
      </c>
      <c r="AS776" s="10" t="str">
        <f t="shared" si="379"/>
        <v/>
      </c>
      <c r="AT776" s="10" t="str">
        <f t="shared" si="380"/>
        <v/>
      </c>
      <c r="AU776" s="10" t="str">
        <f t="shared" si="381"/>
        <v/>
      </c>
      <c r="AV776" s="10" t="str">
        <f t="shared" si="382"/>
        <v/>
      </c>
      <c r="AW776" s="10" t="str">
        <f t="shared" si="383"/>
        <v/>
      </c>
      <c r="AX776" s="10" t="str">
        <f t="shared" si="384"/>
        <v/>
      </c>
      <c r="AY776" s="10" t="str">
        <f t="shared" si="385"/>
        <v/>
      </c>
      <c r="AZ776" s="10" t="str">
        <f t="shared" si="386"/>
        <v/>
      </c>
      <c r="BA776" s="10" t="str">
        <f t="shared" si="387"/>
        <v/>
      </c>
      <c r="BB776" s="10" t="str">
        <f t="shared" si="388"/>
        <v/>
      </c>
      <c r="BC776" s="10" t="str">
        <f t="shared" si="389"/>
        <v/>
      </c>
      <c r="BD776" s="10"/>
      <c r="BE776" s="10" t="str">
        <f t="shared" si="390"/>
        <v/>
      </c>
      <c r="BG776" s="10" t="b">
        <f t="shared" si="393"/>
        <v>1</v>
      </c>
      <c r="BH776" s="10" t="b">
        <f t="shared" si="391"/>
        <v>1</v>
      </c>
      <c r="BI776" s="10" t="b">
        <f t="shared" si="394"/>
        <v>0</v>
      </c>
      <c r="BJ776" s="10" t="b">
        <f t="shared" si="392"/>
        <v>0</v>
      </c>
    </row>
    <row r="777" spans="1:62" x14ac:dyDescent="0.35">
      <c r="A777" s="51"/>
      <c r="B777" s="28"/>
      <c r="C777" s="28" t="s">
        <v>4</v>
      </c>
      <c r="D777" s="28"/>
      <c r="E777" s="28" t="s">
        <v>4</v>
      </c>
      <c r="F777" s="28"/>
      <c r="G777" s="51" t="s">
        <v>4</v>
      </c>
      <c r="H777" s="28"/>
      <c r="I777" s="28" t="s">
        <v>4</v>
      </c>
      <c r="J777" s="28"/>
      <c r="K777" s="28" t="s">
        <v>4</v>
      </c>
      <c r="L777" s="28" t="s">
        <v>454</v>
      </c>
      <c r="M777" s="28"/>
      <c r="N777" s="28"/>
      <c r="O777" s="28" t="s">
        <v>4</v>
      </c>
      <c r="P777" s="51"/>
      <c r="Q777" s="28" t="s">
        <v>4</v>
      </c>
      <c r="R777" s="28"/>
      <c r="S777" s="28" t="s">
        <v>4</v>
      </c>
      <c r="T777" s="28"/>
      <c r="U777" s="28" t="s">
        <v>4</v>
      </c>
      <c r="V777" s="28"/>
      <c r="W777" s="28" t="s">
        <v>4</v>
      </c>
      <c r="X777" s="28"/>
      <c r="Y777" s="28" t="s">
        <v>4</v>
      </c>
      <c r="Z777" s="10" t="str">
        <f>IF(AND('Section 8'!$L$4=No,OR($BG777=FALSE,$BH777=FALSE)),Tab_NotReq,
IF(AND($A777="",$B777="",$D777="",$F777="",$H777="",$J777="",$P777="",$X777="",$AB777="",$AC777=""),"",
IF(COUNTIF($AB777:$BC777,Incomplete)&gt;=1,Incomplete_or_multiple_errors&amp;": "&amp;INDEX($AB$2:$BC$4,1,MATCH(Incomplete,$AB777:$BC777,0)),Complete)))</f>
        <v/>
      </c>
      <c r="AA777" s="27"/>
      <c r="AB777" s="10" t="str">
        <f t="shared" si="365"/>
        <v/>
      </c>
      <c r="AC777" s="10" t="str">
        <f>IF($AC$1=No,"",
IF(OR(BG777=FALSE,BH777=FALSE),"",
IF(AND(SUMPRODUCT(--(BI777:BI$1003=TRUE))=0,SUMPRODUCT(--(BJ777:BJ$1003=TRUE))=0),"",Incomplete)))</f>
        <v/>
      </c>
      <c r="AD777" s="10" t="str">
        <f t="shared" si="366"/>
        <v/>
      </c>
      <c r="AE777" s="10"/>
      <c r="AF777" s="10" t="str" cm="1">
        <f t="array" ref="AF777">IF(AF$1=No,"",IF(ISBLANK($A777)=TRUE,"",
IF(SUMPRODUCT(--('Section 11'!$C$4:$C$337=$A777))=0,Incomplete,Complete)))</f>
        <v/>
      </c>
      <c r="AG777" s="10" t="str">
        <f t="shared" si="367"/>
        <v/>
      </c>
      <c r="AH777" s="10" t="str">
        <f t="shared" si="368"/>
        <v/>
      </c>
      <c r="AI777" s="10" t="str">
        <f t="shared" si="369"/>
        <v/>
      </c>
      <c r="AJ777" s="10" t="str">
        <f t="shared" si="370"/>
        <v/>
      </c>
      <c r="AK777" s="10" t="str">
        <f t="shared" si="371"/>
        <v/>
      </c>
      <c r="AL777" s="10" t="str">
        <f t="shared" si="372"/>
        <v/>
      </c>
      <c r="AM777" s="10" t="str">
        <f t="shared" si="373"/>
        <v/>
      </c>
      <c r="AN777" s="10" t="str">
        <f t="shared" si="374"/>
        <v/>
      </c>
      <c r="AO777" s="10" t="str">
        <f t="shared" si="375"/>
        <v/>
      </c>
      <c r="AP777" s="10" t="str">
        <f t="shared" si="376"/>
        <v/>
      </c>
      <c r="AQ777" s="10" t="str">
        <f t="shared" si="377"/>
        <v/>
      </c>
      <c r="AR777" s="10" t="str">
        <f t="shared" si="378"/>
        <v/>
      </c>
      <c r="AS777" s="10" t="str">
        <f t="shared" si="379"/>
        <v/>
      </c>
      <c r="AT777" s="10" t="str">
        <f t="shared" si="380"/>
        <v/>
      </c>
      <c r="AU777" s="10" t="str">
        <f t="shared" si="381"/>
        <v/>
      </c>
      <c r="AV777" s="10" t="str">
        <f t="shared" si="382"/>
        <v/>
      </c>
      <c r="AW777" s="10" t="str">
        <f t="shared" si="383"/>
        <v/>
      </c>
      <c r="AX777" s="10" t="str">
        <f t="shared" si="384"/>
        <v/>
      </c>
      <c r="AY777" s="10" t="str">
        <f t="shared" si="385"/>
        <v/>
      </c>
      <c r="AZ777" s="10" t="str">
        <f t="shared" si="386"/>
        <v/>
      </c>
      <c r="BA777" s="10" t="str">
        <f t="shared" si="387"/>
        <v/>
      </c>
      <c r="BB777" s="10" t="str">
        <f t="shared" si="388"/>
        <v/>
      </c>
      <c r="BC777" s="10" t="str">
        <f t="shared" si="389"/>
        <v/>
      </c>
      <c r="BD777" s="10"/>
      <c r="BE777" s="10" t="str">
        <f t="shared" si="390"/>
        <v/>
      </c>
      <c r="BG777" s="10" t="b">
        <f t="shared" si="393"/>
        <v>1</v>
      </c>
      <c r="BH777" s="10" t="b">
        <f t="shared" si="391"/>
        <v>1</v>
      </c>
      <c r="BI777" s="10" t="b">
        <f t="shared" si="394"/>
        <v>0</v>
      </c>
      <c r="BJ777" s="10" t="b">
        <f t="shared" si="392"/>
        <v>0</v>
      </c>
    </row>
    <row r="778" spans="1:62" x14ac:dyDescent="0.35">
      <c r="A778" s="51"/>
      <c r="B778" s="28"/>
      <c r="C778" s="28" t="s">
        <v>4</v>
      </c>
      <c r="D778" s="28"/>
      <c r="E778" s="28" t="s">
        <v>4</v>
      </c>
      <c r="F778" s="28"/>
      <c r="G778" s="51" t="s">
        <v>4</v>
      </c>
      <c r="H778" s="28"/>
      <c r="I778" s="28" t="s">
        <v>4</v>
      </c>
      <c r="J778" s="28"/>
      <c r="K778" s="28" t="s">
        <v>4</v>
      </c>
      <c r="L778" s="28" t="s">
        <v>454</v>
      </c>
      <c r="M778" s="28"/>
      <c r="N778" s="28"/>
      <c r="O778" s="28" t="s">
        <v>4</v>
      </c>
      <c r="P778" s="51"/>
      <c r="Q778" s="28" t="s">
        <v>4</v>
      </c>
      <c r="R778" s="28"/>
      <c r="S778" s="28" t="s">
        <v>4</v>
      </c>
      <c r="T778" s="28"/>
      <c r="U778" s="28" t="s">
        <v>4</v>
      </c>
      <c r="V778" s="28"/>
      <c r="W778" s="28" t="s">
        <v>4</v>
      </c>
      <c r="X778" s="28"/>
      <c r="Y778" s="28" t="s">
        <v>4</v>
      </c>
      <c r="Z778" s="10" t="str">
        <f>IF(AND('Section 8'!$L$4=No,OR($BG778=FALSE,$BH778=FALSE)),Tab_NotReq,
IF(AND($A778="",$B778="",$D778="",$F778="",$H778="",$J778="",$P778="",$X778="",$AB778="",$AC778=""),"",
IF(COUNTIF($AB778:$BC778,Incomplete)&gt;=1,Incomplete_or_multiple_errors&amp;": "&amp;INDEX($AB$2:$BC$4,1,MATCH(Incomplete,$AB778:$BC778,0)),Complete)))</f>
        <v/>
      </c>
      <c r="AA778" s="27"/>
      <c r="AB778" s="10" t="str">
        <f t="shared" si="365"/>
        <v/>
      </c>
      <c r="AC778" s="10" t="str">
        <f>IF($AC$1=No,"",
IF(OR(BG778=FALSE,BH778=FALSE),"",
IF(AND(SUMPRODUCT(--(BI778:BI$1003=TRUE))=0,SUMPRODUCT(--(BJ778:BJ$1003=TRUE))=0),"",Incomplete)))</f>
        <v/>
      </c>
      <c r="AD778" s="10" t="str">
        <f t="shared" si="366"/>
        <v/>
      </c>
      <c r="AE778" s="10"/>
      <c r="AF778" s="10" t="str" cm="1">
        <f t="array" ref="AF778">IF(AF$1=No,"",IF(ISBLANK($A778)=TRUE,"",
IF(SUMPRODUCT(--('Section 11'!$C$4:$C$337=$A778))=0,Incomplete,Complete)))</f>
        <v/>
      </c>
      <c r="AG778" s="10" t="str">
        <f t="shared" si="367"/>
        <v/>
      </c>
      <c r="AH778" s="10" t="str">
        <f t="shared" si="368"/>
        <v/>
      </c>
      <c r="AI778" s="10" t="str">
        <f t="shared" si="369"/>
        <v/>
      </c>
      <c r="AJ778" s="10" t="str">
        <f t="shared" si="370"/>
        <v/>
      </c>
      <c r="AK778" s="10" t="str">
        <f t="shared" si="371"/>
        <v/>
      </c>
      <c r="AL778" s="10" t="str">
        <f t="shared" si="372"/>
        <v/>
      </c>
      <c r="AM778" s="10" t="str">
        <f t="shared" si="373"/>
        <v/>
      </c>
      <c r="AN778" s="10" t="str">
        <f t="shared" si="374"/>
        <v/>
      </c>
      <c r="AO778" s="10" t="str">
        <f t="shared" si="375"/>
        <v/>
      </c>
      <c r="AP778" s="10" t="str">
        <f t="shared" si="376"/>
        <v/>
      </c>
      <c r="AQ778" s="10" t="str">
        <f t="shared" si="377"/>
        <v/>
      </c>
      <c r="AR778" s="10" t="str">
        <f t="shared" si="378"/>
        <v/>
      </c>
      <c r="AS778" s="10" t="str">
        <f t="shared" si="379"/>
        <v/>
      </c>
      <c r="AT778" s="10" t="str">
        <f t="shared" si="380"/>
        <v/>
      </c>
      <c r="AU778" s="10" t="str">
        <f t="shared" si="381"/>
        <v/>
      </c>
      <c r="AV778" s="10" t="str">
        <f t="shared" si="382"/>
        <v/>
      </c>
      <c r="AW778" s="10" t="str">
        <f t="shared" si="383"/>
        <v/>
      </c>
      <c r="AX778" s="10" t="str">
        <f t="shared" si="384"/>
        <v/>
      </c>
      <c r="AY778" s="10" t="str">
        <f t="shared" si="385"/>
        <v/>
      </c>
      <c r="AZ778" s="10" t="str">
        <f t="shared" si="386"/>
        <v/>
      </c>
      <c r="BA778" s="10" t="str">
        <f t="shared" si="387"/>
        <v/>
      </c>
      <c r="BB778" s="10" t="str">
        <f t="shared" si="388"/>
        <v/>
      </c>
      <c r="BC778" s="10" t="str">
        <f t="shared" si="389"/>
        <v/>
      </c>
      <c r="BD778" s="10"/>
      <c r="BE778" s="10" t="str">
        <f t="shared" si="390"/>
        <v/>
      </c>
      <c r="BG778" s="10" t="b">
        <f t="shared" si="393"/>
        <v>1</v>
      </c>
      <c r="BH778" s="10" t="b">
        <f t="shared" si="391"/>
        <v>1</v>
      </c>
      <c r="BI778" s="10" t="b">
        <f t="shared" si="394"/>
        <v>0</v>
      </c>
      <c r="BJ778" s="10" t="b">
        <f t="shared" si="392"/>
        <v>0</v>
      </c>
    </row>
    <row r="779" spans="1:62" x14ac:dyDescent="0.35">
      <c r="A779" s="51"/>
      <c r="B779" s="28"/>
      <c r="C779" s="28" t="s">
        <v>4</v>
      </c>
      <c r="D779" s="28"/>
      <c r="E779" s="28" t="s">
        <v>4</v>
      </c>
      <c r="F779" s="28"/>
      <c r="G779" s="51" t="s">
        <v>4</v>
      </c>
      <c r="H779" s="28"/>
      <c r="I779" s="28" t="s">
        <v>4</v>
      </c>
      <c r="J779" s="28"/>
      <c r="K779" s="28" t="s">
        <v>4</v>
      </c>
      <c r="L779" s="28" t="s">
        <v>454</v>
      </c>
      <c r="M779" s="28"/>
      <c r="N779" s="28"/>
      <c r="O779" s="28" t="s">
        <v>4</v>
      </c>
      <c r="P779" s="51"/>
      <c r="Q779" s="28" t="s">
        <v>4</v>
      </c>
      <c r="R779" s="28"/>
      <c r="S779" s="28" t="s">
        <v>4</v>
      </c>
      <c r="T779" s="28"/>
      <c r="U779" s="28" t="s">
        <v>4</v>
      </c>
      <c r="V779" s="28"/>
      <c r="W779" s="28" t="s">
        <v>4</v>
      </c>
      <c r="X779" s="28"/>
      <c r="Y779" s="28" t="s">
        <v>4</v>
      </c>
      <c r="Z779" s="10" t="str">
        <f>IF(AND('Section 8'!$L$4=No,OR($BG779=FALSE,$BH779=FALSE)),Tab_NotReq,
IF(AND($A779="",$B779="",$D779="",$F779="",$H779="",$J779="",$P779="",$X779="",$AB779="",$AC779=""),"",
IF(COUNTIF($AB779:$BC779,Incomplete)&gt;=1,Incomplete_or_multiple_errors&amp;": "&amp;INDEX($AB$2:$BC$4,1,MATCH(Incomplete,$AB779:$BC779,0)),Complete)))</f>
        <v/>
      </c>
      <c r="AA779" s="27"/>
      <c r="AB779" s="10" t="str">
        <f t="shared" si="365"/>
        <v/>
      </c>
      <c r="AC779" s="10" t="str">
        <f>IF($AC$1=No,"",
IF(OR(BG779=FALSE,BH779=FALSE),"",
IF(AND(SUMPRODUCT(--(BI779:BI$1003=TRUE))=0,SUMPRODUCT(--(BJ779:BJ$1003=TRUE))=0),"",Incomplete)))</f>
        <v/>
      </c>
      <c r="AD779" s="10" t="str">
        <f t="shared" si="366"/>
        <v/>
      </c>
      <c r="AE779" s="10"/>
      <c r="AF779" s="10" t="str" cm="1">
        <f t="array" ref="AF779">IF(AF$1=No,"",IF(ISBLANK($A779)=TRUE,"",
IF(SUMPRODUCT(--('Section 11'!$C$4:$C$337=$A779))=0,Incomplete,Complete)))</f>
        <v/>
      </c>
      <c r="AG779" s="10" t="str">
        <f t="shared" si="367"/>
        <v/>
      </c>
      <c r="AH779" s="10" t="str">
        <f t="shared" si="368"/>
        <v/>
      </c>
      <c r="AI779" s="10" t="str">
        <f t="shared" si="369"/>
        <v/>
      </c>
      <c r="AJ779" s="10" t="str">
        <f t="shared" si="370"/>
        <v/>
      </c>
      <c r="AK779" s="10" t="str">
        <f t="shared" si="371"/>
        <v/>
      </c>
      <c r="AL779" s="10" t="str">
        <f t="shared" si="372"/>
        <v/>
      </c>
      <c r="AM779" s="10" t="str">
        <f t="shared" si="373"/>
        <v/>
      </c>
      <c r="AN779" s="10" t="str">
        <f t="shared" si="374"/>
        <v/>
      </c>
      <c r="AO779" s="10" t="str">
        <f t="shared" si="375"/>
        <v/>
      </c>
      <c r="AP779" s="10" t="str">
        <f t="shared" si="376"/>
        <v/>
      </c>
      <c r="AQ779" s="10" t="str">
        <f t="shared" si="377"/>
        <v/>
      </c>
      <c r="AR779" s="10" t="str">
        <f t="shared" si="378"/>
        <v/>
      </c>
      <c r="AS779" s="10" t="str">
        <f t="shared" si="379"/>
        <v/>
      </c>
      <c r="AT779" s="10" t="str">
        <f t="shared" si="380"/>
        <v/>
      </c>
      <c r="AU779" s="10" t="str">
        <f t="shared" si="381"/>
        <v/>
      </c>
      <c r="AV779" s="10" t="str">
        <f t="shared" si="382"/>
        <v/>
      </c>
      <c r="AW779" s="10" t="str">
        <f t="shared" si="383"/>
        <v/>
      </c>
      <c r="AX779" s="10" t="str">
        <f t="shared" si="384"/>
        <v/>
      </c>
      <c r="AY779" s="10" t="str">
        <f t="shared" si="385"/>
        <v/>
      </c>
      <c r="AZ779" s="10" t="str">
        <f t="shared" si="386"/>
        <v/>
      </c>
      <c r="BA779" s="10" t="str">
        <f t="shared" si="387"/>
        <v/>
      </c>
      <c r="BB779" s="10" t="str">
        <f t="shared" si="388"/>
        <v/>
      </c>
      <c r="BC779" s="10" t="str">
        <f t="shared" si="389"/>
        <v/>
      </c>
      <c r="BD779" s="10"/>
      <c r="BE779" s="10" t="str">
        <f t="shared" si="390"/>
        <v/>
      </c>
      <c r="BG779" s="10" t="b">
        <f t="shared" si="393"/>
        <v>1</v>
      </c>
      <c r="BH779" s="10" t="b">
        <f t="shared" si="391"/>
        <v>1</v>
      </c>
      <c r="BI779" s="10" t="b">
        <f t="shared" si="394"/>
        <v>0</v>
      </c>
      <c r="BJ779" s="10" t="b">
        <f t="shared" si="392"/>
        <v>0</v>
      </c>
    </row>
    <row r="780" spans="1:62" x14ac:dyDescent="0.35">
      <c r="A780" s="51"/>
      <c r="B780" s="28"/>
      <c r="C780" s="28" t="s">
        <v>4</v>
      </c>
      <c r="D780" s="28"/>
      <c r="E780" s="28" t="s">
        <v>4</v>
      </c>
      <c r="F780" s="28"/>
      <c r="G780" s="51" t="s">
        <v>4</v>
      </c>
      <c r="H780" s="28"/>
      <c r="I780" s="28" t="s">
        <v>4</v>
      </c>
      <c r="J780" s="28"/>
      <c r="K780" s="28" t="s">
        <v>4</v>
      </c>
      <c r="L780" s="28" t="s">
        <v>454</v>
      </c>
      <c r="M780" s="28"/>
      <c r="N780" s="28"/>
      <c r="O780" s="28" t="s">
        <v>4</v>
      </c>
      <c r="P780" s="51"/>
      <c r="Q780" s="28" t="s">
        <v>4</v>
      </c>
      <c r="R780" s="28"/>
      <c r="S780" s="28" t="s">
        <v>4</v>
      </c>
      <c r="T780" s="28"/>
      <c r="U780" s="28" t="s">
        <v>4</v>
      </c>
      <c r="V780" s="28"/>
      <c r="W780" s="28" t="s">
        <v>4</v>
      </c>
      <c r="X780" s="28"/>
      <c r="Y780" s="28" t="s">
        <v>4</v>
      </c>
      <c r="Z780" s="10" t="str">
        <f>IF(AND('Section 8'!$L$4=No,OR($BG780=FALSE,$BH780=FALSE)),Tab_NotReq,
IF(AND($A780="",$B780="",$D780="",$F780="",$H780="",$J780="",$P780="",$X780="",$AB780="",$AC780=""),"",
IF(COUNTIF($AB780:$BC780,Incomplete)&gt;=1,Incomplete_or_multiple_errors&amp;": "&amp;INDEX($AB$2:$BC$4,1,MATCH(Incomplete,$AB780:$BC780,0)),Complete)))</f>
        <v/>
      </c>
      <c r="AA780" s="27"/>
      <c r="AB780" s="10" t="str">
        <f t="shared" si="365"/>
        <v/>
      </c>
      <c r="AC780" s="10" t="str">
        <f>IF($AC$1=No,"",
IF(OR(BG780=FALSE,BH780=FALSE),"",
IF(AND(SUMPRODUCT(--(BI780:BI$1003=TRUE))=0,SUMPRODUCT(--(BJ780:BJ$1003=TRUE))=0),"",Incomplete)))</f>
        <v/>
      </c>
      <c r="AD780" s="10" t="str">
        <f t="shared" si="366"/>
        <v/>
      </c>
      <c r="AE780" s="10"/>
      <c r="AF780" s="10" t="str" cm="1">
        <f t="array" ref="AF780">IF(AF$1=No,"",IF(ISBLANK($A780)=TRUE,"",
IF(SUMPRODUCT(--('Section 11'!$C$4:$C$337=$A780))=0,Incomplete,Complete)))</f>
        <v/>
      </c>
      <c r="AG780" s="10" t="str">
        <f t="shared" si="367"/>
        <v/>
      </c>
      <c r="AH780" s="10" t="str">
        <f t="shared" si="368"/>
        <v/>
      </c>
      <c r="AI780" s="10" t="str">
        <f t="shared" si="369"/>
        <v/>
      </c>
      <c r="AJ780" s="10" t="str">
        <f t="shared" si="370"/>
        <v/>
      </c>
      <c r="AK780" s="10" t="str">
        <f t="shared" si="371"/>
        <v/>
      </c>
      <c r="AL780" s="10" t="str">
        <f t="shared" si="372"/>
        <v/>
      </c>
      <c r="AM780" s="10" t="str">
        <f t="shared" si="373"/>
        <v/>
      </c>
      <c r="AN780" s="10" t="str">
        <f t="shared" si="374"/>
        <v/>
      </c>
      <c r="AO780" s="10" t="str">
        <f t="shared" si="375"/>
        <v/>
      </c>
      <c r="AP780" s="10" t="str">
        <f t="shared" si="376"/>
        <v/>
      </c>
      <c r="AQ780" s="10" t="str">
        <f t="shared" si="377"/>
        <v/>
      </c>
      <c r="AR780" s="10" t="str">
        <f t="shared" si="378"/>
        <v/>
      </c>
      <c r="AS780" s="10" t="str">
        <f t="shared" si="379"/>
        <v/>
      </c>
      <c r="AT780" s="10" t="str">
        <f t="shared" si="380"/>
        <v/>
      </c>
      <c r="AU780" s="10" t="str">
        <f t="shared" si="381"/>
        <v/>
      </c>
      <c r="AV780" s="10" t="str">
        <f t="shared" si="382"/>
        <v/>
      </c>
      <c r="AW780" s="10" t="str">
        <f t="shared" si="383"/>
        <v/>
      </c>
      <c r="AX780" s="10" t="str">
        <f t="shared" si="384"/>
        <v/>
      </c>
      <c r="AY780" s="10" t="str">
        <f t="shared" si="385"/>
        <v/>
      </c>
      <c r="AZ780" s="10" t="str">
        <f t="shared" si="386"/>
        <v/>
      </c>
      <c r="BA780" s="10" t="str">
        <f t="shared" si="387"/>
        <v/>
      </c>
      <c r="BB780" s="10" t="str">
        <f t="shared" si="388"/>
        <v/>
      </c>
      <c r="BC780" s="10" t="str">
        <f t="shared" si="389"/>
        <v/>
      </c>
      <c r="BD780" s="10"/>
      <c r="BE780" s="10" t="str">
        <f t="shared" si="390"/>
        <v/>
      </c>
      <c r="BG780" s="10" t="b">
        <f t="shared" si="393"/>
        <v>1</v>
      </c>
      <c r="BH780" s="10" t="b">
        <f t="shared" si="391"/>
        <v>1</v>
      </c>
      <c r="BI780" s="10" t="b">
        <f t="shared" si="394"/>
        <v>0</v>
      </c>
      <c r="BJ780" s="10" t="b">
        <f t="shared" si="392"/>
        <v>0</v>
      </c>
    </row>
    <row r="781" spans="1:62" x14ac:dyDescent="0.35">
      <c r="A781" s="51"/>
      <c r="B781" s="28"/>
      <c r="C781" s="28" t="s">
        <v>4</v>
      </c>
      <c r="D781" s="28"/>
      <c r="E781" s="28" t="s">
        <v>4</v>
      </c>
      <c r="F781" s="28"/>
      <c r="G781" s="51" t="s">
        <v>4</v>
      </c>
      <c r="H781" s="28"/>
      <c r="I781" s="28" t="s">
        <v>4</v>
      </c>
      <c r="J781" s="28"/>
      <c r="K781" s="28" t="s">
        <v>4</v>
      </c>
      <c r="L781" s="28" t="s">
        <v>454</v>
      </c>
      <c r="M781" s="28"/>
      <c r="N781" s="28"/>
      <c r="O781" s="28" t="s">
        <v>4</v>
      </c>
      <c r="P781" s="51"/>
      <c r="Q781" s="28" t="s">
        <v>4</v>
      </c>
      <c r="R781" s="28"/>
      <c r="S781" s="28" t="s">
        <v>4</v>
      </c>
      <c r="T781" s="28"/>
      <c r="U781" s="28" t="s">
        <v>4</v>
      </c>
      <c r="V781" s="28"/>
      <c r="W781" s="28" t="s">
        <v>4</v>
      </c>
      <c r="X781" s="28"/>
      <c r="Y781" s="28" t="s">
        <v>4</v>
      </c>
      <c r="Z781" s="10" t="str">
        <f>IF(AND('Section 8'!$L$4=No,OR($BG781=FALSE,$BH781=FALSE)),Tab_NotReq,
IF(AND($A781="",$B781="",$D781="",$F781="",$H781="",$J781="",$P781="",$X781="",$AB781="",$AC781=""),"",
IF(COUNTIF($AB781:$BC781,Incomplete)&gt;=1,Incomplete_or_multiple_errors&amp;": "&amp;INDEX($AB$2:$BC$4,1,MATCH(Incomplete,$AB781:$BC781,0)),Complete)))</f>
        <v/>
      </c>
      <c r="AA781" s="27"/>
      <c r="AB781" s="10" t="str">
        <f t="shared" si="365"/>
        <v/>
      </c>
      <c r="AC781" s="10" t="str">
        <f>IF($AC$1=No,"",
IF(OR(BG781=FALSE,BH781=FALSE),"",
IF(AND(SUMPRODUCT(--(BI781:BI$1003=TRUE))=0,SUMPRODUCT(--(BJ781:BJ$1003=TRUE))=0),"",Incomplete)))</f>
        <v/>
      </c>
      <c r="AD781" s="10" t="str">
        <f t="shared" si="366"/>
        <v/>
      </c>
      <c r="AE781" s="10"/>
      <c r="AF781" s="10" t="str" cm="1">
        <f t="array" ref="AF781">IF(AF$1=No,"",IF(ISBLANK($A781)=TRUE,"",
IF(SUMPRODUCT(--('Section 11'!$C$4:$C$337=$A781))=0,Incomplete,Complete)))</f>
        <v/>
      </c>
      <c r="AG781" s="10" t="str">
        <f t="shared" si="367"/>
        <v/>
      </c>
      <c r="AH781" s="10" t="str">
        <f t="shared" si="368"/>
        <v/>
      </c>
      <c r="AI781" s="10" t="str">
        <f t="shared" si="369"/>
        <v/>
      </c>
      <c r="AJ781" s="10" t="str">
        <f t="shared" si="370"/>
        <v/>
      </c>
      <c r="AK781" s="10" t="str">
        <f t="shared" si="371"/>
        <v/>
      </c>
      <c r="AL781" s="10" t="str">
        <f t="shared" si="372"/>
        <v/>
      </c>
      <c r="AM781" s="10" t="str">
        <f t="shared" si="373"/>
        <v/>
      </c>
      <c r="AN781" s="10" t="str">
        <f t="shared" si="374"/>
        <v/>
      </c>
      <c r="AO781" s="10" t="str">
        <f t="shared" si="375"/>
        <v/>
      </c>
      <c r="AP781" s="10" t="str">
        <f t="shared" si="376"/>
        <v/>
      </c>
      <c r="AQ781" s="10" t="str">
        <f t="shared" si="377"/>
        <v/>
      </c>
      <c r="AR781" s="10" t="str">
        <f t="shared" si="378"/>
        <v/>
      </c>
      <c r="AS781" s="10" t="str">
        <f t="shared" si="379"/>
        <v/>
      </c>
      <c r="AT781" s="10" t="str">
        <f t="shared" si="380"/>
        <v/>
      </c>
      <c r="AU781" s="10" t="str">
        <f t="shared" si="381"/>
        <v/>
      </c>
      <c r="AV781" s="10" t="str">
        <f t="shared" si="382"/>
        <v/>
      </c>
      <c r="AW781" s="10" t="str">
        <f t="shared" si="383"/>
        <v/>
      </c>
      <c r="AX781" s="10" t="str">
        <f t="shared" si="384"/>
        <v/>
      </c>
      <c r="AY781" s="10" t="str">
        <f t="shared" si="385"/>
        <v/>
      </c>
      <c r="AZ781" s="10" t="str">
        <f t="shared" si="386"/>
        <v/>
      </c>
      <c r="BA781" s="10" t="str">
        <f t="shared" si="387"/>
        <v/>
      </c>
      <c r="BB781" s="10" t="str">
        <f t="shared" si="388"/>
        <v/>
      </c>
      <c r="BC781" s="10" t="str">
        <f t="shared" si="389"/>
        <v/>
      </c>
      <c r="BD781" s="10"/>
      <c r="BE781" s="10" t="str">
        <f t="shared" si="390"/>
        <v/>
      </c>
      <c r="BG781" s="10" t="b">
        <f t="shared" si="393"/>
        <v>1</v>
      </c>
      <c r="BH781" s="10" t="b">
        <f t="shared" si="391"/>
        <v>1</v>
      </c>
      <c r="BI781" s="10" t="b">
        <f t="shared" si="394"/>
        <v>0</v>
      </c>
      <c r="BJ781" s="10" t="b">
        <f t="shared" si="392"/>
        <v>0</v>
      </c>
    </row>
    <row r="782" spans="1:62" x14ac:dyDescent="0.35">
      <c r="A782" s="51"/>
      <c r="B782" s="28"/>
      <c r="C782" s="28" t="s">
        <v>4</v>
      </c>
      <c r="D782" s="28"/>
      <c r="E782" s="28" t="s">
        <v>4</v>
      </c>
      <c r="F782" s="28"/>
      <c r="G782" s="51" t="s">
        <v>4</v>
      </c>
      <c r="H782" s="28"/>
      <c r="I782" s="28" t="s">
        <v>4</v>
      </c>
      <c r="J782" s="28"/>
      <c r="K782" s="28" t="s">
        <v>4</v>
      </c>
      <c r="L782" s="28" t="s">
        <v>454</v>
      </c>
      <c r="M782" s="28"/>
      <c r="N782" s="28"/>
      <c r="O782" s="28" t="s">
        <v>4</v>
      </c>
      <c r="P782" s="51"/>
      <c r="Q782" s="28" t="s">
        <v>4</v>
      </c>
      <c r="R782" s="28"/>
      <c r="S782" s="28" t="s">
        <v>4</v>
      </c>
      <c r="T782" s="28"/>
      <c r="U782" s="28" t="s">
        <v>4</v>
      </c>
      <c r="V782" s="28"/>
      <c r="W782" s="28" t="s">
        <v>4</v>
      </c>
      <c r="X782" s="28"/>
      <c r="Y782" s="28" t="s">
        <v>4</v>
      </c>
      <c r="Z782" s="10" t="str">
        <f>IF(AND('Section 8'!$L$4=No,OR($BG782=FALSE,$BH782=FALSE)),Tab_NotReq,
IF(AND($A782="",$B782="",$D782="",$F782="",$H782="",$J782="",$P782="",$X782="",$AB782="",$AC782=""),"",
IF(COUNTIF($AB782:$BC782,Incomplete)&gt;=1,Incomplete_or_multiple_errors&amp;": "&amp;INDEX($AB$2:$BC$4,1,MATCH(Incomplete,$AB782:$BC782,0)),Complete)))</f>
        <v/>
      </c>
      <c r="AA782" s="27"/>
      <c r="AB782" s="10" t="str">
        <f t="shared" si="365"/>
        <v/>
      </c>
      <c r="AC782" s="10" t="str">
        <f>IF($AC$1=No,"",
IF(OR(BG782=FALSE,BH782=FALSE),"",
IF(AND(SUMPRODUCT(--(BI782:BI$1003=TRUE))=0,SUMPRODUCT(--(BJ782:BJ$1003=TRUE))=0),"",Incomplete)))</f>
        <v/>
      </c>
      <c r="AD782" s="10" t="str">
        <f t="shared" si="366"/>
        <v/>
      </c>
      <c r="AE782" s="10"/>
      <c r="AF782" s="10" t="str" cm="1">
        <f t="array" ref="AF782">IF(AF$1=No,"",IF(ISBLANK($A782)=TRUE,"",
IF(SUMPRODUCT(--('Section 11'!$C$4:$C$337=$A782))=0,Incomplete,Complete)))</f>
        <v/>
      </c>
      <c r="AG782" s="10" t="str">
        <f t="shared" si="367"/>
        <v/>
      </c>
      <c r="AH782" s="10" t="str">
        <f t="shared" si="368"/>
        <v/>
      </c>
      <c r="AI782" s="10" t="str">
        <f t="shared" si="369"/>
        <v/>
      </c>
      <c r="AJ782" s="10" t="str">
        <f t="shared" si="370"/>
        <v/>
      </c>
      <c r="AK782" s="10" t="str">
        <f t="shared" si="371"/>
        <v/>
      </c>
      <c r="AL782" s="10" t="str">
        <f t="shared" si="372"/>
        <v/>
      </c>
      <c r="AM782" s="10" t="str">
        <f t="shared" si="373"/>
        <v/>
      </c>
      <c r="AN782" s="10" t="str">
        <f t="shared" si="374"/>
        <v/>
      </c>
      <c r="AO782" s="10" t="str">
        <f t="shared" si="375"/>
        <v/>
      </c>
      <c r="AP782" s="10" t="str">
        <f t="shared" si="376"/>
        <v/>
      </c>
      <c r="AQ782" s="10" t="str">
        <f t="shared" si="377"/>
        <v/>
      </c>
      <c r="AR782" s="10" t="str">
        <f t="shared" si="378"/>
        <v/>
      </c>
      <c r="AS782" s="10" t="str">
        <f t="shared" si="379"/>
        <v/>
      </c>
      <c r="AT782" s="10" t="str">
        <f t="shared" si="380"/>
        <v/>
      </c>
      <c r="AU782" s="10" t="str">
        <f t="shared" si="381"/>
        <v/>
      </c>
      <c r="AV782" s="10" t="str">
        <f t="shared" si="382"/>
        <v/>
      </c>
      <c r="AW782" s="10" t="str">
        <f t="shared" si="383"/>
        <v/>
      </c>
      <c r="AX782" s="10" t="str">
        <f t="shared" si="384"/>
        <v/>
      </c>
      <c r="AY782" s="10" t="str">
        <f t="shared" si="385"/>
        <v/>
      </c>
      <c r="AZ782" s="10" t="str">
        <f t="shared" si="386"/>
        <v/>
      </c>
      <c r="BA782" s="10" t="str">
        <f t="shared" si="387"/>
        <v/>
      </c>
      <c r="BB782" s="10" t="str">
        <f t="shared" si="388"/>
        <v/>
      </c>
      <c r="BC782" s="10" t="str">
        <f t="shared" si="389"/>
        <v/>
      </c>
      <c r="BD782" s="10"/>
      <c r="BE782" s="10" t="str">
        <f t="shared" si="390"/>
        <v/>
      </c>
      <c r="BG782" s="10" t="b">
        <f t="shared" si="393"/>
        <v>1</v>
      </c>
      <c r="BH782" s="10" t="b">
        <f t="shared" si="391"/>
        <v>1</v>
      </c>
      <c r="BI782" s="10" t="b">
        <f t="shared" si="394"/>
        <v>0</v>
      </c>
      <c r="BJ782" s="10" t="b">
        <f t="shared" si="392"/>
        <v>0</v>
      </c>
    </row>
    <row r="783" spans="1:62" x14ac:dyDescent="0.35">
      <c r="A783" s="51"/>
      <c r="B783" s="28"/>
      <c r="C783" s="28" t="s">
        <v>4</v>
      </c>
      <c r="D783" s="28"/>
      <c r="E783" s="28" t="s">
        <v>4</v>
      </c>
      <c r="F783" s="28"/>
      <c r="G783" s="51" t="s">
        <v>4</v>
      </c>
      <c r="H783" s="28"/>
      <c r="I783" s="28" t="s">
        <v>4</v>
      </c>
      <c r="J783" s="28"/>
      <c r="K783" s="28" t="s">
        <v>4</v>
      </c>
      <c r="L783" s="28" t="s">
        <v>454</v>
      </c>
      <c r="M783" s="28"/>
      <c r="N783" s="28"/>
      <c r="O783" s="28" t="s">
        <v>4</v>
      </c>
      <c r="P783" s="51"/>
      <c r="Q783" s="28" t="s">
        <v>4</v>
      </c>
      <c r="R783" s="28"/>
      <c r="S783" s="28" t="s">
        <v>4</v>
      </c>
      <c r="T783" s="28"/>
      <c r="U783" s="28" t="s">
        <v>4</v>
      </c>
      <c r="V783" s="28"/>
      <c r="W783" s="28" t="s">
        <v>4</v>
      </c>
      <c r="X783" s="28"/>
      <c r="Y783" s="28" t="s">
        <v>4</v>
      </c>
      <c r="Z783" s="10" t="str">
        <f>IF(AND('Section 8'!$L$4=No,OR($BG783=FALSE,$BH783=FALSE)),Tab_NotReq,
IF(AND($A783="",$B783="",$D783="",$F783="",$H783="",$J783="",$P783="",$X783="",$AB783="",$AC783=""),"",
IF(COUNTIF($AB783:$BC783,Incomplete)&gt;=1,Incomplete_or_multiple_errors&amp;": "&amp;INDEX($AB$2:$BC$4,1,MATCH(Incomplete,$AB783:$BC783,0)),Complete)))</f>
        <v/>
      </c>
      <c r="AA783" s="27"/>
      <c r="AB783" s="10" t="str">
        <f t="shared" si="365"/>
        <v/>
      </c>
      <c r="AC783" s="10" t="str">
        <f>IF($AC$1=No,"",
IF(OR(BG783=FALSE,BH783=FALSE),"",
IF(AND(SUMPRODUCT(--(BI783:BI$1003=TRUE))=0,SUMPRODUCT(--(BJ783:BJ$1003=TRUE))=0),"",Incomplete)))</f>
        <v/>
      </c>
      <c r="AD783" s="10" t="str">
        <f t="shared" si="366"/>
        <v/>
      </c>
      <c r="AE783" s="10"/>
      <c r="AF783" s="10" t="str" cm="1">
        <f t="array" ref="AF783">IF(AF$1=No,"",IF(ISBLANK($A783)=TRUE,"",
IF(SUMPRODUCT(--('Section 11'!$C$4:$C$337=$A783))=0,Incomplete,Complete)))</f>
        <v/>
      </c>
      <c r="AG783" s="10" t="str">
        <f t="shared" si="367"/>
        <v/>
      </c>
      <c r="AH783" s="10" t="str">
        <f t="shared" si="368"/>
        <v/>
      </c>
      <c r="AI783" s="10" t="str">
        <f t="shared" si="369"/>
        <v/>
      </c>
      <c r="AJ783" s="10" t="str">
        <f t="shared" si="370"/>
        <v/>
      </c>
      <c r="AK783" s="10" t="str">
        <f t="shared" si="371"/>
        <v/>
      </c>
      <c r="AL783" s="10" t="str">
        <f t="shared" si="372"/>
        <v/>
      </c>
      <c r="AM783" s="10" t="str">
        <f t="shared" si="373"/>
        <v/>
      </c>
      <c r="AN783" s="10" t="str">
        <f t="shared" si="374"/>
        <v/>
      </c>
      <c r="AO783" s="10" t="str">
        <f t="shared" si="375"/>
        <v/>
      </c>
      <c r="AP783" s="10" t="str">
        <f t="shared" si="376"/>
        <v/>
      </c>
      <c r="AQ783" s="10" t="str">
        <f t="shared" si="377"/>
        <v/>
      </c>
      <c r="AR783" s="10" t="str">
        <f t="shared" si="378"/>
        <v/>
      </c>
      <c r="AS783" s="10" t="str">
        <f t="shared" si="379"/>
        <v/>
      </c>
      <c r="AT783" s="10" t="str">
        <f t="shared" si="380"/>
        <v/>
      </c>
      <c r="AU783" s="10" t="str">
        <f t="shared" si="381"/>
        <v/>
      </c>
      <c r="AV783" s="10" t="str">
        <f t="shared" si="382"/>
        <v/>
      </c>
      <c r="AW783" s="10" t="str">
        <f t="shared" si="383"/>
        <v/>
      </c>
      <c r="AX783" s="10" t="str">
        <f t="shared" si="384"/>
        <v/>
      </c>
      <c r="AY783" s="10" t="str">
        <f t="shared" si="385"/>
        <v/>
      </c>
      <c r="AZ783" s="10" t="str">
        <f t="shared" si="386"/>
        <v/>
      </c>
      <c r="BA783" s="10" t="str">
        <f t="shared" si="387"/>
        <v/>
      </c>
      <c r="BB783" s="10" t="str">
        <f t="shared" si="388"/>
        <v/>
      </c>
      <c r="BC783" s="10" t="str">
        <f t="shared" si="389"/>
        <v/>
      </c>
      <c r="BD783" s="10"/>
      <c r="BE783" s="10" t="str">
        <f t="shared" si="390"/>
        <v/>
      </c>
      <c r="BG783" s="10" t="b">
        <f t="shared" si="393"/>
        <v>1</v>
      </c>
      <c r="BH783" s="10" t="b">
        <f t="shared" si="391"/>
        <v>1</v>
      </c>
      <c r="BI783" s="10" t="b">
        <f t="shared" si="394"/>
        <v>0</v>
      </c>
      <c r="BJ783" s="10" t="b">
        <f t="shared" si="392"/>
        <v>0</v>
      </c>
    </row>
    <row r="784" spans="1:62" x14ac:dyDescent="0.35">
      <c r="A784" s="51"/>
      <c r="B784" s="28"/>
      <c r="C784" s="28" t="s">
        <v>4</v>
      </c>
      <c r="D784" s="28"/>
      <c r="E784" s="28" t="s">
        <v>4</v>
      </c>
      <c r="F784" s="28"/>
      <c r="G784" s="51" t="s">
        <v>4</v>
      </c>
      <c r="H784" s="28"/>
      <c r="I784" s="28" t="s">
        <v>4</v>
      </c>
      <c r="J784" s="28"/>
      <c r="K784" s="28" t="s">
        <v>4</v>
      </c>
      <c r="L784" s="28" t="s">
        <v>454</v>
      </c>
      <c r="M784" s="28"/>
      <c r="N784" s="28"/>
      <c r="O784" s="28" t="s">
        <v>4</v>
      </c>
      <c r="P784" s="51"/>
      <c r="Q784" s="28" t="s">
        <v>4</v>
      </c>
      <c r="R784" s="28"/>
      <c r="S784" s="28" t="s">
        <v>4</v>
      </c>
      <c r="T784" s="28"/>
      <c r="U784" s="28" t="s">
        <v>4</v>
      </c>
      <c r="V784" s="28"/>
      <c r="W784" s="28" t="s">
        <v>4</v>
      </c>
      <c r="X784" s="28"/>
      <c r="Y784" s="28" t="s">
        <v>4</v>
      </c>
      <c r="Z784" s="10" t="str">
        <f>IF(AND('Section 8'!$L$4=No,OR($BG784=FALSE,$BH784=FALSE)),Tab_NotReq,
IF(AND($A784="",$B784="",$D784="",$F784="",$H784="",$J784="",$P784="",$X784="",$AB784="",$AC784=""),"",
IF(COUNTIF($AB784:$BC784,Incomplete)&gt;=1,Incomplete_or_multiple_errors&amp;": "&amp;INDEX($AB$2:$BC$4,1,MATCH(Incomplete,$AB784:$BC784,0)),Complete)))</f>
        <v/>
      </c>
      <c r="AA784" s="27"/>
      <c r="AB784" s="10" t="str">
        <f t="shared" si="365"/>
        <v/>
      </c>
      <c r="AC784" s="10" t="str">
        <f>IF($AC$1=No,"",
IF(OR(BG784=FALSE,BH784=FALSE),"",
IF(AND(SUMPRODUCT(--(BI784:BI$1003=TRUE))=0,SUMPRODUCT(--(BJ784:BJ$1003=TRUE))=0),"",Incomplete)))</f>
        <v/>
      </c>
      <c r="AD784" s="10" t="str">
        <f t="shared" si="366"/>
        <v/>
      </c>
      <c r="AE784" s="10"/>
      <c r="AF784" s="10" t="str" cm="1">
        <f t="array" ref="AF784">IF(AF$1=No,"",IF(ISBLANK($A784)=TRUE,"",
IF(SUMPRODUCT(--('Section 11'!$C$4:$C$337=$A784))=0,Incomplete,Complete)))</f>
        <v/>
      </c>
      <c r="AG784" s="10" t="str">
        <f t="shared" si="367"/>
        <v/>
      </c>
      <c r="AH784" s="10" t="str">
        <f t="shared" si="368"/>
        <v/>
      </c>
      <c r="AI784" s="10" t="str">
        <f t="shared" si="369"/>
        <v/>
      </c>
      <c r="AJ784" s="10" t="str">
        <f t="shared" si="370"/>
        <v/>
      </c>
      <c r="AK784" s="10" t="str">
        <f t="shared" si="371"/>
        <v/>
      </c>
      <c r="AL784" s="10" t="str">
        <f t="shared" si="372"/>
        <v/>
      </c>
      <c r="AM784" s="10" t="str">
        <f t="shared" si="373"/>
        <v/>
      </c>
      <c r="AN784" s="10" t="str">
        <f t="shared" si="374"/>
        <v/>
      </c>
      <c r="AO784" s="10" t="str">
        <f t="shared" si="375"/>
        <v/>
      </c>
      <c r="AP784" s="10" t="str">
        <f t="shared" si="376"/>
        <v/>
      </c>
      <c r="AQ784" s="10" t="str">
        <f t="shared" si="377"/>
        <v/>
      </c>
      <c r="AR784" s="10" t="str">
        <f t="shared" si="378"/>
        <v/>
      </c>
      <c r="AS784" s="10" t="str">
        <f t="shared" si="379"/>
        <v/>
      </c>
      <c r="AT784" s="10" t="str">
        <f t="shared" si="380"/>
        <v/>
      </c>
      <c r="AU784" s="10" t="str">
        <f t="shared" si="381"/>
        <v/>
      </c>
      <c r="AV784" s="10" t="str">
        <f t="shared" si="382"/>
        <v/>
      </c>
      <c r="AW784" s="10" t="str">
        <f t="shared" si="383"/>
        <v/>
      </c>
      <c r="AX784" s="10" t="str">
        <f t="shared" si="384"/>
        <v/>
      </c>
      <c r="AY784" s="10" t="str">
        <f t="shared" si="385"/>
        <v/>
      </c>
      <c r="AZ784" s="10" t="str">
        <f t="shared" si="386"/>
        <v/>
      </c>
      <c r="BA784" s="10" t="str">
        <f t="shared" si="387"/>
        <v/>
      </c>
      <c r="BB784" s="10" t="str">
        <f t="shared" si="388"/>
        <v/>
      </c>
      <c r="BC784" s="10" t="str">
        <f t="shared" si="389"/>
        <v/>
      </c>
      <c r="BD784" s="10"/>
      <c r="BE784" s="10" t="str">
        <f t="shared" si="390"/>
        <v/>
      </c>
      <c r="BG784" s="10" t="b">
        <f t="shared" si="393"/>
        <v>1</v>
      </c>
      <c r="BH784" s="10" t="b">
        <f t="shared" si="391"/>
        <v>1</v>
      </c>
      <c r="BI784" s="10" t="b">
        <f t="shared" si="394"/>
        <v>0</v>
      </c>
      <c r="BJ784" s="10" t="b">
        <f t="shared" si="392"/>
        <v>0</v>
      </c>
    </row>
    <row r="785" spans="1:62" x14ac:dyDescent="0.35">
      <c r="A785" s="51"/>
      <c r="B785" s="28"/>
      <c r="C785" s="28" t="s">
        <v>4</v>
      </c>
      <c r="D785" s="28"/>
      <c r="E785" s="28" t="s">
        <v>4</v>
      </c>
      <c r="F785" s="28"/>
      <c r="G785" s="51" t="s">
        <v>4</v>
      </c>
      <c r="H785" s="28"/>
      <c r="I785" s="28" t="s">
        <v>4</v>
      </c>
      <c r="J785" s="28"/>
      <c r="K785" s="28" t="s">
        <v>4</v>
      </c>
      <c r="L785" s="28" t="s">
        <v>454</v>
      </c>
      <c r="M785" s="28"/>
      <c r="N785" s="28"/>
      <c r="O785" s="28" t="s">
        <v>4</v>
      </c>
      <c r="P785" s="51"/>
      <c r="Q785" s="28" t="s">
        <v>4</v>
      </c>
      <c r="R785" s="28"/>
      <c r="S785" s="28" t="s">
        <v>4</v>
      </c>
      <c r="T785" s="28"/>
      <c r="U785" s="28" t="s">
        <v>4</v>
      </c>
      <c r="V785" s="28"/>
      <c r="W785" s="28" t="s">
        <v>4</v>
      </c>
      <c r="X785" s="28"/>
      <c r="Y785" s="28" t="s">
        <v>4</v>
      </c>
      <c r="Z785" s="10" t="str">
        <f>IF(AND('Section 8'!$L$4=No,OR($BG785=FALSE,$BH785=FALSE)),Tab_NotReq,
IF(AND($A785="",$B785="",$D785="",$F785="",$H785="",$J785="",$P785="",$X785="",$AB785="",$AC785=""),"",
IF(COUNTIF($AB785:$BC785,Incomplete)&gt;=1,Incomplete_or_multiple_errors&amp;": "&amp;INDEX($AB$2:$BC$4,1,MATCH(Incomplete,$AB785:$BC785,0)),Complete)))</f>
        <v/>
      </c>
      <c r="AA785" s="27"/>
      <c r="AB785" s="10" t="str">
        <f t="shared" si="365"/>
        <v/>
      </c>
      <c r="AC785" s="10" t="str">
        <f>IF($AC$1=No,"",
IF(OR(BG785=FALSE,BH785=FALSE),"",
IF(AND(SUMPRODUCT(--(BI785:BI$1003=TRUE))=0,SUMPRODUCT(--(BJ785:BJ$1003=TRUE))=0),"",Incomplete)))</f>
        <v/>
      </c>
      <c r="AD785" s="10" t="str">
        <f t="shared" si="366"/>
        <v/>
      </c>
      <c r="AE785" s="10"/>
      <c r="AF785" s="10" t="str" cm="1">
        <f t="array" ref="AF785">IF(AF$1=No,"",IF(ISBLANK($A785)=TRUE,"",
IF(SUMPRODUCT(--('Section 11'!$C$4:$C$337=$A785))=0,Incomplete,Complete)))</f>
        <v/>
      </c>
      <c r="AG785" s="10" t="str">
        <f t="shared" si="367"/>
        <v/>
      </c>
      <c r="AH785" s="10" t="str">
        <f t="shared" si="368"/>
        <v/>
      </c>
      <c r="AI785" s="10" t="str">
        <f t="shared" si="369"/>
        <v/>
      </c>
      <c r="AJ785" s="10" t="str">
        <f t="shared" si="370"/>
        <v/>
      </c>
      <c r="AK785" s="10" t="str">
        <f t="shared" si="371"/>
        <v/>
      </c>
      <c r="AL785" s="10" t="str">
        <f t="shared" si="372"/>
        <v/>
      </c>
      <c r="AM785" s="10" t="str">
        <f t="shared" si="373"/>
        <v/>
      </c>
      <c r="AN785" s="10" t="str">
        <f t="shared" si="374"/>
        <v/>
      </c>
      <c r="AO785" s="10" t="str">
        <f t="shared" si="375"/>
        <v/>
      </c>
      <c r="AP785" s="10" t="str">
        <f t="shared" si="376"/>
        <v/>
      </c>
      <c r="AQ785" s="10" t="str">
        <f t="shared" si="377"/>
        <v/>
      </c>
      <c r="AR785" s="10" t="str">
        <f t="shared" si="378"/>
        <v/>
      </c>
      <c r="AS785" s="10" t="str">
        <f t="shared" si="379"/>
        <v/>
      </c>
      <c r="AT785" s="10" t="str">
        <f t="shared" si="380"/>
        <v/>
      </c>
      <c r="AU785" s="10" t="str">
        <f t="shared" si="381"/>
        <v/>
      </c>
      <c r="AV785" s="10" t="str">
        <f t="shared" si="382"/>
        <v/>
      </c>
      <c r="AW785" s="10" t="str">
        <f t="shared" si="383"/>
        <v/>
      </c>
      <c r="AX785" s="10" t="str">
        <f t="shared" si="384"/>
        <v/>
      </c>
      <c r="AY785" s="10" t="str">
        <f t="shared" si="385"/>
        <v/>
      </c>
      <c r="AZ785" s="10" t="str">
        <f t="shared" si="386"/>
        <v/>
      </c>
      <c r="BA785" s="10" t="str">
        <f t="shared" si="387"/>
        <v/>
      </c>
      <c r="BB785" s="10" t="str">
        <f t="shared" si="388"/>
        <v/>
      </c>
      <c r="BC785" s="10" t="str">
        <f t="shared" si="389"/>
        <v/>
      </c>
      <c r="BD785" s="10"/>
      <c r="BE785" s="10" t="str">
        <f t="shared" si="390"/>
        <v/>
      </c>
      <c r="BG785" s="10" t="b">
        <f t="shared" si="393"/>
        <v>1</v>
      </c>
      <c r="BH785" s="10" t="b">
        <f t="shared" si="391"/>
        <v>1</v>
      </c>
      <c r="BI785" s="10" t="b">
        <f t="shared" si="394"/>
        <v>0</v>
      </c>
      <c r="BJ785" s="10" t="b">
        <f t="shared" si="392"/>
        <v>0</v>
      </c>
    </row>
    <row r="786" spans="1:62" x14ac:dyDescent="0.35">
      <c r="A786" s="51"/>
      <c r="B786" s="28"/>
      <c r="C786" s="28" t="s">
        <v>4</v>
      </c>
      <c r="D786" s="28"/>
      <c r="E786" s="28" t="s">
        <v>4</v>
      </c>
      <c r="F786" s="28"/>
      <c r="G786" s="51" t="s">
        <v>4</v>
      </c>
      <c r="H786" s="28"/>
      <c r="I786" s="28" t="s">
        <v>4</v>
      </c>
      <c r="J786" s="28"/>
      <c r="K786" s="28" t="s">
        <v>4</v>
      </c>
      <c r="L786" s="28" t="s">
        <v>454</v>
      </c>
      <c r="M786" s="28"/>
      <c r="N786" s="28"/>
      <c r="O786" s="28" t="s">
        <v>4</v>
      </c>
      <c r="P786" s="51"/>
      <c r="Q786" s="28" t="s">
        <v>4</v>
      </c>
      <c r="R786" s="28"/>
      <c r="S786" s="28" t="s">
        <v>4</v>
      </c>
      <c r="T786" s="28"/>
      <c r="U786" s="28" t="s">
        <v>4</v>
      </c>
      <c r="V786" s="28"/>
      <c r="W786" s="28" t="s">
        <v>4</v>
      </c>
      <c r="X786" s="28"/>
      <c r="Y786" s="28" t="s">
        <v>4</v>
      </c>
      <c r="Z786" s="10" t="str">
        <f>IF(AND('Section 8'!$L$4=No,OR($BG786=FALSE,$BH786=FALSE)),Tab_NotReq,
IF(AND($A786="",$B786="",$D786="",$F786="",$H786="",$J786="",$P786="",$X786="",$AB786="",$AC786=""),"",
IF(COUNTIF($AB786:$BC786,Incomplete)&gt;=1,Incomplete_or_multiple_errors&amp;": "&amp;INDEX($AB$2:$BC$4,1,MATCH(Incomplete,$AB786:$BC786,0)),Complete)))</f>
        <v/>
      </c>
      <c r="AA786" s="27"/>
      <c r="AB786" s="10" t="str">
        <f t="shared" si="365"/>
        <v/>
      </c>
      <c r="AC786" s="10" t="str">
        <f>IF($AC$1=No,"",
IF(OR(BG786=FALSE,BH786=FALSE),"",
IF(AND(SUMPRODUCT(--(BI786:BI$1003=TRUE))=0,SUMPRODUCT(--(BJ786:BJ$1003=TRUE))=0),"",Incomplete)))</f>
        <v/>
      </c>
      <c r="AD786" s="10" t="str">
        <f t="shared" si="366"/>
        <v/>
      </c>
      <c r="AE786" s="10"/>
      <c r="AF786" s="10" t="str" cm="1">
        <f t="array" ref="AF786">IF(AF$1=No,"",IF(ISBLANK($A786)=TRUE,"",
IF(SUMPRODUCT(--('Section 11'!$C$4:$C$337=$A786))=0,Incomplete,Complete)))</f>
        <v/>
      </c>
      <c r="AG786" s="10" t="str">
        <f t="shared" si="367"/>
        <v/>
      </c>
      <c r="AH786" s="10" t="str">
        <f t="shared" si="368"/>
        <v/>
      </c>
      <c r="AI786" s="10" t="str">
        <f t="shared" si="369"/>
        <v/>
      </c>
      <c r="AJ786" s="10" t="str">
        <f t="shared" si="370"/>
        <v/>
      </c>
      <c r="AK786" s="10" t="str">
        <f t="shared" si="371"/>
        <v/>
      </c>
      <c r="AL786" s="10" t="str">
        <f t="shared" si="372"/>
        <v/>
      </c>
      <c r="AM786" s="10" t="str">
        <f t="shared" si="373"/>
        <v/>
      </c>
      <c r="AN786" s="10" t="str">
        <f t="shared" si="374"/>
        <v/>
      </c>
      <c r="AO786" s="10" t="str">
        <f t="shared" si="375"/>
        <v/>
      </c>
      <c r="AP786" s="10" t="str">
        <f t="shared" si="376"/>
        <v/>
      </c>
      <c r="AQ786" s="10" t="str">
        <f t="shared" si="377"/>
        <v/>
      </c>
      <c r="AR786" s="10" t="str">
        <f t="shared" si="378"/>
        <v/>
      </c>
      <c r="AS786" s="10" t="str">
        <f t="shared" si="379"/>
        <v/>
      </c>
      <c r="AT786" s="10" t="str">
        <f t="shared" si="380"/>
        <v/>
      </c>
      <c r="AU786" s="10" t="str">
        <f t="shared" si="381"/>
        <v/>
      </c>
      <c r="AV786" s="10" t="str">
        <f t="shared" si="382"/>
        <v/>
      </c>
      <c r="AW786" s="10" t="str">
        <f t="shared" si="383"/>
        <v/>
      </c>
      <c r="AX786" s="10" t="str">
        <f t="shared" si="384"/>
        <v/>
      </c>
      <c r="AY786" s="10" t="str">
        <f t="shared" si="385"/>
        <v/>
      </c>
      <c r="AZ786" s="10" t="str">
        <f t="shared" si="386"/>
        <v/>
      </c>
      <c r="BA786" s="10" t="str">
        <f t="shared" si="387"/>
        <v/>
      </c>
      <c r="BB786" s="10" t="str">
        <f t="shared" si="388"/>
        <v/>
      </c>
      <c r="BC786" s="10" t="str">
        <f t="shared" si="389"/>
        <v/>
      </c>
      <c r="BD786" s="10"/>
      <c r="BE786" s="10" t="str">
        <f t="shared" si="390"/>
        <v/>
      </c>
      <c r="BG786" s="10" t="b">
        <f t="shared" si="393"/>
        <v>1</v>
      </c>
      <c r="BH786" s="10" t="b">
        <f t="shared" si="391"/>
        <v>1</v>
      </c>
      <c r="BI786" s="10" t="b">
        <f t="shared" si="394"/>
        <v>0</v>
      </c>
      <c r="BJ786" s="10" t="b">
        <f t="shared" si="392"/>
        <v>0</v>
      </c>
    </row>
    <row r="787" spans="1:62" x14ac:dyDescent="0.35">
      <c r="A787" s="51"/>
      <c r="B787" s="28"/>
      <c r="C787" s="28" t="s">
        <v>4</v>
      </c>
      <c r="D787" s="28"/>
      <c r="E787" s="28" t="s">
        <v>4</v>
      </c>
      <c r="F787" s="28"/>
      <c r="G787" s="51" t="s">
        <v>4</v>
      </c>
      <c r="H787" s="28"/>
      <c r="I787" s="28" t="s">
        <v>4</v>
      </c>
      <c r="J787" s="28"/>
      <c r="K787" s="28" t="s">
        <v>4</v>
      </c>
      <c r="L787" s="28" t="s">
        <v>454</v>
      </c>
      <c r="M787" s="28"/>
      <c r="N787" s="28"/>
      <c r="O787" s="28" t="s">
        <v>4</v>
      </c>
      <c r="P787" s="51"/>
      <c r="Q787" s="28" t="s">
        <v>4</v>
      </c>
      <c r="R787" s="28"/>
      <c r="S787" s="28" t="s">
        <v>4</v>
      </c>
      <c r="T787" s="28"/>
      <c r="U787" s="28" t="s">
        <v>4</v>
      </c>
      <c r="V787" s="28"/>
      <c r="W787" s="28" t="s">
        <v>4</v>
      </c>
      <c r="X787" s="28"/>
      <c r="Y787" s="28" t="s">
        <v>4</v>
      </c>
      <c r="Z787" s="10" t="str">
        <f>IF(AND('Section 8'!$L$4=No,OR($BG787=FALSE,$BH787=FALSE)),Tab_NotReq,
IF(AND($A787="",$B787="",$D787="",$F787="",$H787="",$J787="",$P787="",$X787="",$AB787="",$AC787=""),"",
IF(COUNTIF($AB787:$BC787,Incomplete)&gt;=1,Incomplete_or_multiple_errors&amp;": "&amp;INDEX($AB$2:$BC$4,1,MATCH(Incomplete,$AB787:$BC787,0)),Complete)))</f>
        <v/>
      </c>
      <c r="AA787" s="27"/>
      <c r="AB787" s="10" t="str">
        <f t="shared" si="365"/>
        <v/>
      </c>
      <c r="AC787" s="10" t="str">
        <f>IF($AC$1=No,"",
IF(OR(BG787=FALSE,BH787=FALSE),"",
IF(AND(SUMPRODUCT(--(BI787:BI$1003=TRUE))=0,SUMPRODUCT(--(BJ787:BJ$1003=TRUE))=0),"",Incomplete)))</f>
        <v/>
      </c>
      <c r="AD787" s="10" t="str">
        <f t="shared" si="366"/>
        <v/>
      </c>
      <c r="AE787" s="10"/>
      <c r="AF787" s="10" t="str" cm="1">
        <f t="array" ref="AF787">IF(AF$1=No,"",IF(ISBLANK($A787)=TRUE,"",
IF(SUMPRODUCT(--('Section 11'!$C$4:$C$337=$A787))=0,Incomplete,Complete)))</f>
        <v/>
      </c>
      <c r="AG787" s="10" t="str">
        <f t="shared" si="367"/>
        <v/>
      </c>
      <c r="AH787" s="10" t="str">
        <f t="shared" si="368"/>
        <v/>
      </c>
      <c r="AI787" s="10" t="str">
        <f t="shared" si="369"/>
        <v/>
      </c>
      <c r="AJ787" s="10" t="str">
        <f t="shared" si="370"/>
        <v/>
      </c>
      <c r="AK787" s="10" t="str">
        <f t="shared" si="371"/>
        <v/>
      </c>
      <c r="AL787" s="10" t="str">
        <f t="shared" si="372"/>
        <v/>
      </c>
      <c r="AM787" s="10" t="str">
        <f t="shared" si="373"/>
        <v/>
      </c>
      <c r="AN787" s="10" t="str">
        <f t="shared" si="374"/>
        <v/>
      </c>
      <c r="AO787" s="10" t="str">
        <f t="shared" si="375"/>
        <v/>
      </c>
      <c r="AP787" s="10" t="str">
        <f t="shared" si="376"/>
        <v/>
      </c>
      <c r="AQ787" s="10" t="str">
        <f t="shared" si="377"/>
        <v/>
      </c>
      <c r="AR787" s="10" t="str">
        <f t="shared" si="378"/>
        <v/>
      </c>
      <c r="AS787" s="10" t="str">
        <f t="shared" si="379"/>
        <v/>
      </c>
      <c r="AT787" s="10" t="str">
        <f t="shared" si="380"/>
        <v/>
      </c>
      <c r="AU787" s="10" t="str">
        <f t="shared" si="381"/>
        <v/>
      </c>
      <c r="AV787" s="10" t="str">
        <f t="shared" si="382"/>
        <v/>
      </c>
      <c r="AW787" s="10" t="str">
        <f t="shared" si="383"/>
        <v/>
      </c>
      <c r="AX787" s="10" t="str">
        <f t="shared" si="384"/>
        <v/>
      </c>
      <c r="AY787" s="10" t="str">
        <f t="shared" si="385"/>
        <v/>
      </c>
      <c r="AZ787" s="10" t="str">
        <f t="shared" si="386"/>
        <v/>
      </c>
      <c r="BA787" s="10" t="str">
        <f t="shared" si="387"/>
        <v/>
      </c>
      <c r="BB787" s="10" t="str">
        <f t="shared" si="388"/>
        <v/>
      </c>
      <c r="BC787" s="10" t="str">
        <f t="shared" si="389"/>
        <v/>
      </c>
      <c r="BD787" s="10"/>
      <c r="BE787" s="10" t="str">
        <f t="shared" si="390"/>
        <v/>
      </c>
      <c r="BG787" s="10" t="b">
        <f t="shared" si="393"/>
        <v>1</v>
      </c>
      <c r="BH787" s="10" t="b">
        <f t="shared" si="391"/>
        <v>1</v>
      </c>
      <c r="BI787" s="10" t="b">
        <f t="shared" si="394"/>
        <v>0</v>
      </c>
      <c r="BJ787" s="10" t="b">
        <f t="shared" si="392"/>
        <v>0</v>
      </c>
    </row>
    <row r="788" spans="1:62" x14ac:dyDescent="0.35">
      <c r="A788" s="51"/>
      <c r="B788" s="28"/>
      <c r="C788" s="28" t="s">
        <v>4</v>
      </c>
      <c r="D788" s="28"/>
      <c r="E788" s="28" t="s">
        <v>4</v>
      </c>
      <c r="F788" s="28"/>
      <c r="G788" s="51" t="s">
        <v>4</v>
      </c>
      <c r="H788" s="28"/>
      <c r="I788" s="28" t="s">
        <v>4</v>
      </c>
      <c r="J788" s="28"/>
      <c r="K788" s="28" t="s">
        <v>4</v>
      </c>
      <c r="L788" s="28" t="s">
        <v>454</v>
      </c>
      <c r="M788" s="28"/>
      <c r="N788" s="28"/>
      <c r="O788" s="28" t="s">
        <v>4</v>
      </c>
      <c r="P788" s="51"/>
      <c r="Q788" s="28" t="s">
        <v>4</v>
      </c>
      <c r="R788" s="28"/>
      <c r="S788" s="28" t="s">
        <v>4</v>
      </c>
      <c r="T788" s="28"/>
      <c r="U788" s="28" t="s">
        <v>4</v>
      </c>
      <c r="V788" s="28"/>
      <c r="W788" s="28" t="s">
        <v>4</v>
      </c>
      <c r="X788" s="28"/>
      <c r="Y788" s="28" t="s">
        <v>4</v>
      </c>
      <c r="Z788" s="10" t="str">
        <f>IF(AND('Section 8'!$L$4=No,OR($BG788=FALSE,$BH788=FALSE)),Tab_NotReq,
IF(AND($A788="",$B788="",$D788="",$F788="",$H788="",$J788="",$P788="",$X788="",$AB788="",$AC788=""),"",
IF(COUNTIF($AB788:$BC788,Incomplete)&gt;=1,Incomplete_or_multiple_errors&amp;": "&amp;INDEX($AB$2:$BC$4,1,MATCH(Incomplete,$AB788:$BC788,0)),Complete)))</f>
        <v/>
      </c>
      <c r="AA788" s="27"/>
      <c r="AB788" s="10" t="str">
        <f t="shared" si="365"/>
        <v/>
      </c>
      <c r="AC788" s="10" t="str">
        <f>IF($AC$1=No,"",
IF(OR(BG788=FALSE,BH788=FALSE),"",
IF(AND(SUMPRODUCT(--(BI788:BI$1003=TRUE))=0,SUMPRODUCT(--(BJ788:BJ$1003=TRUE))=0),"",Incomplete)))</f>
        <v/>
      </c>
      <c r="AD788" s="10" t="str">
        <f t="shared" si="366"/>
        <v/>
      </c>
      <c r="AE788" s="10"/>
      <c r="AF788" s="10" t="str" cm="1">
        <f t="array" ref="AF788">IF(AF$1=No,"",IF(ISBLANK($A788)=TRUE,"",
IF(SUMPRODUCT(--('Section 11'!$C$4:$C$337=$A788))=0,Incomplete,Complete)))</f>
        <v/>
      </c>
      <c r="AG788" s="10" t="str">
        <f t="shared" si="367"/>
        <v/>
      </c>
      <c r="AH788" s="10" t="str">
        <f t="shared" si="368"/>
        <v/>
      </c>
      <c r="AI788" s="10" t="str">
        <f t="shared" si="369"/>
        <v/>
      </c>
      <c r="AJ788" s="10" t="str">
        <f t="shared" si="370"/>
        <v/>
      </c>
      <c r="AK788" s="10" t="str">
        <f t="shared" si="371"/>
        <v/>
      </c>
      <c r="AL788" s="10" t="str">
        <f t="shared" si="372"/>
        <v/>
      </c>
      <c r="AM788" s="10" t="str">
        <f t="shared" si="373"/>
        <v/>
      </c>
      <c r="AN788" s="10" t="str">
        <f t="shared" si="374"/>
        <v/>
      </c>
      <c r="AO788" s="10" t="str">
        <f t="shared" si="375"/>
        <v/>
      </c>
      <c r="AP788" s="10" t="str">
        <f t="shared" si="376"/>
        <v/>
      </c>
      <c r="AQ788" s="10" t="str">
        <f t="shared" si="377"/>
        <v/>
      </c>
      <c r="AR788" s="10" t="str">
        <f t="shared" si="378"/>
        <v/>
      </c>
      <c r="AS788" s="10" t="str">
        <f t="shared" si="379"/>
        <v/>
      </c>
      <c r="AT788" s="10" t="str">
        <f t="shared" si="380"/>
        <v/>
      </c>
      <c r="AU788" s="10" t="str">
        <f t="shared" si="381"/>
        <v/>
      </c>
      <c r="AV788" s="10" t="str">
        <f t="shared" si="382"/>
        <v/>
      </c>
      <c r="AW788" s="10" t="str">
        <f t="shared" si="383"/>
        <v/>
      </c>
      <c r="AX788" s="10" t="str">
        <f t="shared" si="384"/>
        <v/>
      </c>
      <c r="AY788" s="10" t="str">
        <f t="shared" si="385"/>
        <v/>
      </c>
      <c r="AZ788" s="10" t="str">
        <f t="shared" si="386"/>
        <v/>
      </c>
      <c r="BA788" s="10" t="str">
        <f t="shared" si="387"/>
        <v/>
      </c>
      <c r="BB788" s="10" t="str">
        <f t="shared" si="388"/>
        <v/>
      </c>
      <c r="BC788" s="10" t="str">
        <f t="shared" si="389"/>
        <v/>
      </c>
      <c r="BD788" s="10"/>
      <c r="BE788" s="10" t="str">
        <f t="shared" si="390"/>
        <v/>
      </c>
      <c r="BG788" s="10" t="b">
        <f t="shared" si="393"/>
        <v>1</v>
      </c>
      <c r="BH788" s="10" t="b">
        <f t="shared" si="391"/>
        <v>1</v>
      </c>
      <c r="BI788" s="10" t="b">
        <f t="shared" si="394"/>
        <v>0</v>
      </c>
      <c r="BJ788" s="10" t="b">
        <f t="shared" si="392"/>
        <v>0</v>
      </c>
    </row>
    <row r="789" spans="1:62" x14ac:dyDescent="0.35">
      <c r="A789" s="51"/>
      <c r="B789" s="28"/>
      <c r="C789" s="28" t="s">
        <v>4</v>
      </c>
      <c r="D789" s="28"/>
      <c r="E789" s="28" t="s">
        <v>4</v>
      </c>
      <c r="F789" s="28"/>
      <c r="G789" s="51" t="s">
        <v>4</v>
      </c>
      <c r="H789" s="28"/>
      <c r="I789" s="28" t="s">
        <v>4</v>
      </c>
      <c r="J789" s="28"/>
      <c r="K789" s="28" t="s">
        <v>4</v>
      </c>
      <c r="L789" s="28" t="s">
        <v>454</v>
      </c>
      <c r="M789" s="28"/>
      <c r="N789" s="28"/>
      <c r="O789" s="28" t="s">
        <v>4</v>
      </c>
      <c r="P789" s="51"/>
      <c r="Q789" s="28" t="s">
        <v>4</v>
      </c>
      <c r="R789" s="28"/>
      <c r="S789" s="28" t="s">
        <v>4</v>
      </c>
      <c r="T789" s="28"/>
      <c r="U789" s="28" t="s">
        <v>4</v>
      </c>
      <c r="V789" s="28"/>
      <c r="W789" s="28" t="s">
        <v>4</v>
      </c>
      <c r="X789" s="28"/>
      <c r="Y789" s="28" t="s">
        <v>4</v>
      </c>
      <c r="Z789" s="10" t="str">
        <f>IF(AND('Section 8'!$L$4=No,OR($BG789=FALSE,$BH789=FALSE)),Tab_NotReq,
IF(AND($A789="",$B789="",$D789="",$F789="",$H789="",$J789="",$P789="",$X789="",$AB789="",$AC789=""),"",
IF(COUNTIF($AB789:$BC789,Incomplete)&gt;=1,Incomplete_or_multiple_errors&amp;": "&amp;INDEX($AB$2:$BC$4,1,MATCH(Incomplete,$AB789:$BC789,0)),Complete)))</f>
        <v/>
      </c>
      <c r="AA789" s="27"/>
      <c r="AB789" s="10" t="str">
        <f t="shared" si="365"/>
        <v/>
      </c>
      <c r="AC789" s="10" t="str">
        <f>IF($AC$1=No,"",
IF(OR(BG789=FALSE,BH789=FALSE),"",
IF(AND(SUMPRODUCT(--(BI789:BI$1003=TRUE))=0,SUMPRODUCT(--(BJ789:BJ$1003=TRUE))=0),"",Incomplete)))</f>
        <v/>
      </c>
      <c r="AD789" s="10" t="str">
        <f t="shared" si="366"/>
        <v/>
      </c>
      <c r="AE789" s="10"/>
      <c r="AF789" s="10" t="str" cm="1">
        <f t="array" ref="AF789">IF(AF$1=No,"",IF(ISBLANK($A789)=TRUE,"",
IF(SUMPRODUCT(--('Section 11'!$C$4:$C$337=$A789))=0,Incomplete,Complete)))</f>
        <v/>
      </c>
      <c r="AG789" s="10" t="str">
        <f t="shared" si="367"/>
        <v/>
      </c>
      <c r="AH789" s="10" t="str">
        <f t="shared" si="368"/>
        <v/>
      </c>
      <c r="AI789" s="10" t="str">
        <f t="shared" si="369"/>
        <v/>
      </c>
      <c r="AJ789" s="10" t="str">
        <f t="shared" si="370"/>
        <v/>
      </c>
      <c r="AK789" s="10" t="str">
        <f t="shared" si="371"/>
        <v/>
      </c>
      <c r="AL789" s="10" t="str">
        <f t="shared" si="372"/>
        <v/>
      </c>
      <c r="AM789" s="10" t="str">
        <f t="shared" si="373"/>
        <v/>
      </c>
      <c r="AN789" s="10" t="str">
        <f t="shared" si="374"/>
        <v/>
      </c>
      <c r="AO789" s="10" t="str">
        <f t="shared" si="375"/>
        <v/>
      </c>
      <c r="AP789" s="10" t="str">
        <f t="shared" si="376"/>
        <v/>
      </c>
      <c r="AQ789" s="10" t="str">
        <f t="shared" si="377"/>
        <v/>
      </c>
      <c r="AR789" s="10" t="str">
        <f t="shared" si="378"/>
        <v/>
      </c>
      <c r="AS789" s="10" t="str">
        <f t="shared" si="379"/>
        <v/>
      </c>
      <c r="AT789" s="10" t="str">
        <f t="shared" si="380"/>
        <v/>
      </c>
      <c r="AU789" s="10" t="str">
        <f t="shared" si="381"/>
        <v/>
      </c>
      <c r="AV789" s="10" t="str">
        <f t="shared" si="382"/>
        <v/>
      </c>
      <c r="AW789" s="10" t="str">
        <f t="shared" si="383"/>
        <v/>
      </c>
      <c r="AX789" s="10" t="str">
        <f t="shared" si="384"/>
        <v/>
      </c>
      <c r="AY789" s="10" t="str">
        <f t="shared" si="385"/>
        <v/>
      </c>
      <c r="AZ789" s="10" t="str">
        <f t="shared" si="386"/>
        <v/>
      </c>
      <c r="BA789" s="10" t="str">
        <f t="shared" si="387"/>
        <v/>
      </c>
      <c r="BB789" s="10" t="str">
        <f t="shared" si="388"/>
        <v/>
      </c>
      <c r="BC789" s="10" t="str">
        <f t="shared" si="389"/>
        <v/>
      </c>
      <c r="BD789" s="10"/>
      <c r="BE789" s="10" t="str">
        <f t="shared" si="390"/>
        <v/>
      </c>
      <c r="BG789" s="10" t="b">
        <f t="shared" si="393"/>
        <v>1</v>
      </c>
      <c r="BH789" s="10" t="b">
        <f t="shared" si="391"/>
        <v>1</v>
      </c>
      <c r="BI789" s="10" t="b">
        <f t="shared" si="394"/>
        <v>0</v>
      </c>
      <c r="BJ789" s="10" t="b">
        <f t="shared" si="392"/>
        <v>0</v>
      </c>
    </row>
    <row r="790" spans="1:62" x14ac:dyDescent="0.35">
      <c r="A790" s="51"/>
      <c r="B790" s="28"/>
      <c r="C790" s="28" t="s">
        <v>4</v>
      </c>
      <c r="D790" s="28"/>
      <c r="E790" s="28" t="s">
        <v>4</v>
      </c>
      <c r="F790" s="28"/>
      <c r="G790" s="51" t="s">
        <v>4</v>
      </c>
      <c r="H790" s="28"/>
      <c r="I790" s="28" t="s">
        <v>4</v>
      </c>
      <c r="J790" s="28"/>
      <c r="K790" s="28" t="s">
        <v>4</v>
      </c>
      <c r="L790" s="28" t="s">
        <v>454</v>
      </c>
      <c r="M790" s="28"/>
      <c r="N790" s="28"/>
      <c r="O790" s="28" t="s">
        <v>4</v>
      </c>
      <c r="P790" s="51"/>
      <c r="Q790" s="28" t="s">
        <v>4</v>
      </c>
      <c r="R790" s="28"/>
      <c r="S790" s="28" t="s">
        <v>4</v>
      </c>
      <c r="T790" s="28"/>
      <c r="U790" s="28" t="s">
        <v>4</v>
      </c>
      <c r="V790" s="28"/>
      <c r="W790" s="28" t="s">
        <v>4</v>
      </c>
      <c r="X790" s="28"/>
      <c r="Y790" s="28" t="s">
        <v>4</v>
      </c>
      <c r="Z790" s="10" t="str">
        <f>IF(AND('Section 8'!$L$4=No,OR($BG790=FALSE,$BH790=FALSE)),Tab_NotReq,
IF(AND($A790="",$B790="",$D790="",$F790="",$H790="",$J790="",$P790="",$X790="",$AB790="",$AC790=""),"",
IF(COUNTIF($AB790:$BC790,Incomplete)&gt;=1,Incomplete_or_multiple_errors&amp;": "&amp;INDEX($AB$2:$BC$4,1,MATCH(Incomplete,$AB790:$BC790,0)),Complete)))</f>
        <v/>
      </c>
      <c r="AA790" s="27"/>
      <c r="AB790" s="10" t="str">
        <f t="shared" si="365"/>
        <v/>
      </c>
      <c r="AC790" s="10" t="str">
        <f>IF($AC$1=No,"",
IF(OR(BG790=FALSE,BH790=FALSE),"",
IF(AND(SUMPRODUCT(--(BI790:BI$1003=TRUE))=0,SUMPRODUCT(--(BJ790:BJ$1003=TRUE))=0),"",Incomplete)))</f>
        <v/>
      </c>
      <c r="AD790" s="10" t="str">
        <f t="shared" si="366"/>
        <v/>
      </c>
      <c r="AE790" s="10"/>
      <c r="AF790" s="10" t="str" cm="1">
        <f t="array" ref="AF790">IF(AF$1=No,"",IF(ISBLANK($A790)=TRUE,"",
IF(SUMPRODUCT(--('Section 11'!$C$4:$C$337=$A790))=0,Incomplete,Complete)))</f>
        <v/>
      </c>
      <c r="AG790" s="10" t="str">
        <f t="shared" si="367"/>
        <v/>
      </c>
      <c r="AH790" s="10" t="str">
        <f t="shared" si="368"/>
        <v/>
      </c>
      <c r="AI790" s="10" t="str">
        <f t="shared" si="369"/>
        <v/>
      </c>
      <c r="AJ790" s="10" t="str">
        <f t="shared" si="370"/>
        <v/>
      </c>
      <c r="AK790" s="10" t="str">
        <f t="shared" si="371"/>
        <v/>
      </c>
      <c r="AL790" s="10" t="str">
        <f t="shared" si="372"/>
        <v/>
      </c>
      <c r="AM790" s="10" t="str">
        <f t="shared" si="373"/>
        <v/>
      </c>
      <c r="AN790" s="10" t="str">
        <f t="shared" si="374"/>
        <v/>
      </c>
      <c r="AO790" s="10" t="str">
        <f t="shared" si="375"/>
        <v/>
      </c>
      <c r="AP790" s="10" t="str">
        <f t="shared" si="376"/>
        <v/>
      </c>
      <c r="AQ790" s="10" t="str">
        <f t="shared" si="377"/>
        <v/>
      </c>
      <c r="AR790" s="10" t="str">
        <f t="shared" si="378"/>
        <v/>
      </c>
      <c r="AS790" s="10" t="str">
        <f t="shared" si="379"/>
        <v/>
      </c>
      <c r="AT790" s="10" t="str">
        <f t="shared" si="380"/>
        <v/>
      </c>
      <c r="AU790" s="10" t="str">
        <f t="shared" si="381"/>
        <v/>
      </c>
      <c r="AV790" s="10" t="str">
        <f t="shared" si="382"/>
        <v/>
      </c>
      <c r="AW790" s="10" t="str">
        <f t="shared" si="383"/>
        <v/>
      </c>
      <c r="AX790" s="10" t="str">
        <f t="shared" si="384"/>
        <v/>
      </c>
      <c r="AY790" s="10" t="str">
        <f t="shared" si="385"/>
        <v/>
      </c>
      <c r="AZ790" s="10" t="str">
        <f t="shared" si="386"/>
        <v/>
      </c>
      <c r="BA790" s="10" t="str">
        <f t="shared" si="387"/>
        <v/>
      </c>
      <c r="BB790" s="10" t="str">
        <f t="shared" si="388"/>
        <v/>
      </c>
      <c r="BC790" s="10" t="str">
        <f t="shared" si="389"/>
        <v/>
      </c>
      <c r="BD790" s="10"/>
      <c r="BE790" s="10" t="str">
        <f t="shared" si="390"/>
        <v/>
      </c>
      <c r="BG790" s="10" t="b">
        <f t="shared" si="393"/>
        <v>1</v>
      </c>
      <c r="BH790" s="10" t="b">
        <f t="shared" si="391"/>
        <v>1</v>
      </c>
      <c r="BI790" s="10" t="b">
        <f t="shared" si="394"/>
        <v>0</v>
      </c>
      <c r="BJ790" s="10" t="b">
        <f t="shared" si="392"/>
        <v>0</v>
      </c>
    </row>
    <row r="791" spans="1:62" x14ac:dyDescent="0.35">
      <c r="A791" s="51"/>
      <c r="B791" s="28"/>
      <c r="C791" s="28" t="s">
        <v>4</v>
      </c>
      <c r="D791" s="28"/>
      <c r="E791" s="28" t="s">
        <v>4</v>
      </c>
      <c r="F791" s="28"/>
      <c r="G791" s="51" t="s">
        <v>4</v>
      </c>
      <c r="H791" s="28"/>
      <c r="I791" s="28" t="s">
        <v>4</v>
      </c>
      <c r="J791" s="28"/>
      <c r="K791" s="28" t="s">
        <v>4</v>
      </c>
      <c r="L791" s="28" t="s">
        <v>454</v>
      </c>
      <c r="M791" s="28"/>
      <c r="N791" s="28"/>
      <c r="O791" s="28" t="s">
        <v>4</v>
      </c>
      <c r="P791" s="51"/>
      <c r="Q791" s="28" t="s">
        <v>4</v>
      </c>
      <c r="R791" s="28"/>
      <c r="S791" s="28" t="s">
        <v>4</v>
      </c>
      <c r="T791" s="28"/>
      <c r="U791" s="28" t="s">
        <v>4</v>
      </c>
      <c r="V791" s="28"/>
      <c r="W791" s="28" t="s">
        <v>4</v>
      </c>
      <c r="X791" s="28"/>
      <c r="Y791" s="28" t="s">
        <v>4</v>
      </c>
      <c r="Z791" s="10" t="str">
        <f>IF(AND('Section 8'!$L$4=No,OR($BG791=FALSE,$BH791=FALSE)),Tab_NotReq,
IF(AND($A791="",$B791="",$D791="",$F791="",$H791="",$J791="",$P791="",$X791="",$AB791="",$AC791=""),"",
IF(COUNTIF($AB791:$BC791,Incomplete)&gt;=1,Incomplete_or_multiple_errors&amp;": "&amp;INDEX($AB$2:$BC$4,1,MATCH(Incomplete,$AB791:$BC791,0)),Complete)))</f>
        <v/>
      </c>
      <c r="AA791" s="27"/>
      <c r="AB791" s="10" t="str">
        <f t="shared" si="365"/>
        <v/>
      </c>
      <c r="AC791" s="10" t="str">
        <f>IF($AC$1=No,"",
IF(OR(BG791=FALSE,BH791=FALSE),"",
IF(AND(SUMPRODUCT(--(BI791:BI$1003=TRUE))=0,SUMPRODUCT(--(BJ791:BJ$1003=TRUE))=0),"",Incomplete)))</f>
        <v/>
      </c>
      <c r="AD791" s="10" t="str">
        <f t="shared" si="366"/>
        <v/>
      </c>
      <c r="AE791" s="10"/>
      <c r="AF791" s="10" t="str" cm="1">
        <f t="array" ref="AF791">IF(AF$1=No,"",IF(ISBLANK($A791)=TRUE,"",
IF(SUMPRODUCT(--('Section 11'!$C$4:$C$337=$A791))=0,Incomplete,Complete)))</f>
        <v/>
      </c>
      <c r="AG791" s="10" t="str">
        <f t="shared" si="367"/>
        <v/>
      </c>
      <c r="AH791" s="10" t="str">
        <f t="shared" si="368"/>
        <v/>
      </c>
      <c r="AI791" s="10" t="str">
        <f t="shared" si="369"/>
        <v/>
      </c>
      <c r="AJ791" s="10" t="str">
        <f t="shared" si="370"/>
        <v/>
      </c>
      <c r="AK791" s="10" t="str">
        <f t="shared" si="371"/>
        <v/>
      </c>
      <c r="AL791" s="10" t="str">
        <f t="shared" si="372"/>
        <v/>
      </c>
      <c r="AM791" s="10" t="str">
        <f t="shared" si="373"/>
        <v/>
      </c>
      <c r="AN791" s="10" t="str">
        <f t="shared" si="374"/>
        <v/>
      </c>
      <c r="AO791" s="10" t="str">
        <f t="shared" si="375"/>
        <v/>
      </c>
      <c r="AP791" s="10" t="str">
        <f t="shared" si="376"/>
        <v/>
      </c>
      <c r="AQ791" s="10" t="str">
        <f t="shared" si="377"/>
        <v/>
      </c>
      <c r="AR791" s="10" t="str">
        <f t="shared" si="378"/>
        <v/>
      </c>
      <c r="AS791" s="10" t="str">
        <f t="shared" si="379"/>
        <v/>
      </c>
      <c r="AT791" s="10" t="str">
        <f t="shared" si="380"/>
        <v/>
      </c>
      <c r="AU791" s="10" t="str">
        <f t="shared" si="381"/>
        <v/>
      </c>
      <c r="AV791" s="10" t="str">
        <f t="shared" si="382"/>
        <v/>
      </c>
      <c r="AW791" s="10" t="str">
        <f t="shared" si="383"/>
        <v/>
      </c>
      <c r="AX791" s="10" t="str">
        <f t="shared" si="384"/>
        <v/>
      </c>
      <c r="AY791" s="10" t="str">
        <f t="shared" si="385"/>
        <v/>
      </c>
      <c r="AZ791" s="10" t="str">
        <f t="shared" si="386"/>
        <v/>
      </c>
      <c r="BA791" s="10" t="str">
        <f t="shared" si="387"/>
        <v/>
      </c>
      <c r="BB791" s="10" t="str">
        <f t="shared" si="388"/>
        <v/>
      </c>
      <c r="BC791" s="10" t="str">
        <f t="shared" si="389"/>
        <v/>
      </c>
      <c r="BD791" s="10"/>
      <c r="BE791" s="10" t="str">
        <f t="shared" si="390"/>
        <v/>
      </c>
      <c r="BG791" s="10" t="b">
        <f t="shared" si="393"/>
        <v>1</v>
      </c>
      <c r="BH791" s="10" t="b">
        <f t="shared" si="391"/>
        <v>1</v>
      </c>
      <c r="BI791" s="10" t="b">
        <f t="shared" si="394"/>
        <v>0</v>
      </c>
      <c r="BJ791" s="10" t="b">
        <f t="shared" si="392"/>
        <v>0</v>
      </c>
    </row>
    <row r="792" spans="1:62" x14ac:dyDescent="0.35">
      <c r="A792" s="51"/>
      <c r="B792" s="28"/>
      <c r="C792" s="28" t="s">
        <v>4</v>
      </c>
      <c r="D792" s="28"/>
      <c r="E792" s="28" t="s">
        <v>4</v>
      </c>
      <c r="F792" s="28"/>
      <c r="G792" s="51" t="s">
        <v>4</v>
      </c>
      <c r="H792" s="28"/>
      <c r="I792" s="28" t="s">
        <v>4</v>
      </c>
      <c r="J792" s="28"/>
      <c r="K792" s="28" t="s">
        <v>4</v>
      </c>
      <c r="L792" s="28" t="s">
        <v>454</v>
      </c>
      <c r="M792" s="28"/>
      <c r="N792" s="28"/>
      <c r="O792" s="28" t="s">
        <v>4</v>
      </c>
      <c r="P792" s="51"/>
      <c r="Q792" s="28" t="s">
        <v>4</v>
      </c>
      <c r="R792" s="28"/>
      <c r="S792" s="28" t="s">
        <v>4</v>
      </c>
      <c r="T792" s="28"/>
      <c r="U792" s="28" t="s">
        <v>4</v>
      </c>
      <c r="V792" s="28"/>
      <c r="W792" s="28" t="s">
        <v>4</v>
      </c>
      <c r="X792" s="28"/>
      <c r="Y792" s="28" t="s">
        <v>4</v>
      </c>
      <c r="Z792" s="10" t="str">
        <f>IF(AND('Section 8'!$L$4=No,OR($BG792=FALSE,$BH792=FALSE)),Tab_NotReq,
IF(AND($A792="",$B792="",$D792="",$F792="",$H792="",$J792="",$P792="",$X792="",$AB792="",$AC792=""),"",
IF(COUNTIF($AB792:$BC792,Incomplete)&gt;=1,Incomplete_or_multiple_errors&amp;": "&amp;INDEX($AB$2:$BC$4,1,MATCH(Incomplete,$AB792:$BC792,0)),Complete)))</f>
        <v/>
      </c>
      <c r="AA792" s="27"/>
      <c r="AB792" s="10" t="str">
        <f t="shared" si="365"/>
        <v/>
      </c>
      <c r="AC792" s="10" t="str">
        <f>IF($AC$1=No,"",
IF(OR(BG792=FALSE,BH792=FALSE),"",
IF(AND(SUMPRODUCT(--(BI792:BI$1003=TRUE))=0,SUMPRODUCT(--(BJ792:BJ$1003=TRUE))=0),"",Incomplete)))</f>
        <v/>
      </c>
      <c r="AD792" s="10" t="str">
        <f t="shared" si="366"/>
        <v/>
      </c>
      <c r="AE792" s="10"/>
      <c r="AF792" s="10" t="str" cm="1">
        <f t="array" ref="AF792">IF(AF$1=No,"",IF(ISBLANK($A792)=TRUE,"",
IF(SUMPRODUCT(--('Section 11'!$C$4:$C$337=$A792))=0,Incomplete,Complete)))</f>
        <v/>
      </c>
      <c r="AG792" s="10" t="str">
        <f t="shared" si="367"/>
        <v/>
      </c>
      <c r="AH792" s="10" t="str">
        <f t="shared" si="368"/>
        <v/>
      </c>
      <c r="AI792" s="10" t="str">
        <f t="shared" si="369"/>
        <v/>
      </c>
      <c r="AJ792" s="10" t="str">
        <f t="shared" si="370"/>
        <v/>
      </c>
      <c r="AK792" s="10" t="str">
        <f t="shared" si="371"/>
        <v/>
      </c>
      <c r="AL792" s="10" t="str">
        <f t="shared" si="372"/>
        <v/>
      </c>
      <c r="AM792" s="10" t="str">
        <f t="shared" si="373"/>
        <v/>
      </c>
      <c r="AN792" s="10" t="str">
        <f t="shared" si="374"/>
        <v/>
      </c>
      <c r="AO792" s="10" t="str">
        <f t="shared" si="375"/>
        <v/>
      </c>
      <c r="AP792" s="10" t="str">
        <f t="shared" si="376"/>
        <v/>
      </c>
      <c r="AQ792" s="10" t="str">
        <f t="shared" si="377"/>
        <v/>
      </c>
      <c r="AR792" s="10" t="str">
        <f t="shared" si="378"/>
        <v/>
      </c>
      <c r="AS792" s="10" t="str">
        <f t="shared" si="379"/>
        <v/>
      </c>
      <c r="AT792" s="10" t="str">
        <f t="shared" si="380"/>
        <v/>
      </c>
      <c r="AU792" s="10" t="str">
        <f t="shared" si="381"/>
        <v/>
      </c>
      <c r="AV792" s="10" t="str">
        <f t="shared" si="382"/>
        <v/>
      </c>
      <c r="AW792" s="10" t="str">
        <f t="shared" si="383"/>
        <v/>
      </c>
      <c r="AX792" s="10" t="str">
        <f t="shared" si="384"/>
        <v/>
      </c>
      <c r="AY792" s="10" t="str">
        <f t="shared" si="385"/>
        <v/>
      </c>
      <c r="AZ792" s="10" t="str">
        <f t="shared" si="386"/>
        <v/>
      </c>
      <c r="BA792" s="10" t="str">
        <f t="shared" si="387"/>
        <v/>
      </c>
      <c r="BB792" s="10" t="str">
        <f t="shared" si="388"/>
        <v/>
      </c>
      <c r="BC792" s="10" t="str">
        <f t="shared" si="389"/>
        <v/>
      </c>
      <c r="BD792" s="10"/>
      <c r="BE792" s="10" t="str">
        <f t="shared" si="390"/>
        <v/>
      </c>
      <c r="BG792" s="10" t="b">
        <f t="shared" si="393"/>
        <v>1</v>
      </c>
      <c r="BH792" s="10" t="b">
        <f t="shared" si="391"/>
        <v>1</v>
      </c>
      <c r="BI792" s="10" t="b">
        <f t="shared" si="394"/>
        <v>0</v>
      </c>
      <c r="BJ792" s="10" t="b">
        <f t="shared" si="392"/>
        <v>0</v>
      </c>
    </row>
    <row r="793" spans="1:62" x14ac:dyDescent="0.35">
      <c r="A793" s="51"/>
      <c r="B793" s="28"/>
      <c r="C793" s="28" t="s">
        <v>4</v>
      </c>
      <c r="D793" s="28"/>
      <c r="E793" s="28" t="s">
        <v>4</v>
      </c>
      <c r="F793" s="28"/>
      <c r="G793" s="51" t="s">
        <v>4</v>
      </c>
      <c r="H793" s="28"/>
      <c r="I793" s="28" t="s">
        <v>4</v>
      </c>
      <c r="J793" s="28"/>
      <c r="K793" s="28" t="s">
        <v>4</v>
      </c>
      <c r="L793" s="28" t="s">
        <v>454</v>
      </c>
      <c r="M793" s="28"/>
      <c r="N793" s="28"/>
      <c r="O793" s="28" t="s">
        <v>4</v>
      </c>
      <c r="P793" s="51"/>
      <c r="Q793" s="28" t="s">
        <v>4</v>
      </c>
      <c r="R793" s="28"/>
      <c r="S793" s="28" t="s">
        <v>4</v>
      </c>
      <c r="T793" s="28"/>
      <c r="U793" s="28" t="s">
        <v>4</v>
      </c>
      <c r="V793" s="28"/>
      <c r="W793" s="28" t="s">
        <v>4</v>
      </c>
      <c r="X793" s="28"/>
      <c r="Y793" s="28" t="s">
        <v>4</v>
      </c>
      <c r="Z793" s="10" t="str">
        <f>IF(AND('Section 8'!$L$4=No,OR($BG793=FALSE,$BH793=FALSE)),Tab_NotReq,
IF(AND($A793="",$B793="",$D793="",$F793="",$H793="",$J793="",$P793="",$X793="",$AB793="",$AC793=""),"",
IF(COUNTIF($AB793:$BC793,Incomplete)&gt;=1,Incomplete_or_multiple_errors&amp;": "&amp;INDEX($AB$2:$BC$4,1,MATCH(Incomplete,$AB793:$BC793,0)),Complete)))</f>
        <v/>
      </c>
      <c r="AA793" s="27"/>
      <c r="AB793" s="10" t="str">
        <f t="shared" si="365"/>
        <v/>
      </c>
      <c r="AC793" s="10" t="str">
        <f>IF($AC$1=No,"",
IF(OR(BG793=FALSE,BH793=FALSE),"",
IF(AND(SUMPRODUCT(--(BI793:BI$1003=TRUE))=0,SUMPRODUCT(--(BJ793:BJ$1003=TRUE))=0),"",Incomplete)))</f>
        <v/>
      </c>
      <c r="AD793" s="10" t="str">
        <f t="shared" si="366"/>
        <v/>
      </c>
      <c r="AE793" s="10"/>
      <c r="AF793" s="10" t="str" cm="1">
        <f t="array" ref="AF793">IF(AF$1=No,"",IF(ISBLANK($A793)=TRUE,"",
IF(SUMPRODUCT(--('Section 11'!$C$4:$C$337=$A793))=0,Incomplete,Complete)))</f>
        <v/>
      </c>
      <c r="AG793" s="10" t="str">
        <f t="shared" si="367"/>
        <v/>
      </c>
      <c r="AH793" s="10" t="str">
        <f t="shared" si="368"/>
        <v/>
      </c>
      <c r="AI793" s="10" t="str">
        <f t="shared" si="369"/>
        <v/>
      </c>
      <c r="AJ793" s="10" t="str">
        <f t="shared" si="370"/>
        <v/>
      </c>
      <c r="AK793" s="10" t="str">
        <f t="shared" si="371"/>
        <v/>
      </c>
      <c r="AL793" s="10" t="str">
        <f t="shared" si="372"/>
        <v/>
      </c>
      <c r="AM793" s="10" t="str">
        <f t="shared" si="373"/>
        <v/>
      </c>
      <c r="AN793" s="10" t="str">
        <f t="shared" si="374"/>
        <v/>
      </c>
      <c r="AO793" s="10" t="str">
        <f t="shared" si="375"/>
        <v/>
      </c>
      <c r="AP793" s="10" t="str">
        <f t="shared" si="376"/>
        <v/>
      </c>
      <c r="AQ793" s="10" t="str">
        <f t="shared" si="377"/>
        <v/>
      </c>
      <c r="AR793" s="10" t="str">
        <f t="shared" si="378"/>
        <v/>
      </c>
      <c r="AS793" s="10" t="str">
        <f t="shared" si="379"/>
        <v/>
      </c>
      <c r="AT793" s="10" t="str">
        <f t="shared" si="380"/>
        <v/>
      </c>
      <c r="AU793" s="10" t="str">
        <f t="shared" si="381"/>
        <v/>
      </c>
      <c r="AV793" s="10" t="str">
        <f t="shared" si="382"/>
        <v/>
      </c>
      <c r="AW793" s="10" t="str">
        <f t="shared" si="383"/>
        <v/>
      </c>
      <c r="AX793" s="10" t="str">
        <f t="shared" si="384"/>
        <v/>
      </c>
      <c r="AY793" s="10" t="str">
        <f t="shared" si="385"/>
        <v/>
      </c>
      <c r="AZ793" s="10" t="str">
        <f t="shared" si="386"/>
        <v/>
      </c>
      <c r="BA793" s="10" t="str">
        <f t="shared" si="387"/>
        <v/>
      </c>
      <c r="BB793" s="10" t="str">
        <f t="shared" si="388"/>
        <v/>
      </c>
      <c r="BC793" s="10" t="str">
        <f t="shared" si="389"/>
        <v/>
      </c>
      <c r="BD793" s="10"/>
      <c r="BE793" s="10" t="str">
        <f t="shared" si="390"/>
        <v/>
      </c>
      <c r="BG793" s="10" t="b">
        <f t="shared" si="393"/>
        <v>1</v>
      </c>
      <c r="BH793" s="10" t="b">
        <f t="shared" si="391"/>
        <v>1</v>
      </c>
      <c r="BI793" s="10" t="b">
        <f t="shared" si="394"/>
        <v>0</v>
      </c>
      <c r="BJ793" s="10" t="b">
        <f t="shared" si="392"/>
        <v>0</v>
      </c>
    </row>
    <row r="794" spans="1:62" x14ac:dyDescent="0.35">
      <c r="A794" s="51"/>
      <c r="B794" s="28"/>
      <c r="C794" s="28" t="s">
        <v>4</v>
      </c>
      <c r="D794" s="28"/>
      <c r="E794" s="28" t="s">
        <v>4</v>
      </c>
      <c r="F794" s="28"/>
      <c r="G794" s="51" t="s">
        <v>4</v>
      </c>
      <c r="H794" s="28"/>
      <c r="I794" s="28" t="s">
        <v>4</v>
      </c>
      <c r="J794" s="28"/>
      <c r="K794" s="28" t="s">
        <v>4</v>
      </c>
      <c r="L794" s="28" t="s">
        <v>454</v>
      </c>
      <c r="M794" s="28"/>
      <c r="N794" s="28"/>
      <c r="O794" s="28" t="s">
        <v>4</v>
      </c>
      <c r="P794" s="51"/>
      <c r="Q794" s="28" t="s">
        <v>4</v>
      </c>
      <c r="R794" s="28"/>
      <c r="S794" s="28" t="s">
        <v>4</v>
      </c>
      <c r="T794" s="28"/>
      <c r="U794" s="28" t="s">
        <v>4</v>
      </c>
      <c r="V794" s="28"/>
      <c r="W794" s="28" t="s">
        <v>4</v>
      </c>
      <c r="X794" s="28"/>
      <c r="Y794" s="28" t="s">
        <v>4</v>
      </c>
      <c r="Z794" s="10" t="str">
        <f>IF(AND('Section 8'!$L$4=No,OR($BG794=FALSE,$BH794=FALSE)),Tab_NotReq,
IF(AND($A794="",$B794="",$D794="",$F794="",$H794="",$J794="",$P794="",$X794="",$AB794="",$AC794=""),"",
IF(COUNTIF($AB794:$BC794,Incomplete)&gt;=1,Incomplete_or_multiple_errors&amp;": "&amp;INDEX($AB$2:$BC$4,1,MATCH(Incomplete,$AB794:$BC794,0)),Complete)))</f>
        <v/>
      </c>
      <c r="AA794" s="27"/>
      <c r="AB794" s="10" t="str">
        <f t="shared" si="365"/>
        <v/>
      </c>
      <c r="AC794" s="10" t="str">
        <f>IF($AC$1=No,"",
IF(OR(BG794=FALSE,BH794=FALSE),"",
IF(AND(SUMPRODUCT(--(BI794:BI$1003=TRUE))=0,SUMPRODUCT(--(BJ794:BJ$1003=TRUE))=0),"",Incomplete)))</f>
        <v/>
      </c>
      <c r="AD794" s="10" t="str">
        <f t="shared" si="366"/>
        <v/>
      </c>
      <c r="AE794" s="10"/>
      <c r="AF794" s="10" t="str" cm="1">
        <f t="array" ref="AF794">IF(AF$1=No,"",IF(ISBLANK($A794)=TRUE,"",
IF(SUMPRODUCT(--('Section 11'!$C$4:$C$337=$A794))=0,Incomplete,Complete)))</f>
        <v/>
      </c>
      <c r="AG794" s="10" t="str">
        <f t="shared" si="367"/>
        <v/>
      </c>
      <c r="AH794" s="10" t="str">
        <f t="shared" si="368"/>
        <v/>
      </c>
      <c r="AI794" s="10" t="str">
        <f t="shared" si="369"/>
        <v/>
      </c>
      <c r="AJ794" s="10" t="str">
        <f t="shared" si="370"/>
        <v/>
      </c>
      <c r="AK794" s="10" t="str">
        <f t="shared" si="371"/>
        <v/>
      </c>
      <c r="AL794" s="10" t="str">
        <f t="shared" si="372"/>
        <v/>
      </c>
      <c r="AM794" s="10" t="str">
        <f t="shared" si="373"/>
        <v/>
      </c>
      <c r="AN794" s="10" t="str">
        <f t="shared" si="374"/>
        <v/>
      </c>
      <c r="AO794" s="10" t="str">
        <f t="shared" si="375"/>
        <v/>
      </c>
      <c r="AP794" s="10" t="str">
        <f t="shared" si="376"/>
        <v/>
      </c>
      <c r="AQ794" s="10" t="str">
        <f t="shared" si="377"/>
        <v/>
      </c>
      <c r="AR794" s="10" t="str">
        <f t="shared" si="378"/>
        <v/>
      </c>
      <c r="AS794" s="10" t="str">
        <f t="shared" si="379"/>
        <v/>
      </c>
      <c r="AT794" s="10" t="str">
        <f t="shared" si="380"/>
        <v/>
      </c>
      <c r="AU794" s="10" t="str">
        <f t="shared" si="381"/>
        <v/>
      </c>
      <c r="AV794" s="10" t="str">
        <f t="shared" si="382"/>
        <v/>
      </c>
      <c r="AW794" s="10" t="str">
        <f t="shared" si="383"/>
        <v/>
      </c>
      <c r="AX794" s="10" t="str">
        <f t="shared" si="384"/>
        <v/>
      </c>
      <c r="AY794" s="10" t="str">
        <f t="shared" si="385"/>
        <v/>
      </c>
      <c r="AZ794" s="10" t="str">
        <f t="shared" si="386"/>
        <v/>
      </c>
      <c r="BA794" s="10" t="str">
        <f t="shared" si="387"/>
        <v/>
      </c>
      <c r="BB794" s="10" t="str">
        <f t="shared" si="388"/>
        <v/>
      </c>
      <c r="BC794" s="10" t="str">
        <f t="shared" si="389"/>
        <v/>
      </c>
      <c r="BD794" s="10"/>
      <c r="BE794" s="10" t="str">
        <f t="shared" si="390"/>
        <v/>
      </c>
      <c r="BG794" s="10" t="b">
        <f t="shared" si="393"/>
        <v>1</v>
      </c>
      <c r="BH794" s="10" t="b">
        <f t="shared" si="391"/>
        <v>1</v>
      </c>
      <c r="BI794" s="10" t="b">
        <f t="shared" si="394"/>
        <v>0</v>
      </c>
      <c r="BJ794" s="10" t="b">
        <f t="shared" si="392"/>
        <v>0</v>
      </c>
    </row>
    <row r="795" spans="1:62" x14ac:dyDescent="0.35">
      <c r="A795" s="51"/>
      <c r="B795" s="28"/>
      <c r="C795" s="28" t="s">
        <v>4</v>
      </c>
      <c r="D795" s="28"/>
      <c r="E795" s="28" t="s">
        <v>4</v>
      </c>
      <c r="F795" s="28"/>
      <c r="G795" s="51" t="s">
        <v>4</v>
      </c>
      <c r="H795" s="28"/>
      <c r="I795" s="28" t="s">
        <v>4</v>
      </c>
      <c r="J795" s="28"/>
      <c r="K795" s="28" t="s">
        <v>4</v>
      </c>
      <c r="L795" s="28" t="s">
        <v>454</v>
      </c>
      <c r="M795" s="28"/>
      <c r="N795" s="28"/>
      <c r="O795" s="28" t="s">
        <v>4</v>
      </c>
      <c r="P795" s="51"/>
      <c r="Q795" s="28" t="s">
        <v>4</v>
      </c>
      <c r="R795" s="28"/>
      <c r="S795" s="28" t="s">
        <v>4</v>
      </c>
      <c r="T795" s="28"/>
      <c r="U795" s="28" t="s">
        <v>4</v>
      </c>
      <c r="V795" s="28"/>
      <c r="W795" s="28" t="s">
        <v>4</v>
      </c>
      <c r="X795" s="28"/>
      <c r="Y795" s="28" t="s">
        <v>4</v>
      </c>
      <c r="Z795" s="10" t="str">
        <f>IF(AND('Section 8'!$L$4=No,OR($BG795=FALSE,$BH795=FALSE)),Tab_NotReq,
IF(AND($A795="",$B795="",$D795="",$F795="",$H795="",$J795="",$P795="",$X795="",$AB795="",$AC795=""),"",
IF(COUNTIF($AB795:$BC795,Incomplete)&gt;=1,Incomplete_or_multiple_errors&amp;": "&amp;INDEX($AB$2:$BC$4,1,MATCH(Incomplete,$AB795:$BC795,0)),Complete)))</f>
        <v/>
      </c>
      <c r="AA795" s="27"/>
      <c r="AB795" s="10" t="str">
        <f t="shared" si="365"/>
        <v/>
      </c>
      <c r="AC795" s="10" t="str">
        <f>IF($AC$1=No,"",
IF(OR(BG795=FALSE,BH795=FALSE),"",
IF(AND(SUMPRODUCT(--(BI795:BI$1003=TRUE))=0,SUMPRODUCT(--(BJ795:BJ$1003=TRUE))=0),"",Incomplete)))</f>
        <v/>
      </c>
      <c r="AD795" s="10" t="str">
        <f t="shared" si="366"/>
        <v/>
      </c>
      <c r="AE795" s="10"/>
      <c r="AF795" s="10" t="str" cm="1">
        <f t="array" ref="AF795">IF(AF$1=No,"",IF(ISBLANK($A795)=TRUE,"",
IF(SUMPRODUCT(--('Section 11'!$C$4:$C$337=$A795))=0,Incomplete,Complete)))</f>
        <v/>
      </c>
      <c r="AG795" s="10" t="str">
        <f t="shared" si="367"/>
        <v/>
      </c>
      <c r="AH795" s="10" t="str">
        <f t="shared" si="368"/>
        <v/>
      </c>
      <c r="AI795" s="10" t="str">
        <f t="shared" si="369"/>
        <v/>
      </c>
      <c r="AJ795" s="10" t="str">
        <f t="shared" si="370"/>
        <v/>
      </c>
      <c r="AK795" s="10" t="str">
        <f t="shared" si="371"/>
        <v/>
      </c>
      <c r="AL795" s="10" t="str">
        <f t="shared" si="372"/>
        <v/>
      </c>
      <c r="AM795" s="10" t="str">
        <f t="shared" si="373"/>
        <v/>
      </c>
      <c r="AN795" s="10" t="str">
        <f t="shared" si="374"/>
        <v/>
      </c>
      <c r="AO795" s="10" t="str">
        <f t="shared" si="375"/>
        <v/>
      </c>
      <c r="AP795" s="10" t="str">
        <f t="shared" si="376"/>
        <v/>
      </c>
      <c r="AQ795" s="10" t="str">
        <f t="shared" si="377"/>
        <v/>
      </c>
      <c r="AR795" s="10" t="str">
        <f t="shared" si="378"/>
        <v/>
      </c>
      <c r="AS795" s="10" t="str">
        <f t="shared" si="379"/>
        <v/>
      </c>
      <c r="AT795" s="10" t="str">
        <f t="shared" si="380"/>
        <v/>
      </c>
      <c r="AU795" s="10" t="str">
        <f t="shared" si="381"/>
        <v/>
      </c>
      <c r="AV795" s="10" t="str">
        <f t="shared" si="382"/>
        <v/>
      </c>
      <c r="AW795" s="10" t="str">
        <f t="shared" si="383"/>
        <v/>
      </c>
      <c r="AX795" s="10" t="str">
        <f t="shared" si="384"/>
        <v/>
      </c>
      <c r="AY795" s="10" t="str">
        <f t="shared" si="385"/>
        <v/>
      </c>
      <c r="AZ795" s="10" t="str">
        <f t="shared" si="386"/>
        <v/>
      </c>
      <c r="BA795" s="10" t="str">
        <f t="shared" si="387"/>
        <v/>
      </c>
      <c r="BB795" s="10" t="str">
        <f t="shared" si="388"/>
        <v/>
      </c>
      <c r="BC795" s="10" t="str">
        <f t="shared" si="389"/>
        <v/>
      </c>
      <c r="BD795" s="10"/>
      <c r="BE795" s="10" t="str">
        <f t="shared" si="390"/>
        <v/>
      </c>
      <c r="BG795" s="10" t="b">
        <f t="shared" si="393"/>
        <v>1</v>
      </c>
      <c r="BH795" s="10" t="b">
        <f t="shared" si="391"/>
        <v>1</v>
      </c>
      <c r="BI795" s="10" t="b">
        <f t="shared" si="394"/>
        <v>0</v>
      </c>
      <c r="BJ795" s="10" t="b">
        <f t="shared" si="392"/>
        <v>0</v>
      </c>
    </row>
    <row r="796" spans="1:62" x14ac:dyDescent="0.35">
      <c r="A796" s="51"/>
      <c r="B796" s="28"/>
      <c r="C796" s="28" t="s">
        <v>4</v>
      </c>
      <c r="D796" s="28"/>
      <c r="E796" s="28" t="s">
        <v>4</v>
      </c>
      <c r="F796" s="28"/>
      <c r="G796" s="51" t="s">
        <v>4</v>
      </c>
      <c r="H796" s="28"/>
      <c r="I796" s="28" t="s">
        <v>4</v>
      </c>
      <c r="J796" s="28"/>
      <c r="K796" s="28" t="s">
        <v>4</v>
      </c>
      <c r="L796" s="28" t="s">
        <v>454</v>
      </c>
      <c r="M796" s="28"/>
      <c r="N796" s="28"/>
      <c r="O796" s="28" t="s">
        <v>4</v>
      </c>
      <c r="P796" s="51"/>
      <c r="Q796" s="28" t="s">
        <v>4</v>
      </c>
      <c r="R796" s="28"/>
      <c r="S796" s="28" t="s">
        <v>4</v>
      </c>
      <c r="T796" s="28"/>
      <c r="U796" s="28" t="s">
        <v>4</v>
      </c>
      <c r="V796" s="28"/>
      <c r="W796" s="28" t="s">
        <v>4</v>
      </c>
      <c r="X796" s="28"/>
      <c r="Y796" s="28" t="s">
        <v>4</v>
      </c>
      <c r="Z796" s="10" t="str">
        <f>IF(AND('Section 8'!$L$4=No,OR($BG796=FALSE,$BH796=FALSE)),Tab_NotReq,
IF(AND($A796="",$B796="",$D796="",$F796="",$H796="",$J796="",$P796="",$X796="",$AB796="",$AC796=""),"",
IF(COUNTIF($AB796:$BC796,Incomplete)&gt;=1,Incomplete_or_multiple_errors&amp;": "&amp;INDEX($AB$2:$BC$4,1,MATCH(Incomplete,$AB796:$BC796,0)),Complete)))</f>
        <v/>
      </c>
      <c r="AA796" s="27"/>
      <c r="AB796" s="10" t="str">
        <f t="shared" si="365"/>
        <v/>
      </c>
      <c r="AC796" s="10" t="str">
        <f>IF($AC$1=No,"",
IF(OR(BG796=FALSE,BH796=FALSE),"",
IF(AND(SUMPRODUCT(--(BI796:BI$1003=TRUE))=0,SUMPRODUCT(--(BJ796:BJ$1003=TRUE))=0),"",Incomplete)))</f>
        <v/>
      </c>
      <c r="AD796" s="10" t="str">
        <f t="shared" si="366"/>
        <v/>
      </c>
      <c r="AE796" s="10"/>
      <c r="AF796" s="10" t="str" cm="1">
        <f t="array" ref="AF796">IF(AF$1=No,"",IF(ISBLANK($A796)=TRUE,"",
IF(SUMPRODUCT(--('Section 11'!$C$4:$C$337=$A796))=0,Incomplete,Complete)))</f>
        <v/>
      </c>
      <c r="AG796" s="10" t="str">
        <f t="shared" si="367"/>
        <v/>
      </c>
      <c r="AH796" s="10" t="str">
        <f t="shared" si="368"/>
        <v/>
      </c>
      <c r="AI796" s="10" t="str">
        <f t="shared" si="369"/>
        <v/>
      </c>
      <c r="AJ796" s="10" t="str">
        <f t="shared" si="370"/>
        <v/>
      </c>
      <c r="AK796" s="10" t="str">
        <f t="shared" si="371"/>
        <v/>
      </c>
      <c r="AL796" s="10" t="str">
        <f t="shared" si="372"/>
        <v/>
      </c>
      <c r="AM796" s="10" t="str">
        <f t="shared" si="373"/>
        <v/>
      </c>
      <c r="AN796" s="10" t="str">
        <f t="shared" si="374"/>
        <v/>
      </c>
      <c r="AO796" s="10" t="str">
        <f t="shared" si="375"/>
        <v/>
      </c>
      <c r="AP796" s="10" t="str">
        <f t="shared" si="376"/>
        <v/>
      </c>
      <c r="AQ796" s="10" t="str">
        <f t="shared" si="377"/>
        <v/>
      </c>
      <c r="AR796" s="10" t="str">
        <f t="shared" si="378"/>
        <v/>
      </c>
      <c r="AS796" s="10" t="str">
        <f t="shared" si="379"/>
        <v/>
      </c>
      <c r="AT796" s="10" t="str">
        <f t="shared" si="380"/>
        <v/>
      </c>
      <c r="AU796" s="10" t="str">
        <f t="shared" si="381"/>
        <v/>
      </c>
      <c r="AV796" s="10" t="str">
        <f t="shared" si="382"/>
        <v/>
      </c>
      <c r="AW796" s="10" t="str">
        <f t="shared" si="383"/>
        <v/>
      </c>
      <c r="AX796" s="10" t="str">
        <f t="shared" si="384"/>
        <v/>
      </c>
      <c r="AY796" s="10" t="str">
        <f t="shared" si="385"/>
        <v/>
      </c>
      <c r="AZ796" s="10" t="str">
        <f t="shared" si="386"/>
        <v/>
      </c>
      <c r="BA796" s="10" t="str">
        <f t="shared" si="387"/>
        <v/>
      </c>
      <c r="BB796" s="10" t="str">
        <f t="shared" si="388"/>
        <v/>
      </c>
      <c r="BC796" s="10" t="str">
        <f t="shared" si="389"/>
        <v/>
      </c>
      <c r="BD796" s="10"/>
      <c r="BE796" s="10" t="str">
        <f t="shared" si="390"/>
        <v/>
      </c>
      <c r="BG796" s="10" t="b">
        <f t="shared" si="393"/>
        <v>1</v>
      </c>
      <c r="BH796" s="10" t="b">
        <f t="shared" si="391"/>
        <v>1</v>
      </c>
      <c r="BI796" s="10" t="b">
        <f t="shared" si="394"/>
        <v>0</v>
      </c>
      <c r="BJ796" s="10" t="b">
        <f t="shared" si="392"/>
        <v>0</v>
      </c>
    </row>
    <row r="797" spans="1:62" x14ac:dyDescent="0.35">
      <c r="A797" s="51"/>
      <c r="B797" s="28"/>
      <c r="C797" s="28" t="s">
        <v>4</v>
      </c>
      <c r="D797" s="28"/>
      <c r="E797" s="28" t="s">
        <v>4</v>
      </c>
      <c r="F797" s="28"/>
      <c r="G797" s="51" t="s">
        <v>4</v>
      </c>
      <c r="H797" s="28"/>
      <c r="I797" s="28" t="s">
        <v>4</v>
      </c>
      <c r="J797" s="28"/>
      <c r="K797" s="28" t="s">
        <v>4</v>
      </c>
      <c r="L797" s="28" t="s">
        <v>454</v>
      </c>
      <c r="M797" s="28"/>
      <c r="N797" s="28"/>
      <c r="O797" s="28" t="s">
        <v>4</v>
      </c>
      <c r="P797" s="51"/>
      <c r="Q797" s="28" t="s">
        <v>4</v>
      </c>
      <c r="R797" s="28"/>
      <c r="S797" s="28" t="s">
        <v>4</v>
      </c>
      <c r="T797" s="28"/>
      <c r="U797" s="28" t="s">
        <v>4</v>
      </c>
      <c r="V797" s="28"/>
      <c r="W797" s="28" t="s">
        <v>4</v>
      </c>
      <c r="X797" s="28"/>
      <c r="Y797" s="28" t="s">
        <v>4</v>
      </c>
      <c r="Z797" s="10" t="str">
        <f>IF(AND('Section 8'!$L$4=No,OR($BG797=FALSE,$BH797=FALSE)),Tab_NotReq,
IF(AND($A797="",$B797="",$D797="",$F797="",$H797="",$J797="",$P797="",$X797="",$AB797="",$AC797=""),"",
IF(COUNTIF($AB797:$BC797,Incomplete)&gt;=1,Incomplete_or_multiple_errors&amp;": "&amp;INDEX($AB$2:$BC$4,1,MATCH(Incomplete,$AB797:$BC797,0)),Complete)))</f>
        <v/>
      </c>
      <c r="AA797" s="27"/>
      <c r="AB797" s="10" t="str">
        <f t="shared" si="365"/>
        <v/>
      </c>
      <c r="AC797" s="10" t="str">
        <f>IF($AC$1=No,"",
IF(OR(BG797=FALSE,BH797=FALSE),"",
IF(AND(SUMPRODUCT(--(BI797:BI$1003=TRUE))=0,SUMPRODUCT(--(BJ797:BJ$1003=TRUE))=0),"",Incomplete)))</f>
        <v/>
      </c>
      <c r="AD797" s="10" t="str">
        <f t="shared" si="366"/>
        <v/>
      </c>
      <c r="AE797" s="10"/>
      <c r="AF797" s="10" t="str" cm="1">
        <f t="array" ref="AF797">IF(AF$1=No,"",IF(ISBLANK($A797)=TRUE,"",
IF(SUMPRODUCT(--('Section 11'!$C$4:$C$337=$A797))=0,Incomplete,Complete)))</f>
        <v/>
      </c>
      <c r="AG797" s="10" t="str">
        <f t="shared" si="367"/>
        <v/>
      </c>
      <c r="AH797" s="10" t="str">
        <f t="shared" si="368"/>
        <v/>
      </c>
      <c r="AI797" s="10" t="str">
        <f t="shared" si="369"/>
        <v/>
      </c>
      <c r="AJ797" s="10" t="str">
        <f t="shared" si="370"/>
        <v/>
      </c>
      <c r="AK797" s="10" t="str">
        <f t="shared" si="371"/>
        <v/>
      </c>
      <c r="AL797" s="10" t="str">
        <f t="shared" si="372"/>
        <v/>
      </c>
      <c r="AM797" s="10" t="str">
        <f t="shared" si="373"/>
        <v/>
      </c>
      <c r="AN797" s="10" t="str">
        <f t="shared" si="374"/>
        <v/>
      </c>
      <c r="AO797" s="10" t="str">
        <f t="shared" si="375"/>
        <v/>
      </c>
      <c r="AP797" s="10" t="str">
        <f t="shared" si="376"/>
        <v/>
      </c>
      <c r="AQ797" s="10" t="str">
        <f t="shared" si="377"/>
        <v/>
      </c>
      <c r="AR797" s="10" t="str">
        <f t="shared" si="378"/>
        <v/>
      </c>
      <c r="AS797" s="10" t="str">
        <f t="shared" si="379"/>
        <v/>
      </c>
      <c r="AT797" s="10" t="str">
        <f t="shared" si="380"/>
        <v/>
      </c>
      <c r="AU797" s="10" t="str">
        <f t="shared" si="381"/>
        <v/>
      </c>
      <c r="AV797" s="10" t="str">
        <f t="shared" si="382"/>
        <v/>
      </c>
      <c r="AW797" s="10" t="str">
        <f t="shared" si="383"/>
        <v/>
      </c>
      <c r="AX797" s="10" t="str">
        <f t="shared" si="384"/>
        <v/>
      </c>
      <c r="AY797" s="10" t="str">
        <f t="shared" si="385"/>
        <v/>
      </c>
      <c r="AZ797" s="10" t="str">
        <f t="shared" si="386"/>
        <v/>
      </c>
      <c r="BA797" s="10" t="str">
        <f t="shared" si="387"/>
        <v/>
      </c>
      <c r="BB797" s="10" t="str">
        <f t="shared" si="388"/>
        <v/>
      </c>
      <c r="BC797" s="10" t="str">
        <f t="shared" si="389"/>
        <v/>
      </c>
      <c r="BD797" s="10"/>
      <c r="BE797" s="10" t="str">
        <f t="shared" si="390"/>
        <v/>
      </c>
      <c r="BG797" s="10" t="b">
        <f t="shared" si="393"/>
        <v>1</v>
      </c>
      <c r="BH797" s="10" t="b">
        <f t="shared" si="391"/>
        <v>1</v>
      </c>
      <c r="BI797" s="10" t="b">
        <f t="shared" si="394"/>
        <v>0</v>
      </c>
      <c r="BJ797" s="10" t="b">
        <f t="shared" si="392"/>
        <v>0</v>
      </c>
    </row>
    <row r="798" spans="1:62" x14ac:dyDescent="0.35">
      <c r="A798" s="51"/>
      <c r="B798" s="28"/>
      <c r="C798" s="28" t="s">
        <v>4</v>
      </c>
      <c r="D798" s="28"/>
      <c r="E798" s="28" t="s">
        <v>4</v>
      </c>
      <c r="F798" s="28"/>
      <c r="G798" s="51" t="s">
        <v>4</v>
      </c>
      <c r="H798" s="28"/>
      <c r="I798" s="28" t="s">
        <v>4</v>
      </c>
      <c r="J798" s="28"/>
      <c r="K798" s="28" t="s">
        <v>4</v>
      </c>
      <c r="L798" s="28" t="s">
        <v>454</v>
      </c>
      <c r="M798" s="28"/>
      <c r="N798" s="28"/>
      <c r="O798" s="28" t="s">
        <v>4</v>
      </c>
      <c r="P798" s="51"/>
      <c r="Q798" s="28" t="s">
        <v>4</v>
      </c>
      <c r="R798" s="28"/>
      <c r="S798" s="28" t="s">
        <v>4</v>
      </c>
      <c r="T798" s="28"/>
      <c r="U798" s="28" t="s">
        <v>4</v>
      </c>
      <c r="V798" s="28"/>
      <c r="W798" s="28" t="s">
        <v>4</v>
      </c>
      <c r="X798" s="28"/>
      <c r="Y798" s="28" t="s">
        <v>4</v>
      </c>
      <c r="Z798" s="10" t="str">
        <f>IF(AND('Section 8'!$L$4=No,OR($BG798=FALSE,$BH798=FALSE)),Tab_NotReq,
IF(AND($A798="",$B798="",$D798="",$F798="",$H798="",$J798="",$P798="",$X798="",$AB798="",$AC798=""),"",
IF(COUNTIF($AB798:$BC798,Incomplete)&gt;=1,Incomplete_or_multiple_errors&amp;": "&amp;INDEX($AB$2:$BC$4,1,MATCH(Incomplete,$AB798:$BC798,0)),Complete)))</f>
        <v/>
      </c>
      <c r="AA798" s="27"/>
      <c r="AB798" s="10" t="str">
        <f t="shared" si="365"/>
        <v/>
      </c>
      <c r="AC798" s="10" t="str">
        <f>IF($AC$1=No,"",
IF(OR(BG798=FALSE,BH798=FALSE),"",
IF(AND(SUMPRODUCT(--(BI798:BI$1003=TRUE))=0,SUMPRODUCT(--(BJ798:BJ$1003=TRUE))=0),"",Incomplete)))</f>
        <v/>
      </c>
      <c r="AD798" s="10" t="str">
        <f t="shared" si="366"/>
        <v/>
      </c>
      <c r="AE798" s="10"/>
      <c r="AF798" s="10" t="str" cm="1">
        <f t="array" ref="AF798">IF(AF$1=No,"",IF(ISBLANK($A798)=TRUE,"",
IF(SUMPRODUCT(--('Section 11'!$C$4:$C$337=$A798))=0,Incomplete,Complete)))</f>
        <v/>
      </c>
      <c r="AG798" s="10" t="str">
        <f t="shared" si="367"/>
        <v/>
      </c>
      <c r="AH798" s="10" t="str">
        <f t="shared" si="368"/>
        <v/>
      </c>
      <c r="AI798" s="10" t="str">
        <f t="shared" si="369"/>
        <v/>
      </c>
      <c r="AJ798" s="10" t="str">
        <f t="shared" si="370"/>
        <v/>
      </c>
      <c r="AK798" s="10" t="str">
        <f t="shared" si="371"/>
        <v/>
      </c>
      <c r="AL798" s="10" t="str">
        <f t="shared" si="372"/>
        <v/>
      </c>
      <c r="AM798" s="10" t="str">
        <f t="shared" si="373"/>
        <v/>
      </c>
      <c r="AN798" s="10" t="str">
        <f t="shared" si="374"/>
        <v/>
      </c>
      <c r="AO798" s="10" t="str">
        <f t="shared" si="375"/>
        <v/>
      </c>
      <c r="AP798" s="10" t="str">
        <f t="shared" si="376"/>
        <v/>
      </c>
      <c r="AQ798" s="10" t="str">
        <f t="shared" si="377"/>
        <v/>
      </c>
      <c r="AR798" s="10" t="str">
        <f t="shared" si="378"/>
        <v/>
      </c>
      <c r="AS798" s="10" t="str">
        <f t="shared" si="379"/>
        <v/>
      </c>
      <c r="AT798" s="10" t="str">
        <f t="shared" si="380"/>
        <v/>
      </c>
      <c r="AU798" s="10" t="str">
        <f t="shared" si="381"/>
        <v/>
      </c>
      <c r="AV798" s="10" t="str">
        <f t="shared" si="382"/>
        <v/>
      </c>
      <c r="AW798" s="10" t="str">
        <f t="shared" si="383"/>
        <v/>
      </c>
      <c r="AX798" s="10" t="str">
        <f t="shared" si="384"/>
        <v/>
      </c>
      <c r="AY798" s="10" t="str">
        <f t="shared" si="385"/>
        <v/>
      </c>
      <c r="AZ798" s="10" t="str">
        <f t="shared" si="386"/>
        <v/>
      </c>
      <c r="BA798" s="10" t="str">
        <f t="shared" si="387"/>
        <v/>
      </c>
      <c r="BB798" s="10" t="str">
        <f t="shared" si="388"/>
        <v/>
      </c>
      <c r="BC798" s="10" t="str">
        <f t="shared" si="389"/>
        <v/>
      </c>
      <c r="BD798" s="10"/>
      <c r="BE798" s="10" t="str">
        <f t="shared" si="390"/>
        <v/>
      </c>
      <c r="BG798" s="10" t="b">
        <f t="shared" si="393"/>
        <v>1</v>
      </c>
      <c r="BH798" s="10" t="b">
        <f t="shared" si="391"/>
        <v>1</v>
      </c>
      <c r="BI798" s="10" t="b">
        <f t="shared" si="394"/>
        <v>0</v>
      </c>
      <c r="BJ798" s="10" t="b">
        <f t="shared" si="392"/>
        <v>0</v>
      </c>
    </row>
    <row r="799" spans="1:62" x14ac:dyDescent="0.35">
      <c r="A799" s="51"/>
      <c r="B799" s="28"/>
      <c r="C799" s="28" t="s">
        <v>4</v>
      </c>
      <c r="D799" s="28"/>
      <c r="E799" s="28" t="s">
        <v>4</v>
      </c>
      <c r="F799" s="28"/>
      <c r="G799" s="51" t="s">
        <v>4</v>
      </c>
      <c r="H799" s="28"/>
      <c r="I799" s="28" t="s">
        <v>4</v>
      </c>
      <c r="J799" s="28"/>
      <c r="K799" s="28" t="s">
        <v>4</v>
      </c>
      <c r="L799" s="28" t="s">
        <v>454</v>
      </c>
      <c r="M799" s="28"/>
      <c r="N799" s="28"/>
      <c r="O799" s="28" t="s">
        <v>4</v>
      </c>
      <c r="P799" s="51"/>
      <c r="Q799" s="28" t="s">
        <v>4</v>
      </c>
      <c r="R799" s="28"/>
      <c r="S799" s="28" t="s">
        <v>4</v>
      </c>
      <c r="T799" s="28"/>
      <c r="U799" s="28" t="s">
        <v>4</v>
      </c>
      <c r="V799" s="28"/>
      <c r="W799" s="28" t="s">
        <v>4</v>
      </c>
      <c r="X799" s="28"/>
      <c r="Y799" s="28" t="s">
        <v>4</v>
      </c>
      <c r="Z799" s="10" t="str">
        <f>IF(AND('Section 8'!$L$4=No,OR($BG799=FALSE,$BH799=FALSE)),Tab_NotReq,
IF(AND($A799="",$B799="",$D799="",$F799="",$H799="",$J799="",$P799="",$X799="",$AB799="",$AC799=""),"",
IF(COUNTIF($AB799:$BC799,Incomplete)&gt;=1,Incomplete_or_multiple_errors&amp;": "&amp;INDEX($AB$2:$BC$4,1,MATCH(Incomplete,$AB799:$BC799,0)),Complete)))</f>
        <v/>
      </c>
      <c r="AA799" s="27"/>
      <c r="AB799" s="10" t="str">
        <f t="shared" si="365"/>
        <v/>
      </c>
      <c r="AC799" s="10" t="str">
        <f>IF($AC$1=No,"",
IF(OR(BG799=FALSE,BH799=FALSE),"",
IF(AND(SUMPRODUCT(--(BI799:BI$1003=TRUE))=0,SUMPRODUCT(--(BJ799:BJ$1003=TRUE))=0),"",Incomplete)))</f>
        <v/>
      </c>
      <c r="AD799" s="10" t="str">
        <f t="shared" si="366"/>
        <v/>
      </c>
      <c r="AE799" s="10"/>
      <c r="AF799" s="10" t="str" cm="1">
        <f t="array" ref="AF799">IF(AF$1=No,"",IF(ISBLANK($A799)=TRUE,"",
IF(SUMPRODUCT(--('Section 11'!$C$4:$C$337=$A799))=0,Incomplete,Complete)))</f>
        <v/>
      </c>
      <c r="AG799" s="10" t="str">
        <f t="shared" si="367"/>
        <v/>
      </c>
      <c r="AH799" s="10" t="str">
        <f t="shared" si="368"/>
        <v/>
      </c>
      <c r="AI799" s="10" t="str">
        <f t="shared" si="369"/>
        <v/>
      </c>
      <c r="AJ799" s="10" t="str">
        <f t="shared" si="370"/>
        <v/>
      </c>
      <c r="AK799" s="10" t="str">
        <f t="shared" si="371"/>
        <v/>
      </c>
      <c r="AL799" s="10" t="str">
        <f t="shared" si="372"/>
        <v/>
      </c>
      <c r="AM799" s="10" t="str">
        <f t="shared" si="373"/>
        <v/>
      </c>
      <c r="AN799" s="10" t="str">
        <f t="shared" si="374"/>
        <v/>
      </c>
      <c r="AO799" s="10" t="str">
        <f t="shared" si="375"/>
        <v/>
      </c>
      <c r="AP799" s="10" t="str">
        <f t="shared" si="376"/>
        <v/>
      </c>
      <c r="AQ799" s="10" t="str">
        <f t="shared" si="377"/>
        <v/>
      </c>
      <c r="AR799" s="10" t="str">
        <f t="shared" si="378"/>
        <v/>
      </c>
      <c r="AS799" s="10" t="str">
        <f t="shared" si="379"/>
        <v/>
      </c>
      <c r="AT799" s="10" t="str">
        <f t="shared" si="380"/>
        <v/>
      </c>
      <c r="AU799" s="10" t="str">
        <f t="shared" si="381"/>
        <v/>
      </c>
      <c r="AV799" s="10" t="str">
        <f t="shared" si="382"/>
        <v/>
      </c>
      <c r="AW799" s="10" t="str">
        <f t="shared" si="383"/>
        <v/>
      </c>
      <c r="AX799" s="10" t="str">
        <f t="shared" si="384"/>
        <v/>
      </c>
      <c r="AY799" s="10" t="str">
        <f t="shared" si="385"/>
        <v/>
      </c>
      <c r="AZ799" s="10" t="str">
        <f t="shared" si="386"/>
        <v/>
      </c>
      <c r="BA799" s="10" t="str">
        <f t="shared" si="387"/>
        <v/>
      </c>
      <c r="BB799" s="10" t="str">
        <f t="shared" si="388"/>
        <v/>
      </c>
      <c r="BC799" s="10" t="str">
        <f t="shared" si="389"/>
        <v/>
      </c>
      <c r="BD799" s="10"/>
      <c r="BE799" s="10" t="str">
        <f t="shared" si="390"/>
        <v/>
      </c>
      <c r="BG799" s="10" t="b">
        <f t="shared" si="393"/>
        <v>1</v>
      </c>
      <c r="BH799" s="10" t="b">
        <f t="shared" si="391"/>
        <v>1</v>
      </c>
      <c r="BI799" s="10" t="b">
        <f t="shared" si="394"/>
        <v>0</v>
      </c>
      <c r="BJ799" s="10" t="b">
        <f t="shared" si="392"/>
        <v>0</v>
      </c>
    </row>
    <row r="800" spans="1:62" x14ac:dyDescent="0.35">
      <c r="A800" s="51"/>
      <c r="B800" s="28"/>
      <c r="C800" s="28" t="s">
        <v>4</v>
      </c>
      <c r="D800" s="28"/>
      <c r="E800" s="28" t="s">
        <v>4</v>
      </c>
      <c r="F800" s="28"/>
      <c r="G800" s="51" t="s">
        <v>4</v>
      </c>
      <c r="H800" s="28"/>
      <c r="I800" s="28" t="s">
        <v>4</v>
      </c>
      <c r="J800" s="28"/>
      <c r="K800" s="28" t="s">
        <v>4</v>
      </c>
      <c r="L800" s="28" t="s">
        <v>454</v>
      </c>
      <c r="M800" s="28"/>
      <c r="N800" s="28"/>
      <c r="O800" s="28" t="s">
        <v>4</v>
      </c>
      <c r="P800" s="51"/>
      <c r="Q800" s="28" t="s">
        <v>4</v>
      </c>
      <c r="R800" s="28"/>
      <c r="S800" s="28" t="s">
        <v>4</v>
      </c>
      <c r="T800" s="28"/>
      <c r="U800" s="28" t="s">
        <v>4</v>
      </c>
      <c r="V800" s="28"/>
      <c r="W800" s="28" t="s">
        <v>4</v>
      </c>
      <c r="X800" s="28"/>
      <c r="Y800" s="28" t="s">
        <v>4</v>
      </c>
      <c r="Z800" s="10" t="str">
        <f>IF(AND('Section 8'!$L$4=No,OR($BG800=FALSE,$BH800=FALSE)),Tab_NotReq,
IF(AND($A800="",$B800="",$D800="",$F800="",$H800="",$J800="",$P800="",$X800="",$AB800="",$AC800=""),"",
IF(COUNTIF($AB800:$BC800,Incomplete)&gt;=1,Incomplete_or_multiple_errors&amp;": "&amp;INDEX($AB$2:$BC$4,1,MATCH(Incomplete,$AB800:$BC800,0)),Complete)))</f>
        <v/>
      </c>
      <c r="AA800" s="27"/>
      <c r="AB800" s="10" t="str">
        <f t="shared" si="365"/>
        <v/>
      </c>
      <c r="AC800" s="10" t="str">
        <f>IF($AC$1=No,"",
IF(OR(BG800=FALSE,BH800=FALSE),"",
IF(AND(SUMPRODUCT(--(BI800:BI$1003=TRUE))=0,SUMPRODUCT(--(BJ800:BJ$1003=TRUE))=0),"",Incomplete)))</f>
        <v/>
      </c>
      <c r="AD800" s="10" t="str">
        <f t="shared" si="366"/>
        <v/>
      </c>
      <c r="AE800" s="10"/>
      <c r="AF800" s="10" t="str" cm="1">
        <f t="array" ref="AF800">IF(AF$1=No,"",IF(ISBLANK($A800)=TRUE,"",
IF(SUMPRODUCT(--('Section 11'!$C$4:$C$337=$A800))=0,Incomplete,Complete)))</f>
        <v/>
      </c>
      <c r="AG800" s="10" t="str">
        <f t="shared" si="367"/>
        <v/>
      </c>
      <c r="AH800" s="10" t="str">
        <f t="shared" si="368"/>
        <v/>
      </c>
      <c r="AI800" s="10" t="str">
        <f t="shared" si="369"/>
        <v/>
      </c>
      <c r="AJ800" s="10" t="str">
        <f t="shared" si="370"/>
        <v/>
      </c>
      <c r="AK800" s="10" t="str">
        <f t="shared" si="371"/>
        <v/>
      </c>
      <c r="AL800" s="10" t="str">
        <f t="shared" si="372"/>
        <v/>
      </c>
      <c r="AM800" s="10" t="str">
        <f t="shared" si="373"/>
        <v/>
      </c>
      <c r="AN800" s="10" t="str">
        <f t="shared" si="374"/>
        <v/>
      </c>
      <c r="AO800" s="10" t="str">
        <f t="shared" si="375"/>
        <v/>
      </c>
      <c r="AP800" s="10" t="str">
        <f t="shared" si="376"/>
        <v/>
      </c>
      <c r="AQ800" s="10" t="str">
        <f t="shared" si="377"/>
        <v/>
      </c>
      <c r="AR800" s="10" t="str">
        <f t="shared" si="378"/>
        <v/>
      </c>
      <c r="AS800" s="10" t="str">
        <f t="shared" si="379"/>
        <v/>
      </c>
      <c r="AT800" s="10" t="str">
        <f t="shared" si="380"/>
        <v/>
      </c>
      <c r="AU800" s="10" t="str">
        <f t="shared" si="381"/>
        <v/>
      </c>
      <c r="AV800" s="10" t="str">
        <f t="shared" si="382"/>
        <v/>
      </c>
      <c r="AW800" s="10" t="str">
        <f t="shared" si="383"/>
        <v/>
      </c>
      <c r="AX800" s="10" t="str">
        <f t="shared" si="384"/>
        <v/>
      </c>
      <c r="AY800" s="10" t="str">
        <f t="shared" si="385"/>
        <v/>
      </c>
      <c r="AZ800" s="10" t="str">
        <f t="shared" si="386"/>
        <v/>
      </c>
      <c r="BA800" s="10" t="str">
        <f t="shared" si="387"/>
        <v/>
      </c>
      <c r="BB800" s="10" t="str">
        <f t="shared" si="388"/>
        <v/>
      </c>
      <c r="BC800" s="10" t="str">
        <f t="shared" si="389"/>
        <v/>
      </c>
      <c r="BD800" s="10"/>
      <c r="BE800" s="10" t="str">
        <f t="shared" si="390"/>
        <v/>
      </c>
      <c r="BG800" s="10" t="b">
        <f t="shared" si="393"/>
        <v>1</v>
      </c>
      <c r="BH800" s="10" t="b">
        <f t="shared" si="391"/>
        <v>1</v>
      </c>
      <c r="BI800" s="10" t="b">
        <f t="shared" si="394"/>
        <v>0</v>
      </c>
      <c r="BJ800" s="10" t="b">
        <f t="shared" si="392"/>
        <v>0</v>
      </c>
    </row>
    <row r="801" spans="1:62" x14ac:dyDescent="0.35">
      <c r="A801" s="51"/>
      <c r="B801" s="28"/>
      <c r="C801" s="28" t="s">
        <v>4</v>
      </c>
      <c r="D801" s="28"/>
      <c r="E801" s="28" t="s">
        <v>4</v>
      </c>
      <c r="F801" s="28"/>
      <c r="G801" s="51" t="s">
        <v>4</v>
      </c>
      <c r="H801" s="28"/>
      <c r="I801" s="28" t="s">
        <v>4</v>
      </c>
      <c r="J801" s="28"/>
      <c r="K801" s="28" t="s">
        <v>4</v>
      </c>
      <c r="L801" s="28" t="s">
        <v>454</v>
      </c>
      <c r="M801" s="28"/>
      <c r="N801" s="28"/>
      <c r="O801" s="28" t="s">
        <v>4</v>
      </c>
      <c r="P801" s="51"/>
      <c r="Q801" s="28" t="s">
        <v>4</v>
      </c>
      <c r="R801" s="28"/>
      <c r="S801" s="28" t="s">
        <v>4</v>
      </c>
      <c r="T801" s="28"/>
      <c r="U801" s="28" t="s">
        <v>4</v>
      </c>
      <c r="V801" s="28"/>
      <c r="W801" s="28" t="s">
        <v>4</v>
      </c>
      <c r="X801" s="28"/>
      <c r="Y801" s="28" t="s">
        <v>4</v>
      </c>
      <c r="Z801" s="10" t="str">
        <f>IF(AND('Section 8'!$L$4=No,OR($BG801=FALSE,$BH801=FALSE)),Tab_NotReq,
IF(AND($A801="",$B801="",$D801="",$F801="",$H801="",$J801="",$P801="",$X801="",$AB801="",$AC801=""),"",
IF(COUNTIF($AB801:$BC801,Incomplete)&gt;=1,Incomplete_or_multiple_errors&amp;": "&amp;INDEX($AB$2:$BC$4,1,MATCH(Incomplete,$AB801:$BC801,0)),Complete)))</f>
        <v/>
      </c>
      <c r="AA801" s="27"/>
      <c r="AB801" s="10" t="str">
        <f t="shared" si="365"/>
        <v/>
      </c>
      <c r="AC801" s="10" t="str">
        <f>IF($AC$1=No,"",
IF(OR(BG801=FALSE,BH801=FALSE),"",
IF(AND(SUMPRODUCT(--(BI801:BI$1003=TRUE))=0,SUMPRODUCT(--(BJ801:BJ$1003=TRUE))=0),"",Incomplete)))</f>
        <v/>
      </c>
      <c r="AD801" s="10" t="str">
        <f t="shared" si="366"/>
        <v/>
      </c>
      <c r="AE801" s="10"/>
      <c r="AF801" s="10" t="str" cm="1">
        <f t="array" ref="AF801">IF(AF$1=No,"",IF(ISBLANK($A801)=TRUE,"",
IF(SUMPRODUCT(--('Section 11'!$C$4:$C$337=$A801))=0,Incomplete,Complete)))</f>
        <v/>
      </c>
      <c r="AG801" s="10" t="str">
        <f t="shared" si="367"/>
        <v/>
      </c>
      <c r="AH801" s="10" t="str">
        <f t="shared" si="368"/>
        <v/>
      </c>
      <c r="AI801" s="10" t="str">
        <f t="shared" si="369"/>
        <v/>
      </c>
      <c r="AJ801" s="10" t="str">
        <f t="shared" si="370"/>
        <v/>
      </c>
      <c r="AK801" s="10" t="str">
        <f t="shared" si="371"/>
        <v/>
      </c>
      <c r="AL801" s="10" t="str">
        <f t="shared" si="372"/>
        <v/>
      </c>
      <c r="AM801" s="10" t="str">
        <f t="shared" si="373"/>
        <v/>
      </c>
      <c r="AN801" s="10" t="str">
        <f t="shared" si="374"/>
        <v/>
      </c>
      <c r="AO801" s="10" t="str">
        <f t="shared" si="375"/>
        <v/>
      </c>
      <c r="AP801" s="10" t="str">
        <f t="shared" si="376"/>
        <v/>
      </c>
      <c r="AQ801" s="10" t="str">
        <f t="shared" si="377"/>
        <v/>
      </c>
      <c r="AR801" s="10" t="str">
        <f t="shared" si="378"/>
        <v/>
      </c>
      <c r="AS801" s="10" t="str">
        <f t="shared" si="379"/>
        <v/>
      </c>
      <c r="AT801" s="10" t="str">
        <f t="shared" si="380"/>
        <v/>
      </c>
      <c r="AU801" s="10" t="str">
        <f t="shared" si="381"/>
        <v/>
      </c>
      <c r="AV801" s="10" t="str">
        <f t="shared" si="382"/>
        <v/>
      </c>
      <c r="AW801" s="10" t="str">
        <f t="shared" si="383"/>
        <v/>
      </c>
      <c r="AX801" s="10" t="str">
        <f t="shared" si="384"/>
        <v/>
      </c>
      <c r="AY801" s="10" t="str">
        <f t="shared" si="385"/>
        <v/>
      </c>
      <c r="AZ801" s="10" t="str">
        <f t="shared" si="386"/>
        <v/>
      </c>
      <c r="BA801" s="10" t="str">
        <f t="shared" si="387"/>
        <v/>
      </c>
      <c r="BB801" s="10" t="str">
        <f t="shared" si="388"/>
        <v/>
      </c>
      <c r="BC801" s="10" t="str">
        <f t="shared" si="389"/>
        <v/>
      </c>
      <c r="BD801" s="10"/>
      <c r="BE801" s="10" t="str">
        <f t="shared" si="390"/>
        <v/>
      </c>
      <c r="BG801" s="10" t="b">
        <f t="shared" si="393"/>
        <v>1</v>
      </c>
      <c r="BH801" s="10" t="b">
        <f t="shared" si="391"/>
        <v>1</v>
      </c>
      <c r="BI801" s="10" t="b">
        <f t="shared" si="394"/>
        <v>0</v>
      </c>
      <c r="BJ801" s="10" t="b">
        <f t="shared" si="392"/>
        <v>0</v>
      </c>
    </row>
    <row r="802" spans="1:62" x14ac:dyDescent="0.35">
      <c r="A802" s="51"/>
      <c r="B802" s="28"/>
      <c r="C802" s="28" t="s">
        <v>4</v>
      </c>
      <c r="D802" s="28"/>
      <c r="E802" s="28" t="s">
        <v>4</v>
      </c>
      <c r="F802" s="28"/>
      <c r="G802" s="51" t="s">
        <v>4</v>
      </c>
      <c r="H802" s="28"/>
      <c r="I802" s="28" t="s">
        <v>4</v>
      </c>
      <c r="J802" s="28"/>
      <c r="K802" s="28" t="s">
        <v>4</v>
      </c>
      <c r="L802" s="28" t="s">
        <v>454</v>
      </c>
      <c r="M802" s="28"/>
      <c r="N802" s="28"/>
      <c r="O802" s="28" t="s">
        <v>4</v>
      </c>
      <c r="P802" s="51"/>
      <c r="Q802" s="28" t="s">
        <v>4</v>
      </c>
      <c r="R802" s="28"/>
      <c r="S802" s="28" t="s">
        <v>4</v>
      </c>
      <c r="T802" s="28"/>
      <c r="U802" s="28" t="s">
        <v>4</v>
      </c>
      <c r="V802" s="28"/>
      <c r="W802" s="28" t="s">
        <v>4</v>
      </c>
      <c r="X802" s="28"/>
      <c r="Y802" s="28" t="s">
        <v>4</v>
      </c>
      <c r="Z802" s="10" t="str">
        <f>IF(AND('Section 8'!$L$4=No,OR($BG802=FALSE,$BH802=FALSE)),Tab_NotReq,
IF(AND($A802="",$B802="",$D802="",$F802="",$H802="",$J802="",$P802="",$X802="",$AB802="",$AC802=""),"",
IF(COUNTIF($AB802:$BC802,Incomplete)&gt;=1,Incomplete_or_multiple_errors&amp;": "&amp;INDEX($AB$2:$BC$4,1,MATCH(Incomplete,$AB802:$BC802,0)),Complete)))</f>
        <v/>
      </c>
      <c r="AA802" s="27"/>
      <c r="AB802" s="10" t="str">
        <f t="shared" si="365"/>
        <v/>
      </c>
      <c r="AC802" s="10" t="str">
        <f>IF($AC$1=No,"",
IF(OR(BG802=FALSE,BH802=FALSE),"",
IF(AND(SUMPRODUCT(--(BI802:BI$1003=TRUE))=0,SUMPRODUCT(--(BJ802:BJ$1003=TRUE))=0),"",Incomplete)))</f>
        <v/>
      </c>
      <c r="AD802" s="10" t="str">
        <f t="shared" si="366"/>
        <v/>
      </c>
      <c r="AE802" s="10"/>
      <c r="AF802" s="10" t="str" cm="1">
        <f t="array" ref="AF802">IF(AF$1=No,"",IF(ISBLANK($A802)=TRUE,"",
IF(SUMPRODUCT(--('Section 11'!$C$4:$C$337=$A802))=0,Incomplete,Complete)))</f>
        <v/>
      </c>
      <c r="AG802" s="10" t="str">
        <f t="shared" si="367"/>
        <v/>
      </c>
      <c r="AH802" s="10" t="str">
        <f t="shared" si="368"/>
        <v/>
      </c>
      <c r="AI802" s="10" t="str">
        <f t="shared" si="369"/>
        <v/>
      </c>
      <c r="AJ802" s="10" t="str">
        <f t="shared" si="370"/>
        <v/>
      </c>
      <c r="AK802" s="10" t="str">
        <f t="shared" si="371"/>
        <v/>
      </c>
      <c r="AL802" s="10" t="str">
        <f t="shared" si="372"/>
        <v/>
      </c>
      <c r="AM802" s="10" t="str">
        <f t="shared" si="373"/>
        <v/>
      </c>
      <c r="AN802" s="10" t="str">
        <f t="shared" si="374"/>
        <v/>
      </c>
      <c r="AO802" s="10" t="str">
        <f t="shared" si="375"/>
        <v/>
      </c>
      <c r="AP802" s="10" t="str">
        <f t="shared" si="376"/>
        <v/>
      </c>
      <c r="AQ802" s="10" t="str">
        <f t="shared" si="377"/>
        <v/>
      </c>
      <c r="AR802" s="10" t="str">
        <f t="shared" si="378"/>
        <v/>
      </c>
      <c r="AS802" s="10" t="str">
        <f t="shared" si="379"/>
        <v/>
      </c>
      <c r="AT802" s="10" t="str">
        <f t="shared" si="380"/>
        <v/>
      </c>
      <c r="AU802" s="10" t="str">
        <f t="shared" si="381"/>
        <v/>
      </c>
      <c r="AV802" s="10" t="str">
        <f t="shared" si="382"/>
        <v/>
      </c>
      <c r="AW802" s="10" t="str">
        <f t="shared" si="383"/>
        <v/>
      </c>
      <c r="AX802" s="10" t="str">
        <f t="shared" si="384"/>
        <v/>
      </c>
      <c r="AY802" s="10" t="str">
        <f t="shared" si="385"/>
        <v/>
      </c>
      <c r="AZ802" s="10" t="str">
        <f t="shared" si="386"/>
        <v/>
      </c>
      <c r="BA802" s="10" t="str">
        <f t="shared" si="387"/>
        <v/>
      </c>
      <c r="BB802" s="10" t="str">
        <f t="shared" si="388"/>
        <v/>
      </c>
      <c r="BC802" s="10" t="str">
        <f t="shared" si="389"/>
        <v/>
      </c>
      <c r="BD802" s="10"/>
      <c r="BE802" s="10" t="str">
        <f t="shared" si="390"/>
        <v/>
      </c>
      <c r="BG802" s="10" t="b">
        <f t="shared" si="393"/>
        <v>1</v>
      </c>
      <c r="BH802" s="10" t="b">
        <f t="shared" si="391"/>
        <v>1</v>
      </c>
      <c r="BI802" s="10" t="b">
        <f t="shared" si="394"/>
        <v>0</v>
      </c>
      <c r="BJ802" s="10" t="b">
        <f t="shared" si="392"/>
        <v>0</v>
      </c>
    </row>
    <row r="803" spans="1:62" x14ac:dyDescent="0.35">
      <c r="A803" s="51"/>
      <c r="B803" s="28"/>
      <c r="C803" s="28" t="s">
        <v>4</v>
      </c>
      <c r="D803" s="28"/>
      <c r="E803" s="28" t="s">
        <v>4</v>
      </c>
      <c r="F803" s="28"/>
      <c r="G803" s="51" t="s">
        <v>4</v>
      </c>
      <c r="H803" s="28"/>
      <c r="I803" s="28" t="s">
        <v>4</v>
      </c>
      <c r="J803" s="28"/>
      <c r="K803" s="28" t="s">
        <v>4</v>
      </c>
      <c r="L803" s="28" t="s">
        <v>454</v>
      </c>
      <c r="M803" s="28"/>
      <c r="N803" s="28"/>
      <c r="O803" s="28" t="s">
        <v>4</v>
      </c>
      <c r="P803" s="51"/>
      <c r="Q803" s="28" t="s">
        <v>4</v>
      </c>
      <c r="R803" s="28"/>
      <c r="S803" s="28" t="s">
        <v>4</v>
      </c>
      <c r="T803" s="28"/>
      <c r="U803" s="28" t="s">
        <v>4</v>
      </c>
      <c r="V803" s="28"/>
      <c r="W803" s="28" t="s">
        <v>4</v>
      </c>
      <c r="X803" s="28"/>
      <c r="Y803" s="28" t="s">
        <v>4</v>
      </c>
      <c r="Z803" s="10" t="str">
        <f>IF(AND('Section 8'!$L$4=No,OR($BG803=FALSE,$BH803=FALSE)),Tab_NotReq,
IF(AND($A803="",$B803="",$D803="",$F803="",$H803="",$J803="",$P803="",$X803="",$AB803="",$AC803=""),"",
IF(COUNTIF($AB803:$BC803,Incomplete)&gt;=1,Incomplete_or_multiple_errors&amp;": "&amp;INDEX($AB$2:$BC$4,1,MATCH(Incomplete,$AB803:$BC803,0)),Complete)))</f>
        <v/>
      </c>
      <c r="AA803" s="27"/>
      <c r="AB803" s="10" t="str">
        <f t="shared" si="365"/>
        <v/>
      </c>
      <c r="AC803" s="10" t="str">
        <f>IF($AC$1=No,"",
IF(OR(BG803=FALSE,BH803=FALSE),"",
IF(AND(SUMPRODUCT(--(BI803:BI$1003=TRUE))=0,SUMPRODUCT(--(BJ803:BJ$1003=TRUE))=0),"",Incomplete)))</f>
        <v/>
      </c>
      <c r="AD803" s="10" t="str">
        <f t="shared" si="366"/>
        <v/>
      </c>
      <c r="AE803" s="10"/>
      <c r="AF803" s="10" t="str" cm="1">
        <f t="array" ref="AF803">IF(AF$1=No,"",IF(ISBLANK($A803)=TRUE,"",
IF(SUMPRODUCT(--('Section 11'!$C$4:$C$337=$A803))=0,Incomplete,Complete)))</f>
        <v/>
      </c>
      <c r="AG803" s="10" t="str">
        <f t="shared" si="367"/>
        <v/>
      </c>
      <c r="AH803" s="10" t="str">
        <f t="shared" si="368"/>
        <v/>
      </c>
      <c r="AI803" s="10" t="str">
        <f t="shared" si="369"/>
        <v/>
      </c>
      <c r="AJ803" s="10" t="str">
        <f t="shared" si="370"/>
        <v/>
      </c>
      <c r="AK803" s="10" t="str">
        <f t="shared" si="371"/>
        <v/>
      </c>
      <c r="AL803" s="10" t="str">
        <f t="shared" si="372"/>
        <v/>
      </c>
      <c r="AM803" s="10" t="str">
        <f t="shared" si="373"/>
        <v/>
      </c>
      <c r="AN803" s="10" t="str">
        <f t="shared" si="374"/>
        <v/>
      </c>
      <c r="AO803" s="10" t="str">
        <f t="shared" si="375"/>
        <v/>
      </c>
      <c r="AP803" s="10" t="str">
        <f t="shared" si="376"/>
        <v/>
      </c>
      <c r="AQ803" s="10" t="str">
        <f t="shared" si="377"/>
        <v/>
      </c>
      <c r="AR803" s="10" t="str">
        <f t="shared" si="378"/>
        <v/>
      </c>
      <c r="AS803" s="10" t="str">
        <f t="shared" si="379"/>
        <v/>
      </c>
      <c r="AT803" s="10" t="str">
        <f t="shared" si="380"/>
        <v/>
      </c>
      <c r="AU803" s="10" t="str">
        <f t="shared" si="381"/>
        <v/>
      </c>
      <c r="AV803" s="10" t="str">
        <f t="shared" si="382"/>
        <v/>
      </c>
      <c r="AW803" s="10" t="str">
        <f t="shared" si="383"/>
        <v/>
      </c>
      <c r="AX803" s="10" t="str">
        <f t="shared" si="384"/>
        <v/>
      </c>
      <c r="AY803" s="10" t="str">
        <f t="shared" si="385"/>
        <v/>
      </c>
      <c r="AZ803" s="10" t="str">
        <f t="shared" si="386"/>
        <v/>
      </c>
      <c r="BA803" s="10" t="str">
        <f t="shared" si="387"/>
        <v/>
      </c>
      <c r="BB803" s="10" t="str">
        <f t="shared" si="388"/>
        <v/>
      </c>
      <c r="BC803" s="10" t="str">
        <f t="shared" si="389"/>
        <v/>
      </c>
      <c r="BD803" s="10"/>
      <c r="BE803" s="10" t="str">
        <f t="shared" si="390"/>
        <v/>
      </c>
      <c r="BG803" s="10" t="b">
        <f t="shared" si="393"/>
        <v>1</v>
      </c>
      <c r="BH803" s="10" t="b">
        <f t="shared" si="391"/>
        <v>1</v>
      </c>
      <c r="BI803" s="10" t="b">
        <f t="shared" si="394"/>
        <v>0</v>
      </c>
      <c r="BJ803" s="10" t="b">
        <f t="shared" si="392"/>
        <v>0</v>
      </c>
    </row>
    <row r="804" spans="1:62" x14ac:dyDescent="0.35">
      <c r="A804" s="51"/>
      <c r="B804" s="28"/>
      <c r="C804" s="28" t="s">
        <v>4</v>
      </c>
      <c r="D804" s="28"/>
      <c r="E804" s="28" t="s">
        <v>4</v>
      </c>
      <c r="F804" s="28"/>
      <c r="G804" s="51" t="s">
        <v>4</v>
      </c>
      <c r="H804" s="28"/>
      <c r="I804" s="28" t="s">
        <v>4</v>
      </c>
      <c r="J804" s="28"/>
      <c r="K804" s="28" t="s">
        <v>4</v>
      </c>
      <c r="L804" s="28" t="s">
        <v>454</v>
      </c>
      <c r="M804" s="28"/>
      <c r="N804" s="28"/>
      <c r="O804" s="28" t="s">
        <v>4</v>
      </c>
      <c r="P804" s="51"/>
      <c r="Q804" s="28" t="s">
        <v>4</v>
      </c>
      <c r="R804" s="28"/>
      <c r="S804" s="28" t="s">
        <v>4</v>
      </c>
      <c r="T804" s="28"/>
      <c r="U804" s="28" t="s">
        <v>4</v>
      </c>
      <c r="V804" s="28"/>
      <c r="W804" s="28" t="s">
        <v>4</v>
      </c>
      <c r="X804" s="28"/>
      <c r="Y804" s="28" t="s">
        <v>4</v>
      </c>
      <c r="Z804" s="10" t="str">
        <f>IF(AND('Section 8'!$L$4=No,OR($BG804=FALSE,$BH804=FALSE)),Tab_NotReq,
IF(AND($A804="",$B804="",$D804="",$F804="",$H804="",$J804="",$P804="",$X804="",$AB804="",$AC804=""),"",
IF(COUNTIF($AB804:$BC804,Incomplete)&gt;=1,Incomplete_or_multiple_errors&amp;": "&amp;INDEX($AB$2:$BC$4,1,MATCH(Incomplete,$AB804:$BC804,0)),Complete)))</f>
        <v/>
      </c>
      <c r="AA804" s="27"/>
      <c r="AB804" s="10" t="str">
        <f t="shared" si="365"/>
        <v/>
      </c>
      <c r="AC804" s="10" t="str">
        <f>IF($AC$1=No,"",
IF(OR(BG804=FALSE,BH804=FALSE),"",
IF(AND(SUMPRODUCT(--(BI804:BI$1003=TRUE))=0,SUMPRODUCT(--(BJ804:BJ$1003=TRUE))=0),"",Incomplete)))</f>
        <v/>
      </c>
      <c r="AD804" s="10" t="str">
        <f t="shared" si="366"/>
        <v/>
      </c>
      <c r="AE804" s="10"/>
      <c r="AF804" s="10" t="str" cm="1">
        <f t="array" ref="AF804">IF(AF$1=No,"",IF(ISBLANK($A804)=TRUE,"",
IF(SUMPRODUCT(--('Section 11'!$C$4:$C$337=$A804))=0,Incomplete,Complete)))</f>
        <v/>
      </c>
      <c r="AG804" s="10" t="str">
        <f t="shared" si="367"/>
        <v/>
      </c>
      <c r="AH804" s="10" t="str">
        <f t="shared" si="368"/>
        <v/>
      </c>
      <c r="AI804" s="10" t="str">
        <f t="shared" si="369"/>
        <v/>
      </c>
      <c r="AJ804" s="10" t="str">
        <f t="shared" si="370"/>
        <v/>
      </c>
      <c r="AK804" s="10" t="str">
        <f t="shared" si="371"/>
        <v/>
      </c>
      <c r="AL804" s="10" t="str">
        <f t="shared" si="372"/>
        <v/>
      </c>
      <c r="AM804" s="10" t="str">
        <f t="shared" si="373"/>
        <v/>
      </c>
      <c r="AN804" s="10" t="str">
        <f t="shared" si="374"/>
        <v/>
      </c>
      <c r="AO804" s="10" t="str">
        <f t="shared" si="375"/>
        <v/>
      </c>
      <c r="AP804" s="10" t="str">
        <f t="shared" si="376"/>
        <v/>
      </c>
      <c r="AQ804" s="10" t="str">
        <f t="shared" si="377"/>
        <v/>
      </c>
      <c r="AR804" s="10" t="str">
        <f t="shared" si="378"/>
        <v/>
      </c>
      <c r="AS804" s="10" t="str">
        <f t="shared" si="379"/>
        <v/>
      </c>
      <c r="AT804" s="10" t="str">
        <f t="shared" si="380"/>
        <v/>
      </c>
      <c r="AU804" s="10" t="str">
        <f t="shared" si="381"/>
        <v/>
      </c>
      <c r="AV804" s="10" t="str">
        <f t="shared" si="382"/>
        <v/>
      </c>
      <c r="AW804" s="10" t="str">
        <f t="shared" si="383"/>
        <v/>
      </c>
      <c r="AX804" s="10" t="str">
        <f t="shared" si="384"/>
        <v/>
      </c>
      <c r="AY804" s="10" t="str">
        <f t="shared" si="385"/>
        <v/>
      </c>
      <c r="AZ804" s="10" t="str">
        <f t="shared" si="386"/>
        <v/>
      </c>
      <c r="BA804" s="10" t="str">
        <f t="shared" si="387"/>
        <v/>
      </c>
      <c r="BB804" s="10" t="str">
        <f t="shared" si="388"/>
        <v/>
      </c>
      <c r="BC804" s="10" t="str">
        <f t="shared" si="389"/>
        <v/>
      </c>
      <c r="BD804" s="10"/>
      <c r="BE804" s="10" t="str">
        <f t="shared" si="390"/>
        <v/>
      </c>
      <c r="BG804" s="10" t="b">
        <f t="shared" si="393"/>
        <v>1</v>
      </c>
      <c r="BH804" s="10" t="b">
        <f t="shared" si="391"/>
        <v>1</v>
      </c>
      <c r="BI804" s="10" t="b">
        <f t="shared" si="394"/>
        <v>0</v>
      </c>
      <c r="BJ804" s="10" t="b">
        <f t="shared" si="392"/>
        <v>0</v>
      </c>
    </row>
    <row r="805" spans="1:62" x14ac:dyDescent="0.35">
      <c r="A805" s="51"/>
      <c r="B805" s="28"/>
      <c r="C805" s="28" t="s">
        <v>4</v>
      </c>
      <c r="D805" s="28"/>
      <c r="E805" s="28" t="s">
        <v>4</v>
      </c>
      <c r="F805" s="28"/>
      <c r="G805" s="51" t="s">
        <v>4</v>
      </c>
      <c r="H805" s="28"/>
      <c r="I805" s="28" t="s">
        <v>4</v>
      </c>
      <c r="J805" s="28"/>
      <c r="K805" s="28" t="s">
        <v>4</v>
      </c>
      <c r="L805" s="28" t="s">
        <v>454</v>
      </c>
      <c r="M805" s="28"/>
      <c r="N805" s="28"/>
      <c r="O805" s="28" t="s">
        <v>4</v>
      </c>
      <c r="P805" s="51"/>
      <c r="Q805" s="28" t="s">
        <v>4</v>
      </c>
      <c r="R805" s="28"/>
      <c r="S805" s="28" t="s">
        <v>4</v>
      </c>
      <c r="T805" s="28"/>
      <c r="U805" s="28" t="s">
        <v>4</v>
      </c>
      <c r="V805" s="28"/>
      <c r="W805" s="28" t="s">
        <v>4</v>
      </c>
      <c r="X805" s="28"/>
      <c r="Y805" s="28" t="s">
        <v>4</v>
      </c>
      <c r="Z805" s="10" t="str">
        <f>IF(AND('Section 8'!$L$4=No,OR($BG805=FALSE,$BH805=FALSE)),Tab_NotReq,
IF(AND($A805="",$B805="",$D805="",$F805="",$H805="",$J805="",$P805="",$X805="",$AB805="",$AC805=""),"",
IF(COUNTIF($AB805:$BC805,Incomplete)&gt;=1,Incomplete_or_multiple_errors&amp;": "&amp;INDEX($AB$2:$BC$4,1,MATCH(Incomplete,$AB805:$BC805,0)),Complete)))</f>
        <v/>
      </c>
      <c r="AA805" s="27"/>
      <c r="AB805" s="10" t="str">
        <f t="shared" si="365"/>
        <v/>
      </c>
      <c r="AC805" s="10" t="str">
        <f>IF($AC$1=No,"",
IF(OR(BG805=FALSE,BH805=FALSE),"",
IF(AND(SUMPRODUCT(--(BI805:BI$1003=TRUE))=0,SUMPRODUCT(--(BJ805:BJ$1003=TRUE))=0),"",Incomplete)))</f>
        <v/>
      </c>
      <c r="AD805" s="10" t="str">
        <f t="shared" si="366"/>
        <v/>
      </c>
      <c r="AE805" s="10"/>
      <c r="AF805" s="10" t="str" cm="1">
        <f t="array" ref="AF805">IF(AF$1=No,"",IF(ISBLANK($A805)=TRUE,"",
IF(SUMPRODUCT(--('Section 11'!$C$4:$C$337=$A805))=0,Incomplete,Complete)))</f>
        <v/>
      </c>
      <c r="AG805" s="10" t="str">
        <f t="shared" si="367"/>
        <v/>
      </c>
      <c r="AH805" s="10" t="str">
        <f t="shared" si="368"/>
        <v/>
      </c>
      <c r="AI805" s="10" t="str">
        <f t="shared" si="369"/>
        <v/>
      </c>
      <c r="AJ805" s="10" t="str">
        <f t="shared" si="370"/>
        <v/>
      </c>
      <c r="AK805" s="10" t="str">
        <f t="shared" si="371"/>
        <v/>
      </c>
      <c r="AL805" s="10" t="str">
        <f t="shared" si="372"/>
        <v/>
      </c>
      <c r="AM805" s="10" t="str">
        <f t="shared" si="373"/>
        <v/>
      </c>
      <c r="AN805" s="10" t="str">
        <f t="shared" si="374"/>
        <v/>
      </c>
      <c r="AO805" s="10" t="str">
        <f t="shared" si="375"/>
        <v/>
      </c>
      <c r="AP805" s="10" t="str">
        <f t="shared" si="376"/>
        <v/>
      </c>
      <c r="AQ805" s="10" t="str">
        <f t="shared" si="377"/>
        <v/>
      </c>
      <c r="AR805" s="10" t="str">
        <f t="shared" si="378"/>
        <v/>
      </c>
      <c r="AS805" s="10" t="str">
        <f t="shared" si="379"/>
        <v/>
      </c>
      <c r="AT805" s="10" t="str">
        <f t="shared" si="380"/>
        <v/>
      </c>
      <c r="AU805" s="10" t="str">
        <f t="shared" si="381"/>
        <v/>
      </c>
      <c r="AV805" s="10" t="str">
        <f t="shared" si="382"/>
        <v/>
      </c>
      <c r="AW805" s="10" t="str">
        <f t="shared" si="383"/>
        <v/>
      </c>
      <c r="AX805" s="10" t="str">
        <f t="shared" si="384"/>
        <v/>
      </c>
      <c r="AY805" s="10" t="str">
        <f t="shared" si="385"/>
        <v/>
      </c>
      <c r="AZ805" s="10" t="str">
        <f t="shared" si="386"/>
        <v/>
      </c>
      <c r="BA805" s="10" t="str">
        <f t="shared" si="387"/>
        <v/>
      </c>
      <c r="BB805" s="10" t="str">
        <f t="shared" si="388"/>
        <v/>
      </c>
      <c r="BC805" s="10" t="str">
        <f t="shared" si="389"/>
        <v/>
      </c>
      <c r="BD805" s="10"/>
      <c r="BE805" s="10" t="str">
        <f t="shared" si="390"/>
        <v/>
      </c>
      <c r="BG805" s="10" t="b">
        <f t="shared" si="393"/>
        <v>1</v>
      </c>
      <c r="BH805" s="10" t="b">
        <f t="shared" si="391"/>
        <v>1</v>
      </c>
      <c r="BI805" s="10" t="b">
        <f t="shared" si="394"/>
        <v>0</v>
      </c>
      <c r="BJ805" s="10" t="b">
        <f t="shared" si="392"/>
        <v>0</v>
      </c>
    </row>
    <row r="806" spans="1:62" x14ac:dyDescent="0.35">
      <c r="A806" s="51"/>
      <c r="B806" s="28"/>
      <c r="C806" s="28" t="s">
        <v>4</v>
      </c>
      <c r="D806" s="28"/>
      <c r="E806" s="28" t="s">
        <v>4</v>
      </c>
      <c r="F806" s="28"/>
      <c r="G806" s="51" t="s">
        <v>4</v>
      </c>
      <c r="H806" s="28"/>
      <c r="I806" s="28" t="s">
        <v>4</v>
      </c>
      <c r="J806" s="28"/>
      <c r="K806" s="28" t="s">
        <v>4</v>
      </c>
      <c r="L806" s="28" t="s">
        <v>454</v>
      </c>
      <c r="M806" s="28"/>
      <c r="N806" s="28"/>
      <c r="O806" s="28" t="s">
        <v>4</v>
      </c>
      <c r="P806" s="51"/>
      <c r="Q806" s="28" t="s">
        <v>4</v>
      </c>
      <c r="R806" s="28"/>
      <c r="S806" s="28" t="s">
        <v>4</v>
      </c>
      <c r="T806" s="28"/>
      <c r="U806" s="28" t="s">
        <v>4</v>
      </c>
      <c r="V806" s="28"/>
      <c r="W806" s="28" t="s">
        <v>4</v>
      </c>
      <c r="X806" s="28"/>
      <c r="Y806" s="28" t="s">
        <v>4</v>
      </c>
      <c r="Z806" s="10" t="str">
        <f>IF(AND('Section 8'!$L$4=No,OR($BG806=FALSE,$BH806=FALSE)),Tab_NotReq,
IF(AND($A806="",$B806="",$D806="",$F806="",$H806="",$J806="",$P806="",$X806="",$AB806="",$AC806=""),"",
IF(COUNTIF($AB806:$BC806,Incomplete)&gt;=1,Incomplete_or_multiple_errors&amp;": "&amp;INDEX($AB$2:$BC$4,1,MATCH(Incomplete,$AB806:$BC806,0)),Complete)))</f>
        <v/>
      </c>
      <c r="AA806" s="27"/>
      <c r="AB806" s="10" t="str">
        <f t="shared" si="365"/>
        <v/>
      </c>
      <c r="AC806" s="10" t="str">
        <f>IF($AC$1=No,"",
IF(OR(BG806=FALSE,BH806=FALSE),"",
IF(AND(SUMPRODUCT(--(BI806:BI$1003=TRUE))=0,SUMPRODUCT(--(BJ806:BJ$1003=TRUE))=0),"",Incomplete)))</f>
        <v/>
      </c>
      <c r="AD806" s="10" t="str">
        <f t="shared" si="366"/>
        <v/>
      </c>
      <c r="AE806" s="10"/>
      <c r="AF806" s="10" t="str" cm="1">
        <f t="array" ref="AF806">IF(AF$1=No,"",IF(ISBLANK($A806)=TRUE,"",
IF(SUMPRODUCT(--('Section 11'!$C$4:$C$337=$A806))=0,Incomplete,Complete)))</f>
        <v/>
      </c>
      <c r="AG806" s="10" t="str">
        <f t="shared" si="367"/>
        <v/>
      </c>
      <c r="AH806" s="10" t="str">
        <f t="shared" si="368"/>
        <v/>
      </c>
      <c r="AI806" s="10" t="str">
        <f t="shared" si="369"/>
        <v/>
      </c>
      <c r="AJ806" s="10" t="str">
        <f t="shared" si="370"/>
        <v/>
      </c>
      <c r="AK806" s="10" t="str">
        <f t="shared" si="371"/>
        <v/>
      </c>
      <c r="AL806" s="10" t="str">
        <f t="shared" si="372"/>
        <v/>
      </c>
      <c r="AM806" s="10" t="str">
        <f t="shared" si="373"/>
        <v/>
      </c>
      <c r="AN806" s="10" t="str">
        <f t="shared" si="374"/>
        <v/>
      </c>
      <c r="AO806" s="10" t="str">
        <f t="shared" si="375"/>
        <v/>
      </c>
      <c r="AP806" s="10" t="str">
        <f t="shared" si="376"/>
        <v/>
      </c>
      <c r="AQ806" s="10" t="str">
        <f t="shared" si="377"/>
        <v/>
      </c>
      <c r="AR806" s="10" t="str">
        <f t="shared" si="378"/>
        <v/>
      </c>
      <c r="AS806" s="10" t="str">
        <f t="shared" si="379"/>
        <v/>
      </c>
      <c r="AT806" s="10" t="str">
        <f t="shared" si="380"/>
        <v/>
      </c>
      <c r="AU806" s="10" t="str">
        <f t="shared" si="381"/>
        <v/>
      </c>
      <c r="AV806" s="10" t="str">
        <f t="shared" si="382"/>
        <v/>
      </c>
      <c r="AW806" s="10" t="str">
        <f t="shared" si="383"/>
        <v/>
      </c>
      <c r="AX806" s="10" t="str">
        <f t="shared" si="384"/>
        <v/>
      </c>
      <c r="AY806" s="10" t="str">
        <f t="shared" si="385"/>
        <v/>
      </c>
      <c r="AZ806" s="10" t="str">
        <f t="shared" si="386"/>
        <v/>
      </c>
      <c r="BA806" s="10" t="str">
        <f t="shared" si="387"/>
        <v/>
      </c>
      <c r="BB806" s="10" t="str">
        <f t="shared" si="388"/>
        <v/>
      </c>
      <c r="BC806" s="10" t="str">
        <f t="shared" si="389"/>
        <v/>
      </c>
      <c r="BD806" s="10"/>
      <c r="BE806" s="10" t="str">
        <f t="shared" si="390"/>
        <v/>
      </c>
      <c r="BG806" s="10" t="b">
        <f t="shared" si="393"/>
        <v>1</v>
      </c>
      <c r="BH806" s="10" t="b">
        <f t="shared" si="391"/>
        <v>1</v>
      </c>
      <c r="BI806" s="10" t="b">
        <f t="shared" si="394"/>
        <v>0</v>
      </c>
      <c r="BJ806" s="10" t="b">
        <f t="shared" si="392"/>
        <v>0</v>
      </c>
    </row>
    <row r="807" spans="1:62" x14ac:dyDescent="0.35">
      <c r="A807" s="51"/>
      <c r="B807" s="28"/>
      <c r="C807" s="28" t="s">
        <v>4</v>
      </c>
      <c r="D807" s="28"/>
      <c r="E807" s="28" t="s">
        <v>4</v>
      </c>
      <c r="F807" s="28"/>
      <c r="G807" s="51" t="s">
        <v>4</v>
      </c>
      <c r="H807" s="28"/>
      <c r="I807" s="28" t="s">
        <v>4</v>
      </c>
      <c r="J807" s="28"/>
      <c r="K807" s="28" t="s">
        <v>4</v>
      </c>
      <c r="L807" s="28" t="s">
        <v>454</v>
      </c>
      <c r="M807" s="28"/>
      <c r="N807" s="28"/>
      <c r="O807" s="28" t="s">
        <v>4</v>
      </c>
      <c r="P807" s="51"/>
      <c r="Q807" s="28" t="s">
        <v>4</v>
      </c>
      <c r="R807" s="28"/>
      <c r="S807" s="28" t="s">
        <v>4</v>
      </c>
      <c r="T807" s="28"/>
      <c r="U807" s="28" t="s">
        <v>4</v>
      </c>
      <c r="V807" s="28"/>
      <c r="W807" s="28" t="s">
        <v>4</v>
      </c>
      <c r="X807" s="28"/>
      <c r="Y807" s="28" t="s">
        <v>4</v>
      </c>
      <c r="Z807" s="10" t="str">
        <f>IF(AND('Section 8'!$L$4=No,OR($BG807=FALSE,$BH807=FALSE)),Tab_NotReq,
IF(AND($A807="",$B807="",$D807="",$F807="",$H807="",$J807="",$P807="",$X807="",$AB807="",$AC807=""),"",
IF(COUNTIF($AB807:$BC807,Incomplete)&gt;=1,Incomplete_or_multiple_errors&amp;": "&amp;INDEX($AB$2:$BC$4,1,MATCH(Incomplete,$AB807:$BC807,0)),Complete)))</f>
        <v/>
      </c>
      <c r="AA807" s="27"/>
      <c r="AB807" s="10" t="str">
        <f t="shared" si="365"/>
        <v/>
      </c>
      <c r="AC807" s="10" t="str">
        <f>IF($AC$1=No,"",
IF(OR(BG807=FALSE,BH807=FALSE),"",
IF(AND(SUMPRODUCT(--(BI807:BI$1003=TRUE))=0,SUMPRODUCT(--(BJ807:BJ$1003=TRUE))=0),"",Incomplete)))</f>
        <v/>
      </c>
      <c r="AD807" s="10" t="str">
        <f t="shared" si="366"/>
        <v/>
      </c>
      <c r="AE807" s="10"/>
      <c r="AF807" s="10" t="str" cm="1">
        <f t="array" ref="AF807">IF(AF$1=No,"",IF(ISBLANK($A807)=TRUE,"",
IF(SUMPRODUCT(--('Section 11'!$C$4:$C$337=$A807))=0,Incomplete,Complete)))</f>
        <v/>
      </c>
      <c r="AG807" s="10" t="str">
        <f t="shared" si="367"/>
        <v/>
      </c>
      <c r="AH807" s="10" t="str">
        <f t="shared" si="368"/>
        <v/>
      </c>
      <c r="AI807" s="10" t="str">
        <f t="shared" si="369"/>
        <v/>
      </c>
      <c r="AJ807" s="10" t="str">
        <f t="shared" si="370"/>
        <v/>
      </c>
      <c r="AK807" s="10" t="str">
        <f t="shared" si="371"/>
        <v/>
      </c>
      <c r="AL807" s="10" t="str">
        <f t="shared" si="372"/>
        <v/>
      </c>
      <c r="AM807" s="10" t="str">
        <f t="shared" si="373"/>
        <v/>
      </c>
      <c r="AN807" s="10" t="str">
        <f t="shared" si="374"/>
        <v/>
      </c>
      <c r="AO807" s="10" t="str">
        <f t="shared" si="375"/>
        <v/>
      </c>
      <c r="AP807" s="10" t="str">
        <f t="shared" si="376"/>
        <v/>
      </c>
      <c r="AQ807" s="10" t="str">
        <f t="shared" si="377"/>
        <v/>
      </c>
      <c r="AR807" s="10" t="str">
        <f t="shared" si="378"/>
        <v/>
      </c>
      <c r="AS807" s="10" t="str">
        <f t="shared" si="379"/>
        <v/>
      </c>
      <c r="AT807" s="10" t="str">
        <f t="shared" si="380"/>
        <v/>
      </c>
      <c r="AU807" s="10" t="str">
        <f t="shared" si="381"/>
        <v/>
      </c>
      <c r="AV807" s="10" t="str">
        <f t="shared" si="382"/>
        <v/>
      </c>
      <c r="AW807" s="10" t="str">
        <f t="shared" si="383"/>
        <v/>
      </c>
      <c r="AX807" s="10" t="str">
        <f t="shared" si="384"/>
        <v/>
      </c>
      <c r="AY807" s="10" t="str">
        <f t="shared" si="385"/>
        <v/>
      </c>
      <c r="AZ807" s="10" t="str">
        <f t="shared" si="386"/>
        <v/>
      </c>
      <c r="BA807" s="10" t="str">
        <f t="shared" si="387"/>
        <v/>
      </c>
      <c r="BB807" s="10" t="str">
        <f t="shared" si="388"/>
        <v/>
      </c>
      <c r="BC807" s="10" t="str">
        <f t="shared" si="389"/>
        <v/>
      </c>
      <c r="BD807" s="10"/>
      <c r="BE807" s="10" t="str">
        <f t="shared" si="390"/>
        <v/>
      </c>
      <c r="BG807" s="10" t="b">
        <f t="shared" si="393"/>
        <v>1</v>
      </c>
      <c r="BH807" s="10" t="b">
        <f t="shared" si="391"/>
        <v>1</v>
      </c>
      <c r="BI807" s="10" t="b">
        <f t="shared" si="394"/>
        <v>0</v>
      </c>
      <c r="BJ807" s="10" t="b">
        <f t="shared" si="392"/>
        <v>0</v>
      </c>
    </row>
    <row r="808" spans="1:62" x14ac:dyDescent="0.35">
      <c r="A808" s="51"/>
      <c r="B808" s="28"/>
      <c r="C808" s="28" t="s">
        <v>4</v>
      </c>
      <c r="D808" s="28"/>
      <c r="E808" s="28" t="s">
        <v>4</v>
      </c>
      <c r="F808" s="28"/>
      <c r="G808" s="51" t="s">
        <v>4</v>
      </c>
      <c r="H808" s="28"/>
      <c r="I808" s="28" t="s">
        <v>4</v>
      </c>
      <c r="J808" s="28"/>
      <c r="K808" s="28" t="s">
        <v>4</v>
      </c>
      <c r="L808" s="28" t="s">
        <v>454</v>
      </c>
      <c r="M808" s="28"/>
      <c r="N808" s="28"/>
      <c r="O808" s="28" t="s">
        <v>4</v>
      </c>
      <c r="P808" s="51"/>
      <c r="Q808" s="28" t="s">
        <v>4</v>
      </c>
      <c r="R808" s="28"/>
      <c r="S808" s="28" t="s">
        <v>4</v>
      </c>
      <c r="T808" s="28"/>
      <c r="U808" s="28" t="s">
        <v>4</v>
      </c>
      <c r="V808" s="28"/>
      <c r="W808" s="28" t="s">
        <v>4</v>
      </c>
      <c r="X808" s="28"/>
      <c r="Y808" s="28" t="s">
        <v>4</v>
      </c>
      <c r="Z808" s="10" t="str">
        <f>IF(AND('Section 8'!$L$4=No,OR($BG808=FALSE,$BH808=FALSE)),Tab_NotReq,
IF(AND($A808="",$B808="",$D808="",$F808="",$H808="",$J808="",$P808="",$X808="",$AB808="",$AC808=""),"",
IF(COUNTIF($AB808:$BC808,Incomplete)&gt;=1,Incomplete_or_multiple_errors&amp;": "&amp;INDEX($AB$2:$BC$4,1,MATCH(Incomplete,$AB808:$BC808,0)),Complete)))</f>
        <v/>
      </c>
      <c r="AA808" s="27"/>
      <c r="AB808" s="10" t="str">
        <f t="shared" si="365"/>
        <v/>
      </c>
      <c r="AC808" s="10" t="str">
        <f>IF($AC$1=No,"",
IF(OR(BG808=FALSE,BH808=FALSE),"",
IF(AND(SUMPRODUCT(--(BI808:BI$1003=TRUE))=0,SUMPRODUCT(--(BJ808:BJ$1003=TRUE))=0),"",Incomplete)))</f>
        <v/>
      </c>
      <c r="AD808" s="10" t="str">
        <f t="shared" si="366"/>
        <v/>
      </c>
      <c r="AE808" s="10"/>
      <c r="AF808" s="10" t="str" cm="1">
        <f t="array" ref="AF808">IF(AF$1=No,"",IF(ISBLANK($A808)=TRUE,"",
IF(SUMPRODUCT(--('Section 11'!$C$4:$C$337=$A808))=0,Incomplete,Complete)))</f>
        <v/>
      </c>
      <c r="AG808" s="10" t="str">
        <f t="shared" si="367"/>
        <v/>
      </c>
      <c r="AH808" s="10" t="str">
        <f t="shared" si="368"/>
        <v/>
      </c>
      <c r="AI808" s="10" t="str">
        <f t="shared" si="369"/>
        <v/>
      </c>
      <c r="AJ808" s="10" t="str">
        <f t="shared" si="370"/>
        <v/>
      </c>
      <c r="AK808" s="10" t="str">
        <f t="shared" si="371"/>
        <v/>
      </c>
      <c r="AL808" s="10" t="str">
        <f t="shared" si="372"/>
        <v/>
      </c>
      <c r="AM808" s="10" t="str">
        <f t="shared" si="373"/>
        <v/>
      </c>
      <c r="AN808" s="10" t="str">
        <f t="shared" si="374"/>
        <v/>
      </c>
      <c r="AO808" s="10" t="str">
        <f t="shared" si="375"/>
        <v/>
      </c>
      <c r="AP808" s="10" t="str">
        <f t="shared" si="376"/>
        <v/>
      </c>
      <c r="AQ808" s="10" t="str">
        <f t="shared" si="377"/>
        <v/>
      </c>
      <c r="AR808" s="10" t="str">
        <f t="shared" si="378"/>
        <v/>
      </c>
      <c r="AS808" s="10" t="str">
        <f t="shared" si="379"/>
        <v/>
      </c>
      <c r="AT808" s="10" t="str">
        <f t="shared" si="380"/>
        <v/>
      </c>
      <c r="AU808" s="10" t="str">
        <f t="shared" si="381"/>
        <v/>
      </c>
      <c r="AV808" s="10" t="str">
        <f t="shared" si="382"/>
        <v/>
      </c>
      <c r="AW808" s="10" t="str">
        <f t="shared" si="383"/>
        <v/>
      </c>
      <c r="AX808" s="10" t="str">
        <f t="shared" si="384"/>
        <v/>
      </c>
      <c r="AY808" s="10" t="str">
        <f t="shared" si="385"/>
        <v/>
      </c>
      <c r="AZ808" s="10" t="str">
        <f t="shared" si="386"/>
        <v/>
      </c>
      <c r="BA808" s="10" t="str">
        <f t="shared" si="387"/>
        <v/>
      </c>
      <c r="BB808" s="10" t="str">
        <f t="shared" si="388"/>
        <v/>
      </c>
      <c r="BC808" s="10" t="str">
        <f t="shared" si="389"/>
        <v/>
      </c>
      <c r="BD808" s="10"/>
      <c r="BE808" s="10" t="str">
        <f t="shared" si="390"/>
        <v/>
      </c>
      <c r="BG808" s="10" t="b">
        <f t="shared" si="393"/>
        <v>1</v>
      </c>
      <c r="BH808" s="10" t="b">
        <f t="shared" si="391"/>
        <v>1</v>
      </c>
      <c r="BI808" s="10" t="b">
        <f t="shared" si="394"/>
        <v>0</v>
      </c>
      <c r="BJ808" s="10" t="b">
        <f t="shared" si="392"/>
        <v>0</v>
      </c>
    </row>
    <row r="809" spans="1:62" x14ac:dyDescent="0.35">
      <c r="A809" s="51"/>
      <c r="B809" s="28"/>
      <c r="C809" s="28" t="s">
        <v>4</v>
      </c>
      <c r="D809" s="28"/>
      <c r="E809" s="28" t="s">
        <v>4</v>
      </c>
      <c r="F809" s="28"/>
      <c r="G809" s="51" t="s">
        <v>4</v>
      </c>
      <c r="H809" s="28"/>
      <c r="I809" s="28" t="s">
        <v>4</v>
      </c>
      <c r="J809" s="28"/>
      <c r="K809" s="28" t="s">
        <v>4</v>
      </c>
      <c r="L809" s="28" t="s">
        <v>454</v>
      </c>
      <c r="M809" s="28"/>
      <c r="N809" s="28"/>
      <c r="O809" s="28" t="s">
        <v>4</v>
      </c>
      <c r="P809" s="51"/>
      <c r="Q809" s="28" t="s">
        <v>4</v>
      </c>
      <c r="R809" s="28"/>
      <c r="S809" s="28" t="s">
        <v>4</v>
      </c>
      <c r="T809" s="28"/>
      <c r="U809" s="28" t="s">
        <v>4</v>
      </c>
      <c r="V809" s="28"/>
      <c r="W809" s="28" t="s">
        <v>4</v>
      </c>
      <c r="X809" s="28"/>
      <c r="Y809" s="28" t="s">
        <v>4</v>
      </c>
      <c r="Z809" s="10" t="str">
        <f>IF(AND('Section 8'!$L$4=No,OR($BG809=FALSE,$BH809=FALSE)),Tab_NotReq,
IF(AND($A809="",$B809="",$D809="",$F809="",$H809="",$J809="",$P809="",$X809="",$AB809="",$AC809=""),"",
IF(COUNTIF($AB809:$BC809,Incomplete)&gt;=1,Incomplete_or_multiple_errors&amp;": "&amp;INDEX($AB$2:$BC$4,1,MATCH(Incomplete,$AB809:$BC809,0)),Complete)))</f>
        <v/>
      </c>
      <c r="AA809" s="27"/>
      <c r="AB809" s="10" t="str">
        <f t="shared" si="365"/>
        <v/>
      </c>
      <c r="AC809" s="10" t="str">
        <f>IF($AC$1=No,"",
IF(OR(BG809=FALSE,BH809=FALSE),"",
IF(AND(SUMPRODUCT(--(BI809:BI$1003=TRUE))=0,SUMPRODUCT(--(BJ809:BJ$1003=TRUE))=0),"",Incomplete)))</f>
        <v/>
      </c>
      <c r="AD809" s="10" t="str">
        <f t="shared" si="366"/>
        <v/>
      </c>
      <c r="AE809" s="10"/>
      <c r="AF809" s="10" t="str" cm="1">
        <f t="array" ref="AF809">IF(AF$1=No,"",IF(ISBLANK($A809)=TRUE,"",
IF(SUMPRODUCT(--('Section 11'!$C$4:$C$337=$A809))=0,Incomplete,Complete)))</f>
        <v/>
      </c>
      <c r="AG809" s="10" t="str">
        <f t="shared" si="367"/>
        <v/>
      </c>
      <c r="AH809" s="10" t="str">
        <f t="shared" si="368"/>
        <v/>
      </c>
      <c r="AI809" s="10" t="str">
        <f t="shared" si="369"/>
        <v/>
      </c>
      <c r="AJ809" s="10" t="str">
        <f t="shared" si="370"/>
        <v/>
      </c>
      <c r="AK809" s="10" t="str">
        <f t="shared" si="371"/>
        <v/>
      </c>
      <c r="AL809" s="10" t="str">
        <f t="shared" si="372"/>
        <v/>
      </c>
      <c r="AM809" s="10" t="str">
        <f t="shared" si="373"/>
        <v/>
      </c>
      <c r="AN809" s="10" t="str">
        <f t="shared" si="374"/>
        <v/>
      </c>
      <c r="AO809" s="10" t="str">
        <f t="shared" si="375"/>
        <v/>
      </c>
      <c r="AP809" s="10" t="str">
        <f t="shared" si="376"/>
        <v/>
      </c>
      <c r="AQ809" s="10" t="str">
        <f t="shared" si="377"/>
        <v/>
      </c>
      <c r="AR809" s="10" t="str">
        <f t="shared" si="378"/>
        <v/>
      </c>
      <c r="AS809" s="10" t="str">
        <f t="shared" si="379"/>
        <v/>
      </c>
      <c r="AT809" s="10" t="str">
        <f t="shared" si="380"/>
        <v/>
      </c>
      <c r="AU809" s="10" t="str">
        <f t="shared" si="381"/>
        <v/>
      </c>
      <c r="AV809" s="10" t="str">
        <f t="shared" si="382"/>
        <v/>
      </c>
      <c r="AW809" s="10" t="str">
        <f t="shared" si="383"/>
        <v/>
      </c>
      <c r="AX809" s="10" t="str">
        <f t="shared" si="384"/>
        <v/>
      </c>
      <c r="AY809" s="10" t="str">
        <f t="shared" si="385"/>
        <v/>
      </c>
      <c r="AZ809" s="10" t="str">
        <f t="shared" si="386"/>
        <v/>
      </c>
      <c r="BA809" s="10" t="str">
        <f t="shared" si="387"/>
        <v/>
      </c>
      <c r="BB809" s="10" t="str">
        <f t="shared" si="388"/>
        <v/>
      </c>
      <c r="BC809" s="10" t="str">
        <f t="shared" si="389"/>
        <v/>
      </c>
      <c r="BD809" s="10"/>
      <c r="BE809" s="10" t="str">
        <f t="shared" si="390"/>
        <v/>
      </c>
      <c r="BG809" s="10" t="b">
        <f t="shared" si="393"/>
        <v>1</v>
      </c>
      <c r="BH809" s="10" t="b">
        <f t="shared" si="391"/>
        <v>1</v>
      </c>
      <c r="BI809" s="10" t="b">
        <f t="shared" si="394"/>
        <v>0</v>
      </c>
      <c r="BJ809" s="10" t="b">
        <f t="shared" si="392"/>
        <v>0</v>
      </c>
    </row>
    <row r="810" spans="1:62" x14ac:dyDescent="0.35">
      <c r="A810" s="51"/>
      <c r="B810" s="28"/>
      <c r="C810" s="28" t="s">
        <v>4</v>
      </c>
      <c r="D810" s="28"/>
      <c r="E810" s="28" t="s">
        <v>4</v>
      </c>
      <c r="F810" s="28"/>
      <c r="G810" s="51" t="s">
        <v>4</v>
      </c>
      <c r="H810" s="28"/>
      <c r="I810" s="28" t="s">
        <v>4</v>
      </c>
      <c r="J810" s="28"/>
      <c r="K810" s="28" t="s">
        <v>4</v>
      </c>
      <c r="L810" s="28" t="s">
        <v>454</v>
      </c>
      <c r="M810" s="28"/>
      <c r="N810" s="28"/>
      <c r="O810" s="28" t="s">
        <v>4</v>
      </c>
      <c r="P810" s="51"/>
      <c r="Q810" s="28" t="s">
        <v>4</v>
      </c>
      <c r="R810" s="28"/>
      <c r="S810" s="28" t="s">
        <v>4</v>
      </c>
      <c r="T810" s="28"/>
      <c r="U810" s="28" t="s">
        <v>4</v>
      </c>
      <c r="V810" s="28"/>
      <c r="W810" s="28" t="s">
        <v>4</v>
      </c>
      <c r="X810" s="28"/>
      <c r="Y810" s="28" t="s">
        <v>4</v>
      </c>
      <c r="Z810" s="10" t="str">
        <f>IF(AND('Section 8'!$L$4=No,OR($BG810=FALSE,$BH810=FALSE)),Tab_NotReq,
IF(AND($A810="",$B810="",$D810="",$F810="",$H810="",$J810="",$P810="",$X810="",$AB810="",$AC810=""),"",
IF(COUNTIF($AB810:$BC810,Incomplete)&gt;=1,Incomplete_or_multiple_errors&amp;": "&amp;INDEX($AB$2:$BC$4,1,MATCH(Incomplete,$AB810:$BC810,0)),Complete)))</f>
        <v/>
      </c>
      <c r="AA810" s="27"/>
      <c r="AB810" s="10" t="str">
        <f t="shared" si="365"/>
        <v/>
      </c>
      <c r="AC810" s="10" t="str">
        <f>IF($AC$1=No,"",
IF(OR(BG810=FALSE,BH810=FALSE),"",
IF(AND(SUMPRODUCT(--(BI810:BI$1003=TRUE))=0,SUMPRODUCT(--(BJ810:BJ$1003=TRUE))=0),"",Incomplete)))</f>
        <v/>
      </c>
      <c r="AD810" s="10" t="str">
        <f t="shared" si="366"/>
        <v/>
      </c>
      <c r="AE810" s="10"/>
      <c r="AF810" s="10" t="str" cm="1">
        <f t="array" ref="AF810">IF(AF$1=No,"",IF(ISBLANK($A810)=TRUE,"",
IF(SUMPRODUCT(--('Section 11'!$C$4:$C$337=$A810))=0,Incomplete,Complete)))</f>
        <v/>
      </c>
      <c r="AG810" s="10" t="str">
        <f t="shared" si="367"/>
        <v/>
      </c>
      <c r="AH810" s="10" t="str">
        <f t="shared" si="368"/>
        <v/>
      </c>
      <c r="AI810" s="10" t="str">
        <f t="shared" si="369"/>
        <v/>
      </c>
      <c r="AJ810" s="10" t="str">
        <f t="shared" si="370"/>
        <v/>
      </c>
      <c r="AK810" s="10" t="str">
        <f t="shared" si="371"/>
        <v/>
      </c>
      <c r="AL810" s="10" t="str">
        <f t="shared" si="372"/>
        <v/>
      </c>
      <c r="AM810" s="10" t="str">
        <f t="shared" si="373"/>
        <v/>
      </c>
      <c r="AN810" s="10" t="str">
        <f t="shared" si="374"/>
        <v/>
      </c>
      <c r="AO810" s="10" t="str">
        <f t="shared" si="375"/>
        <v/>
      </c>
      <c r="AP810" s="10" t="str">
        <f t="shared" si="376"/>
        <v/>
      </c>
      <c r="AQ810" s="10" t="str">
        <f t="shared" si="377"/>
        <v/>
      </c>
      <c r="AR810" s="10" t="str">
        <f t="shared" si="378"/>
        <v/>
      </c>
      <c r="AS810" s="10" t="str">
        <f t="shared" si="379"/>
        <v/>
      </c>
      <c r="AT810" s="10" t="str">
        <f t="shared" si="380"/>
        <v/>
      </c>
      <c r="AU810" s="10" t="str">
        <f t="shared" si="381"/>
        <v/>
      </c>
      <c r="AV810" s="10" t="str">
        <f t="shared" si="382"/>
        <v/>
      </c>
      <c r="AW810" s="10" t="str">
        <f t="shared" si="383"/>
        <v/>
      </c>
      <c r="AX810" s="10" t="str">
        <f t="shared" si="384"/>
        <v/>
      </c>
      <c r="AY810" s="10" t="str">
        <f t="shared" si="385"/>
        <v/>
      </c>
      <c r="AZ810" s="10" t="str">
        <f t="shared" si="386"/>
        <v/>
      </c>
      <c r="BA810" s="10" t="str">
        <f t="shared" si="387"/>
        <v/>
      </c>
      <c r="BB810" s="10" t="str">
        <f t="shared" si="388"/>
        <v/>
      </c>
      <c r="BC810" s="10" t="str">
        <f t="shared" si="389"/>
        <v/>
      </c>
      <c r="BD810" s="10"/>
      <c r="BE810" s="10" t="str">
        <f t="shared" si="390"/>
        <v/>
      </c>
      <c r="BG810" s="10" t="b">
        <f t="shared" si="393"/>
        <v>1</v>
      </c>
      <c r="BH810" s="10" t="b">
        <f t="shared" si="391"/>
        <v>1</v>
      </c>
      <c r="BI810" s="10" t="b">
        <f t="shared" si="394"/>
        <v>0</v>
      </c>
      <c r="BJ810" s="10" t="b">
        <f t="shared" si="392"/>
        <v>0</v>
      </c>
    </row>
    <row r="811" spans="1:62" x14ac:dyDescent="0.35">
      <c r="A811" s="51"/>
      <c r="B811" s="28"/>
      <c r="C811" s="28" t="s">
        <v>4</v>
      </c>
      <c r="D811" s="28"/>
      <c r="E811" s="28" t="s">
        <v>4</v>
      </c>
      <c r="F811" s="28"/>
      <c r="G811" s="51" t="s">
        <v>4</v>
      </c>
      <c r="H811" s="28"/>
      <c r="I811" s="28" t="s">
        <v>4</v>
      </c>
      <c r="J811" s="28"/>
      <c r="K811" s="28" t="s">
        <v>4</v>
      </c>
      <c r="L811" s="28" t="s">
        <v>454</v>
      </c>
      <c r="M811" s="28"/>
      <c r="N811" s="28"/>
      <c r="O811" s="28" t="s">
        <v>4</v>
      </c>
      <c r="P811" s="51"/>
      <c r="Q811" s="28" t="s">
        <v>4</v>
      </c>
      <c r="R811" s="28"/>
      <c r="S811" s="28" t="s">
        <v>4</v>
      </c>
      <c r="T811" s="28"/>
      <c r="U811" s="28" t="s">
        <v>4</v>
      </c>
      <c r="V811" s="28"/>
      <c r="W811" s="28" t="s">
        <v>4</v>
      </c>
      <c r="X811" s="28"/>
      <c r="Y811" s="28" t="s">
        <v>4</v>
      </c>
      <c r="Z811" s="10" t="str">
        <f>IF(AND('Section 8'!$L$4=No,OR($BG811=FALSE,$BH811=FALSE)),Tab_NotReq,
IF(AND($A811="",$B811="",$D811="",$F811="",$H811="",$J811="",$P811="",$X811="",$AB811="",$AC811=""),"",
IF(COUNTIF($AB811:$BC811,Incomplete)&gt;=1,Incomplete_or_multiple_errors&amp;": "&amp;INDEX($AB$2:$BC$4,1,MATCH(Incomplete,$AB811:$BC811,0)),Complete)))</f>
        <v/>
      </c>
      <c r="AA811" s="27"/>
      <c r="AB811" s="10" t="str">
        <f t="shared" si="365"/>
        <v/>
      </c>
      <c r="AC811" s="10" t="str">
        <f>IF($AC$1=No,"",
IF(OR(BG811=FALSE,BH811=FALSE),"",
IF(AND(SUMPRODUCT(--(BI811:BI$1003=TRUE))=0,SUMPRODUCT(--(BJ811:BJ$1003=TRUE))=0),"",Incomplete)))</f>
        <v/>
      </c>
      <c r="AD811" s="10" t="str">
        <f t="shared" si="366"/>
        <v/>
      </c>
      <c r="AE811" s="10"/>
      <c r="AF811" s="10" t="str" cm="1">
        <f t="array" ref="AF811">IF(AF$1=No,"",IF(ISBLANK($A811)=TRUE,"",
IF(SUMPRODUCT(--('Section 11'!$C$4:$C$337=$A811))=0,Incomplete,Complete)))</f>
        <v/>
      </c>
      <c r="AG811" s="10" t="str">
        <f t="shared" si="367"/>
        <v/>
      </c>
      <c r="AH811" s="10" t="str">
        <f t="shared" si="368"/>
        <v/>
      </c>
      <c r="AI811" s="10" t="str">
        <f t="shared" si="369"/>
        <v/>
      </c>
      <c r="AJ811" s="10" t="str">
        <f t="shared" si="370"/>
        <v/>
      </c>
      <c r="AK811" s="10" t="str">
        <f t="shared" si="371"/>
        <v/>
      </c>
      <c r="AL811" s="10" t="str">
        <f t="shared" si="372"/>
        <v/>
      </c>
      <c r="AM811" s="10" t="str">
        <f t="shared" si="373"/>
        <v/>
      </c>
      <c r="AN811" s="10" t="str">
        <f t="shared" si="374"/>
        <v/>
      </c>
      <c r="AO811" s="10" t="str">
        <f t="shared" si="375"/>
        <v/>
      </c>
      <c r="AP811" s="10" t="str">
        <f t="shared" si="376"/>
        <v/>
      </c>
      <c r="AQ811" s="10" t="str">
        <f t="shared" si="377"/>
        <v/>
      </c>
      <c r="AR811" s="10" t="str">
        <f t="shared" si="378"/>
        <v/>
      </c>
      <c r="AS811" s="10" t="str">
        <f t="shared" si="379"/>
        <v/>
      </c>
      <c r="AT811" s="10" t="str">
        <f t="shared" si="380"/>
        <v/>
      </c>
      <c r="AU811" s="10" t="str">
        <f t="shared" si="381"/>
        <v/>
      </c>
      <c r="AV811" s="10" t="str">
        <f t="shared" si="382"/>
        <v/>
      </c>
      <c r="AW811" s="10" t="str">
        <f t="shared" si="383"/>
        <v/>
      </c>
      <c r="AX811" s="10" t="str">
        <f t="shared" si="384"/>
        <v/>
      </c>
      <c r="AY811" s="10" t="str">
        <f t="shared" si="385"/>
        <v/>
      </c>
      <c r="AZ811" s="10" t="str">
        <f t="shared" si="386"/>
        <v/>
      </c>
      <c r="BA811" s="10" t="str">
        <f t="shared" si="387"/>
        <v/>
      </c>
      <c r="BB811" s="10" t="str">
        <f t="shared" si="388"/>
        <v/>
      </c>
      <c r="BC811" s="10" t="str">
        <f t="shared" si="389"/>
        <v/>
      </c>
      <c r="BD811" s="10"/>
      <c r="BE811" s="10" t="str">
        <f t="shared" si="390"/>
        <v/>
      </c>
      <c r="BG811" s="10" t="b">
        <f t="shared" si="393"/>
        <v>1</v>
      </c>
      <c r="BH811" s="10" t="b">
        <f t="shared" si="391"/>
        <v>1</v>
      </c>
      <c r="BI811" s="10" t="b">
        <f t="shared" si="394"/>
        <v>0</v>
      </c>
      <c r="BJ811" s="10" t="b">
        <f t="shared" si="392"/>
        <v>0</v>
      </c>
    </row>
    <row r="812" spans="1:62" x14ac:dyDescent="0.35">
      <c r="A812" s="51"/>
      <c r="B812" s="28"/>
      <c r="C812" s="28" t="s">
        <v>4</v>
      </c>
      <c r="D812" s="28"/>
      <c r="E812" s="28" t="s">
        <v>4</v>
      </c>
      <c r="F812" s="28"/>
      <c r="G812" s="51" t="s">
        <v>4</v>
      </c>
      <c r="H812" s="28"/>
      <c r="I812" s="28" t="s">
        <v>4</v>
      </c>
      <c r="J812" s="28"/>
      <c r="K812" s="28" t="s">
        <v>4</v>
      </c>
      <c r="L812" s="28" t="s">
        <v>454</v>
      </c>
      <c r="M812" s="28"/>
      <c r="N812" s="28"/>
      <c r="O812" s="28" t="s">
        <v>4</v>
      </c>
      <c r="P812" s="51"/>
      <c r="Q812" s="28" t="s">
        <v>4</v>
      </c>
      <c r="R812" s="28"/>
      <c r="S812" s="28" t="s">
        <v>4</v>
      </c>
      <c r="T812" s="28"/>
      <c r="U812" s="28" t="s">
        <v>4</v>
      </c>
      <c r="V812" s="28"/>
      <c r="W812" s="28" t="s">
        <v>4</v>
      </c>
      <c r="X812" s="28"/>
      <c r="Y812" s="28" t="s">
        <v>4</v>
      </c>
      <c r="Z812" s="10" t="str">
        <f>IF(AND('Section 8'!$L$4=No,OR($BG812=FALSE,$BH812=FALSE)),Tab_NotReq,
IF(AND($A812="",$B812="",$D812="",$F812="",$H812="",$J812="",$P812="",$X812="",$AB812="",$AC812=""),"",
IF(COUNTIF($AB812:$BC812,Incomplete)&gt;=1,Incomplete_or_multiple_errors&amp;": "&amp;INDEX($AB$2:$BC$4,1,MATCH(Incomplete,$AB812:$BC812,0)),Complete)))</f>
        <v/>
      </c>
      <c r="AA812" s="27"/>
      <c r="AB812" s="10" t="str">
        <f t="shared" si="365"/>
        <v/>
      </c>
      <c r="AC812" s="10" t="str">
        <f>IF($AC$1=No,"",
IF(OR(BG812=FALSE,BH812=FALSE),"",
IF(AND(SUMPRODUCT(--(BI812:BI$1003=TRUE))=0,SUMPRODUCT(--(BJ812:BJ$1003=TRUE))=0),"",Incomplete)))</f>
        <v/>
      </c>
      <c r="AD812" s="10" t="str">
        <f t="shared" si="366"/>
        <v/>
      </c>
      <c r="AE812" s="10"/>
      <c r="AF812" s="10" t="str" cm="1">
        <f t="array" ref="AF812">IF(AF$1=No,"",IF(ISBLANK($A812)=TRUE,"",
IF(SUMPRODUCT(--('Section 11'!$C$4:$C$337=$A812))=0,Incomplete,Complete)))</f>
        <v/>
      </c>
      <c r="AG812" s="10" t="str">
        <f t="shared" si="367"/>
        <v/>
      </c>
      <c r="AH812" s="10" t="str">
        <f t="shared" si="368"/>
        <v/>
      </c>
      <c r="AI812" s="10" t="str">
        <f t="shared" si="369"/>
        <v/>
      </c>
      <c r="AJ812" s="10" t="str">
        <f t="shared" si="370"/>
        <v/>
      </c>
      <c r="AK812" s="10" t="str">
        <f t="shared" si="371"/>
        <v/>
      </c>
      <c r="AL812" s="10" t="str">
        <f t="shared" si="372"/>
        <v/>
      </c>
      <c r="AM812" s="10" t="str">
        <f t="shared" si="373"/>
        <v/>
      </c>
      <c r="AN812" s="10" t="str">
        <f t="shared" si="374"/>
        <v/>
      </c>
      <c r="AO812" s="10" t="str">
        <f t="shared" si="375"/>
        <v/>
      </c>
      <c r="AP812" s="10" t="str">
        <f t="shared" si="376"/>
        <v/>
      </c>
      <c r="AQ812" s="10" t="str">
        <f t="shared" si="377"/>
        <v/>
      </c>
      <c r="AR812" s="10" t="str">
        <f t="shared" si="378"/>
        <v/>
      </c>
      <c r="AS812" s="10" t="str">
        <f t="shared" si="379"/>
        <v/>
      </c>
      <c r="AT812" s="10" t="str">
        <f t="shared" si="380"/>
        <v/>
      </c>
      <c r="AU812" s="10" t="str">
        <f t="shared" si="381"/>
        <v/>
      </c>
      <c r="AV812" s="10" t="str">
        <f t="shared" si="382"/>
        <v/>
      </c>
      <c r="AW812" s="10" t="str">
        <f t="shared" si="383"/>
        <v/>
      </c>
      <c r="AX812" s="10" t="str">
        <f t="shared" si="384"/>
        <v/>
      </c>
      <c r="AY812" s="10" t="str">
        <f t="shared" si="385"/>
        <v/>
      </c>
      <c r="AZ812" s="10" t="str">
        <f t="shared" si="386"/>
        <v/>
      </c>
      <c r="BA812" s="10" t="str">
        <f t="shared" si="387"/>
        <v/>
      </c>
      <c r="BB812" s="10" t="str">
        <f t="shared" si="388"/>
        <v/>
      </c>
      <c r="BC812" s="10" t="str">
        <f t="shared" si="389"/>
        <v/>
      </c>
      <c r="BD812" s="10"/>
      <c r="BE812" s="10" t="str">
        <f t="shared" si="390"/>
        <v/>
      </c>
      <c r="BG812" s="10" t="b">
        <f t="shared" si="393"/>
        <v>1</v>
      </c>
      <c r="BH812" s="10" t="b">
        <f t="shared" si="391"/>
        <v>1</v>
      </c>
      <c r="BI812" s="10" t="b">
        <f t="shared" si="394"/>
        <v>0</v>
      </c>
      <c r="BJ812" s="10" t="b">
        <f t="shared" si="392"/>
        <v>0</v>
      </c>
    </row>
    <row r="813" spans="1:62" x14ac:dyDescent="0.35">
      <c r="A813" s="51"/>
      <c r="B813" s="28"/>
      <c r="C813" s="28" t="s">
        <v>4</v>
      </c>
      <c r="D813" s="28"/>
      <c r="E813" s="28" t="s">
        <v>4</v>
      </c>
      <c r="F813" s="28"/>
      <c r="G813" s="51" t="s">
        <v>4</v>
      </c>
      <c r="H813" s="28"/>
      <c r="I813" s="28" t="s">
        <v>4</v>
      </c>
      <c r="J813" s="28"/>
      <c r="K813" s="28" t="s">
        <v>4</v>
      </c>
      <c r="L813" s="28" t="s">
        <v>454</v>
      </c>
      <c r="M813" s="28"/>
      <c r="N813" s="28"/>
      <c r="O813" s="28" t="s">
        <v>4</v>
      </c>
      <c r="P813" s="51"/>
      <c r="Q813" s="28" t="s">
        <v>4</v>
      </c>
      <c r="R813" s="28"/>
      <c r="S813" s="28" t="s">
        <v>4</v>
      </c>
      <c r="T813" s="28"/>
      <c r="U813" s="28" t="s">
        <v>4</v>
      </c>
      <c r="V813" s="28"/>
      <c r="W813" s="28" t="s">
        <v>4</v>
      </c>
      <c r="X813" s="28"/>
      <c r="Y813" s="28" t="s">
        <v>4</v>
      </c>
      <c r="Z813" s="10" t="str">
        <f>IF(AND('Section 8'!$L$4=No,OR($BG813=FALSE,$BH813=FALSE)),Tab_NotReq,
IF(AND($A813="",$B813="",$D813="",$F813="",$H813="",$J813="",$P813="",$X813="",$AB813="",$AC813=""),"",
IF(COUNTIF($AB813:$BC813,Incomplete)&gt;=1,Incomplete_or_multiple_errors&amp;": "&amp;INDEX($AB$2:$BC$4,1,MATCH(Incomplete,$AB813:$BC813,0)),Complete)))</f>
        <v/>
      </c>
      <c r="AA813" s="27"/>
      <c r="AB813" s="10" t="str">
        <f t="shared" si="365"/>
        <v/>
      </c>
      <c r="AC813" s="10" t="str">
        <f>IF($AC$1=No,"",
IF(OR(BG813=FALSE,BH813=FALSE),"",
IF(AND(SUMPRODUCT(--(BI813:BI$1003=TRUE))=0,SUMPRODUCT(--(BJ813:BJ$1003=TRUE))=0),"",Incomplete)))</f>
        <v/>
      </c>
      <c r="AD813" s="10" t="str">
        <f t="shared" si="366"/>
        <v/>
      </c>
      <c r="AE813" s="10"/>
      <c r="AF813" s="10" t="str" cm="1">
        <f t="array" ref="AF813">IF(AF$1=No,"",IF(ISBLANK($A813)=TRUE,"",
IF(SUMPRODUCT(--('Section 11'!$C$4:$C$337=$A813))=0,Incomplete,Complete)))</f>
        <v/>
      </c>
      <c r="AG813" s="10" t="str">
        <f t="shared" si="367"/>
        <v/>
      </c>
      <c r="AH813" s="10" t="str">
        <f t="shared" si="368"/>
        <v/>
      </c>
      <c r="AI813" s="10" t="str">
        <f t="shared" si="369"/>
        <v/>
      </c>
      <c r="AJ813" s="10" t="str">
        <f t="shared" si="370"/>
        <v/>
      </c>
      <c r="AK813" s="10" t="str">
        <f t="shared" si="371"/>
        <v/>
      </c>
      <c r="AL813" s="10" t="str">
        <f t="shared" si="372"/>
        <v/>
      </c>
      <c r="AM813" s="10" t="str">
        <f t="shared" si="373"/>
        <v/>
      </c>
      <c r="AN813" s="10" t="str">
        <f t="shared" si="374"/>
        <v/>
      </c>
      <c r="AO813" s="10" t="str">
        <f t="shared" si="375"/>
        <v/>
      </c>
      <c r="AP813" s="10" t="str">
        <f t="shared" si="376"/>
        <v/>
      </c>
      <c r="AQ813" s="10" t="str">
        <f t="shared" si="377"/>
        <v/>
      </c>
      <c r="AR813" s="10" t="str">
        <f t="shared" si="378"/>
        <v/>
      </c>
      <c r="AS813" s="10" t="str">
        <f t="shared" si="379"/>
        <v/>
      </c>
      <c r="AT813" s="10" t="str">
        <f t="shared" si="380"/>
        <v/>
      </c>
      <c r="AU813" s="10" t="str">
        <f t="shared" si="381"/>
        <v/>
      </c>
      <c r="AV813" s="10" t="str">
        <f t="shared" si="382"/>
        <v/>
      </c>
      <c r="AW813" s="10" t="str">
        <f t="shared" si="383"/>
        <v/>
      </c>
      <c r="AX813" s="10" t="str">
        <f t="shared" si="384"/>
        <v/>
      </c>
      <c r="AY813" s="10" t="str">
        <f t="shared" si="385"/>
        <v/>
      </c>
      <c r="AZ813" s="10" t="str">
        <f t="shared" si="386"/>
        <v/>
      </c>
      <c r="BA813" s="10" t="str">
        <f t="shared" si="387"/>
        <v/>
      </c>
      <c r="BB813" s="10" t="str">
        <f t="shared" si="388"/>
        <v/>
      </c>
      <c r="BC813" s="10" t="str">
        <f t="shared" si="389"/>
        <v/>
      </c>
      <c r="BD813" s="10"/>
      <c r="BE813" s="10" t="str">
        <f t="shared" si="390"/>
        <v/>
      </c>
      <c r="BG813" s="10" t="b">
        <f t="shared" si="393"/>
        <v>1</v>
      </c>
      <c r="BH813" s="10" t="b">
        <f t="shared" si="391"/>
        <v>1</v>
      </c>
      <c r="BI813" s="10" t="b">
        <f t="shared" si="394"/>
        <v>0</v>
      </c>
      <c r="BJ813" s="10" t="b">
        <f t="shared" si="392"/>
        <v>0</v>
      </c>
    </row>
    <row r="814" spans="1:62" x14ac:dyDescent="0.35">
      <c r="A814" s="51"/>
      <c r="B814" s="28"/>
      <c r="C814" s="28" t="s">
        <v>4</v>
      </c>
      <c r="D814" s="28"/>
      <c r="E814" s="28" t="s">
        <v>4</v>
      </c>
      <c r="F814" s="28"/>
      <c r="G814" s="51" t="s">
        <v>4</v>
      </c>
      <c r="H814" s="28"/>
      <c r="I814" s="28" t="s">
        <v>4</v>
      </c>
      <c r="J814" s="28"/>
      <c r="K814" s="28" t="s">
        <v>4</v>
      </c>
      <c r="L814" s="28" t="s">
        <v>454</v>
      </c>
      <c r="M814" s="28"/>
      <c r="N814" s="28"/>
      <c r="O814" s="28" t="s">
        <v>4</v>
      </c>
      <c r="P814" s="51"/>
      <c r="Q814" s="28" t="s">
        <v>4</v>
      </c>
      <c r="R814" s="28"/>
      <c r="S814" s="28" t="s">
        <v>4</v>
      </c>
      <c r="T814" s="28"/>
      <c r="U814" s="28" t="s">
        <v>4</v>
      </c>
      <c r="V814" s="28"/>
      <c r="W814" s="28" t="s">
        <v>4</v>
      </c>
      <c r="X814" s="28"/>
      <c r="Y814" s="28" t="s">
        <v>4</v>
      </c>
      <c r="Z814" s="10" t="str">
        <f>IF(AND('Section 8'!$L$4=No,OR($BG814=FALSE,$BH814=FALSE)),Tab_NotReq,
IF(AND($A814="",$B814="",$D814="",$F814="",$H814="",$J814="",$P814="",$X814="",$AB814="",$AC814=""),"",
IF(COUNTIF($AB814:$BC814,Incomplete)&gt;=1,Incomplete_or_multiple_errors&amp;": "&amp;INDEX($AB$2:$BC$4,1,MATCH(Incomplete,$AB814:$BC814,0)),Complete)))</f>
        <v/>
      </c>
      <c r="AA814" s="27"/>
      <c r="AB814" s="10" t="str">
        <f t="shared" si="365"/>
        <v/>
      </c>
      <c r="AC814" s="10" t="str">
        <f>IF($AC$1=No,"",
IF(OR(BG814=FALSE,BH814=FALSE),"",
IF(AND(SUMPRODUCT(--(BI814:BI$1003=TRUE))=0,SUMPRODUCT(--(BJ814:BJ$1003=TRUE))=0),"",Incomplete)))</f>
        <v/>
      </c>
      <c r="AD814" s="10" t="str">
        <f t="shared" si="366"/>
        <v/>
      </c>
      <c r="AE814" s="10"/>
      <c r="AF814" s="10" t="str" cm="1">
        <f t="array" ref="AF814">IF(AF$1=No,"",IF(ISBLANK($A814)=TRUE,"",
IF(SUMPRODUCT(--('Section 11'!$C$4:$C$337=$A814))=0,Incomplete,Complete)))</f>
        <v/>
      </c>
      <c r="AG814" s="10" t="str">
        <f t="shared" si="367"/>
        <v/>
      </c>
      <c r="AH814" s="10" t="str">
        <f t="shared" si="368"/>
        <v/>
      </c>
      <c r="AI814" s="10" t="str">
        <f t="shared" si="369"/>
        <v/>
      </c>
      <c r="AJ814" s="10" t="str">
        <f t="shared" si="370"/>
        <v/>
      </c>
      <c r="AK814" s="10" t="str">
        <f t="shared" si="371"/>
        <v/>
      </c>
      <c r="AL814" s="10" t="str">
        <f t="shared" si="372"/>
        <v/>
      </c>
      <c r="AM814" s="10" t="str">
        <f t="shared" si="373"/>
        <v/>
      </c>
      <c r="AN814" s="10" t="str">
        <f t="shared" si="374"/>
        <v/>
      </c>
      <c r="AO814" s="10" t="str">
        <f t="shared" si="375"/>
        <v/>
      </c>
      <c r="AP814" s="10" t="str">
        <f t="shared" si="376"/>
        <v/>
      </c>
      <c r="AQ814" s="10" t="str">
        <f t="shared" si="377"/>
        <v/>
      </c>
      <c r="AR814" s="10" t="str">
        <f t="shared" si="378"/>
        <v/>
      </c>
      <c r="AS814" s="10" t="str">
        <f t="shared" si="379"/>
        <v/>
      </c>
      <c r="AT814" s="10" t="str">
        <f t="shared" si="380"/>
        <v/>
      </c>
      <c r="AU814" s="10" t="str">
        <f t="shared" si="381"/>
        <v/>
      </c>
      <c r="AV814" s="10" t="str">
        <f t="shared" si="382"/>
        <v/>
      </c>
      <c r="AW814" s="10" t="str">
        <f t="shared" si="383"/>
        <v/>
      </c>
      <c r="AX814" s="10" t="str">
        <f t="shared" si="384"/>
        <v/>
      </c>
      <c r="AY814" s="10" t="str">
        <f t="shared" si="385"/>
        <v/>
      </c>
      <c r="AZ814" s="10" t="str">
        <f t="shared" si="386"/>
        <v/>
      </c>
      <c r="BA814" s="10" t="str">
        <f t="shared" si="387"/>
        <v/>
      </c>
      <c r="BB814" s="10" t="str">
        <f t="shared" si="388"/>
        <v/>
      </c>
      <c r="BC814" s="10" t="str">
        <f t="shared" si="389"/>
        <v/>
      </c>
      <c r="BD814" s="10"/>
      <c r="BE814" s="10" t="str">
        <f t="shared" si="390"/>
        <v/>
      </c>
      <c r="BG814" s="10" t="b">
        <f t="shared" si="393"/>
        <v>1</v>
      </c>
      <c r="BH814" s="10" t="b">
        <f t="shared" si="391"/>
        <v>1</v>
      </c>
      <c r="BI814" s="10" t="b">
        <f t="shared" si="394"/>
        <v>0</v>
      </c>
      <c r="BJ814" s="10" t="b">
        <f t="shared" si="392"/>
        <v>0</v>
      </c>
    </row>
    <row r="815" spans="1:62" x14ac:dyDescent="0.35">
      <c r="A815" s="51"/>
      <c r="B815" s="28"/>
      <c r="C815" s="28" t="s">
        <v>4</v>
      </c>
      <c r="D815" s="28"/>
      <c r="E815" s="28" t="s">
        <v>4</v>
      </c>
      <c r="F815" s="28"/>
      <c r="G815" s="51" t="s">
        <v>4</v>
      </c>
      <c r="H815" s="28"/>
      <c r="I815" s="28" t="s">
        <v>4</v>
      </c>
      <c r="J815" s="28"/>
      <c r="K815" s="28" t="s">
        <v>4</v>
      </c>
      <c r="L815" s="28" t="s">
        <v>454</v>
      </c>
      <c r="M815" s="28"/>
      <c r="N815" s="28"/>
      <c r="O815" s="28" t="s">
        <v>4</v>
      </c>
      <c r="P815" s="51"/>
      <c r="Q815" s="28" t="s">
        <v>4</v>
      </c>
      <c r="R815" s="28"/>
      <c r="S815" s="28" t="s">
        <v>4</v>
      </c>
      <c r="T815" s="28"/>
      <c r="U815" s="28" t="s">
        <v>4</v>
      </c>
      <c r="V815" s="28"/>
      <c r="W815" s="28" t="s">
        <v>4</v>
      </c>
      <c r="X815" s="28"/>
      <c r="Y815" s="28" t="s">
        <v>4</v>
      </c>
      <c r="Z815" s="10" t="str">
        <f>IF(AND('Section 8'!$L$4=No,OR($BG815=FALSE,$BH815=FALSE)),Tab_NotReq,
IF(AND($A815="",$B815="",$D815="",$F815="",$H815="",$J815="",$P815="",$X815="",$AB815="",$AC815=""),"",
IF(COUNTIF($AB815:$BC815,Incomplete)&gt;=1,Incomplete_or_multiple_errors&amp;": "&amp;INDEX($AB$2:$BC$4,1,MATCH(Incomplete,$AB815:$BC815,0)),Complete)))</f>
        <v/>
      </c>
      <c r="AA815" s="27"/>
      <c r="AB815" s="10" t="str">
        <f t="shared" si="365"/>
        <v/>
      </c>
      <c r="AC815" s="10" t="str">
        <f>IF($AC$1=No,"",
IF(OR(BG815=FALSE,BH815=FALSE),"",
IF(AND(SUMPRODUCT(--(BI815:BI$1003=TRUE))=0,SUMPRODUCT(--(BJ815:BJ$1003=TRUE))=0),"",Incomplete)))</f>
        <v/>
      </c>
      <c r="AD815" s="10" t="str">
        <f t="shared" si="366"/>
        <v/>
      </c>
      <c r="AE815" s="10"/>
      <c r="AF815" s="10" t="str" cm="1">
        <f t="array" ref="AF815">IF(AF$1=No,"",IF(ISBLANK($A815)=TRUE,"",
IF(SUMPRODUCT(--('Section 11'!$C$4:$C$337=$A815))=0,Incomplete,Complete)))</f>
        <v/>
      </c>
      <c r="AG815" s="10" t="str">
        <f t="shared" si="367"/>
        <v/>
      </c>
      <c r="AH815" s="10" t="str">
        <f t="shared" si="368"/>
        <v/>
      </c>
      <c r="AI815" s="10" t="str">
        <f t="shared" si="369"/>
        <v/>
      </c>
      <c r="AJ815" s="10" t="str">
        <f t="shared" si="370"/>
        <v/>
      </c>
      <c r="AK815" s="10" t="str">
        <f t="shared" si="371"/>
        <v/>
      </c>
      <c r="AL815" s="10" t="str">
        <f t="shared" si="372"/>
        <v/>
      </c>
      <c r="AM815" s="10" t="str">
        <f t="shared" si="373"/>
        <v/>
      </c>
      <c r="AN815" s="10" t="str">
        <f t="shared" si="374"/>
        <v/>
      </c>
      <c r="AO815" s="10" t="str">
        <f t="shared" si="375"/>
        <v/>
      </c>
      <c r="AP815" s="10" t="str">
        <f t="shared" si="376"/>
        <v/>
      </c>
      <c r="AQ815" s="10" t="str">
        <f t="shared" si="377"/>
        <v/>
      </c>
      <c r="AR815" s="10" t="str">
        <f t="shared" si="378"/>
        <v/>
      </c>
      <c r="AS815" s="10" t="str">
        <f t="shared" si="379"/>
        <v/>
      </c>
      <c r="AT815" s="10" t="str">
        <f t="shared" si="380"/>
        <v/>
      </c>
      <c r="AU815" s="10" t="str">
        <f t="shared" si="381"/>
        <v/>
      </c>
      <c r="AV815" s="10" t="str">
        <f t="shared" si="382"/>
        <v/>
      </c>
      <c r="AW815" s="10" t="str">
        <f t="shared" si="383"/>
        <v/>
      </c>
      <c r="AX815" s="10" t="str">
        <f t="shared" si="384"/>
        <v/>
      </c>
      <c r="AY815" s="10" t="str">
        <f t="shared" si="385"/>
        <v/>
      </c>
      <c r="AZ815" s="10" t="str">
        <f t="shared" si="386"/>
        <v/>
      </c>
      <c r="BA815" s="10" t="str">
        <f t="shared" si="387"/>
        <v/>
      </c>
      <c r="BB815" s="10" t="str">
        <f t="shared" si="388"/>
        <v/>
      </c>
      <c r="BC815" s="10" t="str">
        <f t="shared" si="389"/>
        <v/>
      </c>
      <c r="BD815" s="10"/>
      <c r="BE815" s="10" t="str">
        <f t="shared" si="390"/>
        <v/>
      </c>
      <c r="BG815" s="10" t="b">
        <f t="shared" si="393"/>
        <v>1</v>
      </c>
      <c r="BH815" s="10" t="b">
        <f t="shared" si="391"/>
        <v>1</v>
      </c>
      <c r="BI815" s="10" t="b">
        <f t="shared" si="394"/>
        <v>0</v>
      </c>
      <c r="BJ815" s="10" t="b">
        <f t="shared" si="392"/>
        <v>0</v>
      </c>
    </row>
    <row r="816" spans="1:62" x14ac:dyDescent="0.35">
      <c r="A816" s="51"/>
      <c r="B816" s="28"/>
      <c r="C816" s="28" t="s">
        <v>4</v>
      </c>
      <c r="D816" s="28"/>
      <c r="E816" s="28" t="s">
        <v>4</v>
      </c>
      <c r="F816" s="28"/>
      <c r="G816" s="51" t="s">
        <v>4</v>
      </c>
      <c r="H816" s="28"/>
      <c r="I816" s="28" t="s">
        <v>4</v>
      </c>
      <c r="J816" s="28"/>
      <c r="K816" s="28" t="s">
        <v>4</v>
      </c>
      <c r="L816" s="28" t="s">
        <v>454</v>
      </c>
      <c r="M816" s="28"/>
      <c r="N816" s="28"/>
      <c r="O816" s="28" t="s">
        <v>4</v>
      </c>
      <c r="P816" s="51"/>
      <c r="Q816" s="28" t="s">
        <v>4</v>
      </c>
      <c r="R816" s="28"/>
      <c r="S816" s="28" t="s">
        <v>4</v>
      </c>
      <c r="T816" s="28"/>
      <c r="U816" s="28" t="s">
        <v>4</v>
      </c>
      <c r="V816" s="28"/>
      <c r="W816" s="28" t="s">
        <v>4</v>
      </c>
      <c r="X816" s="28"/>
      <c r="Y816" s="28" t="s">
        <v>4</v>
      </c>
      <c r="Z816" s="10" t="str">
        <f>IF(AND('Section 8'!$L$4=No,OR($BG816=FALSE,$BH816=FALSE)),Tab_NotReq,
IF(AND($A816="",$B816="",$D816="",$F816="",$H816="",$J816="",$P816="",$X816="",$AB816="",$AC816=""),"",
IF(COUNTIF($AB816:$BC816,Incomplete)&gt;=1,Incomplete_or_multiple_errors&amp;": "&amp;INDEX($AB$2:$BC$4,1,MATCH(Incomplete,$AB816:$BC816,0)),Complete)))</f>
        <v/>
      </c>
      <c r="AA816" s="27"/>
      <c r="AB816" s="10" t="str">
        <f t="shared" si="365"/>
        <v/>
      </c>
      <c r="AC816" s="10" t="str">
        <f>IF($AC$1=No,"",
IF(OR(BG816=FALSE,BH816=FALSE),"",
IF(AND(SUMPRODUCT(--(BI816:BI$1003=TRUE))=0,SUMPRODUCT(--(BJ816:BJ$1003=TRUE))=0),"",Incomplete)))</f>
        <v/>
      </c>
      <c r="AD816" s="10" t="str">
        <f t="shared" si="366"/>
        <v/>
      </c>
      <c r="AE816" s="10"/>
      <c r="AF816" s="10" t="str" cm="1">
        <f t="array" ref="AF816">IF(AF$1=No,"",IF(ISBLANK($A816)=TRUE,"",
IF(SUMPRODUCT(--('Section 11'!$C$4:$C$337=$A816))=0,Incomplete,Complete)))</f>
        <v/>
      </c>
      <c r="AG816" s="10" t="str">
        <f t="shared" si="367"/>
        <v/>
      </c>
      <c r="AH816" s="10" t="str">
        <f t="shared" si="368"/>
        <v/>
      </c>
      <c r="AI816" s="10" t="str">
        <f t="shared" si="369"/>
        <v/>
      </c>
      <c r="AJ816" s="10" t="str">
        <f t="shared" si="370"/>
        <v/>
      </c>
      <c r="AK816" s="10" t="str">
        <f t="shared" si="371"/>
        <v/>
      </c>
      <c r="AL816" s="10" t="str">
        <f t="shared" si="372"/>
        <v/>
      </c>
      <c r="AM816" s="10" t="str">
        <f t="shared" si="373"/>
        <v/>
      </c>
      <c r="AN816" s="10" t="str">
        <f t="shared" si="374"/>
        <v/>
      </c>
      <c r="AO816" s="10" t="str">
        <f t="shared" si="375"/>
        <v/>
      </c>
      <c r="AP816" s="10" t="str">
        <f t="shared" si="376"/>
        <v/>
      </c>
      <c r="AQ816" s="10" t="str">
        <f t="shared" si="377"/>
        <v/>
      </c>
      <c r="AR816" s="10" t="str">
        <f t="shared" si="378"/>
        <v/>
      </c>
      <c r="AS816" s="10" t="str">
        <f t="shared" si="379"/>
        <v/>
      </c>
      <c r="AT816" s="10" t="str">
        <f t="shared" si="380"/>
        <v/>
      </c>
      <c r="AU816" s="10" t="str">
        <f t="shared" si="381"/>
        <v/>
      </c>
      <c r="AV816" s="10" t="str">
        <f t="shared" si="382"/>
        <v/>
      </c>
      <c r="AW816" s="10" t="str">
        <f t="shared" si="383"/>
        <v/>
      </c>
      <c r="AX816" s="10" t="str">
        <f t="shared" si="384"/>
        <v/>
      </c>
      <c r="AY816" s="10" t="str">
        <f t="shared" si="385"/>
        <v/>
      </c>
      <c r="AZ816" s="10" t="str">
        <f t="shared" si="386"/>
        <v/>
      </c>
      <c r="BA816" s="10" t="str">
        <f t="shared" si="387"/>
        <v/>
      </c>
      <c r="BB816" s="10" t="str">
        <f t="shared" si="388"/>
        <v/>
      </c>
      <c r="BC816" s="10" t="str">
        <f t="shared" si="389"/>
        <v/>
      </c>
      <c r="BD816" s="10"/>
      <c r="BE816" s="10" t="str">
        <f t="shared" si="390"/>
        <v/>
      </c>
      <c r="BG816" s="10" t="b">
        <f t="shared" si="393"/>
        <v>1</v>
      </c>
      <c r="BH816" s="10" t="b">
        <f t="shared" si="391"/>
        <v>1</v>
      </c>
      <c r="BI816" s="10" t="b">
        <f t="shared" si="394"/>
        <v>0</v>
      </c>
      <c r="BJ816" s="10" t="b">
        <f t="shared" si="392"/>
        <v>0</v>
      </c>
    </row>
    <row r="817" spans="1:62" x14ac:dyDescent="0.35">
      <c r="A817" s="51"/>
      <c r="B817" s="28"/>
      <c r="C817" s="28" t="s">
        <v>4</v>
      </c>
      <c r="D817" s="28"/>
      <c r="E817" s="28" t="s">
        <v>4</v>
      </c>
      <c r="F817" s="28"/>
      <c r="G817" s="51" t="s">
        <v>4</v>
      </c>
      <c r="H817" s="28"/>
      <c r="I817" s="28" t="s">
        <v>4</v>
      </c>
      <c r="J817" s="28"/>
      <c r="K817" s="28" t="s">
        <v>4</v>
      </c>
      <c r="L817" s="28" t="s">
        <v>454</v>
      </c>
      <c r="M817" s="28"/>
      <c r="N817" s="28"/>
      <c r="O817" s="28" t="s">
        <v>4</v>
      </c>
      <c r="P817" s="51"/>
      <c r="Q817" s="28" t="s">
        <v>4</v>
      </c>
      <c r="R817" s="28"/>
      <c r="S817" s="28" t="s">
        <v>4</v>
      </c>
      <c r="T817" s="28"/>
      <c r="U817" s="28" t="s">
        <v>4</v>
      </c>
      <c r="V817" s="28"/>
      <c r="W817" s="28" t="s">
        <v>4</v>
      </c>
      <c r="X817" s="28"/>
      <c r="Y817" s="28" t="s">
        <v>4</v>
      </c>
      <c r="Z817" s="10" t="str">
        <f>IF(AND('Section 8'!$L$4=No,OR($BG817=FALSE,$BH817=FALSE)),Tab_NotReq,
IF(AND($A817="",$B817="",$D817="",$F817="",$H817="",$J817="",$P817="",$X817="",$AB817="",$AC817=""),"",
IF(COUNTIF($AB817:$BC817,Incomplete)&gt;=1,Incomplete_or_multiple_errors&amp;": "&amp;INDEX($AB$2:$BC$4,1,MATCH(Incomplete,$AB817:$BC817,0)),Complete)))</f>
        <v/>
      </c>
      <c r="AA817" s="27"/>
      <c r="AB817" s="10" t="str">
        <f t="shared" si="365"/>
        <v/>
      </c>
      <c r="AC817" s="10" t="str">
        <f>IF($AC$1=No,"",
IF(OR(BG817=FALSE,BH817=FALSE),"",
IF(AND(SUMPRODUCT(--(BI817:BI$1003=TRUE))=0,SUMPRODUCT(--(BJ817:BJ$1003=TRUE))=0),"",Incomplete)))</f>
        <v/>
      </c>
      <c r="AD817" s="10" t="str">
        <f t="shared" si="366"/>
        <v/>
      </c>
      <c r="AE817" s="10"/>
      <c r="AF817" s="10" t="str" cm="1">
        <f t="array" ref="AF817">IF(AF$1=No,"",IF(ISBLANK($A817)=TRUE,"",
IF(SUMPRODUCT(--('Section 11'!$C$4:$C$337=$A817))=0,Incomplete,Complete)))</f>
        <v/>
      </c>
      <c r="AG817" s="10" t="str">
        <f t="shared" si="367"/>
        <v/>
      </c>
      <c r="AH817" s="10" t="str">
        <f t="shared" si="368"/>
        <v/>
      </c>
      <c r="AI817" s="10" t="str">
        <f t="shared" si="369"/>
        <v/>
      </c>
      <c r="AJ817" s="10" t="str">
        <f t="shared" si="370"/>
        <v/>
      </c>
      <c r="AK817" s="10" t="str">
        <f t="shared" si="371"/>
        <v/>
      </c>
      <c r="AL817" s="10" t="str">
        <f t="shared" si="372"/>
        <v/>
      </c>
      <c r="AM817" s="10" t="str">
        <f t="shared" si="373"/>
        <v/>
      </c>
      <c r="AN817" s="10" t="str">
        <f t="shared" si="374"/>
        <v/>
      </c>
      <c r="AO817" s="10" t="str">
        <f t="shared" si="375"/>
        <v/>
      </c>
      <c r="AP817" s="10" t="str">
        <f t="shared" si="376"/>
        <v/>
      </c>
      <c r="AQ817" s="10" t="str">
        <f t="shared" si="377"/>
        <v/>
      </c>
      <c r="AR817" s="10" t="str">
        <f t="shared" si="378"/>
        <v/>
      </c>
      <c r="AS817" s="10" t="str">
        <f t="shared" si="379"/>
        <v/>
      </c>
      <c r="AT817" s="10" t="str">
        <f t="shared" si="380"/>
        <v/>
      </c>
      <c r="AU817" s="10" t="str">
        <f t="shared" si="381"/>
        <v/>
      </c>
      <c r="AV817" s="10" t="str">
        <f t="shared" si="382"/>
        <v/>
      </c>
      <c r="AW817" s="10" t="str">
        <f t="shared" si="383"/>
        <v/>
      </c>
      <c r="AX817" s="10" t="str">
        <f t="shared" si="384"/>
        <v/>
      </c>
      <c r="AY817" s="10" t="str">
        <f t="shared" si="385"/>
        <v/>
      </c>
      <c r="AZ817" s="10" t="str">
        <f t="shared" si="386"/>
        <v/>
      </c>
      <c r="BA817" s="10" t="str">
        <f t="shared" si="387"/>
        <v/>
      </c>
      <c r="BB817" s="10" t="str">
        <f t="shared" si="388"/>
        <v/>
      </c>
      <c r="BC817" s="10" t="str">
        <f t="shared" si="389"/>
        <v/>
      </c>
      <c r="BD817" s="10"/>
      <c r="BE817" s="10" t="str">
        <f t="shared" si="390"/>
        <v/>
      </c>
      <c r="BG817" s="10" t="b">
        <f t="shared" si="393"/>
        <v>1</v>
      </c>
      <c r="BH817" s="10" t="b">
        <f t="shared" si="391"/>
        <v>1</v>
      </c>
      <c r="BI817" s="10" t="b">
        <f t="shared" si="394"/>
        <v>0</v>
      </c>
      <c r="BJ817" s="10" t="b">
        <f t="shared" si="392"/>
        <v>0</v>
      </c>
    </row>
    <row r="818" spans="1:62" x14ac:dyDescent="0.35">
      <c r="A818" s="51"/>
      <c r="B818" s="28"/>
      <c r="C818" s="28" t="s">
        <v>4</v>
      </c>
      <c r="D818" s="28"/>
      <c r="E818" s="28" t="s">
        <v>4</v>
      </c>
      <c r="F818" s="28"/>
      <c r="G818" s="51" t="s">
        <v>4</v>
      </c>
      <c r="H818" s="28"/>
      <c r="I818" s="28" t="s">
        <v>4</v>
      </c>
      <c r="J818" s="28"/>
      <c r="K818" s="28" t="s">
        <v>4</v>
      </c>
      <c r="L818" s="28" t="s">
        <v>454</v>
      </c>
      <c r="M818" s="28"/>
      <c r="N818" s="28"/>
      <c r="O818" s="28" t="s">
        <v>4</v>
      </c>
      <c r="P818" s="51"/>
      <c r="Q818" s="28" t="s">
        <v>4</v>
      </c>
      <c r="R818" s="28"/>
      <c r="S818" s="28" t="s">
        <v>4</v>
      </c>
      <c r="T818" s="28"/>
      <c r="U818" s="28" t="s">
        <v>4</v>
      </c>
      <c r="V818" s="28"/>
      <c r="W818" s="28" t="s">
        <v>4</v>
      </c>
      <c r="X818" s="28"/>
      <c r="Y818" s="28" t="s">
        <v>4</v>
      </c>
      <c r="Z818" s="10" t="str">
        <f>IF(AND('Section 8'!$L$4=No,OR($BG818=FALSE,$BH818=FALSE)),Tab_NotReq,
IF(AND($A818="",$B818="",$D818="",$F818="",$H818="",$J818="",$P818="",$X818="",$AB818="",$AC818=""),"",
IF(COUNTIF($AB818:$BC818,Incomplete)&gt;=1,Incomplete_or_multiple_errors&amp;": "&amp;INDEX($AB$2:$BC$4,1,MATCH(Incomplete,$AB818:$BC818,0)),Complete)))</f>
        <v/>
      </c>
      <c r="AA818" s="27"/>
      <c r="AB818" s="10" t="str">
        <f t="shared" si="365"/>
        <v/>
      </c>
      <c r="AC818" s="10" t="str">
        <f>IF($AC$1=No,"",
IF(OR(BG818=FALSE,BH818=FALSE),"",
IF(AND(SUMPRODUCT(--(BI818:BI$1003=TRUE))=0,SUMPRODUCT(--(BJ818:BJ$1003=TRUE))=0),"",Incomplete)))</f>
        <v/>
      </c>
      <c r="AD818" s="10" t="str">
        <f t="shared" si="366"/>
        <v/>
      </c>
      <c r="AE818" s="10"/>
      <c r="AF818" s="10" t="str" cm="1">
        <f t="array" ref="AF818">IF(AF$1=No,"",IF(ISBLANK($A818)=TRUE,"",
IF(SUMPRODUCT(--('Section 11'!$C$4:$C$337=$A818))=0,Incomplete,Complete)))</f>
        <v/>
      </c>
      <c r="AG818" s="10" t="str">
        <f t="shared" si="367"/>
        <v/>
      </c>
      <c r="AH818" s="10" t="str">
        <f t="shared" si="368"/>
        <v/>
      </c>
      <c r="AI818" s="10" t="str">
        <f t="shared" si="369"/>
        <v/>
      </c>
      <c r="AJ818" s="10" t="str">
        <f t="shared" si="370"/>
        <v/>
      </c>
      <c r="AK818" s="10" t="str">
        <f t="shared" si="371"/>
        <v/>
      </c>
      <c r="AL818" s="10" t="str">
        <f t="shared" si="372"/>
        <v/>
      </c>
      <c r="AM818" s="10" t="str">
        <f t="shared" si="373"/>
        <v/>
      </c>
      <c r="AN818" s="10" t="str">
        <f t="shared" si="374"/>
        <v/>
      </c>
      <c r="AO818" s="10" t="str">
        <f t="shared" si="375"/>
        <v/>
      </c>
      <c r="AP818" s="10" t="str">
        <f t="shared" si="376"/>
        <v/>
      </c>
      <c r="AQ818" s="10" t="str">
        <f t="shared" si="377"/>
        <v/>
      </c>
      <c r="AR818" s="10" t="str">
        <f t="shared" si="378"/>
        <v/>
      </c>
      <c r="AS818" s="10" t="str">
        <f t="shared" si="379"/>
        <v/>
      </c>
      <c r="AT818" s="10" t="str">
        <f t="shared" si="380"/>
        <v/>
      </c>
      <c r="AU818" s="10" t="str">
        <f t="shared" si="381"/>
        <v/>
      </c>
      <c r="AV818" s="10" t="str">
        <f t="shared" si="382"/>
        <v/>
      </c>
      <c r="AW818" s="10" t="str">
        <f t="shared" si="383"/>
        <v/>
      </c>
      <c r="AX818" s="10" t="str">
        <f t="shared" si="384"/>
        <v/>
      </c>
      <c r="AY818" s="10" t="str">
        <f t="shared" si="385"/>
        <v/>
      </c>
      <c r="AZ818" s="10" t="str">
        <f t="shared" si="386"/>
        <v/>
      </c>
      <c r="BA818" s="10" t="str">
        <f t="shared" si="387"/>
        <v/>
      </c>
      <c r="BB818" s="10" t="str">
        <f t="shared" si="388"/>
        <v/>
      </c>
      <c r="BC818" s="10" t="str">
        <f t="shared" si="389"/>
        <v/>
      </c>
      <c r="BD818" s="10"/>
      <c r="BE818" s="10" t="str">
        <f t="shared" si="390"/>
        <v/>
      </c>
      <c r="BG818" s="10" t="b">
        <f t="shared" si="393"/>
        <v>1</v>
      </c>
      <c r="BH818" s="10" t="b">
        <f t="shared" si="391"/>
        <v>1</v>
      </c>
      <c r="BI818" s="10" t="b">
        <f t="shared" si="394"/>
        <v>0</v>
      </c>
      <c r="BJ818" s="10" t="b">
        <f t="shared" si="392"/>
        <v>0</v>
      </c>
    </row>
    <row r="819" spans="1:62" x14ac:dyDescent="0.35">
      <c r="A819" s="51"/>
      <c r="B819" s="28"/>
      <c r="C819" s="28" t="s">
        <v>4</v>
      </c>
      <c r="D819" s="28"/>
      <c r="E819" s="28" t="s">
        <v>4</v>
      </c>
      <c r="F819" s="28"/>
      <c r="G819" s="51" t="s">
        <v>4</v>
      </c>
      <c r="H819" s="28"/>
      <c r="I819" s="28" t="s">
        <v>4</v>
      </c>
      <c r="J819" s="28"/>
      <c r="K819" s="28" t="s">
        <v>4</v>
      </c>
      <c r="L819" s="28" t="s">
        <v>454</v>
      </c>
      <c r="M819" s="28"/>
      <c r="N819" s="28"/>
      <c r="O819" s="28" t="s">
        <v>4</v>
      </c>
      <c r="P819" s="51"/>
      <c r="Q819" s="28" t="s">
        <v>4</v>
      </c>
      <c r="R819" s="28"/>
      <c r="S819" s="28" t="s">
        <v>4</v>
      </c>
      <c r="T819" s="28"/>
      <c r="U819" s="28" t="s">
        <v>4</v>
      </c>
      <c r="V819" s="28"/>
      <c r="W819" s="28" t="s">
        <v>4</v>
      </c>
      <c r="X819" s="28"/>
      <c r="Y819" s="28" t="s">
        <v>4</v>
      </c>
      <c r="Z819" s="10" t="str">
        <f>IF(AND('Section 8'!$L$4=No,OR($BG819=FALSE,$BH819=FALSE)),Tab_NotReq,
IF(AND($A819="",$B819="",$D819="",$F819="",$H819="",$J819="",$P819="",$X819="",$AB819="",$AC819=""),"",
IF(COUNTIF($AB819:$BC819,Incomplete)&gt;=1,Incomplete_or_multiple_errors&amp;": "&amp;INDEX($AB$2:$BC$4,1,MATCH(Incomplete,$AB819:$BC819,0)),Complete)))</f>
        <v/>
      </c>
      <c r="AA819" s="27"/>
      <c r="AB819" s="10" t="str">
        <f t="shared" si="365"/>
        <v/>
      </c>
      <c r="AC819" s="10" t="str">
        <f>IF($AC$1=No,"",
IF(OR(BG819=FALSE,BH819=FALSE),"",
IF(AND(SUMPRODUCT(--(BI819:BI$1003=TRUE))=0,SUMPRODUCT(--(BJ819:BJ$1003=TRUE))=0),"",Incomplete)))</f>
        <v/>
      </c>
      <c r="AD819" s="10" t="str">
        <f t="shared" si="366"/>
        <v/>
      </c>
      <c r="AE819" s="10"/>
      <c r="AF819" s="10" t="str" cm="1">
        <f t="array" ref="AF819">IF(AF$1=No,"",IF(ISBLANK($A819)=TRUE,"",
IF(SUMPRODUCT(--('Section 11'!$C$4:$C$337=$A819))=0,Incomplete,Complete)))</f>
        <v/>
      </c>
      <c r="AG819" s="10" t="str">
        <f t="shared" si="367"/>
        <v/>
      </c>
      <c r="AH819" s="10" t="str">
        <f t="shared" si="368"/>
        <v/>
      </c>
      <c r="AI819" s="10" t="str">
        <f t="shared" si="369"/>
        <v/>
      </c>
      <c r="AJ819" s="10" t="str">
        <f t="shared" si="370"/>
        <v/>
      </c>
      <c r="AK819" s="10" t="str">
        <f t="shared" si="371"/>
        <v/>
      </c>
      <c r="AL819" s="10" t="str">
        <f t="shared" si="372"/>
        <v/>
      </c>
      <c r="AM819" s="10" t="str">
        <f t="shared" si="373"/>
        <v/>
      </c>
      <c r="AN819" s="10" t="str">
        <f t="shared" si="374"/>
        <v/>
      </c>
      <c r="AO819" s="10" t="str">
        <f t="shared" si="375"/>
        <v/>
      </c>
      <c r="AP819" s="10" t="str">
        <f t="shared" si="376"/>
        <v/>
      </c>
      <c r="AQ819" s="10" t="str">
        <f t="shared" si="377"/>
        <v/>
      </c>
      <c r="AR819" s="10" t="str">
        <f t="shared" si="378"/>
        <v/>
      </c>
      <c r="AS819" s="10" t="str">
        <f t="shared" si="379"/>
        <v/>
      </c>
      <c r="AT819" s="10" t="str">
        <f t="shared" si="380"/>
        <v/>
      </c>
      <c r="AU819" s="10" t="str">
        <f t="shared" si="381"/>
        <v/>
      </c>
      <c r="AV819" s="10" t="str">
        <f t="shared" si="382"/>
        <v/>
      </c>
      <c r="AW819" s="10" t="str">
        <f t="shared" si="383"/>
        <v/>
      </c>
      <c r="AX819" s="10" t="str">
        <f t="shared" si="384"/>
        <v/>
      </c>
      <c r="AY819" s="10" t="str">
        <f t="shared" si="385"/>
        <v/>
      </c>
      <c r="AZ819" s="10" t="str">
        <f t="shared" si="386"/>
        <v/>
      </c>
      <c r="BA819" s="10" t="str">
        <f t="shared" si="387"/>
        <v/>
      </c>
      <c r="BB819" s="10" t="str">
        <f t="shared" si="388"/>
        <v/>
      </c>
      <c r="BC819" s="10" t="str">
        <f t="shared" si="389"/>
        <v/>
      </c>
      <c r="BD819" s="10"/>
      <c r="BE819" s="10" t="str">
        <f t="shared" si="390"/>
        <v/>
      </c>
      <c r="BG819" s="10" t="b">
        <f t="shared" si="393"/>
        <v>1</v>
      </c>
      <c r="BH819" s="10" t="b">
        <f t="shared" si="391"/>
        <v>1</v>
      </c>
      <c r="BI819" s="10" t="b">
        <f t="shared" si="394"/>
        <v>0</v>
      </c>
      <c r="BJ819" s="10" t="b">
        <f t="shared" si="392"/>
        <v>0</v>
      </c>
    </row>
    <row r="820" spans="1:62" x14ac:dyDescent="0.35">
      <c r="A820" s="51"/>
      <c r="B820" s="28"/>
      <c r="C820" s="28" t="s">
        <v>4</v>
      </c>
      <c r="D820" s="28"/>
      <c r="E820" s="28" t="s">
        <v>4</v>
      </c>
      <c r="F820" s="28"/>
      <c r="G820" s="51" t="s">
        <v>4</v>
      </c>
      <c r="H820" s="28"/>
      <c r="I820" s="28" t="s">
        <v>4</v>
      </c>
      <c r="J820" s="28"/>
      <c r="K820" s="28" t="s">
        <v>4</v>
      </c>
      <c r="L820" s="28" t="s">
        <v>454</v>
      </c>
      <c r="M820" s="28"/>
      <c r="N820" s="28"/>
      <c r="O820" s="28" t="s">
        <v>4</v>
      </c>
      <c r="P820" s="51"/>
      <c r="Q820" s="28" t="s">
        <v>4</v>
      </c>
      <c r="R820" s="28"/>
      <c r="S820" s="28" t="s">
        <v>4</v>
      </c>
      <c r="T820" s="28"/>
      <c r="U820" s="28" t="s">
        <v>4</v>
      </c>
      <c r="V820" s="28"/>
      <c r="W820" s="28" t="s">
        <v>4</v>
      </c>
      <c r="X820" s="28"/>
      <c r="Y820" s="28" t="s">
        <v>4</v>
      </c>
      <c r="Z820" s="10" t="str">
        <f>IF(AND('Section 8'!$L$4=No,OR($BG820=FALSE,$BH820=FALSE)),Tab_NotReq,
IF(AND($A820="",$B820="",$D820="",$F820="",$H820="",$J820="",$P820="",$X820="",$AB820="",$AC820=""),"",
IF(COUNTIF($AB820:$BC820,Incomplete)&gt;=1,Incomplete_or_multiple_errors&amp;": "&amp;INDEX($AB$2:$BC$4,1,MATCH(Incomplete,$AB820:$BC820,0)),Complete)))</f>
        <v/>
      </c>
      <c r="AA820" s="27"/>
      <c r="AB820" s="10" t="str">
        <f t="shared" si="365"/>
        <v/>
      </c>
      <c r="AC820" s="10" t="str">
        <f>IF($AC$1=No,"",
IF(OR(BG820=FALSE,BH820=FALSE),"",
IF(AND(SUMPRODUCT(--(BI820:BI$1003=TRUE))=0,SUMPRODUCT(--(BJ820:BJ$1003=TRUE))=0),"",Incomplete)))</f>
        <v/>
      </c>
      <c r="AD820" s="10" t="str">
        <f t="shared" si="366"/>
        <v/>
      </c>
      <c r="AE820" s="10"/>
      <c r="AF820" s="10" t="str" cm="1">
        <f t="array" ref="AF820">IF(AF$1=No,"",IF(ISBLANK($A820)=TRUE,"",
IF(SUMPRODUCT(--('Section 11'!$C$4:$C$337=$A820))=0,Incomplete,Complete)))</f>
        <v/>
      </c>
      <c r="AG820" s="10" t="str">
        <f t="shared" si="367"/>
        <v/>
      </c>
      <c r="AH820" s="10" t="str">
        <f t="shared" si="368"/>
        <v/>
      </c>
      <c r="AI820" s="10" t="str">
        <f t="shared" si="369"/>
        <v/>
      </c>
      <c r="AJ820" s="10" t="str">
        <f t="shared" si="370"/>
        <v/>
      </c>
      <c r="AK820" s="10" t="str">
        <f t="shared" si="371"/>
        <v/>
      </c>
      <c r="AL820" s="10" t="str">
        <f t="shared" si="372"/>
        <v/>
      </c>
      <c r="AM820" s="10" t="str">
        <f t="shared" si="373"/>
        <v/>
      </c>
      <c r="AN820" s="10" t="str">
        <f t="shared" si="374"/>
        <v/>
      </c>
      <c r="AO820" s="10" t="str">
        <f t="shared" si="375"/>
        <v/>
      </c>
      <c r="AP820" s="10" t="str">
        <f t="shared" si="376"/>
        <v/>
      </c>
      <c r="AQ820" s="10" t="str">
        <f t="shared" si="377"/>
        <v/>
      </c>
      <c r="AR820" s="10" t="str">
        <f t="shared" si="378"/>
        <v/>
      </c>
      <c r="AS820" s="10" t="str">
        <f t="shared" si="379"/>
        <v/>
      </c>
      <c r="AT820" s="10" t="str">
        <f t="shared" si="380"/>
        <v/>
      </c>
      <c r="AU820" s="10" t="str">
        <f t="shared" si="381"/>
        <v/>
      </c>
      <c r="AV820" s="10" t="str">
        <f t="shared" si="382"/>
        <v/>
      </c>
      <c r="AW820" s="10" t="str">
        <f t="shared" si="383"/>
        <v/>
      </c>
      <c r="AX820" s="10" t="str">
        <f t="shared" si="384"/>
        <v/>
      </c>
      <c r="AY820" s="10" t="str">
        <f t="shared" si="385"/>
        <v/>
      </c>
      <c r="AZ820" s="10" t="str">
        <f t="shared" si="386"/>
        <v/>
      </c>
      <c r="BA820" s="10" t="str">
        <f t="shared" si="387"/>
        <v/>
      </c>
      <c r="BB820" s="10" t="str">
        <f t="shared" si="388"/>
        <v/>
      </c>
      <c r="BC820" s="10" t="str">
        <f t="shared" si="389"/>
        <v/>
      </c>
      <c r="BD820" s="10"/>
      <c r="BE820" s="10" t="str">
        <f t="shared" si="390"/>
        <v/>
      </c>
      <c r="BG820" s="10" t="b">
        <f t="shared" si="393"/>
        <v>1</v>
      </c>
      <c r="BH820" s="10" t="b">
        <f t="shared" si="391"/>
        <v>1</v>
      </c>
      <c r="BI820" s="10" t="b">
        <f t="shared" si="394"/>
        <v>0</v>
      </c>
      <c r="BJ820" s="10" t="b">
        <f t="shared" si="392"/>
        <v>0</v>
      </c>
    </row>
    <row r="821" spans="1:62" x14ac:dyDescent="0.35">
      <c r="A821" s="51"/>
      <c r="B821" s="28"/>
      <c r="C821" s="28" t="s">
        <v>4</v>
      </c>
      <c r="D821" s="28"/>
      <c r="E821" s="28" t="s">
        <v>4</v>
      </c>
      <c r="F821" s="28"/>
      <c r="G821" s="51" t="s">
        <v>4</v>
      </c>
      <c r="H821" s="28"/>
      <c r="I821" s="28" t="s">
        <v>4</v>
      </c>
      <c r="J821" s="28"/>
      <c r="K821" s="28" t="s">
        <v>4</v>
      </c>
      <c r="L821" s="28" t="s">
        <v>454</v>
      </c>
      <c r="M821" s="28"/>
      <c r="N821" s="28"/>
      <c r="O821" s="28" t="s">
        <v>4</v>
      </c>
      <c r="P821" s="51"/>
      <c r="Q821" s="28" t="s">
        <v>4</v>
      </c>
      <c r="R821" s="28"/>
      <c r="S821" s="28" t="s">
        <v>4</v>
      </c>
      <c r="T821" s="28"/>
      <c r="U821" s="28" t="s">
        <v>4</v>
      </c>
      <c r="V821" s="28"/>
      <c r="W821" s="28" t="s">
        <v>4</v>
      </c>
      <c r="X821" s="28"/>
      <c r="Y821" s="28" t="s">
        <v>4</v>
      </c>
      <c r="Z821" s="10" t="str">
        <f>IF(AND('Section 8'!$L$4=No,OR($BG821=FALSE,$BH821=FALSE)),Tab_NotReq,
IF(AND($A821="",$B821="",$D821="",$F821="",$H821="",$J821="",$P821="",$X821="",$AB821="",$AC821=""),"",
IF(COUNTIF($AB821:$BC821,Incomplete)&gt;=1,Incomplete_or_multiple_errors&amp;": "&amp;INDEX($AB$2:$BC$4,1,MATCH(Incomplete,$AB821:$BC821,0)),Complete)))</f>
        <v/>
      </c>
      <c r="AA821" s="27"/>
      <c r="AB821" s="10" t="str">
        <f t="shared" si="365"/>
        <v/>
      </c>
      <c r="AC821" s="10" t="str">
        <f>IF($AC$1=No,"",
IF(OR(BG821=FALSE,BH821=FALSE),"",
IF(AND(SUMPRODUCT(--(BI821:BI$1003=TRUE))=0,SUMPRODUCT(--(BJ821:BJ$1003=TRUE))=0),"",Incomplete)))</f>
        <v/>
      </c>
      <c r="AD821" s="10" t="str">
        <f t="shared" si="366"/>
        <v/>
      </c>
      <c r="AE821" s="10"/>
      <c r="AF821" s="10" t="str" cm="1">
        <f t="array" ref="AF821">IF(AF$1=No,"",IF(ISBLANK($A821)=TRUE,"",
IF(SUMPRODUCT(--('Section 11'!$C$4:$C$337=$A821))=0,Incomplete,Complete)))</f>
        <v/>
      </c>
      <c r="AG821" s="10" t="str">
        <f t="shared" si="367"/>
        <v/>
      </c>
      <c r="AH821" s="10" t="str">
        <f t="shared" si="368"/>
        <v/>
      </c>
      <c r="AI821" s="10" t="str">
        <f t="shared" si="369"/>
        <v/>
      </c>
      <c r="AJ821" s="10" t="str">
        <f t="shared" si="370"/>
        <v/>
      </c>
      <c r="AK821" s="10" t="str">
        <f t="shared" si="371"/>
        <v/>
      </c>
      <c r="AL821" s="10" t="str">
        <f t="shared" si="372"/>
        <v/>
      </c>
      <c r="AM821" s="10" t="str">
        <f t="shared" si="373"/>
        <v/>
      </c>
      <c r="AN821" s="10" t="str">
        <f t="shared" si="374"/>
        <v/>
      </c>
      <c r="AO821" s="10" t="str">
        <f t="shared" si="375"/>
        <v/>
      </c>
      <c r="AP821" s="10" t="str">
        <f t="shared" si="376"/>
        <v/>
      </c>
      <c r="AQ821" s="10" t="str">
        <f t="shared" si="377"/>
        <v/>
      </c>
      <c r="AR821" s="10" t="str">
        <f t="shared" si="378"/>
        <v/>
      </c>
      <c r="AS821" s="10" t="str">
        <f t="shared" si="379"/>
        <v/>
      </c>
      <c r="AT821" s="10" t="str">
        <f t="shared" si="380"/>
        <v/>
      </c>
      <c r="AU821" s="10" t="str">
        <f t="shared" si="381"/>
        <v/>
      </c>
      <c r="AV821" s="10" t="str">
        <f t="shared" si="382"/>
        <v/>
      </c>
      <c r="AW821" s="10" t="str">
        <f t="shared" si="383"/>
        <v/>
      </c>
      <c r="AX821" s="10" t="str">
        <f t="shared" si="384"/>
        <v/>
      </c>
      <c r="AY821" s="10" t="str">
        <f t="shared" si="385"/>
        <v/>
      </c>
      <c r="AZ821" s="10" t="str">
        <f t="shared" si="386"/>
        <v/>
      </c>
      <c r="BA821" s="10" t="str">
        <f t="shared" si="387"/>
        <v/>
      </c>
      <c r="BB821" s="10" t="str">
        <f t="shared" si="388"/>
        <v/>
      </c>
      <c r="BC821" s="10" t="str">
        <f t="shared" si="389"/>
        <v/>
      </c>
      <c r="BD821" s="10"/>
      <c r="BE821" s="10" t="str">
        <f t="shared" si="390"/>
        <v/>
      </c>
      <c r="BG821" s="10" t="b">
        <f t="shared" si="393"/>
        <v>1</v>
      </c>
      <c r="BH821" s="10" t="b">
        <f t="shared" si="391"/>
        <v>1</v>
      </c>
      <c r="BI821" s="10" t="b">
        <f t="shared" si="394"/>
        <v>0</v>
      </c>
      <c r="BJ821" s="10" t="b">
        <f t="shared" si="392"/>
        <v>0</v>
      </c>
    </row>
    <row r="822" spans="1:62" x14ac:dyDescent="0.35">
      <c r="A822" s="51"/>
      <c r="B822" s="28"/>
      <c r="C822" s="28" t="s">
        <v>4</v>
      </c>
      <c r="D822" s="28"/>
      <c r="E822" s="28" t="s">
        <v>4</v>
      </c>
      <c r="F822" s="28"/>
      <c r="G822" s="51" t="s">
        <v>4</v>
      </c>
      <c r="H822" s="28"/>
      <c r="I822" s="28" t="s">
        <v>4</v>
      </c>
      <c r="J822" s="28"/>
      <c r="K822" s="28" t="s">
        <v>4</v>
      </c>
      <c r="L822" s="28" t="s">
        <v>454</v>
      </c>
      <c r="M822" s="28"/>
      <c r="N822" s="28"/>
      <c r="O822" s="28" t="s">
        <v>4</v>
      </c>
      <c r="P822" s="51"/>
      <c r="Q822" s="28" t="s">
        <v>4</v>
      </c>
      <c r="R822" s="28"/>
      <c r="S822" s="28" t="s">
        <v>4</v>
      </c>
      <c r="T822" s="28"/>
      <c r="U822" s="28" t="s">
        <v>4</v>
      </c>
      <c r="V822" s="28"/>
      <c r="W822" s="28" t="s">
        <v>4</v>
      </c>
      <c r="X822" s="28"/>
      <c r="Y822" s="28" t="s">
        <v>4</v>
      </c>
      <c r="Z822" s="10" t="str">
        <f>IF(AND('Section 8'!$L$4=No,OR($BG822=FALSE,$BH822=FALSE)),Tab_NotReq,
IF(AND($A822="",$B822="",$D822="",$F822="",$H822="",$J822="",$P822="",$X822="",$AB822="",$AC822=""),"",
IF(COUNTIF($AB822:$BC822,Incomplete)&gt;=1,Incomplete_or_multiple_errors&amp;": "&amp;INDEX($AB$2:$BC$4,1,MATCH(Incomplete,$AB822:$BC822,0)),Complete)))</f>
        <v/>
      </c>
      <c r="AA822" s="27"/>
      <c r="AB822" s="10" t="str">
        <f t="shared" si="365"/>
        <v/>
      </c>
      <c r="AC822" s="10" t="str">
        <f>IF($AC$1=No,"",
IF(OR(BG822=FALSE,BH822=FALSE),"",
IF(AND(SUMPRODUCT(--(BI822:BI$1003=TRUE))=0,SUMPRODUCT(--(BJ822:BJ$1003=TRUE))=0),"",Incomplete)))</f>
        <v/>
      </c>
      <c r="AD822" s="10" t="str">
        <f t="shared" si="366"/>
        <v/>
      </c>
      <c r="AE822" s="10"/>
      <c r="AF822" s="10" t="str" cm="1">
        <f t="array" ref="AF822">IF(AF$1=No,"",IF(ISBLANK($A822)=TRUE,"",
IF(SUMPRODUCT(--('Section 11'!$C$4:$C$337=$A822))=0,Incomplete,Complete)))</f>
        <v/>
      </c>
      <c r="AG822" s="10" t="str">
        <f t="shared" si="367"/>
        <v/>
      </c>
      <c r="AH822" s="10" t="str">
        <f t="shared" si="368"/>
        <v/>
      </c>
      <c r="AI822" s="10" t="str">
        <f t="shared" si="369"/>
        <v/>
      </c>
      <c r="AJ822" s="10" t="str">
        <f t="shared" si="370"/>
        <v/>
      </c>
      <c r="AK822" s="10" t="str">
        <f t="shared" si="371"/>
        <v/>
      </c>
      <c r="AL822" s="10" t="str">
        <f t="shared" si="372"/>
        <v/>
      </c>
      <c r="AM822" s="10" t="str">
        <f t="shared" si="373"/>
        <v/>
      </c>
      <c r="AN822" s="10" t="str">
        <f t="shared" si="374"/>
        <v/>
      </c>
      <c r="AO822" s="10" t="str">
        <f t="shared" si="375"/>
        <v/>
      </c>
      <c r="AP822" s="10" t="str">
        <f t="shared" si="376"/>
        <v/>
      </c>
      <c r="AQ822" s="10" t="str">
        <f t="shared" si="377"/>
        <v/>
      </c>
      <c r="AR822" s="10" t="str">
        <f t="shared" si="378"/>
        <v/>
      </c>
      <c r="AS822" s="10" t="str">
        <f t="shared" si="379"/>
        <v/>
      </c>
      <c r="AT822" s="10" t="str">
        <f t="shared" si="380"/>
        <v/>
      </c>
      <c r="AU822" s="10" t="str">
        <f t="shared" si="381"/>
        <v/>
      </c>
      <c r="AV822" s="10" t="str">
        <f t="shared" si="382"/>
        <v/>
      </c>
      <c r="AW822" s="10" t="str">
        <f t="shared" si="383"/>
        <v/>
      </c>
      <c r="AX822" s="10" t="str">
        <f t="shared" si="384"/>
        <v/>
      </c>
      <c r="AY822" s="10" t="str">
        <f t="shared" si="385"/>
        <v/>
      </c>
      <c r="AZ822" s="10" t="str">
        <f t="shared" si="386"/>
        <v/>
      </c>
      <c r="BA822" s="10" t="str">
        <f t="shared" si="387"/>
        <v/>
      </c>
      <c r="BB822" s="10" t="str">
        <f t="shared" si="388"/>
        <v/>
      </c>
      <c r="BC822" s="10" t="str">
        <f t="shared" si="389"/>
        <v/>
      </c>
      <c r="BD822" s="10"/>
      <c r="BE822" s="10" t="str">
        <f t="shared" si="390"/>
        <v/>
      </c>
      <c r="BG822" s="10" t="b">
        <f t="shared" si="393"/>
        <v>1</v>
      </c>
      <c r="BH822" s="10" t="b">
        <f t="shared" si="391"/>
        <v>1</v>
      </c>
      <c r="BI822" s="10" t="b">
        <f t="shared" si="394"/>
        <v>0</v>
      </c>
      <c r="BJ822" s="10" t="b">
        <f t="shared" si="392"/>
        <v>0</v>
      </c>
    </row>
    <row r="823" spans="1:62" x14ac:dyDescent="0.35">
      <c r="A823" s="51"/>
      <c r="B823" s="28"/>
      <c r="C823" s="28" t="s">
        <v>4</v>
      </c>
      <c r="D823" s="28"/>
      <c r="E823" s="28" t="s">
        <v>4</v>
      </c>
      <c r="F823" s="28"/>
      <c r="G823" s="51" t="s">
        <v>4</v>
      </c>
      <c r="H823" s="28"/>
      <c r="I823" s="28" t="s">
        <v>4</v>
      </c>
      <c r="J823" s="28"/>
      <c r="K823" s="28" t="s">
        <v>4</v>
      </c>
      <c r="L823" s="28" t="s">
        <v>454</v>
      </c>
      <c r="M823" s="28"/>
      <c r="N823" s="28"/>
      <c r="O823" s="28" t="s">
        <v>4</v>
      </c>
      <c r="P823" s="51"/>
      <c r="Q823" s="28" t="s">
        <v>4</v>
      </c>
      <c r="R823" s="28"/>
      <c r="S823" s="28" t="s">
        <v>4</v>
      </c>
      <c r="T823" s="28"/>
      <c r="U823" s="28" t="s">
        <v>4</v>
      </c>
      <c r="V823" s="28"/>
      <c r="W823" s="28" t="s">
        <v>4</v>
      </c>
      <c r="X823" s="28"/>
      <c r="Y823" s="28" t="s">
        <v>4</v>
      </c>
      <c r="Z823" s="10" t="str">
        <f>IF(AND('Section 8'!$L$4=No,OR($BG823=FALSE,$BH823=FALSE)),Tab_NotReq,
IF(AND($A823="",$B823="",$D823="",$F823="",$H823="",$J823="",$P823="",$X823="",$AB823="",$AC823=""),"",
IF(COUNTIF($AB823:$BC823,Incomplete)&gt;=1,Incomplete_or_multiple_errors&amp;": "&amp;INDEX($AB$2:$BC$4,1,MATCH(Incomplete,$AB823:$BC823,0)),Complete)))</f>
        <v/>
      </c>
      <c r="AA823" s="27"/>
      <c r="AB823" s="10" t="str">
        <f t="shared" si="365"/>
        <v/>
      </c>
      <c r="AC823" s="10" t="str">
        <f>IF($AC$1=No,"",
IF(OR(BG823=FALSE,BH823=FALSE),"",
IF(AND(SUMPRODUCT(--(BI823:BI$1003=TRUE))=0,SUMPRODUCT(--(BJ823:BJ$1003=TRUE))=0),"",Incomplete)))</f>
        <v/>
      </c>
      <c r="AD823" s="10" t="str">
        <f t="shared" si="366"/>
        <v/>
      </c>
      <c r="AE823" s="10"/>
      <c r="AF823" s="10" t="str" cm="1">
        <f t="array" ref="AF823">IF(AF$1=No,"",IF(ISBLANK($A823)=TRUE,"",
IF(SUMPRODUCT(--('Section 11'!$C$4:$C$337=$A823))=0,Incomplete,Complete)))</f>
        <v/>
      </c>
      <c r="AG823" s="10" t="str">
        <f t="shared" si="367"/>
        <v/>
      </c>
      <c r="AH823" s="10" t="str">
        <f t="shared" si="368"/>
        <v/>
      </c>
      <c r="AI823" s="10" t="str">
        <f t="shared" si="369"/>
        <v/>
      </c>
      <c r="AJ823" s="10" t="str">
        <f t="shared" si="370"/>
        <v/>
      </c>
      <c r="AK823" s="10" t="str">
        <f t="shared" si="371"/>
        <v/>
      </c>
      <c r="AL823" s="10" t="str">
        <f t="shared" si="372"/>
        <v/>
      </c>
      <c r="AM823" s="10" t="str">
        <f t="shared" si="373"/>
        <v/>
      </c>
      <c r="AN823" s="10" t="str">
        <f t="shared" si="374"/>
        <v/>
      </c>
      <c r="AO823" s="10" t="str">
        <f t="shared" si="375"/>
        <v/>
      </c>
      <c r="AP823" s="10" t="str">
        <f t="shared" si="376"/>
        <v/>
      </c>
      <c r="AQ823" s="10" t="str">
        <f t="shared" si="377"/>
        <v/>
      </c>
      <c r="AR823" s="10" t="str">
        <f t="shared" si="378"/>
        <v/>
      </c>
      <c r="AS823" s="10" t="str">
        <f t="shared" si="379"/>
        <v/>
      </c>
      <c r="AT823" s="10" t="str">
        <f t="shared" si="380"/>
        <v/>
      </c>
      <c r="AU823" s="10" t="str">
        <f t="shared" si="381"/>
        <v/>
      </c>
      <c r="AV823" s="10" t="str">
        <f t="shared" si="382"/>
        <v/>
      </c>
      <c r="AW823" s="10" t="str">
        <f t="shared" si="383"/>
        <v/>
      </c>
      <c r="AX823" s="10" t="str">
        <f t="shared" si="384"/>
        <v/>
      </c>
      <c r="AY823" s="10" t="str">
        <f t="shared" si="385"/>
        <v/>
      </c>
      <c r="AZ823" s="10" t="str">
        <f t="shared" si="386"/>
        <v/>
      </c>
      <c r="BA823" s="10" t="str">
        <f t="shared" si="387"/>
        <v/>
      </c>
      <c r="BB823" s="10" t="str">
        <f t="shared" si="388"/>
        <v/>
      </c>
      <c r="BC823" s="10" t="str">
        <f t="shared" si="389"/>
        <v/>
      </c>
      <c r="BD823" s="10"/>
      <c r="BE823" s="10" t="str">
        <f t="shared" si="390"/>
        <v/>
      </c>
      <c r="BG823" s="10" t="b">
        <f t="shared" si="393"/>
        <v>1</v>
      </c>
      <c r="BH823" s="10" t="b">
        <f t="shared" si="391"/>
        <v>1</v>
      </c>
      <c r="BI823" s="10" t="b">
        <f t="shared" si="394"/>
        <v>0</v>
      </c>
      <c r="BJ823" s="10" t="b">
        <f t="shared" si="392"/>
        <v>0</v>
      </c>
    </row>
    <row r="824" spans="1:62" x14ac:dyDescent="0.35">
      <c r="A824" s="51"/>
      <c r="B824" s="28"/>
      <c r="C824" s="28" t="s">
        <v>4</v>
      </c>
      <c r="D824" s="28"/>
      <c r="E824" s="28" t="s">
        <v>4</v>
      </c>
      <c r="F824" s="28"/>
      <c r="G824" s="51" t="s">
        <v>4</v>
      </c>
      <c r="H824" s="28"/>
      <c r="I824" s="28" t="s">
        <v>4</v>
      </c>
      <c r="J824" s="28"/>
      <c r="K824" s="28" t="s">
        <v>4</v>
      </c>
      <c r="L824" s="28" t="s">
        <v>454</v>
      </c>
      <c r="M824" s="28"/>
      <c r="N824" s="28"/>
      <c r="O824" s="28" t="s">
        <v>4</v>
      </c>
      <c r="P824" s="51"/>
      <c r="Q824" s="28" t="s">
        <v>4</v>
      </c>
      <c r="R824" s="28"/>
      <c r="S824" s="28" t="s">
        <v>4</v>
      </c>
      <c r="T824" s="28"/>
      <c r="U824" s="28" t="s">
        <v>4</v>
      </c>
      <c r="V824" s="28"/>
      <c r="W824" s="28" t="s">
        <v>4</v>
      </c>
      <c r="X824" s="28"/>
      <c r="Y824" s="28" t="s">
        <v>4</v>
      </c>
      <c r="Z824" s="10" t="str">
        <f>IF(AND('Section 8'!$L$4=No,OR($BG824=FALSE,$BH824=FALSE)),Tab_NotReq,
IF(AND($A824="",$B824="",$D824="",$F824="",$H824="",$J824="",$P824="",$X824="",$AB824="",$AC824=""),"",
IF(COUNTIF($AB824:$BC824,Incomplete)&gt;=1,Incomplete_or_multiple_errors&amp;": "&amp;INDEX($AB$2:$BC$4,1,MATCH(Incomplete,$AB824:$BC824,0)),Complete)))</f>
        <v/>
      </c>
      <c r="AA824" s="27"/>
      <c r="AB824" s="10" t="str">
        <f t="shared" si="365"/>
        <v/>
      </c>
      <c r="AC824" s="10" t="str">
        <f>IF($AC$1=No,"",
IF(OR(BG824=FALSE,BH824=FALSE),"",
IF(AND(SUMPRODUCT(--(BI824:BI$1003=TRUE))=0,SUMPRODUCT(--(BJ824:BJ$1003=TRUE))=0),"",Incomplete)))</f>
        <v/>
      </c>
      <c r="AD824" s="10" t="str">
        <f t="shared" si="366"/>
        <v/>
      </c>
      <c r="AE824" s="10"/>
      <c r="AF824" s="10" t="str" cm="1">
        <f t="array" ref="AF824">IF(AF$1=No,"",IF(ISBLANK($A824)=TRUE,"",
IF(SUMPRODUCT(--('Section 11'!$C$4:$C$337=$A824))=0,Incomplete,Complete)))</f>
        <v/>
      </c>
      <c r="AG824" s="10" t="str">
        <f t="shared" si="367"/>
        <v/>
      </c>
      <c r="AH824" s="10" t="str">
        <f t="shared" si="368"/>
        <v/>
      </c>
      <c r="AI824" s="10" t="str">
        <f t="shared" si="369"/>
        <v/>
      </c>
      <c r="AJ824" s="10" t="str">
        <f t="shared" si="370"/>
        <v/>
      </c>
      <c r="AK824" s="10" t="str">
        <f t="shared" si="371"/>
        <v/>
      </c>
      <c r="AL824" s="10" t="str">
        <f t="shared" si="372"/>
        <v/>
      </c>
      <c r="AM824" s="10" t="str">
        <f t="shared" si="373"/>
        <v/>
      </c>
      <c r="AN824" s="10" t="str">
        <f t="shared" si="374"/>
        <v/>
      </c>
      <c r="AO824" s="10" t="str">
        <f t="shared" si="375"/>
        <v/>
      </c>
      <c r="AP824" s="10" t="str">
        <f t="shared" si="376"/>
        <v/>
      </c>
      <c r="AQ824" s="10" t="str">
        <f t="shared" si="377"/>
        <v/>
      </c>
      <c r="AR824" s="10" t="str">
        <f t="shared" si="378"/>
        <v/>
      </c>
      <c r="AS824" s="10" t="str">
        <f t="shared" si="379"/>
        <v/>
      </c>
      <c r="AT824" s="10" t="str">
        <f t="shared" si="380"/>
        <v/>
      </c>
      <c r="AU824" s="10" t="str">
        <f t="shared" si="381"/>
        <v/>
      </c>
      <c r="AV824" s="10" t="str">
        <f t="shared" si="382"/>
        <v/>
      </c>
      <c r="AW824" s="10" t="str">
        <f t="shared" si="383"/>
        <v/>
      </c>
      <c r="AX824" s="10" t="str">
        <f t="shared" si="384"/>
        <v/>
      </c>
      <c r="AY824" s="10" t="str">
        <f t="shared" si="385"/>
        <v/>
      </c>
      <c r="AZ824" s="10" t="str">
        <f t="shared" si="386"/>
        <v/>
      </c>
      <c r="BA824" s="10" t="str">
        <f t="shared" si="387"/>
        <v/>
      </c>
      <c r="BB824" s="10" t="str">
        <f t="shared" si="388"/>
        <v/>
      </c>
      <c r="BC824" s="10" t="str">
        <f t="shared" si="389"/>
        <v/>
      </c>
      <c r="BD824" s="10"/>
      <c r="BE824" s="10" t="str">
        <f t="shared" si="390"/>
        <v/>
      </c>
      <c r="BG824" s="10" t="b">
        <f t="shared" si="393"/>
        <v>1</v>
      </c>
      <c r="BH824" s="10" t="b">
        <f t="shared" si="391"/>
        <v>1</v>
      </c>
      <c r="BI824" s="10" t="b">
        <f t="shared" si="394"/>
        <v>0</v>
      </c>
      <c r="BJ824" s="10" t="b">
        <f t="shared" si="392"/>
        <v>0</v>
      </c>
    </row>
    <row r="825" spans="1:62" x14ac:dyDescent="0.35">
      <c r="A825" s="51"/>
      <c r="B825" s="28"/>
      <c r="C825" s="28" t="s">
        <v>4</v>
      </c>
      <c r="D825" s="28"/>
      <c r="E825" s="28" t="s">
        <v>4</v>
      </c>
      <c r="F825" s="28"/>
      <c r="G825" s="51" t="s">
        <v>4</v>
      </c>
      <c r="H825" s="28"/>
      <c r="I825" s="28" t="s">
        <v>4</v>
      </c>
      <c r="J825" s="28"/>
      <c r="K825" s="28" t="s">
        <v>4</v>
      </c>
      <c r="L825" s="28" t="s">
        <v>454</v>
      </c>
      <c r="M825" s="28"/>
      <c r="N825" s="28"/>
      <c r="O825" s="28" t="s">
        <v>4</v>
      </c>
      <c r="P825" s="51"/>
      <c r="Q825" s="28" t="s">
        <v>4</v>
      </c>
      <c r="R825" s="28"/>
      <c r="S825" s="28" t="s">
        <v>4</v>
      </c>
      <c r="T825" s="28"/>
      <c r="U825" s="28" t="s">
        <v>4</v>
      </c>
      <c r="V825" s="28"/>
      <c r="W825" s="28" t="s">
        <v>4</v>
      </c>
      <c r="X825" s="28"/>
      <c r="Y825" s="28" t="s">
        <v>4</v>
      </c>
      <c r="Z825" s="10" t="str">
        <f>IF(AND('Section 8'!$L$4=No,OR($BG825=FALSE,$BH825=FALSE)),Tab_NotReq,
IF(AND($A825="",$B825="",$D825="",$F825="",$H825="",$J825="",$P825="",$X825="",$AB825="",$AC825=""),"",
IF(COUNTIF($AB825:$BC825,Incomplete)&gt;=1,Incomplete_or_multiple_errors&amp;": "&amp;INDEX($AB$2:$BC$4,1,MATCH(Incomplete,$AB825:$BC825,0)),Complete)))</f>
        <v/>
      </c>
      <c r="AA825" s="27"/>
      <c r="AB825" s="10" t="str">
        <f t="shared" si="365"/>
        <v/>
      </c>
      <c r="AC825" s="10" t="str">
        <f>IF($AC$1=No,"",
IF(OR(BG825=FALSE,BH825=FALSE),"",
IF(AND(SUMPRODUCT(--(BI825:BI$1003=TRUE))=0,SUMPRODUCT(--(BJ825:BJ$1003=TRUE))=0),"",Incomplete)))</f>
        <v/>
      </c>
      <c r="AD825" s="10" t="str">
        <f t="shared" si="366"/>
        <v/>
      </c>
      <c r="AE825" s="10"/>
      <c r="AF825" s="10" t="str" cm="1">
        <f t="array" ref="AF825">IF(AF$1=No,"",IF(ISBLANK($A825)=TRUE,"",
IF(SUMPRODUCT(--('Section 11'!$C$4:$C$337=$A825))=0,Incomplete,Complete)))</f>
        <v/>
      </c>
      <c r="AG825" s="10" t="str">
        <f t="shared" si="367"/>
        <v/>
      </c>
      <c r="AH825" s="10" t="str">
        <f t="shared" si="368"/>
        <v/>
      </c>
      <c r="AI825" s="10" t="str">
        <f t="shared" si="369"/>
        <v/>
      </c>
      <c r="AJ825" s="10" t="str">
        <f t="shared" si="370"/>
        <v/>
      </c>
      <c r="AK825" s="10" t="str">
        <f t="shared" si="371"/>
        <v/>
      </c>
      <c r="AL825" s="10" t="str">
        <f t="shared" si="372"/>
        <v/>
      </c>
      <c r="AM825" s="10" t="str">
        <f t="shared" si="373"/>
        <v/>
      </c>
      <c r="AN825" s="10" t="str">
        <f t="shared" si="374"/>
        <v/>
      </c>
      <c r="AO825" s="10" t="str">
        <f t="shared" si="375"/>
        <v/>
      </c>
      <c r="AP825" s="10" t="str">
        <f t="shared" si="376"/>
        <v/>
      </c>
      <c r="AQ825" s="10" t="str">
        <f t="shared" si="377"/>
        <v/>
      </c>
      <c r="AR825" s="10" t="str">
        <f t="shared" si="378"/>
        <v/>
      </c>
      <c r="AS825" s="10" t="str">
        <f t="shared" si="379"/>
        <v/>
      </c>
      <c r="AT825" s="10" t="str">
        <f t="shared" si="380"/>
        <v/>
      </c>
      <c r="AU825" s="10" t="str">
        <f t="shared" si="381"/>
        <v/>
      </c>
      <c r="AV825" s="10" t="str">
        <f t="shared" si="382"/>
        <v/>
      </c>
      <c r="AW825" s="10" t="str">
        <f t="shared" si="383"/>
        <v/>
      </c>
      <c r="AX825" s="10" t="str">
        <f t="shared" si="384"/>
        <v/>
      </c>
      <c r="AY825" s="10" t="str">
        <f t="shared" si="385"/>
        <v/>
      </c>
      <c r="AZ825" s="10" t="str">
        <f t="shared" si="386"/>
        <v/>
      </c>
      <c r="BA825" s="10" t="str">
        <f t="shared" si="387"/>
        <v/>
      </c>
      <c r="BB825" s="10" t="str">
        <f t="shared" si="388"/>
        <v/>
      </c>
      <c r="BC825" s="10" t="str">
        <f t="shared" si="389"/>
        <v/>
      </c>
      <c r="BD825" s="10"/>
      <c r="BE825" s="10" t="str">
        <f t="shared" si="390"/>
        <v/>
      </c>
      <c r="BG825" s="10" t="b">
        <f t="shared" si="393"/>
        <v>1</v>
      </c>
      <c r="BH825" s="10" t="b">
        <f t="shared" si="391"/>
        <v>1</v>
      </c>
      <c r="BI825" s="10" t="b">
        <f t="shared" si="394"/>
        <v>0</v>
      </c>
      <c r="BJ825" s="10" t="b">
        <f t="shared" si="392"/>
        <v>0</v>
      </c>
    </row>
    <row r="826" spans="1:62" x14ac:dyDescent="0.35">
      <c r="A826" s="51"/>
      <c r="B826" s="28"/>
      <c r="C826" s="28" t="s">
        <v>4</v>
      </c>
      <c r="D826" s="28"/>
      <c r="E826" s="28" t="s">
        <v>4</v>
      </c>
      <c r="F826" s="28"/>
      <c r="G826" s="51" t="s">
        <v>4</v>
      </c>
      <c r="H826" s="28"/>
      <c r="I826" s="28" t="s">
        <v>4</v>
      </c>
      <c r="J826" s="28"/>
      <c r="K826" s="28" t="s">
        <v>4</v>
      </c>
      <c r="L826" s="28" t="s">
        <v>454</v>
      </c>
      <c r="M826" s="28"/>
      <c r="N826" s="28"/>
      <c r="O826" s="28" t="s">
        <v>4</v>
      </c>
      <c r="P826" s="51"/>
      <c r="Q826" s="28" t="s">
        <v>4</v>
      </c>
      <c r="R826" s="28"/>
      <c r="S826" s="28" t="s">
        <v>4</v>
      </c>
      <c r="T826" s="28"/>
      <c r="U826" s="28" t="s">
        <v>4</v>
      </c>
      <c r="V826" s="28"/>
      <c r="W826" s="28" t="s">
        <v>4</v>
      </c>
      <c r="X826" s="28"/>
      <c r="Y826" s="28" t="s">
        <v>4</v>
      </c>
      <c r="Z826" s="10" t="str">
        <f>IF(AND('Section 8'!$L$4=No,OR($BG826=FALSE,$BH826=FALSE)),Tab_NotReq,
IF(AND($A826="",$B826="",$D826="",$F826="",$H826="",$J826="",$P826="",$X826="",$AB826="",$AC826=""),"",
IF(COUNTIF($AB826:$BC826,Incomplete)&gt;=1,Incomplete_or_multiple_errors&amp;": "&amp;INDEX($AB$2:$BC$4,1,MATCH(Incomplete,$AB826:$BC826,0)),Complete)))</f>
        <v/>
      </c>
      <c r="AA826" s="27"/>
      <c r="AB826" s="10" t="str">
        <f t="shared" si="365"/>
        <v/>
      </c>
      <c r="AC826" s="10" t="str">
        <f>IF($AC$1=No,"",
IF(OR(BG826=FALSE,BH826=FALSE),"",
IF(AND(SUMPRODUCT(--(BI826:BI$1003=TRUE))=0,SUMPRODUCT(--(BJ826:BJ$1003=TRUE))=0),"",Incomplete)))</f>
        <v/>
      </c>
      <c r="AD826" s="10" t="str">
        <f t="shared" si="366"/>
        <v/>
      </c>
      <c r="AE826" s="10"/>
      <c r="AF826" s="10" t="str" cm="1">
        <f t="array" ref="AF826">IF(AF$1=No,"",IF(ISBLANK($A826)=TRUE,"",
IF(SUMPRODUCT(--('Section 11'!$C$4:$C$337=$A826))=0,Incomplete,Complete)))</f>
        <v/>
      </c>
      <c r="AG826" s="10" t="str">
        <f t="shared" si="367"/>
        <v/>
      </c>
      <c r="AH826" s="10" t="str">
        <f t="shared" si="368"/>
        <v/>
      </c>
      <c r="AI826" s="10" t="str">
        <f t="shared" si="369"/>
        <v/>
      </c>
      <c r="AJ826" s="10" t="str">
        <f t="shared" si="370"/>
        <v/>
      </c>
      <c r="AK826" s="10" t="str">
        <f t="shared" si="371"/>
        <v/>
      </c>
      <c r="AL826" s="10" t="str">
        <f t="shared" si="372"/>
        <v/>
      </c>
      <c r="AM826" s="10" t="str">
        <f t="shared" si="373"/>
        <v/>
      </c>
      <c r="AN826" s="10" t="str">
        <f t="shared" si="374"/>
        <v/>
      </c>
      <c r="AO826" s="10" t="str">
        <f t="shared" si="375"/>
        <v/>
      </c>
      <c r="AP826" s="10" t="str">
        <f t="shared" si="376"/>
        <v/>
      </c>
      <c r="AQ826" s="10" t="str">
        <f t="shared" si="377"/>
        <v/>
      </c>
      <c r="AR826" s="10" t="str">
        <f t="shared" si="378"/>
        <v/>
      </c>
      <c r="AS826" s="10" t="str">
        <f t="shared" si="379"/>
        <v/>
      </c>
      <c r="AT826" s="10" t="str">
        <f t="shared" si="380"/>
        <v/>
      </c>
      <c r="AU826" s="10" t="str">
        <f t="shared" si="381"/>
        <v/>
      </c>
      <c r="AV826" s="10" t="str">
        <f t="shared" si="382"/>
        <v/>
      </c>
      <c r="AW826" s="10" t="str">
        <f t="shared" si="383"/>
        <v/>
      </c>
      <c r="AX826" s="10" t="str">
        <f t="shared" si="384"/>
        <v/>
      </c>
      <c r="AY826" s="10" t="str">
        <f t="shared" si="385"/>
        <v/>
      </c>
      <c r="AZ826" s="10" t="str">
        <f t="shared" si="386"/>
        <v/>
      </c>
      <c r="BA826" s="10" t="str">
        <f t="shared" si="387"/>
        <v/>
      </c>
      <c r="BB826" s="10" t="str">
        <f t="shared" si="388"/>
        <v/>
      </c>
      <c r="BC826" s="10" t="str">
        <f t="shared" si="389"/>
        <v/>
      </c>
      <c r="BD826" s="10"/>
      <c r="BE826" s="10" t="str">
        <f t="shared" si="390"/>
        <v/>
      </c>
      <c r="BG826" s="10" t="b">
        <f t="shared" si="393"/>
        <v>1</v>
      </c>
      <c r="BH826" s="10" t="b">
        <f t="shared" si="391"/>
        <v>1</v>
      </c>
      <c r="BI826" s="10" t="b">
        <f t="shared" si="394"/>
        <v>0</v>
      </c>
      <c r="BJ826" s="10" t="b">
        <f t="shared" si="392"/>
        <v>0</v>
      </c>
    </row>
    <row r="827" spans="1:62" x14ac:dyDescent="0.35">
      <c r="A827" s="51"/>
      <c r="B827" s="28"/>
      <c r="C827" s="28" t="s">
        <v>4</v>
      </c>
      <c r="D827" s="28"/>
      <c r="E827" s="28" t="s">
        <v>4</v>
      </c>
      <c r="F827" s="28"/>
      <c r="G827" s="51" t="s">
        <v>4</v>
      </c>
      <c r="H827" s="28"/>
      <c r="I827" s="28" t="s">
        <v>4</v>
      </c>
      <c r="J827" s="28"/>
      <c r="K827" s="28" t="s">
        <v>4</v>
      </c>
      <c r="L827" s="28" t="s">
        <v>454</v>
      </c>
      <c r="M827" s="28"/>
      <c r="N827" s="28"/>
      <c r="O827" s="28" t="s">
        <v>4</v>
      </c>
      <c r="P827" s="51"/>
      <c r="Q827" s="28" t="s">
        <v>4</v>
      </c>
      <c r="R827" s="28"/>
      <c r="S827" s="28" t="s">
        <v>4</v>
      </c>
      <c r="T827" s="28"/>
      <c r="U827" s="28" t="s">
        <v>4</v>
      </c>
      <c r="V827" s="28"/>
      <c r="W827" s="28" t="s">
        <v>4</v>
      </c>
      <c r="X827" s="28"/>
      <c r="Y827" s="28" t="s">
        <v>4</v>
      </c>
      <c r="Z827" s="10" t="str">
        <f>IF(AND('Section 8'!$L$4=No,OR($BG827=FALSE,$BH827=FALSE)),Tab_NotReq,
IF(AND($A827="",$B827="",$D827="",$F827="",$H827="",$J827="",$P827="",$X827="",$AB827="",$AC827=""),"",
IF(COUNTIF($AB827:$BC827,Incomplete)&gt;=1,Incomplete_or_multiple_errors&amp;": "&amp;INDEX($AB$2:$BC$4,1,MATCH(Incomplete,$AB827:$BC827,0)),Complete)))</f>
        <v/>
      </c>
      <c r="AA827" s="27"/>
      <c r="AB827" s="10" t="str">
        <f t="shared" si="365"/>
        <v/>
      </c>
      <c r="AC827" s="10" t="str">
        <f>IF($AC$1=No,"",
IF(OR(BG827=FALSE,BH827=FALSE),"",
IF(AND(SUMPRODUCT(--(BI827:BI$1003=TRUE))=0,SUMPRODUCT(--(BJ827:BJ$1003=TRUE))=0),"",Incomplete)))</f>
        <v/>
      </c>
      <c r="AD827" s="10" t="str">
        <f t="shared" si="366"/>
        <v/>
      </c>
      <c r="AE827" s="10"/>
      <c r="AF827" s="10" t="str" cm="1">
        <f t="array" ref="AF827">IF(AF$1=No,"",IF(ISBLANK($A827)=TRUE,"",
IF(SUMPRODUCT(--('Section 11'!$C$4:$C$337=$A827))=0,Incomplete,Complete)))</f>
        <v/>
      </c>
      <c r="AG827" s="10" t="str">
        <f t="shared" si="367"/>
        <v/>
      </c>
      <c r="AH827" s="10" t="str">
        <f t="shared" si="368"/>
        <v/>
      </c>
      <c r="AI827" s="10" t="str">
        <f t="shared" si="369"/>
        <v/>
      </c>
      <c r="AJ827" s="10" t="str">
        <f t="shared" si="370"/>
        <v/>
      </c>
      <c r="AK827" s="10" t="str">
        <f t="shared" si="371"/>
        <v/>
      </c>
      <c r="AL827" s="10" t="str">
        <f t="shared" si="372"/>
        <v/>
      </c>
      <c r="AM827" s="10" t="str">
        <f t="shared" si="373"/>
        <v/>
      </c>
      <c r="AN827" s="10" t="str">
        <f t="shared" si="374"/>
        <v/>
      </c>
      <c r="AO827" s="10" t="str">
        <f t="shared" si="375"/>
        <v/>
      </c>
      <c r="AP827" s="10" t="str">
        <f t="shared" si="376"/>
        <v/>
      </c>
      <c r="AQ827" s="10" t="str">
        <f t="shared" si="377"/>
        <v/>
      </c>
      <c r="AR827" s="10" t="str">
        <f t="shared" si="378"/>
        <v/>
      </c>
      <c r="AS827" s="10" t="str">
        <f t="shared" si="379"/>
        <v/>
      </c>
      <c r="AT827" s="10" t="str">
        <f t="shared" si="380"/>
        <v/>
      </c>
      <c r="AU827" s="10" t="str">
        <f t="shared" si="381"/>
        <v/>
      </c>
      <c r="AV827" s="10" t="str">
        <f t="shared" si="382"/>
        <v/>
      </c>
      <c r="AW827" s="10" t="str">
        <f t="shared" si="383"/>
        <v/>
      </c>
      <c r="AX827" s="10" t="str">
        <f t="shared" si="384"/>
        <v/>
      </c>
      <c r="AY827" s="10" t="str">
        <f t="shared" si="385"/>
        <v/>
      </c>
      <c r="AZ827" s="10" t="str">
        <f t="shared" si="386"/>
        <v/>
      </c>
      <c r="BA827" s="10" t="str">
        <f t="shared" si="387"/>
        <v/>
      </c>
      <c r="BB827" s="10" t="str">
        <f t="shared" si="388"/>
        <v/>
      </c>
      <c r="BC827" s="10" t="str">
        <f t="shared" si="389"/>
        <v/>
      </c>
      <c r="BD827" s="10"/>
      <c r="BE827" s="10" t="str">
        <f t="shared" si="390"/>
        <v/>
      </c>
      <c r="BG827" s="10" t="b">
        <f t="shared" si="393"/>
        <v>1</v>
      </c>
      <c r="BH827" s="10" t="b">
        <f t="shared" si="391"/>
        <v>1</v>
      </c>
      <c r="BI827" s="10" t="b">
        <f t="shared" si="394"/>
        <v>0</v>
      </c>
      <c r="BJ827" s="10" t="b">
        <f t="shared" si="392"/>
        <v>0</v>
      </c>
    </row>
    <row r="828" spans="1:62" x14ac:dyDescent="0.35">
      <c r="A828" s="51"/>
      <c r="B828" s="28"/>
      <c r="C828" s="28" t="s">
        <v>4</v>
      </c>
      <c r="D828" s="28"/>
      <c r="E828" s="28" t="s">
        <v>4</v>
      </c>
      <c r="F828" s="28"/>
      <c r="G828" s="51" t="s">
        <v>4</v>
      </c>
      <c r="H828" s="28"/>
      <c r="I828" s="28" t="s">
        <v>4</v>
      </c>
      <c r="J828" s="28"/>
      <c r="K828" s="28" t="s">
        <v>4</v>
      </c>
      <c r="L828" s="28" t="s">
        <v>454</v>
      </c>
      <c r="M828" s="28"/>
      <c r="N828" s="28"/>
      <c r="O828" s="28" t="s">
        <v>4</v>
      </c>
      <c r="P828" s="51"/>
      <c r="Q828" s="28" t="s">
        <v>4</v>
      </c>
      <c r="R828" s="28"/>
      <c r="S828" s="28" t="s">
        <v>4</v>
      </c>
      <c r="T828" s="28"/>
      <c r="U828" s="28" t="s">
        <v>4</v>
      </c>
      <c r="V828" s="28"/>
      <c r="W828" s="28" t="s">
        <v>4</v>
      </c>
      <c r="X828" s="28"/>
      <c r="Y828" s="28" t="s">
        <v>4</v>
      </c>
      <c r="Z828" s="10" t="str">
        <f>IF(AND('Section 8'!$L$4=No,OR($BG828=FALSE,$BH828=FALSE)),Tab_NotReq,
IF(AND($A828="",$B828="",$D828="",$F828="",$H828="",$J828="",$P828="",$X828="",$AB828="",$AC828=""),"",
IF(COUNTIF($AB828:$BC828,Incomplete)&gt;=1,Incomplete_or_multiple_errors&amp;": "&amp;INDEX($AB$2:$BC$4,1,MATCH(Incomplete,$AB828:$BC828,0)),Complete)))</f>
        <v/>
      </c>
      <c r="AA828" s="27"/>
      <c r="AB828" s="10" t="str">
        <f t="shared" si="365"/>
        <v/>
      </c>
      <c r="AC828" s="10" t="str">
        <f>IF($AC$1=No,"",
IF(OR(BG828=FALSE,BH828=FALSE),"",
IF(AND(SUMPRODUCT(--(BI828:BI$1003=TRUE))=0,SUMPRODUCT(--(BJ828:BJ$1003=TRUE))=0),"",Incomplete)))</f>
        <v/>
      </c>
      <c r="AD828" s="10" t="str">
        <f t="shared" si="366"/>
        <v/>
      </c>
      <c r="AE828" s="10"/>
      <c r="AF828" s="10" t="str" cm="1">
        <f t="array" ref="AF828">IF(AF$1=No,"",IF(ISBLANK($A828)=TRUE,"",
IF(SUMPRODUCT(--('Section 11'!$C$4:$C$337=$A828))=0,Incomplete,Complete)))</f>
        <v/>
      </c>
      <c r="AG828" s="10" t="str">
        <f t="shared" si="367"/>
        <v/>
      </c>
      <c r="AH828" s="10" t="str">
        <f t="shared" si="368"/>
        <v/>
      </c>
      <c r="AI828" s="10" t="str">
        <f t="shared" si="369"/>
        <v/>
      </c>
      <c r="AJ828" s="10" t="str">
        <f t="shared" si="370"/>
        <v/>
      </c>
      <c r="AK828" s="10" t="str">
        <f t="shared" si="371"/>
        <v/>
      </c>
      <c r="AL828" s="10" t="str">
        <f t="shared" si="372"/>
        <v/>
      </c>
      <c r="AM828" s="10" t="str">
        <f t="shared" si="373"/>
        <v/>
      </c>
      <c r="AN828" s="10" t="str">
        <f t="shared" si="374"/>
        <v/>
      </c>
      <c r="AO828" s="10" t="str">
        <f t="shared" si="375"/>
        <v/>
      </c>
      <c r="AP828" s="10" t="str">
        <f t="shared" si="376"/>
        <v/>
      </c>
      <c r="AQ828" s="10" t="str">
        <f t="shared" si="377"/>
        <v/>
      </c>
      <c r="AR828" s="10" t="str">
        <f t="shared" si="378"/>
        <v/>
      </c>
      <c r="AS828" s="10" t="str">
        <f t="shared" si="379"/>
        <v/>
      </c>
      <c r="AT828" s="10" t="str">
        <f t="shared" si="380"/>
        <v/>
      </c>
      <c r="AU828" s="10" t="str">
        <f t="shared" si="381"/>
        <v/>
      </c>
      <c r="AV828" s="10" t="str">
        <f t="shared" si="382"/>
        <v/>
      </c>
      <c r="AW828" s="10" t="str">
        <f t="shared" si="383"/>
        <v/>
      </c>
      <c r="AX828" s="10" t="str">
        <f t="shared" si="384"/>
        <v/>
      </c>
      <c r="AY828" s="10" t="str">
        <f t="shared" si="385"/>
        <v/>
      </c>
      <c r="AZ828" s="10" t="str">
        <f t="shared" si="386"/>
        <v/>
      </c>
      <c r="BA828" s="10" t="str">
        <f t="shared" si="387"/>
        <v/>
      </c>
      <c r="BB828" s="10" t="str">
        <f t="shared" si="388"/>
        <v/>
      </c>
      <c r="BC828" s="10" t="str">
        <f t="shared" si="389"/>
        <v/>
      </c>
      <c r="BD828" s="10"/>
      <c r="BE828" s="10" t="str">
        <f t="shared" si="390"/>
        <v/>
      </c>
      <c r="BG828" s="10" t="b">
        <f t="shared" si="393"/>
        <v>1</v>
      </c>
      <c r="BH828" s="10" t="b">
        <f t="shared" si="391"/>
        <v>1</v>
      </c>
      <c r="BI828" s="10" t="b">
        <f t="shared" si="394"/>
        <v>0</v>
      </c>
      <c r="BJ828" s="10" t="b">
        <f t="shared" si="392"/>
        <v>0</v>
      </c>
    </row>
    <row r="829" spans="1:62" x14ac:dyDescent="0.35">
      <c r="A829" s="51"/>
      <c r="B829" s="28"/>
      <c r="C829" s="28" t="s">
        <v>4</v>
      </c>
      <c r="D829" s="28"/>
      <c r="E829" s="28" t="s">
        <v>4</v>
      </c>
      <c r="F829" s="28"/>
      <c r="G829" s="51" t="s">
        <v>4</v>
      </c>
      <c r="H829" s="28"/>
      <c r="I829" s="28" t="s">
        <v>4</v>
      </c>
      <c r="J829" s="28"/>
      <c r="K829" s="28" t="s">
        <v>4</v>
      </c>
      <c r="L829" s="28" t="s">
        <v>454</v>
      </c>
      <c r="M829" s="28"/>
      <c r="N829" s="28"/>
      <c r="O829" s="28" t="s">
        <v>4</v>
      </c>
      <c r="P829" s="51"/>
      <c r="Q829" s="28" t="s">
        <v>4</v>
      </c>
      <c r="R829" s="28"/>
      <c r="S829" s="28" t="s">
        <v>4</v>
      </c>
      <c r="T829" s="28"/>
      <c r="U829" s="28" t="s">
        <v>4</v>
      </c>
      <c r="V829" s="28"/>
      <c r="W829" s="28" t="s">
        <v>4</v>
      </c>
      <c r="X829" s="28"/>
      <c r="Y829" s="28" t="s">
        <v>4</v>
      </c>
      <c r="Z829" s="10" t="str">
        <f>IF(AND('Section 8'!$L$4=No,OR($BG829=FALSE,$BH829=FALSE)),Tab_NotReq,
IF(AND($A829="",$B829="",$D829="",$F829="",$H829="",$J829="",$P829="",$X829="",$AB829="",$AC829=""),"",
IF(COUNTIF($AB829:$BC829,Incomplete)&gt;=1,Incomplete_or_multiple_errors&amp;": "&amp;INDEX($AB$2:$BC$4,1,MATCH(Incomplete,$AB829:$BC829,0)),Complete)))</f>
        <v/>
      </c>
      <c r="AA829" s="27"/>
      <c r="AB829" s="10" t="str">
        <f t="shared" si="365"/>
        <v/>
      </c>
      <c r="AC829" s="10" t="str">
        <f>IF($AC$1=No,"",
IF(OR(BG829=FALSE,BH829=FALSE),"",
IF(AND(SUMPRODUCT(--(BI829:BI$1003=TRUE))=0,SUMPRODUCT(--(BJ829:BJ$1003=TRUE))=0),"",Incomplete)))</f>
        <v/>
      </c>
      <c r="AD829" s="10" t="str">
        <f t="shared" si="366"/>
        <v/>
      </c>
      <c r="AE829" s="10"/>
      <c r="AF829" s="10" t="str" cm="1">
        <f t="array" ref="AF829">IF(AF$1=No,"",IF(ISBLANK($A829)=TRUE,"",
IF(SUMPRODUCT(--('Section 11'!$C$4:$C$337=$A829))=0,Incomplete,Complete)))</f>
        <v/>
      </c>
      <c r="AG829" s="10" t="str">
        <f t="shared" si="367"/>
        <v/>
      </c>
      <c r="AH829" s="10" t="str">
        <f t="shared" si="368"/>
        <v/>
      </c>
      <c r="AI829" s="10" t="str">
        <f t="shared" si="369"/>
        <v/>
      </c>
      <c r="AJ829" s="10" t="str">
        <f t="shared" si="370"/>
        <v/>
      </c>
      <c r="AK829" s="10" t="str">
        <f t="shared" si="371"/>
        <v/>
      </c>
      <c r="AL829" s="10" t="str">
        <f t="shared" si="372"/>
        <v/>
      </c>
      <c r="AM829" s="10" t="str">
        <f t="shared" si="373"/>
        <v/>
      </c>
      <c r="AN829" s="10" t="str">
        <f t="shared" si="374"/>
        <v/>
      </c>
      <c r="AO829" s="10" t="str">
        <f t="shared" si="375"/>
        <v/>
      </c>
      <c r="AP829" s="10" t="str">
        <f t="shared" si="376"/>
        <v/>
      </c>
      <c r="AQ829" s="10" t="str">
        <f t="shared" si="377"/>
        <v/>
      </c>
      <c r="AR829" s="10" t="str">
        <f t="shared" si="378"/>
        <v/>
      </c>
      <c r="AS829" s="10" t="str">
        <f t="shared" si="379"/>
        <v/>
      </c>
      <c r="AT829" s="10" t="str">
        <f t="shared" si="380"/>
        <v/>
      </c>
      <c r="AU829" s="10" t="str">
        <f t="shared" si="381"/>
        <v/>
      </c>
      <c r="AV829" s="10" t="str">
        <f t="shared" si="382"/>
        <v/>
      </c>
      <c r="AW829" s="10" t="str">
        <f t="shared" si="383"/>
        <v/>
      </c>
      <c r="AX829" s="10" t="str">
        <f t="shared" si="384"/>
        <v/>
      </c>
      <c r="AY829" s="10" t="str">
        <f t="shared" si="385"/>
        <v/>
      </c>
      <c r="AZ829" s="10" t="str">
        <f t="shared" si="386"/>
        <v/>
      </c>
      <c r="BA829" s="10" t="str">
        <f t="shared" si="387"/>
        <v/>
      </c>
      <c r="BB829" s="10" t="str">
        <f t="shared" si="388"/>
        <v/>
      </c>
      <c r="BC829" s="10" t="str">
        <f t="shared" si="389"/>
        <v/>
      </c>
      <c r="BD829" s="10"/>
      <c r="BE829" s="10" t="str">
        <f t="shared" si="390"/>
        <v/>
      </c>
      <c r="BG829" s="10" t="b">
        <f t="shared" si="393"/>
        <v>1</v>
      </c>
      <c r="BH829" s="10" t="b">
        <f t="shared" si="391"/>
        <v>1</v>
      </c>
      <c r="BI829" s="10" t="b">
        <f t="shared" si="394"/>
        <v>0</v>
      </c>
      <c r="BJ829" s="10" t="b">
        <f t="shared" si="392"/>
        <v>0</v>
      </c>
    </row>
    <row r="830" spans="1:62" x14ac:dyDescent="0.35">
      <c r="A830" s="51"/>
      <c r="B830" s="28"/>
      <c r="C830" s="28" t="s">
        <v>4</v>
      </c>
      <c r="D830" s="28"/>
      <c r="E830" s="28" t="s">
        <v>4</v>
      </c>
      <c r="F830" s="28"/>
      <c r="G830" s="51" t="s">
        <v>4</v>
      </c>
      <c r="H830" s="28"/>
      <c r="I830" s="28" t="s">
        <v>4</v>
      </c>
      <c r="J830" s="28"/>
      <c r="K830" s="28" t="s">
        <v>4</v>
      </c>
      <c r="L830" s="28" t="s">
        <v>454</v>
      </c>
      <c r="M830" s="28"/>
      <c r="N830" s="28"/>
      <c r="O830" s="28" t="s">
        <v>4</v>
      </c>
      <c r="P830" s="51"/>
      <c r="Q830" s="28" t="s">
        <v>4</v>
      </c>
      <c r="R830" s="28"/>
      <c r="S830" s="28" t="s">
        <v>4</v>
      </c>
      <c r="T830" s="28"/>
      <c r="U830" s="28" t="s">
        <v>4</v>
      </c>
      <c r="V830" s="28"/>
      <c r="W830" s="28" t="s">
        <v>4</v>
      </c>
      <c r="X830" s="28"/>
      <c r="Y830" s="28" t="s">
        <v>4</v>
      </c>
      <c r="Z830" s="10" t="str">
        <f>IF(AND('Section 8'!$L$4=No,OR($BG830=FALSE,$BH830=FALSE)),Tab_NotReq,
IF(AND($A830="",$B830="",$D830="",$F830="",$H830="",$J830="",$P830="",$X830="",$AB830="",$AC830=""),"",
IF(COUNTIF($AB830:$BC830,Incomplete)&gt;=1,Incomplete_or_multiple_errors&amp;": "&amp;INDEX($AB$2:$BC$4,1,MATCH(Incomplete,$AB830:$BC830,0)),Complete)))</f>
        <v/>
      </c>
      <c r="AA830" s="27"/>
      <c r="AB830" s="10" t="str">
        <f t="shared" si="365"/>
        <v/>
      </c>
      <c r="AC830" s="10" t="str">
        <f>IF($AC$1=No,"",
IF(OR(BG830=FALSE,BH830=FALSE),"",
IF(AND(SUMPRODUCT(--(BI830:BI$1003=TRUE))=0,SUMPRODUCT(--(BJ830:BJ$1003=TRUE))=0),"",Incomplete)))</f>
        <v/>
      </c>
      <c r="AD830" s="10" t="str">
        <f t="shared" si="366"/>
        <v/>
      </c>
      <c r="AE830" s="10"/>
      <c r="AF830" s="10" t="str" cm="1">
        <f t="array" ref="AF830">IF(AF$1=No,"",IF(ISBLANK($A830)=TRUE,"",
IF(SUMPRODUCT(--('Section 11'!$C$4:$C$337=$A830))=0,Incomplete,Complete)))</f>
        <v/>
      </c>
      <c r="AG830" s="10" t="str">
        <f t="shared" si="367"/>
        <v/>
      </c>
      <c r="AH830" s="10" t="str">
        <f t="shared" si="368"/>
        <v/>
      </c>
      <c r="AI830" s="10" t="str">
        <f t="shared" si="369"/>
        <v/>
      </c>
      <c r="AJ830" s="10" t="str">
        <f t="shared" si="370"/>
        <v/>
      </c>
      <c r="AK830" s="10" t="str">
        <f t="shared" si="371"/>
        <v/>
      </c>
      <c r="AL830" s="10" t="str">
        <f t="shared" si="372"/>
        <v/>
      </c>
      <c r="AM830" s="10" t="str">
        <f t="shared" si="373"/>
        <v/>
      </c>
      <c r="AN830" s="10" t="str">
        <f t="shared" si="374"/>
        <v/>
      </c>
      <c r="AO830" s="10" t="str">
        <f t="shared" si="375"/>
        <v/>
      </c>
      <c r="AP830" s="10" t="str">
        <f t="shared" si="376"/>
        <v/>
      </c>
      <c r="AQ830" s="10" t="str">
        <f t="shared" si="377"/>
        <v/>
      </c>
      <c r="AR830" s="10" t="str">
        <f t="shared" si="378"/>
        <v/>
      </c>
      <c r="AS830" s="10" t="str">
        <f t="shared" si="379"/>
        <v/>
      </c>
      <c r="AT830" s="10" t="str">
        <f t="shared" si="380"/>
        <v/>
      </c>
      <c r="AU830" s="10" t="str">
        <f t="shared" si="381"/>
        <v/>
      </c>
      <c r="AV830" s="10" t="str">
        <f t="shared" si="382"/>
        <v/>
      </c>
      <c r="AW830" s="10" t="str">
        <f t="shared" si="383"/>
        <v/>
      </c>
      <c r="AX830" s="10" t="str">
        <f t="shared" si="384"/>
        <v/>
      </c>
      <c r="AY830" s="10" t="str">
        <f t="shared" si="385"/>
        <v/>
      </c>
      <c r="AZ830" s="10" t="str">
        <f t="shared" si="386"/>
        <v/>
      </c>
      <c r="BA830" s="10" t="str">
        <f t="shared" si="387"/>
        <v/>
      </c>
      <c r="BB830" s="10" t="str">
        <f t="shared" si="388"/>
        <v/>
      </c>
      <c r="BC830" s="10" t="str">
        <f t="shared" si="389"/>
        <v/>
      </c>
      <c r="BD830" s="10"/>
      <c r="BE830" s="10" t="str">
        <f t="shared" si="390"/>
        <v/>
      </c>
      <c r="BG830" s="10" t="b">
        <f t="shared" si="393"/>
        <v>1</v>
      </c>
      <c r="BH830" s="10" t="b">
        <f t="shared" si="391"/>
        <v>1</v>
      </c>
      <c r="BI830" s="10" t="b">
        <f t="shared" si="394"/>
        <v>0</v>
      </c>
      <c r="BJ830" s="10" t="b">
        <f t="shared" si="392"/>
        <v>0</v>
      </c>
    </row>
    <row r="831" spans="1:62" x14ac:dyDescent="0.35">
      <c r="A831" s="51"/>
      <c r="B831" s="28"/>
      <c r="C831" s="28" t="s">
        <v>4</v>
      </c>
      <c r="D831" s="28"/>
      <c r="E831" s="28" t="s">
        <v>4</v>
      </c>
      <c r="F831" s="28"/>
      <c r="G831" s="51" t="s">
        <v>4</v>
      </c>
      <c r="H831" s="28"/>
      <c r="I831" s="28" t="s">
        <v>4</v>
      </c>
      <c r="J831" s="28"/>
      <c r="K831" s="28" t="s">
        <v>4</v>
      </c>
      <c r="L831" s="28" t="s">
        <v>454</v>
      </c>
      <c r="M831" s="28"/>
      <c r="N831" s="28"/>
      <c r="O831" s="28" t="s">
        <v>4</v>
      </c>
      <c r="P831" s="51"/>
      <c r="Q831" s="28" t="s">
        <v>4</v>
      </c>
      <c r="R831" s="28"/>
      <c r="S831" s="28" t="s">
        <v>4</v>
      </c>
      <c r="T831" s="28"/>
      <c r="U831" s="28" t="s">
        <v>4</v>
      </c>
      <c r="V831" s="28"/>
      <c r="W831" s="28" t="s">
        <v>4</v>
      </c>
      <c r="X831" s="28"/>
      <c r="Y831" s="28" t="s">
        <v>4</v>
      </c>
      <c r="Z831" s="10" t="str">
        <f>IF(AND('Section 8'!$L$4=No,OR($BG831=FALSE,$BH831=FALSE)),Tab_NotReq,
IF(AND($A831="",$B831="",$D831="",$F831="",$H831="",$J831="",$P831="",$X831="",$AB831="",$AC831=""),"",
IF(COUNTIF($AB831:$BC831,Incomplete)&gt;=1,Incomplete_or_multiple_errors&amp;": "&amp;INDEX($AB$2:$BC$4,1,MATCH(Incomplete,$AB831:$BC831,0)),Complete)))</f>
        <v/>
      </c>
      <c r="AA831" s="27"/>
      <c r="AB831" s="10" t="str">
        <f t="shared" si="365"/>
        <v/>
      </c>
      <c r="AC831" s="10" t="str">
        <f>IF($AC$1=No,"",
IF(OR(BG831=FALSE,BH831=FALSE),"",
IF(AND(SUMPRODUCT(--(BI831:BI$1003=TRUE))=0,SUMPRODUCT(--(BJ831:BJ$1003=TRUE))=0),"",Incomplete)))</f>
        <v/>
      </c>
      <c r="AD831" s="10" t="str">
        <f t="shared" si="366"/>
        <v/>
      </c>
      <c r="AE831" s="10"/>
      <c r="AF831" s="10" t="str" cm="1">
        <f t="array" ref="AF831">IF(AF$1=No,"",IF(ISBLANK($A831)=TRUE,"",
IF(SUMPRODUCT(--('Section 11'!$C$4:$C$337=$A831))=0,Incomplete,Complete)))</f>
        <v/>
      </c>
      <c r="AG831" s="10" t="str">
        <f t="shared" si="367"/>
        <v/>
      </c>
      <c r="AH831" s="10" t="str">
        <f t="shared" si="368"/>
        <v/>
      </c>
      <c r="AI831" s="10" t="str">
        <f t="shared" si="369"/>
        <v/>
      </c>
      <c r="AJ831" s="10" t="str">
        <f t="shared" si="370"/>
        <v/>
      </c>
      <c r="AK831" s="10" t="str">
        <f t="shared" si="371"/>
        <v/>
      </c>
      <c r="AL831" s="10" t="str">
        <f t="shared" si="372"/>
        <v/>
      </c>
      <c r="AM831" s="10" t="str">
        <f t="shared" si="373"/>
        <v/>
      </c>
      <c r="AN831" s="10" t="str">
        <f t="shared" si="374"/>
        <v/>
      </c>
      <c r="AO831" s="10" t="str">
        <f t="shared" si="375"/>
        <v/>
      </c>
      <c r="AP831" s="10" t="str">
        <f t="shared" si="376"/>
        <v/>
      </c>
      <c r="AQ831" s="10" t="str">
        <f t="shared" si="377"/>
        <v/>
      </c>
      <c r="AR831" s="10" t="str">
        <f t="shared" si="378"/>
        <v/>
      </c>
      <c r="AS831" s="10" t="str">
        <f t="shared" si="379"/>
        <v/>
      </c>
      <c r="AT831" s="10" t="str">
        <f t="shared" si="380"/>
        <v/>
      </c>
      <c r="AU831" s="10" t="str">
        <f t="shared" si="381"/>
        <v/>
      </c>
      <c r="AV831" s="10" t="str">
        <f t="shared" si="382"/>
        <v/>
      </c>
      <c r="AW831" s="10" t="str">
        <f t="shared" si="383"/>
        <v/>
      </c>
      <c r="AX831" s="10" t="str">
        <f t="shared" si="384"/>
        <v/>
      </c>
      <c r="AY831" s="10" t="str">
        <f t="shared" si="385"/>
        <v/>
      </c>
      <c r="AZ831" s="10" t="str">
        <f t="shared" si="386"/>
        <v/>
      </c>
      <c r="BA831" s="10" t="str">
        <f t="shared" si="387"/>
        <v/>
      </c>
      <c r="BB831" s="10" t="str">
        <f t="shared" si="388"/>
        <v/>
      </c>
      <c r="BC831" s="10" t="str">
        <f t="shared" si="389"/>
        <v/>
      </c>
      <c r="BD831" s="10"/>
      <c r="BE831" s="10" t="str">
        <f t="shared" si="390"/>
        <v/>
      </c>
      <c r="BG831" s="10" t="b">
        <f t="shared" si="393"/>
        <v>1</v>
      </c>
      <c r="BH831" s="10" t="b">
        <f t="shared" si="391"/>
        <v>1</v>
      </c>
      <c r="BI831" s="10" t="b">
        <f t="shared" si="394"/>
        <v>0</v>
      </c>
      <c r="BJ831" s="10" t="b">
        <f t="shared" si="392"/>
        <v>0</v>
      </c>
    </row>
    <row r="832" spans="1:62" x14ac:dyDescent="0.35">
      <c r="A832" s="51"/>
      <c r="B832" s="28"/>
      <c r="C832" s="28" t="s">
        <v>4</v>
      </c>
      <c r="D832" s="28"/>
      <c r="E832" s="28" t="s">
        <v>4</v>
      </c>
      <c r="F832" s="28"/>
      <c r="G832" s="51" t="s">
        <v>4</v>
      </c>
      <c r="H832" s="28"/>
      <c r="I832" s="28" t="s">
        <v>4</v>
      </c>
      <c r="J832" s="28"/>
      <c r="K832" s="28" t="s">
        <v>4</v>
      </c>
      <c r="L832" s="28" t="s">
        <v>454</v>
      </c>
      <c r="M832" s="28"/>
      <c r="N832" s="28"/>
      <c r="O832" s="28" t="s">
        <v>4</v>
      </c>
      <c r="P832" s="51"/>
      <c r="Q832" s="28" t="s">
        <v>4</v>
      </c>
      <c r="R832" s="28"/>
      <c r="S832" s="28" t="s">
        <v>4</v>
      </c>
      <c r="T832" s="28"/>
      <c r="U832" s="28" t="s">
        <v>4</v>
      </c>
      <c r="V832" s="28"/>
      <c r="W832" s="28" t="s">
        <v>4</v>
      </c>
      <c r="X832" s="28"/>
      <c r="Y832" s="28" t="s">
        <v>4</v>
      </c>
      <c r="Z832" s="10" t="str">
        <f>IF(AND('Section 8'!$L$4=No,OR($BG832=FALSE,$BH832=FALSE)),Tab_NotReq,
IF(AND($A832="",$B832="",$D832="",$F832="",$H832="",$J832="",$P832="",$X832="",$AB832="",$AC832=""),"",
IF(COUNTIF($AB832:$BC832,Incomplete)&gt;=1,Incomplete_or_multiple_errors&amp;": "&amp;INDEX($AB$2:$BC$4,1,MATCH(Incomplete,$AB832:$BC832,0)),Complete)))</f>
        <v/>
      </c>
      <c r="AA832" s="27"/>
      <c r="AB832" s="10" t="str">
        <f t="shared" si="365"/>
        <v/>
      </c>
      <c r="AC832" s="10" t="str">
        <f>IF($AC$1=No,"",
IF(OR(BG832=FALSE,BH832=FALSE),"",
IF(AND(SUMPRODUCT(--(BI832:BI$1003=TRUE))=0,SUMPRODUCT(--(BJ832:BJ$1003=TRUE))=0),"",Incomplete)))</f>
        <v/>
      </c>
      <c r="AD832" s="10" t="str">
        <f t="shared" si="366"/>
        <v/>
      </c>
      <c r="AE832" s="10"/>
      <c r="AF832" s="10" t="str" cm="1">
        <f t="array" ref="AF832">IF(AF$1=No,"",IF(ISBLANK($A832)=TRUE,"",
IF(SUMPRODUCT(--('Section 11'!$C$4:$C$337=$A832))=0,Incomplete,Complete)))</f>
        <v/>
      </c>
      <c r="AG832" s="10" t="str">
        <f t="shared" si="367"/>
        <v/>
      </c>
      <c r="AH832" s="10" t="str">
        <f t="shared" si="368"/>
        <v/>
      </c>
      <c r="AI832" s="10" t="str">
        <f t="shared" si="369"/>
        <v/>
      </c>
      <c r="AJ832" s="10" t="str">
        <f t="shared" si="370"/>
        <v/>
      </c>
      <c r="AK832" s="10" t="str">
        <f t="shared" si="371"/>
        <v/>
      </c>
      <c r="AL832" s="10" t="str">
        <f t="shared" si="372"/>
        <v/>
      </c>
      <c r="AM832" s="10" t="str">
        <f t="shared" si="373"/>
        <v/>
      </c>
      <c r="AN832" s="10" t="str">
        <f t="shared" si="374"/>
        <v/>
      </c>
      <c r="AO832" s="10" t="str">
        <f t="shared" si="375"/>
        <v/>
      </c>
      <c r="AP832" s="10" t="str">
        <f t="shared" si="376"/>
        <v/>
      </c>
      <c r="AQ832" s="10" t="str">
        <f t="shared" si="377"/>
        <v/>
      </c>
      <c r="AR832" s="10" t="str">
        <f t="shared" si="378"/>
        <v/>
      </c>
      <c r="AS832" s="10" t="str">
        <f t="shared" si="379"/>
        <v/>
      </c>
      <c r="AT832" s="10" t="str">
        <f t="shared" si="380"/>
        <v/>
      </c>
      <c r="AU832" s="10" t="str">
        <f t="shared" si="381"/>
        <v/>
      </c>
      <c r="AV832" s="10" t="str">
        <f t="shared" si="382"/>
        <v/>
      </c>
      <c r="AW832" s="10" t="str">
        <f t="shared" si="383"/>
        <v/>
      </c>
      <c r="AX832" s="10" t="str">
        <f t="shared" si="384"/>
        <v/>
      </c>
      <c r="AY832" s="10" t="str">
        <f t="shared" si="385"/>
        <v/>
      </c>
      <c r="AZ832" s="10" t="str">
        <f t="shared" si="386"/>
        <v/>
      </c>
      <c r="BA832" s="10" t="str">
        <f t="shared" si="387"/>
        <v/>
      </c>
      <c r="BB832" s="10" t="str">
        <f t="shared" si="388"/>
        <v/>
      </c>
      <c r="BC832" s="10" t="str">
        <f t="shared" si="389"/>
        <v/>
      </c>
      <c r="BD832" s="10"/>
      <c r="BE832" s="10" t="str">
        <f t="shared" si="390"/>
        <v/>
      </c>
      <c r="BG832" s="10" t="b">
        <f t="shared" si="393"/>
        <v>1</v>
      </c>
      <c r="BH832" s="10" t="b">
        <f t="shared" si="391"/>
        <v>1</v>
      </c>
      <c r="BI832" s="10" t="b">
        <f t="shared" si="394"/>
        <v>0</v>
      </c>
      <c r="BJ832" s="10" t="b">
        <f t="shared" si="392"/>
        <v>0</v>
      </c>
    </row>
    <row r="833" spans="1:62" x14ac:dyDescent="0.35">
      <c r="A833" s="51"/>
      <c r="B833" s="28"/>
      <c r="C833" s="28" t="s">
        <v>4</v>
      </c>
      <c r="D833" s="28"/>
      <c r="E833" s="28" t="s">
        <v>4</v>
      </c>
      <c r="F833" s="28"/>
      <c r="G833" s="51" t="s">
        <v>4</v>
      </c>
      <c r="H833" s="28"/>
      <c r="I833" s="28" t="s">
        <v>4</v>
      </c>
      <c r="J833" s="28"/>
      <c r="K833" s="28" t="s">
        <v>4</v>
      </c>
      <c r="L833" s="28" t="s">
        <v>454</v>
      </c>
      <c r="M833" s="28"/>
      <c r="N833" s="28"/>
      <c r="O833" s="28" t="s">
        <v>4</v>
      </c>
      <c r="P833" s="51"/>
      <c r="Q833" s="28" t="s">
        <v>4</v>
      </c>
      <c r="R833" s="28"/>
      <c r="S833" s="28" t="s">
        <v>4</v>
      </c>
      <c r="T833" s="28"/>
      <c r="U833" s="28" t="s">
        <v>4</v>
      </c>
      <c r="V833" s="28"/>
      <c r="W833" s="28" t="s">
        <v>4</v>
      </c>
      <c r="X833" s="28"/>
      <c r="Y833" s="28" t="s">
        <v>4</v>
      </c>
      <c r="Z833" s="10" t="str">
        <f>IF(AND('Section 8'!$L$4=No,OR($BG833=FALSE,$BH833=FALSE)),Tab_NotReq,
IF(AND($A833="",$B833="",$D833="",$F833="",$H833="",$J833="",$P833="",$X833="",$AB833="",$AC833=""),"",
IF(COUNTIF($AB833:$BC833,Incomplete)&gt;=1,Incomplete_or_multiple_errors&amp;": "&amp;INDEX($AB$2:$BC$4,1,MATCH(Incomplete,$AB833:$BC833,0)),Complete)))</f>
        <v/>
      </c>
      <c r="AA833" s="27"/>
      <c r="AB833" s="10" t="str">
        <f t="shared" si="365"/>
        <v/>
      </c>
      <c r="AC833" s="10" t="str">
        <f>IF($AC$1=No,"",
IF(OR(BG833=FALSE,BH833=FALSE),"",
IF(AND(SUMPRODUCT(--(BI833:BI$1003=TRUE))=0,SUMPRODUCT(--(BJ833:BJ$1003=TRUE))=0),"",Incomplete)))</f>
        <v/>
      </c>
      <c r="AD833" s="10" t="str">
        <f t="shared" si="366"/>
        <v/>
      </c>
      <c r="AE833" s="10"/>
      <c r="AF833" s="10" t="str" cm="1">
        <f t="array" ref="AF833">IF(AF$1=No,"",IF(ISBLANK($A833)=TRUE,"",
IF(SUMPRODUCT(--('Section 11'!$C$4:$C$337=$A833))=0,Incomplete,Complete)))</f>
        <v/>
      </c>
      <c r="AG833" s="10" t="str">
        <f t="shared" si="367"/>
        <v/>
      </c>
      <c r="AH833" s="10" t="str">
        <f t="shared" si="368"/>
        <v/>
      </c>
      <c r="AI833" s="10" t="str">
        <f t="shared" si="369"/>
        <v/>
      </c>
      <c r="AJ833" s="10" t="str">
        <f t="shared" si="370"/>
        <v/>
      </c>
      <c r="AK833" s="10" t="str">
        <f t="shared" si="371"/>
        <v/>
      </c>
      <c r="AL833" s="10" t="str">
        <f t="shared" si="372"/>
        <v/>
      </c>
      <c r="AM833" s="10" t="str">
        <f t="shared" si="373"/>
        <v/>
      </c>
      <c r="AN833" s="10" t="str">
        <f t="shared" si="374"/>
        <v/>
      </c>
      <c r="AO833" s="10" t="str">
        <f t="shared" si="375"/>
        <v/>
      </c>
      <c r="AP833" s="10" t="str">
        <f t="shared" si="376"/>
        <v/>
      </c>
      <c r="AQ833" s="10" t="str">
        <f t="shared" si="377"/>
        <v/>
      </c>
      <c r="AR833" s="10" t="str">
        <f t="shared" si="378"/>
        <v/>
      </c>
      <c r="AS833" s="10" t="str">
        <f t="shared" si="379"/>
        <v/>
      </c>
      <c r="AT833" s="10" t="str">
        <f t="shared" si="380"/>
        <v/>
      </c>
      <c r="AU833" s="10" t="str">
        <f t="shared" si="381"/>
        <v/>
      </c>
      <c r="AV833" s="10" t="str">
        <f t="shared" si="382"/>
        <v/>
      </c>
      <c r="AW833" s="10" t="str">
        <f t="shared" si="383"/>
        <v/>
      </c>
      <c r="AX833" s="10" t="str">
        <f t="shared" si="384"/>
        <v/>
      </c>
      <c r="AY833" s="10" t="str">
        <f t="shared" si="385"/>
        <v/>
      </c>
      <c r="AZ833" s="10" t="str">
        <f t="shared" si="386"/>
        <v/>
      </c>
      <c r="BA833" s="10" t="str">
        <f t="shared" si="387"/>
        <v/>
      </c>
      <c r="BB833" s="10" t="str">
        <f t="shared" si="388"/>
        <v/>
      </c>
      <c r="BC833" s="10" t="str">
        <f t="shared" si="389"/>
        <v/>
      </c>
      <c r="BD833" s="10"/>
      <c r="BE833" s="10" t="str">
        <f t="shared" si="390"/>
        <v/>
      </c>
      <c r="BG833" s="10" t="b">
        <f t="shared" si="393"/>
        <v>1</v>
      </c>
      <c r="BH833" s="10" t="b">
        <f t="shared" si="391"/>
        <v>1</v>
      </c>
      <c r="BI833" s="10" t="b">
        <f t="shared" si="394"/>
        <v>0</v>
      </c>
      <c r="BJ833" s="10" t="b">
        <f t="shared" si="392"/>
        <v>0</v>
      </c>
    </row>
    <row r="834" spans="1:62" x14ac:dyDescent="0.35">
      <c r="A834" s="51"/>
      <c r="B834" s="28"/>
      <c r="C834" s="28" t="s">
        <v>4</v>
      </c>
      <c r="D834" s="28"/>
      <c r="E834" s="28" t="s">
        <v>4</v>
      </c>
      <c r="F834" s="28"/>
      <c r="G834" s="51" t="s">
        <v>4</v>
      </c>
      <c r="H834" s="28"/>
      <c r="I834" s="28" t="s">
        <v>4</v>
      </c>
      <c r="J834" s="28"/>
      <c r="K834" s="28" t="s">
        <v>4</v>
      </c>
      <c r="L834" s="28" t="s">
        <v>454</v>
      </c>
      <c r="M834" s="28"/>
      <c r="N834" s="28"/>
      <c r="O834" s="28" t="s">
        <v>4</v>
      </c>
      <c r="P834" s="51"/>
      <c r="Q834" s="28" t="s">
        <v>4</v>
      </c>
      <c r="R834" s="28"/>
      <c r="S834" s="28" t="s">
        <v>4</v>
      </c>
      <c r="T834" s="28"/>
      <c r="U834" s="28" t="s">
        <v>4</v>
      </c>
      <c r="V834" s="28"/>
      <c r="W834" s="28" t="s">
        <v>4</v>
      </c>
      <c r="X834" s="28"/>
      <c r="Y834" s="28" t="s">
        <v>4</v>
      </c>
      <c r="Z834" s="10" t="str">
        <f>IF(AND('Section 8'!$L$4=No,OR($BG834=FALSE,$BH834=FALSE)),Tab_NotReq,
IF(AND($A834="",$B834="",$D834="",$F834="",$H834="",$J834="",$P834="",$X834="",$AB834="",$AC834=""),"",
IF(COUNTIF($AB834:$BC834,Incomplete)&gt;=1,Incomplete_or_multiple_errors&amp;": "&amp;INDEX($AB$2:$BC$4,1,MATCH(Incomplete,$AB834:$BC834,0)),Complete)))</f>
        <v/>
      </c>
      <c r="AA834" s="27"/>
      <c r="AB834" s="10" t="str">
        <f t="shared" si="365"/>
        <v/>
      </c>
      <c r="AC834" s="10" t="str">
        <f>IF($AC$1=No,"",
IF(OR(BG834=FALSE,BH834=FALSE),"",
IF(AND(SUMPRODUCT(--(BI834:BI$1003=TRUE))=0,SUMPRODUCT(--(BJ834:BJ$1003=TRUE))=0),"",Incomplete)))</f>
        <v/>
      </c>
      <c r="AD834" s="10" t="str">
        <f t="shared" si="366"/>
        <v/>
      </c>
      <c r="AE834" s="10"/>
      <c r="AF834" s="10" t="str" cm="1">
        <f t="array" ref="AF834">IF(AF$1=No,"",IF(ISBLANK($A834)=TRUE,"",
IF(SUMPRODUCT(--('Section 11'!$C$4:$C$337=$A834))=0,Incomplete,Complete)))</f>
        <v/>
      </c>
      <c r="AG834" s="10" t="str">
        <f t="shared" si="367"/>
        <v/>
      </c>
      <c r="AH834" s="10" t="str">
        <f t="shared" si="368"/>
        <v/>
      </c>
      <c r="AI834" s="10" t="str">
        <f t="shared" si="369"/>
        <v/>
      </c>
      <c r="AJ834" s="10" t="str">
        <f t="shared" si="370"/>
        <v/>
      </c>
      <c r="AK834" s="10" t="str">
        <f t="shared" si="371"/>
        <v/>
      </c>
      <c r="AL834" s="10" t="str">
        <f t="shared" si="372"/>
        <v/>
      </c>
      <c r="AM834" s="10" t="str">
        <f t="shared" si="373"/>
        <v/>
      </c>
      <c r="AN834" s="10" t="str">
        <f t="shared" si="374"/>
        <v/>
      </c>
      <c r="AO834" s="10" t="str">
        <f t="shared" si="375"/>
        <v/>
      </c>
      <c r="AP834" s="10" t="str">
        <f t="shared" si="376"/>
        <v/>
      </c>
      <c r="AQ834" s="10" t="str">
        <f t="shared" si="377"/>
        <v/>
      </c>
      <c r="AR834" s="10" t="str">
        <f t="shared" si="378"/>
        <v/>
      </c>
      <c r="AS834" s="10" t="str">
        <f t="shared" si="379"/>
        <v/>
      </c>
      <c r="AT834" s="10" t="str">
        <f t="shared" si="380"/>
        <v/>
      </c>
      <c r="AU834" s="10" t="str">
        <f t="shared" si="381"/>
        <v/>
      </c>
      <c r="AV834" s="10" t="str">
        <f t="shared" si="382"/>
        <v/>
      </c>
      <c r="AW834" s="10" t="str">
        <f t="shared" si="383"/>
        <v/>
      </c>
      <c r="AX834" s="10" t="str">
        <f t="shared" si="384"/>
        <v/>
      </c>
      <c r="AY834" s="10" t="str">
        <f t="shared" si="385"/>
        <v/>
      </c>
      <c r="AZ834" s="10" t="str">
        <f t="shared" si="386"/>
        <v/>
      </c>
      <c r="BA834" s="10" t="str">
        <f t="shared" si="387"/>
        <v/>
      </c>
      <c r="BB834" s="10" t="str">
        <f t="shared" si="388"/>
        <v/>
      </c>
      <c r="BC834" s="10" t="str">
        <f t="shared" si="389"/>
        <v/>
      </c>
      <c r="BD834" s="10"/>
      <c r="BE834" s="10" t="str">
        <f t="shared" si="390"/>
        <v/>
      </c>
      <c r="BG834" s="10" t="b">
        <f t="shared" si="393"/>
        <v>1</v>
      </c>
      <c r="BH834" s="10" t="b">
        <f t="shared" si="391"/>
        <v>1</v>
      </c>
      <c r="BI834" s="10" t="b">
        <f t="shared" si="394"/>
        <v>0</v>
      </c>
      <c r="BJ834" s="10" t="b">
        <f t="shared" si="392"/>
        <v>0</v>
      </c>
    </row>
    <row r="835" spans="1:62" x14ac:dyDescent="0.35">
      <c r="A835" s="51"/>
      <c r="B835" s="28"/>
      <c r="C835" s="28" t="s">
        <v>4</v>
      </c>
      <c r="D835" s="28"/>
      <c r="E835" s="28" t="s">
        <v>4</v>
      </c>
      <c r="F835" s="28"/>
      <c r="G835" s="51" t="s">
        <v>4</v>
      </c>
      <c r="H835" s="28"/>
      <c r="I835" s="28" t="s">
        <v>4</v>
      </c>
      <c r="J835" s="28"/>
      <c r="K835" s="28" t="s">
        <v>4</v>
      </c>
      <c r="L835" s="28" t="s">
        <v>454</v>
      </c>
      <c r="M835" s="28"/>
      <c r="N835" s="28"/>
      <c r="O835" s="28" t="s">
        <v>4</v>
      </c>
      <c r="P835" s="51"/>
      <c r="Q835" s="28" t="s">
        <v>4</v>
      </c>
      <c r="R835" s="28"/>
      <c r="S835" s="28" t="s">
        <v>4</v>
      </c>
      <c r="T835" s="28"/>
      <c r="U835" s="28" t="s">
        <v>4</v>
      </c>
      <c r="V835" s="28"/>
      <c r="W835" s="28" t="s">
        <v>4</v>
      </c>
      <c r="X835" s="28"/>
      <c r="Y835" s="28" t="s">
        <v>4</v>
      </c>
      <c r="Z835" s="10" t="str">
        <f>IF(AND('Section 8'!$L$4=No,OR($BG835=FALSE,$BH835=FALSE)),Tab_NotReq,
IF(AND($A835="",$B835="",$D835="",$F835="",$H835="",$J835="",$P835="",$X835="",$AB835="",$AC835=""),"",
IF(COUNTIF($AB835:$BC835,Incomplete)&gt;=1,Incomplete_or_multiple_errors&amp;": "&amp;INDEX($AB$2:$BC$4,1,MATCH(Incomplete,$AB835:$BC835,0)),Complete)))</f>
        <v/>
      </c>
      <c r="AA835" s="27"/>
      <c r="AB835" s="10" t="str">
        <f t="shared" si="365"/>
        <v/>
      </c>
      <c r="AC835" s="10" t="str">
        <f>IF($AC$1=No,"",
IF(OR(BG835=FALSE,BH835=FALSE),"",
IF(AND(SUMPRODUCT(--(BI835:BI$1003=TRUE))=0,SUMPRODUCT(--(BJ835:BJ$1003=TRUE))=0),"",Incomplete)))</f>
        <v/>
      </c>
      <c r="AD835" s="10" t="str">
        <f t="shared" si="366"/>
        <v/>
      </c>
      <c r="AE835" s="10"/>
      <c r="AF835" s="10" t="str" cm="1">
        <f t="array" ref="AF835">IF(AF$1=No,"",IF(ISBLANK($A835)=TRUE,"",
IF(SUMPRODUCT(--('Section 11'!$C$4:$C$337=$A835))=0,Incomplete,Complete)))</f>
        <v/>
      </c>
      <c r="AG835" s="10" t="str">
        <f t="shared" si="367"/>
        <v/>
      </c>
      <c r="AH835" s="10" t="str">
        <f t="shared" si="368"/>
        <v/>
      </c>
      <c r="AI835" s="10" t="str">
        <f t="shared" si="369"/>
        <v/>
      </c>
      <c r="AJ835" s="10" t="str">
        <f t="shared" si="370"/>
        <v/>
      </c>
      <c r="AK835" s="10" t="str">
        <f t="shared" si="371"/>
        <v/>
      </c>
      <c r="AL835" s="10" t="str">
        <f t="shared" si="372"/>
        <v/>
      </c>
      <c r="AM835" s="10" t="str">
        <f t="shared" si="373"/>
        <v/>
      </c>
      <c r="AN835" s="10" t="str">
        <f t="shared" si="374"/>
        <v/>
      </c>
      <c r="AO835" s="10" t="str">
        <f t="shared" si="375"/>
        <v/>
      </c>
      <c r="AP835" s="10" t="str">
        <f t="shared" si="376"/>
        <v/>
      </c>
      <c r="AQ835" s="10" t="str">
        <f t="shared" si="377"/>
        <v/>
      </c>
      <c r="AR835" s="10" t="str">
        <f t="shared" si="378"/>
        <v/>
      </c>
      <c r="AS835" s="10" t="str">
        <f t="shared" si="379"/>
        <v/>
      </c>
      <c r="AT835" s="10" t="str">
        <f t="shared" si="380"/>
        <v/>
      </c>
      <c r="AU835" s="10" t="str">
        <f t="shared" si="381"/>
        <v/>
      </c>
      <c r="AV835" s="10" t="str">
        <f t="shared" si="382"/>
        <v/>
      </c>
      <c r="AW835" s="10" t="str">
        <f t="shared" si="383"/>
        <v/>
      </c>
      <c r="AX835" s="10" t="str">
        <f t="shared" si="384"/>
        <v/>
      </c>
      <c r="AY835" s="10" t="str">
        <f t="shared" si="385"/>
        <v/>
      </c>
      <c r="AZ835" s="10" t="str">
        <f t="shared" si="386"/>
        <v/>
      </c>
      <c r="BA835" s="10" t="str">
        <f t="shared" si="387"/>
        <v/>
      </c>
      <c r="BB835" s="10" t="str">
        <f t="shared" si="388"/>
        <v/>
      </c>
      <c r="BC835" s="10" t="str">
        <f t="shared" si="389"/>
        <v/>
      </c>
      <c r="BD835" s="10"/>
      <c r="BE835" s="10" t="str">
        <f t="shared" si="390"/>
        <v/>
      </c>
      <c r="BG835" s="10" t="b">
        <f t="shared" si="393"/>
        <v>1</v>
      </c>
      <c r="BH835" s="10" t="b">
        <f t="shared" si="391"/>
        <v>1</v>
      </c>
      <c r="BI835" s="10" t="b">
        <f t="shared" si="394"/>
        <v>0</v>
      </c>
      <c r="BJ835" s="10" t="b">
        <f t="shared" si="392"/>
        <v>0</v>
      </c>
    </row>
    <row r="836" spans="1:62" x14ac:dyDescent="0.35">
      <c r="A836" s="51"/>
      <c r="B836" s="28"/>
      <c r="C836" s="28" t="s">
        <v>4</v>
      </c>
      <c r="D836" s="28"/>
      <c r="E836" s="28" t="s">
        <v>4</v>
      </c>
      <c r="F836" s="28"/>
      <c r="G836" s="51" t="s">
        <v>4</v>
      </c>
      <c r="H836" s="28"/>
      <c r="I836" s="28" t="s">
        <v>4</v>
      </c>
      <c r="J836" s="28"/>
      <c r="K836" s="28" t="s">
        <v>4</v>
      </c>
      <c r="L836" s="28" t="s">
        <v>454</v>
      </c>
      <c r="M836" s="28"/>
      <c r="N836" s="28"/>
      <c r="O836" s="28" t="s">
        <v>4</v>
      </c>
      <c r="P836" s="51"/>
      <c r="Q836" s="28" t="s">
        <v>4</v>
      </c>
      <c r="R836" s="28"/>
      <c r="S836" s="28" t="s">
        <v>4</v>
      </c>
      <c r="T836" s="28"/>
      <c r="U836" s="28" t="s">
        <v>4</v>
      </c>
      <c r="V836" s="28"/>
      <c r="W836" s="28" t="s">
        <v>4</v>
      </c>
      <c r="X836" s="28"/>
      <c r="Y836" s="28" t="s">
        <v>4</v>
      </c>
      <c r="Z836" s="10" t="str">
        <f>IF(AND('Section 8'!$L$4=No,OR($BG836=FALSE,$BH836=FALSE)),Tab_NotReq,
IF(AND($A836="",$B836="",$D836="",$F836="",$H836="",$J836="",$P836="",$X836="",$AB836="",$AC836=""),"",
IF(COUNTIF($AB836:$BC836,Incomplete)&gt;=1,Incomplete_or_multiple_errors&amp;": "&amp;INDEX($AB$2:$BC$4,1,MATCH(Incomplete,$AB836:$BC836,0)),Complete)))</f>
        <v/>
      </c>
      <c r="AA836" s="27"/>
      <c r="AB836" s="10" t="str">
        <f t="shared" ref="AB836:AB899" si="395">IF(AB$1=No,"",
IF(AND(
$A836="", OR(BG836=FALSE,BH836=FALSE)),
Incomplete,""))</f>
        <v/>
      </c>
      <c r="AC836" s="10" t="str">
        <f>IF($AC$1=No,"",
IF(OR(BG836=FALSE,BH836=FALSE),"",
IF(AND(SUMPRODUCT(--(BI836:BI$1003=TRUE))=0,SUMPRODUCT(--(BJ836:BJ$1003=TRUE))=0),"",Incomplete)))</f>
        <v/>
      </c>
      <c r="AD836" s="10" t="str">
        <f t="shared" ref="AD836:AD899" si="396">IF(AD$1=No,"",IF($A836="", "",
IF(AND(L836=Not_reasonably_accessible, OR(M836&lt;&gt;"",N836&lt;&gt;"",AND(O836&lt;&gt;"",O836&lt;&gt;No))=TRUE)=TRUE, Incomplete, "")))</f>
        <v/>
      </c>
      <c r="AE836" s="10"/>
      <c r="AF836" s="10" t="str" cm="1">
        <f t="array" ref="AF836">IF(AF$1=No,"",IF(ISBLANK($A836)=TRUE,"",
IF(SUMPRODUCT(--('Section 11'!$C$4:$C$337=$A836))=0,Incomplete,Complete)))</f>
        <v/>
      </c>
      <c r="AG836" s="10" t="str">
        <f t="shared" ref="AG836:AG899" si="397">IF($AG$1=No,"",IF($A836="","",IF(B836="",Incomplete,IF(ISERROR(VLOOKUP(B836,APP_Codes,1,FALSE))=TRUE,Incomplete,Complete))))</f>
        <v/>
      </c>
      <c r="AH836" s="10" t="str">
        <f t="shared" ref="AH836:AH899" si="398">IF($AH$1=No,"",IF($A836="","",IF(C836="",Incomplete,IF(ISERROR(VLOOKUP(C836,YesNo_CBI,1,FALSE))=TRUE,Incomplete,Complete))))</f>
        <v/>
      </c>
      <c r="AI836" s="10" t="str">
        <f t="shared" ref="AI836:AI899" si="399">IF($AI$1=No,"",IF($A836="","",IF(D836="",Incomplete,IF(ISERROR(VLOOKUP(D836,SF_Codes,1,FALSE))=TRUE,Incomplete,Complete))))</f>
        <v/>
      </c>
      <c r="AJ836" s="10" t="str">
        <f t="shared" ref="AJ836:AJ899" si="400">IF($AJ$1=No,"",IF($A836="","",IF(E836="",Incomplete,IF(ISERROR(VLOOKUP(E836,YesNo_CBI,1,FALSE))=TRUE,Incomplete,Complete))))</f>
        <v/>
      </c>
      <c r="AK836" s="10" t="str">
        <f t="shared" ref="AK836:AK899" si="401">IF($AK$1=No,"",IF($A836="","",
IF(AND(F836="",OR(G836="",G836=No)),"",
IF(AND(F836="",OR(G836&lt;&gt;"",G836&lt;&gt;No)),Incomplete,
IF(AND(F836&lt;&gt;"",G836="")=TRUE,Incomplete,
IF(ISERROR(VLOOKUP(G836,YesNo_CBI,1,FALSE))=TRUE,
Incomplete,Complete))))))</f>
        <v/>
      </c>
      <c r="AL836" s="10" t="str">
        <f t="shared" ref="AL836:AL899" si="402">IF($AL$1=No,"",IF($A836="","",
IF(AND(H836="",OR(I836="",I836=No)),"",
IF(AND(H836="",OR(I836&lt;&gt;"",I836&lt;&gt;No)),Incomplete,
IF(AND(H836&lt;&gt;"",I836="")=TRUE,Incomplete,
IF(ISERROR(VLOOKUP(I836,YesNo_CBI,1,FALSE))=TRUE,
Incomplete,Complete))))))</f>
        <v/>
      </c>
      <c r="AM836" s="10" t="str">
        <f t="shared" ref="AM836:AM899" si="403">IF(AM$1=No, "", IF($A836="", "", IF($J836="", Incomplete, Complete)))</f>
        <v/>
      </c>
      <c r="AN836" s="10" t="str">
        <f t="shared" ref="AN836:AN899" si="404">IF(AN$1=No,"",IF($A836="","",IF(K836="",Incomplete,IF(ISERROR(VLOOKUP(K836,YesNo_CBI,1,FALSE))=TRUE,Incomplete,Complete))))</f>
        <v/>
      </c>
      <c r="AO836" s="10" t="str">
        <f t="shared" ref="AO836:AO899" si="405">IF($AO$1=No,"",IF($A836="","",IF(L836="",Incomplete,IF(ISERROR(VLOOKUP(L836,NRA,1,FALSE))=TRUE,Incomplete,Complete))))</f>
        <v/>
      </c>
      <c r="AP836" s="10" t="str">
        <f t="shared" ref="AP836:AP899" si="406">IF(AP$1=No,"",IF($A836="","",
IF(AD836=Incomplete, "",
IF(AND(L836=Not_reasonably_accessible,M836=""),"",
IF(AND(L836=Reasonably_accessible,OR(M836="",M836&lt;0,M836&gt;100)),Incomplete,
IF(LEN(M836)-LEN(INT(M836))&gt;5, Incomplete,
Complete))))))</f>
        <v/>
      </c>
      <c r="AQ836" s="10" t="str">
        <f t="shared" ref="AQ836:AQ899" si="407">IF(AQ$1=No,"",IF($A836="","",
IF(AD836=Incomplete,"",
IF(AND(L836=Not_reasonably_accessible,N836=""),"",
IF(AND(L836=Reasonably_accessible,OR(N836="",N836&lt;0,N836&gt;100,N836&lt;M836)),Incomplete,
IF(LEN(N836)-LEN(INT(N836))&gt;5,Incomplete,
Complete))))))</f>
        <v/>
      </c>
      <c r="AR836" s="10" t="str">
        <f t="shared" ref="AR836:AR899" si="408">IF(AR$1=No,"",IF($A836="","",
IF(AD836=Incomplete, "",IF(AND(L836=Not_reasonably_accessible,OR(O836=No,O836="")),"",
IF(AND(L836=Reasonably_accessible,O836=""),Incomplete,
IF(ISERROR(VLOOKUP(O836,YesNo_CBI,1,FALSE))=TRUE,Incomplete,
Complete))))))</f>
        <v/>
      </c>
      <c r="AS836" s="10" t="str">
        <f t="shared" ref="AS836:AS899" si="409">IF(AS$1=No,"",IF($A836="","",IF(P836="",Incomplete,IF(ISERROR(VLOOKUP(P836,Yes_No,1,FALSE))=TRUE,Incomplete,Complete))))</f>
        <v/>
      </c>
      <c r="AT836" s="10" t="str">
        <f t="shared" ref="AT836:AT899" si="410">IF(AT$1=No,"",IF($A836="","",IF(Q836="",Incomplete,IF(ISERROR(VLOOKUP(Q836,YesNo_CBI,1,FALSE))=TRUE,Incomplete,Complete))))</f>
        <v/>
      </c>
      <c r="AU836" s="10" t="str">
        <f t="shared" ref="AU836:AU899" si="411">IF(AU$1=No,"",IF($A836="","",
IF(R836="",Incomplete,
IF(ISERROR(VLOOKUP(R836,Yes_No,1,FALSE))=TRUE,Incomplete,Complete))))</f>
        <v/>
      </c>
      <c r="AV836" s="10" t="str">
        <f t="shared" ref="AV836:AV899" si="412">IF(AV$1=No,"",IF($A836="","",
IF(S836="",Incomplete,
IF(ISERROR(VLOOKUP(S836,YesNo_CBI,1,FALSE))=TRUE,Incomplete,Complete))))</f>
        <v/>
      </c>
      <c r="AW836" s="10" t="str">
        <f t="shared" ref="AW836:AW899" si="413">IF(AW$1=No,"",IF($A836="","",
IF(T836="",Incomplete,
IF(ISERROR(VLOOKUP(T836,Yes_No,1,FALSE))=TRUE,Incomplete,Complete))))</f>
        <v/>
      </c>
      <c r="AX836" s="10" t="str">
        <f t="shared" ref="AX836:AX899" si="414">IF(AX$1=No,"",IF($A836="","",
IF(U836="",Incomplete,
IF(ISERROR(VLOOKUP(U836,YesNo_CBI,1,FALSE))=TRUE,Incomplete,Complete))))</f>
        <v/>
      </c>
      <c r="AY836" s="10" t="str">
        <f t="shared" ref="AY836:AY899" si="415">IF(AY$1=No,"",IF($A836="","",
IF(V836="",Incomplete,
IF(ISERROR(VLOOKUP(V836,Yes_No,1,FALSE))=TRUE,Incomplete,Complete))))</f>
        <v/>
      </c>
      <c r="AZ836" s="10" t="str">
        <f t="shared" ref="AZ836:AZ899" si="416">IF(AZ$1=No,"",IF($A836="","",
IF(W836="",Incomplete,
IF(ISERROR(VLOOKUP(W836,YesNo_CBI,1,FALSE))=TRUE,Incomplete,Complete))))</f>
        <v/>
      </c>
      <c r="BA836" s="10" t="str">
        <f t="shared" ref="BA836:BA899" si="417">IF(BA$1=No,"",IF($A836="","",
IF(AND(X836="",Y836=""),"",
IF(AND(X836="",Y836&lt;&gt;""),Incomplete,
IF(X836&lt;&gt;"",Complete)))))</f>
        <v/>
      </c>
      <c r="BB836" s="10" t="str">
        <f t="shared" ref="BB836:BB899" si="418">IF(BB$1=No,"",IF($A836="","",
IF(AND(X836="",Y836=""),"",
IF(BA836=Incomplete,"",
IF(AND(X836&lt;&gt;"",Y836=""),Incomplete,
IF(ISERROR(VLOOKUP($Y836,YesNo_CBI,1,FALSE))=TRUE,Incomplete,Complete))))))</f>
        <v/>
      </c>
      <c r="BC836" s="10" t="str">
        <f t="shared" ref="BC836:BC899" si="419">IF($BC$1=No,"",IF($A836="","",
IF(AND(X836="",OR(Y836="",Y836=No)),"",
IF(AND(X836="",OR(Y836&lt;&gt;"",Y836&lt;&gt;No)),Incomplete,
IF(AND(X836&lt;&gt;"",Y836="")=TRUE,Incomplete,
IF(ISERROR(VLOOKUP(Y836,YesNo_CBI,1,FALSE))=TRUE,
Incomplete,Complete))))))</f>
        <v/>
      </c>
      <c r="BD836" s="10"/>
      <c r="BE836" s="10" t="str">
        <f t="shared" ref="BE836:BE899" si="420" xml:space="preserve"> CONCATENATE(A836,B836,D836)</f>
        <v/>
      </c>
      <c r="BG836" s="10" t="b">
        <f t="shared" si="393"/>
        <v>1</v>
      </c>
      <c r="BH836" s="10" t="b">
        <f t="shared" ref="BH836:BH899" si="421">AND(OR($C836="",$C836=No),OR($E836="",$E836=No),OR($G836="",$G836=No),OR($I836="",$I836=No),OR($K836="",$K836=No),OR($L836="",$L836=Reasonably_accessible),OR($O836="",$O836=No),OR($Q836="",$Q836=No),OR($S836="",$S836=No),OR($U836="",$U836=No),OR($W836="",$W836=No),OR($Y836="",$Y836=No))</f>
        <v>1</v>
      </c>
      <c r="BI836" s="10" t="b">
        <f t="shared" si="394"/>
        <v>0</v>
      </c>
      <c r="BJ836" s="10" t="b">
        <f t="shared" ref="BJ836:BJ899" si="422">OR(AND($C837&lt;&gt;"",$C837&lt;&gt;No),AND($E837&lt;&gt;"",$E837&lt;&gt;No),AND($G837&lt;&gt;"",$G837&lt;&gt;No),AND($I837&lt;&gt;"",$I837&lt;&gt;No),AND($K837&lt;&gt;"",$K837&lt;&gt;No),AND($L837&lt;&gt;"",$L837&lt;&gt;Reasonably_accessible),AND($O837&lt;&gt;"",$O837&lt;&gt;No),AND($Q837&lt;&gt;"",$Q837&lt;&gt;No),AND($S837&lt;&gt;"",$S837&lt;&gt;No),AND($U837&lt;&gt;"",$U837&lt;&gt;No),AND($W837&lt;&gt;"",$W837&lt;&gt;No),AND($Y837&lt;&gt;"",$Y837&lt;&gt;No))</f>
        <v>0</v>
      </c>
    </row>
    <row r="837" spans="1:62" x14ac:dyDescent="0.35">
      <c r="A837" s="51"/>
      <c r="B837" s="28"/>
      <c r="C837" s="28" t="s">
        <v>4</v>
      </c>
      <c r="D837" s="28"/>
      <c r="E837" s="28" t="s">
        <v>4</v>
      </c>
      <c r="F837" s="28"/>
      <c r="G837" s="51" t="s">
        <v>4</v>
      </c>
      <c r="H837" s="28"/>
      <c r="I837" s="28" t="s">
        <v>4</v>
      </c>
      <c r="J837" s="28"/>
      <c r="K837" s="28" t="s">
        <v>4</v>
      </c>
      <c r="L837" s="28" t="s">
        <v>454</v>
      </c>
      <c r="M837" s="28"/>
      <c r="N837" s="28"/>
      <c r="O837" s="28" t="s">
        <v>4</v>
      </c>
      <c r="P837" s="51"/>
      <c r="Q837" s="28" t="s">
        <v>4</v>
      </c>
      <c r="R837" s="28"/>
      <c r="S837" s="28" t="s">
        <v>4</v>
      </c>
      <c r="T837" s="28"/>
      <c r="U837" s="28" t="s">
        <v>4</v>
      </c>
      <c r="V837" s="28"/>
      <c r="W837" s="28" t="s">
        <v>4</v>
      </c>
      <c r="X837" s="28"/>
      <c r="Y837" s="28" t="s">
        <v>4</v>
      </c>
      <c r="Z837" s="10" t="str">
        <f>IF(AND('Section 8'!$L$4=No,OR($BG837=FALSE,$BH837=FALSE)),Tab_NotReq,
IF(AND($A837="",$B837="",$D837="",$F837="",$H837="",$J837="",$P837="",$X837="",$AB837="",$AC837=""),"",
IF(COUNTIF($AB837:$BC837,Incomplete)&gt;=1,Incomplete_or_multiple_errors&amp;": "&amp;INDEX($AB$2:$BC$4,1,MATCH(Incomplete,$AB837:$BC837,0)),Complete)))</f>
        <v/>
      </c>
      <c r="AA837" s="27"/>
      <c r="AB837" s="10" t="str">
        <f t="shared" si="395"/>
        <v/>
      </c>
      <c r="AC837" s="10" t="str">
        <f>IF($AC$1=No,"",
IF(OR(BG837=FALSE,BH837=FALSE),"",
IF(AND(SUMPRODUCT(--(BI837:BI$1003=TRUE))=0,SUMPRODUCT(--(BJ837:BJ$1003=TRUE))=0),"",Incomplete)))</f>
        <v/>
      </c>
      <c r="AD837" s="10" t="str">
        <f t="shared" si="396"/>
        <v/>
      </c>
      <c r="AE837" s="10"/>
      <c r="AF837" s="10" t="str" cm="1">
        <f t="array" ref="AF837">IF(AF$1=No,"",IF(ISBLANK($A837)=TRUE,"",
IF(SUMPRODUCT(--('Section 11'!$C$4:$C$337=$A837))=0,Incomplete,Complete)))</f>
        <v/>
      </c>
      <c r="AG837" s="10" t="str">
        <f t="shared" si="397"/>
        <v/>
      </c>
      <c r="AH837" s="10" t="str">
        <f t="shared" si="398"/>
        <v/>
      </c>
      <c r="AI837" s="10" t="str">
        <f t="shared" si="399"/>
        <v/>
      </c>
      <c r="AJ837" s="10" t="str">
        <f t="shared" si="400"/>
        <v/>
      </c>
      <c r="AK837" s="10" t="str">
        <f t="shared" si="401"/>
        <v/>
      </c>
      <c r="AL837" s="10" t="str">
        <f t="shared" si="402"/>
        <v/>
      </c>
      <c r="AM837" s="10" t="str">
        <f t="shared" si="403"/>
        <v/>
      </c>
      <c r="AN837" s="10" t="str">
        <f t="shared" si="404"/>
        <v/>
      </c>
      <c r="AO837" s="10" t="str">
        <f t="shared" si="405"/>
        <v/>
      </c>
      <c r="AP837" s="10" t="str">
        <f t="shared" si="406"/>
        <v/>
      </c>
      <c r="AQ837" s="10" t="str">
        <f t="shared" si="407"/>
        <v/>
      </c>
      <c r="AR837" s="10" t="str">
        <f t="shared" si="408"/>
        <v/>
      </c>
      <c r="AS837" s="10" t="str">
        <f t="shared" si="409"/>
        <v/>
      </c>
      <c r="AT837" s="10" t="str">
        <f t="shared" si="410"/>
        <v/>
      </c>
      <c r="AU837" s="10" t="str">
        <f t="shared" si="411"/>
        <v/>
      </c>
      <c r="AV837" s="10" t="str">
        <f t="shared" si="412"/>
        <v/>
      </c>
      <c r="AW837" s="10" t="str">
        <f t="shared" si="413"/>
        <v/>
      </c>
      <c r="AX837" s="10" t="str">
        <f t="shared" si="414"/>
        <v/>
      </c>
      <c r="AY837" s="10" t="str">
        <f t="shared" si="415"/>
        <v/>
      </c>
      <c r="AZ837" s="10" t="str">
        <f t="shared" si="416"/>
        <v/>
      </c>
      <c r="BA837" s="10" t="str">
        <f t="shared" si="417"/>
        <v/>
      </c>
      <c r="BB837" s="10" t="str">
        <f t="shared" si="418"/>
        <v/>
      </c>
      <c r="BC837" s="10" t="str">
        <f t="shared" si="419"/>
        <v/>
      </c>
      <c r="BD837" s="10"/>
      <c r="BE837" s="10" t="str">
        <f t="shared" si="420"/>
        <v/>
      </c>
      <c r="BG837" s="10" t="b">
        <f t="shared" ref="BG837:BG900" si="423">AND($A837="",$B837="",$F837="",$D837="",$H837="",$J837="",$M837="",$N837="",$P837="",$R837="",$T837="",$V837="",$X837="")</f>
        <v>1</v>
      </c>
      <c r="BH837" s="10" t="b">
        <f t="shared" si="421"/>
        <v>1</v>
      </c>
      <c r="BI837" s="10" t="b">
        <f t="shared" ref="BI837:BI900" si="424">OR($A838&lt;&gt;"",$B838&lt;&gt;"",$D838&lt;&gt;"",$F838&lt;&gt;"",$H838&lt;&gt;"",$J838&lt;&gt;"",$M838&lt;&gt;"",$N838&lt;&gt;"",$P838&lt;&gt;"",$R838&lt;&gt;"",$T838&lt;&gt;"",$V838&lt;&gt;"",$X838&lt;&gt;"")</f>
        <v>0</v>
      </c>
      <c r="BJ837" s="10" t="b">
        <f t="shared" si="422"/>
        <v>0</v>
      </c>
    </row>
    <row r="838" spans="1:62" x14ac:dyDescent="0.35">
      <c r="A838" s="51"/>
      <c r="B838" s="28"/>
      <c r="C838" s="28" t="s">
        <v>4</v>
      </c>
      <c r="D838" s="28"/>
      <c r="E838" s="28" t="s">
        <v>4</v>
      </c>
      <c r="F838" s="28"/>
      <c r="G838" s="51" t="s">
        <v>4</v>
      </c>
      <c r="H838" s="28"/>
      <c r="I838" s="28" t="s">
        <v>4</v>
      </c>
      <c r="J838" s="28"/>
      <c r="K838" s="28" t="s">
        <v>4</v>
      </c>
      <c r="L838" s="28" t="s">
        <v>454</v>
      </c>
      <c r="M838" s="28"/>
      <c r="N838" s="28"/>
      <c r="O838" s="28" t="s">
        <v>4</v>
      </c>
      <c r="P838" s="51"/>
      <c r="Q838" s="28" t="s">
        <v>4</v>
      </c>
      <c r="R838" s="28"/>
      <c r="S838" s="28" t="s">
        <v>4</v>
      </c>
      <c r="T838" s="28"/>
      <c r="U838" s="28" t="s">
        <v>4</v>
      </c>
      <c r="V838" s="28"/>
      <c r="W838" s="28" t="s">
        <v>4</v>
      </c>
      <c r="X838" s="28"/>
      <c r="Y838" s="28" t="s">
        <v>4</v>
      </c>
      <c r="Z838" s="10" t="str">
        <f>IF(AND('Section 8'!$L$4=No,OR($BG838=FALSE,$BH838=FALSE)),Tab_NotReq,
IF(AND($A838="",$B838="",$D838="",$F838="",$H838="",$J838="",$P838="",$X838="",$AB838="",$AC838=""),"",
IF(COUNTIF($AB838:$BC838,Incomplete)&gt;=1,Incomplete_or_multiple_errors&amp;": "&amp;INDEX($AB$2:$BC$4,1,MATCH(Incomplete,$AB838:$BC838,0)),Complete)))</f>
        <v/>
      </c>
      <c r="AA838" s="27"/>
      <c r="AB838" s="10" t="str">
        <f t="shared" si="395"/>
        <v/>
      </c>
      <c r="AC838" s="10" t="str">
        <f>IF($AC$1=No,"",
IF(OR(BG838=FALSE,BH838=FALSE),"",
IF(AND(SUMPRODUCT(--(BI838:BI$1003=TRUE))=0,SUMPRODUCT(--(BJ838:BJ$1003=TRUE))=0),"",Incomplete)))</f>
        <v/>
      </c>
      <c r="AD838" s="10" t="str">
        <f t="shared" si="396"/>
        <v/>
      </c>
      <c r="AE838" s="10"/>
      <c r="AF838" s="10" t="str" cm="1">
        <f t="array" ref="AF838">IF(AF$1=No,"",IF(ISBLANK($A838)=TRUE,"",
IF(SUMPRODUCT(--('Section 11'!$C$4:$C$337=$A838))=0,Incomplete,Complete)))</f>
        <v/>
      </c>
      <c r="AG838" s="10" t="str">
        <f t="shared" si="397"/>
        <v/>
      </c>
      <c r="AH838" s="10" t="str">
        <f t="shared" si="398"/>
        <v/>
      </c>
      <c r="AI838" s="10" t="str">
        <f t="shared" si="399"/>
        <v/>
      </c>
      <c r="AJ838" s="10" t="str">
        <f t="shared" si="400"/>
        <v/>
      </c>
      <c r="AK838" s="10" t="str">
        <f t="shared" si="401"/>
        <v/>
      </c>
      <c r="AL838" s="10" t="str">
        <f t="shared" si="402"/>
        <v/>
      </c>
      <c r="AM838" s="10" t="str">
        <f t="shared" si="403"/>
        <v/>
      </c>
      <c r="AN838" s="10" t="str">
        <f t="shared" si="404"/>
        <v/>
      </c>
      <c r="AO838" s="10" t="str">
        <f t="shared" si="405"/>
        <v/>
      </c>
      <c r="AP838" s="10" t="str">
        <f t="shared" si="406"/>
        <v/>
      </c>
      <c r="AQ838" s="10" t="str">
        <f t="shared" si="407"/>
        <v/>
      </c>
      <c r="AR838" s="10" t="str">
        <f t="shared" si="408"/>
        <v/>
      </c>
      <c r="AS838" s="10" t="str">
        <f t="shared" si="409"/>
        <v/>
      </c>
      <c r="AT838" s="10" t="str">
        <f t="shared" si="410"/>
        <v/>
      </c>
      <c r="AU838" s="10" t="str">
        <f t="shared" si="411"/>
        <v/>
      </c>
      <c r="AV838" s="10" t="str">
        <f t="shared" si="412"/>
        <v/>
      </c>
      <c r="AW838" s="10" t="str">
        <f t="shared" si="413"/>
        <v/>
      </c>
      <c r="AX838" s="10" t="str">
        <f t="shared" si="414"/>
        <v/>
      </c>
      <c r="AY838" s="10" t="str">
        <f t="shared" si="415"/>
        <v/>
      </c>
      <c r="AZ838" s="10" t="str">
        <f t="shared" si="416"/>
        <v/>
      </c>
      <c r="BA838" s="10" t="str">
        <f t="shared" si="417"/>
        <v/>
      </c>
      <c r="BB838" s="10" t="str">
        <f t="shared" si="418"/>
        <v/>
      </c>
      <c r="BC838" s="10" t="str">
        <f t="shared" si="419"/>
        <v/>
      </c>
      <c r="BD838" s="10"/>
      <c r="BE838" s="10" t="str">
        <f t="shared" si="420"/>
        <v/>
      </c>
      <c r="BG838" s="10" t="b">
        <f t="shared" si="423"/>
        <v>1</v>
      </c>
      <c r="BH838" s="10" t="b">
        <f t="shared" si="421"/>
        <v>1</v>
      </c>
      <c r="BI838" s="10" t="b">
        <f t="shared" si="424"/>
        <v>0</v>
      </c>
      <c r="BJ838" s="10" t="b">
        <f t="shared" si="422"/>
        <v>0</v>
      </c>
    </row>
    <row r="839" spans="1:62" x14ac:dyDescent="0.35">
      <c r="A839" s="51"/>
      <c r="B839" s="28"/>
      <c r="C839" s="28" t="s">
        <v>4</v>
      </c>
      <c r="D839" s="28"/>
      <c r="E839" s="28" t="s">
        <v>4</v>
      </c>
      <c r="F839" s="28"/>
      <c r="G839" s="51" t="s">
        <v>4</v>
      </c>
      <c r="H839" s="28"/>
      <c r="I839" s="28" t="s">
        <v>4</v>
      </c>
      <c r="J839" s="28"/>
      <c r="K839" s="28" t="s">
        <v>4</v>
      </c>
      <c r="L839" s="28" t="s">
        <v>454</v>
      </c>
      <c r="M839" s="28"/>
      <c r="N839" s="28"/>
      <c r="O839" s="28" t="s">
        <v>4</v>
      </c>
      <c r="P839" s="51"/>
      <c r="Q839" s="28" t="s">
        <v>4</v>
      </c>
      <c r="R839" s="28"/>
      <c r="S839" s="28" t="s">
        <v>4</v>
      </c>
      <c r="T839" s="28"/>
      <c r="U839" s="28" t="s">
        <v>4</v>
      </c>
      <c r="V839" s="28"/>
      <c r="W839" s="28" t="s">
        <v>4</v>
      </c>
      <c r="X839" s="28"/>
      <c r="Y839" s="28" t="s">
        <v>4</v>
      </c>
      <c r="Z839" s="10" t="str">
        <f>IF(AND('Section 8'!$L$4=No,OR($BG839=FALSE,$BH839=FALSE)),Tab_NotReq,
IF(AND($A839="",$B839="",$D839="",$F839="",$H839="",$J839="",$P839="",$X839="",$AB839="",$AC839=""),"",
IF(COUNTIF($AB839:$BC839,Incomplete)&gt;=1,Incomplete_or_multiple_errors&amp;": "&amp;INDEX($AB$2:$BC$4,1,MATCH(Incomplete,$AB839:$BC839,0)),Complete)))</f>
        <v/>
      </c>
      <c r="AA839" s="27"/>
      <c r="AB839" s="10" t="str">
        <f t="shared" si="395"/>
        <v/>
      </c>
      <c r="AC839" s="10" t="str">
        <f>IF($AC$1=No,"",
IF(OR(BG839=FALSE,BH839=FALSE),"",
IF(AND(SUMPRODUCT(--(BI839:BI$1003=TRUE))=0,SUMPRODUCT(--(BJ839:BJ$1003=TRUE))=0),"",Incomplete)))</f>
        <v/>
      </c>
      <c r="AD839" s="10" t="str">
        <f t="shared" si="396"/>
        <v/>
      </c>
      <c r="AE839" s="10"/>
      <c r="AF839" s="10" t="str" cm="1">
        <f t="array" ref="AF839">IF(AF$1=No,"",IF(ISBLANK($A839)=TRUE,"",
IF(SUMPRODUCT(--('Section 11'!$C$4:$C$337=$A839))=0,Incomplete,Complete)))</f>
        <v/>
      </c>
      <c r="AG839" s="10" t="str">
        <f t="shared" si="397"/>
        <v/>
      </c>
      <c r="AH839" s="10" t="str">
        <f t="shared" si="398"/>
        <v/>
      </c>
      <c r="AI839" s="10" t="str">
        <f t="shared" si="399"/>
        <v/>
      </c>
      <c r="AJ839" s="10" t="str">
        <f t="shared" si="400"/>
        <v/>
      </c>
      <c r="AK839" s="10" t="str">
        <f t="shared" si="401"/>
        <v/>
      </c>
      <c r="AL839" s="10" t="str">
        <f t="shared" si="402"/>
        <v/>
      </c>
      <c r="AM839" s="10" t="str">
        <f t="shared" si="403"/>
        <v/>
      </c>
      <c r="AN839" s="10" t="str">
        <f t="shared" si="404"/>
        <v/>
      </c>
      <c r="AO839" s="10" t="str">
        <f t="shared" si="405"/>
        <v/>
      </c>
      <c r="AP839" s="10" t="str">
        <f t="shared" si="406"/>
        <v/>
      </c>
      <c r="AQ839" s="10" t="str">
        <f t="shared" si="407"/>
        <v/>
      </c>
      <c r="AR839" s="10" t="str">
        <f t="shared" si="408"/>
        <v/>
      </c>
      <c r="AS839" s="10" t="str">
        <f t="shared" si="409"/>
        <v/>
      </c>
      <c r="AT839" s="10" t="str">
        <f t="shared" si="410"/>
        <v/>
      </c>
      <c r="AU839" s="10" t="str">
        <f t="shared" si="411"/>
        <v/>
      </c>
      <c r="AV839" s="10" t="str">
        <f t="shared" si="412"/>
        <v/>
      </c>
      <c r="AW839" s="10" t="str">
        <f t="shared" si="413"/>
        <v/>
      </c>
      <c r="AX839" s="10" t="str">
        <f t="shared" si="414"/>
        <v/>
      </c>
      <c r="AY839" s="10" t="str">
        <f t="shared" si="415"/>
        <v/>
      </c>
      <c r="AZ839" s="10" t="str">
        <f t="shared" si="416"/>
        <v/>
      </c>
      <c r="BA839" s="10" t="str">
        <f t="shared" si="417"/>
        <v/>
      </c>
      <c r="BB839" s="10" t="str">
        <f t="shared" si="418"/>
        <v/>
      </c>
      <c r="BC839" s="10" t="str">
        <f t="shared" si="419"/>
        <v/>
      </c>
      <c r="BD839" s="10"/>
      <c r="BE839" s="10" t="str">
        <f t="shared" si="420"/>
        <v/>
      </c>
      <c r="BG839" s="10" t="b">
        <f t="shared" si="423"/>
        <v>1</v>
      </c>
      <c r="BH839" s="10" t="b">
        <f t="shared" si="421"/>
        <v>1</v>
      </c>
      <c r="BI839" s="10" t="b">
        <f t="shared" si="424"/>
        <v>0</v>
      </c>
      <c r="BJ839" s="10" t="b">
        <f t="shared" si="422"/>
        <v>0</v>
      </c>
    </row>
    <row r="840" spans="1:62" x14ac:dyDescent="0.35">
      <c r="A840" s="51"/>
      <c r="B840" s="28"/>
      <c r="C840" s="28" t="s">
        <v>4</v>
      </c>
      <c r="D840" s="28"/>
      <c r="E840" s="28" t="s">
        <v>4</v>
      </c>
      <c r="F840" s="28"/>
      <c r="G840" s="51" t="s">
        <v>4</v>
      </c>
      <c r="H840" s="28"/>
      <c r="I840" s="28" t="s">
        <v>4</v>
      </c>
      <c r="J840" s="28"/>
      <c r="K840" s="28" t="s">
        <v>4</v>
      </c>
      <c r="L840" s="28" t="s">
        <v>454</v>
      </c>
      <c r="M840" s="28"/>
      <c r="N840" s="28"/>
      <c r="O840" s="28" t="s">
        <v>4</v>
      </c>
      <c r="P840" s="51"/>
      <c r="Q840" s="28" t="s">
        <v>4</v>
      </c>
      <c r="R840" s="28"/>
      <c r="S840" s="28" t="s">
        <v>4</v>
      </c>
      <c r="T840" s="28"/>
      <c r="U840" s="28" t="s">
        <v>4</v>
      </c>
      <c r="V840" s="28"/>
      <c r="W840" s="28" t="s">
        <v>4</v>
      </c>
      <c r="X840" s="28"/>
      <c r="Y840" s="28" t="s">
        <v>4</v>
      </c>
      <c r="Z840" s="10" t="str">
        <f>IF(AND('Section 8'!$L$4=No,OR($BG840=FALSE,$BH840=FALSE)),Tab_NotReq,
IF(AND($A840="",$B840="",$D840="",$F840="",$H840="",$J840="",$P840="",$X840="",$AB840="",$AC840=""),"",
IF(COUNTIF($AB840:$BC840,Incomplete)&gt;=1,Incomplete_or_multiple_errors&amp;": "&amp;INDEX($AB$2:$BC$4,1,MATCH(Incomplete,$AB840:$BC840,0)),Complete)))</f>
        <v/>
      </c>
      <c r="AA840" s="27"/>
      <c r="AB840" s="10" t="str">
        <f t="shared" si="395"/>
        <v/>
      </c>
      <c r="AC840" s="10" t="str">
        <f>IF($AC$1=No,"",
IF(OR(BG840=FALSE,BH840=FALSE),"",
IF(AND(SUMPRODUCT(--(BI840:BI$1003=TRUE))=0,SUMPRODUCT(--(BJ840:BJ$1003=TRUE))=0),"",Incomplete)))</f>
        <v/>
      </c>
      <c r="AD840" s="10" t="str">
        <f t="shared" si="396"/>
        <v/>
      </c>
      <c r="AE840" s="10"/>
      <c r="AF840" s="10" t="str" cm="1">
        <f t="array" ref="AF840">IF(AF$1=No,"",IF(ISBLANK($A840)=TRUE,"",
IF(SUMPRODUCT(--('Section 11'!$C$4:$C$337=$A840))=0,Incomplete,Complete)))</f>
        <v/>
      </c>
      <c r="AG840" s="10" t="str">
        <f t="shared" si="397"/>
        <v/>
      </c>
      <c r="AH840" s="10" t="str">
        <f t="shared" si="398"/>
        <v/>
      </c>
      <c r="AI840" s="10" t="str">
        <f t="shared" si="399"/>
        <v/>
      </c>
      <c r="AJ840" s="10" t="str">
        <f t="shared" si="400"/>
        <v/>
      </c>
      <c r="AK840" s="10" t="str">
        <f t="shared" si="401"/>
        <v/>
      </c>
      <c r="AL840" s="10" t="str">
        <f t="shared" si="402"/>
        <v/>
      </c>
      <c r="AM840" s="10" t="str">
        <f t="shared" si="403"/>
        <v/>
      </c>
      <c r="AN840" s="10" t="str">
        <f t="shared" si="404"/>
        <v/>
      </c>
      <c r="AO840" s="10" t="str">
        <f t="shared" si="405"/>
        <v/>
      </c>
      <c r="AP840" s="10" t="str">
        <f t="shared" si="406"/>
        <v/>
      </c>
      <c r="AQ840" s="10" t="str">
        <f t="shared" si="407"/>
        <v/>
      </c>
      <c r="AR840" s="10" t="str">
        <f t="shared" si="408"/>
        <v/>
      </c>
      <c r="AS840" s="10" t="str">
        <f t="shared" si="409"/>
        <v/>
      </c>
      <c r="AT840" s="10" t="str">
        <f t="shared" si="410"/>
        <v/>
      </c>
      <c r="AU840" s="10" t="str">
        <f t="shared" si="411"/>
        <v/>
      </c>
      <c r="AV840" s="10" t="str">
        <f t="shared" si="412"/>
        <v/>
      </c>
      <c r="AW840" s="10" t="str">
        <f t="shared" si="413"/>
        <v/>
      </c>
      <c r="AX840" s="10" t="str">
        <f t="shared" si="414"/>
        <v/>
      </c>
      <c r="AY840" s="10" t="str">
        <f t="shared" si="415"/>
        <v/>
      </c>
      <c r="AZ840" s="10" t="str">
        <f t="shared" si="416"/>
        <v/>
      </c>
      <c r="BA840" s="10" t="str">
        <f t="shared" si="417"/>
        <v/>
      </c>
      <c r="BB840" s="10" t="str">
        <f t="shared" si="418"/>
        <v/>
      </c>
      <c r="BC840" s="10" t="str">
        <f t="shared" si="419"/>
        <v/>
      </c>
      <c r="BD840" s="10"/>
      <c r="BE840" s="10" t="str">
        <f t="shared" si="420"/>
        <v/>
      </c>
      <c r="BG840" s="10" t="b">
        <f t="shared" si="423"/>
        <v>1</v>
      </c>
      <c r="BH840" s="10" t="b">
        <f t="shared" si="421"/>
        <v>1</v>
      </c>
      <c r="BI840" s="10" t="b">
        <f t="shared" si="424"/>
        <v>0</v>
      </c>
      <c r="BJ840" s="10" t="b">
        <f t="shared" si="422"/>
        <v>0</v>
      </c>
    </row>
    <row r="841" spans="1:62" x14ac:dyDescent="0.35">
      <c r="A841" s="51"/>
      <c r="B841" s="28"/>
      <c r="C841" s="28" t="s">
        <v>4</v>
      </c>
      <c r="D841" s="28"/>
      <c r="E841" s="28" t="s">
        <v>4</v>
      </c>
      <c r="F841" s="28"/>
      <c r="G841" s="51" t="s">
        <v>4</v>
      </c>
      <c r="H841" s="28"/>
      <c r="I841" s="28" t="s">
        <v>4</v>
      </c>
      <c r="J841" s="28"/>
      <c r="K841" s="28" t="s">
        <v>4</v>
      </c>
      <c r="L841" s="28" t="s">
        <v>454</v>
      </c>
      <c r="M841" s="28"/>
      <c r="N841" s="28"/>
      <c r="O841" s="28" t="s">
        <v>4</v>
      </c>
      <c r="P841" s="51"/>
      <c r="Q841" s="28" t="s">
        <v>4</v>
      </c>
      <c r="R841" s="28"/>
      <c r="S841" s="28" t="s">
        <v>4</v>
      </c>
      <c r="T841" s="28"/>
      <c r="U841" s="28" t="s">
        <v>4</v>
      </c>
      <c r="V841" s="28"/>
      <c r="W841" s="28" t="s">
        <v>4</v>
      </c>
      <c r="X841" s="28"/>
      <c r="Y841" s="28" t="s">
        <v>4</v>
      </c>
      <c r="Z841" s="10" t="str">
        <f>IF(AND('Section 8'!$L$4=No,OR($BG841=FALSE,$BH841=FALSE)),Tab_NotReq,
IF(AND($A841="",$B841="",$D841="",$F841="",$H841="",$J841="",$P841="",$X841="",$AB841="",$AC841=""),"",
IF(COUNTIF($AB841:$BC841,Incomplete)&gt;=1,Incomplete_or_multiple_errors&amp;": "&amp;INDEX($AB$2:$BC$4,1,MATCH(Incomplete,$AB841:$BC841,0)),Complete)))</f>
        <v/>
      </c>
      <c r="AA841" s="27"/>
      <c r="AB841" s="10" t="str">
        <f t="shared" si="395"/>
        <v/>
      </c>
      <c r="AC841" s="10" t="str">
        <f>IF($AC$1=No,"",
IF(OR(BG841=FALSE,BH841=FALSE),"",
IF(AND(SUMPRODUCT(--(BI841:BI$1003=TRUE))=0,SUMPRODUCT(--(BJ841:BJ$1003=TRUE))=0),"",Incomplete)))</f>
        <v/>
      </c>
      <c r="AD841" s="10" t="str">
        <f t="shared" si="396"/>
        <v/>
      </c>
      <c r="AE841" s="10"/>
      <c r="AF841" s="10" t="str" cm="1">
        <f t="array" ref="AF841">IF(AF$1=No,"",IF(ISBLANK($A841)=TRUE,"",
IF(SUMPRODUCT(--('Section 11'!$C$4:$C$337=$A841))=0,Incomplete,Complete)))</f>
        <v/>
      </c>
      <c r="AG841" s="10" t="str">
        <f t="shared" si="397"/>
        <v/>
      </c>
      <c r="AH841" s="10" t="str">
        <f t="shared" si="398"/>
        <v/>
      </c>
      <c r="AI841" s="10" t="str">
        <f t="shared" si="399"/>
        <v/>
      </c>
      <c r="AJ841" s="10" t="str">
        <f t="shared" si="400"/>
        <v/>
      </c>
      <c r="AK841" s="10" t="str">
        <f t="shared" si="401"/>
        <v/>
      </c>
      <c r="AL841" s="10" t="str">
        <f t="shared" si="402"/>
        <v/>
      </c>
      <c r="AM841" s="10" t="str">
        <f t="shared" si="403"/>
        <v/>
      </c>
      <c r="AN841" s="10" t="str">
        <f t="shared" si="404"/>
        <v/>
      </c>
      <c r="AO841" s="10" t="str">
        <f t="shared" si="405"/>
        <v/>
      </c>
      <c r="AP841" s="10" t="str">
        <f t="shared" si="406"/>
        <v/>
      </c>
      <c r="AQ841" s="10" t="str">
        <f t="shared" si="407"/>
        <v/>
      </c>
      <c r="AR841" s="10" t="str">
        <f t="shared" si="408"/>
        <v/>
      </c>
      <c r="AS841" s="10" t="str">
        <f t="shared" si="409"/>
        <v/>
      </c>
      <c r="AT841" s="10" t="str">
        <f t="shared" si="410"/>
        <v/>
      </c>
      <c r="AU841" s="10" t="str">
        <f t="shared" si="411"/>
        <v/>
      </c>
      <c r="AV841" s="10" t="str">
        <f t="shared" si="412"/>
        <v/>
      </c>
      <c r="AW841" s="10" t="str">
        <f t="shared" si="413"/>
        <v/>
      </c>
      <c r="AX841" s="10" t="str">
        <f t="shared" si="414"/>
        <v/>
      </c>
      <c r="AY841" s="10" t="str">
        <f t="shared" si="415"/>
        <v/>
      </c>
      <c r="AZ841" s="10" t="str">
        <f t="shared" si="416"/>
        <v/>
      </c>
      <c r="BA841" s="10" t="str">
        <f t="shared" si="417"/>
        <v/>
      </c>
      <c r="BB841" s="10" t="str">
        <f t="shared" si="418"/>
        <v/>
      </c>
      <c r="BC841" s="10" t="str">
        <f t="shared" si="419"/>
        <v/>
      </c>
      <c r="BD841" s="10"/>
      <c r="BE841" s="10" t="str">
        <f t="shared" si="420"/>
        <v/>
      </c>
      <c r="BG841" s="10" t="b">
        <f t="shared" si="423"/>
        <v>1</v>
      </c>
      <c r="BH841" s="10" t="b">
        <f t="shared" si="421"/>
        <v>1</v>
      </c>
      <c r="BI841" s="10" t="b">
        <f t="shared" si="424"/>
        <v>0</v>
      </c>
      <c r="BJ841" s="10" t="b">
        <f t="shared" si="422"/>
        <v>0</v>
      </c>
    </row>
    <row r="842" spans="1:62" x14ac:dyDescent="0.35">
      <c r="A842" s="51"/>
      <c r="B842" s="28"/>
      <c r="C842" s="28" t="s">
        <v>4</v>
      </c>
      <c r="D842" s="28"/>
      <c r="E842" s="28" t="s">
        <v>4</v>
      </c>
      <c r="F842" s="28"/>
      <c r="G842" s="51" t="s">
        <v>4</v>
      </c>
      <c r="H842" s="28"/>
      <c r="I842" s="28" t="s">
        <v>4</v>
      </c>
      <c r="J842" s="28"/>
      <c r="K842" s="28" t="s">
        <v>4</v>
      </c>
      <c r="L842" s="28" t="s">
        <v>454</v>
      </c>
      <c r="M842" s="28"/>
      <c r="N842" s="28"/>
      <c r="O842" s="28" t="s">
        <v>4</v>
      </c>
      <c r="P842" s="51"/>
      <c r="Q842" s="28" t="s">
        <v>4</v>
      </c>
      <c r="R842" s="28"/>
      <c r="S842" s="28" t="s">
        <v>4</v>
      </c>
      <c r="T842" s="28"/>
      <c r="U842" s="28" t="s">
        <v>4</v>
      </c>
      <c r="V842" s="28"/>
      <c r="W842" s="28" t="s">
        <v>4</v>
      </c>
      <c r="X842" s="28"/>
      <c r="Y842" s="28" t="s">
        <v>4</v>
      </c>
      <c r="Z842" s="10" t="str">
        <f>IF(AND('Section 8'!$L$4=No,OR($BG842=FALSE,$BH842=FALSE)),Tab_NotReq,
IF(AND($A842="",$B842="",$D842="",$F842="",$H842="",$J842="",$P842="",$X842="",$AB842="",$AC842=""),"",
IF(COUNTIF($AB842:$BC842,Incomplete)&gt;=1,Incomplete_or_multiple_errors&amp;": "&amp;INDEX($AB$2:$BC$4,1,MATCH(Incomplete,$AB842:$BC842,0)),Complete)))</f>
        <v/>
      </c>
      <c r="AA842" s="27"/>
      <c r="AB842" s="10" t="str">
        <f t="shared" si="395"/>
        <v/>
      </c>
      <c r="AC842" s="10" t="str">
        <f>IF($AC$1=No,"",
IF(OR(BG842=FALSE,BH842=FALSE),"",
IF(AND(SUMPRODUCT(--(BI842:BI$1003=TRUE))=0,SUMPRODUCT(--(BJ842:BJ$1003=TRUE))=0),"",Incomplete)))</f>
        <v/>
      </c>
      <c r="AD842" s="10" t="str">
        <f t="shared" si="396"/>
        <v/>
      </c>
      <c r="AE842" s="10"/>
      <c r="AF842" s="10" t="str" cm="1">
        <f t="array" ref="AF842">IF(AF$1=No,"",IF(ISBLANK($A842)=TRUE,"",
IF(SUMPRODUCT(--('Section 11'!$C$4:$C$337=$A842))=0,Incomplete,Complete)))</f>
        <v/>
      </c>
      <c r="AG842" s="10" t="str">
        <f t="shared" si="397"/>
        <v/>
      </c>
      <c r="AH842" s="10" t="str">
        <f t="shared" si="398"/>
        <v/>
      </c>
      <c r="AI842" s="10" t="str">
        <f t="shared" si="399"/>
        <v/>
      </c>
      <c r="AJ842" s="10" t="str">
        <f t="shared" si="400"/>
        <v/>
      </c>
      <c r="AK842" s="10" t="str">
        <f t="shared" si="401"/>
        <v/>
      </c>
      <c r="AL842" s="10" t="str">
        <f t="shared" si="402"/>
        <v/>
      </c>
      <c r="AM842" s="10" t="str">
        <f t="shared" si="403"/>
        <v/>
      </c>
      <c r="AN842" s="10" t="str">
        <f t="shared" si="404"/>
        <v/>
      </c>
      <c r="AO842" s="10" t="str">
        <f t="shared" si="405"/>
        <v/>
      </c>
      <c r="AP842" s="10" t="str">
        <f t="shared" si="406"/>
        <v/>
      </c>
      <c r="AQ842" s="10" t="str">
        <f t="shared" si="407"/>
        <v/>
      </c>
      <c r="AR842" s="10" t="str">
        <f t="shared" si="408"/>
        <v/>
      </c>
      <c r="AS842" s="10" t="str">
        <f t="shared" si="409"/>
        <v/>
      </c>
      <c r="AT842" s="10" t="str">
        <f t="shared" si="410"/>
        <v/>
      </c>
      <c r="AU842" s="10" t="str">
        <f t="shared" si="411"/>
        <v/>
      </c>
      <c r="AV842" s="10" t="str">
        <f t="shared" si="412"/>
        <v/>
      </c>
      <c r="AW842" s="10" t="str">
        <f t="shared" si="413"/>
        <v/>
      </c>
      <c r="AX842" s="10" t="str">
        <f t="shared" si="414"/>
        <v/>
      </c>
      <c r="AY842" s="10" t="str">
        <f t="shared" si="415"/>
        <v/>
      </c>
      <c r="AZ842" s="10" t="str">
        <f t="shared" si="416"/>
        <v/>
      </c>
      <c r="BA842" s="10" t="str">
        <f t="shared" si="417"/>
        <v/>
      </c>
      <c r="BB842" s="10" t="str">
        <f t="shared" si="418"/>
        <v/>
      </c>
      <c r="BC842" s="10" t="str">
        <f t="shared" si="419"/>
        <v/>
      </c>
      <c r="BD842" s="10"/>
      <c r="BE842" s="10" t="str">
        <f t="shared" si="420"/>
        <v/>
      </c>
      <c r="BG842" s="10" t="b">
        <f t="shared" si="423"/>
        <v>1</v>
      </c>
      <c r="BH842" s="10" t="b">
        <f t="shared" si="421"/>
        <v>1</v>
      </c>
      <c r="BI842" s="10" t="b">
        <f t="shared" si="424"/>
        <v>0</v>
      </c>
      <c r="BJ842" s="10" t="b">
        <f t="shared" si="422"/>
        <v>0</v>
      </c>
    </row>
    <row r="843" spans="1:62" x14ac:dyDescent="0.35">
      <c r="A843" s="51"/>
      <c r="B843" s="28"/>
      <c r="C843" s="28" t="s">
        <v>4</v>
      </c>
      <c r="D843" s="28"/>
      <c r="E843" s="28" t="s">
        <v>4</v>
      </c>
      <c r="F843" s="28"/>
      <c r="G843" s="51" t="s">
        <v>4</v>
      </c>
      <c r="H843" s="28"/>
      <c r="I843" s="28" t="s">
        <v>4</v>
      </c>
      <c r="J843" s="28"/>
      <c r="K843" s="28" t="s">
        <v>4</v>
      </c>
      <c r="L843" s="28" t="s">
        <v>454</v>
      </c>
      <c r="M843" s="28"/>
      <c r="N843" s="28"/>
      <c r="O843" s="28" t="s">
        <v>4</v>
      </c>
      <c r="P843" s="51"/>
      <c r="Q843" s="28" t="s">
        <v>4</v>
      </c>
      <c r="R843" s="28"/>
      <c r="S843" s="28" t="s">
        <v>4</v>
      </c>
      <c r="T843" s="28"/>
      <c r="U843" s="28" t="s">
        <v>4</v>
      </c>
      <c r="V843" s="28"/>
      <c r="W843" s="28" t="s">
        <v>4</v>
      </c>
      <c r="X843" s="28"/>
      <c r="Y843" s="28" t="s">
        <v>4</v>
      </c>
      <c r="Z843" s="10" t="str">
        <f>IF(AND('Section 8'!$L$4=No,OR($BG843=FALSE,$BH843=FALSE)),Tab_NotReq,
IF(AND($A843="",$B843="",$D843="",$F843="",$H843="",$J843="",$P843="",$X843="",$AB843="",$AC843=""),"",
IF(COUNTIF($AB843:$BC843,Incomplete)&gt;=1,Incomplete_or_multiple_errors&amp;": "&amp;INDEX($AB$2:$BC$4,1,MATCH(Incomplete,$AB843:$BC843,0)),Complete)))</f>
        <v/>
      </c>
      <c r="AA843" s="27"/>
      <c r="AB843" s="10" t="str">
        <f t="shared" si="395"/>
        <v/>
      </c>
      <c r="AC843" s="10" t="str">
        <f>IF($AC$1=No,"",
IF(OR(BG843=FALSE,BH843=FALSE),"",
IF(AND(SUMPRODUCT(--(BI843:BI$1003=TRUE))=0,SUMPRODUCT(--(BJ843:BJ$1003=TRUE))=0),"",Incomplete)))</f>
        <v/>
      </c>
      <c r="AD843" s="10" t="str">
        <f t="shared" si="396"/>
        <v/>
      </c>
      <c r="AE843" s="10"/>
      <c r="AF843" s="10" t="str" cm="1">
        <f t="array" ref="AF843">IF(AF$1=No,"",IF(ISBLANK($A843)=TRUE,"",
IF(SUMPRODUCT(--('Section 11'!$C$4:$C$337=$A843))=0,Incomplete,Complete)))</f>
        <v/>
      </c>
      <c r="AG843" s="10" t="str">
        <f t="shared" si="397"/>
        <v/>
      </c>
      <c r="AH843" s="10" t="str">
        <f t="shared" si="398"/>
        <v/>
      </c>
      <c r="AI843" s="10" t="str">
        <f t="shared" si="399"/>
        <v/>
      </c>
      <c r="AJ843" s="10" t="str">
        <f t="shared" si="400"/>
        <v/>
      </c>
      <c r="AK843" s="10" t="str">
        <f t="shared" si="401"/>
        <v/>
      </c>
      <c r="AL843" s="10" t="str">
        <f t="shared" si="402"/>
        <v/>
      </c>
      <c r="AM843" s="10" t="str">
        <f t="shared" si="403"/>
        <v/>
      </c>
      <c r="AN843" s="10" t="str">
        <f t="shared" si="404"/>
        <v/>
      </c>
      <c r="AO843" s="10" t="str">
        <f t="shared" si="405"/>
        <v/>
      </c>
      <c r="AP843" s="10" t="str">
        <f t="shared" si="406"/>
        <v/>
      </c>
      <c r="AQ843" s="10" t="str">
        <f t="shared" si="407"/>
        <v/>
      </c>
      <c r="AR843" s="10" t="str">
        <f t="shared" si="408"/>
        <v/>
      </c>
      <c r="AS843" s="10" t="str">
        <f t="shared" si="409"/>
        <v/>
      </c>
      <c r="AT843" s="10" t="str">
        <f t="shared" si="410"/>
        <v/>
      </c>
      <c r="AU843" s="10" t="str">
        <f t="shared" si="411"/>
        <v/>
      </c>
      <c r="AV843" s="10" t="str">
        <f t="shared" si="412"/>
        <v/>
      </c>
      <c r="AW843" s="10" t="str">
        <f t="shared" si="413"/>
        <v/>
      </c>
      <c r="AX843" s="10" t="str">
        <f t="shared" si="414"/>
        <v/>
      </c>
      <c r="AY843" s="10" t="str">
        <f t="shared" si="415"/>
        <v/>
      </c>
      <c r="AZ843" s="10" t="str">
        <f t="shared" si="416"/>
        <v/>
      </c>
      <c r="BA843" s="10" t="str">
        <f t="shared" si="417"/>
        <v/>
      </c>
      <c r="BB843" s="10" t="str">
        <f t="shared" si="418"/>
        <v/>
      </c>
      <c r="BC843" s="10" t="str">
        <f t="shared" si="419"/>
        <v/>
      </c>
      <c r="BD843" s="10"/>
      <c r="BE843" s="10" t="str">
        <f t="shared" si="420"/>
        <v/>
      </c>
      <c r="BG843" s="10" t="b">
        <f t="shared" si="423"/>
        <v>1</v>
      </c>
      <c r="BH843" s="10" t="b">
        <f t="shared" si="421"/>
        <v>1</v>
      </c>
      <c r="BI843" s="10" t="b">
        <f t="shared" si="424"/>
        <v>0</v>
      </c>
      <c r="BJ843" s="10" t="b">
        <f t="shared" si="422"/>
        <v>0</v>
      </c>
    </row>
    <row r="844" spans="1:62" x14ac:dyDescent="0.35">
      <c r="A844" s="51"/>
      <c r="B844" s="28"/>
      <c r="C844" s="28" t="s">
        <v>4</v>
      </c>
      <c r="D844" s="28"/>
      <c r="E844" s="28" t="s">
        <v>4</v>
      </c>
      <c r="F844" s="28"/>
      <c r="G844" s="51" t="s">
        <v>4</v>
      </c>
      <c r="H844" s="28"/>
      <c r="I844" s="28" t="s">
        <v>4</v>
      </c>
      <c r="J844" s="28"/>
      <c r="K844" s="28" t="s">
        <v>4</v>
      </c>
      <c r="L844" s="28" t="s">
        <v>454</v>
      </c>
      <c r="M844" s="28"/>
      <c r="N844" s="28"/>
      <c r="O844" s="28" t="s">
        <v>4</v>
      </c>
      <c r="P844" s="51"/>
      <c r="Q844" s="28" t="s">
        <v>4</v>
      </c>
      <c r="R844" s="28"/>
      <c r="S844" s="28" t="s">
        <v>4</v>
      </c>
      <c r="T844" s="28"/>
      <c r="U844" s="28" t="s">
        <v>4</v>
      </c>
      <c r="V844" s="28"/>
      <c r="W844" s="28" t="s">
        <v>4</v>
      </c>
      <c r="X844" s="28"/>
      <c r="Y844" s="28" t="s">
        <v>4</v>
      </c>
      <c r="Z844" s="10" t="str">
        <f>IF(AND('Section 8'!$L$4=No,OR($BG844=FALSE,$BH844=FALSE)),Tab_NotReq,
IF(AND($A844="",$B844="",$D844="",$F844="",$H844="",$J844="",$P844="",$X844="",$AB844="",$AC844=""),"",
IF(COUNTIF($AB844:$BC844,Incomplete)&gt;=1,Incomplete_or_multiple_errors&amp;": "&amp;INDEX($AB$2:$BC$4,1,MATCH(Incomplete,$AB844:$BC844,0)),Complete)))</f>
        <v/>
      </c>
      <c r="AA844" s="27"/>
      <c r="AB844" s="10" t="str">
        <f t="shared" si="395"/>
        <v/>
      </c>
      <c r="AC844" s="10" t="str">
        <f>IF($AC$1=No,"",
IF(OR(BG844=FALSE,BH844=FALSE),"",
IF(AND(SUMPRODUCT(--(BI844:BI$1003=TRUE))=0,SUMPRODUCT(--(BJ844:BJ$1003=TRUE))=0),"",Incomplete)))</f>
        <v/>
      </c>
      <c r="AD844" s="10" t="str">
        <f t="shared" si="396"/>
        <v/>
      </c>
      <c r="AE844" s="10"/>
      <c r="AF844" s="10" t="str" cm="1">
        <f t="array" ref="AF844">IF(AF$1=No,"",IF(ISBLANK($A844)=TRUE,"",
IF(SUMPRODUCT(--('Section 11'!$C$4:$C$337=$A844))=0,Incomplete,Complete)))</f>
        <v/>
      </c>
      <c r="AG844" s="10" t="str">
        <f t="shared" si="397"/>
        <v/>
      </c>
      <c r="AH844" s="10" t="str">
        <f t="shared" si="398"/>
        <v/>
      </c>
      <c r="AI844" s="10" t="str">
        <f t="shared" si="399"/>
        <v/>
      </c>
      <c r="AJ844" s="10" t="str">
        <f t="shared" si="400"/>
        <v/>
      </c>
      <c r="AK844" s="10" t="str">
        <f t="shared" si="401"/>
        <v/>
      </c>
      <c r="AL844" s="10" t="str">
        <f t="shared" si="402"/>
        <v/>
      </c>
      <c r="AM844" s="10" t="str">
        <f t="shared" si="403"/>
        <v/>
      </c>
      <c r="AN844" s="10" t="str">
        <f t="shared" si="404"/>
        <v/>
      </c>
      <c r="AO844" s="10" t="str">
        <f t="shared" si="405"/>
        <v/>
      </c>
      <c r="AP844" s="10" t="str">
        <f t="shared" si="406"/>
        <v/>
      </c>
      <c r="AQ844" s="10" t="str">
        <f t="shared" si="407"/>
        <v/>
      </c>
      <c r="AR844" s="10" t="str">
        <f t="shared" si="408"/>
        <v/>
      </c>
      <c r="AS844" s="10" t="str">
        <f t="shared" si="409"/>
        <v/>
      </c>
      <c r="AT844" s="10" t="str">
        <f t="shared" si="410"/>
        <v/>
      </c>
      <c r="AU844" s="10" t="str">
        <f t="shared" si="411"/>
        <v/>
      </c>
      <c r="AV844" s="10" t="str">
        <f t="shared" si="412"/>
        <v/>
      </c>
      <c r="AW844" s="10" t="str">
        <f t="shared" si="413"/>
        <v/>
      </c>
      <c r="AX844" s="10" t="str">
        <f t="shared" si="414"/>
        <v/>
      </c>
      <c r="AY844" s="10" t="str">
        <f t="shared" si="415"/>
        <v/>
      </c>
      <c r="AZ844" s="10" t="str">
        <f t="shared" si="416"/>
        <v/>
      </c>
      <c r="BA844" s="10" t="str">
        <f t="shared" si="417"/>
        <v/>
      </c>
      <c r="BB844" s="10" t="str">
        <f t="shared" si="418"/>
        <v/>
      </c>
      <c r="BC844" s="10" t="str">
        <f t="shared" si="419"/>
        <v/>
      </c>
      <c r="BD844" s="10"/>
      <c r="BE844" s="10" t="str">
        <f t="shared" si="420"/>
        <v/>
      </c>
      <c r="BG844" s="10" t="b">
        <f t="shared" si="423"/>
        <v>1</v>
      </c>
      <c r="BH844" s="10" t="b">
        <f t="shared" si="421"/>
        <v>1</v>
      </c>
      <c r="BI844" s="10" t="b">
        <f t="shared" si="424"/>
        <v>0</v>
      </c>
      <c r="BJ844" s="10" t="b">
        <f t="shared" si="422"/>
        <v>0</v>
      </c>
    </row>
    <row r="845" spans="1:62" x14ac:dyDescent="0.35">
      <c r="A845" s="51"/>
      <c r="B845" s="28"/>
      <c r="C845" s="28" t="s">
        <v>4</v>
      </c>
      <c r="D845" s="28"/>
      <c r="E845" s="28" t="s">
        <v>4</v>
      </c>
      <c r="F845" s="28"/>
      <c r="G845" s="51" t="s">
        <v>4</v>
      </c>
      <c r="H845" s="28"/>
      <c r="I845" s="28" t="s">
        <v>4</v>
      </c>
      <c r="J845" s="28"/>
      <c r="K845" s="28" t="s">
        <v>4</v>
      </c>
      <c r="L845" s="28" t="s">
        <v>454</v>
      </c>
      <c r="M845" s="28"/>
      <c r="N845" s="28"/>
      <c r="O845" s="28" t="s">
        <v>4</v>
      </c>
      <c r="P845" s="51"/>
      <c r="Q845" s="28" t="s">
        <v>4</v>
      </c>
      <c r="R845" s="28"/>
      <c r="S845" s="28" t="s">
        <v>4</v>
      </c>
      <c r="T845" s="28"/>
      <c r="U845" s="28" t="s">
        <v>4</v>
      </c>
      <c r="V845" s="28"/>
      <c r="W845" s="28" t="s">
        <v>4</v>
      </c>
      <c r="X845" s="28"/>
      <c r="Y845" s="28" t="s">
        <v>4</v>
      </c>
      <c r="Z845" s="10" t="str">
        <f>IF(AND('Section 8'!$L$4=No,OR($BG845=FALSE,$BH845=FALSE)),Tab_NotReq,
IF(AND($A845="",$B845="",$D845="",$F845="",$H845="",$J845="",$P845="",$X845="",$AB845="",$AC845=""),"",
IF(COUNTIF($AB845:$BC845,Incomplete)&gt;=1,Incomplete_or_multiple_errors&amp;": "&amp;INDEX($AB$2:$BC$4,1,MATCH(Incomplete,$AB845:$BC845,0)),Complete)))</f>
        <v/>
      </c>
      <c r="AA845" s="27"/>
      <c r="AB845" s="10" t="str">
        <f t="shared" si="395"/>
        <v/>
      </c>
      <c r="AC845" s="10" t="str">
        <f>IF($AC$1=No,"",
IF(OR(BG845=FALSE,BH845=FALSE),"",
IF(AND(SUMPRODUCT(--(BI845:BI$1003=TRUE))=0,SUMPRODUCT(--(BJ845:BJ$1003=TRUE))=0),"",Incomplete)))</f>
        <v/>
      </c>
      <c r="AD845" s="10" t="str">
        <f t="shared" si="396"/>
        <v/>
      </c>
      <c r="AE845" s="10"/>
      <c r="AF845" s="10" t="str" cm="1">
        <f t="array" ref="AF845">IF(AF$1=No,"",IF(ISBLANK($A845)=TRUE,"",
IF(SUMPRODUCT(--('Section 11'!$C$4:$C$337=$A845))=0,Incomplete,Complete)))</f>
        <v/>
      </c>
      <c r="AG845" s="10" t="str">
        <f t="shared" si="397"/>
        <v/>
      </c>
      <c r="AH845" s="10" t="str">
        <f t="shared" si="398"/>
        <v/>
      </c>
      <c r="AI845" s="10" t="str">
        <f t="shared" si="399"/>
        <v/>
      </c>
      <c r="AJ845" s="10" t="str">
        <f t="shared" si="400"/>
        <v/>
      </c>
      <c r="AK845" s="10" t="str">
        <f t="shared" si="401"/>
        <v/>
      </c>
      <c r="AL845" s="10" t="str">
        <f t="shared" si="402"/>
        <v/>
      </c>
      <c r="AM845" s="10" t="str">
        <f t="shared" si="403"/>
        <v/>
      </c>
      <c r="AN845" s="10" t="str">
        <f t="shared" si="404"/>
        <v/>
      </c>
      <c r="AO845" s="10" t="str">
        <f t="shared" si="405"/>
        <v/>
      </c>
      <c r="AP845" s="10" t="str">
        <f t="shared" si="406"/>
        <v/>
      </c>
      <c r="AQ845" s="10" t="str">
        <f t="shared" si="407"/>
        <v/>
      </c>
      <c r="AR845" s="10" t="str">
        <f t="shared" si="408"/>
        <v/>
      </c>
      <c r="AS845" s="10" t="str">
        <f t="shared" si="409"/>
        <v/>
      </c>
      <c r="AT845" s="10" t="str">
        <f t="shared" si="410"/>
        <v/>
      </c>
      <c r="AU845" s="10" t="str">
        <f t="shared" si="411"/>
        <v/>
      </c>
      <c r="AV845" s="10" t="str">
        <f t="shared" si="412"/>
        <v/>
      </c>
      <c r="AW845" s="10" t="str">
        <f t="shared" si="413"/>
        <v/>
      </c>
      <c r="AX845" s="10" t="str">
        <f t="shared" si="414"/>
        <v/>
      </c>
      <c r="AY845" s="10" t="str">
        <f t="shared" si="415"/>
        <v/>
      </c>
      <c r="AZ845" s="10" t="str">
        <f t="shared" si="416"/>
        <v/>
      </c>
      <c r="BA845" s="10" t="str">
        <f t="shared" si="417"/>
        <v/>
      </c>
      <c r="BB845" s="10" t="str">
        <f t="shared" si="418"/>
        <v/>
      </c>
      <c r="BC845" s="10" t="str">
        <f t="shared" si="419"/>
        <v/>
      </c>
      <c r="BD845" s="10"/>
      <c r="BE845" s="10" t="str">
        <f t="shared" si="420"/>
        <v/>
      </c>
      <c r="BG845" s="10" t="b">
        <f t="shared" si="423"/>
        <v>1</v>
      </c>
      <c r="BH845" s="10" t="b">
        <f t="shared" si="421"/>
        <v>1</v>
      </c>
      <c r="BI845" s="10" t="b">
        <f t="shared" si="424"/>
        <v>0</v>
      </c>
      <c r="BJ845" s="10" t="b">
        <f t="shared" si="422"/>
        <v>0</v>
      </c>
    </row>
    <row r="846" spans="1:62" x14ac:dyDescent="0.35">
      <c r="A846" s="51"/>
      <c r="B846" s="28"/>
      <c r="C846" s="28" t="s">
        <v>4</v>
      </c>
      <c r="D846" s="28"/>
      <c r="E846" s="28" t="s">
        <v>4</v>
      </c>
      <c r="F846" s="28"/>
      <c r="G846" s="51" t="s">
        <v>4</v>
      </c>
      <c r="H846" s="28"/>
      <c r="I846" s="28" t="s">
        <v>4</v>
      </c>
      <c r="J846" s="28"/>
      <c r="K846" s="28" t="s">
        <v>4</v>
      </c>
      <c r="L846" s="28" t="s">
        <v>454</v>
      </c>
      <c r="M846" s="28"/>
      <c r="N846" s="28"/>
      <c r="O846" s="28" t="s">
        <v>4</v>
      </c>
      <c r="P846" s="51"/>
      <c r="Q846" s="28" t="s">
        <v>4</v>
      </c>
      <c r="R846" s="28"/>
      <c r="S846" s="28" t="s">
        <v>4</v>
      </c>
      <c r="T846" s="28"/>
      <c r="U846" s="28" t="s">
        <v>4</v>
      </c>
      <c r="V846" s="28"/>
      <c r="W846" s="28" t="s">
        <v>4</v>
      </c>
      <c r="X846" s="28"/>
      <c r="Y846" s="28" t="s">
        <v>4</v>
      </c>
      <c r="Z846" s="10" t="str">
        <f>IF(AND('Section 8'!$L$4=No,OR($BG846=FALSE,$BH846=FALSE)),Tab_NotReq,
IF(AND($A846="",$B846="",$D846="",$F846="",$H846="",$J846="",$P846="",$X846="",$AB846="",$AC846=""),"",
IF(COUNTIF($AB846:$BC846,Incomplete)&gt;=1,Incomplete_or_multiple_errors&amp;": "&amp;INDEX($AB$2:$BC$4,1,MATCH(Incomplete,$AB846:$BC846,0)),Complete)))</f>
        <v/>
      </c>
      <c r="AA846" s="27"/>
      <c r="AB846" s="10" t="str">
        <f t="shared" si="395"/>
        <v/>
      </c>
      <c r="AC846" s="10" t="str">
        <f>IF($AC$1=No,"",
IF(OR(BG846=FALSE,BH846=FALSE),"",
IF(AND(SUMPRODUCT(--(BI846:BI$1003=TRUE))=0,SUMPRODUCT(--(BJ846:BJ$1003=TRUE))=0),"",Incomplete)))</f>
        <v/>
      </c>
      <c r="AD846" s="10" t="str">
        <f t="shared" si="396"/>
        <v/>
      </c>
      <c r="AE846" s="10"/>
      <c r="AF846" s="10" t="str" cm="1">
        <f t="array" ref="AF846">IF(AF$1=No,"",IF(ISBLANK($A846)=TRUE,"",
IF(SUMPRODUCT(--('Section 11'!$C$4:$C$337=$A846))=0,Incomplete,Complete)))</f>
        <v/>
      </c>
      <c r="AG846" s="10" t="str">
        <f t="shared" si="397"/>
        <v/>
      </c>
      <c r="AH846" s="10" t="str">
        <f t="shared" si="398"/>
        <v/>
      </c>
      <c r="AI846" s="10" t="str">
        <f t="shared" si="399"/>
        <v/>
      </c>
      <c r="AJ846" s="10" t="str">
        <f t="shared" si="400"/>
        <v/>
      </c>
      <c r="AK846" s="10" t="str">
        <f t="shared" si="401"/>
        <v/>
      </c>
      <c r="AL846" s="10" t="str">
        <f t="shared" si="402"/>
        <v/>
      </c>
      <c r="AM846" s="10" t="str">
        <f t="shared" si="403"/>
        <v/>
      </c>
      <c r="AN846" s="10" t="str">
        <f t="shared" si="404"/>
        <v/>
      </c>
      <c r="AO846" s="10" t="str">
        <f t="shared" si="405"/>
        <v/>
      </c>
      <c r="AP846" s="10" t="str">
        <f t="shared" si="406"/>
        <v/>
      </c>
      <c r="AQ846" s="10" t="str">
        <f t="shared" si="407"/>
        <v/>
      </c>
      <c r="AR846" s="10" t="str">
        <f t="shared" si="408"/>
        <v/>
      </c>
      <c r="AS846" s="10" t="str">
        <f t="shared" si="409"/>
        <v/>
      </c>
      <c r="AT846" s="10" t="str">
        <f t="shared" si="410"/>
        <v/>
      </c>
      <c r="AU846" s="10" t="str">
        <f t="shared" si="411"/>
        <v/>
      </c>
      <c r="AV846" s="10" t="str">
        <f t="shared" si="412"/>
        <v/>
      </c>
      <c r="AW846" s="10" t="str">
        <f t="shared" si="413"/>
        <v/>
      </c>
      <c r="AX846" s="10" t="str">
        <f t="shared" si="414"/>
        <v/>
      </c>
      <c r="AY846" s="10" t="str">
        <f t="shared" si="415"/>
        <v/>
      </c>
      <c r="AZ846" s="10" t="str">
        <f t="shared" si="416"/>
        <v/>
      </c>
      <c r="BA846" s="10" t="str">
        <f t="shared" si="417"/>
        <v/>
      </c>
      <c r="BB846" s="10" t="str">
        <f t="shared" si="418"/>
        <v/>
      </c>
      <c r="BC846" s="10" t="str">
        <f t="shared" si="419"/>
        <v/>
      </c>
      <c r="BD846" s="10"/>
      <c r="BE846" s="10" t="str">
        <f t="shared" si="420"/>
        <v/>
      </c>
      <c r="BG846" s="10" t="b">
        <f t="shared" si="423"/>
        <v>1</v>
      </c>
      <c r="BH846" s="10" t="b">
        <f t="shared" si="421"/>
        <v>1</v>
      </c>
      <c r="BI846" s="10" t="b">
        <f t="shared" si="424"/>
        <v>0</v>
      </c>
      <c r="BJ846" s="10" t="b">
        <f t="shared" si="422"/>
        <v>0</v>
      </c>
    </row>
    <row r="847" spans="1:62" x14ac:dyDescent="0.35">
      <c r="A847" s="51"/>
      <c r="B847" s="28"/>
      <c r="C847" s="28" t="s">
        <v>4</v>
      </c>
      <c r="D847" s="28"/>
      <c r="E847" s="28" t="s">
        <v>4</v>
      </c>
      <c r="F847" s="28"/>
      <c r="G847" s="51" t="s">
        <v>4</v>
      </c>
      <c r="H847" s="28"/>
      <c r="I847" s="28" t="s">
        <v>4</v>
      </c>
      <c r="J847" s="28"/>
      <c r="K847" s="28" t="s">
        <v>4</v>
      </c>
      <c r="L847" s="28" t="s">
        <v>454</v>
      </c>
      <c r="M847" s="28"/>
      <c r="N847" s="28"/>
      <c r="O847" s="28" t="s">
        <v>4</v>
      </c>
      <c r="P847" s="51"/>
      <c r="Q847" s="28" t="s">
        <v>4</v>
      </c>
      <c r="R847" s="28"/>
      <c r="S847" s="28" t="s">
        <v>4</v>
      </c>
      <c r="T847" s="28"/>
      <c r="U847" s="28" t="s">
        <v>4</v>
      </c>
      <c r="V847" s="28"/>
      <c r="W847" s="28" t="s">
        <v>4</v>
      </c>
      <c r="X847" s="28"/>
      <c r="Y847" s="28" t="s">
        <v>4</v>
      </c>
      <c r="Z847" s="10" t="str">
        <f>IF(AND('Section 8'!$L$4=No,OR($BG847=FALSE,$BH847=FALSE)),Tab_NotReq,
IF(AND($A847="",$B847="",$D847="",$F847="",$H847="",$J847="",$P847="",$X847="",$AB847="",$AC847=""),"",
IF(COUNTIF($AB847:$BC847,Incomplete)&gt;=1,Incomplete_or_multiple_errors&amp;": "&amp;INDEX($AB$2:$BC$4,1,MATCH(Incomplete,$AB847:$BC847,0)),Complete)))</f>
        <v/>
      </c>
      <c r="AA847" s="27"/>
      <c r="AB847" s="10" t="str">
        <f t="shared" si="395"/>
        <v/>
      </c>
      <c r="AC847" s="10" t="str">
        <f>IF($AC$1=No,"",
IF(OR(BG847=FALSE,BH847=FALSE),"",
IF(AND(SUMPRODUCT(--(BI847:BI$1003=TRUE))=0,SUMPRODUCT(--(BJ847:BJ$1003=TRUE))=0),"",Incomplete)))</f>
        <v/>
      </c>
      <c r="AD847" s="10" t="str">
        <f t="shared" si="396"/>
        <v/>
      </c>
      <c r="AE847" s="10"/>
      <c r="AF847" s="10" t="str" cm="1">
        <f t="array" ref="AF847">IF(AF$1=No,"",IF(ISBLANK($A847)=TRUE,"",
IF(SUMPRODUCT(--('Section 11'!$C$4:$C$337=$A847))=0,Incomplete,Complete)))</f>
        <v/>
      </c>
      <c r="AG847" s="10" t="str">
        <f t="shared" si="397"/>
        <v/>
      </c>
      <c r="AH847" s="10" t="str">
        <f t="shared" si="398"/>
        <v/>
      </c>
      <c r="AI847" s="10" t="str">
        <f t="shared" si="399"/>
        <v/>
      </c>
      <c r="AJ847" s="10" t="str">
        <f t="shared" si="400"/>
        <v/>
      </c>
      <c r="AK847" s="10" t="str">
        <f t="shared" si="401"/>
        <v/>
      </c>
      <c r="AL847" s="10" t="str">
        <f t="shared" si="402"/>
        <v/>
      </c>
      <c r="AM847" s="10" t="str">
        <f t="shared" si="403"/>
        <v/>
      </c>
      <c r="AN847" s="10" t="str">
        <f t="shared" si="404"/>
        <v/>
      </c>
      <c r="AO847" s="10" t="str">
        <f t="shared" si="405"/>
        <v/>
      </c>
      <c r="AP847" s="10" t="str">
        <f t="shared" si="406"/>
        <v/>
      </c>
      <c r="AQ847" s="10" t="str">
        <f t="shared" si="407"/>
        <v/>
      </c>
      <c r="AR847" s="10" t="str">
        <f t="shared" si="408"/>
        <v/>
      </c>
      <c r="AS847" s="10" t="str">
        <f t="shared" si="409"/>
        <v/>
      </c>
      <c r="AT847" s="10" t="str">
        <f t="shared" si="410"/>
        <v/>
      </c>
      <c r="AU847" s="10" t="str">
        <f t="shared" si="411"/>
        <v/>
      </c>
      <c r="AV847" s="10" t="str">
        <f t="shared" si="412"/>
        <v/>
      </c>
      <c r="AW847" s="10" t="str">
        <f t="shared" si="413"/>
        <v/>
      </c>
      <c r="AX847" s="10" t="str">
        <f t="shared" si="414"/>
        <v/>
      </c>
      <c r="AY847" s="10" t="str">
        <f t="shared" si="415"/>
        <v/>
      </c>
      <c r="AZ847" s="10" t="str">
        <f t="shared" si="416"/>
        <v/>
      </c>
      <c r="BA847" s="10" t="str">
        <f t="shared" si="417"/>
        <v/>
      </c>
      <c r="BB847" s="10" t="str">
        <f t="shared" si="418"/>
        <v/>
      </c>
      <c r="BC847" s="10" t="str">
        <f t="shared" si="419"/>
        <v/>
      </c>
      <c r="BD847" s="10"/>
      <c r="BE847" s="10" t="str">
        <f t="shared" si="420"/>
        <v/>
      </c>
      <c r="BG847" s="10" t="b">
        <f t="shared" si="423"/>
        <v>1</v>
      </c>
      <c r="BH847" s="10" t="b">
        <f t="shared" si="421"/>
        <v>1</v>
      </c>
      <c r="BI847" s="10" t="b">
        <f t="shared" si="424"/>
        <v>0</v>
      </c>
      <c r="BJ847" s="10" t="b">
        <f t="shared" si="422"/>
        <v>0</v>
      </c>
    </row>
    <row r="848" spans="1:62" x14ac:dyDescent="0.35">
      <c r="A848" s="51"/>
      <c r="B848" s="28"/>
      <c r="C848" s="28" t="s">
        <v>4</v>
      </c>
      <c r="D848" s="28"/>
      <c r="E848" s="28" t="s">
        <v>4</v>
      </c>
      <c r="F848" s="28"/>
      <c r="G848" s="51" t="s">
        <v>4</v>
      </c>
      <c r="H848" s="28"/>
      <c r="I848" s="28" t="s">
        <v>4</v>
      </c>
      <c r="J848" s="28"/>
      <c r="K848" s="28" t="s">
        <v>4</v>
      </c>
      <c r="L848" s="28" t="s">
        <v>454</v>
      </c>
      <c r="M848" s="28"/>
      <c r="N848" s="28"/>
      <c r="O848" s="28" t="s">
        <v>4</v>
      </c>
      <c r="P848" s="51"/>
      <c r="Q848" s="28" t="s">
        <v>4</v>
      </c>
      <c r="R848" s="28"/>
      <c r="S848" s="28" t="s">
        <v>4</v>
      </c>
      <c r="T848" s="28"/>
      <c r="U848" s="28" t="s">
        <v>4</v>
      </c>
      <c r="V848" s="28"/>
      <c r="W848" s="28" t="s">
        <v>4</v>
      </c>
      <c r="X848" s="28"/>
      <c r="Y848" s="28" t="s">
        <v>4</v>
      </c>
      <c r="Z848" s="10" t="str">
        <f>IF(AND('Section 8'!$L$4=No,OR($BG848=FALSE,$BH848=FALSE)),Tab_NotReq,
IF(AND($A848="",$B848="",$D848="",$F848="",$H848="",$J848="",$P848="",$X848="",$AB848="",$AC848=""),"",
IF(COUNTIF($AB848:$BC848,Incomplete)&gt;=1,Incomplete_or_multiple_errors&amp;": "&amp;INDEX($AB$2:$BC$4,1,MATCH(Incomplete,$AB848:$BC848,0)),Complete)))</f>
        <v/>
      </c>
      <c r="AA848" s="27"/>
      <c r="AB848" s="10" t="str">
        <f t="shared" si="395"/>
        <v/>
      </c>
      <c r="AC848" s="10" t="str">
        <f>IF($AC$1=No,"",
IF(OR(BG848=FALSE,BH848=FALSE),"",
IF(AND(SUMPRODUCT(--(BI848:BI$1003=TRUE))=0,SUMPRODUCT(--(BJ848:BJ$1003=TRUE))=0),"",Incomplete)))</f>
        <v/>
      </c>
      <c r="AD848" s="10" t="str">
        <f t="shared" si="396"/>
        <v/>
      </c>
      <c r="AE848" s="10"/>
      <c r="AF848" s="10" t="str" cm="1">
        <f t="array" ref="AF848">IF(AF$1=No,"",IF(ISBLANK($A848)=TRUE,"",
IF(SUMPRODUCT(--('Section 11'!$C$4:$C$337=$A848))=0,Incomplete,Complete)))</f>
        <v/>
      </c>
      <c r="AG848" s="10" t="str">
        <f t="shared" si="397"/>
        <v/>
      </c>
      <c r="AH848" s="10" t="str">
        <f t="shared" si="398"/>
        <v/>
      </c>
      <c r="AI848" s="10" t="str">
        <f t="shared" si="399"/>
        <v/>
      </c>
      <c r="AJ848" s="10" t="str">
        <f t="shared" si="400"/>
        <v/>
      </c>
      <c r="AK848" s="10" t="str">
        <f t="shared" si="401"/>
        <v/>
      </c>
      <c r="AL848" s="10" t="str">
        <f t="shared" si="402"/>
        <v/>
      </c>
      <c r="AM848" s="10" t="str">
        <f t="shared" si="403"/>
        <v/>
      </c>
      <c r="AN848" s="10" t="str">
        <f t="shared" si="404"/>
        <v/>
      </c>
      <c r="AO848" s="10" t="str">
        <f t="shared" si="405"/>
        <v/>
      </c>
      <c r="AP848" s="10" t="str">
        <f t="shared" si="406"/>
        <v/>
      </c>
      <c r="AQ848" s="10" t="str">
        <f t="shared" si="407"/>
        <v/>
      </c>
      <c r="AR848" s="10" t="str">
        <f t="shared" si="408"/>
        <v/>
      </c>
      <c r="AS848" s="10" t="str">
        <f t="shared" si="409"/>
        <v/>
      </c>
      <c r="AT848" s="10" t="str">
        <f t="shared" si="410"/>
        <v/>
      </c>
      <c r="AU848" s="10" t="str">
        <f t="shared" si="411"/>
        <v/>
      </c>
      <c r="AV848" s="10" t="str">
        <f t="shared" si="412"/>
        <v/>
      </c>
      <c r="AW848" s="10" t="str">
        <f t="shared" si="413"/>
        <v/>
      </c>
      <c r="AX848" s="10" t="str">
        <f t="shared" si="414"/>
        <v/>
      </c>
      <c r="AY848" s="10" t="str">
        <f t="shared" si="415"/>
        <v/>
      </c>
      <c r="AZ848" s="10" t="str">
        <f t="shared" si="416"/>
        <v/>
      </c>
      <c r="BA848" s="10" t="str">
        <f t="shared" si="417"/>
        <v/>
      </c>
      <c r="BB848" s="10" t="str">
        <f t="shared" si="418"/>
        <v/>
      </c>
      <c r="BC848" s="10" t="str">
        <f t="shared" si="419"/>
        <v/>
      </c>
      <c r="BD848" s="10"/>
      <c r="BE848" s="10" t="str">
        <f t="shared" si="420"/>
        <v/>
      </c>
      <c r="BG848" s="10" t="b">
        <f t="shared" si="423"/>
        <v>1</v>
      </c>
      <c r="BH848" s="10" t="b">
        <f t="shared" si="421"/>
        <v>1</v>
      </c>
      <c r="BI848" s="10" t="b">
        <f t="shared" si="424"/>
        <v>0</v>
      </c>
      <c r="BJ848" s="10" t="b">
        <f t="shared" si="422"/>
        <v>0</v>
      </c>
    </row>
    <row r="849" spans="1:62" x14ac:dyDescent="0.35">
      <c r="A849" s="51"/>
      <c r="B849" s="28"/>
      <c r="C849" s="28" t="s">
        <v>4</v>
      </c>
      <c r="D849" s="28"/>
      <c r="E849" s="28" t="s">
        <v>4</v>
      </c>
      <c r="F849" s="28"/>
      <c r="G849" s="51" t="s">
        <v>4</v>
      </c>
      <c r="H849" s="28"/>
      <c r="I849" s="28" t="s">
        <v>4</v>
      </c>
      <c r="J849" s="28"/>
      <c r="K849" s="28" t="s">
        <v>4</v>
      </c>
      <c r="L849" s="28" t="s">
        <v>454</v>
      </c>
      <c r="M849" s="28"/>
      <c r="N849" s="28"/>
      <c r="O849" s="28" t="s">
        <v>4</v>
      </c>
      <c r="P849" s="51"/>
      <c r="Q849" s="28" t="s">
        <v>4</v>
      </c>
      <c r="R849" s="28"/>
      <c r="S849" s="28" t="s">
        <v>4</v>
      </c>
      <c r="T849" s="28"/>
      <c r="U849" s="28" t="s">
        <v>4</v>
      </c>
      <c r="V849" s="28"/>
      <c r="W849" s="28" t="s">
        <v>4</v>
      </c>
      <c r="X849" s="28"/>
      <c r="Y849" s="28" t="s">
        <v>4</v>
      </c>
      <c r="Z849" s="10" t="str">
        <f>IF(AND('Section 8'!$L$4=No,OR($BG849=FALSE,$BH849=FALSE)),Tab_NotReq,
IF(AND($A849="",$B849="",$D849="",$F849="",$H849="",$J849="",$P849="",$X849="",$AB849="",$AC849=""),"",
IF(COUNTIF($AB849:$BC849,Incomplete)&gt;=1,Incomplete_or_multiple_errors&amp;": "&amp;INDEX($AB$2:$BC$4,1,MATCH(Incomplete,$AB849:$BC849,0)),Complete)))</f>
        <v/>
      </c>
      <c r="AA849" s="27"/>
      <c r="AB849" s="10" t="str">
        <f t="shared" si="395"/>
        <v/>
      </c>
      <c r="AC849" s="10" t="str">
        <f>IF($AC$1=No,"",
IF(OR(BG849=FALSE,BH849=FALSE),"",
IF(AND(SUMPRODUCT(--(BI849:BI$1003=TRUE))=0,SUMPRODUCT(--(BJ849:BJ$1003=TRUE))=0),"",Incomplete)))</f>
        <v/>
      </c>
      <c r="AD849" s="10" t="str">
        <f t="shared" si="396"/>
        <v/>
      </c>
      <c r="AE849" s="10"/>
      <c r="AF849" s="10" t="str" cm="1">
        <f t="array" ref="AF849">IF(AF$1=No,"",IF(ISBLANK($A849)=TRUE,"",
IF(SUMPRODUCT(--('Section 11'!$C$4:$C$337=$A849))=0,Incomplete,Complete)))</f>
        <v/>
      </c>
      <c r="AG849" s="10" t="str">
        <f t="shared" si="397"/>
        <v/>
      </c>
      <c r="AH849" s="10" t="str">
        <f t="shared" si="398"/>
        <v/>
      </c>
      <c r="AI849" s="10" t="str">
        <f t="shared" si="399"/>
        <v/>
      </c>
      <c r="AJ849" s="10" t="str">
        <f t="shared" si="400"/>
        <v/>
      </c>
      <c r="AK849" s="10" t="str">
        <f t="shared" si="401"/>
        <v/>
      </c>
      <c r="AL849" s="10" t="str">
        <f t="shared" si="402"/>
        <v/>
      </c>
      <c r="AM849" s="10" t="str">
        <f t="shared" si="403"/>
        <v/>
      </c>
      <c r="AN849" s="10" t="str">
        <f t="shared" si="404"/>
        <v/>
      </c>
      <c r="AO849" s="10" t="str">
        <f t="shared" si="405"/>
        <v/>
      </c>
      <c r="AP849" s="10" t="str">
        <f t="shared" si="406"/>
        <v/>
      </c>
      <c r="AQ849" s="10" t="str">
        <f t="shared" si="407"/>
        <v/>
      </c>
      <c r="AR849" s="10" t="str">
        <f t="shared" si="408"/>
        <v/>
      </c>
      <c r="AS849" s="10" t="str">
        <f t="shared" si="409"/>
        <v/>
      </c>
      <c r="AT849" s="10" t="str">
        <f t="shared" si="410"/>
        <v/>
      </c>
      <c r="AU849" s="10" t="str">
        <f t="shared" si="411"/>
        <v/>
      </c>
      <c r="AV849" s="10" t="str">
        <f t="shared" si="412"/>
        <v/>
      </c>
      <c r="AW849" s="10" t="str">
        <f t="shared" si="413"/>
        <v/>
      </c>
      <c r="AX849" s="10" t="str">
        <f t="shared" si="414"/>
        <v/>
      </c>
      <c r="AY849" s="10" t="str">
        <f t="shared" si="415"/>
        <v/>
      </c>
      <c r="AZ849" s="10" t="str">
        <f t="shared" si="416"/>
        <v/>
      </c>
      <c r="BA849" s="10" t="str">
        <f t="shared" si="417"/>
        <v/>
      </c>
      <c r="BB849" s="10" t="str">
        <f t="shared" si="418"/>
        <v/>
      </c>
      <c r="BC849" s="10" t="str">
        <f t="shared" si="419"/>
        <v/>
      </c>
      <c r="BD849" s="10"/>
      <c r="BE849" s="10" t="str">
        <f t="shared" si="420"/>
        <v/>
      </c>
      <c r="BG849" s="10" t="b">
        <f t="shared" si="423"/>
        <v>1</v>
      </c>
      <c r="BH849" s="10" t="b">
        <f t="shared" si="421"/>
        <v>1</v>
      </c>
      <c r="BI849" s="10" t="b">
        <f t="shared" si="424"/>
        <v>0</v>
      </c>
      <c r="BJ849" s="10" t="b">
        <f t="shared" si="422"/>
        <v>0</v>
      </c>
    </row>
    <row r="850" spans="1:62" x14ac:dyDescent="0.35">
      <c r="A850" s="51"/>
      <c r="B850" s="28"/>
      <c r="C850" s="28" t="s">
        <v>4</v>
      </c>
      <c r="D850" s="28"/>
      <c r="E850" s="28" t="s">
        <v>4</v>
      </c>
      <c r="F850" s="28"/>
      <c r="G850" s="51" t="s">
        <v>4</v>
      </c>
      <c r="H850" s="28"/>
      <c r="I850" s="28" t="s">
        <v>4</v>
      </c>
      <c r="J850" s="28"/>
      <c r="K850" s="28" t="s">
        <v>4</v>
      </c>
      <c r="L850" s="28" t="s">
        <v>454</v>
      </c>
      <c r="M850" s="28"/>
      <c r="N850" s="28"/>
      <c r="O850" s="28" t="s">
        <v>4</v>
      </c>
      <c r="P850" s="51"/>
      <c r="Q850" s="28" t="s">
        <v>4</v>
      </c>
      <c r="R850" s="28"/>
      <c r="S850" s="28" t="s">
        <v>4</v>
      </c>
      <c r="T850" s="28"/>
      <c r="U850" s="28" t="s">
        <v>4</v>
      </c>
      <c r="V850" s="28"/>
      <c r="W850" s="28" t="s">
        <v>4</v>
      </c>
      <c r="X850" s="28"/>
      <c r="Y850" s="28" t="s">
        <v>4</v>
      </c>
      <c r="Z850" s="10" t="str">
        <f>IF(AND('Section 8'!$L$4=No,OR($BG850=FALSE,$BH850=FALSE)),Tab_NotReq,
IF(AND($A850="",$B850="",$D850="",$F850="",$H850="",$J850="",$P850="",$X850="",$AB850="",$AC850=""),"",
IF(COUNTIF($AB850:$BC850,Incomplete)&gt;=1,Incomplete_or_multiple_errors&amp;": "&amp;INDEX($AB$2:$BC$4,1,MATCH(Incomplete,$AB850:$BC850,0)),Complete)))</f>
        <v/>
      </c>
      <c r="AA850" s="27"/>
      <c r="AB850" s="10" t="str">
        <f t="shared" si="395"/>
        <v/>
      </c>
      <c r="AC850" s="10" t="str">
        <f>IF($AC$1=No,"",
IF(OR(BG850=FALSE,BH850=FALSE),"",
IF(AND(SUMPRODUCT(--(BI850:BI$1003=TRUE))=0,SUMPRODUCT(--(BJ850:BJ$1003=TRUE))=0),"",Incomplete)))</f>
        <v/>
      </c>
      <c r="AD850" s="10" t="str">
        <f t="shared" si="396"/>
        <v/>
      </c>
      <c r="AE850" s="10"/>
      <c r="AF850" s="10" t="str" cm="1">
        <f t="array" ref="AF850">IF(AF$1=No,"",IF(ISBLANK($A850)=TRUE,"",
IF(SUMPRODUCT(--('Section 11'!$C$4:$C$337=$A850))=0,Incomplete,Complete)))</f>
        <v/>
      </c>
      <c r="AG850" s="10" t="str">
        <f t="shared" si="397"/>
        <v/>
      </c>
      <c r="AH850" s="10" t="str">
        <f t="shared" si="398"/>
        <v/>
      </c>
      <c r="AI850" s="10" t="str">
        <f t="shared" si="399"/>
        <v/>
      </c>
      <c r="AJ850" s="10" t="str">
        <f t="shared" si="400"/>
        <v/>
      </c>
      <c r="AK850" s="10" t="str">
        <f t="shared" si="401"/>
        <v/>
      </c>
      <c r="AL850" s="10" t="str">
        <f t="shared" si="402"/>
        <v/>
      </c>
      <c r="AM850" s="10" t="str">
        <f t="shared" si="403"/>
        <v/>
      </c>
      <c r="AN850" s="10" t="str">
        <f t="shared" si="404"/>
        <v/>
      </c>
      <c r="AO850" s="10" t="str">
        <f t="shared" si="405"/>
        <v/>
      </c>
      <c r="AP850" s="10" t="str">
        <f t="shared" si="406"/>
        <v/>
      </c>
      <c r="AQ850" s="10" t="str">
        <f t="shared" si="407"/>
        <v/>
      </c>
      <c r="AR850" s="10" t="str">
        <f t="shared" si="408"/>
        <v/>
      </c>
      <c r="AS850" s="10" t="str">
        <f t="shared" si="409"/>
        <v/>
      </c>
      <c r="AT850" s="10" t="str">
        <f t="shared" si="410"/>
        <v/>
      </c>
      <c r="AU850" s="10" t="str">
        <f t="shared" si="411"/>
        <v/>
      </c>
      <c r="AV850" s="10" t="str">
        <f t="shared" si="412"/>
        <v/>
      </c>
      <c r="AW850" s="10" t="str">
        <f t="shared" si="413"/>
        <v/>
      </c>
      <c r="AX850" s="10" t="str">
        <f t="shared" si="414"/>
        <v/>
      </c>
      <c r="AY850" s="10" t="str">
        <f t="shared" si="415"/>
        <v/>
      </c>
      <c r="AZ850" s="10" t="str">
        <f t="shared" si="416"/>
        <v/>
      </c>
      <c r="BA850" s="10" t="str">
        <f t="shared" si="417"/>
        <v/>
      </c>
      <c r="BB850" s="10" t="str">
        <f t="shared" si="418"/>
        <v/>
      </c>
      <c r="BC850" s="10" t="str">
        <f t="shared" si="419"/>
        <v/>
      </c>
      <c r="BD850" s="10"/>
      <c r="BE850" s="10" t="str">
        <f t="shared" si="420"/>
        <v/>
      </c>
      <c r="BG850" s="10" t="b">
        <f t="shared" si="423"/>
        <v>1</v>
      </c>
      <c r="BH850" s="10" t="b">
        <f t="shared" si="421"/>
        <v>1</v>
      </c>
      <c r="BI850" s="10" t="b">
        <f t="shared" si="424"/>
        <v>0</v>
      </c>
      <c r="BJ850" s="10" t="b">
        <f t="shared" si="422"/>
        <v>0</v>
      </c>
    </row>
    <row r="851" spans="1:62" x14ac:dyDescent="0.35">
      <c r="A851" s="51"/>
      <c r="B851" s="28"/>
      <c r="C851" s="28" t="s">
        <v>4</v>
      </c>
      <c r="D851" s="28"/>
      <c r="E851" s="28" t="s">
        <v>4</v>
      </c>
      <c r="F851" s="28"/>
      <c r="G851" s="51" t="s">
        <v>4</v>
      </c>
      <c r="H851" s="28"/>
      <c r="I851" s="28" t="s">
        <v>4</v>
      </c>
      <c r="J851" s="28"/>
      <c r="K851" s="28" t="s">
        <v>4</v>
      </c>
      <c r="L851" s="28" t="s">
        <v>454</v>
      </c>
      <c r="M851" s="28"/>
      <c r="N851" s="28"/>
      <c r="O851" s="28" t="s">
        <v>4</v>
      </c>
      <c r="P851" s="51"/>
      <c r="Q851" s="28" t="s">
        <v>4</v>
      </c>
      <c r="R851" s="28"/>
      <c r="S851" s="28" t="s">
        <v>4</v>
      </c>
      <c r="T851" s="28"/>
      <c r="U851" s="28" t="s">
        <v>4</v>
      </c>
      <c r="V851" s="28"/>
      <c r="W851" s="28" t="s">
        <v>4</v>
      </c>
      <c r="X851" s="28"/>
      <c r="Y851" s="28" t="s">
        <v>4</v>
      </c>
      <c r="Z851" s="10" t="str">
        <f>IF(AND('Section 8'!$L$4=No,OR($BG851=FALSE,$BH851=FALSE)),Tab_NotReq,
IF(AND($A851="",$B851="",$D851="",$F851="",$H851="",$J851="",$P851="",$X851="",$AB851="",$AC851=""),"",
IF(COUNTIF($AB851:$BC851,Incomplete)&gt;=1,Incomplete_or_multiple_errors&amp;": "&amp;INDEX($AB$2:$BC$4,1,MATCH(Incomplete,$AB851:$BC851,0)),Complete)))</f>
        <v/>
      </c>
      <c r="AA851" s="27"/>
      <c r="AB851" s="10" t="str">
        <f t="shared" si="395"/>
        <v/>
      </c>
      <c r="AC851" s="10" t="str">
        <f>IF($AC$1=No,"",
IF(OR(BG851=FALSE,BH851=FALSE),"",
IF(AND(SUMPRODUCT(--(BI851:BI$1003=TRUE))=0,SUMPRODUCT(--(BJ851:BJ$1003=TRUE))=0),"",Incomplete)))</f>
        <v/>
      </c>
      <c r="AD851" s="10" t="str">
        <f t="shared" si="396"/>
        <v/>
      </c>
      <c r="AE851" s="10"/>
      <c r="AF851" s="10" t="str" cm="1">
        <f t="array" ref="AF851">IF(AF$1=No,"",IF(ISBLANK($A851)=TRUE,"",
IF(SUMPRODUCT(--('Section 11'!$C$4:$C$337=$A851))=0,Incomplete,Complete)))</f>
        <v/>
      </c>
      <c r="AG851" s="10" t="str">
        <f t="shared" si="397"/>
        <v/>
      </c>
      <c r="AH851" s="10" t="str">
        <f t="shared" si="398"/>
        <v/>
      </c>
      <c r="AI851" s="10" t="str">
        <f t="shared" si="399"/>
        <v/>
      </c>
      <c r="AJ851" s="10" t="str">
        <f t="shared" si="400"/>
        <v/>
      </c>
      <c r="AK851" s="10" t="str">
        <f t="shared" si="401"/>
        <v/>
      </c>
      <c r="AL851" s="10" t="str">
        <f t="shared" si="402"/>
        <v/>
      </c>
      <c r="AM851" s="10" t="str">
        <f t="shared" si="403"/>
        <v/>
      </c>
      <c r="AN851" s="10" t="str">
        <f t="shared" si="404"/>
        <v/>
      </c>
      <c r="AO851" s="10" t="str">
        <f t="shared" si="405"/>
        <v/>
      </c>
      <c r="AP851" s="10" t="str">
        <f t="shared" si="406"/>
        <v/>
      </c>
      <c r="AQ851" s="10" t="str">
        <f t="shared" si="407"/>
        <v/>
      </c>
      <c r="AR851" s="10" t="str">
        <f t="shared" si="408"/>
        <v/>
      </c>
      <c r="AS851" s="10" t="str">
        <f t="shared" si="409"/>
        <v/>
      </c>
      <c r="AT851" s="10" t="str">
        <f t="shared" si="410"/>
        <v/>
      </c>
      <c r="AU851" s="10" t="str">
        <f t="shared" si="411"/>
        <v/>
      </c>
      <c r="AV851" s="10" t="str">
        <f t="shared" si="412"/>
        <v/>
      </c>
      <c r="AW851" s="10" t="str">
        <f t="shared" si="413"/>
        <v/>
      </c>
      <c r="AX851" s="10" t="str">
        <f t="shared" si="414"/>
        <v/>
      </c>
      <c r="AY851" s="10" t="str">
        <f t="shared" si="415"/>
        <v/>
      </c>
      <c r="AZ851" s="10" t="str">
        <f t="shared" si="416"/>
        <v/>
      </c>
      <c r="BA851" s="10" t="str">
        <f t="shared" si="417"/>
        <v/>
      </c>
      <c r="BB851" s="10" t="str">
        <f t="shared" si="418"/>
        <v/>
      </c>
      <c r="BC851" s="10" t="str">
        <f t="shared" si="419"/>
        <v/>
      </c>
      <c r="BD851" s="10"/>
      <c r="BE851" s="10" t="str">
        <f t="shared" si="420"/>
        <v/>
      </c>
      <c r="BG851" s="10" t="b">
        <f t="shared" si="423"/>
        <v>1</v>
      </c>
      <c r="BH851" s="10" t="b">
        <f t="shared" si="421"/>
        <v>1</v>
      </c>
      <c r="BI851" s="10" t="b">
        <f t="shared" si="424"/>
        <v>0</v>
      </c>
      <c r="BJ851" s="10" t="b">
        <f t="shared" si="422"/>
        <v>0</v>
      </c>
    </row>
    <row r="852" spans="1:62" x14ac:dyDescent="0.35">
      <c r="A852" s="51"/>
      <c r="B852" s="28"/>
      <c r="C852" s="28" t="s">
        <v>4</v>
      </c>
      <c r="D852" s="28"/>
      <c r="E852" s="28" t="s">
        <v>4</v>
      </c>
      <c r="F852" s="28"/>
      <c r="G852" s="51" t="s">
        <v>4</v>
      </c>
      <c r="H852" s="28"/>
      <c r="I852" s="28" t="s">
        <v>4</v>
      </c>
      <c r="J852" s="28"/>
      <c r="K852" s="28" t="s">
        <v>4</v>
      </c>
      <c r="L852" s="28" t="s">
        <v>454</v>
      </c>
      <c r="M852" s="28"/>
      <c r="N852" s="28"/>
      <c r="O852" s="28" t="s">
        <v>4</v>
      </c>
      <c r="P852" s="51"/>
      <c r="Q852" s="28" t="s">
        <v>4</v>
      </c>
      <c r="R852" s="28"/>
      <c r="S852" s="28" t="s">
        <v>4</v>
      </c>
      <c r="T852" s="28"/>
      <c r="U852" s="28" t="s">
        <v>4</v>
      </c>
      <c r="V852" s="28"/>
      <c r="W852" s="28" t="s">
        <v>4</v>
      </c>
      <c r="X852" s="28"/>
      <c r="Y852" s="28" t="s">
        <v>4</v>
      </c>
      <c r="Z852" s="10" t="str">
        <f>IF(AND('Section 8'!$L$4=No,OR($BG852=FALSE,$BH852=FALSE)),Tab_NotReq,
IF(AND($A852="",$B852="",$D852="",$F852="",$H852="",$J852="",$P852="",$X852="",$AB852="",$AC852=""),"",
IF(COUNTIF($AB852:$BC852,Incomplete)&gt;=1,Incomplete_or_multiple_errors&amp;": "&amp;INDEX($AB$2:$BC$4,1,MATCH(Incomplete,$AB852:$BC852,0)),Complete)))</f>
        <v/>
      </c>
      <c r="AA852" s="27"/>
      <c r="AB852" s="10" t="str">
        <f t="shared" si="395"/>
        <v/>
      </c>
      <c r="AC852" s="10" t="str">
        <f>IF($AC$1=No,"",
IF(OR(BG852=FALSE,BH852=FALSE),"",
IF(AND(SUMPRODUCT(--(BI852:BI$1003=TRUE))=0,SUMPRODUCT(--(BJ852:BJ$1003=TRUE))=0),"",Incomplete)))</f>
        <v/>
      </c>
      <c r="AD852" s="10" t="str">
        <f t="shared" si="396"/>
        <v/>
      </c>
      <c r="AE852" s="10"/>
      <c r="AF852" s="10" t="str" cm="1">
        <f t="array" ref="AF852">IF(AF$1=No,"",IF(ISBLANK($A852)=TRUE,"",
IF(SUMPRODUCT(--('Section 11'!$C$4:$C$337=$A852))=0,Incomplete,Complete)))</f>
        <v/>
      </c>
      <c r="AG852" s="10" t="str">
        <f t="shared" si="397"/>
        <v/>
      </c>
      <c r="AH852" s="10" t="str">
        <f t="shared" si="398"/>
        <v/>
      </c>
      <c r="AI852" s="10" t="str">
        <f t="shared" si="399"/>
        <v/>
      </c>
      <c r="AJ852" s="10" t="str">
        <f t="shared" si="400"/>
        <v/>
      </c>
      <c r="AK852" s="10" t="str">
        <f t="shared" si="401"/>
        <v/>
      </c>
      <c r="AL852" s="10" t="str">
        <f t="shared" si="402"/>
        <v/>
      </c>
      <c r="AM852" s="10" t="str">
        <f t="shared" si="403"/>
        <v/>
      </c>
      <c r="AN852" s="10" t="str">
        <f t="shared" si="404"/>
        <v/>
      </c>
      <c r="AO852" s="10" t="str">
        <f t="shared" si="405"/>
        <v/>
      </c>
      <c r="AP852" s="10" t="str">
        <f t="shared" si="406"/>
        <v/>
      </c>
      <c r="AQ852" s="10" t="str">
        <f t="shared" si="407"/>
        <v/>
      </c>
      <c r="AR852" s="10" t="str">
        <f t="shared" si="408"/>
        <v/>
      </c>
      <c r="AS852" s="10" t="str">
        <f t="shared" si="409"/>
        <v/>
      </c>
      <c r="AT852" s="10" t="str">
        <f t="shared" si="410"/>
        <v/>
      </c>
      <c r="AU852" s="10" t="str">
        <f t="shared" si="411"/>
        <v/>
      </c>
      <c r="AV852" s="10" t="str">
        <f t="shared" si="412"/>
        <v/>
      </c>
      <c r="AW852" s="10" t="str">
        <f t="shared" si="413"/>
        <v/>
      </c>
      <c r="AX852" s="10" t="str">
        <f t="shared" si="414"/>
        <v/>
      </c>
      <c r="AY852" s="10" t="str">
        <f t="shared" si="415"/>
        <v/>
      </c>
      <c r="AZ852" s="10" t="str">
        <f t="shared" si="416"/>
        <v/>
      </c>
      <c r="BA852" s="10" t="str">
        <f t="shared" si="417"/>
        <v/>
      </c>
      <c r="BB852" s="10" t="str">
        <f t="shared" si="418"/>
        <v/>
      </c>
      <c r="BC852" s="10" t="str">
        <f t="shared" si="419"/>
        <v/>
      </c>
      <c r="BD852" s="10"/>
      <c r="BE852" s="10" t="str">
        <f t="shared" si="420"/>
        <v/>
      </c>
      <c r="BG852" s="10" t="b">
        <f t="shared" si="423"/>
        <v>1</v>
      </c>
      <c r="BH852" s="10" t="b">
        <f t="shared" si="421"/>
        <v>1</v>
      </c>
      <c r="BI852" s="10" t="b">
        <f t="shared" si="424"/>
        <v>0</v>
      </c>
      <c r="BJ852" s="10" t="b">
        <f t="shared" si="422"/>
        <v>0</v>
      </c>
    </row>
    <row r="853" spans="1:62" x14ac:dyDescent="0.35">
      <c r="A853" s="51"/>
      <c r="B853" s="28"/>
      <c r="C853" s="28" t="s">
        <v>4</v>
      </c>
      <c r="D853" s="28"/>
      <c r="E853" s="28" t="s">
        <v>4</v>
      </c>
      <c r="F853" s="28"/>
      <c r="G853" s="51" t="s">
        <v>4</v>
      </c>
      <c r="H853" s="28"/>
      <c r="I853" s="28" t="s">
        <v>4</v>
      </c>
      <c r="J853" s="28"/>
      <c r="K853" s="28" t="s">
        <v>4</v>
      </c>
      <c r="L853" s="28" t="s">
        <v>454</v>
      </c>
      <c r="M853" s="28"/>
      <c r="N853" s="28"/>
      <c r="O853" s="28" t="s">
        <v>4</v>
      </c>
      <c r="P853" s="51"/>
      <c r="Q853" s="28" t="s">
        <v>4</v>
      </c>
      <c r="R853" s="28"/>
      <c r="S853" s="28" t="s">
        <v>4</v>
      </c>
      <c r="T853" s="28"/>
      <c r="U853" s="28" t="s">
        <v>4</v>
      </c>
      <c r="V853" s="28"/>
      <c r="W853" s="28" t="s">
        <v>4</v>
      </c>
      <c r="X853" s="28"/>
      <c r="Y853" s="28" t="s">
        <v>4</v>
      </c>
      <c r="Z853" s="10" t="str">
        <f>IF(AND('Section 8'!$L$4=No,OR($BG853=FALSE,$BH853=FALSE)),Tab_NotReq,
IF(AND($A853="",$B853="",$D853="",$F853="",$H853="",$J853="",$P853="",$X853="",$AB853="",$AC853=""),"",
IF(COUNTIF($AB853:$BC853,Incomplete)&gt;=1,Incomplete_or_multiple_errors&amp;": "&amp;INDEX($AB$2:$BC$4,1,MATCH(Incomplete,$AB853:$BC853,0)),Complete)))</f>
        <v/>
      </c>
      <c r="AA853" s="27"/>
      <c r="AB853" s="10" t="str">
        <f t="shared" si="395"/>
        <v/>
      </c>
      <c r="AC853" s="10" t="str">
        <f>IF($AC$1=No,"",
IF(OR(BG853=FALSE,BH853=FALSE),"",
IF(AND(SUMPRODUCT(--(BI853:BI$1003=TRUE))=0,SUMPRODUCT(--(BJ853:BJ$1003=TRUE))=0),"",Incomplete)))</f>
        <v/>
      </c>
      <c r="AD853" s="10" t="str">
        <f t="shared" si="396"/>
        <v/>
      </c>
      <c r="AE853" s="10"/>
      <c r="AF853" s="10" t="str" cm="1">
        <f t="array" ref="AF853">IF(AF$1=No,"",IF(ISBLANK($A853)=TRUE,"",
IF(SUMPRODUCT(--('Section 11'!$C$4:$C$337=$A853))=0,Incomplete,Complete)))</f>
        <v/>
      </c>
      <c r="AG853" s="10" t="str">
        <f t="shared" si="397"/>
        <v/>
      </c>
      <c r="AH853" s="10" t="str">
        <f t="shared" si="398"/>
        <v/>
      </c>
      <c r="AI853" s="10" t="str">
        <f t="shared" si="399"/>
        <v/>
      </c>
      <c r="AJ853" s="10" t="str">
        <f t="shared" si="400"/>
        <v/>
      </c>
      <c r="AK853" s="10" t="str">
        <f t="shared" si="401"/>
        <v/>
      </c>
      <c r="AL853" s="10" t="str">
        <f t="shared" si="402"/>
        <v/>
      </c>
      <c r="AM853" s="10" t="str">
        <f t="shared" si="403"/>
        <v/>
      </c>
      <c r="AN853" s="10" t="str">
        <f t="shared" si="404"/>
        <v/>
      </c>
      <c r="AO853" s="10" t="str">
        <f t="shared" si="405"/>
        <v/>
      </c>
      <c r="AP853" s="10" t="str">
        <f t="shared" si="406"/>
        <v/>
      </c>
      <c r="AQ853" s="10" t="str">
        <f t="shared" si="407"/>
        <v/>
      </c>
      <c r="AR853" s="10" t="str">
        <f t="shared" si="408"/>
        <v/>
      </c>
      <c r="AS853" s="10" t="str">
        <f t="shared" si="409"/>
        <v/>
      </c>
      <c r="AT853" s="10" t="str">
        <f t="shared" si="410"/>
        <v/>
      </c>
      <c r="AU853" s="10" t="str">
        <f t="shared" si="411"/>
        <v/>
      </c>
      <c r="AV853" s="10" t="str">
        <f t="shared" si="412"/>
        <v/>
      </c>
      <c r="AW853" s="10" t="str">
        <f t="shared" si="413"/>
        <v/>
      </c>
      <c r="AX853" s="10" t="str">
        <f t="shared" si="414"/>
        <v/>
      </c>
      <c r="AY853" s="10" t="str">
        <f t="shared" si="415"/>
        <v/>
      </c>
      <c r="AZ853" s="10" t="str">
        <f t="shared" si="416"/>
        <v/>
      </c>
      <c r="BA853" s="10" t="str">
        <f t="shared" si="417"/>
        <v/>
      </c>
      <c r="BB853" s="10" t="str">
        <f t="shared" si="418"/>
        <v/>
      </c>
      <c r="BC853" s="10" t="str">
        <f t="shared" si="419"/>
        <v/>
      </c>
      <c r="BD853" s="10"/>
      <c r="BE853" s="10" t="str">
        <f t="shared" si="420"/>
        <v/>
      </c>
      <c r="BG853" s="10" t="b">
        <f t="shared" si="423"/>
        <v>1</v>
      </c>
      <c r="BH853" s="10" t="b">
        <f t="shared" si="421"/>
        <v>1</v>
      </c>
      <c r="BI853" s="10" t="b">
        <f t="shared" si="424"/>
        <v>0</v>
      </c>
      <c r="BJ853" s="10" t="b">
        <f t="shared" si="422"/>
        <v>0</v>
      </c>
    </row>
    <row r="854" spans="1:62" x14ac:dyDescent="0.35">
      <c r="A854" s="51"/>
      <c r="B854" s="28"/>
      <c r="C854" s="28" t="s">
        <v>4</v>
      </c>
      <c r="D854" s="28"/>
      <c r="E854" s="28" t="s">
        <v>4</v>
      </c>
      <c r="F854" s="28"/>
      <c r="G854" s="51" t="s">
        <v>4</v>
      </c>
      <c r="H854" s="28"/>
      <c r="I854" s="28" t="s">
        <v>4</v>
      </c>
      <c r="J854" s="28"/>
      <c r="K854" s="28" t="s">
        <v>4</v>
      </c>
      <c r="L854" s="28" t="s">
        <v>454</v>
      </c>
      <c r="M854" s="28"/>
      <c r="N854" s="28"/>
      <c r="O854" s="28" t="s">
        <v>4</v>
      </c>
      <c r="P854" s="51"/>
      <c r="Q854" s="28" t="s">
        <v>4</v>
      </c>
      <c r="R854" s="28"/>
      <c r="S854" s="28" t="s">
        <v>4</v>
      </c>
      <c r="T854" s="28"/>
      <c r="U854" s="28" t="s">
        <v>4</v>
      </c>
      <c r="V854" s="28"/>
      <c r="W854" s="28" t="s">
        <v>4</v>
      </c>
      <c r="X854" s="28"/>
      <c r="Y854" s="28" t="s">
        <v>4</v>
      </c>
      <c r="Z854" s="10" t="str">
        <f>IF(AND('Section 8'!$L$4=No,OR($BG854=FALSE,$BH854=FALSE)),Tab_NotReq,
IF(AND($A854="",$B854="",$D854="",$F854="",$H854="",$J854="",$P854="",$X854="",$AB854="",$AC854=""),"",
IF(COUNTIF($AB854:$BC854,Incomplete)&gt;=1,Incomplete_or_multiple_errors&amp;": "&amp;INDEX($AB$2:$BC$4,1,MATCH(Incomplete,$AB854:$BC854,0)),Complete)))</f>
        <v/>
      </c>
      <c r="AA854" s="27"/>
      <c r="AB854" s="10" t="str">
        <f t="shared" si="395"/>
        <v/>
      </c>
      <c r="AC854" s="10" t="str">
        <f>IF($AC$1=No,"",
IF(OR(BG854=FALSE,BH854=FALSE),"",
IF(AND(SUMPRODUCT(--(BI854:BI$1003=TRUE))=0,SUMPRODUCT(--(BJ854:BJ$1003=TRUE))=0),"",Incomplete)))</f>
        <v/>
      </c>
      <c r="AD854" s="10" t="str">
        <f t="shared" si="396"/>
        <v/>
      </c>
      <c r="AE854" s="10"/>
      <c r="AF854" s="10" t="str" cm="1">
        <f t="array" ref="AF854">IF(AF$1=No,"",IF(ISBLANK($A854)=TRUE,"",
IF(SUMPRODUCT(--('Section 11'!$C$4:$C$337=$A854))=0,Incomplete,Complete)))</f>
        <v/>
      </c>
      <c r="AG854" s="10" t="str">
        <f t="shared" si="397"/>
        <v/>
      </c>
      <c r="AH854" s="10" t="str">
        <f t="shared" si="398"/>
        <v/>
      </c>
      <c r="AI854" s="10" t="str">
        <f t="shared" si="399"/>
        <v/>
      </c>
      <c r="AJ854" s="10" t="str">
        <f t="shared" si="400"/>
        <v/>
      </c>
      <c r="AK854" s="10" t="str">
        <f t="shared" si="401"/>
        <v/>
      </c>
      <c r="AL854" s="10" t="str">
        <f t="shared" si="402"/>
        <v/>
      </c>
      <c r="AM854" s="10" t="str">
        <f t="shared" si="403"/>
        <v/>
      </c>
      <c r="AN854" s="10" t="str">
        <f t="shared" si="404"/>
        <v/>
      </c>
      <c r="AO854" s="10" t="str">
        <f t="shared" si="405"/>
        <v/>
      </c>
      <c r="AP854" s="10" t="str">
        <f t="shared" si="406"/>
        <v/>
      </c>
      <c r="AQ854" s="10" t="str">
        <f t="shared" si="407"/>
        <v/>
      </c>
      <c r="AR854" s="10" t="str">
        <f t="shared" si="408"/>
        <v/>
      </c>
      <c r="AS854" s="10" t="str">
        <f t="shared" si="409"/>
        <v/>
      </c>
      <c r="AT854" s="10" t="str">
        <f t="shared" si="410"/>
        <v/>
      </c>
      <c r="AU854" s="10" t="str">
        <f t="shared" si="411"/>
        <v/>
      </c>
      <c r="AV854" s="10" t="str">
        <f t="shared" si="412"/>
        <v/>
      </c>
      <c r="AW854" s="10" t="str">
        <f t="shared" si="413"/>
        <v/>
      </c>
      <c r="AX854" s="10" t="str">
        <f t="shared" si="414"/>
        <v/>
      </c>
      <c r="AY854" s="10" t="str">
        <f t="shared" si="415"/>
        <v/>
      </c>
      <c r="AZ854" s="10" t="str">
        <f t="shared" si="416"/>
        <v/>
      </c>
      <c r="BA854" s="10" t="str">
        <f t="shared" si="417"/>
        <v/>
      </c>
      <c r="BB854" s="10" t="str">
        <f t="shared" si="418"/>
        <v/>
      </c>
      <c r="BC854" s="10" t="str">
        <f t="shared" si="419"/>
        <v/>
      </c>
      <c r="BD854" s="10"/>
      <c r="BE854" s="10" t="str">
        <f t="shared" si="420"/>
        <v/>
      </c>
      <c r="BG854" s="10" t="b">
        <f t="shared" si="423"/>
        <v>1</v>
      </c>
      <c r="BH854" s="10" t="b">
        <f t="shared" si="421"/>
        <v>1</v>
      </c>
      <c r="BI854" s="10" t="b">
        <f t="shared" si="424"/>
        <v>0</v>
      </c>
      <c r="BJ854" s="10" t="b">
        <f t="shared" si="422"/>
        <v>0</v>
      </c>
    </row>
    <row r="855" spans="1:62" x14ac:dyDescent="0.35">
      <c r="A855" s="51"/>
      <c r="B855" s="28"/>
      <c r="C855" s="28" t="s">
        <v>4</v>
      </c>
      <c r="D855" s="28"/>
      <c r="E855" s="28" t="s">
        <v>4</v>
      </c>
      <c r="F855" s="28"/>
      <c r="G855" s="51" t="s">
        <v>4</v>
      </c>
      <c r="H855" s="28"/>
      <c r="I855" s="28" t="s">
        <v>4</v>
      </c>
      <c r="J855" s="28"/>
      <c r="K855" s="28" t="s">
        <v>4</v>
      </c>
      <c r="L855" s="28" t="s">
        <v>454</v>
      </c>
      <c r="M855" s="28"/>
      <c r="N855" s="28"/>
      <c r="O855" s="28" t="s">
        <v>4</v>
      </c>
      <c r="P855" s="51"/>
      <c r="Q855" s="28" t="s">
        <v>4</v>
      </c>
      <c r="R855" s="28"/>
      <c r="S855" s="28" t="s">
        <v>4</v>
      </c>
      <c r="T855" s="28"/>
      <c r="U855" s="28" t="s">
        <v>4</v>
      </c>
      <c r="V855" s="28"/>
      <c r="W855" s="28" t="s">
        <v>4</v>
      </c>
      <c r="X855" s="28"/>
      <c r="Y855" s="28" t="s">
        <v>4</v>
      </c>
      <c r="Z855" s="10" t="str">
        <f>IF(AND('Section 8'!$L$4=No,OR($BG855=FALSE,$BH855=FALSE)),Tab_NotReq,
IF(AND($A855="",$B855="",$D855="",$F855="",$H855="",$J855="",$P855="",$X855="",$AB855="",$AC855=""),"",
IF(COUNTIF($AB855:$BC855,Incomplete)&gt;=1,Incomplete_or_multiple_errors&amp;": "&amp;INDEX($AB$2:$BC$4,1,MATCH(Incomplete,$AB855:$BC855,0)),Complete)))</f>
        <v/>
      </c>
      <c r="AA855" s="27"/>
      <c r="AB855" s="10" t="str">
        <f t="shared" si="395"/>
        <v/>
      </c>
      <c r="AC855" s="10" t="str">
        <f>IF($AC$1=No,"",
IF(OR(BG855=FALSE,BH855=FALSE),"",
IF(AND(SUMPRODUCT(--(BI855:BI$1003=TRUE))=0,SUMPRODUCT(--(BJ855:BJ$1003=TRUE))=0),"",Incomplete)))</f>
        <v/>
      </c>
      <c r="AD855" s="10" t="str">
        <f t="shared" si="396"/>
        <v/>
      </c>
      <c r="AE855" s="10"/>
      <c r="AF855" s="10" t="str" cm="1">
        <f t="array" ref="AF855">IF(AF$1=No,"",IF(ISBLANK($A855)=TRUE,"",
IF(SUMPRODUCT(--('Section 11'!$C$4:$C$337=$A855))=0,Incomplete,Complete)))</f>
        <v/>
      </c>
      <c r="AG855" s="10" t="str">
        <f t="shared" si="397"/>
        <v/>
      </c>
      <c r="AH855" s="10" t="str">
        <f t="shared" si="398"/>
        <v/>
      </c>
      <c r="AI855" s="10" t="str">
        <f t="shared" si="399"/>
        <v/>
      </c>
      <c r="AJ855" s="10" t="str">
        <f t="shared" si="400"/>
        <v/>
      </c>
      <c r="AK855" s="10" t="str">
        <f t="shared" si="401"/>
        <v/>
      </c>
      <c r="AL855" s="10" t="str">
        <f t="shared" si="402"/>
        <v/>
      </c>
      <c r="AM855" s="10" t="str">
        <f t="shared" si="403"/>
        <v/>
      </c>
      <c r="AN855" s="10" t="str">
        <f t="shared" si="404"/>
        <v/>
      </c>
      <c r="AO855" s="10" t="str">
        <f t="shared" si="405"/>
        <v/>
      </c>
      <c r="AP855" s="10" t="str">
        <f t="shared" si="406"/>
        <v/>
      </c>
      <c r="AQ855" s="10" t="str">
        <f t="shared" si="407"/>
        <v/>
      </c>
      <c r="AR855" s="10" t="str">
        <f t="shared" si="408"/>
        <v/>
      </c>
      <c r="AS855" s="10" t="str">
        <f t="shared" si="409"/>
        <v/>
      </c>
      <c r="AT855" s="10" t="str">
        <f t="shared" si="410"/>
        <v/>
      </c>
      <c r="AU855" s="10" t="str">
        <f t="shared" si="411"/>
        <v/>
      </c>
      <c r="AV855" s="10" t="str">
        <f t="shared" si="412"/>
        <v/>
      </c>
      <c r="AW855" s="10" t="str">
        <f t="shared" si="413"/>
        <v/>
      </c>
      <c r="AX855" s="10" t="str">
        <f t="shared" si="414"/>
        <v/>
      </c>
      <c r="AY855" s="10" t="str">
        <f t="shared" si="415"/>
        <v/>
      </c>
      <c r="AZ855" s="10" t="str">
        <f t="shared" si="416"/>
        <v/>
      </c>
      <c r="BA855" s="10" t="str">
        <f t="shared" si="417"/>
        <v/>
      </c>
      <c r="BB855" s="10" t="str">
        <f t="shared" si="418"/>
        <v/>
      </c>
      <c r="BC855" s="10" t="str">
        <f t="shared" si="419"/>
        <v/>
      </c>
      <c r="BD855" s="10"/>
      <c r="BE855" s="10" t="str">
        <f t="shared" si="420"/>
        <v/>
      </c>
      <c r="BG855" s="10" t="b">
        <f t="shared" si="423"/>
        <v>1</v>
      </c>
      <c r="BH855" s="10" t="b">
        <f t="shared" si="421"/>
        <v>1</v>
      </c>
      <c r="BI855" s="10" t="b">
        <f t="shared" si="424"/>
        <v>0</v>
      </c>
      <c r="BJ855" s="10" t="b">
        <f t="shared" si="422"/>
        <v>0</v>
      </c>
    </row>
    <row r="856" spans="1:62" x14ac:dyDescent="0.35">
      <c r="A856" s="51"/>
      <c r="B856" s="28"/>
      <c r="C856" s="28" t="s">
        <v>4</v>
      </c>
      <c r="D856" s="28"/>
      <c r="E856" s="28" t="s">
        <v>4</v>
      </c>
      <c r="F856" s="28"/>
      <c r="G856" s="51" t="s">
        <v>4</v>
      </c>
      <c r="H856" s="28"/>
      <c r="I856" s="28" t="s">
        <v>4</v>
      </c>
      <c r="J856" s="28"/>
      <c r="K856" s="28" t="s">
        <v>4</v>
      </c>
      <c r="L856" s="28" t="s">
        <v>454</v>
      </c>
      <c r="M856" s="28"/>
      <c r="N856" s="28"/>
      <c r="O856" s="28" t="s">
        <v>4</v>
      </c>
      <c r="P856" s="51"/>
      <c r="Q856" s="28" t="s">
        <v>4</v>
      </c>
      <c r="R856" s="28"/>
      <c r="S856" s="28" t="s">
        <v>4</v>
      </c>
      <c r="T856" s="28"/>
      <c r="U856" s="28" t="s">
        <v>4</v>
      </c>
      <c r="V856" s="28"/>
      <c r="W856" s="28" t="s">
        <v>4</v>
      </c>
      <c r="X856" s="28"/>
      <c r="Y856" s="28" t="s">
        <v>4</v>
      </c>
      <c r="Z856" s="10" t="str">
        <f>IF(AND('Section 8'!$L$4=No,OR($BG856=FALSE,$BH856=FALSE)),Tab_NotReq,
IF(AND($A856="",$B856="",$D856="",$F856="",$H856="",$J856="",$P856="",$X856="",$AB856="",$AC856=""),"",
IF(COUNTIF($AB856:$BC856,Incomplete)&gt;=1,Incomplete_or_multiple_errors&amp;": "&amp;INDEX($AB$2:$BC$4,1,MATCH(Incomplete,$AB856:$BC856,0)),Complete)))</f>
        <v/>
      </c>
      <c r="AA856" s="27"/>
      <c r="AB856" s="10" t="str">
        <f t="shared" si="395"/>
        <v/>
      </c>
      <c r="AC856" s="10" t="str">
        <f>IF($AC$1=No,"",
IF(OR(BG856=FALSE,BH856=FALSE),"",
IF(AND(SUMPRODUCT(--(BI856:BI$1003=TRUE))=0,SUMPRODUCT(--(BJ856:BJ$1003=TRUE))=0),"",Incomplete)))</f>
        <v/>
      </c>
      <c r="AD856" s="10" t="str">
        <f t="shared" si="396"/>
        <v/>
      </c>
      <c r="AE856" s="10"/>
      <c r="AF856" s="10" t="str" cm="1">
        <f t="array" ref="AF856">IF(AF$1=No,"",IF(ISBLANK($A856)=TRUE,"",
IF(SUMPRODUCT(--('Section 11'!$C$4:$C$337=$A856))=0,Incomplete,Complete)))</f>
        <v/>
      </c>
      <c r="AG856" s="10" t="str">
        <f t="shared" si="397"/>
        <v/>
      </c>
      <c r="AH856" s="10" t="str">
        <f t="shared" si="398"/>
        <v/>
      </c>
      <c r="AI856" s="10" t="str">
        <f t="shared" si="399"/>
        <v/>
      </c>
      <c r="AJ856" s="10" t="str">
        <f t="shared" si="400"/>
        <v/>
      </c>
      <c r="AK856" s="10" t="str">
        <f t="shared" si="401"/>
        <v/>
      </c>
      <c r="AL856" s="10" t="str">
        <f t="shared" si="402"/>
        <v/>
      </c>
      <c r="AM856" s="10" t="str">
        <f t="shared" si="403"/>
        <v/>
      </c>
      <c r="AN856" s="10" t="str">
        <f t="shared" si="404"/>
        <v/>
      </c>
      <c r="AO856" s="10" t="str">
        <f t="shared" si="405"/>
        <v/>
      </c>
      <c r="AP856" s="10" t="str">
        <f t="shared" si="406"/>
        <v/>
      </c>
      <c r="AQ856" s="10" t="str">
        <f t="shared" si="407"/>
        <v/>
      </c>
      <c r="AR856" s="10" t="str">
        <f t="shared" si="408"/>
        <v/>
      </c>
      <c r="AS856" s="10" t="str">
        <f t="shared" si="409"/>
        <v/>
      </c>
      <c r="AT856" s="10" t="str">
        <f t="shared" si="410"/>
        <v/>
      </c>
      <c r="AU856" s="10" t="str">
        <f t="shared" si="411"/>
        <v/>
      </c>
      <c r="AV856" s="10" t="str">
        <f t="shared" si="412"/>
        <v/>
      </c>
      <c r="AW856" s="10" t="str">
        <f t="shared" si="413"/>
        <v/>
      </c>
      <c r="AX856" s="10" t="str">
        <f t="shared" si="414"/>
        <v/>
      </c>
      <c r="AY856" s="10" t="str">
        <f t="shared" si="415"/>
        <v/>
      </c>
      <c r="AZ856" s="10" t="str">
        <f t="shared" si="416"/>
        <v/>
      </c>
      <c r="BA856" s="10" t="str">
        <f t="shared" si="417"/>
        <v/>
      </c>
      <c r="BB856" s="10" t="str">
        <f t="shared" si="418"/>
        <v/>
      </c>
      <c r="BC856" s="10" t="str">
        <f t="shared" si="419"/>
        <v/>
      </c>
      <c r="BD856" s="10"/>
      <c r="BE856" s="10" t="str">
        <f t="shared" si="420"/>
        <v/>
      </c>
      <c r="BG856" s="10" t="b">
        <f t="shared" si="423"/>
        <v>1</v>
      </c>
      <c r="BH856" s="10" t="b">
        <f t="shared" si="421"/>
        <v>1</v>
      </c>
      <c r="BI856" s="10" t="b">
        <f t="shared" si="424"/>
        <v>0</v>
      </c>
      <c r="BJ856" s="10" t="b">
        <f t="shared" si="422"/>
        <v>0</v>
      </c>
    </row>
    <row r="857" spans="1:62" x14ac:dyDescent="0.35">
      <c r="A857" s="51"/>
      <c r="B857" s="28"/>
      <c r="C857" s="28" t="s">
        <v>4</v>
      </c>
      <c r="D857" s="28"/>
      <c r="E857" s="28" t="s">
        <v>4</v>
      </c>
      <c r="F857" s="28"/>
      <c r="G857" s="51" t="s">
        <v>4</v>
      </c>
      <c r="H857" s="28"/>
      <c r="I857" s="28" t="s">
        <v>4</v>
      </c>
      <c r="J857" s="28"/>
      <c r="K857" s="28" t="s">
        <v>4</v>
      </c>
      <c r="L857" s="28" t="s">
        <v>454</v>
      </c>
      <c r="M857" s="28"/>
      <c r="N857" s="28"/>
      <c r="O857" s="28" t="s">
        <v>4</v>
      </c>
      <c r="P857" s="51"/>
      <c r="Q857" s="28" t="s">
        <v>4</v>
      </c>
      <c r="R857" s="28"/>
      <c r="S857" s="28" t="s">
        <v>4</v>
      </c>
      <c r="T857" s="28"/>
      <c r="U857" s="28" t="s">
        <v>4</v>
      </c>
      <c r="V857" s="28"/>
      <c r="W857" s="28" t="s">
        <v>4</v>
      </c>
      <c r="X857" s="28"/>
      <c r="Y857" s="28" t="s">
        <v>4</v>
      </c>
      <c r="Z857" s="10" t="str">
        <f>IF(AND('Section 8'!$L$4=No,OR($BG857=FALSE,$BH857=FALSE)),Tab_NotReq,
IF(AND($A857="",$B857="",$D857="",$F857="",$H857="",$J857="",$P857="",$X857="",$AB857="",$AC857=""),"",
IF(COUNTIF($AB857:$BC857,Incomplete)&gt;=1,Incomplete_or_multiple_errors&amp;": "&amp;INDEX($AB$2:$BC$4,1,MATCH(Incomplete,$AB857:$BC857,0)),Complete)))</f>
        <v/>
      </c>
      <c r="AA857" s="27"/>
      <c r="AB857" s="10" t="str">
        <f t="shared" si="395"/>
        <v/>
      </c>
      <c r="AC857" s="10" t="str">
        <f>IF($AC$1=No,"",
IF(OR(BG857=FALSE,BH857=FALSE),"",
IF(AND(SUMPRODUCT(--(BI857:BI$1003=TRUE))=0,SUMPRODUCT(--(BJ857:BJ$1003=TRUE))=0),"",Incomplete)))</f>
        <v/>
      </c>
      <c r="AD857" s="10" t="str">
        <f t="shared" si="396"/>
        <v/>
      </c>
      <c r="AE857" s="10"/>
      <c r="AF857" s="10" t="str" cm="1">
        <f t="array" ref="AF857">IF(AF$1=No,"",IF(ISBLANK($A857)=TRUE,"",
IF(SUMPRODUCT(--('Section 11'!$C$4:$C$337=$A857))=0,Incomplete,Complete)))</f>
        <v/>
      </c>
      <c r="AG857" s="10" t="str">
        <f t="shared" si="397"/>
        <v/>
      </c>
      <c r="AH857" s="10" t="str">
        <f t="shared" si="398"/>
        <v/>
      </c>
      <c r="AI857" s="10" t="str">
        <f t="shared" si="399"/>
        <v/>
      </c>
      <c r="AJ857" s="10" t="str">
        <f t="shared" si="400"/>
        <v/>
      </c>
      <c r="AK857" s="10" t="str">
        <f t="shared" si="401"/>
        <v/>
      </c>
      <c r="AL857" s="10" t="str">
        <f t="shared" si="402"/>
        <v/>
      </c>
      <c r="AM857" s="10" t="str">
        <f t="shared" si="403"/>
        <v/>
      </c>
      <c r="AN857" s="10" t="str">
        <f t="shared" si="404"/>
        <v/>
      </c>
      <c r="AO857" s="10" t="str">
        <f t="shared" si="405"/>
        <v/>
      </c>
      <c r="AP857" s="10" t="str">
        <f t="shared" si="406"/>
        <v/>
      </c>
      <c r="AQ857" s="10" t="str">
        <f t="shared" si="407"/>
        <v/>
      </c>
      <c r="AR857" s="10" t="str">
        <f t="shared" si="408"/>
        <v/>
      </c>
      <c r="AS857" s="10" t="str">
        <f t="shared" si="409"/>
        <v/>
      </c>
      <c r="AT857" s="10" t="str">
        <f t="shared" si="410"/>
        <v/>
      </c>
      <c r="AU857" s="10" t="str">
        <f t="shared" si="411"/>
        <v/>
      </c>
      <c r="AV857" s="10" t="str">
        <f t="shared" si="412"/>
        <v/>
      </c>
      <c r="AW857" s="10" t="str">
        <f t="shared" si="413"/>
        <v/>
      </c>
      <c r="AX857" s="10" t="str">
        <f t="shared" si="414"/>
        <v/>
      </c>
      <c r="AY857" s="10" t="str">
        <f t="shared" si="415"/>
        <v/>
      </c>
      <c r="AZ857" s="10" t="str">
        <f t="shared" si="416"/>
        <v/>
      </c>
      <c r="BA857" s="10" t="str">
        <f t="shared" si="417"/>
        <v/>
      </c>
      <c r="BB857" s="10" t="str">
        <f t="shared" si="418"/>
        <v/>
      </c>
      <c r="BC857" s="10" t="str">
        <f t="shared" si="419"/>
        <v/>
      </c>
      <c r="BD857" s="10"/>
      <c r="BE857" s="10" t="str">
        <f t="shared" si="420"/>
        <v/>
      </c>
      <c r="BG857" s="10" t="b">
        <f t="shared" si="423"/>
        <v>1</v>
      </c>
      <c r="BH857" s="10" t="b">
        <f t="shared" si="421"/>
        <v>1</v>
      </c>
      <c r="BI857" s="10" t="b">
        <f t="shared" si="424"/>
        <v>0</v>
      </c>
      <c r="BJ857" s="10" t="b">
        <f t="shared" si="422"/>
        <v>0</v>
      </c>
    </row>
    <row r="858" spans="1:62" x14ac:dyDescent="0.35">
      <c r="A858" s="51"/>
      <c r="B858" s="28"/>
      <c r="C858" s="28" t="s">
        <v>4</v>
      </c>
      <c r="D858" s="28"/>
      <c r="E858" s="28" t="s">
        <v>4</v>
      </c>
      <c r="F858" s="28"/>
      <c r="G858" s="51" t="s">
        <v>4</v>
      </c>
      <c r="H858" s="28"/>
      <c r="I858" s="28" t="s">
        <v>4</v>
      </c>
      <c r="J858" s="28"/>
      <c r="K858" s="28" t="s">
        <v>4</v>
      </c>
      <c r="L858" s="28" t="s">
        <v>454</v>
      </c>
      <c r="M858" s="28"/>
      <c r="N858" s="28"/>
      <c r="O858" s="28" t="s">
        <v>4</v>
      </c>
      <c r="P858" s="51"/>
      <c r="Q858" s="28" t="s">
        <v>4</v>
      </c>
      <c r="R858" s="28"/>
      <c r="S858" s="28" t="s">
        <v>4</v>
      </c>
      <c r="T858" s="28"/>
      <c r="U858" s="28" t="s">
        <v>4</v>
      </c>
      <c r="V858" s="28"/>
      <c r="W858" s="28" t="s">
        <v>4</v>
      </c>
      <c r="X858" s="28"/>
      <c r="Y858" s="28" t="s">
        <v>4</v>
      </c>
      <c r="Z858" s="10" t="str">
        <f>IF(AND('Section 8'!$L$4=No,OR($BG858=FALSE,$BH858=FALSE)),Tab_NotReq,
IF(AND($A858="",$B858="",$D858="",$F858="",$H858="",$J858="",$P858="",$X858="",$AB858="",$AC858=""),"",
IF(COUNTIF($AB858:$BC858,Incomplete)&gt;=1,Incomplete_or_multiple_errors&amp;": "&amp;INDEX($AB$2:$BC$4,1,MATCH(Incomplete,$AB858:$BC858,0)),Complete)))</f>
        <v/>
      </c>
      <c r="AA858" s="27"/>
      <c r="AB858" s="10" t="str">
        <f t="shared" si="395"/>
        <v/>
      </c>
      <c r="AC858" s="10" t="str">
        <f>IF($AC$1=No,"",
IF(OR(BG858=FALSE,BH858=FALSE),"",
IF(AND(SUMPRODUCT(--(BI858:BI$1003=TRUE))=0,SUMPRODUCT(--(BJ858:BJ$1003=TRUE))=0),"",Incomplete)))</f>
        <v/>
      </c>
      <c r="AD858" s="10" t="str">
        <f t="shared" si="396"/>
        <v/>
      </c>
      <c r="AE858" s="10"/>
      <c r="AF858" s="10" t="str" cm="1">
        <f t="array" ref="AF858">IF(AF$1=No,"",IF(ISBLANK($A858)=TRUE,"",
IF(SUMPRODUCT(--('Section 11'!$C$4:$C$337=$A858))=0,Incomplete,Complete)))</f>
        <v/>
      </c>
      <c r="AG858" s="10" t="str">
        <f t="shared" si="397"/>
        <v/>
      </c>
      <c r="AH858" s="10" t="str">
        <f t="shared" si="398"/>
        <v/>
      </c>
      <c r="AI858" s="10" t="str">
        <f t="shared" si="399"/>
        <v/>
      </c>
      <c r="AJ858" s="10" t="str">
        <f t="shared" si="400"/>
        <v/>
      </c>
      <c r="AK858" s="10" t="str">
        <f t="shared" si="401"/>
        <v/>
      </c>
      <c r="AL858" s="10" t="str">
        <f t="shared" si="402"/>
        <v/>
      </c>
      <c r="AM858" s="10" t="str">
        <f t="shared" si="403"/>
        <v/>
      </c>
      <c r="AN858" s="10" t="str">
        <f t="shared" si="404"/>
        <v/>
      </c>
      <c r="AO858" s="10" t="str">
        <f t="shared" si="405"/>
        <v/>
      </c>
      <c r="AP858" s="10" t="str">
        <f t="shared" si="406"/>
        <v/>
      </c>
      <c r="AQ858" s="10" t="str">
        <f t="shared" si="407"/>
        <v/>
      </c>
      <c r="AR858" s="10" t="str">
        <f t="shared" si="408"/>
        <v/>
      </c>
      <c r="AS858" s="10" t="str">
        <f t="shared" si="409"/>
        <v/>
      </c>
      <c r="AT858" s="10" t="str">
        <f t="shared" si="410"/>
        <v/>
      </c>
      <c r="AU858" s="10" t="str">
        <f t="shared" si="411"/>
        <v/>
      </c>
      <c r="AV858" s="10" t="str">
        <f t="shared" si="412"/>
        <v/>
      </c>
      <c r="AW858" s="10" t="str">
        <f t="shared" si="413"/>
        <v/>
      </c>
      <c r="AX858" s="10" t="str">
        <f t="shared" si="414"/>
        <v/>
      </c>
      <c r="AY858" s="10" t="str">
        <f t="shared" si="415"/>
        <v/>
      </c>
      <c r="AZ858" s="10" t="str">
        <f t="shared" si="416"/>
        <v/>
      </c>
      <c r="BA858" s="10" t="str">
        <f t="shared" si="417"/>
        <v/>
      </c>
      <c r="BB858" s="10" t="str">
        <f t="shared" si="418"/>
        <v/>
      </c>
      <c r="BC858" s="10" t="str">
        <f t="shared" si="419"/>
        <v/>
      </c>
      <c r="BD858" s="10"/>
      <c r="BE858" s="10" t="str">
        <f t="shared" si="420"/>
        <v/>
      </c>
      <c r="BG858" s="10" t="b">
        <f t="shared" si="423"/>
        <v>1</v>
      </c>
      <c r="BH858" s="10" t="b">
        <f t="shared" si="421"/>
        <v>1</v>
      </c>
      <c r="BI858" s="10" t="b">
        <f t="shared" si="424"/>
        <v>0</v>
      </c>
      <c r="BJ858" s="10" t="b">
        <f t="shared" si="422"/>
        <v>0</v>
      </c>
    </row>
    <row r="859" spans="1:62" x14ac:dyDescent="0.35">
      <c r="A859" s="51"/>
      <c r="B859" s="28"/>
      <c r="C859" s="28" t="s">
        <v>4</v>
      </c>
      <c r="D859" s="28"/>
      <c r="E859" s="28" t="s">
        <v>4</v>
      </c>
      <c r="F859" s="28"/>
      <c r="G859" s="51" t="s">
        <v>4</v>
      </c>
      <c r="H859" s="28"/>
      <c r="I859" s="28" t="s">
        <v>4</v>
      </c>
      <c r="J859" s="28"/>
      <c r="K859" s="28" t="s">
        <v>4</v>
      </c>
      <c r="L859" s="28" t="s">
        <v>454</v>
      </c>
      <c r="M859" s="28"/>
      <c r="N859" s="28"/>
      <c r="O859" s="28" t="s">
        <v>4</v>
      </c>
      <c r="P859" s="51"/>
      <c r="Q859" s="28" t="s">
        <v>4</v>
      </c>
      <c r="R859" s="28"/>
      <c r="S859" s="28" t="s">
        <v>4</v>
      </c>
      <c r="T859" s="28"/>
      <c r="U859" s="28" t="s">
        <v>4</v>
      </c>
      <c r="V859" s="28"/>
      <c r="W859" s="28" t="s">
        <v>4</v>
      </c>
      <c r="X859" s="28"/>
      <c r="Y859" s="28" t="s">
        <v>4</v>
      </c>
      <c r="Z859" s="10" t="str">
        <f>IF(AND('Section 8'!$L$4=No,OR($BG859=FALSE,$BH859=FALSE)),Tab_NotReq,
IF(AND($A859="",$B859="",$D859="",$F859="",$H859="",$J859="",$P859="",$X859="",$AB859="",$AC859=""),"",
IF(COUNTIF($AB859:$BC859,Incomplete)&gt;=1,Incomplete_or_multiple_errors&amp;": "&amp;INDEX($AB$2:$BC$4,1,MATCH(Incomplete,$AB859:$BC859,0)),Complete)))</f>
        <v/>
      </c>
      <c r="AA859" s="27"/>
      <c r="AB859" s="10" t="str">
        <f t="shared" si="395"/>
        <v/>
      </c>
      <c r="AC859" s="10" t="str">
        <f>IF($AC$1=No,"",
IF(OR(BG859=FALSE,BH859=FALSE),"",
IF(AND(SUMPRODUCT(--(BI859:BI$1003=TRUE))=0,SUMPRODUCT(--(BJ859:BJ$1003=TRUE))=0),"",Incomplete)))</f>
        <v/>
      </c>
      <c r="AD859" s="10" t="str">
        <f t="shared" si="396"/>
        <v/>
      </c>
      <c r="AE859" s="10"/>
      <c r="AF859" s="10" t="str" cm="1">
        <f t="array" ref="AF859">IF(AF$1=No,"",IF(ISBLANK($A859)=TRUE,"",
IF(SUMPRODUCT(--('Section 11'!$C$4:$C$337=$A859))=0,Incomplete,Complete)))</f>
        <v/>
      </c>
      <c r="AG859" s="10" t="str">
        <f t="shared" si="397"/>
        <v/>
      </c>
      <c r="AH859" s="10" t="str">
        <f t="shared" si="398"/>
        <v/>
      </c>
      <c r="AI859" s="10" t="str">
        <f t="shared" si="399"/>
        <v/>
      </c>
      <c r="AJ859" s="10" t="str">
        <f t="shared" si="400"/>
        <v/>
      </c>
      <c r="AK859" s="10" t="str">
        <f t="shared" si="401"/>
        <v/>
      </c>
      <c r="AL859" s="10" t="str">
        <f t="shared" si="402"/>
        <v/>
      </c>
      <c r="AM859" s="10" t="str">
        <f t="shared" si="403"/>
        <v/>
      </c>
      <c r="AN859" s="10" t="str">
        <f t="shared" si="404"/>
        <v/>
      </c>
      <c r="AO859" s="10" t="str">
        <f t="shared" si="405"/>
        <v/>
      </c>
      <c r="AP859" s="10" t="str">
        <f t="shared" si="406"/>
        <v/>
      </c>
      <c r="AQ859" s="10" t="str">
        <f t="shared" si="407"/>
        <v/>
      </c>
      <c r="AR859" s="10" t="str">
        <f t="shared" si="408"/>
        <v/>
      </c>
      <c r="AS859" s="10" t="str">
        <f t="shared" si="409"/>
        <v/>
      </c>
      <c r="AT859" s="10" t="str">
        <f t="shared" si="410"/>
        <v/>
      </c>
      <c r="AU859" s="10" t="str">
        <f t="shared" si="411"/>
        <v/>
      </c>
      <c r="AV859" s="10" t="str">
        <f t="shared" si="412"/>
        <v/>
      </c>
      <c r="AW859" s="10" t="str">
        <f t="shared" si="413"/>
        <v/>
      </c>
      <c r="AX859" s="10" t="str">
        <f t="shared" si="414"/>
        <v/>
      </c>
      <c r="AY859" s="10" t="str">
        <f t="shared" si="415"/>
        <v/>
      </c>
      <c r="AZ859" s="10" t="str">
        <f t="shared" si="416"/>
        <v/>
      </c>
      <c r="BA859" s="10" t="str">
        <f t="shared" si="417"/>
        <v/>
      </c>
      <c r="BB859" s="10" t="str">
        <f t="shared" si="418"/>
        <v/>
      </c>
      <c r="BC859" s="10" t="str">
        <f t="shared" si="419"/>
        <v/>
      </c>
      <c r="BD859" s="10"/>
      <c r="BE859" s="10" t="str">
        <f t="shared" si="420"/>
        <v/>
      </c>
      <c r="BG859" s="10" t="b">
        <f t="shared" si="423"/>
        <v>1</v>
      </c>
      <c r="BH859" s="10" t="b">
        <f t="shared" si="421"/>
        <v>1</v>
      </c>
      <c r="BI859" s="10" t="b">
        <f t="shared" si="424"/>
        <v>0</v>
      </c>
      <c r="BJ859" s="10" t="b">
        <f t="shared" si="422"/>
        <v>0</v>
      </c>
    </row>
    <row r="860" spans="1:62" x14ac:dyDescent="0.35">
      <c r="A860" s="51"/>
      <c r="B860" s="28"/>
      <c r="C860" s="28" t="s">
        <v>4</v>
      </c>
      <c r="D860" s="28"/>
      <c r="E860" s="28" t="s">
        <v>4</v>
      </c>
      <c r="F860" s="28"/>
      <c r="G860" s="51" t="s">
        <v>4</v>
      </c>
      <c r="H860" s="28"/>
      <c r="I860" s="28" t="s">
        <v>4</v>
      </c>
      <c r="J860" s="28"/>
      <c r="K860" s="28" t="s">
        <v>4</v>
      </c>
      <c r="L860" s="28" t="s">
        <v>454</v>
      </c>
      <c r="M860" s="28"/>
      <c r="N860" s="28"/>
      <c r="O860" s="28" t="s">
        <v>4</v>
      </c>
      <c r="P860" s="51"/>
      <c r="Q860" s="28" t="s">
        <v>4</v>
      </c>
      <c r="R860" s="28"/>
      <c r="S860" s="28" t="s">
        <v>4</v>
      </c>
      <c r="T860" s="28"/>
      <c r="U860" s="28" t="s">
        <v>4</v>
      </c>
      <c r="V860" s="28"/>
      <c r="W860" s="28" t="s">
        <v>4</v>
      </c>
      <c r="X860" s="28"/>
      <c r="Y860" s="28" t="s">
        <v>4</v>
      </c>
      <c r="Z860" s="10" t="str">
        <f>IF(AND('Section 8'!$L$4=No,OR($BG860=FALSE,$BH860=FALSE)),Tab_NotReq,
IF(AND($A860="",$B860="",$D860="",$F860="",$H860="",$J860="",$P860="",$X860="",$AB860="",$AC860=""),"",
IF(COUNTIF($AB860:$BC860,Incomplete)&gt;=1,Incomplete_or_multiple_errors&amp;": "&amp;INDEX($AB$2:$BC$4,1,MATCH(Incomplete,$AB860:$BC860,0)),Complete)))</f>
        <v/>
      </c>
      <c r="AA860" s="27"/>
      <c r="AB860" s="10" t="str">
        <f t="shared" si="395"/>
        <v/>
      </c>
      <c r="AC860" s="10" t="str">
        <f>IF($AC$1=No,"",
IF(OR(BG860=FALSE,BH860=FALSE),"",
IF(AND(SUMPRODUCT(--(BI860:BI$1003=TRUE))=0,SUMPRODUCT(--(BJ860:BJ$1003=TRUE))=0),"",Incomplete)))</f>
        <v/>
      </c>
      <c r="AD860" s="10" t="str">
        <f t="shared" si="396"/>
        <v/>
      </c>
      <c r="AE860" s="10"/>
      <c r="AF860" s="10" t="str" cm="1">
        <f t="array" ref="AF860">IF(AF$1=No,"",IF(ISBLANK($A860)=TRUE,"",
IF(SUMPRODUCT(--('Section 11'!$C$4:$C$337=$A860))=0,Incomplete,Complete)))</f>
        <v/>
      </c>
      <c r="AG860" s="10" t="str">
        <f t="shared" si="397"/>
        <v/>
      </c>
      <c r="AH860" s="10" t="str">
        <f t="shared" si="398"/>
        <v/>
      </c>
      <c r="AI860" s="10" t="str">
        <f t="shared" si="399"/>
        <v/>
      </c>
      <c r="AJ860" s="10" t="str">
        <f t="shared" si="400"/>
        <v/>
      </c>
      <c r="AK860" s="10" t="str">
        <f t="shared" si="401"/>
        <v/>
      </c>
      <c r="AL860" s="10" t="str">
        <f t="shared" si="402"/>
        <v/>
      </c>
      <c r="AM860" s="10" t="str">
        <f t="shared" si="403"/>
        <v/>
      </c>
      <c r="AN860" s="10" t="str">
        <f t="shared" si="404"/>
        <v/>
      </c>
      <c r="AO860" s="10" t="str">
        <f t="shared" si="405"/>
        <v/>
      </c>
      <c r="AP860" s="10" t="str">
        <f t="shared" si="406"/>
        <v/>
      </c>
      <c r="AQ860" s="10" t="str">
        <f t="shared" si="407"/>
        <v/>
      </c>
      <c r="AR860" s="10" t="str">
        <f t="shared" si="408"/>
        <v/>
      </c>
      <c r="AS860" s="10" t="str">
        <f t="shared" si="409"/>
        <v/>
      </c>
      <c r="AT860" s="10" t="str">
        <f t="shared" si="410"/>
        <v/>
      </c>
      <c r="AU860" s="10" t="str">
        <f t="shared" si="411"/>
        <v/>
      </c>
      <c r="AV860" s="10" t="str">
        <f t="shared" si="412"/>
        <v/>
      </c>
      <c r="AW860" s="10" t="str">
        <f t="shared" si="413"/>
        <v/>
      </c>
      <c r="AX860" s="10" t="str">
        <f t="shared" si="414"/>
        <v/>
      </c>
      <c r="AY860" s="10" t="str">
        <f t="shared" si="415"/>
        <v/>
      </c>
      <c r="AZ860" s="10" t="str">
        <f t="shared" si="416"/>
        <v/>
      </c>
      <c r="BA860" s="10" t="str">
        <f t="shared" si="417"/>
        <v/>
      </c>
      <c r="BB860" s="10" t="str">
        <f t="shared" si="418"/>
        <v/>
      </c>
      <c r="BC860" s="10" t="str">
        <f t="shared" si="419"/>
        <v/>
      </c>
      <c r="BD860" s="10"/>
      <c r="BE860" s="10" t="str">
        <f t="shared" si="420"/>
        <v/>
      </c>
      <c r="BG860" s="10" t="b">
        <f t="shared" si="423"/>
        <v>1</v>
      </c>
      <c r="BH860" s="10" t="b">
        <f t="shared" si="421"/>
        <v>1</v>
      </c>
      <c r="BI860" s="10" t="b">
        <f t="shared" si="424"/>
        <v>0</v>
      </c>
      <c r="BJ860" s="10" t="b">
        <f t="shared" si="422"/>
        <v>0</v>
      </c>
    </row>
    <row r="861" spans="1:62" x14ac:dyDescent="0.35">
      <c r="A861" s="51"/>
      <c r="B861" s="28"/>
      <c r="C861" s="28" t="s">
        <v>4</v>
      </c>
      <c r="D861" s="28"/>
      <c r="E861" s="28" t="s">
        <v>4</v>
      </c>
      <c r="F861" s="28"/>
      <c r="G861" s="51" t="s">
        <v>4</v>
      </c>
      <c r="H861" s="28"/>
      <c r="I861" s="28" t="s">
        <v>4</v>
      </c>
      <c r="J861" s="28"/>
      <c r="K861" s="28" t="s">
        <v>4</v>
      </c>
      <c r="L861" s="28" t="s">
        <v>454</v>
      </c>
      <c r="M861" s="28"/>
      <c r="N861" s="28"/>
      <c r="O861" s="28" t="s">
        <v>4</v>
      </c>
      <c r="P861" s="51"/>
      <c r="Q861" s="28" t="s">
        <v>4</v>
      </c>
      <c r="R861" s="28"/>
      <c r="S861" s="28" t="s">
        <v>4</v>
      </c>
      <c r="T861" s="28"/>
      <c r="U861" s="28" t="s">
        <v>4</v>
      </c>
      <c r="V861" s="28"/>
      <c r="W861" s="28" t="s">
        <v>4</v>
      </c>
      <c r="X861" s="28"/>
      <c r="Y861" s="28" t="s">
        <v>4</v>
      </c>
      <c r="Z861" s="10" t="str">
        <f>IF(AND('Section 8'!$L$4=No,OR($BG861=FALSE,$BH861=FALSE)),Tab_NotReq,
IF(AND($A861="",$B861="",$D861="",$F861="",$H861="",$J861="",$P861="",$X861="",$AB861="",$AC861=""),"",
IF(COUNTIF($AB861:$BC861,Incomplete)&gt;=1,Incomplete_or_multiple_errors&amp;": "&amp;INDEX($AB$2:$BC$4,1,MATCH(Incomplete,$AB861:$BC861,0)),Complete)))</f>
        <v/>
      </c>
      <c r="AA861" s="27"/>
      <c r="AB861" s="10" t="str">
        <f t="shared" si="395"/>
        <v/>
      </c>
      <c r="AC861" s="10" t="str">
        <f>IF($AC$1=No,"",
IF(OR(BG861=FALSE,BH861=FALSE),"",
IF(AND(SUMPRODUCT(--(BI861:BI$1003=TRUE))=0,SUMPRODUCT(--(BJ861:BJ$1003=TRUE))=0),"",Incomplete)))</f>
        <v/>
      </c>
      <c r="AD861" s="10" t="str">
        <f t="shared" si="396"/>
        <v/>
      </c>
      <c r="AE861" s="10"/>
      <c r="AF861" s="10" t="str" cm="1">
        <f t="array" ref="AF861">IF(AF$1=No,"",IF(ISBLANK($A861)=TRUE,"",
IF(SUMPRODUCT(--('Section 11'!$C$4:$C$337=$A861))=0,Incomplete,Complete)))</f>
        <v/>
      </c>
      <c r="AG861" s="10" t="str">
        <f t="shared" si="397"/>
        <v/>
      </c>
      <c r="AH861" s="10" t="str">
        <f t="shared" si="398"/>
        <v/>
      </c>
      <c r="AI861" s="10" t="str">
        <f t="shared" si="399"/>
        <v/>
      </c>
      <c r="AJ861" s="10" t="str">
        <f t="shared" si="400"/>
        <v/>
      </c>
      <c r="AK861" s="10" t="str">
        <f t="shared" si="401"/>
        <v/>
      </c>
      <c r="AL861" s="10" t="str">
        <f t="shared" si="402"/>
        <v/>
      </c>
      <c r="AM861" s="10" t="str">
        <f t="shared" si="403"/>
        <v/>
      </c>
      <c r="AN861" s="10" t="str">
        <f t="shared" si="404"/>
        <v/>
      </c>
      <c r="AO861" s="10" t="str">
        <f t="shared" si="405"/>
        <v/>
      </c>
      <c r="AP861" s="10" t="str">
        <f t="shared" si="406"/>
        <v/>
      </c>
      <c r="AQ861" s="10" t="str">
        <f t="shared" si="407"/>
        <v/>
      </c>
      <c r="AR861" s="10" t="str">
        <f t="shared" si="408"/>
        <v/>
      </c>
      <c r="AS861" s="10" t="str">
        <f t="shared" si="409"/>
        <v/>
      </c>
      <c r="AT861" s="10" t="str">
        <f t="shared" si="410"/>
        <v/>
      </c>
      <c r="AU861" s="10" t="str">
        <f t="shared" si="411"/>
        <v/>
      </c>
      <c r="AV861" s="10" t="str">
        <f t="shared" si="412"/>
        <v/>
      </c>
      <c r="AW861" s="10" t="str">
        <f t="shared" si="413"/>
        <v/>
      </c>
      <c r="AX861" s="10" t="str">
        <f t="shared" si="414"/>
        <v/>
      </c>
      <c r="AY861" s="10" t="str">
        <f t="shared" si="415"/>
        <v/>
      </c>
      <c r="AZ861" s="10" t="str">
        <f t="shared" si="416"/>
        <v/>
      </c>
      <c r="BA861" s="10" t="str">
        <f t="shared" si="417"/>
        <v/>
      </c>
      <c r="BB861" s="10" t="str">
        <f t="shared" si="418"/>
        <v/>
      </c>
      <c r="BC861" s="10" t="str">
        <f t="shared" si="419"/>
        <v/>
      </c>
      <c r="BD861" s="10"/>
      <c r="BE861" s="10" t="str">
        <f t="shared" si="420"/>
        <v/>
      </c>
      <c r="BG861" s="10" t="b">
        <f t="shared" si="423"/>
        <v>1</v>
      </c>
      <c r="BH861" s="10" t="b">
        <f t="shared" si="421"/>
        <v>1</v>
      </c>
      <c r="BI861" s="10" t="b">
        <f t="shared" si="424"/>
        <v>0</v>
      </c>
      <c r="BJ861" s="10" t="b">
        <f t="shared" si="422"/>
        <v>0</v>
      </c>
    </row>
    <row r="862" spans="1:62" x14ac:dyDescent="0.35">
      <c r="A862" s="51"/>
      <c r="B862" s="28"/>
      <c r="C862" s="28" t="s">
        <v>4</v>
      </c>
      <c r="D862" s="28"/>
      <c r="E862" s="28" t="s">
        <v>4</v>
      </c>
      <c r="F862" s="28"/>
      <c r="G862" s="51" t="s">
        <v>4</v>
      </c>
      <c r="H862" s="28"/>
      <c r="I862" s="28" t="s">
        <v>4</v>
      </c>
      <c r="J862" s="28"/>
      <c r="K862" s="28" t="s">
        <v>4</v>
      </c>
      <c r="L862" s="28" t="s">
        <v>454</v>
      </c>
      <c r="M862" s="28"/>
      <c r="N862" s="28"/>
      <c r="O862" s="28" t="s">
        <v>4</v>
      </c>
      <c r="P862" s="51"/>
      <c r="Q862" s="28" t="s">
        <v>4</v>
      </c>
      <c r="R862" s="28"/>
      <c r="S862" s="28" t="s">
        <v>4</v>
      </c>
      <c r="T862" s="28"/>
      <c r="U862" s="28" t="s">
        <v>4</v>
      </c>
      <c r="V862" s="28"/>
      <c r="W862" s="28" t="s">
        <v>4</v>
      </c>
      <c r="X862" s="28"/>
      <c r="Y862" s="28" t="s">
        <v>4</v>
      </c>
      <c r="Z862" s="10" t="str">
        <f>IF(AND('Section 8'!$L$4=No,OR($BG862=FALSE,$BH862=FALSE)),Tab_NotReq,
IF(AND($A862="",$B862="",$D862="",$F862="",$H862="",$J862="",$P862="",$X862="",$AB862="",$AC862=""),"",
IF(COUNTIF($AB862:$BC862,Incomplete)&gt;=1,Incomplete_or_multiple_errors&amp;": "&amp;INDEX($AB$2:$BC$4,1,MATCH(Incomplete,$AB862:$BC862,0)),Complete)))</f>
        <v/>
      </c>
      <c r="AA862" s="27"/>
      <c r="AB862" s="10" t="str">
        <f t="shared" si="395"/>
        <v/>
      </c>
      <c r="AC862" s="10" t="str">
        <f>IF($AC$1=No,"",
IF(OR(BG862=FALSE,BH862=FALSE),"",
IF(AND(SUMPRODUCT(--(BI862:BI$1003=TRUE))=0,SUMPRODUCT(--(BJ862:BJ$1003=TRUE))=0),"",Incomplete)))</f>
        <v/>
      </c>
      <c r="AD862" s="10" t="str">
        <f t="shared" si="396"/>
        <v/>
      </c>
      <c r="AE862" s="10"/>
      <c r="AF862" s="10" t="str" cm="1">
        <f t="array" ref="AF862">IF(AF$1=No,"",IF(ISBLANK($A862)=TRUE,"",
IF(SUMPRODUCT(--('Section 11'!$C$4:$C$337=$A862))=0,Incomplete,Complete)))</f>
        <v/>
      </c>
      <c r="AG862" s="10" t="str">
        <f t="shared" si="397"/>
        <v/>
      </c>
      <c r="AH862" s="10" t="str">
        <f t="shared" si="398"/>
        <v/>
      </c>
      <c r="AI862" s="10" t="str">
        <f t="shared" si="399"/>
        <v/>
      </c>
      <c r="AJ862" s="10" t="str">
        <f t="shared" si="400"/>
        <v/>
      </c>
      <c r="AK862" s="10" t="str">
        <f t="shared" si="401"/>
        <v/>
      </c>
      <c r="AL862" s="10" t="str">
        <f t="shared" si="402"/>
        <v/>
      </c>
      <c r="AM862" s="10" t="str">
        <f t="shared" si="403"/>
        <v/>
      </c>
      <c r="AN862" s="10" t="str">
        <f t="shared" si="404"/>
        <v/>
      </c>
      <c r="AO862" s="10" t="str">
        <f t="shared" si="405"/>
        <v/>
      </c>
      <c r="AP862" s="10" t="str">
        <f t="shared" si="406"/>
        <v/>
      </c>
      <c r="AQ862" s="10" t="str">
        <f t="shared" si="407"/>
        <v/>
      </c>
      <c r="AR862" s="10" t="str">
        <f t="shared" si="408"/>
        <v/>
      </c>
      <c r="AS862" s="10" t="str">
        <f t="shared" si="409"/>
        <v/>
      </c>
      <c r="AT862" s="10" t="str">
        <f t="shared" si="410"/>
        <v/>
      </c>
      <c r="AU862" s="10" t="str">
        <f t="shared" si="411"/>
        <v/>
      </c>
      <c r="AV862" s="10" t="str">
        <f t="shared" si="412"/>
        <v/>
      </c>
      <c r="AW862" s="10" t="str">
        <f t="shared" si="413"/>
        <v/>
      </c>
      <c r="AX862" s="10" t="str">
        <f t="shared" si="414"/>
        <v/>
      </c>
      <c r="AY862" s="10" t="str">
        <f t="shared" si="415"/>
        <v/>
      </c>
      <c r="AZ862" s="10" t="str">
        <f t="shared" si="416"/>
        <v/>
      </c>
      <c r="BA862" s="10" t="str">
        <f t="shared" si="417"/>
        <v/>
      </c>
      <c r="BB862" s="10" t="str">
        <f t="shared" si="418"/>
        <v/>
      </c>
      <c r="BC862" s="10" t="str">
        <f t="shared" si="419"/>
        <v/>
      </c>
      <c r="BD862" s="10"/>
      <c r="BE862" s="10" t="str">
        <f t="shared" si="420"/>
        <v/>
      </c>
      <c r="BG862" s="10" t="b">
        <f t="shared" si="423"/>
        <v>1</v>
      </c>
      <c r="BH862" s="10" t="b">
        <f t="shared" si="421"/>
        <v>1</v>
      </c>
      <c r="BI862" s="10" t="b">
        <f t="shared" si="424"/>
        <v>0</v>
      </c>
      <c r="BJ862" s="10" t="b">
        <f t="shared" si="422"/>
        <v>0</v>
      </c>
    </row>
    <row r="863" spans="1:62" x14ac:dyDescent="0.35">
      <c r="A863" s="51"/>
      <c r="B863" s="28"/>
      <c r="C863" s="28" t="s">
        <v>4</v>
      </c>
      <c r="D863" s="28"/>
      <c r="E863" s="28" t="s">
        <v>4</v>
      </c>
      <c r="F863" s="28"/>
      <c r="G863" s="51" t="s">
        <v>4</v>
      </c>
      <c r="H863" s="28"/>
      <c r="I863" s="28" t="s">
        <v>4</v>
      </c>
      <c r="J863" s="28"/>
      <c r="K863" s="28" t="s">
        <v>4</v>
      </c>
      <c r="L863" s="28" t="s">
        <v>454</v>
      </c>
      <c r="M863" s="28"/>
      <c r="N863" s="28"/>
      <c r="O863" s="28" t="s">
        <v>4</v>
      </c>
      <c r="P863" s="51"/>
      <c r="Q863" s="28" t="s">
        <v>4</v>
      </c>
      <c r="R863" s="28"/>
      <c r="S863" s="28" t="s">
        <v>4</v>
      </c>
      <c r="T863" s="28"/>
      <c r="U863" s="28" t="s">
        <v>4</v>
      </c>
      <c r="V863" s="28"/>
      <c r="W863" s="28" t="s">
        <v>4</v>
      </c>
      <c r="X863" s="28"/>
      <c r="Y863" s="28" t="s">
        <v>4</v>
      </c>
      <c r="Z863" s="10" t="str">
        <f>IF(AND('Section 8'!$L$4=No,OR($BG863=FALSE,$BH863=FALSE)),Tab_NotReq,
IF(AND($A863="",$B863="",$D863="",$F863="",$H863="",$J863="",$P863="",$X863="",$AB863="",$AC863=""),"",
IF(COUNTIF($AB863:$BC863,Incomplete)&gt;=1,Incomplete_or_multiple_errors&amp;": "&amp;INDEX($AB$2:$BC$4,1,MATCH(Incomplete,$AB863:$BC863,0)),Complete)))</f>
        <v/>
      </c>
      <c r="AA863" s="27"/>
      <c r="AB863" s="10" t="str">
        <f t="shared" si="395"/>
        <v/>
      </c>
      <c r="AC863" s="10" t="str">
        <f>IF($AC$1=No,"",
IF(OR(BG863=FALSE,BH863=FALSE),"",
IF(AND(SUMPRODUCT(--(BI863:BI$1003=TRUE))=0,SUMPRODUCT(--(BJ863:BJ$1003=TRUE))=0),"",Incomplete)))</f>
        <v/>
      </c>
      <c r="AD863" s="10" t="str">
        <f t="shared" si="396"/>
        <v/>
      </c>
      <c r="AE863" s="10"/>
      <c r="AF863" s="10" t="str" cm="1">
        <f t="array" ref="AF863">IF(AF$1=No,"",IF(ISBLANK($A863)=TRUE,"",
IF(SUMPRODUCT(--('Section 11'!$C$4:$C$337=$A863))=0,Incomplete,Complete)))</f>
        <v/>
      </c>
      <c r="AG863" s="10" t="str">
        <f t="shared" si="397"/>
        <v/>
      </c>
      <c r="AH863" s="10" t="str">
        <f t="shared" si="398"/>
        <v/>
      </c>
      <c r="AI863" s="10" t="str">
        <f t="shared" si="399"/>
        <v/>
      </c>
      <c r="AJ863" s="10" t="str">
        <f t="shared" si="400"/>
        <v/>
      </c>
      <c r="AK863" s="10" t="str">
        <f t="shared" si="401"/>
        <v/>
      </c>
      <c r="AL863" s="10" t="str">
        <f t="shared" si="402"/>
        <v/>
      </c>
      <c r="AM863" s="10" t="str">
        <f t="shared" si="403"/>
        <v/>
      </c>
      <c r="AN863" s="10" t="str">
        <f t="shared" si="404"/>
        <v/>
      </c>
      <c r="AO863" s="10" t="str">
        <f t="shared" si="405"/>
        <v/>
      </c>
      <c r="AP863" s="10" t="str">
        <f t="shared" si="406"/>
        <v/>
      </c>
      <c r="AQ863" s="10" t="str">
        <f t="shared" si="407"/>
        <v/>
      </c>
      <c r="AR863" s="10" t="str">
        <f t="shared" si="408"/>
        <v/>
      </c>
      <c r="AS863" s="10" t="str">
        <f t="shared" si="409"/>
        <v/>
      </c>
      <c r="AT863" s="10" t="str">
        <f t="shared" si="410"/>
        <v/>
      </c>
      <c r="AU863" s="10" t="str">
        <f t="shared" si="411"/>
        <v/>
      </c>
      <c r="AV863" s="10" t="str">
        <f t="shared" si="412"/>
        <v/>
      </c>
      <c r="AW863" s="10" t="str">
        <f t="shared" si="413"/>
        <v/>
      </c>
      <c r="AX863" s="10" t="str">
        <f t="shared" si="414"/>
        <v/>
      </c>
      <c r="AY863" s="10" t="str">
        <f t="shared" si="415"/>
        <v/>
      </c>
      <c r="AZ863" s="10" t="str">
        <f t="shared" si="416"/>
        <v/>
      </c>
      <c r="BA863" s="10" t="str">
        <f t="shared" si="417"/>
        <v/>
      </c>
      <c r="BB863" s="10" t="str">
        <f t="shared" si="418"/>
        <v/>
      </c>
      <c r="BC863" s="10" t="str">
        <f t="shared" si="419"/>
        <v/>
      </c>
      <c r="BD863" s="10"/>
      <c r="BE863" s="10" t="str">
        <f t="shared" si="420"/>
        <v/>
      </c>
      <c r="BG863" s="10" t="b">
        <f t="shared" si="423"/>
        <v>1</v>
      </c>
      <c r="BH863" s="10" t="b">
        <f t="shared" si="421"/>
        <v>1</v>
      </c>
      <c r="BI863" s="10" t="b">
        <f t="shared" si="424"/>
        <v>0</v>
      </c>
      <c r="BJ863" s="10" t="b">
        <f t="shared" si="422"/>
        <v>0</v>
      </c>
    </row>
    <row r="864" spans="1:62" x14ac:dyDescent="0.35">
      <c r="A864" s="51"/>
      <c r="B864" s="28"/>
      <c r="C864" s="28" t="s">
        <v>4</v>
      </c>
      <c r="D864" s="28"/>
      <c r="E864" s="28" t="s">
        <v>4</v>
      </c>
      <c r="F864" s="28"/>
      <c r="G864" s="51" t="s">
        <v>4</v>
      </c>
      <c r="H864" s="28"/>
      <c r="I864" s="28" t="s">
        <v>4</v>
      </c>
      <c r="J864" s="28"/>
      <c r="K864" s="28" t="s">
        <v>4</v>
      </c>
      <c r="L864" s="28" t="s">
        <v>454</v>
      </c>
      <c r="M864" s="28"/>
      <c r="N864" s="28"/>
      <c r="O864" s="28" t="s">
        <v>4</v>
      </c>
      <c r="P864" s="51"/>
      <c r="Q864" s="28" t="s">
        <v>4</v>
      </c>
      <c r="R864" s="28"/>
      <c r="S864" s="28" t="s">
        <v>4</v>
      </c>
      <c r="T864" s="28"/>
      <c r="U864" s="28" t="s">
        <v>4</v>
      </c>
      <c r="V864" s="28"/>
      <c r="W864" s="28" t="s">
        <v>4</v>
      </c>
      <c r="X864" s="28"/>
      <c r="Y864" s="28" t="s">
        <v>4</v>
      </c>
      <c r="Z864" s="10" t="str">
        <f>IF(AND('Section 8'!$L$4=No,OR($BG864=FALSE,$BH864=FALSE)),Tab_NotReq,
IF(AND($A864="",$B864="",$D864="",$F864="",$H864="",$J864="",$P864="",$X864="",$AB864="",$AC864=""),"",
IF(COUNTIF($AB864:$BC864,Incomplete)&gt;=1,Incomplete_or_multiple_errors&amp;": "&amp;INDEX($AB$2:$BC$4,1,MATCH(Incomplete,$AB864:$BC864,0)),Complete)))</f>
        <v/>
      </c>
      <c r="AA864" s="27"/>
      <c r="AB864" s="10" t="str">
        <f t="shared" si="395"/>
        <v/>
      </c>
      <c r="AC864" s="10" t="str">
        <f>IF($AC$1=No,"",
IF(OR(BG864=FALSE,BH864=FALSE),"",
IF(AND(SUMPRODUCT(--(BI864:BI$1003=TRUE))=0,SUMPRODUCT(--(BJ864:BJ$1003=TRUE))=0),"",Incomplete)))</f>
        <v/>
      </c>
      <c r="AD864" s="10" t="str">
        <f t="shared" si="396"/>
        <v/>
      </c>
      <c r="AE864" s="10"/>
      <c r="AF864" s="10" t="str" cm="1">
        <f t="array" ref="AF864">IF(AF$1=No,"",IF(ISBLANK($A864)=TRUE,"",
IF(SUMPRODUCT(--('Section 11'!$C$4:$C$337=$A864))=0,Incomplete,Complete)))</f>
        <v/>
      </c>
      <c r="AG864" s="10" t="str">
        <f t="shared" si="397"/>
        <v/>
      </c>
      <c r="AH864" s="10" t="str">
        <f t="shared" si="398"/>
        <v/>
      </c>
      <c r="AI864" s="10" t="str">
        <f t="shared" si="399"/>
        <v/>
      </c>
      <c r="AJ864" s="10" t="str">
        <f t="shared" si="400"/>
        <v/>
      </c>
      <c r="AK864" s="10" t="str">
        <f t="shared" si="401"/>
        <v/>
      </c>
      <c r="AL864" s="10" t="str">
        <f t="shared" si="402"/>
        <v/>
      </c>
      <c r="AM864" s="10" t="str">
        <f t="shared" si="403"/>
        <v/>
      </c>
      <c r="AN864" s="10" t="str">
        <f t="shared" si="404"/>
        <v/>
      </c>
      <c r="AO864" s="10" t="str">
        <f t="shared" si="405"/>
        <v/>
      </c>
      <c r="AP864" s="10" t="str">
        <f t="shared" si="406"/>
        <v/>
      </c>
      <c r="AQ864" s="10" t="str">
        <f t="shared" si="407"/>
        <v/>
      </c>
      <c r="AR864" s="10" t="str">
        <f t="shared" si="408"/>
        <v/>
      </c>
      <c r="AS864" s="10" t="str">
        <f t="shared" si="409"/>
        <v/>
      </c>
      <c r="AT864" s="10" t="str">
        <f t="shared" si="410"/>
        <v/>
      </c>
      <c r="AU864" s="10" t="str">
        <f t="shared" si="411"/>
        <v/>
      </c>
      <c r="AV864" s="10" t="str">
        <f t="shared" si="412"/>
        <v/>
      </c>
      <c r="AW864" s="10" t="str">
        <f t="shared" si="413"/>
        <v/>
      </c>
      <c r="AX864" s="10" t="str">
        <f t="shared" si="414"/>
        <v/>
      </c>
      <c r="AY864" s="10" t="str">
        <f t="shared" si="415"/>
        <v/>
      </c>
      <c r="AZ864" s="10" t="str">
        <f t="shared" si="416"/>
        <v/>
      </c>
      <c r="BA864" s="10" t="str">
        <f t="shared" si="417"/>
        <v/>
      </c>
      <c r="BB864" s="10" t="str">
        <f t="shared" si="418"/>
        <v/>
      </c>
      <c r="BC864" s="10" t="str">
        <f t="shared" si="419"/>
        <v/>
      </c>
      <c r="BD864" s="10"/>
      <c r="BE864" s="10" t="str">
        <f t="shared" si="420"/>
        <v/>
      </c>
      <c r="BG864" s="10" t="b">
        <f t="shared" si="423"/>
        <v>1</v>
      </c>
      <c r="BH864" s="10" t="b">
        <f t="shared" si="421"/>
        <v>1</v>
      </c>
      <c r="BI864" s="10" t="b">
        <f t="shared" si="424"/>
        <v>0</v>
      </c>
      <c r="BJ864" s="10" t="b">
        <f t="shared" si="422"/>
        <v>0</v>
      </c>
    </row>
    <row r="865" spans="1:62" x14ac:dyDescent="0.35">
      <c r="A865" s="51"/>
      <c r="B865" s="28"/>
      <c r="C865" s="28" t="s">
        <v>4</v>
      </c>
      <c r="D865" s="28"/>
      <c r="E865" s="28" t="s">
        <v>4</v>
      </c>
      <c r="F865" s="28"/>
      <c r="G865" s="51" t="s">
        <v>4</v>
      </c>
      <c r="H865" s="28"/>
      <c r="I865" s="28" t="s">
        <v>4</v>
      </c>
      <c r="J865" s="28"/>
      <c r="K865" s="28" t="s">
        <v>4</v>
      </c>
      <c r="L865" s="28" t="s">
        <v>454</v>
      </c>
      <c r="M865" s="28"/>
      <c r="N865" s="28"/>
      <c r="O865" s="28" t="s">
        <v>4</v>
      </c>
      <c r="P865" s="51"/>
      <c r="Q865" s="28" t="s">
        <v>4</v>
      </c>
      <c r="R865" s="28"/>
      <c r="S865" s="28" t="s">
        <v>4</v>
      </c>
      <c r="T865" s="28"/>
      <c r="U865" s="28" t="s">
        <v>4</v>
      </c>
      <c r="V865" s="28"/>
      <c r="W865" s="28" t="s">
        <v>4</v>
      </c>
      <c r="X865" s="28"/>
      <c r="Y865" s="28" t="s">
        <v>4</v>
      </c>
      <c r="Z865" s="10" t="str">
        <f>IF(AND('Section 8'!$L$4=No,OR($BG865=FALSE,$BH865=FALSE)),Tab_NotReq,
IF(AND($A865="",$B865="",$D865="",$F865="",$H865="",$J865="",$P865="",$X865="",$AB865="",$AC865=""),"",
IF(COUNTIF($AB865:$BC865,Incomplete)&gt;=1,Incomplete_or_multiple_errors&amp;": "&amp;INDEX($AB$2:$BC$4,1,MATCH(Incomplete,$AB865:$BC865,0)),Complete)))</f>
        <v/>
      </c>
      <c r="AA865" s="27"/>
      <c r="AB865" s="10" t="str">
        <f t="shared" si="395"/>
        <v/>
      </c>
      <c r="AC865" s="10" t="str">
        <f>IF($AC$1=No,"",
IF(OR(BG865=FALSE,BH865=FALSE),"",
IF(AND(SUMPRODUCT(--(BI865:BI$1003=TRUE))=0,SUMPRODUCT(--(BJ865:BJ$1003=TRUE))=0),"",Incomplete)))</f>
        <v/>
      </c>
      <c r="AD865" s="10" t="str">
        <f t="shared" si="396"/>
        <v/>
      </c>
      <c r="AE865" s="10"/>
      <c r="AF865" s="10" t="str" cm="1">
        <f t="array" ref="AF865">IF(AF$1=No,"",IF(ISBLANK($A865)=TRUE,"",
IF(SUMPRODUCT(--('Section 11'!$C$4:$C$337=$A865))=0,Incomplete,Complete)))</f>
        <v/>
      </c>
      <c r="AG865" s="10" t="str">
        <f t="shared" si="397"/>
        <v/>
      </c>
      <c r="AH865" s="10" t="str">
        <f t="shared" si="398"/>
        <v/>
      </c>
      <c r="AI865" s="10" t="str">
        <f t="shared" si="399"/>
        <v/>
      </c>
      <c r="AJ865" s="10" t="str">
        <f t="shared" si="400"/>
        <v/>
      </c>
      <c r="AK865" s="10" t="str">
        <f t="shared" si="401"/>
        <v/>
      </c>
      <c r="AL865" s="10" t="str">
        <f t="shared" si="402"/>
        <v/>
      </c>
      <c r="AM865" s="10" t="str">
        <f t="shared" si="403"/>
        <v/>
      </c>
      <c r="AN865" s="10" t="str">
        <f t="shared" si="404"/>
        <v/>
      </c>
      <c r="AO865" s="10" t="str">
        <f t="shared" si="405"/>
        <v/>
      </c>
      <c r="AP865" s="10" t="str">
        <f t="shared" si="406"/>
        <v/>
      </c>
      <c r="AQ865" s="10" t="str">
        <f t="shared" si="407"/>
        <v/>
      </c>
      <c r="AR865" s="10" t="str">
        <f t="shared" si="408"/>
        <v/>
      </c>
      <c r="AS865" s="10" t="str">
        <f t="shared" si="409"/>
        <v/>
      </c>
      <c r="AT865" s="10" t="str">
        <f t="shared" si="410"/>
        <v/>
      </c>
      <c r="AU865" s="10" t="str">
        <f t="shared" si="411"/>
        <v/>
      </c>
      <c r="AV865" s="10" t="str">
        <f t="shared" si="412"/>
        <v/>
      </c>
      <c r="AW865" s="10" t="str">
        <f t="shared" si="413"/>
        <v/>
      </c>
      <c r="AX865" s="10" t="str">
        <f t="shared" si="414"/>
        <v/>
      </c>
      <c r="AY865" s="10" t="str">
        <f t="shared" si="415"/>
        <v/>
      </c>
      <c r="AZ865" s="10" t="str">
        <f t="shared" si="416"/>
        <v/>
      </c>
      <c r="BA865" s="10" t="str">
        <f t="shared" si="417"/>
        <v/>
      </c>
      <c r="BB865" s="10" t="str">
        <f t="shared" si="418"/>
        <v/>
      </c>
      <c r="BC865" s="10" t="str">
        <f t="shared" si="419"/>
        <v/>
      </c>
      <c r="BD865" s="10"/>
      <c r="BE865" s="10" t="str">
        <f t="shared" si="420"/>
        <v/>
      </c>
      <c r="BG865" s="10" t="b">
        <f t="shared" si="423"/>
        <v>1</v>
      </c>
      <c r="BH865" s="10" t="b">
        <f t="shared" si="421"/>
        <v>1</v>
      </c>
      <c r="BI865" s="10" t="b">
        <f t="shared" si="424"/>
        <v>0</v>
      </c>
      <c r="BJ865" s="10" t="b">
        <f t="shared" si="422"/>
        <v>0</v>
      </c>
    </row>
    <row r="866" spans="1:62" x14ac:dyDescent="0.35">
      <c r="A866" s="51"/>
      <c r="B866" s="28"/>
      <c r="C866" s="28" t="s">
        <v>4</v>
      </c>
      <c r="D866" s="28"/>
      <c r="E866" s="28" t="s">
        <v>4</v>
      </c>
      <c r="F866" s="28"/>
      <c r="G866" s="51" t="s">
        <v>4</v>
      </c>
      <c r="H866" s="28"/>
      <c r="I866" s="28" t="s">
        <v>4</v>
      </c>
      <c r="J866" s="28"/>
      <c r="K866" s="28" t="s">
        <v>4</v>
      </c>
      <c r="L866" s="28" t="s">
        <v>454</v>
      </c>
      <c r="M866" s="28"/>
      <c r="N866" s="28"/>
      <c r="O866" s="28" t="s">
        <v>4</v>
      </c>
      <c r="P866" s="51"/>
      <c r="Q866" s="28" t="s">
        <v>4</v>
      </c>
      <c r="R866" s="28"/>
      <c r="S866" s="28" t="s">
        <v>4</v>
      </c>
      <c r="T866" s="28"/>
      <c r="U866" s="28" t="s">
        <v>4</v>
      </c>
      <c r="V866" s="28"/>
      <c r="W866" s="28" t="s">
        <v>4</v>
      </c>
      <c r="X866" s="28"/>
      <c r="Y866" s="28" t="s">
        <v>4</v>
      </c>
      <c r="Z866" s="10" t="str">
        <f>IF(AND('Section 8'!$L$4=No,OR($BG866=FALSE,$BH866=FALSE)),Tab_NotReq,
IF(AND($A866="",$B866="",$D866="",$F866="",$H866="",$J866="",$P866="",$X866="",$AB866="",$AC866=""),"",
IF(COUNTIF($AB866:$BC866,Incomplete)&gt;=1,Incomplete_or_multiple_errors&amp;": "&amp;INDEX($AB$2:$BC$4,1,MATCH(Incomplete,$AB866:$BC866,0)),Complete)))</f>
        <v/>
      </c>
      <c r="AA866" s="27"/>
      <c r="AB866" s="10" t="str">
        <f t="shared" si="395"/>
        <v/>
      </c>
      <c r="AC866" s="10" t="str">
        <f>IF($AC$1=No,"",
IF(OR(BG866=FALSE,BH866=FALSE),"",
IF(AND(SUMPRODUCT(--(BI866:BI$1003=TRUE))=0,SUMPRODUCT(--(BJ866:BJ$1003=TRUE))=0),"",Incomplete)))</f>
        <v/>
      </c>
      <c r="AD866" s="10" t="str">
        <f t="shared" si="396"/>
        <v/>
      </c>
      <c r="AE866" s="10"/>
      <c r="AF866" s="10" t="str" cm="1">
        <f t="array" ref="AF866">IF(AF$1=No,"",IF(ISBLANK($A866)=TRUE,"",
IF(SUMPRODUCT(--('Section 11'!$C$4:$C$337=$A866))=0,Incomplete,Complete)))</f>
        <v/>
      </c>
      <c r="AG866" s="10" t="str">
        <f t="shared" si="397"/>
        <v/>
      </c>
      <c r="AH866" s="10" t="str">
        <f t="shared" si="398"/>
        <v/>
      </c>
      <c r="AI866" s="10" t="str">
        <f t="shared" si="399"/>
        <v/>
      </c>
      <c r="AJ866" s="10" t="str">
        <f t="shared" si="400"/>
        <v/>
      </c>
      <c r="AK866" s="10" t="str">
        <f t="shared" si="401"/>
        <v/>
      </c>
      <c r="AL866" s="10" t="str">
        <f t="shared" si="402"/>
        <v/>
      </c>
      <c r="AM866" s="10" t="str">
        <f t="shared" si="403"/>
        <v/>
      </c>
      <c r="AN866" s="10" t="str">
        <f t="shared" si="404"/>
        <v/>
      </c>
      <c r="AO866" s="10" t="str">
        <f t="shared" si="405"/>
        <v/>
      </c>
      <c r="AP866" s="10" t="str">
        <f t="shared" si="406"/>
        <v/>
      </c>
      <c r="AQ866" s="10" t="str">
        <f t="shared" si="407"/>
        <v/>
      </c>
      <c r="AR866" s="10" t="str">
        <f t="shared" si="408"/>
        <v/>
      </c>
      <c r="AS866" s="10" t="str">
        <f t="shared" si="409"/>
        <v/>
      </c>
      <c r="AT866" s="10" t="str">
        <f t="shared" si="410"/>
        <v/>
      </c>
      <c r="AU866" s="10" t="str">
        <f t="shared" si="411"/>
        <v/>
      </c>
      <c r="AV866" s="10" t="str">
        <f t="shared" si="412"/>
        <v/>
      </c>
      <c r="AW866" s="10" t="str">
        <f t="shared" si="413"/>
        <v/>
      </c>
      <c r="AX866" s="10" t="str">
        <f t="shared" si="414"/>
        <v/>
      </c>
      <c r="AY866" s="10" t="str">
        <f t="shared" si="415"/>
        <v/>
      </c>
      <c r="AZ866" s="10" t="str">
        <f t="shared" si="416"/>
        <v/>
      </c>
      <c r="BA866" s="10" t="str">
        <f t="shared" si="417"/>
        <v/>
      </c>
      <c r="BB866" s="10" t="str">
        <f t="shared" si="418"/>
        <v/>
      </c>
      <c r="BC866" s="10" t="str">
        <f t="shared" si="419"/>
        <v/>
      </c>
      <c r="BD866" s="10"/>
      <c r="BE866" s="10" t="str">
        <f t="shared" si="420"/>
        <v/>
      </c>
      <c r="BG866" s="10" t="b">
        <f t="shared" si="423"/>
        <v>1</v>
      </c>
      <c r="BH866" s="10" t="b">
        <f t="shared" si="421"/>
        <v>1</v>
      </c>
      <c r="BI866" s="10" t="b">
        <f t="shared" si="424"/>
        <v>0</v>
      </c>
      <c r="BJ866" s="10" t="b">
        <f t="shared" si="422"/>
        <v>0</v>
      </c>
    </row>
    <row r="867" spans="1:62" x14ac:dyDescent="0.35">
      <c r="A867" s="51"/>
      <c r="B867" s="28"/>
      <c r="C867" s="28" t="s">
        <v>4</v>
      </c>
      <c r="D867" s="28"/>
      <c r="E867" s="28" t="s">
        <v>4</v>
      </c>
      <c r="F867" s="28"/>
      <c r="G867" s="51" t="s">
        <v>4</v>
      </c>
      <c r="H867" s="28"/>
      <c r="I867" s="28" t="s">
        <v>4</v>
      </c>
      <c r="J867" s="28"/>
      <c r="K867" s="28" t="s">
        <v>4</v>
      </c>
      <c r="L867" s="28" t="s">
        <v>454</v>
      </c>
      <c r="M867" s="28"/>
      <c r="N867" s="28"/>
      <c r="O867" s="28" t="s">
        <v>4</v>
      </c>
      <c r="P867" s="51"/>
      <c r="Q867" s="28" t="s">
        <v>4</v>
      </c>
      <c r="R867" s="28"/>
      <c r="S867" s="28" t="s">
        <v>4</v>
      </c>
      <c r="T867" s="28"/>
      <c r="U867" s="28" t="s">
        <v>4</v>
      </c>
      <c r="V867" s="28"/>
      <c r="W867" s="28" t="s">
        <v>4</v>
      </c>
      <c r="X867" s="28"/>
      <c r="Y867" s="28" t="s">
        <v>4</v>
      </c>
      <c r="Z867" s="10" t="str">
        <f>IF(AND('Section 8'!$L$4=No,OR($BG867=FALSE,$BH867=FALSE)),Tab_NotReq,
IF(AND($A867="",$B867="",$D867="",$F867="",$H867="",$J867="",$P867="",$X867="",$AB867="",$AC867=""),"",
IF(COUNTIF($AB867:$BC867,Incomplete)&gt;=1,Incomplete_or_multiple_errors&amp;": "&amp;INDEX($AB$2:$BC$4,1,MATCH(Incomplete,$AB867:$BC867,0)),Complete)))</f>
        <v/>
      </c>
      <c r="AA867" s="27"/>
      <c r="AB867" s="10" t="str">
        <f t="shared" si="395"/>
        <v/>
      </c>
      <c r="AC867" s="10" t="str">
        <f>IF($AC$1=No,"",
IF(OR(BG867=FALSE,BH867=FALSE),"",
IF(AND(SUMPRODUCT(--(BI867:BI$1003=TRUE))=0,SUMPRODUCT(--(BJ867:BJ$1003=TRUE))=0),"",Incomplete)))</f>
        <v/>
      </c>
      <c r="AD867" s="10" t="str">
        <f t="shared" si="396"/>
        <v/>
      </c>
      <c r="AE867" s="10"/>
      <c r="AF867" s="10" t="str" cm="1">
        <f t="array" ref="AF867">IF(AF$1=No,"",IF(ISBLANK($A867)=TRUE,"",
IF(SUMPRODUCT(--('Section 11'!$C$4:$C$337=$A867))=0,Incomplete,Complete)))</f>
        <v/>
      </c>
      <c r="AG867" s="10" t="str">
        <f t="shared" si="397"/>
        <v/>
      </c>
      <c r="AH867" s="10" t="str">
        <f t="shared" si="398"/>
        <v/>
      </c>
      <c r="AI867" s="10" t="str">
        <f t="shared" si="399"/>
        <v/>
      </c>
      <c r="AJ867" s="10" t="str">
        <f t="shared" si="400"/>
        <v/>
      </c>
      <c r="AK867" s="10" t="str">
        <f t="shared" si="401"/>
        <v/>
      </c>
      <c r="AL867" s="10" t="str">
        <f t="shared" si="402"/>
        <v/>
      </c>
      <c r="AM867" s="10" t="str">
        <f t="shared" si="403"/>
        <v/>
      </c>
      <c r="AN867" s="10" t="str">
        <f t="shared" si="404"/>
        <v/>
      </c>
      <c r="AO867" s="10" t="str">
        <f t="shared" si="405"/>
        <v/>
      </c>
      <c r="AP867" s="10" t="str">
        <f t="shared" si="406"/>
        <v/>
      </c>
      <c r="AQ867" s="10" t="str">
        <f t="shared" si="407"/>
        <v/>
      </c>
      <c r="AR867" s="10" t="str">
        <f t="shared" si="408"/>
        <v/>
      </c>
      <c r="AS867" s="10" t="str">
        <f t="shared" si="409"/>
        <v/>
      </c>
      <c r="AT867" s="10" t="str">
        <f t="shared" si="410"/>
        <v/>
      </c>
      <c r="AU867" s="10" t="str">
        <f t="shared" si="411"/>
        <v/>
      </c>
      <c r="AV867" s="10" t="str">
        <f t="shared" si="412"/>
        <v/>
      </c>
      <c r="AW867" s="10" t="str">
        <f t="shared" si="413"/>
        <v/>
      </c>
      <c r="AX867" s="10" t="str">
        <f t="shared" si="414"/>
        <v/>
      </c>
      <c r="AY867" s="10" t="str">
        <f t="shared" si="415"/>
        <v/>
      </c>
      <c r="AZ867" s="10" t="str">
        <f t="shared" si="416"/>
        <v/>
      </c>
      <c r="BA867" s="10" t="str">
        <f t="shared" si="417"/>
        <v/>
      </c>
      <c r="BB867" s="10" t="str">
        <f t="shared" si="418"/>
        <v/>
      </c>
      <c r="BC867" s="10" t="str">
        <f t="shared" si="419"/>
        <v/>
      </c>
      <c r="BD867" s="10"/>
      <c r="BE867" s="10" t="str">
        <f t="shared" si="420"/>
        <v/>
      </c>
      <c r="BG867" s="10" t="b">
        <f t="shared" si="423"/>
        <v>1</v>
      </c>
      <c r="BH867" s="10" t="b">
        <f t="shared" si="421"/>
        <v>1</v>
      </c>
      <c r="BI867" s="10" t="b">
        <f t="shared" si="424"/>
        <v>0</v>
      </c>
      <c r="BJ867" s="10" t="b">
        <f t="shared" si="422"/>
        <v>0</v>
      </c>
    </row>
    <row r="868" spans="1:62" x14ac:dyDescent="0.35">
      <c r="A868" s="51"/>
      <c r="B868" s="28"/>
      <c r="C868" s="28" t="s">
        <v>4</v>
      </c>
      <c r="D868" s="28"/>
      <c r="E868" s="28" t="s">
        <v>4</v>
      </c>
      <c r="F868" s="28"/>
      <c r="G868" s="51" t="s">
        <v>4</v>
      </c>
      <c r="H868" s="28"/>
      <c r="I868" s="28" t="s">
        <v>4</v>
      </c>
      <c r="J868" s="28"/>
      <c r="K868" s="28" t="s">
        <v>4</v>
      </c>
      <c r="L868" s="28" t="s">
        <v>454</v>
      </c>
      <c r="M868" s="28"/>
      <c r="N868" s="28"/>
      <c r="O868" s="28" t="s">
        <v>4</v>
      </c>
      <c r="P868" s="51"/>
      <c r="Q868" s="28" t="s">
        <v>4</v>
      </c>
      <c r="R868" s="28"/>
      <c r="S868" s="28" t="s">
        <v>4</v>
      </c>
      <c r="T868" s="28"/>
      <c r="U868" s="28" t="s">
        <v>4</v>
      </c>
      <c r="V868" s="28"/>
      <c r="W868" s="28" t="s">
        <v>4</v>
      </c>
      <c r="X868" s="28"/>
      <c r="Y868" s="28" t="s">
        <v>4</v>
      </c>
      <c r="Z868" s="10" t="str">
        <f>IF(AND('Section 8'!$L$4=No,OR($BG868=FALSE,$BH868=FALSE)),Tab_NotReq,
IF(AND($A868="",$B868="",$D868="",$F868="",$H868="",$J868="",$P868="",$X868="",$AB868="",$AC868=""),"",
IF(COUNTIF($AB868:$BC868,Incomplete)&gt;=1,Incomplete_or_multiple_errors&amp;": "&amp;INDEX($AB$2:$BC$4,1,MATCH(Incomplete,$AB868:$BC868,0)),Complete)))</f>
        <v/>
      </c>
      <c r="AA868" s="27"/>
      <c r="AB868" s="10" t="str">
        <f t="shared" si="395"/>
        <v/>
      </c>
      <c r="AC868" s="10" t="str">
        <f>IF($AC$1=No,"",
IF(OR(BG868=FALSE,BH868=FALSE),"",
IF(AND(SUMPRODUCT(--(BI868:BI$1003=TRUE))=0,SUMPRODUCT(--(BJ868:BJ$1003=TRUE))=0),"",Incomplete)))</f>
        <v/>
      </c>
      <c r="AD868" s="10" t="str">
        <f t="shared" si="396"/>
        <v/>
      </c>
      <c r="AE868" s="10"/>
      <c r="AF868" s="10" t="str" cm="1">
        <f t="array" ref="AF868">IF(AF$1=No,"",IF(ISBLANK($A868)=TRUE,"",
IF(SUMPRODUCT(--('Section 11'!$C$4:$C$337=$A868))=0,Incomplete,Complete)))</f>
        <v/>
      </c>
      <c r="AG868" s="10" t="str">
        <f t="shared" si="397"/>
        <v/>
      </c>
      <c r="AH868" s="10" t="str">
        <f t="shared" si="398"/>
        <v/>
      </c>
      <c r="AI868" s="10" t="str">
        <f t="shared" si="399"/>
        <v/>
      </c>
      <c r="AJ868" s="10" t="str">
        <f t="shared" si="400"/>
        <v/>
      </c>
      <c r="AK868" s="10" t="str">
        <f t="shared" si="401"/>
        <v/>
      </c>
      <c r="AL868" s="10" t="str">
        <f t="shared" si="402"/>
        <v/>
      </c>
      <c r="AM868" s="10" t="str">
        <f t="shared" si="403"/>
        <v/>
      </c>
      <c r="AN868" s="10" t="str">
        <f t="shared" si="404"/>
        <v/>
      </c>
      <c r="AO868" s="10" t="str">
        <f t="shared" si="405"/>
        <v/>
      </c>
      <c r="AP868" s="10" t="str">
        <f t="shared" si="406"/>
        <v/>
      </c>
      <c r="AQ868" s="10" t="str">
        <f t="shared" si="407"/>
        <v/>
      </c>
      <c r="AR868" s="10" t="str">
        <f t="shared" si="408"/>
        <v/>
      </c>
      <c r="AS868" s="10" t="str">
        <f t="shared" si="409"/>
        <v/>
      </c>
      <c r="AT868" s="10" t="str">
        <f t="shared" si="410"/>
        <v/>
      </c>
      <c r="AU868" s="10" t="str">
        <f t="shared" si="411"/>
        <v/>
      </c>
      <c r="AV868" s="10" t="str">
        <f t="shared" si="412"/>
        <v/>
      </c>
      <c r="AW868" s="10" t="str">
        <f t="shared" si="413"/>
        <v/>
      </c>
      <c r="AX868" s="10" t="str">
        <f t="shared" si="414"/>
        <v/>
      </c>
      <c r="AY868" s="10" t="str">
        <f t="shared" si="415"/>
        <v/>
      </c>
      <c r="AZ868" s="10" t="str">
        <f t="shared" si="416"/>
        <v/>
      </c>
      <c r="BA868" s="10" t="str">
        <f t="shared" si="417"/>
        <v/>
      </c>
      <c r="BB868" s="10" t="str">
        <f t="shared" si="418"/>
        <v/>
      </c>
      <c r="BC868" s="10" t="str">
        <f t="shared" si="419"/>
        <v/>
      </c>
      <c r="BD868" s="10"/>
      <c r="BE868" s="10" t="str">
        <f t="shared" si="420"/>
        <v/>
      </c>
      <c r="BG868" s="10" t="b">
        <f t="shared" si="423"/>
        <v>1</v>
      </c>
      <c r="BH868" s="10" t="b">
        <f t="shared" si="421"/>
        <v>1</v>
      </c>
      <c r="BI868" s="10" t="b">
        <f t="shared" si="424"/>
        <v>0</v>
      </c>
      <c r="BJ868" s="10" t="b">
        <f t="shared" si="422"/>
        <v>0</v>
      </c>
    </row>
    <row r="869" spans="1:62" x14ac:dyDescent="0.35">
      <c r="A869" s="51"/>
      <c r="B869" s="28"/>
      <c r="C869" s="28" t="s">
        <v>4</v>
      </c>
      <c r="D869" s="28"/>
      <c r="E869" s="28" t="s">
        <v>4</v>
      </c>
      <c r="F869" s="28"/>
      <c r="G869" s="51" t="s">
        <v>4</v>
      </c>
      <c r="H869" s="28"/>
      <c r="I869" s="28" t="s">
        <v>4</v>
      </c>
      <c r="J869" s="28"/>
      <c r="K869" s="28" t="s">
        <v>4</v>
      </c>
      <c r="L869" s="28" t="s">
        <v>454</v>
      </c>
      <c r="M869" s="28"/>
      <c r="N869" s="28"/>
      <c r="O869" s="28" t="s">
        <v>4</v>
      </c>
      <c r="P869" s="51"/>
      <c r="Q869" s="28" t="s">
        <v>4</v>
      </c>
      <c r="R869" s="28"/>
      <c r="S869" s="28" t="s">
        <v>4</v>
      </c>
      <c r="T869" s="28"/>
      <c r="U869" s="28" t="s">
        <v>4</v>
      </c>
      <c r="V869" s="28"/>
      <c r="W869" s="28" t="s">
        <v>4</v>
      </c>
      <c r="X869" s="28"/>
      <c r="Y869" s="28" t="s">
        <v>4</v>
      </c>
      <c r="Z869" s="10" t="str">
        <f>IF(AND('Section 8'!$L$4=No,OR($BG869=FALSE,$BH869=FALSE)),Tab_NotReq,
IF(AND($A869="",$B869="",$D869="",$F869="",$H869="",$J869="",$P869="",$X869="",$AB869="",$AC869=""),"",
IF(COUNTIF($AB869:$BC869,Incomplete)&gt;=1,Incomplete_or_multiple_errors&amp;": "&amp;INDEX($AB$2:$BC$4,1,MATCH(Incomplete,$AB869:$BC869,0)),Complete)))</f>
        <v/>
      </c>
      <c r="AA869" s="27"/>
      <c r="AB869" s="10" t="str">
        <f t="shared" si="395"/>
        <v/>
      </c>
      <c r="AC869" s="10" t="str">
        <f>IF($AC$1=No,"",
IF(OR(BG869=FALSE,BH869=FALSE),"",
IF(AND(SUMPRODUCT(--(BI869:BI$1003=TRUE))=0,SUMPRODUCT(--(BJ869:BJ$1003=TRUE))=0),"",Incomplete)))</f>
        <v/>
      </c>
      <c r="AD869" s="10" t="str">
        <f t="shared" si="396"/>
        <v/>
      </c>
      <c r="AE869" s="10"/>
      <c r="AF869" s="10" t="str" cm="1">
        <f t="array" ref="AF869">IF(AF$1=No,"",IF(ISBLANK($A869)=TRUE,"",
IF(SUMPRODUCT(--('Section 11'!$C$4:$C$337=$A869))=0,Incomplete,Complete)))</f>
        <v/>
      </c>
      <c r="AG869" s="10" t="str">
        <f t="shared" si="397"/>
        <v/>
      </c>
      <c r="AH869" s="10" t="str">
        <f t="shared" si="398"/>
        <v/>
      </c>
      <c r="AI869" s="10" t="str">
        <f t="shared" si="399"/>
        <v/>
      </c>
      <c r="AJ869" s="10" t="str">
        <f t="shared" si="400"/>
        <v/>
      </c>
      <c r="AK869" s="10" t="str">
        <f t="shared" si="401"/>
        <v/>
      </c>
      <c r="AL869" s="10" t="str">
        <f t="shared" si="402"/>
        <v/>
      </c>
      <c r="AM869" s="10" t="str">
        <f t="shared" si="403"/>
        <v/>
      </c>
      <c r="AN869" s="10" t="str">
        <f t="shared" si="404"/>
        <v/>
      </c>
      <c r="AO869" s="10" t="str">
        <f t="shared" si="405"/>
        <v/>
      </c>
      <c r="AP869" s="10" t="str">
        <f t="shared" si="406"/>
        <v/>
      </c>
      <c r="AQ869" s="10" t="str">
        <f t="shared" si="407"/>
        <v/>
      </c>
      <c r="AR869" s="10" t="str">
        <f t="shared" si="408"/>
        <v/>
      </c>
      <c r="AS869" s="10" t="str">
        <f t="shared" si="409"/>
        <v/>
      </c>
      <c r="AT869" s="10" t="str">
        <f t="shared" si="410"/>
        <v/>
      </c>
      <c r="AU869" s="10" t="str">
        <f t="shared" si="411"/>
        <v/>
      </c>
      <c r="AV869" s="10" t="str">
        <f t="shared" si="412"/>
        <v/>
      </c>
      <c r="AW869" s="10" t="str">
        <f t="shared" si="413"/>
        <v/>
      </c>
      <c r="AX869" s="10" t="str">
        <f t="shared" si="414"/>
        <v/>
      </c>
      <c r="AY869" s="10" t="str">
        <f t="shared" si="415"/>
        <v/>
      </c>
      <c r="AZ869" s="10" t="str">
        <f t="shared" si="416"/>
        <v/>
      </c>
      <c r="BA869" s="10" t="str">
        <f t="shared" si="417"/>
        <v/>
      </c>
      <c r="BB869" s="10" t="str">
        <f t="shared" si="418"/>
        <v/>
      </c>
      <c r="BC869" s="10" t="str">
        <f t="shared" si="419"/>
        <v/>
      </c>
      <c r="BD869" s="10"/>
      <c r="BE869" s="10" t="str">
        <f t="shared" si="420"/>
        <v/>
      </c>
      <c r="BG869" s="10" t="b">
        <f t="shared" si="423"/>
        <v>1</v>
      </c>
      <c r="BH869" s="10" t="b">
        <f t="shared" si="421"/>
        <v>1</v>
      </c>
      <c r="BI869" s="10" t="b">
        <f t="shared" si="424"/>
        <v>0</v>
      </c>
      <c r="BJ869" s="10" t="b">
        <f t="shared" si="422"/>
        <v>0</v>
      </c>
    </row>
    <row r="870" spans="1:62" x14ac:dyDescent="0.35">
      <c r="A870" s="51"/>
      <c r="B870" s="28"/>
      <c r="C870" s="28" t="s">
        <v>4</v>
      </c>
      <c r="D870" s="28"/>
      <c r="E870" s="28" t="s">
        <v>4</v>
      </c>
      <c r="F870" s="28"/>
      <c r="G870" s="51" t="s">
        <v>4</v>
      </c>
      <c r="H870" s="28"/>
      <c r="I870" s="28" t="s">
        <v>4</v>
      </c>
      <c r="J870" s="28"/>
      <c r="K870" s="28" t="s">
        <v>4</v>
      </c>
      <c r="L870" s="28" t="s">
        <v>454</v>
      </c>
      <c r="M870" s="28"/>
      <c r="N870" s="28"/>
      <c r="O870" s="28" t="s">
        <v>4</v>
      </c>
      <c r="P870" s="51"/>
      <c r="Q870" s="28" t="s">
        <v>4</v>
      </c>
      <c r="R870" s="28"/>
      <c r="S870" s="28" t="s">
        <v>4</v>
      </c>
      <c r="T870" s="28"/>
      <c r="U870" s="28" t="s">
        <v>4</v>
      </c>
      <c r="V870" s="28"/>
      <c r="W870" s="28" t="s">
        <v>4</v>
      </c>
      <c r="X870" s="28"/>
      <c r="Y870" s="28" t="s">
        <v>4</v>
      </c>
      <c r="Z870" s="10" t="str">
        <f>IF(AND('Section 8'!$L$4=No,OR($BG870=FALSE,$BH870=FALSE)),Tab_NotReq,
IF(AND($A870="",$B870="",$D870="",$F870="",$H870="",$J870="",$P870="",$X870="",$AB870="",$AC870=""),"",
IF(COUNTIF($AB870:$BC870,Incomplete)&gt;=1,Incomplete_or_multiple_errors&amp;": "&amp;INDEX($AB$2:$BC$4,1,MATCH(Incomplete,$AB870:$BC870,0)),Complete)))</f>
        <v/>
      </c>
      <c r="AA870" s="27"/>
      <c r="AB870" s="10" t="str">
        <f t="shared" si="395"/>
        <v/>
      </c>
      <c r="AC870" s="10" t="str">
        <f>IF($AC$1=No,"",
IF(OR(BG870=FALSE,BH870=FALSE),"",
IF(AND(SUMPRODUCT(--(BI870:BI$1003=TRUE))=0,SUMPRODUCT(--(BJ870:BJ$1003=TRUE))=0),"",Incomplete)))</f>
        <v/>
      </c>
      <c r="AD870" s="10" t="str">
        <f t="shared" si="396"/>
        <v/>
      </c>
      <c r="AE870" s="10"/>
      <c r="AF870" s="10" t="str" cm="1">
        <f t="array" ref="AF870">IF(AF$1=No,"",IF(ISBLANK($A870)=TRUE,"",
IF(SUMPRODUCT(--('Section 11'!$C$4:$C$337=$A870))=0,Incomplete,Complete)))</f>
        <v/>
      </c>
      <c r="AG870" s="10" t="str">
        <f t="shared" si="397"/>
        <v/>
      </c>
      <c r="AH870" s="10" t="str">
        <f t="shared" si="398"/>
        <v/>
      </c>
      <c r="AI870" s="10" t="str">
        <f t="shared" si="399"/>
        <v/>
      </c>
      <c r="AJ870" s="10" t="str">
        <f t="shared" si="400"/>
        <v/>
      </c>
      <c r="AK870" s="10" t="str">
        <f t="shared" si="401"/>
        <v/>
      </c>
      <c r="AL870" s="10" t="str">
        <f t="shared" si="402"/>
        <v/>
      </c>
      <c r="AM870" s="10" t="str">
        <f t="shared" si="403"/>
        <v/>
      </c>
      <c r="AN870" s="10" t="str">
        <f t="shared" si="404"/>
        <v/>
      </c>
      <c r="AO870" s="10" t="str">
        <f t="shared" si="405"/>
        <v/>
      </c>
      <c r="AP870" s="10" t="str">
        <f t="shared" si="406"/>
        <v/>
      </c>
      <c r="AQ870" s="10" t="str">
        <f t="shared" si="407"/>
        <v/>
      </c>
      <c r="AR870" s="10" t="str">
        <f t="shared" si="408"/>
        <v/>
      </c>
      <c r="AS870" s="10" t="str">
        <f t="shared" si="409"/>
        <v/>
      </c>
      <c r="AT870" s="10" t="str">
        <f t="shared" si="410"/>
        <v/>
      </c>
      <c r="AU870" s="10" t="str">
        <f t="shared" si="411"/>
        <v/>
      </c>
      <c r="AV870" s="10" t="str">
        <f t="shared" si="412"/>
        <v/>
      </c>
      <c r="AW870" s="10" t="str">
        <f t="shared" si="413"/>
        <v/>
      </c>
      <c r="AX870" s="10" t="str">
        <f t="shared" si="414"/>
        <v/>
      </c>
      <c r="AY870" s="10" t="str">
        <f t="shared" si="415"/>
        <v/>
      </c>
      <c r="AZ870" s="10" t="str">
        <f t="shared" si="416"/>
        <v/>
      </c>
      <c r="BA870" s="10" t="str">
        <f t="shared" si="417"/>
        <v/>
      </c>
      <c r="BB870" s="10" t="str">
        <f t="shared" si="418"/>
        <v/>
      </c>
      <c r="BC870" s="10" t="str">
        <f t="shared" si="419"/>
        <v/>
      </c>
      <c r="BD870" s="10"/>
      <c r="BE870" s="10" t="str">
        <f t="shared" si="420"/>
        <v/>
      </c>
      <c r="BG870" s="10" t="b">
        <f t="shared" si="423"/>
        <v>1</v>
      </c>
      <c r="BH870" s="10" t="b">
        <f t="shared" si="421"/>
        <v>1</v>
      </c>
      <c r="BI870" s="10" t="b">
        <f t="shared" si="424"/>
        <v>0</v>
      </c>
      <c r="BJ870" s="10" t="b">
        <f t="shared" si="422"/>
        <v>0</v>
      </c>
    </row>
    <row r="871" spans="1:62" x14ac:dyDescent="0.35">
      <c r="A871" s="51"/>
      <c r="B871" s="28"/>
      <c r="C871" s="28" t="s">
        <v>4</v>
      </c>
      <c r="D871" s="28"/>
      <c r="E871" s="28" t="s">
        <v>4</v>
      </c>
      <c r="F871" s="28"/>
      <c r="G871" s="51" t="s">
        <v>4</v>
      </c>
      <c r="H871" s="28"/>
      <c r="I871" s="28" t="s">
        <v>4</v>
      </c>
      <c r="J871" s="28"/>
      <c r="K871" s="28" t="s">
        <v>4</v>
      </c>
      <c r="L871" s="28" t="s">
        <v>454</v>
      </c>
      <c r="M871" s="28"/>
      <c r="N871" s="28"/>
      <c r="O871" s="28" t="s">
        <v>4</v>
      </c>
      <c r="P871" s="51"/>
      <c r="Q871" s="28" t="s">
        <v>4</v>
      </c>
      <c r="R871" s="28"/>
      <c r="S871" s="28" t="s">
        <v>4</v>
      </c>
      <c r="T871" s="28"/>
      <c r="U871" s="28" t="s">
        <v>4</v>
      </c>
      <c r="V871" s="28"/>
      <c r="W871" s="28" t="s">
        <v>4</v>
      </c>
      <c r="X871" s="28"/>
      <c r="Y871" s="28" t="s">
        <v>4</v>
      </c>
      <c r="Z871" s="10" t="str">
        <f>IF(AND('Section 8'!$L$4=No,OR($BG871=FALSE,$BH871=FALSE)),Tab_NotReq,
IF(AND($A871="",$B871="",$D871="",$F871="",$H871="",$J871="",$P871="",$X871="",$AB871="",$AC871=""),"",
IF(COUNTIF($AB871:$BC871,Incomplete)&gt;=1,Incomplete_or_multiple_errors&amp;": "&amp;INDEX($AB$2:$BC$4,1,MATCH(Incomplete,$AB871:$BC871,0)),Complete)))</f>
        <v/>
      </c>
      <c r="AA871" s="27"/>
      <c r="AB871" s="10" t="str">
        <f t="shared" si="395"/>
        <v/>
      </c>
      <c r="AC871" s="10" t="str">
        <f>IF($AC$1=No,"",
IF(OR(BG871=FALSE,BH871=FALSE),"",
IF(AND(SUMPRODUCT(--(BI871:BI$1003=TRUE))=0,SUMPRODUCT(--(BJ871:BJ$1003=TRUE))=0),"",Incomplete)))</f>
        <v/>
      </c>
      <c r="AD871" s="10" t="str">
        <f t="shared" si="396"/>
        <v/>
      </c>
      <c r="AE871" s="10"/>
      <c r="AF871" s="10" t="str" cm="1">
        <f t="array" ref="AF871">IF(AF$1=No,"",IF(ISBLANK($A871)=TRUE,"",
IF(SUMPRODUCT(--('Section 11'!$C$4:$C$337=$A871))=0,Incomplete,Complete)))</f>
        <v/>
      </c>
      <c r="AG871" s="10" t="str">
        <f t="shared" si="397"/>
        <v/>
      </c>
      <c r="AH871" s="10" t="str">
        <f t="shared" si="398"/>
        <v/>
      </c>
      <c r="AI871" s="10" t="str">
        <f t="shared" si="399"/>
        <v/>
      </c>
      <c r="AJ871" s="10" t="str">
        <f t="shared" si="400"/>
        <v/>
      </c>
      <c r="AK871" s="10" t="str">
        <f t="shared" si="401"/>
        <v/>
      </c>
      <c r="AL871" s="10" t="str">
        <f t="shared" si="402"/>
        <v/>
      </c>
      <c r="AM871" s="10" t="str">
        <f t="shared" si="403"/>
        <v/>
      </c>
      <c r="AN871" s="10" t="str">
        <f t="shared" si="404"/>
        <v/>
      </c>
      <c r="AO871" s="10" t="str">
        <f t="shared" si="405"/>
        <v/>
      </c>
      <c r="AP871" s="10" t="str">
        <f t="shared" si="406"/>
        <v/>
      </c>
      <c r="AQ871" s="10" t="str">
        <f t="shared" si="407"/>
        <v/>
      </c>
      <c r="AR871" s="10" t="str">
        <f t="shared" si="408"/>
        <v/>
      </c>
      <c r="AS871" s="10" t="str">
        <f t="shared" si="409"/>
        <v/>
      </c>
      <c r="AT871" s="10" t="str">
        <f t="shared" si="410"/>
        <v/>
      </c>
      <c r="AU871" s="10" t="str">
        <f t="shared" si="411"/>
        <v/>
      </c>
      <c r="AV871" s="10" t="str">
        <f t="shared" si="412"/>
        <v/>
      </c>
      <c r="AW871" s="10" t="str">
        <f t="shared" si="413"/>
        <v/>
      </c>
      <c r="AX871" s="10" t="str">
        <f t="shared" si="414"/>
        <v/>
      </c>
      <c r="AY871" s="10" t="str">
        <f t="shared" si="415"/>
        <v/>
      </c>
      <c r="AZ871" s="10" t="str">
        <f t="shared" si="416"/>
        <v/>
      </c>
      <c r="BA871" s="10" t="str">
        <f t="shared" si="417"/>
        <v/>
      </c>
      <c r="BB871" s="10" t="str">
        <f t="shared" si="418"/>
        <v/>
      </c>
      <c r="BC871" s="10" t="str">
        <f t="shared" si="419"/>
        <v/>
      </c>
      <c r="BD871" s="10"/>
      <c r="BE871" s="10" t="str">
        <f t="shared" si="420"/>
        <v/>
      </c>
      <c r="BG871" s="10" t="b">
        <f t="shared" si="423"/>
        <v>1</v>
      </c>
      <c r="BH871" s="10" t="b">
        <f t="shared" si="421"/>
        <v>1</v>
      </c>
      <c r="BI871" s="10" t="b">
        <f t="shared" si="424"/>
        <v>0</v>
      </c>
      <c r="BJ871" s="10" t="b">
        <f t="shared" si="422"/>
        <v>0</v>
      </c>
    </row>
    <row r="872" spans="1:62" x14ac:dyDescent="0.35">
      <c r="A872" s="51"/>
      <c r="B872" s="28"/>
      <c r="C872" s="28" t="s">
        <v>4</v>
      </c>
      <c r="D872" s="28"/>
      <c r="E872" s="28" t="s">
        <v>4</v>
      </c>
      <c r="F872" s="28"/>
      <c r="G872" s="51" t="s">
        <v>4</v>
      </c>
      <c r="H872" s="28"/>
      <c r="I872" s="28" t="s">
        <v>4</v>
      </c>
      <c r="J872" s="28"/>
      <c r="K872" s="28" t="s">
        <v>4</v>
      </c>
      <c r="L872" s="28" t="s">
        <v>454</v>
      </c>
      <c r="M872" s="28"/>
      <c r="N872" s="28"/>
      <c r="O872" s="28" t="s">
        <v>4</v>
      </c>
      <c r="P872" s="51"/>
      <c r="Q872" s="28" t="s">
        <v>4</v>
      </c>
      <c r="R872" s="28"/>
      <c r="S872" s="28" t="s">
        <v>4</v>
      </c>
      <c r="T872" s="28"/>
      <c r="U872" s="28" t="s">
        <v>4</v>
      </c>
      <c r="V872" s="28"/>
      <c r="W872" s="28" t="s">
        <v>4</v>
      </c>
      <c r="X872" s="28"/>
      <c r="Y872" s="28" t="s">
        <v>4</v>
      </c>
      <c r="Z872" s="10" t="str">
        <f>IF(AND('Section 8'!$L$4=No,OR($BG872=FALSE,$BH872=FALSE)),Tab_NotReq,
IF(AND($A872="",$B872="",$D872="",$F872="",$H872="",$J872="",$P872="",$X872="",$AB872="",$AC872=""),"",
IF(COUNTIF($AB872:$BC872,Incomplete)&gt;=1,Incomplete_or_multiple_errors&amp;": "&amp;INDEX($AB$2:$BC$4,1,MATCH(Incomplete,$AB872:$BC872,0)),Complete)))</f>
        <v/>
      </c>
      <c r="AA872" s="27"/>
      <c r="AB872" s="10" t="str">
        <f t="shared" si="395"/>
        <v/>
      </c>
      <c r="AC872" s="10" t="str">
        <f>IF($AC$1=No,"",
IF(OR(BG872=FALSE,BH872=FALSE),"",
IF(AND(SUMPRODUCT(--(BI872:BI$1003=TRUE))=0,SUMPRODUCT(--(BJ872:BJ$1003=TRUE))=0),"",Incomplete)))</f>
        <v/>
      </c>
      <c r="AD872" s="10" t="str">
        <f t="shared" si="396"/>
        <v/>
      </c>
      <c r="AE872" s="10"/>
      <c r="AF872" s="10" t="str" cm="1">
        <f t="array" ref="AF872">IF(AF$1=No,"",IF(ISBLANK($A872)=TRUE,"",
IF(SUMPRODUCT(--('Section 11'!$C$4:$C$337=$A872))=0,Incomplete,Complete)))</f>
        <v/>
      </c>
      <c r="AG872" s="10" t="str">
        <f t="shared" si="397"/>
        <v/>
      </c>
      <c r="AH872" s="10" t="str">
        <f t="shared" si="398"/>
        <v/>
      </c>
      <c r="AI872" s="10" t="str">
        <f t="shared" si="399"/>
        <v/>
      </c>
      <c r="AJ872" s="10" t="str">
        <f t="shared" si="400"/>
        <v/>
      </c>
      <c r="AK872" s="10" t="str">
        <f t="shared" si="401"/>
        <v/>
      </c>
      <c r="AL872" s="10" t="str">
        <f t="shared" si="402"/>
        <v/>
      </c>
      <c r="AM872" s="10" t="str">
        <f t="shared" si="403"/>
        <v/>
      </c>
      <c r="AN872" s="10" t="str">
        <f t="shared" si="404"/>
        <v/>
      </c>
      <c r="AO872" s="10" t="str">
        <f t="shared" si="405"/>
        <v/>
      </c>
      <c r="AP872" s="10" t="str">
        <f t="shared" si="406"/>
        <v/>
      </c>
      <c r="AQ872" s="10" t="str">
        <f t="shared" si="407"/>
        <v/>
      </c>
      <c r="AR872" s="10" t="str">
        <f t="shared" si="408"/>
        <v/>
      </c>
      <c r="AS872" s="10" t="str">
        <f t="shared" si="409"/>
        <v/>
      </c>
      <c r="AT872" s="10" t="str">
        <f t="shared" si="410"/>
        <v/>
      </c>
      <c r="AU872" s="10" t="str">
        <f t="shared" si="411"/>
        <v/>
      </c>
      <c r="AV872" s="10" t="str">
        <f t="shared" si="412"/>
        <v/>
      </c>
      <c r="AW872" s="10" t="str">
        <f t="shared" si="413"/>
        <v/>
      </c>
      <c r="AX872" s="10" t="str">
        <f t="shared" si="414"/>
        <v/>
      </c>
      <c r="AY872" s="10" t="str">
        <f t="shared" si="415"/>
        <v/>
      </c>
      <c r="AZ872" s="10" t="str">
        <f t="shared" si="416"/>
        <v/>
      </c>
      <c r="BA872" s="10" t="str">
        <f t="shared" si="417"/>
        <v/>
      </c>
      <c r="BB872" s="10" t="str">
        <f t="shared" si="418"/>
        <v/>
      </c>
      <c r="BC872" s="10" t="str">
        <f t="shared" si="419"/>
        <v/>
      </c>
      <c r="BD872" s="10"/>
      <c r="BE872" s="10" t="str">
        <f t="shared" si="420"/>
        <v/>
      </c>
      <c r="BG872" s="10" t="b">
        <f t="shared" si="423"/>
        <v>1</v>
      </c>
      <c r="BH872" s="10" t="b">
        <f t="shared" si="421"/>
        <v>1</v>
      </c>
      <c r="BI872" s="10" t="b">
        <f t="shared" si="424"/>
        <v>0</v>
      </c>
      <c r="BJ872" s="10" t="b">
        <f t="shared" si="422"/>
        <v>0</v>
      </c>
    </row>
    <row r="873" spans="1:62" x14ac:dyDescent="0.35">
      <c r="A873" s="51"/>
      <c r="B873" s="28"/>
      <c r="C873" s="28" t="s">
        <v>4</v>
      </c>
      <c r="D873" s="28"/>
      <c r="E873" s="28" t="s">
        <v>4</v>
      </c>
      <c r="F873" s="28"/>
      <c r="G873" s="51" t="s">
        <v>4</v>
      </c>
      <c r="H873" s="28"/>
      <c r="I873" s="28" t="s">
        <v>4</v>
      </c>
      <c r="J873" s="28"/>
      <c r="K873" s="28" t="s">
        <v>4</v>
      </c>
      <c r="L873" s="28" t="s">
        <v>454</v>
      </c>
      <c r="M873" s="28"/>
      <c r="N873" s="28"/>
      <c r="O873" s="28" t="s">
        <v>4</v>
      </c>
      <c r="P873" s="51"/>
      <c r="Q873" s="28" t="s">
        <v>4</v>
      </c>
      <c r="R873" s="28"/>
      <c r="S873" s="28" t="s">
        <v>4</v>
      </c>
      <c r="T873" s="28"/>
      <c r="U873" s="28" t="s">
        <v>4</v>
      </c>
      <c r="V873" s="28"/>
      <c r="W873" s="28" t="s">
        <v>4</v>
      </c>
      <c r="X873" s="28"/>
      <c r="Y873" s="28" t="s">
        <v>4</v>
      </c>
      <c r="Z873" s="10" t="str">
        <f>IF(AND('Section 8'!$L$4=No,OR($BG873=FALSE,$BH873=FALSE)),Tab_NotReq,
IF(AND($A873="",$B873="",$D873="",$F873="",$H873="",$J873="",$P873="",$X873="",$AB873="",$AC873=""),"",
IF(COUNTIF($AB873:$BC873,Incomplete)&gt;=1,Incomplete_or_multiple_errors&amp;": "&amp;INDEX($AB$2:$BC$4,1,MATCH(Incomplete,$AB873:$BC873,0)),Complete)))</f>
        <v/>
      </c>
      <c r="AA873" s="27"/>
      <c r="AB873" s="10" t="str">
        <f t="shared" si="395"/>
        <v/>
      </c>
      <c r="AC873" s="10" t="str">
        <f>IF($AC$1=No,"",
IF(OR(BG873=FALSE,BH873=FALSE),"",
IF(AND(SUMPRODUCT(--(BI873:BI$1003=TRUE))=0,SUMPRODUCT(--(BJ873:BJ$1003=TRUE))=0),"",Incomplete)))</f>
        <v/>
      </c>
      <c r="AD873" s="10" t="str">
        <f t="shared" si="396"/>
        <v/>
      </c>
      <c r="AE873" s="10"/>
      <c r="AF873" s="10" t="str" cm="1">
        <f t="array" ref="AF873">IF(AF$1=No,"",IF(ISBLANK($A873)=TRUE,"",
IF(SUMPRODUCT(--('Section 11'!$C$4:$C$337=$A873))=0,Incomplete,Complete)))</f>
        <v/>
      </c>
      <c r="AG873" s="10" t="str">
        <f t="shared" si="397"/>
        <v/>
      </c>
      <c r="AH873" s="10" t="str">
        <f t="shared" si="398"/>
        <v/>
      </c>
      <c r="AI873" s="10" t="str">
        <f t="shared" si="399"/>
        <v/>
      </c>
      <c r="AJ873" s="10" t="str">
        <f t="shared" si="400"/>
        <v/>
      </c>
      <c r="AK873" s="10" t="str">
        <f t="shared" si="401"/>
        <v/>
      </c>
      <c r="AL873" s="10" t="str">
        <f t="shared" si="402"/>
        <v/>
      </c>
      <c r="AM873" s="10" t="str">
        <f t="shared" si="403"/>
        <v/>
      </c>
      <c r="AN873" s="10" t="str">
        <f t="shared" si="404"/>
        <v/>
      </c>
      <c r="AO873" s="10" t="str">
        <f t="shared" si="405"/>
        <v/>
      </c>
      <c r="AP873" s="10" t="str">
        <f t="shared" si="406"/>
        <v/>
      </c>
      <c r="AQ873" s="10" t="str">
        <f t="shared" si="407"/>
        <v/>
      </c>
      <c r="AR873" s="10" t="str">
        <f t="shared" si="408"/>
        <v/>
      </c>
      <c r="AS873" s="10" t="str">
        <f t="shared" si="409"/>
        <v/>
      </c>
      <c r="AT873" s="10" t="str">
        <f t="shared" si="410"/>
        <v/>
      </c>
      <c r="AU873" s="10" t="str">
        <f t="shared" si="411"/>
        <v/>
      </c>
      <c r="AV873" s="10" t="str">
        <f t="shared" si="412"/>
        <v/>
      </c>
      <c r="AW873" s="10" t="str">
        <f t="shared" si="413"/>
        <v/>
      </c>
      <c r="AX873" s="10" t="str">
        <f t="shared" si="414"/>
        <v/>
      </c>
      <c r="AY873" s="10" t="str">
        <f t="shared" si="415"/>
        <v/>
      </c>
      <c r="AZ873" s="10" t="str">
        <f t="shared" si="416"/>
        <v/>
      </c>
      <c r="BA873" s="10" t="str">
        <f t="shared" si="417"/>
        <v/>
      </c>
      <c r="BB873" s="10" t="str">
        <f t="shared" si="418"/>
        <v/>
      </c>
      <c r="BC873" s="10" t="str">
        <f t="shared" si="419"/>
        <v/>
      </c>
      <c r="BD873" s="10"/>
      <c r="BE873" s="10" t="str">
        <f t="shared" si="420"/>
        <v/>
      </c>
      <c r="BG873" s="10" t="b">
        <f t="shared" si="423"/>
        <v>1</v>
      </c>
      <c r="BH873" s="10" t="b">
        <f t="shared" si="421"/>
        <v>1</v>
      </c>
      <c r="BI873" s="10" t="b">
        <f t="shared" si="424"/>
        <v>0</v>
      </c>
      <c r="BJ873" s="10" t="b">
        <f t="shared" si="422"/>
        <v>0</v>
      </c>
    </row>
    <row r="874" spans="1:62" x14ac:dyDescent="0.35">
      <c r="A874" s="51"/>
      <c r="B874" s="28"/>
      <c r="C874" s="28" t="s">
        <v>4</v>
      </c>
      <c r="D874" s="28"/>
      <c r="E874" s="28" t="s">
        <v>4</v>
      </c>
      <c r="F874" s="28"/>
      <c r="G874" s="51" t="s">
        <v>4</v>
      </c>
      <c r="H874" s="28"/>
      <c r="I874" s="28" t="s">
        <v>4</v>
      </c>
      <c r="J874" s="28"/>
      <c r="K874" s="28" t="s">
        <v>4</v>
      </c>
      <c r="L874" s="28" t="s">
        <v>454</v>
      </c>
      <c r="M874" s="28"/>
      <c r="N874" s="28"/>
      <c r="O874" s="28" t="s">
        <v>4</v>
      </c>
      <c r="P874" s="51"/>
      <c r="Q874" s="28" t="s">
        <v>4</v>
      </c>
      <c r="R874" s="28"/>
      <c r="S874" s="28" t="s">
        <v>4</v>
      </c>
      <c r="T874" s="28"/>
      <c r="U874" s="28" t="s">
        <v>4</v>
      </c>
      <c r="V874" s="28"/>
      <c r="W874" s="28" t="s">
        <v>4</v>
      </c>
      <c r="X874" s="28"/>
      <c r="Y874" s="28" t="s">
        <v>4</v>
      </c>
      <c r="Z874" s="10" t="str">
        <f>IF(AND('Section 8'!$L$4=No,OR($BG874=FALSE,$BH874=FALSE)),Tab_NotReq,
IF(AND($A874="",$B874="",$D874="",$F874="",$H874="",$J874="",$P874="",$X874="",$AB874="",$AC874=""),"",
IF(COUNTIF($AB874:$BC874,Incomplete)&gt;=1,Incomplete_or_multiple_errors&amp;": "&amp;INDEX($AB$2:$BC$4,1,MATCH(Incomplete,$AB874:$BC874,0)),Complete)))</f>
        <v/>
      </c>
      <c r="AA874" s="27"/>
      <c r="AB874" s="10" t="str">
        <f t="shared" si="395"/>
        <v/>
      </c>
      <c r="AC874" s="10" t="str">
        <f>IF($AC$1=No,"",
IF(OR(BG874=FALSE,BH874=FALSE),"",
IF(AND(SUMPRODUCT(--(BI874:BI$1003=TRUE))=0,SUMPRODUCT(--(BJ874:BJ$1003=TRUE))=0),"",Incomplete)))</f>
        <v/>
      </c>
      <c r="AD874" s="10" t="str">
        <f t="shared" si="396"/>
        <v/>
      </c>
      <c r="AE874" s="10"/>
      <c r="AF874" s="10" t="str" cm="1">
        <f t="array" ref="AF874">IF(AF$1=No,"",IF(ISBLANK($A874)=TRUE,"",
IF(SUMPRODUCT(--('Section 11'!$C$4:$C$337=$A874))=0,Incomplete,Complete)))</f>
        <v/>
      </c>
      <c r="AG874" s="10" t="str">
        <f t="shared" si="397"/>
        <v/>
      </c>
      <c r="AH874" s="10" t="str">
        <f t="shared" si="398"/>
        <v/>
      </c>
      <c r="AI874" s="10" t="str">
        <f t="shared" si="399"/>
        <v/>
      </c>
      <c r="AJ874" s="10" t="str">
        <f t="shared" si="400"/>
        <v/>
      </c>
      <c r="AK874" s="10" t="str">
        <f t="shared" si="401"/>
        <v/>
      </c>
      <c r="AL874" s="10" t="str">
        <f t="shared" si="402"/>
        <v/>
      </c>
      <c r="AM874" s="10" t="str">
        <f t="shared" si="403"/>
        <v/>
      </c>
      <c r="AN874" s="10" t="str">
        <f t="shared" si="404"/>
        <v/>
      </c>
      <c r="AO874" s="10" t="str">
        <f t="shared" si="405"/>
        <v/>
      </c>
      <c r="AP874" s="10" t="str">
        <f t="shared" si="406"/>
        <v/>
      </c>
      <c r="AQ874" s="10" t="str">
        <f t="shared" si="407"/>
        <v/>
      </c>
      <c r="AR874" s="10" t="str">
        <f t="shared" si="408"/>
        <v/>
      </c>
      <c r="AS874" s="10" t="str">
        <f t="shared" si="409"/>
        <v/>
      </c>
      <c r="AT874" s="10" t="str">
        <f t="shared" si="410"/>
        <v/>
      </c>
      <c r="AU874" s="10" t="str">
        <f t="shared" si="411"/>
        <v/>
      </c>
      <c r="AV874" s="10" t="str">
        <f t="shared" si="412"/>
        <v/>
      </c>
      <c r="AW874" s="10" t="str">
        <f t="shared" si="413"/>
        <v/>
      </c>
      <c r="AX874" s="10" t="str">
        <f t="shared" si="414"/>
        <v/>
      </c>
      <c r="AY874" s="10" t="str">
        <f t="shared" si="415"/>
        <v/>
      </c>
      <c r="AZ874" s="10" t="str">
        <f t="shared" si="416"/>
        <v/>
      </c>
      <c r="BA874" s="10" t="str">
        <f t="shared" si="417"/>
        <v/>
      </c>
      <c r="BB874" s="10" t="str">
        <f t="shared" si="418"/>
        <v/>
      </c>
      <c r="BC874" s="10" t="str">
        <f t="shared" si="419"/>
        <v/>
      </c>
      <c r="BD874" s="10"/>
      <c r="BE874" s="10" t="str">
        <f t="shared" si="420"/>
        <v/>
      </c>
      <c r="BG874" s="10" t="b">
        <f t="shared" si="423"/>
        <v>1</v>
      </c>
      <c r="BH874" s="10" t="b">
        <f t="shared" si="421"/>
        <v>1</v>
      </c>
      <c r="BI874" s="10" t="b">
        <f t="shared" si="424"/>
        <v>0</v>
      </c>
      <c r="BJ874" s="10" t="b">
        <f t="shared" si="422"/>
        <v>0</v>
      </c>
    </row>
    <row r="875" spans="1:62" x14ac:dyDescent="0.35">
      <c r="A875" s="51"/>
      <c r="B875" s="28"/>
      <c r="C875" s="28" t="s">
        <v>4</v>
      </c>
      <c r="D875" s="28"/>
      <c r="E875" s="28" t="s">
        <v>4</v>
      </c>
      <c r="F875" s="28"/>
      <c r="G875" s="51" t="s">
        <v>4</v>
      </c>
      <c r="H875" s="28"/>
      <c r="I875" s="28" t="s">
        <v>4</v>
      </c>
      <c r="J875" s="28"/>
      <c r="K875" s="28" t="s">
        <v>4</v>
      </c>
      <c r="L875" s="28" t="s">
        <v>454</v>
      </c>
      <c r="M875" s="28"/>
      <c r="N875" s="28"/>
      <c r="O875" s="28" t="s">
        <v>4</v>
      </c>
      <c r="P875" s="51"/>
      <c r="Q875" s="28" t="s">
        <v>4</v>
      </c>
      <c r="R875" s="28"/>
      <c r="S875" s="28" t="s">
        <v>4</v>
      </c>
      <c r="T875" s="28"/>
      <c r="U875" s="28" t="s">
        <v>4</v>
      </c>
      <c r="V875" s="28"/>
      <c r="W875" s="28" t="s">
        <v>4</v>
      </c>
      <c r="X875" s="28"/>
      <c r="Y875" s="28" t="s">
        <v>4</v>
      </c>
      <c r="Z875" s="10" t="str">
        <f>IF(AND('Section 8'!$L$4=No,OR($BG875=FALSE,$BH875=FALSE)),Tab_NotReq,
IF(AND($A875="",$B875="",$D875="",$F875="",$H875="",$J875="",$P875="",$X875="",$AB875="",$AC875=""),"",
IF(COUNTIF($AB875:$BC875,Incomplete)&gt;=1,Incomplete_or_multiple_errors&amp;": "&amp;INDEX($AB$2:$BC$4,1,MATCH(Incomplete,$AB875:$BC875,0)),Complete)))</f>
        <v/>
      </c>
      <c r="AA875" s="27"/>
      <c r="AB875" s="10" t="str">
        <f t="shared" si="395"/>
        <v/>
      </c>
      <c r="AC875" s="10" t="str">
        <f>IF($AC$1=No,"",
IF(OR(BG875=FALSE,BH875=FALSE),"",
IF(AND(SUMPRODUCT(--(BI875:BI$1003=TRUE))=0,SUMPRODUCT(--(BJ875:BJ$1003=TRUE))=0),"",Incomplete)))</f>
        <v/>
      </c>
      <c r="AD875" s="10" t="str">
        <f t="shared" si="396"/>
        <v/>
      </c>
      <c r="AE875" s="10"/>
      <c r="AF875" s="10" t="str" cm="1">
        <f t="array" ref="AF875">IF(AF$1=No,"",IF(ISBLANK($A875)=TRUE,"",
IF(SUMPRODUCT(--('Section 11'!$C$4:$C$337=$A875))=0,Incomplete,Complete)))</f>
        <v/>
      </c>
      <c r="AG875" s="10" t="str">
        <f t="shared" si="397"/>
        <v/>
      </c>
      <c r="AH875" s="10" t="str">
        <f t="shared" si="398"/>
        <v/>
      </c>
      <c r="AI875" s="10" t="str">
        <f t="shared" si="399"/>
        <v/>
      </c>
      <c r="AJ875" s="10" t="str">
        <f t="shared" si="400"/>
        <v/>
      </c>
      <c r="AK875" s="10" t="str">
        <f t="shared" si="401"/>
        <v/>
      </c>
      <c r="AL875" s="10" t="str">
        <f t="shared" si="402"/>
        <v/>
      </c>
      <c r="AM875" s="10" t="str">
        <f t="shared" si="403"/>
        <v/>
      </c>
      <c r="AN875" s="10" t="str">
        <f t="shared" si="404"/>
        <v/>
      </c>
      <c r="AO875" s="10" t="str">
        <f t="shared" si="405"/>
        <v/>
      </c>
      <c r="AP875" s="10" t="str">
        <f t="shared" si="406"/>
        <v/>
      </c>
      <c r="AQ875" s="10" t="str">
        <f t="shared" si="407"/>
        <v/>
      </c>
      <c r="AR875" s="10" t="str">
        <f t="shared" si="408"/>
        <v/>
      </c>
      <c r="AS875" s="10" t="str">
        <f t="shared" si="409"/>
        <v/>
      </c>
      <c r="AT875" s="10" t="str">
        <f t="shared" si="410"/>
        <v/>
      </c>
      <c r="AU875" s="10" t="str">
        <f t="shared" si="411"/>
        <v/>
      </c>
      <c r="AV875" s="10" t="str">
        <f t="shared" si="412"/>
        <v/>
      </c>
      <c r="AW875" s="10" t="str">
        <f t="shared" si="413"/>
        <v/>
      </c>
      <c r="AX875" s="10" t="str">
        <f t="shared" si="414"/>
        <v/>
      </c>
      <c r="AY875" s="10" t="str">
        <f t="shared" si="415"/>
        <v/>
      </c>
      <c r="AZ875" s="10" t="str">
        <f t="shared" si="416"/>
        <v/>
      </c>
      <c r="BA875" s="10" t="str">
        <f t="shared" si="417"/>
        <v/>
      </c>
      <c r="BB875" s="10" t="str">
        <f t="shared" si="418"/>
        <v/>
      </c>
      <c r="BC875" s="10" t="str">
        <f t="shared" si="419"/>
        <v/>
      </c>
      <c r="BD875" s="10"/>
      <c r="BE875" s="10" t="str">
        <f t="shared" si="420"/>
        <v/>
      </c>
      <c r="BG875" s="10" t="b">
        <f t="shared" si="423"/>
        <v>1</v>
      </c>
      <c r="BH875" s="10" t="b">
        <f t="shared" si="421"/>
        <v>1</v>
      </c>
      <c r="BI875" s="10" t="b">
        <f t="shared" si="424"/>
        <v>0</v>
      </c>
      <c r="BJ875" s="10" t="b">
        <f t="shared" si="422"/>
        <v>0</v>
      </c>
    </row>
    <row r="876" spans="1:62" x14ac:dyDescent="0.35">
      <c r="A876" s="51"/>
      <c r="B876" s="28"/>
      <c r="C876" s="28" t="s">
        <v>4</v>
      </c>
      <c r="D876" s="28"/>
      <c r="E876" s="28" t="s">
        <v>4</v>
      </c>
      <c r="F876" s="28"/>
      <c r="G876" s="51" t="s">
        <v>4</v>
      </c>
      <c r="H876" s="28"/>
      <c r="I876" s="28" t="s">
        <v>4</v>
      </c>
      <c r="J876" s="28"/>
      <c r="K876" s="28" t="s">
        <v>4</v>
      </c>
      <c r="L876" s="28" t="s">
        <v>454</v>
      </c>
      <c r="M876" s="28"/>
      <c r="N876" s="28"/>
      <c r="O876" s="28" t="s">
        <v>4</v>
      </c>
      <c r="P876" s="51"/>
      <c r="Q876" s="28" t="s">
        <v>4</v>
      </c>
      <c r="R876" s="28"/>
      <c r="S876" s="28" t="s">
        <v>4</v>
      </c>
      <c r="T876" s="28"/>
      <c r="U876" s="28" t="s">
        <v>4</v>
      </c>
      <c r="V876" s="28"/>
      <c r="W876" s="28" t="s">
        <v>4</v>
      </c>
      <c r="X876" s="28"/>
      <c r="Y876" s="28" t="s">
        <v>4</v>
      </c>
      <c r="Z876" s="10" t="str">
        <f>IF(AND('Section 8'!$L$4=No,OR($BG876=FALSE,$BH876=FALSE)),Tab_NotReq,
IF(AND($A876="",$B876="",$D876="",$F876="",$H876="",$J876="",$P876="",$X876="",$AB876="",$AC876=""),"",
IF(COUNTIF($AB876:$BC876,Incomplete)&gt;=1,Incomplete_or_multiple_errors&amp;": "&amp;INDEX($AB$2:$BC$4,1,MATCH(Incomplete,$AB876:$BC876,0)),Complete)))</f>
        <v/>
      </c>
      <c r="AA876" s="27"/>
      <c r="AB876" s="10" t="str">
        <f t="shared" si="395"/>
        <v/>
      </c>
      <c r="AC876" s="10" t="str">
        <f>IF($AC$1=No,"",
IF(OR(BG876=FALSE,BH876=FALSE),"",
IF(AND(SUMPRODUCT(--(BI876:BI$1003=TRUE))=0,SUMPRODUCT(--(BJ876:BJ$1003=TRUE))=0),"",Incomplete)))</f>
        <v/>
      </c>
      <c r="AD876" s="10" t="str">
        <f t="shared" si="396"/>
        <v/>
      </c>
      <c r="AE876" s="10"/>
      <c r="AF876" s="10" t="str" cm="1">
        <f t="array" ref="AF876">IF(AF$1=No,"",IF(ISBLANK($A876)=TRUE,"",
IF(SUMPRODUCT(--('Section 11'!$C$4:$C$337=$A876))=0,Incomplete,Complete)))</f>
        <v/>
      </c>
      <c r="AG876" s="10" t="str">
        <f t="shared" si="397"/>
        <v/>
      </c>
      <c r="AH876" s="10" t="str">
        <f t="shared" si="398"/>
        <v/>
      </c>
      <c r="AI876" s="10" t="str">
        <f t="shared" si="399"/>
        <v/>
      </c>
      <c r="AJ876" s="10" t="str">
        <f t="shared" si="400"/>
        <v/>
      </c>
      <c r="AK876" s="10" t="str">
        <f t="shared" si="401"/>
        <v/>
      </c>
      <c r="AL876" s="10" t="str">
        <f t="shared" si="402"/>
        <v/>
      </c>
      <c r="AM876" s="10" t="str">
        <f t="shared" si="403"/>
        <v/>
      </c>
      <c r="AN876" s="10" t="str">
        <f t="shared" si="404"/>
        <v/>
      </c>
      <c r="AO876" s="10" t="str">
        <f t="shared" si="405"/>
        <v/>
      </c>
      <c r="AP876" s="10" t="str">
        <f t="shared" si="406"/>
        <v/>
      </c>
      <c r="AQ876" s="10" t="str">
        <f t="shared" si="407"/>
        <v/>
      </c>
      <c r="AR876" s="10" t="str">
        <f t="shared" si="408"/>
        <v/>
      </c>
      <c r="AS876" s="10" t="str">
        <f t="shared" si="409"/>
        <v/>
      </c>
      <c r="AT876" s="10" t="str">
        <f t="shared" si="410"/>
        <v/>
      </c>
      <c r="AU876" s="10" t="str">
        <f t="shared" si="411"/>
        <v/>
      </c>
      <c r="AV876" s="10" t="str">
        <f t="shared" si="412"/>
        <v/>
      </c>
      <c r="AW876" s="10" t="str">
        <f t="shared" si="413"/>
        <v/>
      </c>
      <c r="AX876" s="10" t="str">
        <f t="shared" si="414"/>
        <v/>
      </c>
      <c r="AY876" s="10" t="str">
        <f t="shared" si="415"/>
        <v/>
      </c>
      <c r="AZ876" s="10" t="str">
        <f t="shared" si="416"/>
        <v/>
      </c>
      <c r="BA876" s="10" t="str">
        <f t="shared" si="417"/>
        <v/>
      </c>
      <c r="BB876" s="10" t="str">
        <f t="shared" si="418"/>
        <v/>
      </c>
      <c r="BC876" s="10" t="str">
        <f t="shared" si="419"/>
        <v/>
      </c>
      <c r="BD876" s="10"/>
      <c r="BE876" s="10" t="str">
        <f t="shared" si="420"/>
        <v/>
      </c>
      <c r="BG876" s="10" t="b">
        <f t="shared" si="423"/>
        <v>1</v>
      </c>
      <c r="BH876" s="10" t="b">
        <f t="shared" si="421"/>
        <v>1</v>
      </c>
      <c r="BI876" s="10" t="b">
        <f t="shared" si="424"/>
        <v>0</v>
      </c>
      <c r="BJ876" s="10" t="b">
        <f t="shared" si="422"/>
        <v>0</v>
      </c>
    </row>
    <row r="877" spans="1:62" x14ac:dyDescent="0.35">
      <c r="A877" s="51"/>
      <c r="B877" s="28"/>
      <c r="C877" s="28" t="s">
        <v>4</v>
      </c>
      <c r="D877" s="28"/>
      <c r="E877" s="28" t="s">
        <v>4</v>
      </c>
      <c r="F877" s="28"/>
      <c r="G877" s="51" t="s">
        <v>4</v>
      </c>
      <c r="H877" s="28"/>
      <c r="I877" s="28" t="s">
        <v>4</v>
      </c>
      <c r="J877" s="28"/>
      <c r="K877" s="28" t="s">
        <v>4</v>
      </c>
      <c r="L877" s="28" t="s">
        <v>454</v>
      </c>
      <c r="M877" s="28"/>
      <c r="N877" s="28"/>
      <c r="O877" s="28" t="s">
        <v>4</v>
      </c>
      <c r="P877" s="51"/>
      <c r="Q877" s="28" t="s">
        <v>4</v>
      </c>
      <c r="R877" s="28"/>
      <c r="S877" s="28" t="s">
        <v>4</v>
      </c>
      <c r="T877" s="28"/>
      <c r="U877" s="28" t="s">
        <v>4</v>
      </c>
      <c r="V877" s="28"/>
      <c r="W877" s="28" t="s">
        <v>4</v>
      </c>
      <c r="X877" s="28"/>
      <c r="Y877" s="28" t="s">
        <v>4</v>
      </c>
      <c r="Z877" s="10" t="str">
        <f>IF(AND('Section 8'!$L$4=No,OR($BG877=FALSE,$BH877=FALSE)),Tab_NotReq,
IF(AND($A877="",$B877="",$D877="",$F877="",$H877="",$J877="",$P877="",$X877="",$AB877="",$AC877=""),"",
IF(COUNTIF($AB877:$BC877,Incomplete)&gt;=1,Incomplete_or_multiple_errors&amp;": "&amp;INDEX($AB$2:$BC$4,1,MATCH(Incomplete,$AB877:$BC877,0)),Complete)))</f>
        <v/>
      </c>
      <c r="AA877" s="27"/>
      <c r="AB877" s="10" t="str">
        <f t="shared" si="395"/>
        <v/>
      </c>
      <c r="AC877" s="10" t="str">
        <f>IF($AC$1=No,"",
IF(OR(BG877=FALSE,BH877=FALSE),"",
IF(AND(SUMPRODUCT(--(BI877:BI$1003=TRUE))=0,SUMPRODUCT(--(BJ877:BJ$1003=TRUE))=0),"",Incomplete)))</f>
        <v/>
      </c>
      <c r="AD877" s="10" t="str">
        <f t="shared" si="396"/>
        <v/>
      </c>
      <c r="AE877" s="10"/>
      <c r="AF877" s="10" t="str" cm="1">
        <f t="array" ref="AF877">IF(AF$1=No,"",IF(ISBLANK($A877)=TRUE,"",
IF(SUMPRODUCT(--('Section 11'!$C$4:$C$337=$A877))=0,Incomplete,Complete)))</f>
        <v/>
      </c>
      <c r="AG877" s="10" t="str">
        <f t="shared" si="397"/>
        <v/>
      </c>
      <c r="AH877" s="10" t="str">
        <f t="shared" si="398"/>
        <v/>
      </c>
      <c r="AI877" s="10" t="str">
        <f t="shared" si="399"/>
        <v/>
      </c>
      <c r="AJ877" s="10" t="str">
        <f t="shared" si="400"/>
        <v/>
      </c>
      <c r="AK877" s="10" t="str">
        <f t="shared" si="401"/>
        <v/>
      </c>
      <c r="AL877" s="10" t="str">
        <f t="shared" si="402"/>
        <v/>
      </c>
      <c r="AM877" s="10" t="str">
        <f t="shared" si="403"/>
        <v/>
      </c>
      <c r="AN877" s="10" t="str">
        <f t="shared" si="404"/>
        <v/>
      </c>
      <c r="AO877" s="10" t="str">
        <f t="shared" si="405"/>
        <v/>
      </c>
      <c r="AP877" s="10" t="str">
        <f t="shared" si="406"/>
        <v/>
      </c>
      <c r="AQ877" s="10" t="str">
        <f t="shared" si="407"/>
        <v/>
      </c>
      <c r="AR877" s="10" t="str">
        <f t="shared" si="408"/>
        <v/>
      </c>
      <c r="AS877" s="10" t="str">
        <f t="shared" si="409"/>
        <v/>
      </c>
      <c r="AT877" s="10" t="str">
        <f t="shared" si="410"/>
        <v/>
      </c>
      <c r="AU877" s="10" t="str">
        <f t="shared" si="411"/>
        <v/>
      </c>
      <c r="AV877" s="10" t="str">
        <f t="shared" si="412"/>
        <v/>
      </c>
      <c r="AW877" s="10" t="str">
        <f t="shared" si="413"/>
        <v/>
      </c>
      <c r="AX877" s="10" t="str">
        <f t="shared" si="414"/>
        <v/>
      </c>
      <c r="AY877" s="10" t="str">
        <f t="shared" si="415"/>
        <v/>
      </c>
      <c r="AZ877" s="10" t="str">
        <f t="shared" si="416"/>
        <v/>
      </c>
      <c r="BA877" s="10" t="str">
        <f t="shared" si="417"/>
        <v/>
      </c>
      <c r="BB877" s="10" t="str">
        <f t="shared" si="418"/>
        <v/>
      </c>
      <c r="BC877" s="10" t="str">
        <f t="shared" si="419"/>
        <v/>
      </c>
      <c r="BD877" s="10"/>
      <c r="BE877" s="10" t="str">
        <f t="shared" si="420"/>
        <v/>
      </c>
      <c r="BG877" s="10" t="b">
        <f t="shared" si="423"/>
        <v>1</v>
      </c>
      <c r="BH877" s="10" t="b">
        <f t="shared" si="421"/>
        <v>1</v>
      </c>
      <c r="BI877" s="10" t="b">
        <f t="shared" si="424"/>
        <v>0</v>
      </c>
      <c r="BJ877" s="10" t="b">
        <f t="shared" si="422"/>
        <v>0</v>
      </c>
    </row>
    <row r="878" spans="1:62" x14ac:dyDescent="0.35">
      <c r="A878" s="51"/>
      <c r="B878" s="28"/>
      <c r="C878" s="28" t="s">
        <v>4</v>
      </c>
      <c r="D878" s="28"/>
      <c r="E878" s="28" t="s">
        <v>4</v>
      </c>
      <c r="F878" s="28"/>
      <c r="G878" s="51" t="s">
        <v>4</v>
      </c>
      <c r="H878" s="28"/>
      <c r="I878" s="28" t="s">
        <v>4</v>
      </c>
      <c r="J878" s="28"/>
      <c r="K878" s="28" t="s">
        <v>4</v>
      </c>
      <c r="L878" s="28" t="s">
        <v>454</v>
      </c>
      <c r="M878" s="28"/>
      <c r="N878" s="28"/>
      <c r="O878" s="28" t="s">
        <v>4</v>
      </c>
      <c r="P878" s="51"/>
      <c r="Q878" s="28" t="s">
        <v>4</v>
      </c>
      <c r="R878" s="28"/>
      <c r="S878" s="28" t="s">
        <v>4</v>
      </c>
      <c r="T878" s="28"/>
      <c r="U878" s="28" t="s">
        <v>4</v>
      </c>
      <c r="V878" s="28"/>
      <c r="W878" s="28" t="s">
        <v>4</v>
      </c>
      <c r="X878" s="28"/>
      <c r="Y878" s="28" t="s">
        <v>4</v>
      </c>
      <c r="Z878" s="10" t="str">
        <f>IF(AND('Section 8'!$L$4=No,OR($BG878=FALSE,$BH878=FALSE)),Tab_NotReq,
IF(AND($A878="",$B878="",$D878="",$F878="",$H878="",$J878="",$P878="",$X878="",$AB878="",$AC878=""),"",
IF(COUNTIF($AB878:$BC878,Incomplete)&gt;=1,Incomplete_or_multiple_errors&amp;": "&amp;INDEX($AB$2:$BC$4,1,MATCH(Incomplete,$AB878:$BC878,0)),Complete)))</f>
        <v/>
      </c>
      <c r="AA878" s="27"/>
      <c r="AB878" s="10" t="str">
        <f t="shared" si="395"/>
        <v/>
      </c>
      <c r="AC878" s="10" t="str">
        <f>IF($AC$1=No,"",
IF(OR(BG878=FALSE,BH878=FALSE),"",
IF(AND(SUMPRODUCT(--(BI878:BI$1003=TRUE))=0,SUMPRODUCT(--(BJ878:BJ$1003=TRUE))=0),"",Incomplete)))</f>
        <v/>
      </c>
      <c r="AD878" s="10" t="str">
        <f t="shared" si="396"/>
        <v/>
      </c>
      <c r="AE878" s="10"/>
      <c r="AF878" s="10" t="str" cm="1">
        <f t="array" ref="AF878">IF(AF$1=No,"",IF(ISBLANK($A878)=TRUE,"",
IF(SUMPRODUCT(--('Section 11'!$C$4:$C$337=$A878))=0,Incomplete,Complete)))</f>
        <v/>
      </c>
      <c r="AG878" s="10" t="str">
        <f t="shared" si="397"/>
        <v/>
      </c>
      <c r="AH878" s="10" t="str">
        <f t="shared" si="398"/>
        <v/>
      </c>
      <c r="AI878" s="10" t="str">
        <f t="shared" si="399"/>
        <v/>
      </c>
      <c r="AJ878" s="10" t="str">
        <f t="shared" si="400"/>
        <v/>
      </c>
      <c r="AK878" s="10" t="str">
        <f t="shared" si="401"/>
        <v/>
      </c>
      <c r="AL878" s="10" t="str">
        <f t="shared" si="402"/>
        <v/>
      </c>
      <c r="AM878" s="10" t="str">
        <f t="shared" si="403"/>
        <v/>
      </c>
      <c r="AN878" s="10" t="str">
        <f t="shared" si="404"/>
        <v/>
      </c>
      <c r="AO878" s="10" t="str">
        <f t="shared" si="405"/>
        <v/>
      </c>
      <c r="AP878" s="10" t="str">
        <f t="shared" si="406"/>
        <v/>
      </c>
      <c r="AQ878" s="10" t="str">
        <f t="shared" si="407"/>
        <v/>
      </c>
      <c r="AR878" s="10" t="str">
        <f t="shared" si="408"/>
        <v/>
      </c>
      <c r="AS878" s="10" t="str">
        <f t="shared" si="409"/>
        <v/>
      </c>
      <c r="AT878" s="10" t="str">
        <f t="shared" si="410"/>
        <v/>
      </c>
      <c r="AU878" s="10" t="str">
        <f t="shared" si="411"/>
        <v/>
      </c>
      <c r="AV878" s="10" t="str">
        <f t="shared" si="412"/>
        <v/>
      </c>
      <c r="AW878" s="10" t="str">
        <f t="shared" si="413"/>
        <v/>
      </c>
      <c r="AX878" s="10" t="str">
        <f t="shared" si="414"/>
        <v/>
      </c>
      <c r="AY878" s="10" t="str">
        <f t="shared" si="415"/>
        <v/>
      </c>
      <c r="AZ878" s="10" t="str">
        <f t="shared" si="416"/>
        <v/>
      </c>
      <c r="BA878" s="10" t="str">
        <f t="shared" si="417"/>
        <v/>
      </c>
      <c r="BB878" s="10" t="str">
        <f t="shared" si="418"/>
        <v/>
      </c>
      <c r="BC878" s="10" t="str">
        <f t="shared" si="419"/>
        <v/>
      </c>
      <c r="BD878" s="10"/>
      <c r="BE878" s="10" t="str">
        <f t="shared" si="420"/>
        <v/>
      </c>
      <c r="BG878" s="10" t="b">
        <f t="shared" si="423"/>
        <v>1</v>
      </c>
      <c r="BH878" s="10" t="b">
        <f t="shared" si="421"/>
        <v>1</v>
      </c>
      <c r="BI878" s="10" t="b">
        <f t="shared" si="424"/>
        <v>0</v>
      </c>
      <c r="BJ878" s="10" t="b">
        <f t="shared" si="422"/>
        <v>0</v>
      </c>
    </row>
    <row r="879" spans="1:62" x14ac:dyDescent="0.35">
      <c r="A879" s="51"/>
      <c r="B879" s="28"/>
      <c r="C879" s="28" t="s">
        <v>4</v>
      </c>
      <c r="D879" s="28"/>
      <c r="E879" s="28" t="s">
        <v>4</v>
      </c>
      <c r="F879" s="28"/>
      <c r="G879" s="51" t="s">
        <v>4</v>
      </c>
      <c r="H879" s="28"/>
      <c r="I879" s="28" t="s">
        <v>4</v>
      </c>
      <c r="J879" s="28"/>
      <c r="K879" s="28" t="s">
        <v>4</v>
      </c>
      <c r="L879" s="28" t="s">
        <v>454</v>
      </c>
      <c r="M879" s="28"/>
      <c r="N879" s="28"/>
      <c r="O879" s="28" t="s">
        <v>4</v>
      </c>
      <c r="P879" s="51"/>
      <c r="Q879" s="28" t="s">
        <v>4</v>
      </c>
      <c r="R879" s="28"/>
      <c r="S879" s="28" t="s">
        <v>4</v>
      </c>
      <c r="T879" s="28"/>
      <c r="U879" s="28" t="s">
        <v>4</v>
      </c>
      <c r="V879" s="28"/>
      <c r="W879" s="28" t="s">
        <v>4</v>
      </c>
      <c r="X879" s="28"/>
      <c r="Y879" s="28" t="s">
        <v>4</v>
      </c>
      <c r="Z879" s="10" t="str">
        <f>IF(AND('Section 8'!$L$4=No,OR($BG879=FALSE,$BH879=FALSE)),Tab_NotReq,
IF(AND($A879="",$B879="",$D879="",$F879="",$H879="",$J879="",$P879="",$X879="",$AB879="",$AC879=""),"",
IF(COUNTIF($AB879:$BC879,Incomplete)&gt;=1,Incomplete_or_multiple_errors&amp;": "&amp;INDEX($AB$2:$BC$4,1,MATCH(Incomplete,$AB879:$BC879,0)),Complete)))</f>
        <v/>
      </c>
      <c r="AA879" s="27"/>
      <c r="AB879" s="10" t="str">
        <f t="shared" si="395"/>
        <v/>
      </c>
      <c r="AC879" s="10" t="str">
        <f>IF($AC$1=No,"",
IF(OR(BG879=FALSE,BH879=FALSE),"",
IF(AND(SUMPRODUCT(--(BI879:BI$1003=TRUE))=0,SUMPRODUCT(--(BJ879:BJ$1003=TRUE))=0),"",Incomplete)))</f>
        <v/>
      </c>
      <c r="AD879" s="10" t="str">
        <f t="shared" si="396"/>
        <v/>
      </c>
      <c r="AE879" s="10"/>
      <c r="AF879" s="10" t="str" cm="1">
        <f t="array" ref="AF879">IF(AF$1=No,"",IF(ISBLANK($A879)=TRUE,"",
IF(SUMPRODUCT(--('Section 11'!$C$4:$C$337=$A879))=0,Incomplete,Complete)))</f>
        <v/>
      </c>
      <c r="AG879" s="10" t="str">
        <f t="shared" si="397"/>
        <v/>
      </c>
      <c r="AH879" s="10" t="str">
        <f t="shared" si="398"/>
        <v/>
      </c>
      <c r="AI879" s="10" t="str">
        <f t="shared" si="399"/>
        <v/>
      </c>
      <c r="AJ879" s="10" t="str">
        <f t="shared" si="400"/>
        <v/>
      </c>
      <c r="AK879" s="10" t="str">
        <f t="shared" si="401"/>
        <v/>
      </c>
      <c r="AL879" s="10" t="str">
        <f t="shared" si="402"/>
        <v/>
      </c>
      <c r="AM879" s="10" t="str">
        <f t="shared" si="403"/>
        <v/>
      </c>
      <c r="AN879" s="10" t="str">
        <f t="shared" si="404"/>
        <v/>
      </c>
      <c r="AO879" s="10" t="str">
        <f t="shared" si="405"/>
        <v/>
      </c>
      <c r="AP879" s="10" t="str">
        <f t="shared" si="406"/>
        <v/>
      </c>
      <c r="AQ879" s="10" t="str">
        <f t="shared" si="407"/>
        <v/>
      </c>
      <c r="AR879" s="10" t="str">
        <f t="shared" si="408"/>
        <v/>
      </c>
      <c r="AS879" s="10" t="str">
        <f t="shared" si="409"/>
        <v/>
      </c>
      <c r="AT879" s="10" t="str">
        <f t="shared" si="410"/>
        <v/>
      </c>
      <c r="AU879" s="10" t="str">
        <f t="shared" si="411"/>
        <v/>
      </c>
      <c r="AV879" s="10" t="str">
        <f t="shared" si="412"/>
        <v/>
      </c>
      <c r="AW879" s="10" t="str">
        <f t="shared" si="413"/>
        <v/>
      </c>
      <c r="AX879" s="10" t="str">
        <f t="shared" si="414"/>
        <v/>
      </c>
      <c r="AY879" s="10" t="str">
        <f t="shared" si="415"/>
        <v/>
      </c>
      <c r="AZ879" s="10" t="str">
        <f t="shared" si="416"/>
        <v/>
      </c>
      <c r="BA879" s="10" t="str">
        <f t="shared" si="417"/>
        <v/>
      </c>
      <c r="BB879" s="10" t="str">
        <f t="shared" si="418"/>
        <v/>
      </c>
      <c r="BC879" s="10" t="str">
        <f t="shared" si="419"/>
        <v/>
      </c>
      <c r="BD879" s="10"/>
      <c r="BE879" s="10" t="str">
        <f t="shared" si="420"/>
        <v/>
      </c>
      <c r="BG879" s="10" t="b">
        <f t="shared" si="423"/>
        <v>1</v>
      </c>
      <c r="BH879" s="10" t="b">
        <f t="shared" si="421"/>
        <v>1</v>
      </c>
      <c r="BI879" s="10" t="b">
        <f t="shared" si="424"/>
        <v>0</v>
      </c>
      <c r="BJ879" s="10" t="b">
        <f t="shared" si="422"/>
        <v>0</v>
      </c>
    </row>
    <row r="880" spans="1:62" x14ac:dyDescent="0.35">
      <c r="A880" s="51"/>
      <c r="B880" s="28"/>
      <c r="C880" s="28" t="s">
        <v>4</v>
      </c>
      <c r="D880" s="28"/>
      <c r="E880" s="28" t="s">
        <v>4</v>
      </c>
      <c r="F880" s="28"/>
      <c r="G880" s="51" t="s">
        <v>4</v>
      </c>
      <c r="H880" s="28"/>
      <c r="I880" s="28" t="s">
        <v>4</v>
      </c>
      <c r="J880" s="28"/>
      <c r="K880" s="28" t="s">
        <v>4</v>
      </c>
      <c r="L880" s="28" t="s">
        <v>454</v>
      </c>
      <c r="M880" s="28"/>
      <c r="N880" s="28"/>
      <c r="O880" s="28" t="s">
        <v>4</v>
      </c>
      <c r="P880" s="51"/>
      <c r="Q880" s="28" t="s">
        <v>4</v>
      </c>
      <c r="R880" s="28"/>
      <c r="S880" s="28" t="s">
        <v>4</v>
      </c>
      <c r="T880" s="28"/>
      <c r="U880" s="28" t="s">
        <v>4</v>
      </c>
      <c r="V880" s="28"/>
      <c r="W880" s="28" t="s">
        <v>4</v>
      </c>
      <c r="X880" s="28"/>
      <c r="Y880" s="28" t="s">
        <v>4</v>
      </c>
      <c r="Z880" s="10" t="str">
        <f>IF(AND('Section 8'!$L$4=No,OR($BG880=FALSE,$BH880=FALSE)),Tab_NotReq,
IF(AND($A880="",$B880="",$D880="",$F880="",$H880="",$J880="",$P880="",$X880="",$AB880="",$AC880=""),"",
IF(COUNTIF($AB880:$BC880,Incomplete)&gt;=1,Incomplete_or_multiple_errors&amp;": "&amp;INDEX($AB$2:$BC$4,1,MATCH(Incomplete,$AB880:$BC880,0)),Complete)))</f>
        <v/>
      </c>
      <c r="AA880" s="27"/>
      <c r="AB880" s="10" t="str">
        <f t="shared" si="395"/>
        <v/>
      </c>
      <c r="AC880" s="10" t="str">
        <f>IF($AC$1=No,"",
IF(OR(BG880=FALSE,BH880=FALSE),"",
IF(AND(SUMPRODUCT(--(BI880:BI$1003=TRUE))=0,SUMPRODUCT(--(BJ880:BJ$1003=TRUE))=0),"",Incomplete)))</f>
        <v/>
      </c>
      <c r="AD880" s="10" t="str">
        <f t="shared" si="396"/>
        <v/>
      </c>
      <c r="AE880" s="10"/>
      <c r="AF880" s="10" t="str" cm="1">
        <f t="array" ref="AF880">IF(AF$1=No,"",IF(ISBLANK($A880)=TRUE,"",
IF(SUMPRODUCT(--('Section 11'!$C$4:$C$337=$A880))=0,Incomplete,Complete)))</f>
        <v/>
      </c>
      <c r="AG880" s="10" t="str">
        <f t="shared" si="397"/>
        <v/>
      </c>
      <c r="AH880" s="10" t="str">
        <f t="shared" si="398"/>
        <v/>
      </c>
      <c r="AI880" s="10" t="str">
        <f t="shared" si="399"/>
        <v/>
      </c>
      <c r="AJ880" s="10" t="str">
        <f t="shared" si="400"/>
        <v/>
      </c>
      <c r="AK880" s="10" t="str">
        <f t="shared" si="401"/>
        <v/>
      </c>
      <c r="AL880" s="10" t="str">
        <f t="shared" si="402"/>
        <v/>
      </c>
      <c r="AM880" s="10" t="str">
        <f t="shared" si="403"/>
        <v/>
      </c>
      <c r="AN880" s="10" t="str">
        <f t="shared" si="404"/>
        <v/>
      </c>
      <c r="AO880" s="10" t="str">
        <f t="shared" si="405"/>
        <v/>
      </c>
      <c r="AP880" s="10" t="str">
        <f t="shared" si="406"/>
        <v/>
      </c>
      <c r="AQ880" s="10" t="str">
        <f t="shared" si="407"/>
        <v/>
      </c>
      <c r="AR880" s="10" t="str">
        <f t="shared" si="408"/>
        <v/>
      </c>
      <c r="AS880" s="10" t="str">
        <f t="shared" si="409"/>
        <v/>
      </c>
      <c r="AT880" s="10" t="str">
        <f t="shared" si="410"/>
        <v/>
      </c>
      <c r="AU880" s="10" t="str">
        <f t="shared" si="411"/>
        <v/>
      </c>
      <c r="AV880" s="10" t="str">
        <f t="shared" si="412"/>
        <v/>
      </c>
      <c r="AW880" s="10" t="str">
        <f t="shared" si="413"/>
        <v/>
      </c>
      <c r="AX880" s="10" t="str">
        <f t="shared" si="414"/>
        <v/>
      </c>
      <c r="AY880" s="10" t="str">
        <f t="shared" si="415"/>
        <v/>
      </c>
      <c r="AZ880" s="10" t="str">
        <f t="shared" si="416"/>
        <v/>
      </c>
      <c r="BA880" s="10" t="str">
        <f t="shared" si="417"/>
        <v/>
      </c>
      <c r="BB880" s="10" t="str">
        <f t="shared" si="418"/>
        <v/>
      </c>
      <c r="BC880" s="10" t="str">
        <f t="shared" si="419"/>
        <v/>
      </c>
      <c r="BD880" s="10"/>
      <c r="BE880" s="10" t="str">
        <f t="shared" si="420"/>
        <v/>
      </c>
      <c r="BG880" s="10" t="b">
        <f t="shared" si="423"/>
        <v>1</v>
      </c>
      <c r="BH880" s="10" t="b">
        <f t="shared" si="421"/>
        <v>1</v>
      </c>
      <c r="BI880" s="10" t="b">
        <f t="shared" si="424"/>
        <v>0</v>
      </c>
      <c r="BJ880" s="10" t="b">
        <f t="shared" si="422"/>
        <v>0</v>
      </c>
    </row>
    <row r="881" spans="1:62" x14ac:dyDescent="0.35">
      <c r="A881" s="51"/>
      <c r="B881" s="28"/>
      <c r="C881" s="28" t="s">
        <v>4</v>
      </c>
      <c r="D881" s="28"/>
      <c r="E881" s="28" t="s">
        <v>4</v>
      </c>
      <c r="F881" s="28"/>
      <c r="G881" s="51" t="s">
        <v>4</v>
      </c>
      <c r="H881" s="28"/>
      <c r="I881" s="28" t="s">
        <v>4</v>
      </c>
      <c r="J881" s="28"/>
      <c r="K881" s="28" t="s">
        <v>4</v>
      </c>
      <c r="L881" s="28" t="s">
        <v>454</v>
      </c>
      <c r="M881" s="28"/>
      <c r="N881" s="28"/>
      <c r="O881" s="28" t="s">
        <v>4</v>
      </c>
      <c r="P881" s="51"/>
      <c r="Q881" s="28" t="s">
        <v>4</v>
      </c>
      <c r="R881" s="28"/>
      <c r="S881" s="28" t="s">
        <v>4</v>
      </c>
      <c r="T881" s="28"/>
      <c r="U881" s="28" t="s">
        <v>4</v>
      </c>
      <c r="V881" s="28"/>
      <c r="W881" s="28" t="s">
        <v>4</v>
      </c>
      <c r="X881" s="28"/>
      <c r="Y881" s="28" t="s">
        <v>4</v>
      </c>
      <c r="Z881" s="10" t="str">
        <f>IF(AND('Section 8'!$L$4=No,OR($BG881=FALSE,$BH881=FALSE)),Tab_NotReq,
IF(AND($A881="",$B881="",$D881="",$F881="",$H881="",$J881="",$P881="",$X881="",$AB881="",$AC881=""),"",
IF(COUNTIF($AB881:$BC881,Incomplete)&gt;=1,Incomplete_or_multiple_errors&amp;": "&amp;INDEX($AB$2:$BC$4,1,MATCH(Incomplete,$AB881:$BC881,0)),Complete)))</f>
        <v/>
      </c>
      <c r="AA881" s="27"/>
      <c r="AB881" s="10" t="str">
        <f t="shared" si="395"/>
        <v/>
      </c>
      <c r="AC881" s="10" t="str">
        <f>IF($AC$1=No,"",
IF(OR(BG881=FALSE,BH881=FALSE),"",
IF(AND(SUMPRODUCT(--(BI881:BI$1003=TRUE))=0,SUMPRODUCT(--(BJ881:BJ$1003=TRUE))=0),"",Incomplete)))</f>
        <v/>
      </c>
      <c r="AD881" s="10" t="str">
        <f t="shared" si="396"/>
        <v/>
      </c>
      <c r="AE881" s="10"/>
      <c r="AF881" s="10" t="str" cm="1">
        <f t="array" ref="AF881">IF(AF$1=No,"",IF(ISBLANK($A881)=TRUE,"",
IF(SUMPRODUCT(--('Section 11'!$C$4:$C$337=$A881))=0,Incomplete,Complete)))</f>
        <v/>
      </c>
      <c r="AG881" s="10" t="str">
        <f t="shared" si="397"/>
        <v/>
      </c>
      <c r="AH881" s="10" t="str">
        <f t="shared" si="398"/>
        <v/>
      </c>
      <c r="AI881" s="10" t="str">
        <f t="shared" si="399"/>
        <v/>
      </c>
      <c r="AJ881" s="10" t="str">
        <f t="shared" si="400"/>
        <v/>
      </c>
      <c r="AK881" s="10" t="str">
        <f t="shared" si="401"/>
        <v/>
      </c>
      <c r="AL881" s="10" t="str">
        <f t="shared" si="402"/>
        <v/>
      </c>
      <c r="AM881" s="10" t="str">
        <f t="shared" si="403"/>
        <v/>
      </c>
      <c r="AN881" s="10" t="str">
        <f t="shared" si="404"/>
        <v/>
      </c>
      <c r="AO881" s="10" t="str">
        <f t="shared" si="405"/>
        <v/>
      </c>
      <c r="AP881" s="10" t="str">
        <f t="shared" si="406"/>
        <v/>
      </c>
      <c r="AQ881" s="10" t="str">
        <f t="shared" si="407"/>
        <v/>
      </c>
      <c r="AR881" s="10" t="str">
        <f t="shared" si="408"/>
        <v/>
      </c>
      <c r="AS881" s="10" t="str">
        <f t="shared" si="409"/>
        <v/>
      </c>
      <c r="AT881" s="10" t="str">
        <f t="shared" si="410"/>
        <v/>
      </c>
      <c r="AU881" s="10" t="str">
        <f t="shared" si="411"/>
        <v/>
      </c>
      <c r="AV881" s="10" t="str">
        <f t="shared" si="412"/>
        <v/>
      </c>
      <c r="AW881" s="10" t="str">
        <f t="shared" si="413"/>
        <v/>
      </c>
      <c r="AX881" s="10" t="str">
        <f t="shared" si="414"/>
        <v/>
      </c>
      <c r="AY881" s="10" t="str">
        <f t="shared" si="415"/>
        <v/>
      </c>
      <c r="AZ881" s="10" t="str">
        <f t="shared" si="416"/>
        <v/>
      </c>
      <c r="BA881" s="10" t="str">
        <f t="shared" si="417"/>
        <v/>
      </c>
      <c r="BB881" s="10" t="str">
        <f t="shared" si="418"/>
        <v/>
      </c>
      <c r="BC881" s="10" t="str">
        <f t="shared" si="419"/>
        <v/>
      </c>
      <c r="BD881" s="10"/>
      <c r="BE881" s="10" t="str">
        <f t="shared" si="420"/>
        <v/>
      </c>
      <c r="BG881" s="10" t="b">
        <f t="shared" si="423"/>
        <v>1</v>
      </c>
      <c r="BH881" s="10" t="b">
        <f t="shared" si="421"/>
        <v>1</v>
      </c>
      <c r="BI881" s="10" t="b">
        <f t="shared" si="424"/>
        <v>0</v>
      </c>
      <c r="BJ881" s="10" t="b">
        <f t="shared" si="422"/>
        <v>0</v>
      </c>
    </row>
    <row r="882" spans="1:62" x14ac:dyDescent="0.35">
      <c r="A882" s="51"/>
      <c r="B882" s="28"/>
      <c r="C882" s="28" t="s">
        <v>4</v>
      </c>
      <c r="D882" s="28"/>
      <c r="E882" s="28" t="s">
        <v>4</v>
      </c>
      <c r="F882" s="28"/>
      <c r="G882" s="51" t="s">
        <v>4</v>
      </c>
      <c r="H882" s="28"/>
      <c r="I882" s="28" t="s">
        <v>4</v>
      </c>
      <c r="J882" s="28"/>
      <c r="K882" s="28" t="s">
        <v>4</v>
      </c>
      <c r="L882" s="28" t="s">
        <v>454</v>
      </c>
      <c r="M882" s="28"/>
      <c r="N882" s="28"/>
      <c r="O882" s="28" t="s">
        <v>4</v>
      </c>
      <c r="P882" s="51"/>
      <c r="Q882" s="28" t="s">
        <v>4</v>
      </c>
      <c r="R882" s="28"/>
      <c r="S882" s="28" t="s">
        <v>4</v>
      </c>
      <c r="T882" s="28"/>
      <c r="U882" s="28" t="s">
        <v>4</v>
      </c>
      <c r="V882" s="28"/>
      <c r="W882" s="28" t="s">
        <v>4</v>
      </c>
      <c r="X882" s="28"/>
      <c r="Y882" s="28" t="s">
        <v>4</v>
      </c>
      <c r="Z882" s="10" t="str">
        <f>IF(AND('Section 8'!$L$4=No,OR($BG882=FALSE,$BH882=FALSE)),Tab_NotReq,
IF(AND($A882="",$B882="",$D882="",$F882="",$H882="",$J882="",$P882="",$X882="",$AB882="",$AC882=""),"",
IF(COUNTIF($AB882:$BC882,Incomplete)&gt;=1,Incomplete_or_multiple_errors&amp;": "&amp;INDEX($AB$2:$BC$4,1,MATCH(Incomplete,$AB882:$BC882,0)),Complete)))</f>
        <v/>
      </c>
      <c r="AA882" s="27"/>
      <c r="AB882" s="10" t="str">
        <f t="shared" si="395"/>
        <v/>
      </c>
      <c r="AC882" s="10" t="str">
        <f>IF($AC$1=No,"",
IF(OR(BG882=FALSE,BH882=FALSE),"",
IF(AND(SUMPRODUCT(--(BI882:BI$1003=TRUE))=0,SUMPRODUCT(--(BJ882:BJ$1003=TRUE))=0),"",Incomplete)))</f>
        <v/>
      </c>
      <c r="AD882" s="10" t="str">
        <f t="shared" si="396"/>
        <v/>
      </c>
      <c r="AE882" s="10"/>
      <c r="AF882" s="10" t="str" cm="1">
        <f t="array" ref="AF882">IF(AF$1=No,"",IF(ISBLANK($A882)=TRUE,"",
IF(SUMPRODUCT(--('Section 11'!$C$4:$C$337=$A882))=0,Incomplete,Complete)))</f>
        <v/>
      </c>
      <c r="AG882" s="10" t="str">
        <f t="shared" si="397"/>
        <v/>
      </c>
      <c r="AH882" s="10" t="str">
        <f t="shared" si="398"/>
        <v/>
      </c>
      <c r="AI882" s="10" t="str">
        <f t="shared" si="399"/>
        <v/>
      </c>
      <c r="AJ882" s="10" t="str">
        <f t="shared" si="400"/>
        <v/>
      </c>
      <c r="AK882" s="10" t="str">
        <f t="shared" si="401"/>
        <v/>
      </c>
      <c r="AL882" s="10" t="str">
        <f t="shared" si="402"/>
        <v/>
      </c>
      <c r="AM882" s="10" t="str">
        <f t="shared" si="403"/>
        <v/>
      </c>
      <c r="AN882" s="10" t="str">
        <f t="shared" si="404"/>
        <v/>
      </c>
      <c r="AO882" s="10" t="str">
        <f t="shared" si="405"/>
        <v/>
      </c>
      <c r="AP882" s="10" t="str">
        <f t="shared" si="406"/>
        <v/>
      </c>
      <c r="AQ882" s="10" t="str">
        <f t="shared" si="407"/>
        <v/>
      </c>
      <c r="AR882" s="10" t="str">
        <f t="shared" si="408"/>
        <v/>
      </c>
      <c r="AS882" s="10" t="str">
        <f t="shared" si="409"/>
        <v/>
      </c>
      <c r="AT882" s="10" t="str">
        <f t="shared" si="410"/>
        <v/>
      </c>
      <c r="AU882" s="10" t="str">
        <f t="shared" si="411"/>
        <v/>
      </c>
      <c r="AV882" s="10" t="str">
        <f t="shared" si="412"/>
        <v/>
      </c>
      <c r="AW882" s="10" t="str">
        <f t="shared" si="413"/>
        <v/>
      </c>
      <c r="AX882" s="10" t="str">
        <f t="shared" si="414"/>
        <v/>
      </c>
      <c r="AY882" s="10" t="str">
        <f t="shared" si="415"/>
        <v/>
      </c>
      <c r="AZ882" s="10" t="str">
        <f t="shared" si="416"/>
        <v/>
      </c>
      <c r="BA882" s="10" t="str">
        <f t="shared" si="417"/>
        <v/>
      </c>
      <c r="BB882" s="10" t="str">
        <f t="shared" si="418"/>
        <v/>
      </c>
      <c r="BC882" s="10" t="str">
        <f t="shared" si="419"/>
        <v/>
      </c>
      <c r="BD882" s="10"/>
      <c r="BE882" s="10" t="str">
        <f t="shared" si="420"/>
        <v/>
      </c>
      <c r="BG882" s="10" t="b">
        <f t="shared" si="423"/>
        <v>1</v>
      </c>
      <c r="BH882" s="10" t="b">
        <f t="shared" si="421"/>
        <v>1</v>
      </c>
      <c r="BI882" s="10" t="b">
        <f t="shared" si="424"/>
        <v>0</v>
      </c>
      <c r="BJ882" s="10" t="b">
        <f t="shared" si="422"/>
        <v>0</v>
      </c>
    </row>
    <row r="883" spans="1:62" x14ac:dyDescent="0.35">
      <c r="A883" s="51"/>
      <c r="B883" s="28"/>
      <c r="C883" s="28" t="s">
        <v>4</v>
      </c>
      <c r="D883" s="28"/>
      <c r="E883" s="28" t="s">
        <v>4</v>
      </c>
      <c r="F883" s="28"/>
      <c r="G883" s="51" t="s">
        <v>4</v>
      </c>
      <c r="H883" s="28"/>
      <c r="I883" s="28" t="s">
        <v>4</v>
      </c>
      <c r="J883" s="28"/>
      <c r="K883" s="28" t="s">
        <v>4</v>
      </c>
      <c r="L883" s="28" t="s">
        <v>454</v>
      </c>
      <c r="M883" s="28"/>
      <c r="N883" s="28"/>
      <c r="O883" s="28" t="s">
        <v>4</v>
      </c>
      <c r="P883" s="51"/>
      <c r="Q883" s="28" t="s">
        <v>4</v>
      </c>
      <c r="R883" s="28"/>
      <c r="S883" s="28" t="s">
        <v>4</v>
      </c>
      <c r="T883" s="28"/>
      <c r="U883" s="28" t="s">
        <v>4</v>
      </c>
      <c r="V883" s="28"/>
      <c r="W883" s="28" t="s">
        <v>4</v>
      </c>
      <c r="X883" s="28"/>
      <c r="Y883" s="28" t="s">
        <v>4</v>
      </c>
      <c r="Z883" s="10" t="str">
        <f>IF(AND('Section 8'!$L$4=No,OR($BG883=FALSE,$BH883=FALSE)),Tab_NotReq,
IF(AND($A883="",$B883="",$D883="",$F883="",$H883="",$J883="",$P883="",$X883="",$AB883="",$AC883=""),"",
IF(COUNTIF($AB883:$BC883,Incomplete)&gt;=1,Incomplete_or_multiple_errors&amp;": "&amp;INDEX($AB$2:$BC$4,1,MATCH(Incomplete,$AB883:$BC883,0)),Complete)))</f>
        <v/>
      </c>
      <c r="AA883" s="27"/>
      <c r="AB883" s="10" t="str">
        <f t="shared" si="395"/>
        <v/>
      </c>
      <c r="AC883" s="10" t="str">
        <f>IF($AC$1=No,"",
IF(OR(BG883=FALSE,BH883=FALSE),"",
IF(AND(SUMPRODUCT(--(BI883:BI$1003=TRUE))=0,SUMPRODUCT(--(BJ883:BJ$1003=TRUE))=0),"",Incomplete)))</f>
        <v/>
      </c>
      <c r="AD883" s="10" t="str">
        <f t="shared" si="396"/>
        <v/>
      </c>
      <c r="AE883" s="10"/>
      <c r="AF883" s="10" t="str" cm="1">
        <f t="array" ref="AF883">IF(AF$1=No,"",IF(ISBLANK($A883)=TRUE,"",
IF(SUMPRODUCT(--('Section 11'!$C$4:$C$337=$A883))=0,Incomplete,Complete)))</f>
        <v/>
      </c>
      <c r="AG883" s="10" t="str">
        <f t="shared" si="397"/>
        <v/>
      </c>
      <c r="AH883" s="10" t="str">
        <f t="shared" si="398"/>
        <v/>
      </c>
      <c r="AI883" s="10" t="str">
        <f t="shared" si="399"/>
        <v/>
      </c>
      <c r="AJ883" s="10" t="str">
        <f t="shared" si="400"/>
        <v/>
      </c>
      <c r="AK883" s="10" t="str">
        <f t="shared" si="401"/>
        <v/>
      </c>
      <c r="AL883" s="10" t="str">
        <f t="shared" si="402"/>
        <v/>
      </c>
      <c r="AM883" s="10" t="str">
        <f t="shared" si="403"/>
        <v/>
      </c>
      <c r="AN883" s="10" t="str">
        <f t="shared" si="404"/>
        <v/>
      </c>
      <c r="AO883" s="10" t="str">
        <f t="shared" si="405"/>
        <v/>
      </c>
      <c r="AP883" s="10" t="str">
        <f t="shared" si="406"/>
        <v/>
      </c>
      <c r="AQ883" s="10" t="str">
        <f t="shared" si="407"/>
        <v/>
      </c>
      <c r="AR883" s="10" t="str">
        <f t="shared" si="408"/>
        <v/>
      </c>
      <c r="AS883" s="10" t="str">
        <f t="shared" si="409"/>
        <v/>
      </c>
      <c r="AT883" s="10" t="str">
        <f t="shared" si="410"/>
        <v/>
      </c>
      <c r="AU883" s="10" t="str">
        <f t="shared" si="411"/>
        <v/>
      </c>
      <c r="AV883" s="10" t="str">
        <f t="shared" si="412"/>
        <v/>
      </c>
      <c r="AW883" s="10" t="str">
        <f t="shared" si="413"/>
        <v/>
      </c>
      <c r="AX883" s="10" t="str">
        <f t="shared" si="414"/>
        <v/>
      </c>
      <c r="AY883" s="10" t="str">
        <f t="shared" si="415"/>
        <v/>
      </c>
      <c r="AZ883" s="10" t="str">
        <f t="shared" si="416"/>
        <v/>
      </c>
      <c r="BA883" s="10" t="str">
        <f t="shared" si="417"/>
        <v/>
      </c>
      <c r="BB883" s="10" t="str">
        <f t="shared" si="418"/>
        <v/>
      </c>
      <c r="BC883" s="10" t="str">
        <f t="shared" si="419"/>
        <v/>
      </c>
      <c r="BD883" s="10"/>
      <c r="BE883" s="10" t="str">
        <f t="shared" si="420"/>
        <v/>
      </c>
      <c r="BG883" s="10" t="b">
        <f t="shared" si="423"/>
        <v>1</v>
      </c>
      <c r="BH883" s="10" t="b">
        <f t="shared" si="421"/>
        <v>1</v>
      </c>
      <c r="BI883" s="10" t="b">
        <f t="shared" si="424"/>
        <v>0</v>
      </c>
      <c r="BJ883" s="10" t="b">
        <f t="shared" si="422"/>
        <v>0</v>
      </c>
    </row>
    <row r="884" spans="1:62" x14ac:dyDescent="0.35">
      <c r="A884" s="51"/>
      <c r="B884" s="28"/>
      <c r="C884" s="28" t="s">
        <v>4</v>
      </c>
      <c r="D884" s="28"/>
      <c r="E884" s="28" t="s">
        <v>4</v>
      </c>
      <c r="F884" s="28"/>
      <c r="G884" s="51" t="s">
        <v>4</v>
      </c>
      <c r="H884" s="28"/>
      <c r="I884" s="28" t="s">
        <v>4</v>
      </c>
      <c r="J884" s="28"/>
      <c r="K884" s="28" t="s">
        <v>4</v>
      </c>
      <c r="L884" s="28" t="s">
        <v>454</v>
      </c>
      <c r="M884" s="28"/>
      <c r="N884" s="28"/>
      <c r="O884" s="28" t="s">
        <v>4</v>
      </c>
      <c r="P884" s="51"/>
      <c r="Q884" s="28" t="s">
        <v>4</v>
      </c>
      <c r="R884" s="28"/>
      <c r="S884" s="28" t="s">
        <v>4</v>
      </c>
      <c r="T884" s="28"/>
      <c r="U884" s="28" t="s">
        <v>4</v>
      </c>
      <c r="V884" s="28"/>
      <c r="W884" s="28" t="s">
        <v>4</v>
      </c>
      <c r="X884" s="28"/>
      <c r="Y884" s="28" t="s">
        <v>4</v>
      </c>
      <c r="Z884" s="10" t="str">
        <f>IF(AND('Section 8'!$L$4=No,OR($BG884=FALSE,$BH884=FALSE)),Tab_NotReq,
IF(AND($A884="",$B884="",$D884="",$F884="",$H884="",$J884="",$P884="",$X884="",$AB884="",$AC884=""),"",
IF(COUNTIF($AB884:$BC884,Incomplete)&gt;=1,Incomplete_or_multiple_errors&amp;": "&amp;INDEX($AB$2:$BC$4,1,MATCH(Incomplete,$AB884:$BC884,0)),Complete)))</f>
        <v/>
      </c>
      <c r="AA884" s="27"/>
      <c r="AB884" s="10" t="str">
        <f t="shared" si="395"/>
        <v/>
      </c>
      <c r="AC884" s="10" t="str">
        <f>IF($AC$1=No,"",
IF(OR(BG884=FALSE,BH884=FALSE),"",
IF(AND(SUMPRODUCT(--(BI884:BI$1003=TRUE))=0,SUMPRODUCT(--(BJ884:BJ$1003=TRUE))=0),"",Incomplete)))</f>
        <v/>
      </c>
      <c r="AD884" s="10" t="str">
        <f t="shared" si="396"/>
        <v/>
      </c>
      <c r="AE884" s="10"/>
      <c r="AF884" s="10" t="str" cm="1">
        <f t="array" ref="AF884">IF(AF$1=No,"",IF(ISBLANK($A884)=TRUE,"",
IF(SUMPRODUCT(--('Section 11'!$C$4:$C$337=$A884))=0,Incomplete,Complete)))</f>
        <v/>
      </c>
      <c r="AG884" s="10" t="str">
        <f t="shared" si="397"/>
        <v/>
      </c>
      <c r="AH884" s="10" t="str">
        <f t="shared" si="398"/>
        <v/>
      </c>
      <c r="AI884" s="10" t="str">
        <f t="shared" si="399"/>
        <v/>
      </c>
      <c r="AJ884" s="10" t="str">
        <f t="shared" si="400"/>
        <v/>
      </c>
      <c r="AK884" s="10" t="str">
        <f t="shared" si="401"/>
        <v/>
      </c>
      <c r="AL884" s="10" t="str">
        <f t="shared" si="402"/>
        <v/>
      </c>
      <c r="AM884" s="10" t="str">
        <f t="shared" si="403"/>
        <v/>
      </c>
      <c r="AN884" s="10" t="str">
        <f t="shared" si="404"/>
        <v/>
      </c>
      <c r="AO884" s="10" t="str">
        <f t="shared" si="405"/>
        <v/>
      </c>
      <c r="AP884" s="10" t="str">
        <f t="shared" si="406"/>
        <v/>
      </c>
      <c r="AQ884" s="10" t="str">
        <f t="shared" si="407"/>
        <v/>
      </c>
      <c r="AR884" s="10" t="str">
        <f t="shared" si="408"/>
        <v/>
      </c>
      <c r="AS884" s="10" t="str">
        <f t="shared" si="409"/>
        <v/>
      </c>
      <c r="AT884" s="10" t="str">
        <f t="shared" si="410"/>
        <v/>
      </c>
      <c r="AU884" s="10" t="str">
        <f t="shared" si="411"/>
        <v/>
      </c>
      <c r="AV884" s="10" t="str">
        <f t="shared" si="412"/>
        <v/>
      </c>
      <c r="AW884" s="10" t="str">
        <f t="shared" si="413"/>
        <v/>
      </c>
      <c r="AX884" s="10" t="str">
        <f t="shared" si="414"/>
        <v/>
      </c>
      <c r="AY884" s="10" t="str">
        <f t="shared" si="415"/>
        <v/>
      </c>
      <c r="AZ884" s="10" t="str">
        <f t="shared" si="416"/>
        <v/>
      </c>
      <c r="BA884" s="10" t="str">
        <f t="shared" si="417"/>
        <v/>
      </c>
      <c r="BB884" s="10" t="str">
        <f t="shared" si="418"/>
        <v/>
      </c>
      <c r="BC884" s="10" t="str">
        <f t="shared" si="419"/>
        <v/>
      </c>
      <c r="BD884" s="10"/>
      <c r="BE884" s="10" t="str">
        <f t="shared" si="420"/>
        <v/>
      </c>
      <c r="BG884" s="10" t="b">
        <f t="shared" si="423"/>
        <v>1</v>
      </c>
      <c r="BH884" s="10" t="b">
        <f t="shared" si="421"/>
        <v>1</v>
      </c>
      <c r="BI884" s="10" t="b">
        <f t="shared" si="424"/>
        <v>0</v>
      </c>
      <c r="BJ884" s="10" t="b">
        <f t="shared" si="422"/>
        <v>0</v>
      </c>
    </row>
    <row r="885" spans="1:62" x14ac:dyDescent="0.35">
      <c r="A885" s="51"/>
      <c r="B885" s="28"/>
      <c r="C885" s="28" t="s">
        <v>4</v>
      </c>
      <c r="D885" s="28"/>
      <c r="E885" s="28" t="s">
        <v>4</v>
      </c>
      <c r="F885" s="28"/>
      <c r="G885" s="51" t="s">
        <v>4</v>
      </c>
      <c r="H885" s="28"/>
      <c r="I885" s="28" t="s">
        <v>4</v>
      </c>
      <c r="J885" s="28"/>
      <c r="K885" s="28" t="s">
        <v>4</v>
      </c>
      <c r="L885" s="28" t="s">
        <v>454</v>
      </c>
      <c r="M885" s="28"/>
      <c r="N885" s="28"/>
      <c r="O885" s="28" t="s">
        <v>4</v>
      </c>
      <c r="P885" s="51"/>
      <c r="Q885" s="28" t="s">
        <v>4</v>
      </c>
      <c r="R885" s="28"/>
      <c r="S885" s="28" t="s">
        <v>4</v>
      </c>
      <c r="T885" s="28"/>
      <c r="U885" s="28" t="s">
        <v>4</v>
      </c>
      <c r="V885" s="28"/>
      <c r="W885" s="28" t="s">
        <v>4</v>
      </c>
      <c r="X885" s="28"/>
      <c r="Y885" s="28" t="s">
        <v>4</v>
      </c>
      <c r="Z885" s="10" t="str">
        <f>IF(AND('Section 8'!$L$4=No,OR($BG885=FALSE,$BH885=FALSE)),Tab_NotReq,
IF(AND($A885="",$B885="",$D885="",$F885="",$H885="",$J885="",$P885="",$X885="",$AB885="",$AC885=""),"",
IF(COUNTIF($AB885:$BC885,Incomplete)&gt;=1,Incomplete_or_multiple_errors&amp;": "&amp;INDEX($AB$2:$BC$4,1,MATCH(Incomplete,$AB885:$BC885,0)),Complete)))</f>
        <v/>
      </c>
      <c r="AA885" s="27"/>
      <c r="AB885" s="10" t="str">
        <f t="shared" si="395"/>
        <v/>
      </c>
      <c r="AC885" s="10" t="str">
        <f>IF($AC$1=No,"",
IF(OR(BG885=FALSE,BH885=FALSE),"",
IF(AND(SUMPRODUCT(--(BI885:BI$1003=TRUE))=0,SUMPRODUCT(--(BJ885:BJ$1003=TRUE))=0),"",Incomplete)))</f>
        <v/>
      </c>
      <c r="AD885" s="10" t="str">
        <f t="shared" si="396"/>
        <v/>
      </c>
      <c r="AE885" s="10"/>
      <c r="AF885" s="10" t="str" cm="1">
        <f t="array" ref="AF885">IF(AF$1=No,"",IF(ISBLANK($A885)=TRUE,"",
IF(SUMPRODUCT(--('Section 11'!$C$4:$C$337=$A885))=0,Incomplete,Complete)))</f>
        <v/>
      </c>
      <c r="AG885" s="10" t="str">
        <f t="shared" si="397"/>
        <v/>
      </c>
      <c r="AH885" s="10" t="str">
        <f t="shared" si="398"/>
        <v/>
      </c>
      <c r="AI885" s="10" t="str">
        <f t="shared" si="399"/>
        <v/>
      </c>
      <c r="AJ885" s="10" t="str">
        <f t="shared" si="400"/>
        <v/>
      </c>
      <c r="AK885" s="10" t="str">
        <f t="shared" si="401"/>
        <v/>
      </c>
      <c r="AL885" s="10" t="str">
        <f t="shared" si="402"/>
        <v/>
      </c>
      <c r="AM885" s="10" t="str">
        <f t="shared" si="403"/>
        <v/>
      </c>
      <c r="AN885" s="10" t="str">
        <f t="shared" si="404"/>
        <v/>
      </c>
      <c r="AO885" s="10" t="str">
        <f t="shared" si="405"/>
        <v/>
      </c>
      <c r="AP885" s="10" t="str">
        <f t="shared" si="406"/>
        <v/>
      </c>
      <c r="AQ885" s="10" t="str">
        <f t="shared" si="407"/>
        <v/>
      </c>
      <c r="AR885" s="10" t="str">
        <f t="shared" si="408"/>
        <v/>
      </c>
      <c r="AS885" s="10" t="str">
        <f t="shared" si="409"/>
        <v/>
      </c>
      <c r="AT885" s="10" t="str">
        <f t="shared" si="410"/>
        <v/>
      </c>
      <c r="AU885" s="10" t="str">
        <f t="shared" si="411"/>
        <v/>
      </c>
      <c r="AV885" s="10" t="str">
        <f t="shared" si="412"/>
        <v/>
      </c>
      <c r="AW885" s="10" t="str">
        <f t="shared" si="413"/>
        <v/>
      </c>
      <c r="AX885" s="10" t="str">
        <f t="shared" si="414"/>
        <v/>
      </c>
      <c r="AY885" s="10" t="str">
        <f t="shared" si="415"/>
        <v/>
      </c>
      <c r="AZ885" s="10" t="str">
        <f t="shared" si="416"/>
        <v/>
      </c>
      <c r="BA885" s="10" t="str">
        <f t="shared" si="417"/>
        <v/>
      </c>
      <c r="BB885" s="10" t="str">
        <f t="shared" si="418"/>
        <v/>
      </c>
      <c r="BC885" s="10" t="str">
        <f t="shared" si="419"/>
        <v/>
      </c>
      <c r="BD885" s="10"/>
      <c r="BE885" s="10" t="str">
        <f t="shared" si="420"/>
        <v/>
      </c>
      <c r="BG885" s="10" t="b">
        <f t="shared" si="423"/>
        <v>1</v>
      </c>
      <c r="BH885" s="10" t="b">
        <f t="shared" si="421"/>
        <v>1</v>
      </c>
      <c r="BI885" s="10" t="b">
        <f t="shared" si="424"/>
        <v>0</v>
      </c>
      <c r="BJ885" s="10" t="b">
        <f t="shared" si="422"/>
        <v>0</v>
      </c>
    </row>
    <row r="886" spans="1:62" x14ac:dyDescent="0.35">
      <c r="A886" s="51"/>
      <c r="B886" s="28"/>
      <c r="C886" s="28" t="s">
        <v>4</v>
      </c>
      <c r="D886" s="28"/>
      <c r="E886" s="28" t="s">
        <v>4</v>
      </c>
      <c r="F886" s="28"/>
      <c r="G886" s="51" t="s">
        <v>4</v>
      </c>
      <c r="H886" s="28"/>
      <c r="I886" s="28" t="s">
        <v>4</v>
      </c>
      <c r="J886" s="28"/>
      <c r="K886" s="28" t="s">
        <v>4</v>
      </c>
      <c r="L886" s="28" t="s">
        <v>454</v>
      </c>
      <c r="M886" s="28"/>
      <c r="N886" s="28"/>
      <c r="O886" s="28" t="s">
        <v>4</v>
      </c>
      <c r="P886" s="51"/>
      <c r="Q886" s="28" t="s">
        <v>4</v>
      </c>
      <c r="R886" s="28"/>
      <c r="S886" s="28" t="s">
        <v>4</v>
      </c>
      <c r="T886" s="28"/>
      <c r="U886" s="28" t="s">
        <v>4</v>
      </c>
      <c r="V886" s="28"/>
      <c r="W886" s="28" t="s">
        <v>4</v>
      </c>
      <c r="X886" s="28"/>
      <c r="Y886" s="28" t="s">
        <v>4</v>
      </c>
      <c r="Z886" s="10" t="str">
        <f>IF(AND('Section 8'!$L$4=No,OR($BG886=FALSE,$BH886=FALSE)),Tab_NotReq,
IF(AND($A886="",$B886="",$D886="",$F886="",$H886="",$J886="",$P886="",$X886="",$AB886="",$AC886=""),"",
IF(COUNTIF($AB886:$BC886,Incomplete)&gt;=1,Incomplete_or_multiple_errors&amp;": "&amp;INDEX($AB$2:$BC$4,1,MATCH(Incomplete,$AB886:$BC886,0)),Complete)))</f>
        <v/>
      </c>
      <c r="AA886" s="27"/>
      <c r="AB886" s="10" t="str">
        <f t="shared" si="395"/>
        <v/>
      </c>
      <c r="AC886" s="10" t="str">
        <f>IF($AC$1=No,"",
IF(OR(BG886=FALSE,BH886=FALSE),"",
IF(AND(SUMPRODUCT(--(BI886:BI$1003=TRUE))=0,SUMPRODUCT(--(BJ886:BJ$1003=TRUE))=0),"",Incomplete)))</f>
        <v/>
      </c>
      <c r="AD886" s="10" t="str">
        <f t="shared" si="396"/>
        <v/>
      </c>
      <c r="AE886" s="10"/>
      <c r="AF886" s="10" t="str" cm="1">
        <f t="array" ref="AF886">IF(AF$1=No,"",IF(ISBLANK($A886)=TRUE,"",
IF(SUMPRODUCT(--('Section 11'!$C$4:$C$337=$A886))=0,Incomplete,Complete)))</f>
        <v/>
      </c>
      <c r="AG886" s="10" t="str">
        <f t="shared" si="397"/>
        <v/>
      </c>
      <c r="AH886" s="10" t="str">
        <f t="shared" si="398"/>
        <v/>
      </c>
      <c r="AI886" s="10" t="str">
        <f t="shared" si="399"/>
        <v/>
      </c>
      <c r="AJ886" s="10" t="str">
        <f t="shared" si="400"/>
        <v/>
      </c>
      <c r="AK886" s="10" t="str">
        <f t="shared" si="401"/>
        <v/>
      </c>
      <c r="AL886" s="10" t="str">
        <f t="shared" si="402"/>
        <v/>
      </c>
      <c r="AM886" s="10" t="str">
        <f t="shared" si="403"/>
        <v/>
      </c>
      <c r="AN886" s="10" t="str">
        <f t="shared" si="404"/>
        <v/>
      </c>
      <c r="AO886" s="10" t="str">
        <f t="shared" si="405"/>
        <v/>
      </c>
      <c r="AP886" s="10" t="str">
        <f t="shared" si="406"/>
        <v/>
      </c>
      <c r="AQ886" s="10" t="str">
        <f t="shared" si="407"/>
        <v/>
      </c>
      <c r="AR886" s="10" t="str">
        <f t="shared" si="408"/>
        <v/>
      </c>
      <c r="AS886" s="10" t="str">
        <f t="shared" si="409"/>
        <v/>
      </c>
      <c r="AT886" s="10" t="str">
        <f t="shared" si="410"/>
        <v/>
      </c>
      <c r="AU886" s="10" t="str">
        <f t="shared" si="411"/>
        <v/>
      </c>
      <c r="AV886" s="10" t="str">
        <f t="shared" si="412"/>
        <v/>
      </c>
      <c r="AW886" s="10" t="str">
        <f t="shared" si="413"/>
        <v/>
      </c>
      <c r="AX886" s="10" t="str">
        <f t="shared" si="414"/>
        <v/>
      </c>
      <c r="AY886" s="10" t="str">
        <f t="shared" si="415"/>
        <v/>
      </c>
      <c r="AZ886" s="10" t="str">
        <f t="shared" si="416"/>
        <v/>
      </c>
      <c r="BA886" s="10" t="str">
        <f t="shared" si="417"/>
        <v/>
      </c>
      <c r="BB886" s="10" t="str">
        <f t="shared" si="418"/>
        <v/>
      </c>
      <c r="BC886" s="10" t="str">
        <f t="shared" si="419"/>
        <v/>
      </c>
      <c r="BD886" s="10"/>
      <c r="BE886" s="10" t="str">
        <f t="shared" si="420"/>
        <v/>
      </c>
      <c r="BG886" s="10" t="b">
        <f t="shared" si="423"/>
        <v>1</v>
      </c>
      <c r="BH886" s="10" t="b">
        <f t="shared" si="421"/>
        <v>1</v>
      </c>
      <c r="BI886" s="10" t="b">
        <f t="shared" si="424"/>
        <v>0</v>
      </c>
      <c r="BJ886" s="10" t="b">
        <f t="shared" si="422"/>
        <v>0</v>
      </c>
    </row>
    <row r="887" spans="1:62" x14ac:dyDescent="0.35">
      <c r="A887" s="51"/>
      <c r="B887" s="28"/>
      <c r="C887" s="28" t="s">
        <v>4</v>
      </c>
      <c r="D887" s="28"/>
      <c r="E887" s="28" t="s">
        <v>4</v>
      </c>
      <c r="F887" s="28"/>
      <c r="G887" s="51" t="s">
        <v>4</v>
      </c>
      <c r="H887" s="28"/>
      <c r="I887" s="28" t="s">
        <v>4</v>
      </c>
      <c r="J887" s="28"/>
      <c r="K887" s="28" t="s">
        <v>4</v>
      </c>
      <c r="L887" s="28" t="s">
        <v>454</v>
      </c>
      <c r="M887" s="28"/>
      <c r="N887" s="28"/>
      <c r="O887" s="28" t="s">
        <v>4</v>
      </c>
      <c r="P887" s="51"/>
      <c r="Q887" s="28" t="s">
        <v>4</v>
      </c>
      <c r="R887" s="28"/>
      <c r="S887" s="28" t="s">
        <v>4</v>
      </c>
      <c r="T887" s="28"/>
      <c r="U887" s="28" t="s">
        <v>4</v>
      </c>
      <c r="V887" s="28"/>
      <c r="W887" s="28" t="s">
        <v>4</v>
      </c>
      <c r="X887" s="28"/>
      <c r="Y887" s="28" t="s">
        <v>4</v>
      </c>
      <c r="Z887" s="10" t="str">
        <f>IF(AND('Section 8'!$L$4=No,OR($BG887=FALSE,$BH887=FALSE)),Tab_NotReq,
IF(AND($A887="",$B887="",$D887="",$F887="",$H887="",$J887="",$P887="",$X887="",$AB887="",$AC887=""),"",
IF(COUNTIF($AB887:$BC887,Incomplete)&gt;=1,Incomplete_or_multiple_errors&amp;": "&amp;INDEX($AB$2:$BC$4,1,MATCH(Incomplete,$AB887:$BC887,0)),Complete)))</f>
        <v/>
      </c>
      <c r="AA887" s="27"/>
      <c r="AB887" s="10" t="str">
        <f t="shared" si="395"/>
        <v/>
      </c>
      <c r="AC887" s="10" t="str">
        <f>IF($AC$1=No,"",
IF(OR(BG887=FALSE,BH887=FALSE),"",
IF(AND(SUMPRODUCT(--(BI887:BI$1003=TRUE))=0,SUMPRODUCT(--(BJ887:BJ$1003=TRUE))=0),"",Incomplete)))</f>
        <v/>
      </c>
      <c r="AD887" s="10" t="str">
        <f t="shared" si="396"/>
        <v/>
      </c>
      <c r="AE887" s="10"/>
      <c r="AF887" s="10" t="str" cm="1">
        <f t="array" ref="AF887">IF(AF$1=No,"",IF(ISBLANK($A887)=TRUE,"",
IF(SUMPRODUCT(--('Section 11'!$C$4:$C$337=$A887))=0,Incomplete,Complete)))</f>
        <v/>
      </c>
      <c r="AG887" s="10" t="str">
        <f t="shared" si="397"/>
        <v/>
      </c>
      <c r="AH887" s="10" t="str">
        <f t="shared" si="398"/>
        <v/>
      </c>
      <c r="AI887" s="10" t="str">
        <f t="shared" si="399"/>
        <v/>
      </c>
      <c r="AJ887" s="10" t="str">
        <f t="shared" si="400"/>
        <v/>
      </c>
      <c r="AK887" s="10" t="str">
        <f t="shared" si="401"/>
        <v/>
      </c>
      <c r="AL887" s="10" t="str">
        <f t="shared" si="402"/>
        <v/>
      </c>
      <c r="AM887" s="10" t="str">
        <f t="shared" si="403"/>
        <v/>
      </c>
      <c r="AN887" s="10" t="str">
        <f t="shared" si="404"/>
        <v/>
      </c>
      <c r="AO887" s="10" t="str">
        <f t="shared" si="405"/>
        <v/>
      </c>
      <c r="AP887" s="10" t="str">
        <f t="shared" si="406"/>
        <v/>
      </c>
      <c r="AQ887" s="10" t="str">
        <f t="shared" si="407"/>
        <v/>
      </c>
      <c r="AR887" s="10" t="str">
        <f t="shared" si="408"/>
        <v/>
      </c>
      <c r="AS887" s="10" t="str">
        <f t="shared" si="409"/>
        <v/>
      </c>
      <c r="AT887" s="10" t="str">
        <f t="shared" si="410"/>
        <v/>
      </c>
      <c r="AU887" s="10" t="str">
        <f t="shared" si="411"/>
        <v/>
      </c>
      <c r="AV887" s="10" t="str">
        <f t="shared" si="412"/>
        <v/>
      </c>
      <c r="AW887" s="10" t="str">
        <f t="shared" si="413"/>
        <v/>
      </c>
      <c r="AX887" s="10" t="str">
        <f t="shared" si="414"/>
        <v/>
      </c>
      <c r="AY887" s="10" t="str">
        <f t="shared" si="415"/>
        <v/>
      </c>
      <c r="AZ887" s="10" t="str">
        <f t="shared" si="416"/>
        <v/>
      </c>
      <c r="BA887" s="10" t="str">
        <f t="shared" si="417"/>
        <v/>
      </c>
      <c r="BB887" s="10" t="str">
        <f t="shared" si="418"/>
        <v/>
      </c>
      <c r="BC887" s="10" t="str">
        <f t="shared" si="419"/>
        <v/>
      </c>
      <c r="BD887" s="10"/>
      <c r="BE887" s="10" t="str">
        <f t="shared" si="420"/>
        <v/>
      </c>
      <c r="BG887" s="10" t="b">
        <f t="shared" si="423"/>
        <v>1</v>
      </c>
      <c r="BH887" s="10" t="b">
        <f t="shared" si="421"/>
        <v>1</v>
      </c>
      <c r="BI887" s="10" t="b">
        <f t="shared" si="424"/>
        <v>0</v>
      </c>
      <c r="BJ887" s="10" t="b">
        <f t="shared" si="422"/>
        <v>0</v>
      </c>
    </row>
    <row r="888" spans="1:62" x14ac:dyDescent="0.35">
      <c r="A888" s="51"/>
      <c r="B888" s="28"/>
      <c r="C888" s="28" t="s">
        <v>4</v>
      </c>
      <c r="D888" s="28"/>
      <c r="E888" s="28" t="s">
        <v>4</v>
      </c>
      <c r="F888" s="28"/>
      <c r="G888" s="51" t="s">
        <v>4</v>
      </c>
      <c r="H888" s="28"/>
      <c r="I888" s="28" t="s">
        <v>4</v>
      </c>
      <c r="J888" s="28"/>
      <c r="K888" s="28" t="s">
        <v>4</v>
      </c>
      <c r="L888" s="28" t="s">
        <v>454</v>
      </c>
      <c r="M888" s="28"/>
      <c r="N888" s="28"/>
      <c r="O888" s="28" t="s">
        <v>4</v>
      </c>
      <c r="P888" s="51"/>
      <c r="Q888" s="28" t="s">
        <v>4</v>
      </c>
      <c r="R888" s="28"/>
      <c r="S888" s="28" t="s">
        <v>4</v>
      </c>
      <c r="T888" s="28"/>
      <c r="U888" s="28" t="s">
        <v>4</v>
      </c>
      <c r="V888" s="28"/>
      <c r="W888" s="28" t="s">
        <v>4</v>
      </c>
      <c r="X888" s="28"/>
      <c r="Y888" s="28" t="s">
        <v>4</v>
      </c>
      <c r="Z888" s="10" t="str">
        <f>IF(AND('Section 8'!$L$4=No,OR($BG888=FALSE,$BH888=FALSE)),Tab_NotReq,
IF(AND($A888="",$B888="",$D888="",$F888="",$H888="",$J888="",$P888="",$X888="",$AB888="",$AC888=""),"",
IF(COUNTIF($AB888:$BC888,Incomplete)&gt;=1,Incomplete_or_multiple_errors&amp;": "&amp;INDEX($AB$2:$BC$4,1,MATCH(Incomplete,$AB888:$BC888,0)),Complete)))</f>
        <v/>
      </c>
      <c r="AA888" s="27"/>
      <c r="AB888" s="10" t="str">
        <f t="shared" si="395"/>
        <v/>
      </c>
      <c r="AC888" s="10" t="str">
        <f>IF($AC$1=No,"",
IF(OR(BG888=FALSE,BH888=FALSE),"",
IF(AND(SUMPRODUCT(--(BI888:BI$1003=TRUE))=0,SUMPRODUCT(--(BJ888:BJ$1003=TRUE))=0),"",Incomplete)))</f>
        <v/>
      </c>
      <c r="AD888" s="10" t="str">
        <f t="shared" si="396"/>
        <v/>
      </c>
      <c r="AE888" s="10"/>
      <c r="AF888" s="10" t="str" cm="1">
        <f t="array" ref="AF888">IF(AF$1=No,"",IF(ISBLANK($A888)=TRUE,"",
IF(SUMPRODUCT(--('Section 11'!$C$4:$C$337=$A888))=0,Incomplete,Complete)))</f>
        <v/>
      </c>
      <c r="AG888" s="10" t="str">
        <f t="shared" si="397"/>
        <v/>
      </c>
      <c r="AH888" s="10" t="str">
        <f t="shared" si="398"/>
        <v/>
      </c>
      <c r="AI888" s="10" t="str">
        <f t="shared" si="399"/>
        <v/>
      </c>
      <c r="AJ888" s="10" t="str">
        <f t="shared" si="400"/>
        <v/>
      </c>
      <c r="AK888" s="10" t="str">
        <f t="shared" si="401"/>
        <v/>
      </c>
      <c r="AL888" s="10" t="str">
        <f t="shared" si="402"/>
        <v/>
      </c>
      <c r="AM888" s="10" t="str">
        <f t="shared" si="403"/>
        <v/>
      </c>
      <c r="AN888" s="10" t="str">
        <f t="shared" si="404"/>
        <v/>
      </c>
      <c r="AO888" s="10" t="str">
        <f t="shared" si="405"/>
        <v/>
      </c>
      <c r="AP888" s="10" t="str">
        <f t="shared" si="406"/>
        <v/>
      </c>
      <c r="AQ888" s="10" t="str">
        <f t="shared" si="407"/>
        <v/>
      </c>
      <c r="AR888" s="10" t="str">
        <f t="shared" si="408"/>
        <v/>
      </c>
      <c r="AS888" s="10" t="str">
        <f t="shared" si="409"/>
        <v/>
      </c>
      <c r="AT888" s="10" t="str">
        <f t="shared" si="410"/>
        <v/>
      </c>
      <c r="AU888" s="10" t="str">
        <f t="shared" si="411"/>
        <v/>
      </c>
      <c r="AV888" s="10" t="str">
        <f t="shared" si="412"/>
        <v/>
      </c>
      <c r="AW888" s="10" t="str">
        <f t="shared" si="413"/>
        <v/>
      </c>
      <c r="AX888" s="10" t="str">
        <f t="shared" si="414"/>
        <v/>
      </c>
      <c r="AY888" s="10" t="str">
        <f t="shared" si="415"/>
        <v/>
      </c>
      <c r="AZ888" s="10" t="str">
        <f t="shared" si="416"/>
        <v/>
      </c>
      <c r="BA888" s="10" t="str">
        <f t="shared" si="417"/>
        <v/>
      </c>
      <c r="BB888" s="10" t="str">
        <f t="shared" si="418"/>
        <v/>
      </c>
      <c r="BC888" s="10" t="str">
        <f t="shared" si="419"/>
        <v/>
      </c>
      <c r="BD888" s="10"/>
      <c r="BE888" s="10" t="str">
        <f t="shared" si="420"/>
        <v/>
      </c>
      <c r="BG888" s="10" t="b">
        <f t="shared" si="423"/>
        <v>1</v>
      </c>
      <c r="BH888" s="10" t="b">
        <f t="shared" si="421"/>
        <v>1</v>
      </c>
      <c r="BI888" s="10" t="b">
        <f t="shared" si="424"/>
        <v>0</v>
      </c>
      <c r="BJ888" s="10" t="b">
        <f t="shared" si="422"/>
        <v>0</v>
      </c>
    </row>
    <row r="889" spans="1:62" x14ac:dyDescent="0.35">
      <c r="A889" s="51"/>
      <c r="B889" s="28"/>
      <c r="C889" s="28" t="s">
        <v>4</v>
      </c>
      <c r="D889" s="28"/>
      <c r="E889" s="28" t="s">
        <v>4</v>
      </c>
      <c r="F889" s="28"/>
      <c r="G889" s="51" t="s">
        <v>4</v>
      </c>
      <c r="H889" s="28"/>
      <c r="I889" s="28" t="s">
        <v>4</v>
      </c>
      <c r="J889" s="28"/>
      <c r="K889" s="28" t="s">
        <v>4</v>
      </c>
      <c r="L889" s="28" t="s">
        <v>454</v>
      </c>
      <c r="M889" s="28"/>
      <c r="N889" s="28"/>
      <c r="O889" s="28" t="s">
        <v>4</v>
      </c>
      <c r="P889" s="51"/>
      <c r="Q889" s="28" t="s">
        <v>4</v>
      </c>
      <c r="R889" s="28"/>
      <c r="S889" s="28" t="s">
        <v>4</v>
      </c>
      <c r="T889" s="28"/>
      <c r="U889" s="28" t="s">
        <v>4</v>
      </c>
      <c r="V889" s="28"/>
      <c r="W889" s="28" t="s">
        <v>4</v>
      </c>
      <c r="X889" s="28"/>
      <c r="Y889" s="28" t="s">
        <v>4</v>
      </c>
      <c r="Z889" s="10" t="str">
        <f>IF(AND('Section 8'!$L$4=No,OR($BG889=FALSE,$BH889=FALSE)),Tab_NotReq,
IF(AND($A889="",$B889="",$D889="",$F889="",$H889="",$J889="",$P889="",$X889="",$AB889="",$AC889=""),"",
IF(COUNTIF($AB889:$BC889,Incomplete)&gt;=1,Incomplete_or_multiple_errors&amp;": "&amp;INDEX($AB$2:$BC$4,1,MATCH(Incomplete,$AB889:$BC889,0)),Complete)))</f>
        <v/>
      </c>
      <c r="AA889" s="27"/>
      <c r="AB889" s="10" t="str">
        <f t="shared" si="395"/>
        <v/>
      </c>
      <c r="AC889" s="10" t="str">
        <f>IF($AC$1=No,"",
IF(OR(BG889=FALSE,BH889=FALSE),"",
IF(AND(SUMPRODUCT(--(BI889:BI$1003=TRUE))=0,SUMPRODUCT(--(BJ889:BJ$1003=TRUE))=0),"",Incomplete)))</f>
        <v/>
      </c>
      <c r="AD889" s="10" t="str">
        <f t="shared" si="396"/>
        <v/>
      </c>
      <c r="AE889" s="10"/>
      <c r="AF889" s="10" t="str" cm="1">
        <f t="array" ref="AF889">IF(AF$1=No,"",IF(ISBLANK($A889)=TRUE,"",
IF(SUMPRODUCT(--('Section 11'!$C$4:$C$337=$A889))=0,Incomplete,Complete)))</f>
        <v/>
      </c>
      <c r="AG889" s="10" t="str">
        <f t="shared" si="397"/>
        <v/>
      </c>
      <c r="AH889" s="10" t="str">
        <f t="shared" si="398"/>
        <v/>
      </c>
      <c r="AI889" s="10" t="str">
        <f t="shared" si="399"/>
        <v/>
      </c>
      <c r="AJ889" s="10" t="str">
        <f t="shared" si="400"/>
        <v/>
      </c>
      <c r="AK889" s="10" t="str">
        <f t="shared" si="401"/>
        <v/>
      </c>
      <c r="AL889" s="10" t="str">
        <f t="shared" si="402"/>
        <v/>
      </c>
      <c r="AM889" s="10" t="str">
        <f t="shared" si="403"/>
        <v/>
      </c>
      <c r="AN889" s="10" t="str">
        <f t="shared" si="404"/>
        <v/>
      </c>
      <c r="AO889" s="10" t="str">
        <f t="shared" si="405"/>
        <v/>
      </c>
      <c r="AP889" s="10" t="str">
        <f t="shared" si="406"/>
        <v/>
      </c>
      <c r="AQ889" s="10" t="str">
        <f t="shared" si="407"/>
        <v/>
      </c>
      <c r="AR889" s="10" t="str">
        <f t="shared" si="408"/>
        <v/>
      </c>
      <c r="AS889" s="10" t="str">
        <f t="shared" si="409"/>
        <v/>
      </c>
      <c r="AT889" s="10" t="str">
        <f t="shared" si="410"/>
        <v/>
      </c>
      <c r="AU889" s="10" t="str">
        <f t="shared" si="411"/>
        <v/>
      </c>
      <c r="AV889" s="10" t="str">
        <f t="shared" si="412"/>
        <v/>
      </c>
      <c r="AW889" s="10" t="str">
        <f t="shared" si="413"/>
        <v/>
      </c>
      <c r="AX889" s="10" t="str">
        <f t="shared" si="414"/>
        <v/>
      </c>
      <c r="AY889" s="10" t="str">
        <f t="shared" si="415"/>
        <v/>
      </c>
      <c r="AZ889" s="10" t="str">
        <f t="shared" si="416"/>
        <v/>
      </c>
      <c r="BA889" s="10" t="str">
        <f t="shared" si="417"/>
        <v/>
      </c>
      <c r="BB889" s="10" t="str">
        <f t="shared" si="418"/>
        <v/>
      </c>
      <c r="BC889" s="10" t="str">
        <f t="shared" si="419"/>
        <v/>
      </c>
      <c r="BD889" s="10"/>
      <c r="BE889" s="10" t="str">
        <f t="shared" si="420"/>
        <v/>
      </c>
      <c r="BG889" s="10" t="b">
        <f t="shared" si="423"/>
        <v>1</v>
      </c>
      <c r="BH889" s="10" t="b">
        <f t="shared" si="421"/>
        <v>1</v>
      </c>
      <c r="BI889" s="10" t="b">
        <f t="shared" si="424"/>
        <v>0</v>
      </c>
      <c r="BJ889" s="10" t="b">
        <f t="shared" si="422"/>
        <v>0</v>
      </c>
    </row>
    <row r="890" spans="1:62" x14ac:dyDescent="0.35">
      <c r="A890" s="51"/>
      <c r="B890" s="28"/>
      <c r="C890" s="28" t="s">
        <v>4</v>
      </c>
      <c r="D890" s="28"/>
      <c r="E890" s="28" t="s">
        <v>4</v>
      </c>
      <c r="F890" s="28"/>
      <c r="G890" s="51" t="s">
        <v>4</v>
      </c>
      <c r="H890" s="28"/>
      <c r="I890" s="28" t="s">
        <v>4</v>
      </c>
      <c r="J890" s="28"/>
      <c r="K890" s="28" t="s">
        <v>4</v>
      </c>
      <c r="L890" s="28" t="s">
        <v>454</v>
      </c>
      <c r="M890" s="28"/>
      <c r="N890" s="28"/>
      <c r="O890" s="28" t="s">
        <v>4</v>
      </c>
      <c r="P890" s="51"/>
      <c r="Q890" s="28" t="s">
        <v>4</v>
      </c>
      <c r="R890" s="28"/>
      <c r="S890" s="28" t="s">
        <v>4</v>
      </c>
      <c r="T890" s="28"/>
      <c r="U890" s="28" t="s">
        <v>4</v>
      </c>
      <c r="V890" s="28"/>
      <c r="W890" s="28" t="s">
        <v>4</v>
      </c>
      <c r="X890" s="28"/>
      <c r="Y890" s="28" t="s">
        <v>4</v>
      </c>
      <c r="Z890" s="10" t="str">
        <f>IF(AND('Section 8'!$L$4=No,OR($BG890=FALSE,$BH890=FALSE)),Tab_NotReq,
IF(AND($A890="",$B890="",$D890="",$F890="",$H890="",$J890="",$P890="",$X890="",$AB890="",$AC890=""),"",
IF(COUNTIF($AB890:$BC890,Incomplete)&gt;=1,Incomplete_or_multiple_errors&amp;": "&amp;INDEX($AB$2:$BC$4,1,MATCH(Incomplete,$AB890:$BC890,0)),Complete)))</f>
        <v/>
      </c>
      <c r="AA890" s="27"/>
      <c r="AB890" s="10" t="str">
        <f t="shared" si="395"/>
        <v/>
      </c>
      <c r="AC890" s="10" t="str">
        <f>IF($AC$1=No,"",
IF(OR(BG890=FALSE,BH890=FALSE),"",
IF(AND(SUMPRODUCT(--(BI890:BI$1003=TRUE))=0,SUMPRODUCT(--(BJ890:BJ$1003=TRUE))=0),"",Incomplete)))</f>
        <v/>
      </c>
      <c r="AD890" s="10" t="str">
        <f t="shared" si="396"/>
        <v/>
      </c>
      <c r="AE890" s="10"/>
      <c r="AF890" s="10" t="str" cm="1">
        <f t="array" ref="AF890">IF(AF$1=No,"",IF(ISBLANK($A890)=TRUE,"",
IF(SUMPRODUCT(--('Section 11'!$C$4:$C$337=$A890))=0,Incomplete,Complete)))</f>
        <v/>
      </c>
      <c r="AG890" s="10" t="str">
        <f t="shared" si="397"/>
        <v/>
      </c>
      <c r="AH890" s="10" t="str">
        <f t="shared" si="398"/>
        <v/>
      </c>
      <c r="AI890" s="10" t="str">
        <f t="shared" si="399"/>
        <v/>
      </c>
      <c r="AJ890" s="10" t="str">
        <f t="shared" si="400"/>
        <v/>
      </c>
      <c r="AK890" s="10" t="str">
        <f t="shared" si="401"/>
        <v/>
      </c>
      <c r="AL890" s="10" t="str">
        <f t="shared" si="402"/>
        <v/>
      </c>
      <c r="AM890" s="10" t="str">
        <f t="shared" si="403"/>
        <v/>
      </c>
      <c r="AN890" s="10" t="str">
        <f t="shared" si="404"/>
        <v/>
      </c>
      <c r="AO890" s="10" t="str">
        <f t="shared" si="405"/>
        <v/>
      </c>
      <c r="AP890" s="10" t="str">
        <f t="shared" si="406"/>
        <v/>
      </c>
      <c r="AQ890" s="10" t="str">
        <f t="shared" si="407"/>
        <v/>
      </c>
      <c r="AR890" s="10" t="str">
        <f t="shared" si="408"/>
        <v/>
      </c>
      <c r="AS890" s="10" t="str">
        <f t="shared" si="409"/>
        <v/>
      </c>
      <c r="AT890" s="10" t="str">
        <f t="shared" si="410"/>
        <v/>
      </c>
      <c r="AU890" s="10" t="str">
        <f t="shared" si="411"/>
        <v/>
      </c>
      <c r="AV890" s="10" t="str">
        <f t="shared" si="412"/>
        <v/>
      </c>
      <c r="AW890" s="10" t="str">
        <f t="shared" si="413"/>
        <v/>
      </c>
      <c r="AX890" s="10" t="str">
        <f t="shared" si="414"/>
        <v/>
      </c>
      <c r="AY890" s="10" t="str">
        <f t="shared" si="415"/>
        <v/>
      </c>
      <c r="AZ890" s="10" t="str">
        <f t="shared" si="416"/>
        <v/>
      </c>
      <c r="BA890" s="10" t="str">
        <f t="shared" si="417"/>
        <v/>
      </c>
      <c r="BB890" s="10" t="str">
        <f t="shared" si="418"/>
        <v/>
      </c>
      <c r="BC890" s="10" t="str">
        <f t="shared" si="419"/>
        <v/>
      </c>
      <c r="BD890" s="10"/>
      <c r="BE890" s="10" t="str">
        <f t="shared" si="420"/>
        <v/>
      </c>
      <c r="BG890" s="10" t="b">
        <f t="shared" si="423"/>
        <v>1</v>
      </c>
      <c r="BH890" s="10" t="b">
        <f t="shared" si="421"/>
        <v>1</v>
      </c>
      <c r="BI890" s="10" t="b">
        <f t="shared" si="424"/>
        <v>0</v>
      </c>
      <c r="BJ890" s="10" t="b">
        <f t="shared" si="422"/>
        <v>0</v>
      </c>
    </row>
    <row r="891" spans="1:62" x14ac:dyDescent="0.35">
      <c r="A891" s="51"/>
      <c r="B891" s="28"/>
      <c r="C891" s="28" t="s">
        <v>4</v>
      </c>
      <c r="D891" s="28"/>
      <c r="E891" s="28" t="s">
        <v>4</v>
      </c>
      <c r="F891" s="28"/>
      <c r="G891" s="51" t="s">
        <v>4</v>
      </c>
      <c r="H891" s="28"/>
      <c r="I891" s="28" t="s">
        <v>4</v>
      </c>
      <c r="J891" s="28"/>
      <c r="K891" s="28" t="s">
        <v>4</v>
      </c>
      <c r="L891" s="28" t="s">
        <v>454</v>
      </c>
      <c r="M891" s="28"/>
      <c r="N891" s="28"/>
      <c r="O891" s="28" t="s">
        <v>4</v>
      </c>
      <c r="P891" s="51"/>
      <c r="Q891" s="28" t="s">
        <v>4</v>
      </c>
      <c r="R891" s="28"/>
      <c r="S891" s="28" t="s">
        <v>4</v>
      </c>
      <c r="T891" s="28"/>
      <c r="U891" s="28" t="s">
        <v>4</v>
      </c>
      <c r="V891" s="28"/>
      <c r="W891" s="28" t="s">
        <v>4</v>
      </c>
      <c r="X891" s="28"/>
      <c r="Y891" s="28" t="s">
        <v>4</v>
      </c>
      <c r="Z891" s="10" t="str">
        <f>IF(AND('Section 8'!$L$4=No,OR($BG891=FALSE,$BH891=FALSE)),Tab_NotReq,
IF(AND($A891="",$B891="",$D891="",$F891="",$H891="",$J891="",$P891="",$X891="",$AB891="",$AC891=""),"",
IF(COUNTIF($AB891:$BC891,Incomplete)&gt;=1,Incomplete_or_multiple_errors&amp;": "&amp;INDEX($AB$2:$BC$4,1,MATCH(Incomplete,$AB891:$BC891,0)),Complete)))</f>
        <v/>
      </c>
      <c r="AA891" s="27"/>
      <c r="AB891" s="10" t="str">
        <f t="shared" si="395"/>
        <v/>
      </c>
      <c r="AC891" s="10" t="str">
        <f>IF($AC$1=No,"",
IF(OR(BG891=FALSE,BH891=FALSE),"",
IF(AND(SUMPRODUCT(--(BI891:BI$1003=TRUE))=0,SUMPRODUCT(--(BJ891:BJ$1003=TRUE))=0),"",Incomplete)))</f>
        <v/>
      </c>
      <c r="AD891" s="10" t="str">
        <f t="shared" si="396"/>
        <v/>
      </c>
      <c r="AE891" s="10"/>
      <c r="AF891" s="10" t="str" cm="1">
        <f t="array" ref="AF891">IF(AF$1=No,"",IF(ISBLANK($A891)=TRUE,"",
IF(SUMPRODUCT(--('Section 11'!$C$4:$C$337=$A891))=0,Incomplete,Complete)))</f>
        <v/>
      </c>
      <c r="AG891" s="10" t="str">
        <f t="shared" si="397"/>
        <v/>
      </c>
      <c r="AH891" s="10" t="str">
        <f t="shared" si="398"/>
        <v/>
      </c>
      <c r="AI891" s="10" t="str">
        <f t="shared" si="399"/>
        <v/>
      </c>
      <c r="AJ891" s="10" t="str">
        <f t="shared" si="400"/>
        <v/>
      </c>
      <c r="AK891" s="10" t="str">
        <f t="shared" si="401"/>
        <v/>
      </c>
      <c r="AL891" s="10" t="str">
        <f t="shared" si="402"/>
        <v/>
      </c>
      <c r="AM891" s="10" t="str">
        <f t="shared" si="403"/>
        <v/>
      </c>
      <c r="AN891" s="10" t="str">
        <f t="shared" si="404"/>
        <v/>
      </c>
      <c r="AO891" s="10" t="str">
        <f t="shared" si="405"/>
        <v/>
      </c>
      <c r="AP891" s="10" t="str">
        <f t="shared" si="406"/>
        <v/>
      </c>
      <c r="AQ891" s="10" t="str">
        <f t="shared" si="407"/>
        <v/>
      </c>
      <c r="AR891" s="10" t="str">
        <f t="shared" si="408"/>
        <v/>
      </c>
      <c r="AS891" s="10" t="str">
        <f t="shared" si="409"/>
        <v/>
      </c>
      <c r="AT891" s="10" t="str">
        <f t="shared" si="410"/>
        <v/>
      </c>
      <c r="AU891" s="10" t="str">
        <f t="shared" si="411"/>
        <v/>
      </c>
      <c r="AV891" s="10" t="str">
        <f t="shared" si="412"/>
        <v/>
      </c>
      <c r="AW891" s="10" t="str">
        <f t="shared" si="413"/>
        <v/>
      </c>
      <c r="AX891" s="10" t="str">
        <f t="shared" si="414"/>
        <v/>
      </c>
      <c r="AY891" s="10" t="str">
        <f t="shared" si="415"/>
        <v/>
      </c>
      <c r="AZ891" s="10" t="str">
        <f t="shared" si="416"/>
        <v/>
      </c>
      <c r="BA891" s="10" t="str">
        <f t="shared" si="417"/>
        <v/>
      </c>
      <c r="BB891" s="10" t="str">
        <f t="shared" si="418"/>
        <v/>
      </c>
      <c r="BC891" s="10" t="str">
        <f t="shared" si="419"/>
        <v/>
      </c>
      <c r="BD891" s="10"/>
      <c r="BE891" s="10" t="str">
        <f t="shared" si="420"/>
        <v/>
      </c>
      <c r="BG891" s="10" t="b">
        <f t="shared" si="423"/>
        <v>1</v>
      </c>
      <c r="BH891" s="10" t="b">
        <f t="shared" si="421"/>
        <v>1</v>
      </c>
      <c r="BI891" s="10" t="b">
        <f t="shared" si="424"/>
        <v>0</v>
      </c>
      <c r="BJ891" s="10" t="b">
        <f t="shared" si="422"/>
        <v>0</v>
      </c>
    </row>
    <row r="892" spans="1:62" x14ac:dyDescent="0.35">
      <c r="A892" s="51"/>
      <c r="B892" s="28"/>
      <c r="C892" s="28" t="s">
        <v>4</v>
      </c>
      <c r="D892" s="28"/>
      <c r="E892" s="28" t="s">
        <v>4</v>
      </c>
      <c r="F892" s="28"/>
      <c r="G892" s="51" t="s">
        <v>4</v>
      </c>
      <c r="H892" s="28"/>
      <c r="I892" s="28" t="s">
        <v>4</v>
      </c>
      <c r="J892" s="28"/>
      <c r="K892" s="28" t="s">
        <v>4</v>
      </c>
      <c r="L892" s="28" t="s">
        <v>454</v>
      </c>
      <c r="M892" s="28"/>
      <c r="N892" s="28"/>
      <c r="O892" s="28" t="s">
        <v>4</v>
      </c>
      <c r="P892" s="51"/>
      <c r="Q892" s="28" t="s">
        <v>4</v>
      </c>
      <c r="R892" s="28"/>
      <c r="S892" s="28" t="s">
        <v>4</v>
      </c>
      <c r="T892" s="28"/>
      <c r="U892" s="28" t="s">
        <v>4</v>
      </c>
      <c r="V892" s="28"/>
      <c r="W892" s="28" t="s">
        <v>4</v>
      </c>
      <c r="X892" s="28"/>
      <c r="Y892" s="28" t="s">
        <v>4</v>
      </c>
      <c r="Z892" s="10" t="str">
        <f>IF(AND('Section 8'!$L$4=No,OR($BG892=FALSE,$BH892=FALSE)),Tab_NotReq,
IF(AND($A892="",$B892="",$D892="",$F892="",$H892="",$J892="",$P892="",$X892="",$AB892="",$AC892=""),"",
IF(COUNTIF($AB892:$BC892,Incomplete)&gt;=1,Incomplete_or_multiple_errors&amp;": "&amp;INDEX($AB$2:$BC$4,1,MATCH(Incomplete,$AB892:$BC892,0)),Complete)))</f>
        <v/>
      </c>
      <c r="AA892" s="27"/>
      <c r="AB892" s="10" t="str">
        <f t="shared" si="395"/>
        <v/>
      </c>
      <c r="AC892" s="10" t="str">
        <f>IF($AC$1=No,"",
IF(OR(BG892=FALSE,BH892=FALSE),"",
IF(AND(SUMPRODUCT(--(BI892:BI$1003=TRUE))=0,SUMPRODUCT(--(BJ892:BJ$1003=TRUE))=0),"",Incomplete)))</f>
        <v/>
      </c>
      <c r="AD892" s="10" t="str">
        <f t="shared" si="396"/>
        <v/>
      </c>
      <c r="AE892" s="10"/>
      <c r="AF892" s="10" t="str" cm="1">
        <f t="array" ref="AF892">IF(AF$1=No,"",IF(ISBLANK($A892)=TRUE,"",
IF(SUMPRODUCT(--('Section 11'!$C$4:$C$337=$A892))=0,Incomplete,Complete)))</f>
        <v/>
      </c>
      <c r="AG892" s="10" t="str">
        <f t="shared" si="397"/>
        <v/>
      </c>
      <c r="AH892" s="10" t="str">
        <f t="shared" si="398"/>
        <v/>
      </c>
      <c r="AI892" s="10" t="str">
        <f t="shared" si="399"/>
        <v/>
      </c>
      <c r="AJ892" s="10" t="str">
        <f t="shared" si="400"/>
        <v/>
      </c>
      <c r="AK892" s="10" t="str">
        <f t="shared" si="401"/>
        <v/>
      </c>
      <c r="AL892" s="10" t="str">
        <f t="shared" si="402"/>
        <v/>
      </c>
      <c r="AM892" s="10" t="str">
        <f t="shared" si="403"/>
        <v/>
      </c>
      <c r="AN892" s="10" t="str">
        <f t="shared" si="404"/>
        <v/>
      </c>
      <c r="AO892" s="10" t="str">
        <f t="shared" si="405"/>
        <v/>
      </c>
      <c r="AP892" s="10" t="str">
        <f t="shared" si="406"/>
        <v/>
      </c>
      <c r="AQ892" s="10" t="str">
        <f t="shared" si="407"/>
        <v/>
      </c>
      <c r="AR892" s="10" t="str">
        <f t="shared" si="408"/>
        <v/>
      </c>
      <c r="AS892" s="10" t="str">
        <f t="shared" si="409"/>
        <v/>
      </c>
      <c r="AT892" s="10" t="str">
        <f t="shared" si="410"/>
        <v/>
      </c>
      <c r="AU892" s="10" t="str">
        <f t="shared" si="411"/>
        <v/>
      </c>
      <c r="AV892" s="10" t="str">
        <f t="shared" si="412"/>
        <v/>
      </c>
      <c r="AW892" s="10" t="str">
        <f t="shared" si="413"/>
        <v/>
      </c>
      <c r="AX892" s="10" t="str">
        <f t="shared" si="414"/>
        <v/>
      </c>
      <c r="AY892" s="10" t="str">
        <f t="shared" si="415"/>
        <v/>
      </c>
      <c r="AZ892" s="10" t="str">
        <f t="shared" si="416"/>
        <v/>
      </c>
      <c r="BA892" s="10" t="str">
        <f t="shared" si="417"/>
        <v/>
      </c>
      <c r="BB892" s="10" t="str">
        <f t="shared" si="418"/>
        <v/>
      </c>
      <c r="BC892" s="10" t="str">
        <f t="shared" si="419"/>
        <v/>
      </c>
      <c r="BD892" s="10"/>
      <c r="BE892" s="10" t="str">
        <f t="shared" si="420"/>
        <v/>
      </c>
      <c r="BG892" s="10" t="b">
        <f t="shared" si="423"/>
        <v>1</v>
      </c>
      <c r="BH892" s="10" t="b">
        <f t="shared" si="421"/>
        <v>1</v>
      </c>
      <c r="BI892" s="10" t="b">
        <f t="shared" si="424"/>
        <v>0</v>
      </c>
      <c r="BJ892" s="10" t="b">
        <f t="shared" si="422"/>
        <v>0</v>
      </c>
    </row>
    <row r="893" spans="1:62" x14ac:dyDescent="0.35">
      <c r="A893" s="51"/>
      <c r="B893" s="28"/>
      <c r="C893" s="28" t="s">
        <v>4</v>
      </c>
      <c r="D893" s="28"/>
      <c r="E893" s="28" t="s">
        <v>4</v>
      </c>
      <c r="F893" s="28"/>
      <c r="G893" s="51" t="s">
        <v>4</v>
      </c>
      <c r="H893" s="28"/>
      <c r="I893" s="28" t="s">
        <v>4</v>
      </c>
      <c r="J893" s="28"/>
      <c r="K893" s="28" t="s">
        <v>4</v>
      </c>
      <c r="L893" s="28" t="s">
        <v>454</v>
      </c>
      <c r="M893" s="28"/>
      <c r="N893" s="28"/>
      <c r="O893" s="28" t="s">
        <v>4</v>
      </c>
      <c r="P893" s="51"/>
      <c r="Q893" s="28" t="s">
        <v>4</v>
      </c>
      <c r="R893" s="28"/>
      <c r="S893" s="28" t="s">
        <v>4</v>
      </c>
      <c r="T893" s="28"/>
      <c r="U893" s="28" t="s">
        <v>4</v>
      </c>
      <c r="V893" s="28"/>
      <c r="W893" s="28" t="s">
        <v>4</v>
      </c>
      <c r="X893" s="28"/>
      <c r="Y893" s="28" t="s">
        <v>4</v>
      </c>
      <c r="Z893" s="10" t="str">
        <f>IF(AND('Section 8'!$L$4=No,OR($BG893=FALSE,$BH893=FALSE)),Tab_NotReq,
IF(AND($A893="",$B893="",$D893="",$F893="",$H893="",$J893="",$P893="",$X893="",$AB893="",$AC893=""),"",
IF(COUNTIF($AB893:$BC893,Incomplete)&gt;=1,Incomplete_or_multiple_errors&amp;": "&amp;INDEX($AB$2:$BC$4,1,MATCH(Incomplete,$AB893:$BC893,0)),Complete)))</f>
        <v/>
      </c>
      <c r="AA893" s="27"/>
      <c r="AB893" s="10" t="str">
        <f t="shared" si="395"/>
        <v/>
      </c>
      <c r="AC893" s="10" t="str">
        <f>IF($AC$1=No,"",
IF(OR(BG893=FALSE,BH893=FALSE),"",
IF(AND(SUMPRODUCT(--(BI893:BI$1003=TRUE))=0,SUMPRODUCT(--(BJ893:BJ$1003=TRUE))=0),"",Incomplete)))</f>
        <v/>
      </c>
      <c r="AD893" s="10" t="str">
        <f t="shared" si="396"/>
        <v/>
      </c>
      <c r="AE893" s="10"/>
      <c r="AF893" s="10" t="str" cm="1">
        <f t="array" ref="AF893">IF(AF$1=No,"",IF(ISBLANK($A893)=TRUE,"",
IF(SUMPRODUCT(--('Section 11'!$C$4:$C$337=$A893))=0,Incomplete,Complete)))</f>
        <v/>
      </c>
      <c r="AG893" s="10" t="str">
        <f t="shared" si="397"/>
        <v/>
      </c>
      <c r="AH893" s="10" t="str">
        <f t="shared" si="398"/>
        <v/>
      </c>
      <c r="AI893" s="10" t="str">
        <f t="shared" si="399"/>
        <v/>
      </c>
      <c r="AJ893" s="10" t="str">
        <f t="shared" si="400"/>
        <v/>
      </c>
      <c r="AK893" s="10" t="str">
        <f t="shared" si="401"/>
        <v/>
      </c>
      <c r="AL893" s="10" t="str">
        <f t="shared" si="402"/>
        <v/>
      </c>
      <c r="AM893" s="10" t="str">
        <f t="shared" si="403"/>
        <v/>
      </c>
      <c r="AN893" s="10" t="str">
        <f t="shared" si="404"/>
        <v/>
      </c>
      <c r="AO893" s="10" t="str">
        <f t="shared" si="405"/>
        <v/>
      </c>
      <c r="AP893" s="10" t="str">
        <f t="shared" si="406"/>
        <v/>
      </c>
      <c r="AQ893" s="10" t="str">
        <f t="shared" si="407"/>
        <v/>
      </c>
      <c r="AR893" s="10" t="str">
        <f t="shared" si="408"/>
        <v/>
      </c>
      <c r="AS893" s="10" t="str">
        <f t="shared" si="409"/>
        <v/>
      </c>
      <c r="AT893" s="10" t="str">
        <f t="shared" si="410"/>
        <v/>
      </c>
      <c r="AU893" s="10" t="str">
        <f t="shared" si="411"/>
        <v/>
      </c>
      <c r="AV893" s="10" t="str">
        <f t="shared" si="412"/>
        <v/>
      </c>
      <c r="AW893" s="10" t="str">
        <f t="shared" si="413"/>
        <v/>
      </c>
      <c r="AX893" s="10" t="str">
        <f t="shared" si="414"/>
        <v/>
      </c>
      <c r="AY893" s="10" t="str">
        <f t="shared" si="415"/>
        <v/>
      </c>
      <c r="AZ893" s="10" t="str">
        <f t="shared" si="416"/>
        <v/>
      </c>
      <c r="BA893" s="10" t="str">
        <f t="shared" si="417"/>
        <v/>
      </c>
      <c r="BB893" s="10" t="str">
        <f t="shared" si="418"/>
        <v/>
      </c>
      <c r="BC893" s="10" t="str">
        <f t="shared" si="419"/>
        <v/>
      </c>
      <c r="BD893" s="10"/>
      <c r="BE893" s="10" t="str">
        <f t="shared" si="420"/>
        <v/>
      </c>
      <c r="BG893" s="10" t="b">
        <f t="shared" si="423"/>
        <v>1</v>
      </c>
      <c r="BH893" s="10" t="b">
        <f t="shared" si="421"/>
        <v>1</v>
      </c>
      <c r="BI893" s="10" t="b">
        <f t="shared" si="424"/>
        <v>0</v>
      </c>
      <c r="BJ893" s="10" t="b">
        <f t="shared" si="422"/>
        <v>0</v>
      </c>
    </row>
    <row r="894" spans="1:62" x14ac:dyDescent="0.35">
      <c r="A894" s="51"/>
      <c r="B894" s="28"/>
      <c r="C894" s="28" t="s">
        <v>4</v>
      </c>
      <c r="D894" s="28"/>
      <c r="E894" s="28" t="s">
        <v>4</v>
      </c>
      <c r="F894" s="28"/>
      <c r="G894" s="51" t="s">
        <v>4</v>
      </c>
      <c r="H894" s="28"/>
      <c r="I894" s="28" t="s">
        <v>4</v>
      </c>
      <c r="J894" s="28"/>
      <c r="K894" s="28" t="s">
        <v>4</v>
      </c>
      <c r="L894" s="28" t="s">
        <v>454</v>
      </c>
      <c r="M894" s="28"/>
      <c r="N894" s="28"/>
      <c r="O894" s="28" t="s">
        <v>4</v>
      </c>
      <c r="P894" s="51"/>
      <c r="Q894" s="28" t="s">
        <v>4</v>
      </c>
      <c r="R894" s="28"/>
      <c r="S894" s="28" t="s">
        <v>4</v>
      </c>
      <c r="T894" s="28"/>
      <c r="U894" s="28" t="s">
        <v>4</v>
      </c>
      <c r="V894" s="28"/>
      <c r="W894" s="28" t="s">
        <v>4</v>
      </c>
      <c r="X894" s="28"/>
      <c r="Y894" s="28" t="s">
        <v>4</v>
      </c>
      <c r="Z894" s="10" t="str">
        <f>IF(AND('Section 8'!$L$4=No,OR($BG894=FALSE,$BH894=FALSE)),Tab_NotReq,
IF(AND($A894="",$B894="",$D894="",$F894="",$H894="",$J894="",$P894="",$X894="",$AB894="",$AC894=""),"",
IF(COUNTIF($AB894:$BC894,Incomplete)&gt;=1,Incomplete_or_multiple_errors&amp;": "&amp;INDEX($AB$2:$BC$4,1,MATCH(Incomplete,$AB894:$BC894,0)),Complete)))</f>
        <v/>
      </c>
      <c r="AA894" s="27"/>
      <c r="AB894" s="10" t="str">
        <f t="shared" si="395"/>
        <v/>
      </c>
      <c r="AC894" s="10" t="str">
        <f>IF($AC$1=No,"",
IF(OR(BG894=FALSE,BH894=FALSE),"",
IF(AND(SUMPRODUCT(--(BI894:BI$1003=TRUE))=0,SUMPRODUCT(--(BJ894:BJ$1003=TRUE))=0),"",Incomplete)))</f>
        <v/>
      </c>
      <c r="AD894" s="10" t="str">
        <f t="shared" si="396"/>
        <v/>
      </c>
      <c r="AE894" s="10"/>
      <c r="AF894" s="10" t="str" cm="1">
        <f t="array" ref="AF894">IF(AF$1=No,"",IF(ISBLANK($A894)=TRUE,"",
IF(SUMPRODUCT(--('Section 11'!$C$4:$C$337=$A894))=0,Incomplete,Complete)))</f>
        <v/>
      </c>
      <c r="AG894" s="10" t="str">
        <f t="shared" si="397"/>
        <v/>
      </c>
      <c r="AH894" s="10" t="str">
        <f t="shared" si="398"/>
        <v/>
      </c>
      <c r="AI894" s="10" t="str">
        <f t="shared" si="399"/>
        <v/>
      </c>
      <c r="AJ894" s="10" t="str">
        <f t="shared" si="400"/>
        <v/>
      </c>
      <c r="AK894" s="10" t="str">
        <f t="shared" si="401"/>
        <v/>
      </c>
      <c r="AL894" s="10" t="str">
        <f t="shared" si="402"/>
        <v/>
      </c>
      <c r="AM894" s="10" t="str">
        <f t="shared" si="403"/>
        <v/>
      </c>
      <c r="AN894" s="10" t="str">
        <f t="shared" si="404"/>
        <v/>
      </c>
      <c r="AO894" s="10" t="str">
        <f t="shared" si="405"/>
        <v/>
      </c>
      <c r="AP894" s="10" t="str">
        <f t="shared" si="406"/>
        <v/>
      </c>
      <c r="AQ894" s="10" t="str">
        <f t="shared" si="407"/>
        <v/>
      </c>
      <c r="AR894" s="10" t="str">
        <f t="shared" si="408"/>
        <v/>
      </c>
      <c r="AS894" s="10" t="str">
        <f t="shared" si="409"/>
        <v/>
      </c>
      <c r="AT894" s="10" t="str">
        <f t="shared" si="410"/>
        <v/>
      </c>
      <c r="AU894" s="10" t="str">
        <f t="shared" si="411"/>
        <v/>
      </c>
      <c r="AV894" s="10" t="str">
        <f t="shared" si="412"/>
        <v/>
      </c>
      <c r="AW894" s="10" t="str">
        <f t="shared" si="413"/>
        <v/>
      </c>
      <c r="AX894" s="10" t="str">
        <f t="shared" si="414"/>
        <v/>
      </c>
      <c r="AY894" s="10" t="str">
        <f t="shared" si="415"/>
        <v/>
      </c>
      <c r="AZ894" s="10" t="str">
        <f t="shared" si="416"/>
        <v/>
      </c>
      <c r="BA894" s="10" t="str">
        <f t="shared" si="417"/>
        <v/>
      </c>
      <c r="BB894" s="10" t="str">
        <f t="shared" si="418"/>
        <v/>
      </c>
      <c r="BC894" s="10" t="str">
        <f t="shared" si="419"/>
        <v/>
      </c>
      <c r="BD894" s="10"/>
      <c r="BE894" s="10" t="str">
        <f t="shared" si="420"/>
        <v/>
      </c>
      <c r="BG894" s="10" t="b">
        <f t="shared" si="423"/>
        <v>1</v>
      </c>
      <c r="BH894" s="10" t="b">
        <f t="shared" si="421"/>
        <v>1</v>
      </c>
      <c r="BI894" s="10" t="b">
        <f t="shared" si="424"/>
        <v>0</v>
      </c>
      <c r="BJ894" s="10" t="b">
        <f t="shared" si="422"/>
        <v>0</v>
      </c>
    </row>
    <row r="895" spans="1:62" x14ac:dyDescent="0.35">
      <c r="A895" s="51"/>
      <c r="B895" s="28"/>
      <c r="C895" s="28" t="s">
        <v>4</v>
      </c>
      <c r="D895" s="28"/>
      <c r="E895" s="28" t="s">
        <v>4</v>
      </c>
      <c r="F895" s="28"/>
      <c r="G895" s="51" t="s">
        <v>4</v>
      </c>
      <c r="H895" s="28"/>
      <c r="I895" s="28" t="s">
        <v>4</v>
      </c>
      <c r="J895" s="28"/>
      <c r="K895" s="28" t="s">
        <v>4</v>
      </c>
      <c r="L895" s="28" t="s">
        <v>454</v>
      </c>
      <c r="M895" s="28"/>
      <c r="N895" s="28"/>
      <c r="O895" s="28" t="s">
        <v>4</v>
      </c>
      <c r="P895" s="51"/>
      <c r="Q895" s="28" t="s">
        <v>4</v>
      </c>
      <c r="R895" s="28"/>
      <c r="S895" s="28" t="s">
        <v>4</v>
      </c>
      <c r="T895" s="28"/>
      <c r="U895" s="28" t="s">
        <v>4</v>
      </c>
      <c r="V895" s="28"/>
      <c r="W895" s="28" t="s">
        <v>4</v>
      </c>
      <c r="X895" s="28"/>
      <c r="Y895" s="28" t="s">
        <v>4</v>
      </c>
      <c r="Z895" s="10" t="str">
        <f>IF(AND('Section 8'!$L$4=No,OR($BG895=FALSE,$BH895=FALSE)),Tab_NotReq,
IF(AND($A895="",$B895="",$D895="",$F895="",$H895="",$J895="",$P895="",$X895="",$AB895="",$AC895=""),"",
IF(COUNTIF($AB895:$BC895,Incomplete)&gt;=1,Incomplete_or_multiple_errors&amp;": "&amp;INDEX($AB$2:$BC$4,1,MATCH(Incomplete,$AB895:$BC895,0)),Complete)))</f>
        <v/>
      </c>
      <c r="AA895" s="27"/>
      <c r="AB895" s="10" t="str">
        <f t="shared" si="395"/>
        <v/>
      </c>
      <c r="AC895" s="10" t="str">
        <f>IF($AC$1=No,"",
IF(OR(BG895=FALSE,BH895=FALSE),"",
IF(AND(SUMPRODUCT(--(BI895:BI$1003=TRUE))=0,SUMPRODUCT(--(BJ895:BJ$1003=TRUE))=0),"",Incomplete)))</f>
        <v/>
      </c>
      <c r="AD895" s="10" t="str">
        <f t="shared" si="396"/>
        <v/>
      </c>
      <c r="AE895" s="10"/>
      <c r="AF895" s="10" t="str" cm="1">
        <f t="array" ref="AF895">IF(AF$1=No,"",IF(ISBLANK($A895)=TRUE,"",
IF(SUMPRODUCT(--('Section 11'!$C$4:$C$337=$A895))=0,Incomplete,Complete)))</f>
        <v/>
      </c>
      <c r="AG895" s="10" t="str">
        <f t="shared" si="397"/>
        <v/>
      </c>
      <c r="AH895" s="10" t="str">
        <f t="shared" si="398"/>
        <v/>
      </c>
      <c r="AI895" s="10" t="str">
        <f t="shared" si="399"/>
        <v/>
      </c>
      <c r="AJ895" s="10" t="str">
        <f t="shared" si="400"/>
        <v/>
      </c>
      <c r="AK895" s="10" t="str">
        <f t="shared" si="401"/>
        <v/>
      </c>
      <c r="AL895" s="10" t="str">
        <f t="shared" si="402"/>
        <v/>
      </c>
      <c r="AM895" s="10" t="str">
        <f t="shared" si="403"/>
        <v/>
      </c>
      <c r="AN895" s="10" t="str">
        <f t="shared" si="404"/>
        <v/>
      </c>
      <c r="AO895" s="10" t="str">
        <f t="shared" si="405"/>
        <v/>
      </c>
      <c r="AP895" s="10" t="str">
        <f t="shared" si="406"/>
        <v/>
      </c>
      <c r="AQ895" s="10" t="str">
        <f t="shared" si="407"/>
        <v/>
      </c>
      <c r="AR895" s="10" t="str">
        <f t="shared" si="408"/>
        <v/>
      </c>
      <c r="AS895" s="10" t="str">
        <f t="shared" si="409"/>
        <v/>
      </c>
      <c r="AT895" s="10" t="str">
        <f t="shared" si="410"/>
        <v/>
      </c>
      <c r="AU895" s="10" t="str">
        <f t="shared" si="411"/>
        <v/>
      </c>
      <c r="AV895" s="10" t="str">
        <f t="shared" si="412"/>
        <v/>
      </c>
      <c r="AW895" s="10" t="str">
        <f t="shared" si="413"/>
        <v/>
      </c>
      <c r="AX895" s="10" t="str">
        <f t="shared" si="414"/>
        <v/>
      </c>
      <c r="AY895" s="10" t="str">
        <f t="shared" si="415"/>
        <v/>
      </c>
      <c r="AZ895" s="10" t="str">
        <f t="shared" si="416"/>
        <v/>
      </c>
      <c r="BA895" s="10" t="str">
        <f t="shared" si="417"/>
        <v/>
      </c>
      <c r="BB895" s="10" t="str">
        <f t="shared" si="418"/>
        <v/>
      </c>
      <c r="BC895" s="10" t="str">
        <f t="shared" si="419"/>
        <v/>
      </c>
      <c r="BD895" s="10"/>
      <c r="BE895" s="10" t="str">
        <f t="shared" si="420"/>
        <v/>
      </c>
      <c r="BG895" s="10" t="b">
        <f t="shared" si="423"/>
        <v>1</v>
      </c>
      <c r="BH895" s="10" t="b">
        <f t="shared" si="421"/>
        <v>1</v>
      </c>
      <c r="BI895" s="10" t="b">
        <f t="shared" si="424"/>
        <v>0</v>
      </c>
      <c r="BJ895" s="10" t="b">
        <f t="shared" si="422"/>
        <v>0</v>
      </c>
    </row>
    <row r="896" spans="1:62" x14ac:dyDescent="0.35">
      <c r="A896" s="51"/>
      <c r="B896" s="28"/>
      <c r="C896" s="28" t="s">
        <v>4</v>
      </c>
      <c r="D896" s="28"/>
      <c r="E896" s="28" t="s">
        <v>4</v>
      </c>
      <c r="F896" s="28"/>
      <c r="G896" s="51" t="s">
        <v>4</v>
      </c>
      <c r="H896" s="28"/>
      <c r="I896" s="28" t="s">
        <v>4</v>
      </c>
      <c r="J896" s="28"/>
      <c r="K896" s="28" t="s">
        <v>4</v>
      </c>
      <c r="L896" s="28" t="s">
        <v>454</v>
      </c>
      <c r="M896" s="28"/>
      <c r="N896" s="28"/>
      <c r="O896" s="28" t="s">
        <v>4</v>
      </c>
      <c r="P896" s="51"/>
      <c r="Q896" s="28" t="s">
        <v>4</v>
      </c>
      <c r="R896" s="28"/>
      <c r="S896" s="28" t="s">
        <v>4</v>
      </c>
      <c r="T896" s="28"/>
      <c r="U896" s="28" t="s">
        <v>4</v>
      </c>
      <c r="V896" s="28"/>
      <c r="W896" s="28" t="s">
        <v>4</v>
      </c>
      <c r="X896" s="28"/>
      <c r="Y896" s="28" t="s">
        <v>4</v>
      </c>
      <c r="Z896" s="10" t="str">
        <f>IF(AND('Section 8'!$L$4=No,OR($BG896=FALSE,$BH896=FALSE)),Tab_NotReq,
IF(AND($A896="",$B896="",$D896="",$F896="",$H896="",$J896="",$P896="",$X896="",$AB896="",$AC896=""),"",
IF(COUNTIF($AB896:$BC896,Incomplete)&gt;=1,Incomplete_or_multiple_errors&amp;": "&amp;INDEX($AB$2:$BC$4,1,MATCH(Incomplete,$AB896:$BC896,0)),Complete)))</f>
        <v/>
      </c>
      <c r="AA896" s="27"/>
      <c r="AB896" s="10" t="str">
        <f t="shared" si="395"/>
        <v/>
      </c>
      <c r="AC896" s="10" t="str">
        <f>IF($AC$1=No,"",
IF(OR(BG896=FALSE,BH896=FALSE),"",
IF(AND(SUMPRODUCT(--(BI896:BI$1003=TRUE))=0,SUMPRODUCT(--(BJ896:BJ$1003=TRUE))=0),"",Incomplete)))</f>
        <v/>
      </c>
      <c r="AD896" s="10" t="str">
        <f t="shared" si="396"/>
        <v/>
      </c>
      <c r="AE896" s="10"/>
      <c r="AF896" s="10" t="str" cm="1">
        <f t="array" ref="AF896">IF(AF$1=No,"",IF(ISBLANK($A896)=TRUE,"",
IF(SUMPRODUCT(--('Section 11'!$C$4:$C$337=$A896))=0,Incomplete,Complete)))</f>
        <v/>
      </c>
      <c r="AG896" s="10" t="str">
        <f t="shared" si="397"/>
        <v/>
      </c>
      <c r="AH896" s="10" t="str">
        <f t="shared" si="398"/>
        <v/>
      </c>
      <c r="AI896" s="10" t="str">
        <f t="shared" si="399"/>
        <v/>
      </c>
      <c r="AJ896" s="10" t="str">
        <f t="shared" si="400"/>
        <v/>
      </c>
      <c r="AK896" s="10" t="str">
        <f t="shared" si="401"/>
        <v/>
      </c>
      <c r="AL896" s="10" t="str">
        <f t="shared" si="402"/>
        <v/>
      </c>
      <c r="AM896" s="10" t="str">
        <f t="shared" si="403"/>
        <v/>
      </c>
      <c r="AN896" s="10" t="str">
        <f t="shared" si="404"/>
        <v/>
      </c>
      <c r="AO896" s="10" t="str">
        <f t="shared" si="405"/>
        <v/>
      </c>
      <c r="AP896" s="10" t="str">
        <f t="shared" si="406"/>
        <v/>
      </c>
      <c r="AQ896" s="10" t="str">
        <f t="shared" si="407"/>
        <v/>
      </c>
      <c r="AR896" s="10" t="str">
        <f t="shared" si="408"/>
        <v/>
      </c>
      <c r="AS896" s="10" t="str">
        <f t="shared" si="409"/>
        <v/>
      </c>
      <c r="AT896" s="10" t="str">
        <f t="shared" si="410"/>
        <v/>
      </c>
      <c r="AU896" s="10" t="str">
        <f t="shared" si="411"/>
        <v/>
      </c>
      <c r="AV896" s="10" t="str">
        <f t="shared" si="412"/>
        <v/>
      </c>
      <c r="AW896" s="10" t="str">
        <f t="shared" si="413"/>
        <v/>
      </c>
      <c r="AX896" s="10" t="str">
        <f t="shared" si="414"/>
        <v/>
      </c>
      <c r="AY896" s="10" t="str">
        <f t="shared" si="415"/>
        <v/>
      </c>
      <c r="AZ896" s="10" t="str">
        <f t="shared" si="416"/>
        <v/>
      </c>
      <c r="BA896" s="10" t="str">
        <f t="shared" si="417"/>
        <v/>
      </c>
      <c r="BB896" s="10" t="str">
        <f t="shared" si="418"/>
        <v/>
      </c>
      <c r="BC896" s="10" t="str">
        <f t="shared" si="419"/>
        <v/>
      </c>
      <c r="BD896" s="10"/>
      <c r="BE896" s="10" t="str">
        <f t="shared" si="420"/>
        <v/>
      </c>
      <c r="BG896" s="10" t="b">
        <f t="shared" si="423"/>
        <v>1</v>
      </c>
      <c r="BH896" s="10" t="b">
        <f t="shared" si="421"/>
        <v>1</v>
      </c>
      <c r="BI896" s="10" t="b">
        <f t="shared" si="424"/>
        <v>0</v>
      </c>
      <c r="BJ896" s="10" t="b">
        <f t="shared" si="422"/>
        <v>0</v>
      </c>
    </row>
    <row r="897" spans="1:62" x14ac:dyDescent="0.35">
      <c r="A897" s="51"/>
      <c r="B897" s="28"/>
      <c r="C897" s="28" t="s">
        <v>4</v>
      </c>
      <c r="D897" s="28"/>
      <c r="E897" s="28" t="s">
        <v>4</v>
      </c>
      <c r="F897" s="28"/>
      <c r="G897" s="51" t="s">
        <v>4</v>
      </c>
      <c r="H897" s="28"/>
      <c r="I897" s="28" t="s">
        <v>4</v>
      </c>
      <c r="J897" s="28"/>
      <c r="K897" s="28" t="s">
        <v>4</v>
      </c>
      <c r="L897" s="28" t="s">
        <v>454</v>
      </c>
      <c r="M897" s="28"/>
      <c r="N897" s="28"/>
      <c r="O897" s="28" t="s">
        <v>4</v>
      </c>
      <c r="P897" s="51"/>
      <c r="Q897" s="28" t="s">
        <v>4</v>
      </c>
      <c r="R897" s="28"/>
      <c r="S897" s="28" t="s">
        <v>4</v>
      </c>
      <c r="T897" s="28"/>
      <c r="U897" s="28" t="s">
        <v>4</v>
      </c>
      <c r="V897" s="28"/>
      <c r="W897" s="28" t="s">
        <v>4</v>
      </c>
      <c r="X897" s="28"/>
      <c r="Y897" s="28" t="s">
        <v>4</v>
      </c>
      <c r="Z897" s="10" t="str">
        <f>IF(AND('Section 8'!$L$4=No,OR($BG897=FALSE,$BH897=FALSE)),Tab_NotReq,
IF(AND($A897="",$B897="",$D897="",$F897="",$H897="",$J897="",$P897="",$X897="",$AB897="",$AC897=""),"",
IF(COUNTIF($AB897:$BC897,Incomplete)&gt;=1,Incomplete_or_multiple_errors&amp;": "&amp;INDEX($AB$2:$BC$4,1,MATCH(Incomplete,$AB897:$BC897,0)),Complete)))</f>
        <v/>
      </c>
      <c r="AA897" s="27"/>
      <c r="AB897" s="10" t="str">
        <f t="shared" si="395"/>
        <v/>
      </c>
      <c r="AC897" s="10" t="str">
        <f>IF($AC$1=No,"",
IF(OR(BG897=FALSE,BH897=FALSE),"",
IF(AND(SUMPRODUCT(--(BI897:BI$1003=TRUE))=0,SUMPRODUCT(--(BJ897:BJ$1003=TRUE))=0),"",Incomplete)))</f>
        <v/>
      </c>
      <c r="AD897" s="10" t="str">
        <f t="shared" si="396"/>
        <v/>
      </c>
      <c r="AE897" s="10"/>
      <c r="AF897" s="10" t="str" cm="1">
        <f t="array" ref="AF897">IF(AF$1=No,"",IF(ISBLANK($A897)=TRUE,"",
IF(SUMPRODUCT(--('Section 11'!$C$4:$C$337=$A897))=0,Incomplete,Complete)))</f>
        <v/>
      </c>
      <c r="AG897" s="10" t="str">
        <f t="shared" si="397"/>
        <v/>
      </c>
      <c r="AH897" s="10" t="str">
        <f t="shared" si="398"/>
        <v/>
      </c>
      <c r="AI897" s="10" t="str">
        <f t="shared" si="399"/>
        <v/>
      </c>
      <c r="AJ897" s="10" t="str">
        <f t="shared" si="400"/>
        <v/>
      </c>
      <c r="AK897" s="10" t="str">
        <f t="shared" si="401"/>
        <v/>
      </c>
      <c r="AL897" s="10" t="str">
        <f t="shared" si="402"/>
        <v/>
      </c>
      <c r="AM897" s="10" t="str">
        <f t="shared" si="403"/>
        <v/>
      </c>
      <c r="AN897" s="10" t="str">
        <f t="shared" si="404"/>
        <v/>
      </c>
      <c r="AO897" s="10" t="str">
        <f t="shared" si="405"/>
        <v/>
      </c>
      <c r="AP897" s="10" t="str">
        <f t="shared" si="406"/>
        <v/>
      </c>
      <c r="AQ897" s="10" t="str">
        <f t="shared" si="407"/>
        <v/>
      </c>
      <c r="AR897" s="10" t="str">
        <f t="shared" si="408"/>
        <v/>
      </c>
      <c r="AS897" s="10" t="str">
        <f t="shared" si="409"/>
        <v/>
      </c>
      <c r="AT897" s="10" t="str">
        <f t="shared" si="410"/>
        <v/>
      </c>
      <c r="AU897" s="10" t="str">
        <f t="shared" si="411"/>
        <v/>
      </c>
      <c r="AV897" s="10" t="str">
        <f t="shared" si="412"/>
        <v/>
      </c>
      <c r="AW897" s="10" t="str">
        <f t="shared" si="413"/>
        <v/>
      </c>
      <c r="AX897" s="10" t="str">
        <f t="shared" si="414"/>
        <v/>
      </c>
      <c r="AY897" s="10" t="str">
        <f t="shared" si="415"/>
        <v/>
      </c>
      <c r="AZ897" s="10" t="str">
        <f t="shared" si="416"/>
        <v/>
      </c>
      <c r="BA897" s="10" t="str">
        <f t="shared" si="417"/>
        <v/>
      </c>
      <c r="BB897" s="10" t="str">
        <f t="shared" si="418"/>
        <v/>
      </c>
      <c r="BC897" s="10" t="str">
        <f t="shared" si="419"/>
        <v/>
      </c>
      <c r="BD897" s="10"/>
      <c r="BE897" s="10" t="str">
        <f t="shared" si="420"/>
        <v/>
      </c>
      <c r="BG897" s="10" t="b">
        <f t="shared" si="423"/>
        <v>1</v>
      </c>
      <c r="BH897" s="10" t="b">
        <f t="shared" si="421"/>
        <v>1</v>
      </c>
      <c r="BI897" s="10" t="b">
        <f t="shared" si="424"/>
        <v>0</v>
      </c>
      <c r="BJ897" s="10" t="b">
        <f t="shared" si="422"/>
        <v>0</v>
      </c>
    </row>
    <row r="898" spans="1:62" x14ac:dyDescent="0.35">
      <c r="A898" s="51"/>
      <c r="B898" s="28"/>
      <c r="C898" s="28" t="s">
        <v>4</v>
      </c>
      <c r="D898" s="28"/>
      <c r="E898" s="28" t="s">
        <v>4</v>
      </c>
      <c r="F898" s="28"/>
      <c r="G898" s="51" t="s">
        <v>4</v>
      </c>
      <c r="H898" s="28"/>
      <c r="I898" s="28" t="s">
        <v>4</v>
      </c>
      <c r="J898" s="28"/>
      <c r="K898" s="28" t="s">
        <v>4</v>
      </c>
      <c r="L898" s="28" t="s">
        <v>454</v>
      </c>
      <c r="M898" s="28"/>
      <c r="N898" s="28"/>
      <c r="O898" s="28" t="s">
        <v>4</v>
      </c>
      <c r="P898" s="51"/>
      <c r="Q898" s="28" t="s">
        <v>4</v>
      </c>
      <c r="R898" s="28"/>
      <c r="S898" s="28" t="s">
        <v>4</v>
      </c>
      <c r="T898" s="28"/>
      <c r="U898" s="28" t="s">
        <v>4</v>
      </c>
      <c r="V898" s="28"/>
      <c r="W898" s="28" t="s">
        <v>4</v>
      </c>
      <c r="X898" s="28"/>
      <c r="Y898" s="28" t="s">
        <v>4</v>
      </c>
      <c r="Z898" s="10" t="str">
        <f>IF(AND('Section 8'!$L$4=No,OR($BG898=FALSE,$BH898=FALSE)),Tab_NotReq,
IF(AND($A898="",$B898="",$D898="",$F898="",$H898="",$J898="",$P898="",$X898="",$AB898="",$AC898=""),"",
IF(COUNTIF($AB898:$BC898,Incomplete)&gt;=1,Incomplete_or_multiple_errors&amp;": "&amp;INDEX($AB$2:$BC$4,1,MATCH(Incomplete,$AB898:$BC898,0)),Complete)))</f>
        <v/>
      </c>
      <c r="AA898" s="27"/>
      <c r="AB898" s="10" t="str">
        <f t="shared" si="395"/>
        <v/>
      </c>
      <c r="AC898" s="10" t="str">
        <f>IF($AC$1=No,"",
IF(OR(BG898=FALSE,BH898=FALSE),"",
IF(AND(SUMPRODUCT(--(BI898:BI$1003=TRUE))=0,SUMPRODUCT(--(BJ898:BJ$1003=TRUE))=0),"",Incomplete)))</f>
        <v/>
      </c>
      <c r="AD898" s="10" t="str">
        <f t="shared" si="396"/>
        <v/>
      </c>
      <c r="AE898" s="10"/>
      <c r="AF898" s="10" t="str" cm="1">
        <f t="array" ref="AF898">IF(AF$1=No,"",IF(ISBLANK($A898)=TRUE,"",
IF(SUMPRODUCT(--('Section 11'!$C$4:$C$337=$A898))=0,Incomplete,Complete)))</f>
        <v/>
      </c>
      <c r="AG898" s="10" t="str">
        <f t="shared" si="397"/>
        <v/>
      </c>
      <c r="AH898" s="10" t="str">
        <f t="shared" si="398"/>
        <v/>
      </c>
      <c r="AI898" s="10" t="str">
        <f t="shared" si="399"/>
        <v/>
      </c>
      <c r="AJ898" s="10" t="str">
        <f t="shared" si="400"/>
        <v/>
      </c>
      <c r="AK898" s="10" t="str">
        <f t="shared" si="401"/>
        <v/>
      </c>
      <c r="AL898" s="10" t="str">
        <f t="shared" si="402"/>
        <v/>
      </c>
      <c r="AM898" s="10" t="str">
        <f t="shared" si="403"/>
        <v/>
      </c>
      <c r="AN898" s="10" t="str">
        <f t="shared" si="404"/>
        <v/>
      </c>
      <c r="AO898" s="10" t="str">
        <f t="shared" si="405"/>
        <v/>
      </c>
      <c r="AP898" s="10" t="str">
        <f t="shared" si="406"/>
        <v/>
      </c>
      <c r="AQ898" s="10" t="str">
        <f t="shared" si="407"/>
        <v/>
      </c>
      <c r="AR898" s="10" t="str">
        <f t="shared" si="408"/>
        <v/>
      </c>
      <c r="AS898" s="10" t="str">
        <f t="shared" si="409"/>
        <v/>
      </c>
      <c r="AT898" s="10" t="str">
        <f t="shared" si="410"/>
        <v/>
      </c>
      <c r="AU898" s="10" t="str">
        <f t="shared" si="411"/>
        <v/>
      </c>
      <c r="AV898" s="10" t="str">
        <f t="shared" si="412"/>
        <v/>
      </c>
      <c r="AW898" s="10" t="str">
        <f t="shared" si="413"/>
        <v/>
      </c>
      <c r="AX898" s="10" t="str">
        <f t="shared" si="414"/>
        <v/>
      </c>
      <c r="AY898" s="10" t="str">
        <f t="shared" si="415"/>
        <v/>
      </c>
      <c r="AZ898" s="10" t="str">
        <f t="shared" si="416"/>
        <v/>
      </c>
      <c r="BA898" s="10" t="str">
        <f t="shared" si="417"/>
        <v/>
      </c>
      <c r="BB898" s="10" t="str">
        <f t="shared" si="418"/>
        <v/>
      </c>
      <c r="BC898" s="10" t="str">
        <f t="shared" si="419"/>
        <v/>
      </c>
      <c r="BD898" s="10"/>
      <c r="BE898" s="10" t="str">
        <f t="shared" si="420"/>
        <v/>
      </c>
      <c r="BG898" s="10" t="b">
        <f t="shared" si="423"/>
        <v>1</v>
      </c>
      <c r="BH898" s="10" t="b">
        <f t="shared" si="421"/>
        <v>1</v>
      </c>
      <c r="BI898" s="10" t="b">
        <f t="shared" si="424"/>
        <v>0</v>
      </c>
      <c r="BJ898" s="10" t="b">
        <f t="shared" si="422"/>
        <v>0</v>
      </c>
    </row>
    <row r="899" spans="1:62" x14ac:dyDescent="0.35">
      <c r="A899" s="51"/>
      <c r="B899" s="28"/>
      <c r="C899" s="28" t="s">
        <v>4</v>
      </c>
      <c r="D899" s="28"/>
      <c r="E899" s="28" t="s">
        <v>4</v>
      </c>
      <c r="F899" s="28"/>
      <c r="G899" s="51" t="s">
        <v>4</v>
      </c>
      <c r="H899" s="28"/>
      <c r="I899" s="28" t="s">
        <v>4</v>
      </c>
      <c r="J899" s="28"/>
      <c r="K899" s="28" t="s">
        <v>4</v>
      </c>
      <c r="L899" s="28" t="s">
        <v>454</v>
      </c>
      <c r="M899" s="28"/>
      <c r="N899" s="28"/>
      <c r="O899" s="28" t="s">
        <v>4</v>
      </c>
      <c r="P899" s="51"/>
      <c r="Q899" s="28" t="s">
        <v>4</v>
      </c>
      <c r="R899" s="28"/>
      <c r="S899" s="28" t="s">
        <v>4</v>
      </c>
      <c r="T899" s="28"/>
      <c r="U899" s="28" t="s">
        <v>4</v>
      </c>
      <c r="V899" s="28"/>
      <c r="W899" s="28" t="s">
        <v>4</v>
      </c>
      <c r="X899" s="28"/>
      <c r="Y899" s="28" t="s">
        <v>4</v>
      </c>
      <c r="Z899" s="10" t="str">
        <f>IF(AND('Section 8'!$L$4=No,OR($BG899=FALSE,$BH899=FALSE)),Tab_NotReq,
IF(AND($A899="",$B899="",$D899="",$F899="",$H899="",$J899="",$P899="",$X899="",$AB899="",$AC899=""),"",
IF(COUNTIF($AB899:$BC899,Incomplete)&gt;=1,Incomplete_or_multiple_errors&amp;": "&amp;INDEX($AB$2:$BC$4,1,MATCH(Incomplete,$AB899:$BC899,0)),Complete)))</f>
        <v/>
      </c>
      <c r="AA899" s="27"/>
      <c r="AB899" s="10" t="str">
        <f t="shared" si="395"/>
        <v/>
      </c>
      <c r="AC899" s="10" t="str">
        <f>IF($AC$1=No,"",
IF(OR(BG899=FALSE,BH899=FALSE),"",
IF(AND(SUMPRODUCT(--(BI899:BI$1003=TRUE))=0,SUMPRODUCT(--(BJ899:BJ$1003=TRUE))=0),"",Incomplete)))</f>
        <v/>
      </c>
      <c r="AD899" s="10" t="str">
        <f t="shared" si="396"/>
        <v/>
      </c>
      <c r="AE899" s="10"/>
      <c r="AF899" s="10" t="str" cm="1">
        <f t="array" ref="AF899">IF(AF$1=No,"",IF(ISBLANK($A899)=TRUE,"",
IF(SUMPRODUCT(--('Section 11'!$C$4:$C$337=$A899))=0,Incomplete,Complete)))</f>
        <v/>
      </c>
      <c r="AG899" s="10" t="str">
        <f t="shared" si="397"/>
        <v/>
      </c>
      <c r="AH899" s="10" t="str">
        <f t="shared" si="398"/>
        <v/>
      </c>
      <c r="AI899" s="10" t="str">
        <f t="shared" si="399"/>
        <v/>
      </c>
      <c r="AJ899" s="10" t="str">
        <f t="shared" si="400"/>
        <v/>
      </c>
      <c r="AK899" s="10" t="str">
        <f t="shared" si="401"/>
        <v/>
      </c>
      <c r="AL899" s="10" t="str">
        <f t="shared" si="402"/>
        <v/>
      </c>
      <c r="AM899" s="10" t="str">
        <f t="shared" si="403"/>
        <v/>
      </c>
      <c r="AN899" s="10" t="str">
        <f t="shared" si="404"/>
        <v/>
      </c>
      <c r="AO899" s="10" t="str">
        <f t="shared" si="405"/>
        <v/>
      </c>
      <c r="AP899" s="10" t="str">
        <f t="shared" si="406"/>
        <v/>
      </c>
      <c r="AQ899" s="10" t="str">
        <f t="shared" si="407"/>
        <v/>
      </c>
      <c r="AR899" s="10" t="str">
        <f t="shared" si="408"/>
        <v/>
      </c>
      <c r="AS899" s="10" t="str">
        <f t="shared" si="409"/>
        <v/>
      </c>
      <c r="AT899" s="10" t="str">
        <f t="shared" si="410"/>
        <v/>
      </c>
      <c r="AU899" s="10" t="str">
        <f t="shared" si="411"/>
        <v/>
      </c>
      <c r="AV899" s="10" t="str">
        <f t="shared" si="412"/>
        <v/>
      </c>
      <c r="AW899" s="10" t="str">
        <f t="shared" si="413"/>
        <v/>
      </c>
      <c r="AX899" s="10" t="str">
        <f t="shared" si="414"/>
        <v/>
      </c>
      <c r="AY899" s="10" t="str">
        <f t="shared" si="415"/>
        <v/>
      </c>
      <c r="AZ899" s="10" t="str">
        <f t="shared" si="416"/>
        <v/>
      </c>
      <c r="BA899" s="10" t="str">
        <f t="shared" si="417"/>
        <v/>
      </c>
      <c r="BB899" s="10" t="str">
        <f t="shared" si="418"/>
        <v/>
      </c>
      <c r="BC899" s="10" t="str">
        <f t="shared" si="419"/>
        <v/>
      </c>
      <c r="BD899" s="10"/>
      <c r="BE899" s="10" t="str">
        <f t="shared" si="420"/>
        <v/>
      </c>
      <c r="BG899" s="10" t="b">
        <f t="shared" si="423"/>
        <v>1</v>
      </c>
      <c r="BH899" s="10" t="b">
        <f t="shared" si="421"/>
        <v>1</v>
      </c>
      <c r="BI899" s="10" t="b">
        <f t="shared" si="424"/>
        <v>0</v>
      </c>
      <c r="BJ899" s="10" t="b">
        <f t="shared" si="422"/>
        <v>0</v>
      </c>
    </row>
    <row r="900" spans="1:62" x14ac:dyDescent="0.35">
      <c r="A900" s="51"/>
      <c r="B900" s="28"/>
      <c r="C900" s="28" t="s">
        <v>4</v>
      </c>
      <c r="D900" s="28"/>
      <c r="E900" s="28" t="s">
        <v>4</v>
      </c>
      <c r="F900" s="28"/>
      <c r="G900" s="51" t="s">
        <v>4</v>
      </c>
      <c r="H900" s="28"/>
      <c r="I900" s="28" t="s">
        <v>4</v>
      </c>
      <c r="J900" s="28"/>
      <c r="K900" s="28" t="s">
        <v>4</v>
      </c>
      <c r="L900" s="28" t="s">
        <v>454</v>
      </c>
      <c r="M900" s="28"/>
      <c r="N900" s="28"/>
      <c r="O900" s="28" t="s">
        <v>4</v>
      </c>
      <c r="P900" s="51"/>
      <c r="Q900" s="28" t="s">
        <v>4</v>
      </c>
      <c r="R900" s="28"/>
      <c r="S900" s="28" t="s">
        <v>4</v>
      </c>
      <c r="T900" s="28"/>
      <c r="U900" s="28" t="s">
        <v>4</v>
      </c>
      <c r="V900" s="28"/>
      <c r="W900" s="28" t="s">
        <v>4</v>
      </c>
      <c r="X900" s="28"/>
      <c r="Y900" s="28" t="s">
        <v>4</v>
      </c>
      <c r="Z900" s="10" t="str">
        <f>IF(AND('Section 8'!$L$4=No,OR($BG900=FALSE,$BH900=FALSE)),Tab_NotReq,
IF(AND($A900="",$B900="",$D900="",$F900="",$H900="",$J900="",$P900="",$X900="",$AB900="",$AC900=""),"",
IF(COUNTIF($AB900:$BC900,Incomplete)&gt;=1,Incomplete_or_multiple_errors&amp;": "&amp;INDEX($AB$2:$BC$4,1,MATCH(Incomplete,$AB900:$BC900,0)),Complete)))</f>
        <v/>
      </c>
      <c r="AA900" s="27"/>
      <c r="AB900" s="10" t="str">
        <f t="shared" ref="AB900:AB963" si="425">IF(AB$1=No,"",
IF(AND(
$A900="", OR(BG900=FALSE,BH900=FALSE)),
Incomplete,""))</f>
        <v/>
      </c>
      <c r="AC900" s="10" t="str">
        <f>IF($AC$1=No,"",
IF(OR(BG900=FALSE,BH900=FALSE),"",
IF(AND(SUMPRODUCT(--(BI900:BI$1003=TRUE))=0,SUMPRODUCT(--(BJ900:BJ$1003=TRUE))=0),"",Incomplete)))</f>
        <v/>
      </c>
      <c r="AD900" s="10" t="str">
        <f t="shared" ref="AD900:AD963" si="426">IF(AD$1=No,"",IF($A900="", "",
IF(AND(L900=Not_reasonably_accessible, OR(M900&lt;&gt;"",N900&lt;&gt;"",AND(O900&lt;&gt;"",O900&lt;&gt;No))=TRUE)=TRUE, Incomplete, "")))</f>
        <v/>
      </c>
      <c r="AE900" s="10"/>
      <c r="AF900" s="10" t="str" cm="1">
        <f t="array" ref="AF900">IF(AF$1=No,"",IF(ISBLANK($A900)=TRUE,"",
IF(SUMPRODUCT(--('Section 11'!$C$4:$C$337=$A900))=0,Incomplete,Complete)))</f>
        <v/>
      </c>
      <c r="AG900" s="10" t="str">
        <f t="shared" ref="AG900:AG963" si="427">IF($AG$1=No,"",IF($A900="","",IF(B900="",Incomplete,IF(ISERROR(VLOOKUP(B900,APP_Codes,1,FALSE))=TRUE,Incomplete,Complete))))</f>
        <v/>
      </c>
      <c r="AH900" s="10" t="str">
        <f t="shared" ref="AH900:AH963" si="428">IF($AH$1=No,"",IF($A900="","",IF(C900="",Incomplete,IF(ISERROR(VLOOKUP(C900,YesNo_CBI,1,FALSE))=TRUE,Incomplete,Complete))))</f>
        <v/>
      </c>
      <c r="AI900" s="10" t="str">
        <f t="shared" ref="AI900:AI963" si="429">IF($AI$1=No,"",IF($A900="","",IF(D900="",Incomplete,IF(ISERROR(VLOOKUP(D900,SF_Codes,1,FALSE))=TRUE,Incomplete,Complete))))</f>
        <v/>
      </c>
      <c r="AJ900" s="10" t="str">
        <f t="shared" ref="AJ900:AJ963" si="430">IF($AJ$1=No,"",IF($A900="","",IF(E900="",Incomplete,IF(ISERROR(VLOOKUP(E900,YesNo_CBI,1,FALSE))=TRUE,Incomplete,Complete))))</f>
        <v/>
      </c>
      <c r="AK900" s="10" t="str">
        <f t="shared" ref="AK900:AK963" si="431">IF($AK$1=No,"",IF($A900="","",
IF(AND(F900="",OR(G900="",G900=No)),"",
IF(AND(F900="",OR(G900&lt;&gt;"",G900&lt;&gt;No)),Incomplete,
IF(AND(F900&lt;&gt;"",G900="")=TRUE,Incomplete,
IF(ISERROR(VLOOKUP(G900,YesNo_CBI,1,FALSE))=TRUE,
Incomplete,Complete))))))</f>
        <v/>
      </c>
      <c r="AL900" s="10" t="str">
        <f t="shared" ref="AL900:AL963" si="432">IF($AL$1=No,"",IF($A900="","",
IF(AND(H900="",OR(I900="",I900=No)),"",
IF(AND(H900="",OR(I900&lt;&gt;"",I900&lt;&gt;No)),Incomplete,
IF(AND(H900&lt;&gt;"",I900="")=TRUE,Incomplete,
IF(ISERROR(VLOOKUP(I900,YesNo_CBI,1,FALSE))=TRUE,
Incomplete,Complete))))))</f>
        <v/>
      </c>
      <c r="AM900" s="10" t="str">
        <f t="shared" ref="AM900:AM963" si="433">IF(AM$1=No, "", IF($A900="", "", IF($J900="", Incomplete, Complete)))</f>
        <v/>
      </c>
      <c r="AN900" s="10" t="str">
        <f t="shared" ref="AN900:AN963" si="434">IF(AN$1=No,"",IF($A900="","",IF(K900="",Incomplete,IF(ISERROR(VLOOKUP(K900,YesNo_CBI,1,FALSE))=TRUE,Incomplete,Complete))))</f>
        <v/>
      </c>
      <c r="AO900" s="10" t="str">
        <f t="shared" ref="AO900:AO963" si="435">IF($AO$1=No,"",IF($A900="","",IF(L900="",Incomplete,IF(ISERROR(VLOOKUP(L900,NRA,1,FALSE))=TRUE,Incomplete,Complete))))</f>
        <v/>
      </c>
      <c r="AP900" s="10" t="str">
        <f t="shared" ref="AP900:AP963" si="436">IF(AP$1=No,"",IF($A900="","",
IF(AD900=Incomplete, "",
IF(AND(L900=Not_reasonably_accessible,M900=""),"",
IF(AND(L900=Reasonably_accessible,OR(M900="",M900&lt;0,M900&gt;100)),Incomplete,
IF(LEN(M900)-LEN(INT(M900))&gt;5, Incomplete,
Complete))))))</f>
        <v/>
      </c>
      <c r="AQ900" s="10" t="str">
        <f t="shared" ref="AQ900:AQ963" si="437">IF(AQ$1=No,"",IF($A900="","",
IF(AD900=Incomplete,"",
IF(AND(L900=Not_reasonably_accessible,N900=""),"",
IF(AND(L900=Reasonably_accessible,OR(N900="",N900&lt;0,N900&gt;100,N900&lt;M900)),Incomplete,
IF(LEN(N900)-LEN(INT(N900))&gt;5,Incomplete,
Complete))))))</f>
        <v/>
      </c>
      <c r="AR900" s="10" t="str">
        <f t="shared" ref="AR900:AR963" si="438">IF(AR$1=No,"",IF($A900="","",
IF(AD900=Incomplete, "",IF(AND(L900=Not_reasonably_accessible,OR(O900=No,O900="")),"",
IF(AND(L900=Reasonably_accessible,O900=""),Incomplete,
IF(ISERROR(VLOOKUP(O900,YesNo_CBI,1,FALSE))=TRUE,Incomplete,
Complete))))))</f>
        <v/>
      </c>
      <c r="AS900" s="10" t="str">
        <f t="shared" ref="AS900:AS963" si="439">IF(AS$1=No,"",IF($A900="","",IF(P900="",Incomplete,IF(ISERROR(VLOOKUP(P900,Yes_No,1,FALSE))=TRUE,Incomplete,Complete))))</f>
        <v/>
      </c>
      <c r="AT900" s="10" t="str">
        <f t="shared" ref="AT900:AT963" si="440">IF(AT$1=No,"",IF($A900="","",IF(Q900="",Incomplete,IF(ISERROR(VLOOKUP(Q900,YesNo_CBI,1,FALSE))=TRUE,Incomplete,Complete))))</f>
        <v/>
      </c>
      <c r="AU900" s="10" t="str">
        <f t="shared" ref="AU900:AU963" si="441">IF(AU$1=No,"",IF($A900="","",
IF(R900="",Incomplete,
IF(ISERROR(VLOOKUP(R900,Yes_No,1,FALSE))=TRUE,Incomplete,Complete))))</f>
        <v/>
      </c>
      <c r="AV900" s="10" t="str">
        <f t="shared" ref="AV900:AV963" si="442">IF(AV$1=No,"",IF($A900="","",
IF(S900="",Incomplete,
IF(ISERROR(VLOOKUP(S900,YesNo_CBI,1,FALSE))=TRUE,Incomplete,Complete))))</f>
        <v/>
      </c>
      <c r="AW900" s="10" t="str">
        <f t="shared" ref="AW900:AW963" si="443">IF(AW$1=No,"",IF($A900="","",
IF(T900="",Incomplete,
IF(ISERROR(VLOOKUP(T900,Yes_No,1,FALSE))=TRUE,Incomplete,Complete))))</f>
        <v/>
      </c>
      <c r="AX900" s="10" t="str">
        <f t="shared" ref="AX900:AX963" si="444">IF(AX$1=No,"",IF($A900="","",
IF(U900="",Incomplete,
IF(ISERROR(VLOOKUP(U900,YesNo_CBI,1,FALSE))=TRUE,Incomplete,Complete))))</f>
        <v/>
      </c>
      <c r="AY900" s="10" t="str">
        <f t="shared" ref="AY900:AY963" si="445">IF(AY$1=No,"",IF($A900="","",
IF(V900="",Incomplete,
IF(ISERROR(VLOOKUP(V900,Yes_No,1,FALSE))=TRUE,Incomplete,Complete))))</f>
        <v/>
      </c>
      <c r="AZ900" s="10" t="str">
        <f t="shared" ref="AZ900:AZ963" si="446">IF(AZ$1=No,"",IF($A900="","",
IF(W900="",Incomplete,
IF(ISERROR(VLOOKUP(W900,YesNo_CBI,1,FALSE))=TRUE,Incomplete,Complete))))</f>
        <v/>
      </c>
      <c r="BA900" s="10" t="str">
        <f t="shared" ref="BA900:BA963" si="447">IF(BA$1=No,"",IF($A900="","",
IF(AND(X900="",Y900=""),"",
IF(AND(X900="",Y900&lt;&gt;""),Incomplete,
IF(X900&lt;&gt;"",Complete)))))</f>
        <v/>
      </c>
      <c r="BB900" s="10" t="str">
        <f t="shared" ref="BB900:BB963" si="448">IF(BB$1=No,"",IF($A900="","",
IF(AND(X900="",Y900=""),"",
IF(BA900=Incomplete,"",
IF(AND(X900&lt;&gt;"",Y900=""),Incomplete,
IF(ISERROR(VLOOKUP($Y900,YesNo_CBI,1,FALSE))=TRUE,Incomplete,Complete))))))</f>
        <v/>
      </c>
      <c r="BC900" s="10" t="str">
        <f t="shared" ref="BC900:BC963" si="449">IF($BC$1=No,"",IF($A900="","",
IF(AND(X900="",OR(Y900="",Y900=No)),"",
IF(AND(X900="",OR(Y900&lt;&gt;"",Y900&lt;&gt;No)),Incomplete,
IF(AND(X900&lt;&gt;"",Y900="")=TRUE,Incomplete,
IF(ISERROR(VLOOKUP(Y900,YesNo_CBI,1,FALSE))=TRUE,
Incomplete,Complete))))))</f>
        <v/>
      </c>
      <c r="BD900" s="10"/>
      <c r="BE900" s="10" t="str">
        <f t="shared" ref="BE900:BE963" si="450" xml:space="preserve"> CONCATENATE(A900,B900,D900)</f>
        <v/>
      </c>
      <c r="BG900" s="10" t="b">
        <f t="shared" si="423"/>
        <v>1</v>
      </c>
      <c r="BH900" s="10" t="b">
        <f t="shared" ref="BH900:BH963" si="451">AND(OR($C900="",$C900=No),OR($E900="",$E900=No),OR($G900="",$G900=No),OR($I900="",$I900=No),OR($K900="",$K900=No),OR($L900="",$L900=Reasonably_accessible),OR($O900="",$O900=No),OR($Q900="",$Q900=No),OR($S900="",$S900=No),OR($U900="",$U900=No),OR($W900="",$W900=No),OR($Y900="",$Y900=No))</f>
        <v>1</v>
      </c>
      <c r="BI900" s="10" t="b">
        <f t="shared" si="424"/>
        <v>0</v>
      </c>
      <c r="BJ900" s="10" t="b">
        <f t="shared" ref="BJ900:BJ963" si="452">OR(AND($C901&lt;&gt;"",$C901&lt;&gt;No),AND($E901&lt;&gt;"",$E901&lt;&gt;No),AND($G901&lt;&gt;"",$G901&lt;&gt;No),AND($I901&lt;&gt;"",$I901&lt;&gt;No),AND($K901&lt;&gt;"",$K901&lt;&gt;No),AND($L901&lt;&gt;"",$L901&lt;&gt;Reasonably_accessible),AND($O901&lt;&gt;"",$O901&lt;&gt;No),AND($Q901&lt;&gt;"",$Q901&lt;&gt;No),AND($S901&lt;&gt;"",$S901&lt;&gt;No),AND($U901&lt;&gt;"",$U901&lt;&gt;No),AND($W901&lt;&gt;"",$W901&lt;&gt;No),AND($Y901&lt;&gt;"",$Y901&lt;&gt;No))</f>
        <v>0</v>
      </c>
    </row>
    <row r="901" spans="1:62" x14ac:dyDescent="0.35">
      <c r="A901" s="51"/>
      <c r="B901" s="28"/>
      <c r="C901" s="28" t="s">
        <v>4</v>
      </c>
      <c r="D901" s="28"/>
      <c r="E901" s="28" t="s">
        <v>4</v>
      </c>
      <c r="F901" s="28"/>
      <c r="G901" s="51" t="s">
        <v>4</v>
      </c>
      <c r="H901" s="28"/>
      <c r="I901" s="28" t="s">
        <v>4</v>
      </c>
      <c r="J901" s="28"/>
      <c r="K901" s="28" t="s">
        <v>4</v>
      </c>
      <c r="L901" s="28" t="s">
        <v>454</v>
      </c>
      <c r="M901" s="28"/>
      <c r="N901" s="28"/>
      <c r="O901" s="28" t="s">
        <v>4</v>
      </c>
      <c r="P901" s="51"/>
      <c r="Q901" s="28" t="s">
        <v>4</v>
      </c>
      <c r="R901" s="28"/>
      <c r="S901" s="28" t="s">
        <v>4</v>
      </c>
      <c r="T901" s="28"/>
      <c r="U901" s="28" t="s">
        <v>4</v>
      </c>
      <c r="V901" s="28"/>
      <c r="W901" s="28" t="s">
        <v>4</v>
      </c>
      <c r="X901" s="28"/>
      <c r="Y901" s="28" t="s">
        <v>4</v>
      </c>
      <c r="Z901" s="10" t="str">
        <f>IF(AND('Section 8'!$L$4=No,OR($BG901=FALSE,$BH901=FALSE)),Tab_NotReq,
IF(AND($A901="",$B901="",$D901="",$F901="",$H901="",$J901="",$P901="",$X901="",$AB901="",$AC901=""),"",
IF(COUNTIF($AB901:$BC901,Incomplete)&gt;=1,Incomplete_or_multiple_errors&amp;": "&amp;INDEX($AB$2:$BC$4,1,MATCH(Incomplete,$AB901:$BC901,0)),Complete)))</f>
        <v/>
      </c>
      <c r="AA901" s="27"/>
      <c r="AB901" s="10" t="str">
        <f t="shared" si="425"/>
        <v/>
      </c>
      <c r="AC901" s="10" t="str">
        <f>IF($AC$1=No,"",
IF(OR(BG901=FALSE,BH901=FALSE),"",
IF(AND(SUMPRODUCT(--(BI901:BI$1003=TRUE))=0,SUMPRODUCT(--(BJ901:BJ$1003=TRUE))=0),"",Incomplete)))</f>
        <v/>
      </c>
      <c r="AD901" s="10" t="str">
        <f t="shared" si="426"/>
        <v/>
      </c>
      <c r="AE901" s="10"/>
      <c r="AF901" s="10" t="str" cm="1">
        <f t="array" ref="AF901">IF(AF$1=No,"",IF(ISBLANK($A901)=TRUE,"",
IF(SUMPRODUCT(--('Section 11'!$C$4:$C$337=$A901))=0,Incomplete,Complete)))</f>
        <v/>
      </c>
      <c r="AG901" s="10" t="str">
        <f t="shared" si="427"/>
        <v/>
      </c>
      <c r="AH901" s="10" t="str">
        <f t="shared" si="428"/>
        <v/>
      </c>
      <c r="AI901" s="10" t="str">
        <f t="shared" si="429"/>
        <v/>
      </c>
      <c r="AJ901" s="10" t="str">
        <f t="shared" si="430"/>
        <v/>
      </c>
      <c r="AK901" s="10" t="str">
        <f t="shared" si="431"/>
        <v/>
      </c>
      <c r="AL901" s="10" t="str">
        <f t="shared" si="432"/>
        <v/>
      </c>
      <c r="AM901" s="10" t="str">
        <f t="shared" si="433"/>
        <v/>
      </c>
      <c r="AN901" s="10" t="str">
        <f t="shared" si="434"/>
        <v/>
      </c>
      <c r="AO901" s="10" t="str">
        <f t="shared" si="435"/>
        <v/>
      </c>
      <c r="AP901" s="10" t="str">
        <f t="shared" si="436"/>
        <v/>
      </c>
      <c r="AQ901" s="10" t="str">
        <f t="shared" si="437"/>
        <v/>
      </c>
      <c r="AR901" s="10" t="str">
        <f t="shared" si="438"/>
        <v/>
      </c>
      <c r="AS901" s="10" t="str">
        <f t="shared" si="439"/>
        <v/>
      </c>
      <c r="AT901" s="10" t="str">
        <f t="shared" si="440"/>
        <v/>
      </c>
      <c r="AU901" s="10" t="str">
        <f t="shared" si="441"/>
        <v/>
      </c>
      <c r="AV901" s="10" t="str">
        <f t="shared" si="442"/>
        <v/>
      </c>
      <c r="AW901" s="10" t="str">
        <f t="shared" si="443"/>
        <v/>
      </c>
      <c r="AX901" s="10" t="str">
        <f t="shared" si="444"/>
        <v/>
      </c>
      <c r="AY901" s="10" t="str">
        <f t="shared" si="445"/>
        <v/>
      </c>
      <c r="AZ901" s="10" t="str">
        <f t="shared" si="446"/>
        <v/>
      </c>
      <c r="BA901" s="10" t="str">
        <f t="shared" si="447"/>
        <v/>
      </c>
      <c r="BB901" s="10" t="str">
        <f t="shared" si="448"/>
        <v/>
      </c>
      <c r="BC901" s="10" t="str">
        <f t="shared" si="449"/>
        <v/>
      </c>
      <c r="BD901" s="10"/>
      <c r="BE901" s="10" t="str">
        <f t="shared" si="450"/>
        <v/>
      </c>
      <c r="BG901" s="10" t="b">
        <f t="shared" ref="BG901:BG964" si="453">AND($A901="",$B901="",$F901="",$D901="",$H901="",$J901="",$M901="",$N901="",$P901="",$R901="",$T901="",$V901="",$X901="")</f>
        <v>1</v>
      </c>
      <c r="BH901" s="10" t="b">
        <f t="shared" si="451"/>
        <v>1</v>
      </c>
      <c r="BI901" s="10" t="b">
        <f t="shared" ref="BI901:BI964" si="454">OR($A902&lt;&gt;"",$B902&lt;&gt;"",$D902&lt;&gt;"",$F902&lt;&gt;"",$H902&lt;&gt;"",$J902&lt;&gt;"",$M902&lt;&gt;"",$N902&lt;&gt;"",$P902&lt;&gt;"",$R902&lt;&gt;"",$T902&lt;&gt;"",$V902&lt;&gt;"",$X902&lt;&gt;"")</f>
        <v>0</v>
      </c>
      <c r="BJ901" s="10" t="b">
        <f t="shared" si="452"/>
        <v>0</v>
      </c>
    </row>
    <row r="902" spans="1:62" x14ac:dyDescent="0.35">
      <c r="A902" s="51"/>
      <c r="B902" s="28"/>
      <c r="C902" s="28" t="s">
        <v>4</v>
      </c>
      <c r="D902" s="28"/>
      <c r="E902" s="28" t="s">
        <v>4</v>
      </c>
      <c r="F902" s="28"/>
      <c r="G902" s="51" t="s">
        <v>4</v>
      </c>
      <c r="H902" s="28"/>
      <c r="I902" s="28" t="s">
        <v>4</v>
      </c>
      <c r="J902" s="28"/>
      <c r="K902" s="28" t="s">
        <v>4</v>
      </c>
      <c r="L902" s="28" t="s">
        <v>454</v>
      </c>
      <c r="M902" s="28"/>
      <c r="N902" s="28"/>
      <c r="O902" s="28" t="s">
        <v>4</v>
      </c>
      <c r="P902" s="51"/>
      <c r="Q902" s="28" t="s">
        <v>4</v>
      </c>
      <c r="R902" s="28"/>
      <c r="S902" s="28" t="s">
        <v>4</v>
      </c>
      <c r="T902" s="28"/>
      <c r="U902" s="28" t="s">
        <v>4</v>
      </c>
      <c r="V902" s="28"/>
      <c r="W902" s="28" t="s">
        <v>4</v>
      </c>
      <c r="X902" s="28"/>
      <c r="Y902" s="28" t="s">
        <v>4</v>
      </c>
      <c r="Z902" s="10" t="str">
        <f>IF(AND('Section 8'!$L$4=No,OR($BG902=FALSE,$BH902=FALSE)),Tab_NotReq,
IF(AND($A902="",$B902="",$D902="",$F902="",$H902="",$J902="",$P902="",$X902="",$AB902="",$AC902=""),"",
IF(COUNTIF($AB902:$BC902,Incomplete)&gt;=1,Incomplete_or_multiple_errors&amp;": "&amp;INDEX($AB$2:$BC$4,1,MATCH(Incomplete,$AB902:$BC902,0)),Complete)))</f>
        <v/>
      </c>
      <c r="AA902" s="27"/>
      <c r="AB902" s="10" t="str">
        <f t="shared" si="425"/>
        <v/>
      </c>
      <c r="AC902" s="10" t="str">
        <f>IF($AC$1=No,"",
IF(OR(BG902=FALSE,BH902=FALSE),"",
IF(AND(SUMPRODUCT(--(BI902:BI$1003=TRUE))=0,SUMPRODUCT(--(BJ902:BJ$1003=TRUE))=0),"",Incomplete)))</f>
        <v/>
      </c>
      <c r="AD902" s="10" t="str">
        <f t="shared" si="426"/>
        <v/>
      </c>
      <c r="AE902" s="10"/>
      <c r="AF902" s="10" t="str" cm="1">
        <f t="array" ref="AF902">IF(AF$1=No,"",IF(ISBLANK($A902)=TRUE,"",
IF(SUMPRODUCT(--('Section 11'!$C$4:$C$337=$A902))=0,Incomplete,Complete)))</f>
        <v/>
      </c>
      <c r="AG902" s="10" t="str">
        <f t="shared" si="427"/>
        <v/>
      </c>
      <c r="AH902" s="10" t="str">
        <f t="shared" si="428"/>
        <v/>
      </c>
      <c r="AI902" s="10" t="str">
        <f t="shared" si="429"/>
        <v/>
      </c>
      <c r="AJ902" s="10" t="str">
        <f t="shared" si="430"/>
        <v/>
      </c>
      <c r="AK902" s="10" t="str">
        <f t="shared" si="431"/>
        <v/>
      </c>
      <c r="AL902" s="10" t="str">
        <f t="shared" si="432"/>
        <v/>
      </c>
      <c r="AM902" s="10" t="str">
        <f t="shared" si="433"/>
        <v/>
      </c>
      <c r="AN902" s="10" t="str">
        <f t="shared" si="434"/>
        <v/>
      </c>
      <c r="AO902" s="10" t="str">
        <f t="shared" si="435"/>
        <v/>
      </c>
      <c r="AP902" s="10" t="str">
        <f t="shared" si="436"/>
        <v/>
      </c>
      <c r="AQ902" s="10" t="str">
        <f t="shared" si="437"/>
        <v/>
      </c>
      <c r="AR902" s="10" t="str">
        <f t="shared" si="438"/>
        <v/>
      </c>
      <c r="AS902" s="10" t="str">
        <f t="shared" si="439"/>
        <v/>
      </c>
      <c r="AT902" s="10" t="str">
        <f t="shared" si="440"/>
        <v/>
      </c>
      <c r="AU902" s="10" t="str">
        <f t="shared" si="441"/>
        <v/>
      </c>
      <c r="AV902" s="10" t="str">
        <f t="shared" si="442"/>
        <v/>
      </c>
      <c r="AW902" s="10" t="str">
        <f t="shared" si="443"/>
        <v/>
      </c>
      <c r="AX902" s="10" t="str">
        <f t="shared" si="444"/>
        <v/>
      </c>
      <c r="AY902" s="10" t="str">
        <f t="shared" si="445"/>
        <v/>
      </c>
      <c r="AZ902" s="10" t="str">
        <f t="shared" si="446"/>
        <v/>
      </c>
      <c r="BA902" s="10" t="str">
        <f t="shared" si="447"/>
        <v/>
      </c>
      <c r="BB902" s="10" t="str">
        <f t="shared" si="448"/>
        <v/>
      </c>
      <c r="BC902" s="10" t="str">
        <f t="shared" si="449"/>
        <v/>
      </c>
      <c r="BD902" s="10"/>
      <c r="BE902" s="10" t="str">
        <f t="shared" si="450"/>
        <v/>
      </c>
      <c r="BG902" s="10" t="b">
        <f t="shared" si="453"/>
        <v>1</v>
      </c>
      <c r="BH902" s="10" t="b">
        <f t="shared" si="451"/>
        <v>1</v>
      </c>
      <c r="BI902" s="10" t="b">
        <f t="shared" si="454"/>
        <v>0</v>
      </c>
      <c r="BJ902" s="10" t="b">
        <f t="shared" si="452"/>
        <v>0</v>
      </c>
    </row>
    <row r="903" spans="1:62" x14ac:dyDescent="0.35">
      <c r="A903" s="51"/>
      <c r="B903" s="28"/>
      <c r="C903" s="28" t="s">
        <v>4</v>
      </c>
      <c r="D903" s="28"/>
      <c r="E903" s="28" t="s">
        <v>4</v>
      </c>
      <c r="F903" s="28"/>
      <c r="G903" s="51" t="s">
        <v>4</v>
      </c>
      <c r="H903" s="28"/>
      <c r="I903" s="28" t="s">
        <v>4</v>
      </c>
      <c r="J903" s="28"/>
      <c r="K903" s="28" t="s">
        <v>4</v>
      </c>
      <c r="L903" s="28" t="s">
        <v>454</v>
      </c>
      <c r="M903" s="28"/>
      <c r="N903" s="28"/>
      <c r="O903" s="28" t="s">
        <v>4</v>
      </c>
      <c r="P903" s="51"/>
      <c r="Q903" s="28" t="s">
        <v>4</v>
      </c>
      <c r="R903" s="28"/>
      <c r="S903" s="28" t="s">
        <v>4</v>
      </c>
      <c r="T903" s="28"/>
      <c r="U903" s="28" t="s">
        <v>4</v>
      </c>
      <c r="V903" s="28"/>
      <c r="W903" s="28" t="s">
        <v>4</v>
      </c>
      <c r="X903" s="28"/>
      <c r="Y903" s="28" t="s">
        <v>4</v>
      </c>
      <c r="Z903" s="10" t="str">
        <f>IF(AND('Section 8'!$L$4=No,OR($BG903=FALSE,$BH903=FALSE)),Tab_NotReq,
IF(AND($A903="",$B903="",$D903="",$F903="",$H903="",$J903="",$P903="",$X903="",$AB903="",$AC903=""),"",
IF(COUNTIF($AB903:$BC903,Incomplete)&gt;=1,Incomplete_or_multiple_errors&amp;": "&amp;INDEX($AB$2:$BC$4,1,MATCH(Incomplete,$AB903:$BC903,0)),Complete)))</f>
        <v/>
      </c>
      <c r="AA903" s="27"/>
      <c r="AB903" s="10" t="str">
        <f t="shared" si="425"/>
        <v/>
      </c>
      <c r="AC903" s="10" t="str">
        <f>IF($AC$1=No,"",
IF(OR(BG903=FALSE,BH903=FALSE),"",
IF(AND(SUMPRODUCT(--(BI903:BI$1003=TRUE))=0,SUMPRODUCT(--(BJ903:BJ$1003=TRUE))=0),"",Incomplete)))</f>
        <v/>
      </c>
      <c r="AD903" s="10" t="str">
        <f t="shared" si="426"/>
        <v/>
      </c>
      <c r="AE903" s="10"/>
      <c r="AF903" s="10" t="str" cm="1">
        <f t="array" ref="AF903">IF(AF$1=No,"",IF(ISBLANK($A903)=TRUE,"",
IF(SUMPRODUCT(--('Section 11'!$C$4:$C$337=$A903))=0,Incomplete,Complete)))</f>
        <v/>
      </c>
      <c r="AG903" s="10" t="str">
        <f t="shared" si="427"/>
        <v/>
      </c>
      <c r="AH903" s="10" t="str">
        <f t="shared" si="428"/>
        <v/>
      </c>
      <c r="AI903" s="10" t="str">
        <f t="shared" si="429"/>
        <v/>
      </c>
      <c r="AJ903" s="10" t="str">
        <f t="shared" si="430"/>
        <v/>
      </c>
      <c r="AK903" s="10" t="str">
        <f t="shared" si="431"/>
        <v/>
      </c>
      <c r="AL903" s="10" t="str">
        <f t="shared" si="432"/>
        <v/>
      </c>
      <c r="AM903" s="10" t="str">
        <f t="shared" si="433"/>
        <v/>
      </c>
      <c r="AN903" s="10" t="str">
        <f t="shared" si="434"/>
        <v/>
      </c>
      <c r="AO903" s="10" t="str">
        <f t="shared" si="435"/>
        <v/>
      </c>
      <c r="AP903" s="10" t="str">
        <f t="shared" si="436"/>
        <v/>
      </c>
      <c r="AQ903" s="10" t="str">
        <f t="shared" si="437"/>
        <v/>
      </c>
      <c r="AR903" s="10" t="str">
        <f t="shared" si="438"/>
        <v/>
      </c>
      <c r="AS903" s="10" t="str">
        <f t="shared" si="439"/>
        <v/>
      </c>
      <c r="AT903" s="10" t="str">
        <f t="shared" si="440"/>
        <v/>
      </c>
      <c r="AU903" s="10" t="str">
        <f t="shared" si="441"/>
        <v/>
      </c>
      <c r="AV903" s="10" t="str">
        <f t="shared" si="442"/>
        <v/>
      </c>
      <c r="AW903" s="10" t="str">
        <f t="shared" si="443"/>
        <v/>
      </c>
      <c r="AX903" s="10" t="str">
        <f t="shared" si="444"/>
        <v/>
      </c>
      <c r="AY903" s="10" t="str">
        <f t="shared" si="445"/>
        <v/>
      </c>
      <c r="AZ903" s="10" t="str">
        <f t="shared" si="446"/>
        <v/>
      </c>
      <c r="BA903" s="10" t="str">
        <f t="shared" si="447"/>
        <v/>
      </c>
      <c r="BB903" s="10" t="str">
        <f t="shared" si="448"/>
        <v/>
      </c>
      <c r="BC903" s="10" t="str">
        <f t="shared" si="449"/>
        <v/>
      </c>
      <c r="BD903" s="10"/>
      <c r="BE903" s="10" t="str">
        <f t="shared" si="450"/>
        <v/>
      </c>
      <c r="BG903" s="10" t="b">
        <f t="shared" si="453"/>
        <v>1</v>
      </c>
      <c r="BH903" s="10" t="b">
        <f t="shared" si="451"/>
        <v>1</v>
      </c>
      <c r="BI903" s="10" t="b">
        <f t="shared" si="454"/>
        <v>0</v>
      </c>
      <c r="BJ903" s="10" t="b">
        <f t="shared" si="452"/>
        <v>0</v>
      </c>
    </row>
    <row r="904" spans="1:62" x14ac:dyDescent="0.35">
      <c r="A904" s="51"/>
      <c r="B904" s="28"/>
      <c r="C904" s="28" t="s">
        <v>4</v>
      </c>
      <c r="D904" s="28"/>
      <c r="E904" s="28" t="s">
        <v>4</v>
      </c>
      <c r="F904" s="28"/>
      <c r="G904" s="51" t="s">
        <v>4</v>
      </c>
      <c r="H904" s="28"/>
      <c r="I904" s="28" t="s">
        <v>4</v>
      </c>
      <c r="J904" s="28"/>
      <c r="K904" s="28" t="s">
        <v>4</v>
      </c>
      <c r="L904" s="28" t="s">
        <v>454</v>
      </c>
      <c r="M904" s="28"/>
      <c r="N904" s="28"/>
      <c r="O904" s="28" t="s">
        <v>4</v>
      </c>
      <c r="P904" s="51"/>
      <c r="Q904" s="28" t="s">
        <v>4</v>
      </c>
      <c r="R904" s="28"/>
      <c r="S904" s="28" t="s">
        <v>4</v>
      </c>
      <c r="T904" s="28"/>
      <c r="U904" s="28" t="s">
        <v>4</v>
      </c>
      <c r="V904" s="28"/>
      <c r="W904" s="28" t="s">
        <v>4</v>
      </c>
      <c r="X904" s="28"/>
      <c r="Y904" s="28" t="s">
        <v>4</v>
      </c>
      <c r="Z904" s="10" t="str">
        <f>IF(AND('Section 8'!$L$4=No,OR($BG904=FALSE,$BH904=FALSE)),Tab_NotReq,
IF(AND($A904="",$B904="",$D904="",$F904="",$H904="",$J904="",$P904="",$X904="",$AB904="",$AC904=""),"",
IF(COUNTIF($AB904:$BC904,Incomplete)&gt;=1,Incomplete_or_multiple_errors&amp;": "&amp;INDEX($AB$2:$BC$4,1,MATCH(Incomplete,$AB904:$BC904,0)),Complete)))</f>
        <v/>
      </c>
      <c r="AA904" s="27"/>
      <c r="AB904" s="10" t="str">
        <f t="shared" si="425"/>
        <v/>
      </c>
      <c r="AC904" s="10" t="str">
        <f>IF($AC$1=No,"",
IF(OR(BG904=FALSE,BH904=FALSE),"",
IF(AND(SUMPRODUCT(--(BI904:BI$1003=TRUE))=0,SUMPRODUCT(--(BJ904:BJ$1003=TRUE))=0),"",Incomplete)))</f>
        <v/>
      </c>
      <c r="AD904" s="10" t="str">
        <f t="shared" si="426"/>
        <v/>
      </c>
      <c r="AE904" s="10"/>
      <c r="AF904" s="10" t="str" cm="1">
        <f t="array" ref="AF904">IF(AF$1=No,"",IF(ISBLANK($A904)=TRUE,"",
IF(SUMPRODUCT(--('Section 11'!$C$4:$C$337=$A904))=0,Incomplete,Complete)))</f>
        <v/>
      </c>
      <c r="AG904" s="10" t="str">
        <f t="shared" si="427"/>
        <v/>
      </c>
      <c r="AH904" s="10" t="str">
        <f t="shared" si="428"/>
        <v/>
      </c>
      <c r="AI904" s="10" t="str">
        <f t="shared" si="429"/>
        <v/>
      </c>
      <c r="AJ904" s="10" t="str">
        <f t="shared" si="430"/>
        <v/>
      </c>
      <c r="AK904" s="10" t="str">
        <f t="shared" si="431"/>
        <v/>
      </c>
      <c r="AL904" s="10" t="str">
        <f t="shared" si="432"/>
        <v/>
      </c>
      <c r="AM904" s="10" t="str">
        <f t="shared" si="433"/>
        <v/>
      </c>
      <c r="AN904" s="10" t="str">
        <f t="shared" si="434"/>
        <v/>
      </c>
      <c r="AO904" s="10" t="str">
        <f t="shared" si="435"/>
        <v/>
      </c>
      <c r="AP904" s="10" t="str">
        <f t="shared" si="436"/>
        <v/>
      </c>
      <c r="AQ904" s="10" t="str">
        <f t="shared" si="437"/>
        <v/>
      </c>
      <c r="AR904" s="10" t="str">
        <f t="shared" si="438"/>
        <v/>
      </c>
      <c r="AS904" s="10" t="str">
        <f t="shared" si="439"/>
        <v/>
      </c>
      <c r="AT904" s="10" t="str">
        <f t="shared" si="440"/>
        <v/>
      </c>
      <c r="AU904" s="10" t="str">
        <f t="shared" si="441"/>
        <v/>
      </c>
      <c r="AV904" s="10" t="str">
        <f t="shared" si="442"/>
        <v/>
      </c>
      <c r="AW904" s="10" t="str">
        <f t="shared" si="443"/>
        <v/>
      </c>
      <c r="AX904" s="10" t="str">
        <f t="shared" si="444"/>
        <v/>
      </c>
      <c r="AY904" s="10" t="str">
        <f t="shared" si="445"/>
        <v/>
      </c>
      <c r="AZ904" s="10" t="str">
        <f t="shared" si="446"/>
        <v/>
      </c>
      <c r="BA904" s="10" t="str">
        <f t="shared" si="447"/>
        <v/>
      </c>
      <c r="BB904" s="10" t="str">
        <f t="shared" si="448"/>
        <v/>
      </c>
      <c r="BC904" s="10" t="str">
        <f t="shared" si="449"/>
        <v/>
      </c>
      <c r="BD904" s="10"/>
      <c r="BE904" s="10" t="str">
        <f t="shared" si="450"/>
        <v/>
      </c>
      <c r="BG904" s="10" t="b">
        <f t="shared" si="453"/>
        <v>1</v>
      </c>
      <c r="BH904" s="10" t="b">
        <f t="shared" si="451"/>
        <v>1</v>
      </c>
      <c r="BI904" s="10" t="b">
        <f t="shared" si="454"/>
        <v>0</v>
      </c>
      <c r="BJ904" s="10" t="b">
        <f t="shared" si="452"/>
        <v>0</v>
      </c>
    </row>
    <row r="905" spans="1:62" x14ac:dyDescent="0.35">
      <c r="A905" s="51"/>
      <c r="B905" s="28"/>
      <c r="C905" s="28" t="s">
        <v>4</v>
      </c>
      <c r="D905" s="28"/>
      <c r="E905" s="28" t="s">
        <v>4</v>
      </c>
      <c r="F905" s="28"/>
      <c r="G905" s="51" t="s">
        <v>4</v>
      </c>
      <c r="H905" s="28"/>
      <c r="I905" s="28" t="s">
        <v>4</v>
      </c>
      <c r="J905" s="28"/>
      <c r="K905" s="28" t="s">
        <v>4</v>
      </c>
      <c r="L905" s="28" t="s">
        <v>454</v>
      </c>
      <c r="M905" s="28"/>
      <c r="N905" s="28"/>
      <c r="O905" s="28" t="s">
        <v>4</v>
      </c>
      <c r="P905" s="51"/>
      <c r="Q905" s="28" t="s">
        <v>4</v>
      </c>
      <c r="R905" s="28"/>
      <c r="S905" s="28" t="s">
        <v>4</v>
      </c>
      <c r="T905" s="28"/>
      <c r="U905" s="28" t="s">
        <v>4</v>
      </c>
      <c r="V905" s="28"/>
      <c r="W905" s="28" t="s">
        <v>4</v>
      </c>
      <c r="X905" s="28"/>
      <c r="Y905" s="28" t="s">
        <v>4</v>
      </c>
      <c r="Z905" s="10" t="str">
        <f>IF(AND('Section 8'!$L$4=No,OR($BG905=FALSE,$BH905=FALSE)),Tab_NotReq,
IF(AND($A905="",$B905="",$D905="",$F905="",$H905="",$J905="",$P905="",$X905="",$AB905="",$AC905=""),"",
IF(COUNTIF($AB905:$BC905,Incomplete)&gt;=1,Incomplete_or_multiple_errors&amp;": "&amp;INDEX($AB$2:$BC$4,1,MATCH(Incomplete,$AB905:$BC905,0)),Complete)))</f>
        <v/>
      </c>
      <c r="AA905" s="27"/>
      <c r="AB905" s="10" t="str">
        <f t="shared" si="425"/>
        <v/>
      </c>
      <c r="AC905" s="10" t="str">
        <f>IF($AC$1=No,"",
IF(OR(BG905=FALSE,BH905=FALSE),"",
IF(AND(SUMPRODUCT(--(BI905:BI$1003=TRUE))=0,SUMPRODUCT(--(BJ905:BJ$1003=TRUE))=0),"",Incomplete)))</f>
        <v/>
      </c>
      <c r="AD905" s="10" t="str">
        <f t="shared" si="426"/>
        <v/>
      </c>
      <c r="AE905" s="10"/>
      <c r="AF905" s="10" t="str" cm="1">
        <f t="array" ref="AF905">IF(AF$1=No,"",IF(ISBLANK($A905)=TRUE,"",
IF(SUMPRODUCT(--('Section 11'!$C$4:$C$337=$A905))=0,Incomplete,Complete)))</f>
        <v/>
      </c>
      <c r="AG905" s="10" t="str">
        <f t="shared" si="427"/>
        <v/>
      </c>
      <c r="AH905" s="10" t="str">
        <f t="shared" si="428"/>
        <v/>
      </c>
      <c r="AI905" s="10" t="str">
        <f t="shared" si="429"/>
        <v/>
      </c>
      <c r="AJ905" s="10" t="str">
        <f t="shared" si="430"/>
        <v/>
      </c>
      <c r="AK905" s="10" t="str">
        <f t="shared" si="431"/>
        <v/>
      </c>
      <c r="AL905" s="10" t="str">
        <f t="shared" si="432"/>
        <v/>
      </c>
      <c r="AM905" s="10" t="str">
        <f t="shared" si="433"/>
        <v/>
      </c>
      <c r="AN905" s="10" t="str">
        <f t="shared" si="434"/>
        <v/>
      </c>
      <c r="AO905" s="10" t="str">
        <f t="shared" si="435"/>
        <v/>
      </c>
      <c r="AP905" s="10" t="str">
        <f t="shared" si="436"/>
        <v/>
      </c>
      <c r="AQ905" s="10" t="str">
        <f t="shared" si="437"/>
        <v/>
      </c>
      <c r="AR905" s="10" t="str">
        <f t="shared" si="438"/>
        <v/>
      </c>
      <c r="AS905" s="10" t="str">
        <f t="shared" si="439"/>
        <v/>
      </c>
      <c r="AT905" s="10" t="str">
        <f t="shared" si="440"/>
        <v/>
      </c>
      <c r="AU905" s="10" t="str">
        <f t="shared" si="441"/>
        <v/>
      </c>
      <c r="AV905" s="10" t="str">
        <f t="shared" si="442"/>
        <v/>
      </c>
      <c r="AW905" s="10" t="str">
        <f t="shared" si="443"/>
        <v/>
      </c>
      <c r="AX905" s="10" t="str">
        <f t="shared" si="444"/>
        <v/>
      </c>
      <c r="AY905" s="10" t="str">
        <f t="shared" si="445"/>
        <v/>
      </c>
      <c r="AZ905" s="10" t="str">
        <f t="shared" si="446"/>
        <v/>
      </c>
      <c r="BA905" s="10" t="str">
        <f t="shared" si="447"/>
        <v/>
      </c>
      <c r="BB905" s="10" t="str">
        <f t="shared" si="448"/>
        <v/>
      </c>
      <c r="BC905" s="10" t="str">
        <f t="shared" si="449"/>
        <v/>
      </c>
      <c r="BD905" s="10"/>
      <c r="BE905" s="10" t="str">
        <f t="shared" si="450"/>
        <v/>
      </c>
      <c r="BG905" s="10" t="b">
        <f t="shared" si="453"/>
        <v>1</v>
      </c>
      <c r="BH905" s="10" t="b">
        <f t="shared" si="451"/>
        <v>1</v>
      </c>
      <c r="BI905" s="10" t="b">
        <f t="shared" si="454"/>
        <v>0</v>
      </c>
      <c r="BJ905" s="10" t="b">
        <f t="shared" si="452"/>
        <v>0</v>
      </c>
    </row>
    <row r="906" spans="1:62" x14ac:dyDescent="0.35">
      <c r="A906" s="51"/>
      <c r="B906" s="28"/>
      <c r="C906" s="28" t="s">
        <v>4</v>
      </c>
      <c r="D906" s="28"/>
      <c r="E906" s="28" t="s">
        <v>4</v>
      </c>
      <c r="F906" s="28"/>
      <c r="G906" s="51" t="s">
        <v>4</v>
      </c>
      <c r="H906" s="28"/>
      <c r="I906" s="28" t="s">
        <v>4</v>
      </c>
      <c r="J906" s="28"/>
      <c r="K906" s="28" t="s">
        <v>4</v>
      </c>
      <c r="L906" s="28" t="s">
        <v>454</v>
      </c>
      <c r="M906" s="28"/>
      <c r="N906" s="28"/>
      <c r="O906" s="28" t="s">
        <v>4</v>
      </c>
      <c r="P906" s="51"/>
      <c r="Q906" s="28" t="s">
        <v>4</v>
      </c>
      <c r="R906" s="28"/>
      <c r="S906" s="28" t="s">
        <v>4</v>
      </c>
      <c r="T906" s="28"/>
      <c r="U906" s="28" t="s">
        <v>4</v>
      </c>
      <c r="V906" s="28"/>
      <c r="W906" s="28" t="s">
        <v>4</v>
      </c>
      <c r="X906" s="28"/>
      <c r="Y906" s="28" t="s">
        <v>4</v>
      </c>
      <c r="Z906" s="10" t="str">
        <f>IF(AND('Section 8'!$L$4=No,OR($BG906=FALSE,$BH906=FALSE)),Tab_NotReq,
IF(AND($A906="",$B906="",$D906="",$F906="",$H906="",$J906="",$P906="",$X906="",$AB906="",$AC906=""),"",
IF(COUNTIF($AB906:$BC906,Incomplete)&gt;=1,Incomplete_or_multiple_errors&amp;": "&amp;INDEX($AB$2:$BC$4,1,MATCH(Incomplete,$AB906:$BC906,0)),Complete)))</f>
        <v/>
      </c>
      <c r="AA906" s="27"/>
      <c r="AB906" s="10" t="str">
        <f t="shared" si="425"/>
        <v/>
      </c>
      <c r="AC906" s="10" t="str">
        <f>IF($AC$1=No,"",
IF(OR(BG906=FALSE,BH906=FALSE),"",
IF(AND(SUMPRODUCT(--(BI906:BI$1003=TRUE))=0,SUMPRODUCT(--(BJ906:BJ$1003=TRUE))=0),"",Incomplete)))</f>
        <v/>
      </c>
      <c r="AD906" s="10" t="str">
        <f t="shared" si="426"/>
        <v/>
      </c>
      <c r="AE906" s="10"/>
      <c r="AF906" s="10" t="str" cm="1">
        <f t="array" ref="AF906">IF(AF$1=No,"",IF(ISBLANK($A906)=TRUE,"",
IF(SUMPRODUCT(--('Section 11'!$C$4:$C$337=$A906))=0,Incomplete,Complete)))</f>
        <v/>
      </c>
      <c r="AG906" s="10" t="str">
        <f t="shared" si="427"/>
        <v/>
      </c>
      <c r="AH906" s="10" t="str">
        <f t="shared" si="428"/>
        <v/>
      </c>
      <c r="AI906" s="10" t="str">
        <f t="shared" si="429"/>
        <v/>
      </c>
      <c r="AJ906" s="10" t="str">
        <f t="shared" si="430"/>
        <v/>
      </c>
      <c r="AK906" s="10" t="str">
        <f t="shared" si="431"/>
        <v/>
      </c>
      <c r="AL906" s="10" t="str">
        <f t="shared" si="432"/>
        <v/>
      </c>
      <c r="AM906" s="10" t="str">
        <f t="shared" si="433"/>
        <v/>
      </c>
      <c r="AN906" s="10" t="str">
        <f t="shared" si="434"/>
        <v/>
      </c>
      <c r="AO906" s="10" t="str">
        <f t="shared" si="435"/>
        <v/>
      </c>
      <c r="AP906" s="10" t="str">
        <f t="shared" si="436"/>
        <v/>
      </c>
      <c r="AQ906" s="10" t="str">
        <f t="shared" si="437"/>
        <v/>
      </c>
      <c r="AR906" s="10" t="str">
        <f t="shared" si="438"/>
        <v/>
      </c>
      <c r="AS906" s="10" t="str">
        <f t="shared" si="439"/>
        <v/>
      </c>
      <c r="AT906" s="10" t="str">
        <f t="shared" si="440"/>
        <v/>
      </c>
      <c r="AU906" s="10" t="str">
        <f t="shared" si="441"/>
        <v/>
      </c>
      <c r="AV906" s="10" t="str">
        <f t="shared" si="442"/>
        <v/>
      </c>
      <c r="AW906" s="10" t="str">
        <f t="shared" si="443"/>
        <v/>
      </c>
      <c r="AX906" s="10" t="str">
        <f t="shared" si="444"/>
        <v/>
      </c>
      <c r="AY906" s="10" t="str">
        <f t="shared" si="445"/>
        <v/>
      </c>
      <c r="AZ906" s="10" t="str">
        <f t="shared" si="446"/>
        <v/>
      </c>
      <c r="BA906" s="10" t="str">
        <f t="shared" si="447"/>
        <v/>
      </c>
      <c r="BB906" s="10" t="str">
        <f t="shared" si="448"/>
        <v/>
      </c>
      <c r="BC906" s="10" t="str">
        <f t="shared" si="449"/>
        <v/>
      </c>
      <c r="BD906" s="10"/>
      <c r="BE906" s="10" t="str">
        <f t="shared" si="450"/>
        <v/>
      </c>
      <c r="BG906" s="10" t="b">
        <f t="shared" si="453"/>
        <v>1</v>
      </c>
      <c r="BH906" s="10" t="b">
        <f t="shared" si="451"/>
        <v>1</v>
      </c>
      <c r="BI906" s="10" t="b">
        <f t="shared" si="454"/>
        <v>0</v>
      </c>
      <c r="BJ906" s="10" t="b">
        <f t="shared" si="452"/>
        <v>0</v>
      </c>
    </row>
    <row r="907" spans="1:62" x14ac:dyDescent="0.35">
      <c r="A907" s="51"/>
      <c r="B907" s="28"/>
      <c r="C907" s="28" t="s">
        <v>4</v>
      </c>
      <c r="D907" s="28"/>
      <c r="E907" s="28" t="s">
        <v>4</v>
      </c>
      <c r="F907" s="28"/>
      <c r="G907" s="51" t="s">
        <v>4</v>
      </c>
      <c r="H907" s="28"/>
      <c r="I907" s="28" t="s">
        <v>4</v>
      </c>
      <c r="J907" s="28"/>
      <c r="K907" s="28" t="s">
        <v>4</v>
      </c>
      <c r="L907" s="28" t="s">
        <v>454</v>
      </c>
      <c r="M907" s="28"/>
      <c r="N907" s="28"/>
      <c r="O907" s="28" t="s">
        <v>4</v>
      </c>
      <c r="P907" s="51"/>
      <c r="Q907" s="28" t="s">
        <v>4</v>
      </c>
      <c r="R907" s="28"/>
      <c r="S907" s="28" t="s">
        <v>4</v>
      </c>
      <c r="T907" s="28"/>
      <c r="U907" s="28" t="s">
        <v>4</v>
      </c>
      <c r="V907" s="28"/>
      <c r="W907" s="28" t="s">
        <v>4</v>
      </c>
      <c r="X907" s="28"/>
      <c r="Y907" s="28" t="s">
        <v>4</v>
      </c>
      <c r="Z907" s="10" t="str">
        <f>IF(AND('Section 8'!$L$4=No,OR($BG907=FALSE,$BH907=FALSE)),Tab_NotReq,
IF(AND($A907="",$B907="",$D907="",$F907="",$H907="",$J907="",$P907="",$X907="",$AB907="",$AC907=""),"",
IF(COUNTIF($AB907:$BC907,Incomplete)&gt;=1,Incomplete_or_multiple_errors&amp;": "&amp;INDEX($AB$2:$BC$4,1,MATCH(Incomplete,$AB907:$BC907,0)),Complete)))</f>
        <v/>
      </c>
      <c r="AA907" s="27"/>
      <c r="AB907" s="10" t="str">
        <f t="shared" si="425"/>
        <v/>
      </c>
      <c r="AC907" s="10" t="str">
        <f>IF($AC$1=No,"",
IF(OR(BG907=FALSE,BH907=FALSE),"",
IF(AND(SUMPRODUCT(--(BI907:BI$1003=TRUE))=0,SUMPRODUCT(--(BJ907:BJ$1003=TRUE))=0),"",Incomplete)))</f>
        <v/>
      </c>
      <c r="AD907" s="10" t="str">
        <f t="shared" si="426"/>
        <v/>
      </c>
      <c r="AE907" s="10"/>
      <c r="AF907" s="10" t="str" cm="1">
        <f t="array" ref="AF907">IF(AF$1=No,"",IF(ISBLANK($A907)=TRUE,"",
IF(SUMPRODUCT(--('Section 11'!$C$4:$C$337=$A907))=0,Incomplete,Complete)))</f>
        <v/>
      </c>
      <c r="AG907" s="10" t="str">
        <f t="shared" si="427"/>
        <v/>
      </c>
      <c r="AH907" s="10" t="str">
        <f t="shared" si="428"/>
        <v/>
      </c>
      <c r="AI907" s="10" t="str">
        <f t="shared" si="429"/>
        <v/>
      </c>
      <c r="AJ907" s="10" t="str">
        <f t="shared" si="430"/>
        <v/>
      </c>
      <c r="AK907" s="10" t="str">
        <f t="shared" si="431"/>
        <v/>
      </c>
      <c r="AL907" s="10" t="str">
        <f t="shared" si="432"/>
        <v/>
      </c>
      <c r="AM907" s="10" t="str">
        <f t="shared" si="433"/>
        <v/>
      </c>
      <c r="AN907" s="10" t="str">
        <f t="shared" si="434"/>
        <v/>
      </c>
      <c r="AO907" s="10" t="str">
        <f t="shared" si="435"/>
        <v/>
      </c>
      <c r="AP907" s="10" t="str">
        <f t="shared" si="436"/>
        <v/>
      </c>
      <c r="AQ907" s="10" t="str">
        <f t="shared" si="437"/>
        <v/>
      </c>
      <c r="AR907" s="10" t="str">
        <f t="shared" si="438"/>
        <v/>
      </c>
      <c r="AS907" s="10" t="str">
        <f t="shared" si="439"/>
        <v/>
      </c>
      <c r="AT907" s="10" t="str">
        <f t="shared" si="440"/>
        <v/>
      </c>
      <c r="AU907" s="10" t="str">
        <f t="shared" si="441"/>
        <v/>
      </c>
      <c r="AV907" s="10" t="str">
        <f t="shared" si="442"/>
        <v/>
      </c>
      <c r="AW907" s="10" t="str">
        <f t="shared" si="443"/>
        <v/>
      </c>
      <c r="AX907" s="10" t="str">
        <f t="shared" si="444"/>
        <v/>
      </c>
      <c r="AY907" s="10" t="str">
        <f t="shared" si="445"/>
        <v/>
      </c>
      <c r="AZ907" s="10" t="str">
        <f t="shared" si="446"/>
        <v/>
      </c>
      <c r="BA907" s="10" t="str">
        <f t="shared" si="447"/>
        <v/>
      </c>
      <c r="BB907" s="10" t="str">
        <f t="shared" si="448"/>
        <v/>
      </c>
      <c r="BC907" s="10" t="str">
        <f t="shared" si="449"/>
        <v/>
      </c>
      <c r="BD907" s="10"/>
      <c r="BE907" s="10" t="str">
        <f t="shared" si="450"/>
        <v/>
      </c>
      <c r="BG907" s="10" t="b">
        <f t="shared" si="453"/>
        <v>1</v>
      </c>
      <c r="BH907" s="10" t="b">
        <f t="shared" si="451"/>
        <v>1</v>
      </c>
      <c r="BI907" s="10" t="b">
        <f t="shared" si="454"/>
        <v>0</v>
      </c>
      <c r="BJ907" s="10" t="b">
        <f t="shared" si="452"/>
        <v>0</v>
      </c>
    </row>
    <row r="908" spans="1:62" x14ac:dyDescent="0.35">
      <c r="A908" s="51"/>
      <c r="B908" s="28"/>
      <c r="C908" s="28" t="s">
        <v>4</v>
      </c>
      <c r="D908" s="28"/>
      <c r="E908" s="28" t="s">
        <v>4</v>
      </c>
      <c r="F908" s="28"/>
      <c r="G908" s="51" t="s">
        <v>4</v>
      </c>
      <c r="H908" s="28"/>
      <c r="I908" s="28" t="s">
        <v>4</v>
      </c>
      <c r="J908" s="28"/>
      <c r="K908" s="28" t="s">
        <v>4</v>
      </c>
      <c r="L908" s="28" t="s">
        <v>454</v>
      </c>
      <c r="M908" s="28"/>
      <c r="N908" s="28"/>
      <c r="O908" s="28" t="s">
        <v>4</v>
      </c>
      <c r="P908" s="51"/>
      <c r="Q908" s="28" t="s">
        <v>4</v>
      </c>
      <c r="R908" s="28"/>
      <c r="S908" s="28" t="s">
        <v>4</v>
      </c>
      <c r="T908" s="28"/>
      <c r="U908" s="28" t="s">
        <v>4</v>
      </c>
      <c r="V908" s="28"/>
      <c r="W908" s="28" t="s">
        <v>4</v>
      </c>
      <c r="X908" s="28"/>
      <c r="Y908" s="28" t="s">
        <v>4</v>
      </c>
      <c r="Z908" s="10" t="str">
        <f>IF(AND('Section 8'!$L$4=No,OR($BG908=FALSE,$BH908=FALSE)),Tab_NotReq,
IF(AND($A908="",$B908="",$D908="",$F908="",$H908="",$J908="",$P908="",$X908="",$AB908="",$AC908=""),"",
IF(COUNTIF($AB908:$BC908,Incomplete)&gt;=1,Incomplete_or_multiple_errors&amp;": "&amp;INDEX($AB$2:$BC$4,1,MATCH(Incomplete,$AB908:$BC908,0)),Complete)))</f>
        <v/>
      </c>
      <c r="AA908" s="27"/>
      <c r="AB908" s="10" t="str">
        <f t="shared" si="425"/>
        <v/>
      </c>
      <c r="AC908" s="10" t="str">
        <f>IF($AC$1=No,"",
IF(OR(BG908=FALSE,BH908=FALSE),"",
IF(AND(SUMPRODUCT(--(BI908:BI$1003=TRUE))=0,SUMPRODUCT(--(BJ908:BJ$1003=TRUE))=0),"",Incomplete)))</f>
        <v/>
      </c>
      <c r="AD908" s="10" t="str">
        <f t="shared" si="426"/>
        <v/>
      </c>
      <c r="AE908" s="10"/>
      <c r="AF908" s="10" t="str" cm="1">
        <f t="array" ref="AF908">IF(AF$1=No,"",IF(ISBLANK($A908)=TRUE,"",
IF(SUMPRODUCT(--('Section 11'!$C$4:$C$337=$A908))=0,Incomplete,Complete)))</f>
        <v/>
      </c>
      <c r="AG908" s="10" t="str">
        <f t="shared" si="427"/>
        <v/>
      </c>
      <c r="AH908" s="10" t="str">
        <f t="shared" si="428"/>
        <v/>
      </c>
      <c r="AI908" s="10" t="str">
        <f t="shared" si="429"/>
        <v/>
      </c>
      <c r="AJ908" s="10" t="str">
        <f t="shared" si="430"/>
        <v/>
      </c>
      <c r="AK908" s="10" t="str">
        <f t="shared" si="431"/>
        <v/>
      </c>
      <c r="AL908" s="10" t="str">
        <f t="shared" si="432"/>
        <v/>
      </c>
      <c r="AM908" s="10" t="str">
        <f t="shared" si="433"/>
        <v/>
      </c>
      <c r="AN908" s="10" t="str">
        <f t="shared" si="434"/>
        <v/>
      </c>
      <c r="AO908" s="10" t="str">
        <f t="shared" si="435"/>
        <v/>
      </c>
      <c r="AP908" s="10" t="str">
        <f t="shared" si="436"/>
        <v/>
      </c>
      <c r="AQ908" s="10" t="str">
        <f t="shared" si="437"/>
        <v/>
      </c>
      <c r="AR908" s="10" t="str">
        <f t="shared" si="438"/>
        <v/>
      </c>
      <c r="AS908" s="10" t="str">
        <f t="shared" si="439"/>
        <v/>
      </c>
      <c r="AT908" s="10" t="str">
        <f t="shared" si="440"/>
        <v/>
      </c>
      <c r="AU908" s="10" t="str">
        <f t="shared" si="441"/>
        <v/>
      </c>
      <c r="AV908" s="10" t="str">
        <f t="shared" si="442"/>
        <v/>
      </c>
      <c r="AW908" s="10" t="str">
        <f t="shared" si="443"/>
        <v/>
      </c>
      <c r="AX908" s="10" t="str">
        <f t="shared" si="444"/>
        <v/>
      </c>
      <c r="AY908" s="10" t="str">
        <f t="shared" si="445"/>
        <v/>
      </c>
      <c r="AZ908" s="10" t="str">
        <f t="shared" si="446"/>
        <v/>
      </c>
      <c r="BA908" s="10" t="str">
        <f t="shared" si="447"/>
        <v/>
      </c>
      <c r="BB908" s="10" t="str">
        <f t="shared" si="448"/>
        <v/>
      </c>
      <c r="BC908" s="10" t="str">
        <f t="shared" si="449"/>
        <v/>
      </c>
      <c r="BD908" s="10"/>
      <c r="BE908" s="10" t="str">
        <f t="shared" si="450"/>
        <v/>
      </c>
      <c r="BG908" s="10" t="b">
        <f t="shared" si="453"/>
        <v>1</v>
      </c>
      <c r="BH908" s="10" t="b">
        <f t="shared" si="451"/>
        <v>1</v>
      </c>
      <c r="BI908" s="10" t="b">
        <f t="shared" si="454"/>
        <v>0</v>
      </c>
      <c r="BJ908" s="10" t="b">
        <f t="shared" si="452"/>
        <v>0</v>
      </c>
    </row>
    <row r="909" spans="1:62" x14ac:dyDescent="0.35">
      <c r="A909" s="51"/>
      <c r="B909" s="28"/>
      <c r="C909" s="28" t="s">
        <v>4</v>
      </c>
      <c r="D909" s="28"/>
      <c r="E909" s="28" t="s">
        <v>4</v>
      </c>
      <c r="F909" s="28"/>
      <c r="G909" s="51" t="s">
        <v>4</v>
      </c>
      <c r="H909" s="28"/>
      <c r="I909" s="28" t="s">
        <v>4</v>
      </c>
      <c r="J909" s="28"/>
      <c r="K909" s="28" t="s">
        <v>4</v>
      </c>
      <c r="L909" s="28" t="s">
        <v>454</v>
      </c>
      <c r="M909" s="28"/>
      <c r="N909" s="28"/>
      <c r="O909" s="28" t="s">
        <v>4</v>
      </c>
      <c r="P909" s="51"/>
      <c r="Q909" s="28" t="s">
        <v>4</v>
      </c>
      <c r="R909" s="28"/>
      <c r="S909" s="28" t="s">
        <v>4</v>
      </c>
      <c r="T909" s="28"/>
      <c r="U909" s="28" t="s">
        <v>4</v>
      </c>
      <c r="V909" s="28"/>
      <c r="W909" s="28" t="s">
        <v>4</v>
      </c>
      <c r="X909" s="28"/>
      <c r="Y909" s="28" t="s">
        <v>4</v>
      </c>
      <c r="Z909" s="10" t="str">
        <f>IF(AND('Section 8'!$L$4=No,OR($BG909=FALSE,$BH909=FALSE)),Tab_NotReq,
IF(AND($A909="",$B909="",$D909="",$F909="",$H909="",$J909="",$P909="",$X909="",$AB909="",$AC909=""),"",
IF(COUNTIF($AB909:$BC909,Incomplete)&gt;=1,Incomplete_or_multiple_errors&amp;": "&amp;INDEX($AB$2:$BC$4,1,MATCH(Incomplete,$AB909:$BC909,0)),Complete)))</f>
        <v/>
      </c>
      <c r="AA909" s="27"/>
      <c r="AB909" s="10" t="str">
        <f t="shared" si="425"/>
        <v/>
      </c>
      <c r="AC909" s="10" t="str">
        <f>IF($AC$1=No,"",
IF(OR(BG909=FALSE,BH909=FALSE),"",
IF(AND(SUMPRODUCT(--(BI909:BI$1003=TRUE))=0,SUMPRODUCT(--(BJ909:BJ$1003=TRUE))=0),"",Incomplete)))</f>
        <v/>
      </c>
      <c r="AD909" s="10" t="str">
        <f t="shared" si="426"/>
        <v/>
      </c>
      <c r="AE909" s="10"/>
      <c r="AF909" s="10" t="str" cm="1">
        <f t="array" ref="AF909">IF(AF$1=No,"",IF(ISBLANK($A909)=TRUE,"",
IF(SUMPRODUCT(--('Section 11'!$C$4:$C$337=$A909))=0,Incomplete,Complete)))</f>
        <v/>
      </c>
      <c r="AG909" s="10" t="str">
        <f t="shared" si="427"/>
        <v/>
      </c>
      <c r="AH909" s="10" t="str">
        <f t="shared" si="428"/>
        <v/>
      </c>
      <c r="AI909" s="10" t="str">
        <f t="shared" si="429"/>
        <v/>
      </c>
      <c r="AJ909" s="10" t="str">
        <f t="shared" si="430"/>
        <v/>
      </c>
      <c r="AK909" s="10" t="str">
        <f t="shared" si="431"/>
        <v/>
      </c>
      <c r="AL909" s="10" t="str">
        <f t="shared" si="432"/>
        <v/>
      </c>
      <c r="AM909" s="10" t="str">
        <f t="shared" si="433"/>
        <v/>
      </c>
      <c r="AN909" s="10" t="str">
        <f t="shared" si="434"/>
        <v/>
      </c>
      <c r="AO909" s="10" t="str">
        <f t="shared" si="435"/>
        <v/>
      </c>
      <c r="AP909" s="10" t="str">
        <f t="shared" si="436"/>
        <v/>
      </c>
      <c r="AQ909" s="10" t="str">
        <f t="shared" si="437"/>
        <v/>
      </c>
      <c r="AR909" s="10" t="str">
        <f t="shared" si="438"/>
        <v/>
      </c>
      <c r="AS909" s="10" t="str">
        <f t="shared" si="439"/>
        <v/>
      </c>
      <c r="AT909" s="10" t="str">
        <f t="shared" si="440"/>
        <v/>
      </c>
      <c r="AU909" s="10" t="str">
        <f t="shared" si="441"/>
        <v/>
      </c>
      <c r="AV909" s="10" t="str">
        <f t="shared" si="442"/>
        <v/>
      </c>
      <c r="AW909" s="10" t="str">
        <f t="shared" si="443"/>
        <v/>
      </c>
      <c r="AX909" s="10" t="str">
        <f t="shared" si="444"/>
        <v/>
      </c>
      <c r="AY909" s="10" t="str">
        <f t="shared" si="445"/>
        <v/>
      </c>
      <c r="AZ909" s="10" t="str">
        <f t="shared" si="446"/>
        <v/>
      </c>
      <c r="BA909" s="10" t="str">
        <f t="shared" si="447"/>
        <v/>
      </c>
      <c r="BB909" s="10" t="str">
        <f t="shared" si="448"/>
        <v/>
      </c>
      <c r="BC909" s="10" t="str">
        <f t="shared" si="449"/>
        <v/>
      </c>
      <c r="BD909" s="10"/>
      <c r="BE909" s="10" t="str">
        <f t="shared" si="450"/>
        <v/>
      </c>
      <c r="BG909" s="10" t="b">
        <f t="shared" si="453"/>
        <v>1</v>
      </c>
      <c r="BH909" s="10" t="b">
        <f t="shared" si="451"/>
        <v>1</v>
      </c>
      <c r="BI909" s="10" t="b">
        <f t="shared" si="454"/>
        <v>0</v>
      </c>
      <c r="BJ909" s="10" t="b">
        <f t="shared" si="452"/>
        <v>0</v>
      </c>
    </row>
    <row r="910" spans="1:62" x14ac:dyDescent="0.35">
      <c r="A910" s="51"/>
      <c r="B910" s="28"/>
      <c r="C910" s="28" t="s">
        <v>4</v>
      </c>
      <c r="D910" s="28"/>
      <c r="E910" s="28" t="s">
        <v>4</v>
      </c>
      <c r="F910" s="28"/>
      <c r="G910" s="51" t="s">
        <v>4</v>
      </c>
      <c r="H910" s="28"/>
      <c r="I910" s="28" t="s">
        <v>4</v>
      </c>
      <c r="J910" s="28"/>
      <c r="K910" s="28" t="s">
        <v>4</v>
      </c>
      <c r="L910" s="28" t="s">
        <v>454</v>
      </c>
      <c r="M910" s="28"/>
      <c r="N910" s="28"/>
      <c r="O910" s="28" t="s">
        <v>4</v>
      </c>
      <c r="P910" s="51"/>
      <c r="Q910" s="28" t="s">
        <v>4</v>
      </c>
      <c r="R910" s="28"/>
      <c r="S910" s="28" t="s">
        <v>4</v>
      </c>
      <c r="T910" s="28"/>
      <c r="U910" s="28" t="s">
        <v>4</v>
      </c>
      <c r="V910" s="28"/>
      <c r="W910" s="28" t="s">
        <v>4</v>
      </c>
      <c r="X910" s="28"/>
      <c r="Y910" s="28" t="s">
        <v>4</v>
      </c>
      <c r="Z910" s="10" t="str">
        <f>IF(AND('Section 8'!$L$4=No,OR($BG910=FALSE,$BH910=FALSE)),Tab_NotReq,
IF(AND($A910="",$B910="",$D910="",$F910="",$H910="",$J910="",$P910="",$X910="",$AB910="",$AC910=""),"",
IF(COUNTIF($AB910:$BC910,Incomplete)&gt;=1,Incomplete_or_multiple_errors&amp;": "&amp;INDEX($AB$2:$BC$4,1,MATCH(Incomplete,$AB910:$BC910,0)),Complete)))</f>
        <v/>
      </c>
      <c r="AA910" s="27"/>
      <c r="AB910" s="10" t="str">
        <f t="shared" si="425"/>
        <v/>
      </c>
      <c r="AC910" s="10" t="str">
        <f>IF($AC$1=No,"",
IF(OR(BG910=FALSE,BH910=FALSE),"",
IF(AND(SUMPRODUCT(--(BI910:BI$1003=TRUE))=0,SUMPRODUCT(--(BJ910:BJ$1003=TRUE))=0),"",Incomplete)))</f>
        <v/>
      </c>
      <c r="AD910" s="10" t="str">
        <f t="shared" si="426"/>
        <v/>
      </c>
      <c r="AE910" s="10"/>
      <c r="AF910" s="10" t="str" cm="1">
        <f t="array" ref="AF910">IF(AF$1=No,"",IF(ISBLANK($A910)=TRUE,"",
IF(SUMPRODUCT(--('Section 11'!$C$4:$C$337=$A910))=0,Incomplete,Complete)))</f>
        <v/>
      </c>
      <c r="AG910" s="10" t="str">
        <f t="shared" si="427"/>
        <v/>
      </c>
      <c r="AH910" s="10" t="str">
        <f t="shared" si="428"/>
        <v/>
      </c>
      <c r="AI910" s="10" t="str">
        <f t="shared" si="429"/>
        <v/>
      </c>
      <c r="AJ910" s="10" t="str">
        <f t="shared" si="430"/>
        <v/>
      </c>
      <c r="AK910" s="10" t="str">
        <f t="shared" si="431"/>
        <v/>
      </c>
      <c r="AL910" s="10" t="str">
        <f t="shared" si="432"/>
        <v/>
      </c>
      <c r="AM910" s="10" t="str">
        <f t="shared" si="433"/>
        <v/>
      </c>
      <c r="AN910" s="10" t="str">
        <f t="shared" si="434"/>
        <v/>
      </c>
      <c r="AO910" s="10" t="str">
        <f t="shared" si="435"/>
        <v/>
      </c>
      <c r="AP910" s="10" t="str">
        <f t="shared" si="436"/>
        <v/>
      </c>
      <c r="AQ910" s="10" t="str">
        <f t="shared" si="437"/>
        <v/>
      </c>
      <c r="AR910" s="10" t="str">
        <f t="shared" si="438"/>
        <v/>
      </c>
      <c r="AS910" s="10" t="str">
        <f t="shared" si="439"/>
        <v/>
      </c>
      <c r="AT910" s="10" t="str">
        <f t="shared" si="440"/>
        <v/>
      </c>
      <c r="AU910" s="10" t="str">
        <f t="shared" si="441"/>
        <v/>
      </c>
      <c r="AV910" s="10" t="str">
        <f t="shared" si="442"/>
        <v/>
      </c>
      <c r="AW910" s="10" t="str">
        <f t="shared" si="443"/>
        <v/>
      </c>
      <c r="AX910" s="10" t="str">
        <f t="shared" si="444"/>
        <v/>
      </c>
      <c r="AY910" s="10" t="str">
        <f t="shared" si="445"/>
        <v/>
      </c>
      <c r="AZ910" s="10" t="str">
        <f t="shared" si="446"/>
        <v/>
      </c>
      <c r="BA910" s="10" t="str">
        <f t="shared" si="447"/>
        <v/>
      </c>
      <c r="BB910" s="10" t="str">
        <f t="shared" si="448"/>
        <v/>
      </c>
      <c r="BC910" s="10" t="str">
        <f t="shared" si="449"/>
        <v/>
      </c>
      <c r="BD910" s="10"/>
      <c r="BE910" s="10" t="str">
        <f t="shared" si="450"/>
        <v/>
      </c>
      <c r="BG910" s="10" t="b">
        <f t="shared" si="453"/>
        <v>1</v>
      </c>
      <c r="BH910" s="10" t="b">
        <f t="shared" si="451"/>
        <v>1</v>
      </c>
      <c r="BI910" s="10" t="b">
        <f t="shared" si="454"/>
        <v>0</v>
      </c>
      <c r="BJ910" s="10" t="b">
        <f t="shared" si="452"/>
        <v>0</v>
      </c>
    </row>
    <row r="911" spans="1:62" x14ac:dyDescent="0.35">
      <c r="A911" s="51"/>
      <c r="B911" s="28"/>
      <c r="C911" s="28" t="s">
        <v>4</v>
      </c>
      <c r="D911" s="28"/>
      <c r="E911" s="28" t="s">
        <v>4</v>
      </c>
      <c r="F911" s="28"/>
      <c r="G911" s="51" t="s">
        <v>4</v>
      </c>
      <c r="H911" s="28"/>
      <c r="I911" s="28" t="s">
        <v>4</v>
      </c>
      <c r="J911" s="28"/>
      <c r="K911" s="28" t="s">
        <v>4</v>
      </c>
      <c r="L911" s="28" t="s">
        <v>454</v>
      </c>
      <c r="M911" s="28"/>
      <c r="N911" s="28"/>
      <c r="O911" s="28" t="s">
        <v>4</v>
      </c>
      <c r="P911" s="51"/>
      <c r="Q911" s="28" t="s">
        <v>4</v>
      </c>
      <c r="R911" s="28"/>
      <c r="S911" s="28" t="s">
        <v>4</v>
      </c>
      <c r="T911" s="28"/>
      <c r="U911" s="28" t="s">
        <v>4</v>
      </c>
      <c r="V911" s="28"/>
      <c r="W911" s="28" t="s">
        <v>4</v>
      </c>
      <c r="X911" s="28"/>
      <c r="Y911" s="28" t="s">
        <v>4</v>
      </c>
      <c r="Z911" s="10" t="str">
        <f>IF(AND('Section 8'!$L$4=No,OR($BG911=FALSE,$BH911=FALSE)),Tab_NotReq,
IF(AND($A911="",$B911="",$D911="",$F911="",$H911="",$J911="",$P911="",$X911="",$AB911="",$AC911=""),"",
IF(COUNTIF($AB911:$BC911,Incomplete)&gt;=1,Incomplete_or_multiple_errors&amp;": "&amp;INDEX($AB$2:$BC$4,1,MATCH(Incomplete,$AB911:$BC911,0)),Complete)))</f>
        <v/>
      </c>
      <c r="AA911" s="27"/>
      <c r="AB911" s="10" t="str">
        <f t="shared" si="425"/>
        <v/>
      </c>
      <c r="AC911" s="10" t="str">
        <f>IF($AC$1=No,"",
IF(OR(BG911=FALSE,BH911=FALSE),"",
IF(AND(SUMPRODUCT(--(BI911:BI$1003=TRUE))=0,SUMPRODUCT(--(BJ911:BJ$1003=TRUE))=0),"",Incomplete)))</f>
        <v/>
      </c>
      <c r="AD911" s="10" t="str">
        <f t="shared" si="426"/>
        <v/>
      </c>
      <c r="AE911" s="10"/>
      <c r="AF911" s="10" t="str" cm="1">
        <f t="array" ref="AF911">IF(AF$1=No,"",IF(ISBLANK($A911)=TRUE,"",
IF(SUMPRODUCT(--('Section 11'!$C$4:$C$337=$A911))=0,Incomplete,Complete)))</f>
        <v/>
      </c>
      <c r="AG911" s="10" t="str">
        <f t="shared" si="427"/>
        <v/>
      </c>
      <c r="AH911" s="10" t="str">
        <f t="shared" si="428"/>
        <v/>
      </c>
      <c r="AI911" s="10" t="str">
        <f t="shared" si="429"/>
        <v/>
      </c>
      <c r="AJ911" s="10" t="str">
        <f t="shared" si="430"/>
        <v/>
      </c>
      <c r="AK911" s="10" t="str">
        <f t="shared" si="431"/>
        <v/>
      </c>
      <c r="AL911" s="10" t="str">
        <f t="shared" si="432"/>
        <v/>
      </c>
      <c r="AM911" s="10" t="str">
        <f t="shared" si="433"/>
        <v/>
      </c>
      <c r="AN911" s="10" t="str">
        <f t="shared" si="434"/>
        <v/>
      </c>
      <c r="AO911" s="10" t="str">
        <f t="shared" si="435"/>
        <v/>
      </c>
      <c r="AP911" s="10" t="str">
        <f t="shared" si="436"/>
        <v/>
      </c>
      <c r="AQ911" s="10" t="str">
        <f t="shared" si="437"/>
        <v/>
      </c>
      <c r="AR911" s="10" t="str">
        <f t="shared" si="438"/>
        <v/>
      </c>
      <c r="AS911" s="10" t="str">
        <f t="shared" si="439"/>
        <v/>
      </c>
      <c r="AT911" s="10" t="str">
        <f t="shared" si="440"/>
        <v/>
      </c>
      <c r="AU911" s="10" t="str">
        <f t="shared" si="441"/>
        <v/>
      </c>
      <c r="AV911" s="10" t="str">
        <f t="shared" si="442"/>
        <v/>
      </c>
      <c r="AW911" s="10" t="str">
        <f t="shared" si="443"/>
        <v/>
      </c>
      <c r="AX911" s="10" t="str">
        <f t="shared" si="444"/>
        <v/>
      </c>
      <c r="AY911" s="10" t="str">
        <f t="shared" si="445"/>
        <v/>
      </c>
      <c r="AZ911" s="10" t="str">
        <f t="shared" si="446"/>
        <v/>
      </c>
      <c r="BA911" s="10" t="str">
        <f t="shared" si="447"/>
        <v/>
      </c>
      <c r="BB911" s="10" t="str">
        <f t="shared" si="448"/>
        <v/>
      </c>
      <c r="BC911" s="10" t="str">
        <f t="shared" si="449"/>
        <v/>
      </c>
      <c r="BD911" s="10"/>
      <c r="BE911" s="10" t="str">
        <f t="shared" si="450"/>
        <v/>
      </c>
      <c r="BG911" s="10" t="b">
        <f t="shared" si="453"/>
        <v>1</v>
      </c>
      <c r="BH911" s="10" t="b">
        <f t="shared" si="451"/>
        <v>1</v>
      </c>
      <c r="BI911" s="10" t="b">
        <f t="shared" si="454"/>
        <v>0</v>
      </c>
      <c r="BJ911" s="10" t="b">
        <f t="shared" si="452"/>
        <v>0</v>
      </c>
    </row>
    <row r="912" spans="1:62" x14ac:dyDescent="0.35">
      <c r="A912" s="51"/>
      <c r="B912" s="28"/>
      <c r="C912" s="28" t="s">
        <v>4</v>
      </c>
      <c r="D912" s="28"/>
      <c r="E912" s="28" t="s">
        <v>4</v>
      </c>
      <c r="F912" s="28"/>
      <c r="G912" s="51" t="s">
        <v>4</v>
      </c>
      <c r="H912" s="28"/>
      <c r="I912" s="28" t="s">
        <v>4</v>
      </c>
      <c r="J912" s="28"/>
      <c r="K912" s="28" t="s">
        <v>4</v>
      </c>
      <c r="L912" s="28" t="s">
        <v>454</v>
      </c>
      <c r="M912" s="28"/>
      <c r="N912" s="28"/>
      <c r="O912" s="28" t="s">
        <v>4</v>
      </c>
      <c r="P912" s="51"/>
      <c r="Q912" s="28" t="s">
        <v>4</v>
      </c>
      <c r="R912" s="28"/>
      <c r="S912" s="28" t="s">
        <v>4</v>
      </c>
      <c r="T912" s="28"/>
      <c r="U912" s="28" t="s">
        <v>4</v>
      </c>
      <c r="V912" s="28"/>
      <c r="W912" s="28" t="s">
        <v>4</v>
      </c>
      <c r="X912" s="28"/>
      <c r="Y912" s="28" t="s">
        <v>4</v>
      </c>
      <c r="Z912" s="10" t="str">
        <f>IF(AND('Section 8'!$L$4=No,OR($BG912=FALSE,$BH912=FALSE)),Tab_NotReq,
IF(AND($A912="",$B912="",$D912="",$F912="",$H912="",$J912="",$P912="",$X912="",$AB912="",$AC912=""),"",
IF(COUNTIF($AB912:$BC912,Incomplete)&gt;=1,Incomplete_or_multiple_errors&amp;": "&amp;INDEX($AB$2:$BC$4,1,MATCH(Incomplete,$AB912:$BC912,0)),Complete)))</f>
        <v/>
      </c>
      <c r="AA912" s="27"/>
      <c r="AB912" s="10" t="str">
        <f t="shared" si="425"/>
        <v/>
      </c>
      <c r="AC912" s="10" t="str">
        <f>IF($AC$1=No,"",
IF(OR(BG912=FALSE,BH912=FALSE),"",
IF(AND(SUMPRODUCT(--(BI912:BI$1003=TRUE))=0,SUMPRODUCT(--(BJ912:BJ$1003=TRUE))=0),"",Incomplete)))</f>
        <v/>
      </c>
      <c r="AD912" s="10" t="str">
        <f t="shared" si="426"/>
        <v/>
      </c>
      <c r="AE912" s="10"/>
      <c r="AF912" s="10" t="str" cm="1">
        <f t="array" ref="AF912">IF(AF$1=No,"",IF(ISBLANK($A912)=TRUE,"",
IF(SUMPRODUCT(--('Section 11'!$C$4:$C$337=$A912))=0,Incomplete,Complete)))</f>
        <v/>
      </c>
      <c r="AG912" s="10" t="str">
        <f t="shared" si="427"/>
        <v/>
      </c>
      <c r="AH912" s="10" t="str">
        <f t="shared" si="428"/>
        <v/>
      </c>
      <c r="AI912" s="10" t="str">
        <f t="shared" si="429"/>
        <v/>
      </c>
      <c r="AJ912" s="10" t="str">
        <f t="shared" si="430"/>
        <v/>
      </c>
      <c r="AK912" s="10" t="str">
        <f t="shared" si="431"/>
        <v/>
      </c>
      <c r="AL912" s="10" t="str">
        <f t="shared" si="432"/>
        <v/>
      </c>
      <c r="AM912" s="10" t="str">
        <f t="shared" si="433"/>
        <v/>
      </c>
      <c r="AN912" s="10" t="str">
        <f t="shared" si="434"/>
        <v/>
      </c>
      <c r="AO912" s="10" t="str">
        <f t="shared" si="435"/>
        <v/>
      </c>
      <c r="AP912" s="10" t="str">
        <f t="shared" si="436"/>
        <v/>
      </c>
      <c r="AQ912" s="10" t="str">
        <f t="shared" si="437"/>
        <v/>
      </c>
      <c r="AR912" s="10" t="str">
        <f t="shared" si="438"/>
        <v/>
      </c>
      <c r="AS912" s="10" t="str">
        <f t="shared" si="439"/>
        <v/>
      </c>
      <c r="AT912" s="10" t="str">
        <f t="shared" si="440"/>
        <v/>
      </c>
      <c r="AU912" s="10" t="str">
        <f t="shared" si="441"/>
        <v/>
      </c>
      <c r="AV912" s="10" t="str">
        <f t="shared" si="442"/>
        <v/>
      </c>
      <c r="AW912" s="10" t="str">
        <f t="shared" si="443"/>
        <v/>
      </c>
      <c r="AX912" s="10" t="str">
        <f t="shared" si="444"/>
        <v/>
      </c>
      <c r="AY912" s="10" t="str">
        <f t="shared" si="445"/>
        <v/>
      </c>
      <c r="AZ912" s="10" t="str">
        <f t="shared" si="446"/>
        <v/>
      </c>
      <c r="BA912" s="10" t="str">
        <f t="shared" si="447"/>
        <v/>
      </c>
      <c r="BB912" s="10" t="str">
        <f t="shared" si="448"/>
        <v/>
      </c>
      <c r="BC912" s="10" t="str">
        <f t="shared" si="449"/>
        <v/>
      </c>
      <c r="BD912" s="10"/>
      <c r="BE912" s="10" t="str">
        <f t="shared" si="450"/>
        <v/>
      </c>
      <c r="BG912" s="10" t="b">
        <f t="shared" si="453"/>
        <v>1</v>
      </c>
      <c r="BH912" s="10" t="b">
        <f t="shared" si="451"/>
        <v>1</v>
      </c>
      <c r="BI912" s="10" t="b">
        <f t="shared" si="454"/>
        <v>0</v>
      </c>
      <c r="BJ912" s="10" t="b">
        <f t="shared" si="452"/>
        <v>0</v>
      </c>
    </row>
    <row r="913" spans="1:62" x14ac:dyDescent="0.35">
      <c r="A913" s="51"/>
      <c r="B913" s="28"/>
      <c r="C913" s="28" t="s">
        <v>4</v>
      </c>
      <c r="D913" s="28"/>
      <c r="E913" s="28" t="s">
        <v>4</v>
      </c>
      <c r="F913" s="28"/>
      <c r="G913" s="51" t="s">
        <v>4</v>
      </c>
      <c r="H913" s="28"/>
      <c r="I913" s="28" t="s">
        <v>4</v>
      </c>
      <c r="J913" s="28"/>
      <c r="K913" s="28" t="s">
        <v>4</v>
      </c>
      <c r="L913" s="28" t="s">
        <v>454</v>
      </c>
      <c r="M913" s="28"/>
      <c r="N913" s="28"/>
      <c r="O913" s="28" t="s">
        <v>4</v>
      </c>
      <c r="P913" s="51"/>
      <c r="Q913" s="28" t="s">
        <v>4</v>
      </c>
      <c r="R913" s="28"/>
      <c r="S913" s="28" t="s">
        <v>4</v>
      </c>
      <c r="T913" s="28"/>
      <c r="U913" s="28" t="s">
        <v>4</v>
      </c>
      <c r="V913" s="28"/>
      <c r="W913" s="28" t="s">
        <v>4</v>
      </c>
      <c r="X913" s="28"/>
      <c r="Y913" s="28" t="s">
        <v>4</v>
      </c>
      <c r="Z913" s="10" t="str">
        <f>IF(AND('Section 8'!$L$4=No,OR($BG913=FALSE,$BH913=FALSE)),Tab_NotReq,
IF(AND($A913="",$B913="",$D913="",$F913="",$H913="",$J913="",$P913="",$X913="",$AB913="",$AC913=""),"",
IF(COUNTIF($AB913:$BC913,Incomplete)&gt;=1,Incomplete_or_multiple_errors&amp;": "&amp;INDEX($AB$2:$BC$4,1,MATCH(Incomplete,$AB913:$BC913,0)),Complete)))</f>
        <v/>
      </c>
      <c r="AA913" s="27"/>
      <c r="AB913" s="10" t="str">
        <f t="shared" si="425"/>
        <v/>
      </c>
      <c r="AC913" s="10" t="str">
        <f>IF($AC$1=No,"",
IF(OR(BG913=FALSE,BH913=FALSE),"",
IF(AND(SUMPRODUCT(--(BI913:BI$1003=TRUE))=0,SUMPRODUCT(--(BJ913:BJ$1003=TRUE))=0),"",Incomplete)))</f>
        <v/>
      </c>
      <c r="AD913" s="10" t="str">
        <f t="shared" si="426"/>
        <v/>
      </c>
      <c r="AE913" s="10"/>
      <c r="AF913" s="10" t="str" cm="1">
        <f t="array" ref="AF913">IF(AF$1=No,"",IF(ISBLANK($A913)=TRUE,"",
IF(SUMPRODUCT(--('Section 11'!$C$4:$C$337=$A913))=0,Incomplete,Complete)))</f>
        <v/>
      </c>
      <c r="AG913" s="10" t="str">
        <f t="shared" si="427"/>
        <v/>
      </c>
      <c r="AH913" s="10" t="str">
        <f t="shared" si="428"/>
        <v/>
      </c>
      <c r="AI913" s="10" t="str">
        <f t="shared" si="429"/>
        <v/>
      </c>
      <c r="AJ913" s="10" t="str">
        <f t="shared" si="430"/>
        <v/>
      </c>
      <c r="AK913" s="10" t="str">
        <f t="shared" si="431"/>
        <v/>
      </c>
      <c r="AL913" s="10" t="str">
        <f t="shared" si="432"/>
        <v/>
      </c>
      <c r="AM913" s="10" t="str">
        <f t="shared" si="433"/>
        <v/>
      </c>
      <c r="AN913" s="10" t="str">
        <f t="shared" si="434"/>
        <v/>
      </c>
      <c r="AO913" s="10" t="str">
        <f t="shared" si="435"/>
        <v/>
      </c>
      <c r="AP913" s="10" t="str">
        <f t="shared" si="436"/>
        <v/>
      </c>
      <c r="AQ913" s="10" t="str">
        <f t="shared" si="437"/>
        <v/>
      </c>
      <c r="AR913" s="10" t="str">
        <f t="shared" si="438"/>
        <v/>
      </c>
      <c r="AS913" s="10" t="str">
        <f t="shared" si="439"/>
        <v/>
      </c>
      <c r="AT913" s="10" t="str">
        <f t="shared" si="440"/>
        <v/>
      </c>
      <c r="AU913" s="10" t="str">
        <f t="shared" si="441"/>
        <v/>
      </c>
      <c r="AV913" s="10" t="str">
        <f t="shared" si="442"/>
        <v/>
      </c>
      <c r="AW913" s="10" t="str">
        <f t="shared" si="443"/>
        <v/>
      </c>
      <c r="AX913" s="10" t="str">
        <f t="shared" si="444"/>
        <v/>
      </c>
      <c r="AY913" s="10" t="str">
        <f t="shared" si="445"/>
        <v/>
      </c>
      <c r="AZ913" s="10" t="str">
        <f t="shared" si="446"/>
        <v/>
      </c>
      <c r="BA913" s="10" t="str">
        <f t="shared" si="447"/>
        <v/>
      </c>
      <c r="BB913" s="10" t="str">
        <f t="shared" si="448"/>
        <v/>
      </c>
      <c r="BC913" s="10" t="str">
        <f t="shared" si="449"/>
        <v/>
      </c>
      <c r="BD913" s="10"/>
      <c r="BE913" s="10" t="str">
        <f t="shared" si="450"/>
        <v/>
      </c>
      <c r="BG913" s="10" t="b">
        <f t="shared" si="453"/>
        <v>1</v>
      </c>
      <c r="BH913" s="10" t="b">
        <f t="shared" si="451"/>
        <v>1</v>
      </c>
      <c r="BI913" s="10" t="b">
        <f t="shared" si="454"/>
        <v>0</v>
      </c>
      <c r="BJ913" s="10" t="b">
        <f t="shared" si="452"/>
        <v>0</v>
      </c>
    </row>
    <row r="914" spans="1:62" x14ac:dyDescent="0.35">
      <c r="A914" s="51"/>
      <c r="B914" s="28"/>
      <c r="C914" s="28" t="s">
        <v>4</v>
      </c>
      <c r="D914" s="28"/>
      <c r="E914" s="28" t="s">
        <v>4</v>
      </c>
      <c r="F914" s="28"/>
      <c r="G914" s="51" t="s">
        <v>4</v>
      </c>
      <c r="H914" s="28"/>
      <c r="I914" s="28" t="s">
        <v>4</v>
      </c>
      <c r="J914" s="28"/>
      <c r="K914" s="28" t="s">
        <v>4</v>
      </c>
      <c r="L914" s="28" t="s">
        <v>454</v>
      </c>
      <c r="M914" s="28"/>
      <c r="N914" s="28"/>
      <c r="O914" s="28" t="s">
        <v>4</v>
      </c>
      <c r="P914" s="51"/>
      <c r="Q914" s="28" t="s">
        <v>4</v>
      </c>
      <c r="R914" s="28"/>
      <c r="S914" s="28" t="s">
        <v>4</v>
      </c>
      <c r="T914" s="28"/>
      <c r="U914" s="28" t="s">
        <v>4</v>
      </c>
      <c r="V914" s="28"/>
      <c r="W914" s="28" t="s">
        <v>4</v>
      </c>
      <c r="X914" s="28"/>
      <c r="Y914" s="28" t="s">
        <v>4</v>
      </c>
      <c r="Z914" s="10" t="str">
        <f>IF(AND('Section 8'!$L$4=No,OR($BG914=FALSE,$BH914=FALSE)),Tab_NotReq,
IF(AND($A914="",$B914="",$D914="",$F914="",$H914="",$J914="",$P914="",$X914="",$AB914="",$AC914=""),"",
IF(COUNTIF($AB914:$BC914,Incomplete)&gt;=1,Incomplete_or_multiple_errors&amp;": "&amp;INDEX($AB$2:$BC$4,1,MATCH(Incomplete,$AB914:$BC914,0)),Complete)))</f>
        <v/>
      </c>
      <c r="AA914" s="27"/>
      <c r="AB914" s="10" t="str">
        <f t="shared" si="425"/>
        <v/>
      </c>
      <c r="AC914" s="10" t="str">
        <f>IF($AC$1=No,"",
IF(OR(BG914=FALSE,BH914=FALSE),"",
IF(AND(SUMPRODUCT(--(BI914:BI$1003=TRUE))=0,SUMPRODUCT(--(BJ914:BJ$1003=TRUE))=0),"",Incomplete)))</f>
        <v/>
      </c>
      <c r="AD914" s="10" t="str">
        <f t="shared" si="426"/>
        <v/>
      </c>
      <c r="AE914" s="10"/>
      <c r="AF914" s="10" t="str" cm="1">
        <f t="array" ref="AF914">IF(AF$1=No,"",IF(ISBLANK($A914)=TRUE,"",
IF(SUMPRODUCT(--('Section 11'!$C$4:$C$337=$A914))=0,Incomplete,Complete)))</f>
        <v/>
      </c>
      <c r="AG914" s="10" t="str">
        <f t="shared" si="427"/>
        <v/>
      </c>
      <c r="AH914" s="10" t="str">
        <f t="shared" si="428"/>
        <v/>
      </c>
      <c r="AI914" s="10" t="str">
        <f t="shared" si="429"/>
        <v/>
      </c>
      <c r="AJ914" s="10" t="str">
        <f t="shared" si="430"/>
        <v/>
      </c>
      <c r="AK914" s="10" t="str">
        <f t="shared" si="431"/>
        <v/>
      </c>
      <c r="AL914" s="10" t="str">
        <f t="shared" si="432"/>
        <v/>
      </c>
      <c r="AM914" s="10" t="str">
        <f t="shared" si="433"/>
        <v/>
      </c>
      <c r="AN914" s="10" t="str">
        <f t="shared" si="434"/>
        <v/>
      </c>
      <c r="AO914" s="10" t="str">
        <f t="shared" si="435"/>
        <v/>
      </c>
      <c r="AP914" s="10" t="str">
        <f t="shared" si="436"/>
        <v/>
      </c>
      <c r="AQ914" s="10" t="str">
        <f t="shared" si="437"/>
        <v/>
      </c>
      <c r="AR914" s="10" t="str">
        <f t="shared" si="438"/>
        <v/>
      </c>
      <c r="AS914" s="10" t="str">
        <f t="shared" si="439"/>
        <v/>
      </c>
      <c r="AT914" s="10" t="str">
        <f t="shared" si="440"/>
        <v/>
      </c>
      <c r="AU914" s="10" t="str">
        <f t="shared" si="441"/>
        <v/>
      </c>
      <c r="AV914" s="10" t="str">
        <f t="shared" si="442"/>
        <v/>
      </c>
      <c r="AW914" s="10" t="str">
        <f t="shared" si="443"/>
        <v/>
      </c>
      <c r="AX914" s="10" t="str">
        <f t="shared" si="444"/>
        <v/>
      </c>
      <c r="AY914" s="10" t="str">
        <f t="shared" si="445"/>
        <v/>
      </c>
      <c r="AZ914" s="10" t="str">
        <f t="shared" si="446"/>
        <v/>
      </c>
      <c r="BA914" s="10" t="str">
        <f t="shared" si="447"/>
        <v/>
      </c>
      <c r="BB914" s="10" t="str">
        <f t="shared" si="448"/>
        <v/>
      </c>
      <c r="BC914" s="10" t="str">
        <f t="shared" si="449"/>
        <v/>
      </c>
      <c r="BD914" s="10"/>
      <c r="BE914" s="10" t="str">
        <f t="shared" si="450"/>
        <v/>
      </c>
      <c r="BG914" s="10" t="b">
        <f t="shared" si="453"/>
        <v>1</v>
      </c>
      <c r="BH914" s="10" t="b">
        <f t="shared" si="451"/>
        <v>1</v>
      </c>
      <c r="BI914" s="10" t="b">
        <f t="shared" si="454"/>
        <v>0</v>
      </c>
      <c r="BJ914" s="10" t="b">
        <f t="shared" si="452"/>
        <v>0</v>
      </c>
    </row>
    <row r="915" spans="1:62" x14ac:dyDescent="0.35">
      <c r="A915" s="51"/>
      <c r="B915" s="28"/>
      <c r="C915" s="28" t="s">
        <v>4</v>
      </c>
      <c r="D915" s="28"/>
      <c r="E915" s="28" t="s">
        <v>4</v>
      </c>
      <c r="F915" s="28"/>
      <c r="G915" s="51" t="s">
        <v>4</v>
      </c>
      <c r="H915" s="28"/>
      <c r="I915" s="28" t="s">
        <v>4</v>
      </c>
      <c r="J915" s="28"/>
      <c r="K915" s="28" t="s">
        <v>4</v>
      </c>
      <c r="L915" s="28" t="s">
        <v>454</v>
      </c>
      <c r="M915" s="28"/>
      <c r="N915" s="28"/>
      <c r="O915" s="28" t="s">
        <v>4</v>
      </c>
      <c r="P915" s="51"/>
      <c r="Q915" s="28" t="s">
        <v>4</v>
      </c>
      <c r="R915" s="28"/>
      <c r="S915" s="28" t="s">
        <v>4</v>
      </c>
      <c r="T915" s="28"/>
      <c r="U915" s="28" t="s">
        <v>4</v>
      </c>
      <c r="V915" s="28"/>
      <c r="W915" s="28" t="s">
        <v>4</v>
      </c>
      <c r="X915" s="28"/>
      <c r="Y915" s="28" t="s">
        <v>4</v>
      </c>
      <c r="Z915" s="10" t="str">
        <f>IF(AND('Section 8'!$L$4=No,OR($BG915=FALSE,$BH915=FALSE)),Tab_NotReq,
IF(AND($A915="",$B915="",$D915="",$F915="",$H915="",$J915="",$P915="",$X915="",$AB915="",$AC915=""),"",
IF(COUNTIF($AB915:$BC915,Incomplete)&gt;=1,Incomplete_or_multiple_errors&amp;": "&amp;INDEX($AB$2:$BC$4,1,MATCH(Incomplete,$AB915:$BC915,0)),Complete)))</f>
        <v/>
      </c>
      <c r="AA915" s="27"/>
      <c r="AB915" s="10" t="str">
        <f t="shared" si="425"/>
        <v/>
      </c>
      <c r="AC915" s="10" t="str">
        <f>IF($AC$1=No,"",
IF(OR(BG915=FALSE,BH915=FALSE),"",
IF(AND(SUMPRODUCT(--(BI915:BI$1003=TRUE))=0,SUMPRODUCT(--(BJ915:BJ$1003=TRUE))=0),"",Incomplete)))</f>
        <v/>
      </c>
      <c r="AD915" s="10" t="str">
        <f t="shared" si="426"/>
        <v/>
      </c>
      <c r="AE915" s="10"/>
      <c r="AF915" s="10" t="str" cm="1">
        <f t="array" ref="AF915">IF(AF$1=No,"",IF(ISBLANK($A915)=TRUE,"",
IF(SUMPRODUCT(--('Section 11'!$C$4:$C$337=$A915))=0,Incomplete,Complete)))</f>
        <v/>
      </c>
      <c r="AG915" s="10" t="str">
        <f t="shared" si="427"/>
        <v/>
      </c>
      <c r="AH915" s="10" t="str">
        <f t="shared" si="428"/>
        <v/>
      </c>
      <c r="AI915" s="10" t="str">
        <f t="shared" si="429"/>
        <v/>
      </c>
      <c r="AJ915" s="10" t="str">
        <f t="shared" si="430"/>
        <v/>
      </c>
      <c r="AK915" s="10" t="str">
        <f t="shared" si="431"/>
        <v/>
      </c>
      <c r="AL915" s="10" t="str">
        <f t="shared" si="432"/>
        <v/>
      </c>
      <c r="AM915" s="10" t="str">
        <f t="shared" si="433"/>
        <v/>
      </c>
      <c r="AN915" s="10" t="str">
        <f t="shared" si="434"/>
        <v/>
      </c>
      <c r="AO915" s="10" t="str">
        <f t="shared" si="435"/>
        <v/>
      </c>
      <c r="AP915" s="10" t="str">
        <f t="shared" si="436"/>
        <v/>
      </c>
      <c r="AQ915" s="10" t="str">
        <f t="shared" si="437"/>
        <v/>
      </c>
      <c r="AR915" s="10" t="str">
        <f t="shared" si="438"/>
        <v/>
      </c>
      <c r="AS915" s="10" t="str">
        <f t="shared" si="439"/>
        <v/>
      </c>
      <c r="AT915" s="10" t="str">
        <f t="shared" si="440"/>
        <v/>
      </c>
      <c r="AU915" s="10" t="str">
        <f t="shared" si="441"/>
        <v/>
      </c>
      <c r="AV915" s="10" t="str">
        <f t="shared" si="442"/>
        <v/>
      </c>
      <c r="AW915" s="10" t="str">
        <f t="shared" si="443"/>
        <v/>
      </c>
      <c r="AX915" s="10" t="str">
        <f t="shared" si="444"/>
        <v/>
      </c>
      <c r="AY915" s="10" t="str">
        <f t="shared" si="445"/>
        <v/>
      </c>
      <c r="AZ915" s="10" t="str">
        <f t="shared" si="446"/>
        <v/>
      </c>
      <c r="BA915" s="10" t="str">
        <f t="shared" si="447"/>
        <v/>
      </c>
      <c r="BB915" s="10" t="str">
        <f t="shared" si="448"/>
        <v/>
      </c>
      <c r="BC915" s="10" t="str">
        <f t="shared" si="449"/>
        <v/>
      </c>
      <c r="BD915" s="10"/>
      <c r="BE915" s="10" t="str">
        <f t="shared" si="450"/>
        <v/>
      </c>
      <c r="BG915" s="10" t="b">
        <f t="shared" si="453"/>
        <v>1</v>
      </c>
      <c r="BH915" s="10" t="b">
        <f t="shared" si="451"/>
        <v>1</v>
      </c>
      <c r="BI915" s="10" t="b">
        <f t="shared" si="454"/>
        <v>0</v>
      </c>
      <c r="BJ915" s="10" t="b">
        <f t="shared" si="452"/>
        <v>0</v>
      </c>
    </row>
    <row r="916" spans="1:62" x14ac:dyDescent="0.35">
      <c r="A916" s="51"/>
      <c r="B916" s="28"/>
      <c r="C916" s="28" t="s">
        <v>4</v>
      </c>
      <c r="D916" s="28"/>
      <c r="E916" s="28" t="s">
        <v>4</v>
      </c>
      <c r="F916" s="28"/>
      <c r="G916" s="51" t="s">
        <v>4</v>
      </c>
      <c r="H916" s="28"/>
      <c r="I916" s="28" t="s">
        <v>4</v>
      </c>
      <c r="J916" s="28"/>
      <c r="K916" s="28" t="s">
        <v>4</v>
      </c>
      <c r="L916" s="28" t="s">
        <v>454</v>
      </c>
      <c r="M916" s="28"/>
      <c r="N916" s="28"/>
      <c r="O916" s="28" t="s">
        <v>4</v>
      </c>
      <c r="P916" s="51"/>
      <c r="Q916" s="28" t="s">
        <v>4</v>
      </c>
      <c r="R916" s="28"/>
      <c r="S916" s="28" t="s">
        <v>4</v>
      </c>
      <c r="T916" s="28"/>
      <c r="U916" s="28" t="s">
        <v>4</v>
      </c>
      <c r="V916" s="28"/>
      <c r="W916" s="28" t="s">
        <v>4</v>
      </c>
      <c r="X916" s="28"/>
      <c r="Y916" s="28" t="s">
        <v>4</v>
      </c>
      <c r="Z916" s="10" t="str">
        <f>IF(AND('Section 8'!$L$4=No,OR($BG916=FALSE,$BH916=FALSE)),Tab_NotReq,
IF(AND($A916="",$B916="",$D916="",$F916="",$H916="",$J916="",$P916="",$X916="",$AB916="",$AC916=""),"",
IF(COUNTIF($AB916:$BC916,Incomplete)&gt;=1,Incomplete_or_multiple_errors&amp;": "&amp;INDEX($AB$2:$BC$4,1,MATCH(Incomplete,$AB916:$BC916,0)),Complete)))</f>
        <v/>
      </c>
      <c r="AA916" s="27"/>
      <c r="AB916" s="10" t="str">
        <f t="shared" si="425"/>
        <v/>
      </c>
      <c r="AC916" s="10" t="str">
        <f>IF($AC$1=No,"",
IF(OR(BG916=FALSE,BH916=FALSE),"",
IF(AND(SUMPRODUCT(--(BI916:BI$1003=TRUE))=0,SUMPRODUCT(--(BJ916:BJ$1003=TRUE))=0),"",Incomplete)))</f>
        <v/>
      </c>
      <c r="AD916" s="10" t="str">
        <f t="shared" si="426"/>
        <v/>
      </c>
      <c r="AE916" s="10"/>
      <c r="AF916" s="10" t="str" cm="1">
        <f t="array" ref="AF916">IF(AF$1=No,"",IF(ISBLANK($A916)=TRUE,"",
IF(SUMPRODUCT(--('Section 11'!$C$4:$C$337=$A916))=0,Incomplete,Complete)))</f>
        <v/>
      </c>
      <c r="AG916" s="10" t="str">
        <f t="shared" si="427"/>
        <v/>
      </c>
      <c r="AH916" s="10" t="str">
        <f t="shared" si="428"/>
        <v/>
      </c>
      <c r="AI916" s="10" t="str">
        <f t="shared" si="429"/>
        <v/>
      </c>
      <c r="AJ916" s="10" t="str">
        <f t="shared" si="430"/>
        <v/>
      </c>
      <c r="AK916" s="10" t="str">
        <f t="shared" si="431"/>
        <v/>
      </c>
      <c r="AL916" s="10" t="str">
        <f t="shared" si="432"/>
        <v/>
      </c>
      <c r="AM916" s="10" t="str">
        <f t="shared" si="433"/>
        <v/>
      </c>
      <c r="AN916" s="10" t="str">
        <f t="shared" si="434"/>
        <v/>
      </c>
      <c r="AO916" s="10" t="str">
        <f t="shared" si="435"/>
        <v/>
      </c>
      <c r="AP916" s="10" t="str">
        <f t="shared" si="436"/>
        <v/>
      </c>
      <c r="AQ916" s="10" t="str">
        <f t="shared" si="437"/>
        <v/>
      </c>
      <c r="AR916" s="10" t="str">
        <f t="shared" si="438"/>
        <v/>
      </c>
      <c r="AS916" s="10" t="str">
        <f t="shared" si="439"/>
        <v/>
      </c>
      <c r="AT916" s="10" t="str">
        <f t="shared" si="440"/>
        <v/>
      </c>
      <c r="AU916" s="10" t="str">
        <f t="shared" si="441"/>
        <v/>
      </c>
      <c r="AV916" s="10" t="str">
        <f t="shared" si="442"/>
        <v/>
      </c>
      <c r="AW916" s="10" t="str">
        <f t="shared" si="443"/>
        <v/>
      </c>
      <c r="AX916" s="10" t="str">
        <f t="shared" si="444"/>
        <v/>
      </c>
      <c r="AY916" s="10" t="str">
        <f t="shared" si="445"/>
        <v/>
      </c>
      <c r="AZ916" s="10" t="str">
        <f t="shared" si="446"/>
        <v/>
      </c>
      <c r="BA916" s="10" t="str">
        <f t="shared" si="447"/>
        <v/>
      </c>
      <c r="BB916" s="10" t="str">
        <f t="shared" si="448"/>
        <v/>
      </c>
      <c r="BC916" s="10" t="str">
        <f t="shared" si="449"/>
        <v/>
      </c>
      <c r="BD916" s="10"/>
      <c r="BE916" s="10" t="str">
        <f t="shared" si="450"/>
        <v/>
      </c>
      <c r="BG916" s="10" t="b">
        <f t="shared" si="453"/>
        <v>1</v>
      </c>
      <c r="BH916" s="10" t="b">
        <f t="shared" si="451"/>
        <v>1</v>
      </c>
      <c r="BI916" s="10" t="b">
        <f t="shared" si="454"/>
        <v>0</v>
      </c>
      <c r="BJ916" s="10" t="b">
        <f t="shared" si="452"/>
        <v>0</v>
      </c>
    </row>
    <row r="917" spans="1:62" x14ac:dyDescent="0.35">
      <c r="A917" s="51"/>
      <c r="B917" s="28"/>
      <c r="C917" s="28" t="s">
        <v>4</v>
      </c>
      <c r="D917" s="28"/>
      <c r="E917" s="28" t="s">
        <v>4</v>
      </c>
      <c r="F917" s="28"/>
      <c r="G917" s="51" t="s">
        <v>4</v>
      </c>
      <c r="H917" s="28"/>
      <c r="I917" s="28" t="s">
        <v>4</v>
      </c>
      <c r="J917" s="28"/>
      <c r="K917" s="28" t="s">
        <v>4</v>
      </c>
      <c r="L917" s="28" t="s">
        <v>454</v>
      </c>
      <c r="M917" s="28"/>
      <c r="N917" s="28"/>
      <c r="O917" s="28" t="s">
        <v>4</v>
      </c>
      <c r="P917" s="51"/>
      <c r="Q917" s="28" t="s">
        <v>4</v>
      </c>
      <c r="R917" s="28"/>
      <c r="S917" s="28" t="s">
        <v>4</v>
      </c>
      <c r="T917" s="28"/>
      <c r="U917" s="28" t="s">
        <v>4</v>
      </c>
      <c r="V917" s="28"/>
      <c r="W917" s="28" t="s">
        <v>4</v>
      </c>
      <c r="X917" s="28"/>
      <c r="Y917" s="28" t="s">
        <v>4</v>
      </c>
      <c r="Z917" s="10" t="str">
        <f>IF(AND('Section 8'!$L$4=No,OR($BG917=FALSE,$BH917=FALSE)),Tab_NotReq,
IF(AND($A917="",$B917="",$D917="",$F917="",$H917="",$J917="",$P917="",$X917="",$AB917="",$AC917=""),"",
IF(COUNTIF($AB917:$BC917,Incomplete)&gt;=1,Incomplete_or_multiple_errors&amp;": "&amp;INDEX($AB$2:$BC$4,1,MATCH(Incomplete,$AB917:$BC917,0)),Complete)))</f>
        <v/>
      </c>
      <c r="AA917" s="27"/>
      <c r="AB917" s="10" t="str">
        <f t="shared" si="425"/>
        <v/>
      </c>
      <c r="AC917" s="10" t="str">
        <f>IF($AC$1=No,"",
IF(OR(BG917=FALSE,BH917=FALSE),"",
IF(AND(SUMPRODUCT(--(BI917:BI$1003=TRUE))=0,SUMPRODUCT(--(BJ917:BJ$1003=TRUE))=0),"",Incomplete)))</f>
        <v/>
      </c>
      <c r="AD917" s="10" t="str">
        <f t="shared" si="426"/>
        <v/>
      </c>
      <c r="AE917" s="10"/>
      <c r="AF917" s="10" t="str" cm="1">
        <f t="array" ref="AF917">IF(AF$1=No,"",IF(ISBLANK($A917)=TRUE,"",
IF(SUMPRODUCT(--('Section 11'!$C$4:$C$337=$A917))=0,Incomplete,Complete)))</f>
        <v/>
      </c>
      <c r="AG917" s="10" t="str">
        <f t="shared" si="427"/>
        <v/>
      </c>
      <c r="AH917" s="10" t="str">
        <f t="shared" si="428"/>
        <v/>
      </c>
      <c r="AI917" s="10" t="str">
        <f t="shared" si="429"/>
        <v/>
      </c>
      <c r="AJ917" s="10" t="str">
        <f t="shared" si="430"/>
        <v/>
      </c>
      <c r="AK917" s="10" t="str">
        <f t="shared" si="431"/>
        <v/>
      </c>
      <c r="AL917" s="10" t="str">
        <f t="shared" si="432"/>
        <v/>
      </c>
      <c r="AM917" s="10" t="str">
        <f t="shared" si="433"/>
        <v/>
      </c>
      <c r="AN917" s="10" t="str">
        <f t="shared" si="434"/>
        <v/>
      </c>
      <c r="AO917" s="10" t="str">
        <f t="shared" si="435"/>
        <v/>
      </c>
      <c r="AP917" s="10" t="str">
        <f t="shared" si="436"/>
        <v/>
      </c>
      <c r="AQ917" s="10" t="str">
        <f t="shared" si="437"/>
        <v/>
      </c>
      <c r="AR917" s="10" t="str">
        <f t="shared" si="438"/>
        <v/>
      </c>
      <c r="AS917" s="10" t="str">
        <f t="shared" si="439"/>
        <v/>
      </c>
      <c r="AT917" s="10" t="str">
        <f t="shared" si="440"/>
        <v/>
      </c>
      <c r="AU917" s="10" t="str">
        <f t="shared" si="441"/>
        <v/>
      </c>
      <c r="AV917" s="10" t="str">
        <f t="shared" si="442"/>
        <v/>
      </c>
      <c r="AW917" s="10" t="str">
        <f t="shared" si="443"/>
        <v/>
      </c>
      <c r="AX917" s="10" t="str">
        <f t="shared" si="444"/>
        <v/>
      </c>
      <c r="AY917" s="10" t="str">
        <f t="shared" si="445"/>
        <v/>
      </c>
      <c r="AZ917" s="10" t="str">
        <f t="shared" si="446"/>
        <v/>
      </c>
      <c r="BA917" s="10" t="str">
        <f t="shared" si="447"/>
        <v/>
      </c>
      <c r="BB917" s="10" t="str">
        <f t="shared" si="448"/>
        <v/>
      </c>
      <c r="BC917" s="10" t="str">
        <f t="shared" si="449"/>
        <v/>
      </c>
      <c r="BD917" s="10"/>
      <c r="BE917" s="10" t="str">
        <f t="shared" si="450"/>
        <v/>
      </c>
      <c r="BG917" s="10" t="b">
        <f t="shared" si="453"/>
        <v>1</v>
      </c>
      <c r="BH917" s="10" t="b">
        <f t="shared" si="451"/>
        <v>1</v>
      </c>
      <c r="BI917" s="10" t="b">
        <f t="shared" si="454"/>
        <v>0</v>
      </c>
      <c r="BJ917" s="10" t="b">
        <f t="shared" si="452"/>
        <v>0</v>
      </c>
    </row>
    <row r="918" spans="1:62" x14ac:dyDescent="0.35">
      <c r="A918" s="51"/>
      <c r="B918" s="28"/>
      <c r="C918" s="28" t="s">
        <v>4</v>
      </c>
      <c r="D918" s="28"/>
      <c r="E918" s="28" t="s">
        <v>4</v>
      </c>
      <c r="F918" s="28"/>
      <c r="G918" s="51" t="s">
        <v>4</v>
      </c>
      <c r="H918" s="28"/>
      <c r="I918" s="28" t="s">
        <v>4</v>
      </c>
      <c r="J918" s="28"/>
      <c r="K918" s="28" t="s">
        <v>4</v>
      </c>
      <c r="L918" s="28" t="s">
        <v>454</v>
      </c>
      <c r="M918" s="28"/>
      <c r="N918" s="28"/>
      <c r="O918" s="28" t="s">
        <v>4</v>
      </c>
      <c r="P918" s="51"/>
      <c r="Q918" s="28" t="s">
        <v>4</v>
      </c>
      <c r="R918" s="28"/>
      <c r="S918" s="28" t="s">
        <v>4</v>
      </c>
      <c r="T918" s="28"/>
      <c r="U918" s="28" t="s">
        <v>4</v>
      </c>
      <c r="V918" s="28"/>
      <c r="W918" s="28" t="s">
        <v>4</v>
      </c>
      <c r="X918" s="28"/>
      <c r="Y918" s="28" t="s">
        <v>4</v>
      </c>
      <c r="Z918" s="10" t="str">
        <f>IF(AND('Section 8'!$L$4=No,OR($BG918=FALSE,$BH918=FALSE)),Tab_NotReq,
IF(AND($A918="",$B918="",$D918="",$F918="",$H918="",$J918="",$P918="",$X918="",$AB918="",$AC918=""),"",
IF(COUNTIF($AB918:$BC918,Incomplete)&gt;=1,Incomplete_or_multiple_errors&amp;": "&amp;INDEX($AB$2:$BC$4,1,MATCH(Incomplete,$AB918:$BC918,0)),Complete)))</f>
        <v/>
      </c>
      <c r="AA918" s="27"/>
      <c r="AB918" s="10" t="str">
        <f t="shared" si="425"/>
        <v/>
      </c>
      <c r="AC918" s="10" t="str">
        <f>IF($AC$1=No,"",
IF(OR(BG918=FALSE,BH918=FALSE),"",
IF(AND(SUMPRODUCT(--(BI918:BI$1003=TRUE))=0,SUMPRODUCT(--(BJ918:BJ$1003=TRUE))=0),"",Incomplete)))</f>
        <v/>
      </c>
      <c r="AD918" s="10" t="str">
        <f t="shared" si="426"/>
        <v/>
      </c>
      <c r="AE918" s="10"/>
      <c r="AF918" s="10" t="str" cm="1">
        <f t="array" ref="AF918">IF(AF$1=No,"",IF(ISBLANK($A918)=TRUE,"",
IF(SUMPRODUCT(--('Section 11'!$C$4:$C$337=$A918))=0,Incomplete,Complete)))</f>
        <v/>
      </c>
      <c r="AG918" s="10" t="str">
        <f t="shared" si="427"/>
        <v/>
      </c>
      <c r="AH918" s="10" t="str">
        <f t="shared" si="428"/>
        <v/>
      </c>
      <c r="AI918" s="10" t="str">
        <f t="shared" si="429"/>
        <v/>
      </c>
      <c r="AJ918" s="10" t="str">
        <f t="shared" si="430"/>
        <v/>
      </c>
      <c r="AK918" s="10" t="str">
        <f t="shared" si="431"/>
        <v/>
      </c>
      <c r="AL918" s="10" t="str">
        <f t="shared" si="432"/>
        <v/>
      </c>
      <c r="AM918" s="10" t="str">
        <f t="shared" si="433"/>
        <v/>
      </c>
      <c r="AN918" s="10" t="str">
        <f t="shared" si="434"/>
        <v/>
      </c>
      <c r="AO918" s="10" t="str">
        <f t="shared" si="435"/>
        <v/>
      </c>
      <c r="AP918" s="10" t="str">
        <f t="shared" si="436"/>
        <v/>
      </c>
      <c r="AQ918" s="10" t="str">
        <f t="shared" si="437"/>
        <v/>
      </c>
      <c r="AR918" s="10" t="str">
        <f t="shared" si="438"/>
        <v/>
      </c>
      <c r="AS918" s="10" t="str">
        <f t="shared" si="439"/>
        <v/>
      </c>
      <c r="AT918" s="10" t="str">
        <f t="shared" si="440"/>
        <v/>
      </c>
      <c r="AU918" s="10" t="str">
        <f t="shared" si="441"/>
        <v/>
      </c>
      <c r="AV918" s="10" t="str">
        <f t="shared" si="442"/>
        <v/>
      </c>
      <c r="AW918" s="10" t="str">
        <f t="shared" si="443"/>
        <v/>
      </c>
      <c r="AX918" s="10" t="str">
        <f t="shared" si="444"/>
        <v/>
      </c>
      <c r="AY918" s="10" t="str">
        <f t="shared" si="445"/>
        <v/>
      </c>
      <c r="AZ918" s="10" t="str">
        <f t="shared" si="446"/>
        <v/>
      </c>
      <c r="BA918" s="10" t="str">
        <f t="shared" si="447"/>
        <v/>
      </c>
      <c r="BB918" s="10" t="str">
        <f t="shared" si="448"/>
        <v/>
      </c>
      <c r="BC918" s="10" t="str">
        <f t="shared" si="449"/>
        <v/>
      </c>
      <c r="BD918" s="10"/>
      <c r="BE918" s="10" t="str">
        <f t="shared" si="450"/>
        <v/>
      </c>
      <c r="BG918" s="10" t="b">
        <f t="shared" si="453"/>
        <v>1</v>
      </c>
      <c r="BH918" s="10" t="b">
        <f t="shared" si="451"/>
        <v>1</v>
      </c>
      <c r="BI918" s="10" t="b">
        <f t="shared" si="454"/>
        <v>0</v>
      </c>
      <c r="BJ918" s="10" t="b">
        <f t="shared" si="452"/>
        <v>0</v>
      </c>
    </row>
    <row r="919" spans="1:62" x14ac:dyDescent="0.35">
      <c r="A919" s="51"/>
      <c r="B919" s="28"/>
      <c r="C919" s="28" t="s">
        <v>4</v>
      </c>
      <c r="D919" s="28"/>
      <c r="E919" s="28" t="s">
        <v>4</v>
      </c>
      <c r="F919" s="28"/>
      <c r="G919" s="51" t="s">
        <v>4</v>
      </c>
      <c r="H919" s="28"/>
      <c r="I919" s="28" t="s">
        <v>4</v>
      </c>
      <c r="J919" s="28"/>
      <c r="K919" s="28" t="s">
        <v>4</v>
      </c>
      <c r="L919" s="28" t="s">
        <v>454</v>
      </c>
      <c r="M919" s="28"/>
      <c r="N919" s="28"/>
      <c r="O919" s="28" t="s">
        <v>4</v>
      </c>
      <c r="P919" s="51"/>
      <c r="Q919" s="28" t="s">
        <v>4</v>
      </c>
      <c r="R919" s="28"/>
      <c r="S919" s="28" t="s">
        <v>4</v>
      </c>
      <c r="T919" s="28"/>
      <c r="U919" s="28" t="s">
        <v>4</v>
      </c>
      <c r="V919" s="28"/>
      <c r="W919" s="28" t="s">
        <v>4</v>
      </c>
      <c r="X919" s="28"/>
      <c r="Y919" s="28" t="s">
        <v>4</v>
      </c>
      <c r="Z919" s="10" t="str">
        <f>IF(AND('Section 8'!$L$4=No,OR($BG919=FALSE,$BH919=FALSE)),Tab_NotReq,
IF(AND($A919="",$B919="",$D919="",$F919="",$H919="",$J919="",$P919="",$X919="",$AB919="",$AC919=""),"",
IF(COUNTIF($AB919:$BC919,Incomplete)&gt;=1,Incomplete_or_multiple_errors&amp;": "&amp;INDEX($AB$2:$BC$4,1,MATCH(Incomplete,$AB919:$BC919,0)),Complete)))</f>
        <v/>
      </c>
      <c r="AA919" s="27"/>
      <c r="AB919" s="10" t="str">
        <f t="shared" si="425"/>
        <v/>
      </c>
      <c r="AC919" s="10" t="str">
        <f>IF($AC$1=No,"",
IF(OR(BG919=FALSE,BH919=FALSE),"",
IF(AND(SUMPRODUCT(--(BI919:BI$1003=TRUE))=0,SUMPRODUCT(--(BJ919:BJ$1003=TRUE))=0),"",Incomplete)))</f>
        <v/>
      </c>
      <c r="AD919" s="10" t="str">
        <f t="shared" si="426"/>
        <v/>
      </c>
      <c r="AE919" s="10"/>
      <c r="AF919" s="10" t="str" cm="1">
        <f t="array" ref="AF919">IF(AF$1=No,"",IF(ISBLANK($A919)=TRUE,"",
IF(SUMPRODUCT(--('Section 11'!$C$4:$C$337=$A919))=0,Incomplete,Complete)))</f>
        <v/>
      </c>
      <c r="AG919" s="10" t="str">
        <f t="shared" si="427"/>
        <v/>
      </c>
      <c r="AH919" s="10" t="str">
        <f t="shared" si="428"/>
        <v/>
      </c>
      <c r="AI919" s="10" t="str">
        <f t="shared" si="429"/>
        <v/>
      </c>
      <c r="AJ919" s="10" t="str">
        <f t="shared" si="430"/>
        <v/>
      </c>
      <c r="AK919" s="10" t="str">
        <f t="shared" si="431"/>
        <v/>
      </c>
      <c r="AL919" s="10" t="str">
        <f t="shared" si="432"/>
        <v/>
      </c>
      <c r="AM919" s="10" t="str">
        <f t="shared" si="433"/>
        <v/>
      </c>
      <c r="AN919" s="10" t="str">
        <f t="shared" si="434"/>
        <v/>
      </c>
      <c r="AO919" s="10" t="str">
        <f t="shared" si="435"/>
        <v/>
      </c>
      <c r="AP919" s="10" t="str">
        <f t="shared" si="436"/>
        <v/>
      </c>
      <c r="AQ919" s="10" t="str">
        <f t="shared" si="437"/>
        <v/>
      </c>
      <c r="AR919" s="10" t="str">
        <f t="shared" si="438"/>
        <v/>
      </c>
      <c r="AS919" s="10" t="str">
        <f t="shared" si="439"/>
        <v/>
      </c>
      <c r="AT919" s="10" t="str">
        <f t="shared" si="440"/>
        <v/>
      </c>
      <c r="AU919" s="10" t="str">
        <f t="shared" si="441"/>
        <v/>
      </c>
      <c r="AV919" s="10" t="str">
        <f t="shared" si="442"/>
        <v/>
      </c>
      <c r="AW919" s="10" t="str">
        <f t="shared" si="443"/>
        <v/>
      </c>
      <c r="AX919" s="10" t="str">
        <f t="shared" si="444"/>
        <v/>
      </c>
      <c r="AY919" s="10" t="str">
        <f t="shared" si="445"/>
        <v/>
      </c>
      <c r="AZ919" s="10" t="str">
        <f t="shared" si="446"/>
        <v/>
      </c>
      <c r="BA919" s="10" t="str">
        <f t="shared" si="447"/>
        <v/>
      </c>
      <c r="BB919" s="10" t="str">
        <f t="shared" si="448"/>
        <v/>
      </c>
      <c r="BC919" s="10" t="str">
        <f t="shared" si="449"/>
        <v/>
      </c>
      <c r="BD919" s="10"/>
      <c r="BE919" s="10" t="str">
        <f t="shared" si="450"/>
        <v/>
      </c>
      <c r="BG919" s="10" t="b">
        <f t="shared" si="453"/>
        <v>1</v>
      </c>
      <c r="BH919" s="10" t="b">
        <f t="shared" si="451"/>
        <v>1</v>
      </c>
      <c r="BI919" s="10" t="b">
        <f t="shared" si="454"/>
        <v>0</v>
      </c>
      <c r="BJ919" s="10" t="b">
        <f t="shared" si="452"/>
        <v>0</v>
      </c>
    </row>
    <row r="920" spans="1:62" x14ac:dyDescent="0.35">
      <c r="A920" s="51"/>
      <c r="B920" s="28"/>
      <c r="C920" s="28" t="s">
        <v>4</v>
      </c>
      <c r="D920" s="28"/>
      <c r="E920" s="28" t="s">
        <v>4</v>
      </c>
      <c r="F920" s="28"/>
      <c r="G920" s="51" t="s">
        <v>4</v>
      </c>
      <c r="H920" s="28"/>
      <c r="I920" s="28" t="s">
        <v>4</v>
      </c>
      <c r="J920" s="28"/>
      <c r="K920" s="28" t="s">
        <v>4</v>
      </c>
      <c r="L920" s="28" t="s">
        <v>454</v>
      </c>
      <c r="M920" s="28"/>
      <c r="N920" s="28"/>
      <c r="O920" s="28" t="s">
        <v>4</v>
      </c>
      <c r="P920" s="51"/>
      <c r="Q920" s="28" t="s">
        <v>4</v>
      </c>
      <c r="R920" s="28"/>
      <c r="S920" s="28" t="s">
        <v>4</v>
      </c>
      <c r="T920" s="28"/>
      <c r="U920" s="28" t="s">
        <v>4</v>
      </c>
      <c r="V920" s="28"/>
      <c r="W920" s="28" t="s">
        <v>4</v>
      </c>
      <c r="X920" s="28"/>
      <c r="Y920" s="28" t="s">
        <v>4</v>
      </c>
      <c r="Z920" s="10" t="str">
        <f>IF(AND('Section 8'!$L$4=No,OR($BG920=FALSE,$BH920=FALSE)),Tab_NotReq,
IF(AND($A920="",$B920="",$D920="",$F920="",$H920="",$J920="",$P920="",$X920="",$AB920="",$AC920=""),"",
IF(COUNTIF($AB920:$BC920,Incomplete)&gt;=1,Incomplete_or_multiple_errors&amp;": "&amp;INDEX($AB$2:$BC$4,1,MATCH(Incomplete,$AB920:$BC920,0)),Complete)))</f>
        <v/>
      </c>
      <c r="AA920" s="27"/>
      <c r="AB920" s="10" t="str">
        <f t="shared" si="425"/>
        <v/>
      </c>
      <c r="AC920" s="10" t="str">
        <f>IF($AC$1=No,"",
IF(OR(BG920=FALSE,BH920=FALSE),"",
IF(AND(SUMPRODUCT(--(BI920:BI$1003=TRUE))=0,SUMPRODUCT(--(BJ920:BJ$1003=TRUE))=0),"",Incomplete)))</f>
        <v/>
      </c>
      <c r="AD920" s="10" t="str">
        <f t="shared" si="426"/>
        <v/>
      </c>
      <c r="AE920" s="10"/>
      <c r="AF920" s="10" t="str" cm="1">
        <f t="array" ref="AF920">IF(AF$1=No,"",IF(ISBLANK($A920)=TRUE,"",
IF(SUMPRODUCT(--('Section 11'!$C$4:$C$337=$A920))=0,Incomplete,Complete)))</f>
        <v/>
      </c>
      <c r="AG920" s="10" t="str">
        <f t="shared" si="427"/>
        <v/>
      </c>
      <c r="AH920" s="10" t="str">
        <f t="shared" si="428"/>
        <v/>
      </c>
      <c r="AI920" s="10" t="str">
        <f t="shared" si="429"/>
        <v/>
      </c>
      <c r="AJ920" s="10" t="str">
        <f t="shared" si="430"/>
        <v/>
      </c>
      <c r="AK920" s="10" t="str">
        <f t="shared" si="431"/>
        <v/>
      </c>
      <c r="AL920" s="10" t="str">
        <f t="shared" si="432"/>
        <v/>
      </c>
      <c r="AM920" s="10" t="str">
        <f t="shared" si="433"/>
        <v/>
      </c>
      <c r="AN920" s="10" t="str">
        <f t="shared" si="434"/>
        <v/>
      </c>
      <c r="AO920" s="10" t="str">
        <f t="shared" si="435"/>
        <v/>
      </c>
      <c r="AP920" s="10" t="str">
        <f t="shared" si="436"/>
        <v/>
      </c>
      <c r="AQ920" s="10" t="str">
        <f t="shared" si="437"/>
        <v/>
      </c>
      <c r="AR920" s="10" t="str">
        <f t="shared" si="438"/>
        <v/>
      </c>
      <c r="AS920" s="10" t="str">
        <f t="shared" si="439"/>
        <v/>
      </c>
      <c r="AT920" s="10" t="str">
        <f t="shared" si="440"/>
        <v/>
      </c>
      <c r="AU920" s="10" t="str">
        <f t="shared" si="441"/>
        <v/>
      </c>
      <c r="AV920" s="10" t="str">
        <f t="shared" si="442"/>
        <v/>
      </c>
      <c r="AW920" s="10" t="str">
        <f t="shared" si="443"/>
        <v/>
      </c>
      <c r="AX920" s="10" t="str">
        <f t="shared" si="444"/>
        <v/>
      </c>
      <c r="AY920" s="10" t="str">
        <f t="shared" si="445"/>
        <v/>
      </c>
      <c r="AZ920" s="10" t="str">
        <f t="shared" si="446"/>
        <v/>
      </c>
      <c r="BA920" s="10" t="str">
        <f t="shared" si="447"/>
        <v/>
      </c>
      <c r="BB920" s="10" t="str">
        <f t="shared" si="448"/>
        <v/>
      </c>
      <c r="BC920" s="10" t="str">
        <f t="shared" si="449"/>
        <v/>
      </c>
      <c r="BD920" s="10"/>
      <c r="BE920" s="10" t="str">
        <f t="shared" si="450"/>
        <v/>
      </c>
      <c r="BG920" s="10" t="b">
        <f t="shared" si="453"/>
        <v>1</v>
      </c>
      <c r="BH920" s="10" t="b">
        <f t="shared" si="451"/>
        <v>1</v>
      </c>
      <c r="BI920" s="10" t="b">
        <f t="shared" si="454"/>
        <v>0</v>
      </c>
      <c r="BJ920" s="10" t="b">
        <f t="shared" si="452"/>
        <v>0</v>
      </c>
    </row>
    <row r="921" spans="1:62" x14ac:dyDescent="0.35">
      <c r="A921" s="51"/>
      <c r="B921" s="28"/>
      <c r="C921" s="28" t="s">
        <v>4</v>
      </c>
      <c r="D921" s="28"/>
      <c r="E921" s="28" t="s">
        <v>4</v>
      </c>
      <c r="F921" s="28"/>
      <c r="G921" s="51" t="s">
        <v>4</v>
      </c>
      <c r="H921" s="28"/>
      <c r="I921" s="28" t="s">
        <v>4</v>
      </c>
      <c r="J921" s="28"/>
      <c r="K921" s="28" t="s">
        <v>4</v>
      </c>
      <c r="L921" s="28" t="s">
        <v>454</v>
      </c>
      <c r="M921" s="28"/>
      <c r="N921" s="28"/>
      <c r="O921" s="28" t="s">
        <v>4</v>
      </c>
      <c r="P921" s="51"/>
      <c r="Q921" s="28" t="s">
        <v>4</v>
      </c>
      <c r="R921" s="28"/>
      <c r="S921" s="28" t="s">
        <v>4</v>
      </c>
      <c r="T921" s="28"/>
      <c r="U921" s="28" t="s">
        <v>4</v>
      </c>
      <c r="V921" s="28"/>
      <c r="W921" s="28" t="s">
        <v>4</v>
      </c>
      <c r="X921" s="28"/>
      <c r="Y921" s="28" t="s">
        <v>4</v>
      </c>
      <c r="Z921" s="10" t="str">
        <f>IF(AND('Section 8'!$L$4=No,OR($BG921=FALSE,$BH921=FALSE)),Tab_NotReq,
IF(AND($A921="",$B921="",$D921="",$F921="",$H921="",$J921="",$P921="",$X921="",$AB921="",$AC921=""),"",
IF(COUNTIF($AB921:$BC921,Incomplete)&gt;=1,Incomplete_or_multiple_errors&amp;": "&amp;INDEX($AB$2:$BC$4,1,MATCH(Incomplete,$AB921:$BC921,0)),Complete)))</f>
        <v/>
      </c>
      <c r="AA921" s="27"/>
      <c r="AB921" s="10" t="str">
        <f t="shared" si="425"/>
        <v/>
      </c>
      <c r="AC921" s="10" t="str">
        <f>IF($AC$1=No,"",
IF(OR(BG921=FALSE,BH921=FALSE),"",
IF(AND(SUMPRODUCT(--(BI921:BI$1003=TRUE))=0,SUMPRODUCT(--(BJ921:BJ$1003=TRUE))=0),"",Incomplete)))</f>
        <v/>
      </c>
      <c r="AD921" s="10" t="str">
        <f t="shared" si="426"/>
        <v/>
      </c>
      <c r="AE921" s="10"/>
      <c r="AF921" s="10" t="str" cm="1">
        <f t="array" ref="AF921">IF(AF$1=No,"",IF(ISBLANK($A921)=TRUE,"",
IF(SUMPRODUCT(--('Section 11'!$C$4:$C$337=$A921))=0,Incomplete,Complete)))</f>
        <v/>
      </c>
      <c r="AG921" s="10" t="str">
        <f t="shared" si="427"/>
        <v/>
      </c>
      <c r="AH921" s="10" t="str">
        <f t="shared" si="428"/>
        <v/>
      </c>
      <c r="AI921" s="10" t="str">
        <f t="shared" si="429"/>
        <v/>
      </c>
      <c r="AJ921" s="10" t="str">
        <f t="shared" si="430"/>
        <v/>
      </c>
      <c r="AK921" s="10" t="str">
        <f t="shared" si="431"/>
        <v/>
      </c>
      <c r="AL921" s="10" t="str">
        <f t="shared" si="432"/>
        <v/>
      </c>
      <c r="AM921" s="10" t="str">
        <f t="shared" si="433"/>
        <v/>
      </c>
      <c r="AN921" s="10" t="str">
        <f t="shared" si="434"/>
        <v/>
      </c>
      <c r="AO921" s="10" t="str">
        <f t="shared" si="435"/>
        <v/>
      </c>
      <c r="AP921" s="10" t="str">
        <f t="shared" si="436"/>
        <v/>
      </c>
      <c r="AQ921" s="10" t="str">
        <f t="shared" si="437"/>
        <v/>
      </c>
      <c r="AR921" s="10" t="str">
        <f t="shared" si="438"/>
        <v/>
      </c>
      <c r="AS921" s="10" t="str">
        <f t="shared" si="439"/>
        <v/>
      </c>
      <c r="AT921" s="10" t="str">
        <f t="shared" si="440"/>
        <v/>
      </c>
      <c r="AU921" s="10" t="str">
        <f t="shared" si="441"/>
        <v/>
      </c>
      <c r="AV921" s="10" t="str">
        <f t="shared" si="442"/>
        <v/>
      </c>
      <c r="AW921" s="10" t="str">
        <f t="shared" si="443"/>
        <v/>
      </c>
      <c r="AX921" s="10" t="str">
        <f t="shared" si="444"/>
        <v/>
      </c>
      <c r="AY921" s="10" t="str">
        <f t="shared" si="445"/>
        <v/>
      </c>
      <c r="AZ921" s="10" t="str">
        <f t="shared" si="446"/>
        <v/>
      </c>
      <c r="BA921" s="10" t="str">
        <f t="shared" si="447"/>
        <v/>
      </c>
      <c r="BB921" s="10" t="str">
        <f t="shared" si="448"/>
        <v/>
      </c>
      <c r="BC921" s="10" t="str">
        <f t="shared" si="449"/>
        <v/>
      </c>
      <c r="BD921" s="10"/>
      <c r="BE921" s="10" t="str">
        <f t="shared" si="450"/>
        <v/>
      </c>
      <c r="BG921" s="10" t="b">
        <f t="shared" si="453"/>
        <v>1</v>
      </c>
      <c r="BH921" s="10" t="b">
        <f t="shared" si="451"/>
        <v>1</v>
      </c>
      <c r="BI921" s="10" t="b">
        <f t="shared" si="454"/>
        <v>0</v>
      </c>
      <c r="BJ921" s="10" t="b">
        <f t="shared" si="452"/>
        <v>0</v>
      </c>
    </row>
    <row r="922" spans="1:62" x14ac:dyDescent="0.35">
      <c r="A922" s="51"/>
      <c r="B922" s="28"/>
      <c r="C922" s="28" t="s">
        <v>4</v>
      </c>
      <c r="D922" s="28"/>
      <c r="E922" s="28" t="s">
        <v>4</v>
      </c>
      <c r="F922" s="28"/>
      <c r="G922" s="51" t="s">
        <v>4</v>
      </c>
      <c r="H922" s="28"/>
      <c r="I922" s="28" t="s">
        <v>4</v>
      </c>
      <c r="J922" s="28"/>
      <c r="K922" s="28" t="s">
        <v>4</v>
      </c>
      <c r="L922" s="28" t="s">
        <v>454</v>
      </c>
      <c r="M922" s="28"/>
      <c r="N922" s="28"/>
      <c r="O922" s="28" t="s">
        <v>4</v>
      </c>
      <c r="P922" s="51"/>
      <c r="Q922" s="28" t="s">
        <v>4</v>
      </c>
      <c r="R922" s="28"/>
      <c r="S922" s="28" t="s">
        <v>4</v>
      </c>
      <c r="T922" s="28"/>
      <c r="U922" s="28" t="s">
        <v>4</v>
      </c>
      <c r="V922" s="28"/>
      <c r="W922" s="28" t="s">
        <v>4</v>
      </c>
      <c r="X922" s="28"/>
      <c r="Y922" s="28" t="s">
        <v>4</v>
      </c>
      <c r="Z922" s="10" t="str">
        <f>IF(AND('Section 8'!$L$4=No,OR($BG922=FALSE,$BH922=FALSE)),Tab_NotReq,
IF(AND($A922="",$B922="",$D922="",$F922="",$H922="",$J922="",$P922="",$X922="",$AB922="",$AC922=""),"",
IF(COUNTIF($AB922:$BC922,Incomplete)&gt;=1,Incomplete_or_multiple_errors&amp;": "&amp;INDEX($AB$2:$BC$4,1,MATCH(Incomplete,$AB922:$BC922,0)),Complete)))</f>
        <v/>
      </c>
      <c r="AA922" s="27"/>
      <c r="AB922" s="10" t="str">
        <f t="shared" si="425"/>
        <v/>
      </c>
      <c r="AC922" s="10" t="str">
        <f>IF($AC$1=No,"",
IF(OR(BG922=FALSE,BH922=FALSE),"",
IF(AND(SUMPRODUCT(--(BI922:BI$1003=TRUE))=0,SUMPRODUCT(--(BJ922:BJ$1003=TRUE))=0),"",Incomplete)))</f>
        <v/>
      </c>
      <c r="AD922" s="10" t="str">
        <f t="shared" si="426"/>
        <v/>
      </c>
      <c r="AE922" s="10"/>
      <c r="AF922" s="10" t="str" cm="1">
        <f t="array" ref="AF922">IF(AF$1=No,"",IF(ISBLANK($A922)=TRUE,"",
IF(SUMPRODUCT(--('Section 11'!$C$4:$C$337=$A922))=0,Incomplete,Complete)))</f>
        <v/>
      </c>
      <c r="AG922" s="10" t="str">
        <f t="shared" si="427"/>
        <v/>
      </c>
      <c r="AH922" s="10" t="str">
        <f t="shared" si="428"/>
        <v/>
      </c>
      <c r="AI922" s="10" t="str">
        <f t="shared" si="429"/>
        <v/>
      </c>
      <c r="AJ922" s="10" t="str">
        <f t="shared" si="430"/>
        <v/>
      </c>
      <c r="AK922" s="10" t="str">
        <f t="shared" si="431"/>
        <v/>
      </c>
      <c r="AL922" s="10" t="str">
        <f t="shared" si="432"/>
        <v/>
      </c>
      <c r="AM922" s="10" t="str">
        <f t="shared" si="433"/>
        <v/>
      </c>
      <c r="AN922" s="10" t="str">
        <f t="shared" si="434"/>
        <v/>
      </c>
      <c r="AO922" s="10" t="str">
        <f t="shared" si="435"/>
        <v/>
      </c>
      <c r="AP922" s="10" t="str">
        <f t="shared" si="436"/>
        <v/>
      </c>
      <c r="AQ922" s="10" t="str">
        <f t="shared" si="437"/>
        <v/>
      </c>
      <c r="AR922" s="10" t="str">
        <f t="shared" si="438"/>
        <v/>
      </c>
      <c r="AS922" s="10" t="str">
        <f t="shared" si="439"/>
        <v/>
      </c>
      <c r="AT922" s="10" t="str">
        <f t="shared" si="440"/>
        <v/>
      </c>
      <c r="AU922" s="10" t="str">
        <f t="shared" si="441"/>
        <v/>
      </c>
      <c r="AV922" s="10" t="str">
        <f t="shared" si="442"/>
        <v/>
      </c>
      <c r="AW922" s="10" t="str">
        <f t="shared" si="443"/>
        <v/>
      </c>
      <c r="AX922" s="10" t="str">
        <f t="shared" si="444"/>
        <v/>
      </c>
      <c r="AY922" s="10" t="str">
        <f t="shared" si="445"/>
        <v/>
      </c>
      <c r="AZ922" s="10" t="str">
        <f t="shared" si="446"/>
        <v/>
      </c>
      <c r="BA922" s="10" t="str">
        <f t="shared" si="447"/>
        <v/>
      </c>
      <c r="BB922" s="10" t="str">
        <f t="shared" si="448"/>
        <v/>
      </c>
      <c r="BC922" s="10" t="str">
        <f t="shared" si="449"/>
        <v/>
      </c>
      <c r="BD922" s="10"/>
      <c r="BE922" s="10" t="str">
        <f t="shared" si="450"/>
        <v/>
      </c>
      <c r="BG922" s="10" t="b">
        <f t="shared" si="453"/>
        <v>1</v>
      </c>
      <c r="BH922" s="10" t="b">
        <f t="shared" si="451"/>
        <v>1</v>
      </c>
      <c r="BI922" s="10" t="b">
        <f t="shared" si="454"/>
        <v>0</v>
      </c>
      <c r="BJ922" s="10" t="b">
        <f t="shared" si="452"/>
        <v>0</v>
      </c>
    </row>
    <row r="923" spans="1:62" x14ac:dyDescent="0.35">
      <c r="A923" s="51"/>
      <c r="B923" s="28"/>
      <c r="C923" s="28" t="s">
        <v>4</v>
      </c>
      <c r="D923" s="28"/>
      <c r="E923" s="28" t="s">
        <v>4</v>
      </c>
      <c r="F923" s="28"/>
      <c r="G923" s="51" t="s">
        <v>4</v>
      </c>
      <c r="H923" s="28"/>
      <c r="I923" s="28" t="s">
        <v>4</v>
      </c>
      <c r="J923" s="28"/>
      <c r="K923" s="28" t="s">
        <v>4</v>
      </c>
      <c r="L923" s="28" t="s">
        <v>454</v>
      </c>
      <c r="M923" s="28"/>
      <c r="N923" s="28"/>
      <c r="O923" s="28" t="s">
        <v>4</v>
      </c>
      <c r="P923" s="51"/>
      <c r="Q923" s="28" t="s">
        <v>4</v>
      </c>
      <c r="R923" s="28"/>
      <c r="S923" s="28" t="s">
        <v>4</v>
      </c>
      <c r="T923" s="28"/>
      <c r="U923" s="28" t="s">
        <v>4</v>
      </c>
      <c r="V923" s="28"/>
      <c r="W923" s="28" t="s">
        <v>4</v>
      </c>
      <c r="X923" s="28"/>
      <c r="Y923" s="28" t="s">
        <v>4</v>
      </c>
      <c r="Z923" s="10" t="str">
        <f>IF(AND('Section 8'!$L$4=No,OR($BG923=FALSE,$BH923=FALSE)),Tab_NotReq,
IF(AND($A923="",$B923="",$D923="",$F923="",$H923="",$J923="",$P923="",$X923="",$AB923="",$AC923=""),"",
IF(COUNTIF($AB923:$BC923,Incomplete)&gt;=1,Incomplete_or_multiple_errors&amp;": "&amp;INDEX($AB$2:$BC$4,1,MATCH(Incomplete,$AB923:$BC923,0)),Complete)))</f>
        <v/>
      </c>
      <c r="AA923" s="27"/>
      <c r="AB923" s="10" t="str">
        <f t="shared" si="425"/>
        <v/>
      </c>
      <c r="AC923" s="10" t="str">
        <f>IF($AC$1=No,"",
IF(OR(BG923=FALSE,BH923=FALSE),"",
IF(AND(SUMPRODUCT(--(BI923:BI$1003=TRUE))=0,SUMPRODUCT(--(BJ923:BJ$1003=TRUE))=0),"",Incomplete)))</f>
        <v/>
      </c>
      <c r="AD923" s="10" t="str">
        <f t="shared" si="426"/>
        <v/>
      </c>
      <c r="AE923" s="10"/>
      <c r="AF923" s="10" t="str" cm="1">
        <f t="array" ref="AF923">IF(AF$1=No,"",IF(ISBLANK($A923)=TRUE,"",
IF(SUMPRODUCT(--('Section 11'!$C$4:$C$337=$A923))=0,Incomplete,Complete)))</f>
        <v/>
      </c>
      <c r="AG923" s="10" t="str">
        <f t="shared" si="427"/>
        <v/>
      </c>
      <c r="AH923" s="10" t="str">
        <f t="shared" si="428"/>
        <v/>
      </c>
      <c r="AI923" s="10" t="str">
        <f t="shared" si="429"/>
        <v/>
      </c>
      <c r="AJ923" s="10" t="str">
        <f t="shared" si="430"/>
        <v/>
      </c>
      <c r="AK923" s="10" t="str">
        <f t="shared" si="431"/>
        <v/>
      </c>
      <c r="AL923" s="10" t="str">
        <f t="shared" si="432"/>
        <v/>
      </c>
      <c r="AM923" s="10" t="str">
        <f t="shared" si="433"/>
        <v/>
      </c>
      <c r="AN923" s="10" t="str">
        <f t="shared" si="434"/>
        <v/>
      </c>
      <c r="AO923" s="10" t="str">
        <f t="shared" si="435"/>
        <v/>
      </c>
      <c r="AP923" s="10" t="str">
        <f t="shared" si="436"/>
        <v/>
      </c>
      <c r="AQ923" s="10" t="str">
        <f t="shared" si="437"/>
        <v/>
      </c>
      <c r="AR923" s="10" t="str">
        <f t="shared" si="438"/>
        <v/>
      </c>
      <c r="AS923" s="10" t="str">
        <f t="shared" si="439"/>
        <v/>
      </c>
      <c r="AT923" s="10" t="str">
        <f t="shared" si="440"/>
        <v/>
      </c>
      <c r="AU923" s="10" t="str">
        <f t="shared" si="441"/>
        <v/>
      </c>
      <c r="AV923" s="10" t="str">
        <f t="shared" si="442"/>
        <v/>
      </c>
      <c r="AW923" s="10" t="str">
        <f t="shared" si="443"/>
        <v/>
      </c>
      <c r="AX923" s="10" t="str">
        <f t="shared" si="444"/>
        <v/>
      </c>
      <c r="AY923" s="10" t="str">
        <f t="shared" si="445"/>
        <v/>
      </c>
      <c r="AZ923" s="10" t="str">
        <f t="shared" si="446"/>
        <v/>
      </c>
      <c r="BA923" s="10" t="str">
        <f t="shared" si="447"/>
        <v/>
      </c>
      <c r="BB923" s="10" t="str">
        <f t="shared" si="448"/>
        <v/>
      </c>
      <c r="BC923" s="10" t="str">
        <f t="shared" si="449"/>
        <v/>
      </c>
      <c r="BD923" s="10"/>
      <c r="BE923" s="10" t="str">
        <f t="shared" si="450"/>
        <v/>
      </c>
      <c r="BG923" s="10" t="b">
        <f t="shared" si="453"/>
        <v>1</v>
      </c>
      <c r="BH923" s="10" t="b">
        <f t="shared" si="451"/>
        <v>1</v>
      </c>
      <c r="BI923" s="10" t="b">
        <f t="shared" si="454"/>
        <v>0</v>
      </c>
      <c r="BJ923" s="10" t="b">
        <f t="shared" si="452"/>
        <v>0</v>
      </c>
    </row>
    <row r="924" spans="1:62" x14ac:dyDescent="0.35">
      <c r="A924" s="51"/>
      <c r="B924" s="28"/>
      <c r="C924" s="28" t="s">
        <v>4</v>
      </c>
      <c r="D924" s="28"/>
      <c r="E924" s="28" t="s">
        <v>4</v>
      </c>
      <c r="F924" s="28"/>
      <c r="G924" s="51" t="s">
        <v>4</v>
      </c>
      <c r="H924" s="28"/>
      <c r="I924" s="28" t="s">
        <v>4</v>
      </c>
      <c r="J924" s="28"/>
      <c r="K924" s="28" t="s">
        <v>4</v>
      </c>
      <c r="L924" s="28" t="s">
        <v>454</v>
      </c>
      <c r="M924" s="28"/>
      <c r="N924" s="28"/>
      <c r="O924" s="28" t="s">
        <v>4</v>
      </c>
      <c r="P924" s="51"/>
      <c r="Q924" s="28" t="s">
        <v>4</v>
      </c>
      <c r="R924" s="28"/>
      <c r="S924" s="28" t="s">
        <v>4</v>
      </c>
      <c r="T924" s="28"/>
      <c r="U924" s="28" t="s">
        <v>4</v>
      </c>
      <c r="V924" s="28"/>
      <c r="W924" s="28" t="s">
        <v>4</v>
      </c>
      <c r="X924" s="28"/>
      <c r="Y924" s="28" t="s">
        <v>4</v>
      </c>
      <c r="Z924" s="10" t="str">
        <f>IF(AND('Section 8'!$L$4=No,OR($BG924=FALSE,$BH924=FALSE)),Tab_NotReq,
IF(AND($A924="",$B924="",$D924="",$F924="",$H924="",$J924="",$P924="",$X924="",$AB924="",$AC924=""),"",
IF(COUNTIF($AB924:$BC924,Incomplete)&gt;=1,Incomplete_or_multiple_errors&amp;": "&amp;INDEX($AB$2:$BC$4,1,MATCH(Incomplete,$AB924:$BC924,0)),Complete)))</f>
        <v/>
      </c>
      <c r="AA924" s="27"/>
      <c r="AB924" s="10" t="str">
        <f t="shared" si="425"/>
        <v/>
      </c>
      <c r="AC924" s="10" t="str">
        <f>IF($AC$1=No,"",
IF(OR(BG924=FALSE,BH924=FALSE),"",
IF(AND(SUMPRODUCT(--(BI924:BI$1003=TRUE))=0,SUMPRODUCT(--(BJ924:BJ$1003=TRUE))=0),"",Incomplete)))</f>
        <v/>
      </c>
      <c r="AD924" s="10" t="str">
        <f t="shared" si="426"/>
        <v/>
      </c>
      <c r="AE924" s="10"/>
      <c r="AF924" s="10" t="str" cm="1">
        <f t="array" ref="AF924">IF(AF$1=No,"",IF(ISBLANK($A924)=TRUE,"",
IF(SUMPRODUCT(--('Section 11'!$C$4:$C$337=$A924))=0,Incomplete,Complete)))</f>
        <v/>
      </c>
      <c r="AG924" s="10" t="str">
        <f t="shared" si="427"/>
        <v/>
      </c>
      <c r="AH924" s="10" t="str">
        <f t="shared" si="428"/>
        <v/>
      </c>
      <c r="AI924" s="10" t="str">
        <f t="shared" si="429"/>
        <v/>
      </c>
      <c r="AJ924" s="10" t="str">
        <f t="shared" si="430"/>
        <v/>
      </c>
      <c r="AK924" s="10" t="str">
        <f t="shared" si="431"/>
        <v/>
      </c>
      <c r="AL924" s="10" t="str">
        <f t="shared" si="432"/>
        <v/>
      </c>
      <c r="AM924" s="10" t="str">
        <f t="shared" si="433"/>
        <v/>
      </c>
      <c r="AN924" s="10" t="str">
        <f t="shared" si="434"/>
        <v/>
      </c>
      <c r="AO924" s="10" t="str">
        <f t="shared" si="435"/>
        <v/>
      </c>
      <c r="AP924" s="10" t="str">
        <f t="shared" si="436"/>
        <v/>
      </c>
      <c r="AQ924" s="10" t="str">
        <f t="shared" si="437"/>
        <v/>
      </c>
      <c r="AR924" s="10" t="str">
        <f t="shared" si="438"/>
        <v/>
      </c>
      <c r="AS924" s="10" t="str">
        <f t="shared" si="439"/>
        <v/>
      </c>
      <c r="AT924" s="10" t="str">
        <f t="shared" si="440"/>
        <v/>
      </c>
      <c r="AU924" s="10" t="str">
        <f t="shared" si="441"/>
        <v/>
      </c>
      <c r="AV924" s="10" t="str">
        <f t="shared" si="442"/>
        <v/>
      </c>
      <c r="AW924" s="10" t="str">
        <f t="shared" si="443"/>
        <v/>
      </c>
      <c r="AX924" s="10" t="str">
        <f t="shared" si="444"/>
        <v/>
      </c>
      <c r="AY924" s="10" t="str">
        <f t="shared" si="445"/>
        <v/>
      </c>
      <c r="AZ924" s="10" t="str">
        <f t="shared" si="446"/>
        <v/>
      </c>
      <c r="BA924" s="10" t="str">
        <f t="shared" si="447"/>
        <v/>
      </c>
      <c r="BB924" s="10" t="str">
        <f t="shared" si="448"/>
        <v/>
      </c>
      <c r="BC924" s="10" t="str">
        <f t="shared" si="449"/>
        <v/>
      </c>
      <c r="BD924" s="10"/>
      <c r="BE924" s="10" t="str">
        <f t="shared" si="450"/>
        <v/>
      </c>
      <c r="BG924" s="10" t="b">
        <f t="shared" si="453"/>
        <v>1</v>
      </c>
      <c r="BH924" s="10" t="b">
        <f t="shared" si="451"/>
        <v>1</v>
      </c>
      <c r="BI924" s="10" t="b">
        <f t="shared" si="454"/>
        <v>0</v>
      </c>
      <c r="BJ924" s="10" t="b">
        <f t="shared" si="452"/>
        <v>0</v>
      </c>
    </row>
    <row r="925" spans="1:62" x14ac:dyDescent="0.35">
      <c r="A925" s="51"/>
      <c r="B925" s="28"/>
      <c r="C925" s="28" t="s">
        <v>4</v>
      </c>
      <c r="D925" s="28"/>
      <c r="E925" s="28" t="s">
        <v>4</v>
      </c>
      <c r="F925" s="28"/>
      <c r="G925" s="51" t="s">
        <v>4</v>
      </c>
      <c r="H925" s="28"/>
      <c r="I925" s="28" t="s">
        <v>4</v>
      </c>
      <c r="J925" s="28"/>
      <c r="K925" s="28" t="s">
        <v>4</v>
      </c>
      <c r="L925" s="28" t="s">
        <v>454</v>
      </c>
      <c r="M925" s="28"/>
      <c r="N925" s="28"/>
      <c r="O925" s="28" t="s">
        <v>4</v>
      </c>
      <c r="P925" s="51"/>
      <c r="Q925" s="28" t="s">
        <v>4</v>
      </c>
      <c r="R925" s="28"/>
      <c r="S925" s="28" t="s">
        <v>4</v>
      </c>
      <c r="T925" s="28"/>
      <c r="U925" s="28" t="s">
        <v>4</v>
      </c>
      <c r="V925" s="28"/>
      <c r="W925" s="28" t="s">
        <v>4</v>
      </c>
      <c r="X925" s="28"/>
      <c r="Y925" s="28" t="s">
        <v>4</v>
      </c>
      <c r="Z925" s="10" t="str">
        <f>IF(AND('Section 8'!$L$4=No,OR($BG925=FALSE,$BH925=FALSE)),Tab_NotReq,
IF(AND($A925="",$B925="",$D925="",$F925="",$H925="",$J925="",$P925="",$X925="",$AB925="",$AC925=""),"",
IF(COUNTIF($AB925:$BC925,Incomplete)&gt;=1,Incomplete_or_multiple_errors&amp;": "&amp;INDEX($AB$2:$BC$4,1,MATCH(Incomplete,$AB925:$BC925,0)),Complete)))</f>
        <v/>
      </c>
      <c r="AA925" s="27"/>
      <c r="AB925" s="10" t="str">
        <f t="shared" si="425"/>
        <v/>
      </c>
      <c r="AC925" s="10" t="str">
        <f>IF($AC$1=No,"",
IF(OR(BG925=FALSE,BH925=FALSE),"",
IF(AND(SUMPRODUCT(--(BI925:BI$1003=TRUE))=0,SUMPRODUCT(--(BJ925:BJ$1003=TRUE))=0),"",Incomplete)))</f>
        <v/>
      </c>
      <c r="AD925" s="10" t="str">
        <f t="shared" si="426"/>
        <v/>
      </c>
      <c r="AE925" s="10"/>
      <c r="AF925" s="10" t="str" cm="1">
        <f t="array" ref="AF925">IF(AF$1=No,"",IF(ISBLANK($A925)=TRUE,"",
IF(SUMPRODUCT(--('Section 11'!$C$4:$C$337=$A925))=0,Incomplete,Complete)))</f>
        <v/>
      </c>
      <c r="AG925" s="10" t="str">
        <f t="shared" si="427"/>
        <v/>
      </c>
      <c r="AH925" s="10" t="str">
        <f t="shared" si="428"/>
        <v/>
      </c>
      <c r="AI925" s="10" t="str">
        <f t="shared" si="429"/>
        <v/>
      </c>
      <c r="AJ925" s="10" t="str">
        <f t="shared" si="430"/>
        <v/>
      </c>
      <c r="AK925" s="10" t="str">
        <f t="shared" si="431"/>
        <v/>
      </c>
      <c r="AL925" s="10" t="str">
        <f t="shared" si="432"/>
        <v/>
      </c>
      <c r="AM925" s="10" t="str">
        <f t="shared" si="433"/>
        <v/>
      </c>
      <c r="AN925" s="10" t="str">
        <f t="shared" si="434"/>
        <v/>
      </c>
      <c r="AO925" s="10" t="str">
        <f t="shared" si="435"/>
        <v/>
      </c>
      <c r="AP925" s="10" t="str">
        <f t="shared" si="436"/>
        <v/>
      </c>
      <c r="AQ925" s="10" t="str">
        <f t="shared" si="437"/>
        <v/>
      </c>
      <c r="AR925" s="10" t="str">
        <f t="shared" si="438"/>
        <v/>
      </c>
      <c r="AS925" s="10" t="str">
        <f t="shared" si="439"/>
        <v/>
      </c>
      <c r="AT925" s="10" t="str">
        <f t="shared" si="440"/>
        <v/>
      </c>
      <c r="AU925" s="10" t="str">
        <f t="shared" si="441"/>
        <v/>
      </c>
      <c r="AV925" s="10" t="str">
        <f t="shared" si="442"/>
        <v/>
      </c>
      <c r="AW925" s="10" t="str">
        <f t="shared" si="443"/>
        <v/>
      </c>
      <c r="AX925" s="10" t="str">
        <f t="shared" si="444"/>
        <v/>
      </c>
      <c r="AY925" s="10" t="str">
        <f t="shared" si="445"/>
        <v/>
      </c>
      <c r="AZ925" s="10" t="str">
        <f t="shared" si="446"/>
        <v/>
      </c>
      <c r="BA925" s="10" t="str">
        <f t="shared" si="447"/>
        <v/>
      </c>
      <c r="BB925" s="10" t="str">
        <f t="shared" si="448"/>
        <v/>
      </c>
      <c r="BC925" s="10" t="str">
        <f t="shared" si="449"/>
        <v/>
      </c>
      <c r="BD925" s="10"/>
      <c r="BE925" s="10" t="str">
        <f t="shared" si="450"/>
        <v/>
      </c>
      <c r="BG925" s="10" t="b">
        <f t="shared" si="453"/>
        <v>1</v>
      </c>
      <c r="BH925" s="10" t="b">
        <f t="shared" si="451"/>
        <v>1</v>
      </c>
      <c r="BI925" s="10" t="b">
        <f t="shared" si="454"/>
        <v>0</v>
      </c>
      <c r="BJ925" s="10" t="b">
        <f t="shared" si="452"/>
        <v>0</v>
      </c>
    </row>
    <row r="926" spans="1:62" x14ac:dyDescent="0.35">
      <c r="A926" s="51"/>
      <c r="B926" s="28"/>
      <c r="C926" s="28" t="s">
        <v>4</v>
      </c>
      <c r="D926" s="28"/>
      <c r="E926" s="28" t="s">
        <v>4</v>
      </c>
      <c r="F926" s="28"/>
      <c r="G926" s="51" t="s">
        <v>4</v>
      </c>
      <c r="H926" s="28"/>
      <c r="I926" s="28" t="s">
        <v>4</v>
      </c>
      <c r="J926" s="28"/>
      <c r="K926" s="28" t="s">
        <v>4</v>
      </c>
      <c r="L926" s="28" t="s">
        <v>454</v>
      </c>
      <c r="M926" s="28"/>
      <c r="N926" s="28"/>
      <c r="O926" s="28" t="s">
        <v>4</v>
      </c>
      <c r="P926" s="51"/>
      <c r="Q926" s="28" t="s">
        <v>4</v>
      </c>
      <c r="R926" s="28"/>
      <c r="S926" s="28" t="s">
        <v>4</v>
      </c>
      <c r="T926" s="28"/>
      <c r="U926" s="28" t="s">
        <v>4</v>
      </c>
      <c r="V926" s="28"/>
      <c r="W926" s="28" t="s">
        <v>4</v>
      </c>
      <c r="X926" s="28"/>
      <c r="Y926" s="28" t="s">
        <v>4</v>
      </c>
      <c r="Z926" s="10" t="str">
        <f>IF(AND('Section 8'!$L$4=No,OR($BG926=FALSE,$BH926=FALSE)),Tab_NotReq,
IF(AND($A926="",$B926="",$D926="",$F926="",$H926="",$J926="",$P926="",$X926="",$AB926="",$AC926=""),"",
IF(COUNTIF($AB926:$BC926,Incomplete)&gt;=1,Incomplete_or_multiple_errors&amp;": "&amp;INDEX($AB$2:$BC$4,1,MATCH(Incomplete,$AB926:$BC926,0)),Complete)))</f>
        <v/>
      </c>
      <c r="AA926" s="27"/>
      <c r="AB926" s="10" t="str">
        <f t="shared" si="425"/>
        <v/>
      </c>
      <c r="AC926" s="10" t="str">
        <f>IF($AC$1=No,"",
IF(OR(BG926=FALSE,BH926=FALSE),"",
IF(AND(SUMPRODUCT(--(BI926:BI$1003=TRUE))=0,SUMPRODUCT(--(BJ926:BJ$1003=TRUE))=0),"",Incomplete)))</f>
        <v/>
      </c>
      <c r="AD926" s="10" t="str">
        <f t="shared" si="426"/>
        <v/>
      </c>
      <c r="AE926" s="10"/>
      <c r="AF926" s="10" t="str" cm="1">
        <f t="array" ref="AF926">IF(AF$1=No,"",IF(ISBLANK($A926)=TRUE,"",
IF(SUMPRODUCT(--('Section 11'!$C$4:$C$337=$A926))=0,Incomplete,Complete)))</f>
        <v/>
      </c>
      <c r="AG926" s="10" t="str">
        <f t="shared" si="427"/>
        <v/>
      </c>
      <c r="AH926" s="10" t="str">
        <f t="shared" si="428"/>
        <v/>
      </c>
      <c r="AI926" s="10" t="str">
        <f t="shared" si="429"/>
        <v/>
      </c>
      <c r="AJ926" s="10" t="str">
        <f t="shared" si="430"/>
        <v/>
      </c>
      <c r="AK926" s="10" t="str">
        <f t="shared" si="431"/>
        <v/>
      </c>
      <c r="AL926" s="10" t="str">
        <f t="shared" si="432"/>
        <v/>
      </c>
      <c r="AM926" s="10" t="str">
        <f t="shared" si="433"/>
        <v/>
      </c>
      <c r="AN926" s="10" t="str">
        <f t="shared" si="434"/>
        <v/>
      </c>
      <c r="AO926" s="10" t="str">
        <f t="shared" si="435"/>
        <v/>
      </c>
      <c r="AP926" s="10" t="str">
        <f t="shared" si="436"/>
        <v/>
      </c>
      <c r="AQ926" s="10" t="str">
        <f t="shared" si="437"/>
        <v/>
      </c>
      <c r="AR926" s="10" t="str">
        <f t="shared" si="438"/>
        <v/>
      </c>
      <c r="AS926" s="10" t="str">
        <f t="shared" si="439"/>
        <v/>
      </c>
      <c r="AT926" s="10" t="str">
        <f t="shared" si="440"/>
        <v/>
      </c>
      <c r="AU926" s="10" t="str">
        <f t="shared" si="441"/>
        <v/>
      </c>
      <c r="AV926" s="10" t="str">
        <f t="shared" si="442"/>
        <v/>
      </c>
      <c r="AW926" s="10" t="str">
        <f t="shared" si="443"/>
        <v/>
      </c>
      <c r="AX926" s="10" t="str">
        <f t="shared" si="444"/>
        <v/>
      </c>
      <c r="AY926" s="10" t="str">
        <f t="shared" si="445"/>
        <v/>
      </c>
      <c r="AZ926" s="10" t="str">
        <f t="shared" si="446"/>
        <v/>
      </c>
      <c r="BA926" s="10" t="str">
        <f t="shared" si="447"/>
        <v/>
      </c>
      <c r="BB926" s="10" t="str">
        <f t="shared" si="448"/>
        <v/>
      </c>
      <c r="BC926" s="10" t="str">
        <f t="shared" si="449"/>
        <v/>
      </c>
      <c r="BD926" s="10"/>
      <c r="BE926" s="10" t="str">
        <f t="shared" si="450"/>
        <v/>
      </c>
      <c r="BG926" s="10" t="b">
        <f t="shared" si="453"/>
        <v>1</v>
      </c>
      <c r="BH926" s="10" t="b">
        <f t="shared" si="451"/>
        <v>1</v>
      </c>
      <c r="BI926" s="10" t="b">
        <f t="shared" si="454"/>
        <v>0</v>
      </c>
      <c r="BJ926" s="10" t="b">
        <f t="shared" si="452"/>
        <v>0</v>
      </c>
    </row>
    <row r="927" spans="1:62" x14ac:dyDescent="0.35">
      <c r="A927" s="51"/>
      <c r="B927" s="28"/>
      <c r="C927" s="28" t="s">
        <v>4</v>
      </c>
      <c r="D927" s="28"/>
      <c r="E927" s="28" t="s">
        <v>4</v>
      </c>
      <c r="F927" s="28"/>
      <c r="G927" s="51" t="s">
        <v>4</v>
      </c>
      <c r="H927" s="28"/>
      <c r="I927" s="28" t="s">
        <v>4</v>
      </c>
      <c r="J927" s="28"/>
      <c r="K927" s="28" t="s">
        <v>4</v>
      </c>
      <c r="L927" s="28" t="s">
        <v>454</v>
      </c>
      <c r="M927" s="28"/>
      <c r="N927" s="28"/>
      <c r="O927" s="28" t="s">
        <v>4</v>
      </c>
      <c r="P927" s="51"/>
      <c r="Q927" s="28" t="s">
        <v>4</v>
      </c>
      <c r="R927" s="28"/>
      <c r="S927" s="28" t="s">
        <v>4</v>
      </c>
      <c r="T927" s="28"/>
      <c r="U927" s="28" t="s">
        <v>4</v>
      </c>
      <c r="V927" s="28"/>
      <c r="W927" s="28" t="s">
        <v>4</v>
      </c>
      <c r="X927" s="28"/>
      <c r="Y927" s="28" t="s">
        <v>4</v>
      </c>
      <c r="Z927" s="10" t="str">
        <f>IF(AND('Section 8'!$L$4=No,OR($BG927=FALSE,$BH927=FALSE)),Tab_NotReq,
IF(AND($A927="",$B927="",$D927="",$F927="",$H927="",$J927="",$P927="",$X927="",$AB927="",$AC927=""),"",
IF(COUNTIF($AB927:$BC927,Incomplete)&gt;=1,Incomplete_or_multiple_errors&amp;": "&amp;INDEX($AB$2:$BC$4,1,MATCH(Incomplete,$AB927:$BC927,0)),Complete)))</f>
        <v/>
      </c>
      <c r="AA927" s="27"/>
      <c r="AB927" s="10" t="str">
        <f t="shared" si="425"/>
        <v/>
      </c>
      <c r="AC927" s="10" t="str">
        <f>IF($AC$1=No,"",
IF(OR(BG927=FALSE,BH927=FALSE),"",
IF(AND(SUMPRODUCT(--(BI927:BI$1003=TRUE))=0,SUMPRODUCT(--(BJ927:BJ$1003=TRUE))=0),"",Incomplete)))</f>
        <v/>
      </c>
      <c r="AD927" s="10" t="str">
        <f t="shared" si="426"/>
        <v/>
      </c>
      <c r="AE927" s="10"/>
      <c r="AF927" s="10" t="str" cm="1">
        <f t="array" ref="AF927">IF(AF$1=No,"",IF(ISBLANK($A927)=TRUE,"",
IF(SUMPRODUCT(--('Section 11'!$C$4:$C$337=$A927))=0,Incomplete,Complete)))</f>
        <v/>
      </c>
      <c r="AG927" s="10" t="str">
        <f t="shared" si="427"/>
        <v/>
      </c>
      <c r="AH927" s="10" t="str">
        <f t="shared" si="428"/>
        <v/>
      </c>
      <c r="AI927" s="10" t="str">
        <f t="shared" si="429"/>
        <v/>
      </c>
      <c r="AJ927" s="10" t="str">
        <f t="shared" si="430"/>
        <v/>
      </c>
      <c r="AK927" s="10" t="str">
        <f t="shared" si="431"/>
        <v/>
      </c>
      <c r="AL927" s="10" t="str">
        <f t="shared" si="432"/>
        <v/>
      </c>
      <c r="AM927" s="10" t="str">
        <f t="shared" si="433"/>
        <v/>
      </c>
      <c r="AN927" s="10" t="str">
        <f t="shared" si="434"/>
        <v/>
      </c>
      <c r="AO927" s="10" t="str">
        <f t="shared" si="435"/>
        <v/>
      </c>
      <c r="AP927" s="10" t="str">
        <f t="shared" si="436"/>
        <v/>
      </c>
      <c r="AQ927" s="10" t="str">
        <f t="shared" si="437"/>
        <v/>
      </c>
      <c r="AR927" s="10" t="str">
        <f t="shared" si="438"/>
        <v/>
      </c>
      <c r="AS927" s="10" t="str">
        <f t="shared" si="439"/>
        <v/>
      </c>
      <c r="AT927" s="10" t="str">
        <f t="shared" si="440"/>
        <v/>
      </c>
      <c r="AU927" s="10" t="str">
        <f t="shared" si="441"/>
        <v/>
      </c>
      <c r="AV927" s="10" t="str">
        <f t="shared" si="442"/>
        <v/>
      </c>
      <c r="AW927" s="10" t="str">
        <f t="shared" si="443"/>
        <v/>
      </c>
      <c r="AX927" s="10" t="str">
        <f t="shared" si="444"/>
        <v/>
      </c>
      <c r="AY927" s="10" t="str">
        <f t="shared" si="445"/>
        <v/>
      </c>
      <c r="AZ927" s="10" t="str">
        <f t="shared" si="446"/>
        <v/>
      </c>
      <c r="BA927" s="10" t="str">
        <f t="shared" si="447"/>
        <v/>
      </c>
      <c r="BB927" s="10" t="str">
        <f t="shared" si="448"/>
        <v/>
      </c>
      <c r="BC927" s="10" t="str">
        <f t="shared" si="449"/>
        <v/>
      </c>
      <c r="BD927" s="10"/>
      <c r="BE927" s="10" t="str">
        <f t="shared" si="450"/>
        <v/>
      </c>
      <c r="BG927" s="10" t="b">
        <f t="shared" si="453"/>
        <v>1</v>
      </c>
      <c r="BH927" s="10" t="b">
        <f t="shared" si="451"/>
        <v>1</v>
      </c>
      <c r="BI927" s="10" t="b">
        <f t="shared" si="454"/>
        <v>0</v>
      </c>
      <c r="BJ927" s="10" t="b">
        <f t="shared" si="452"/>
        <v>0</v>
      </c>
    </row>
    <row r="928" spans="1:62" x14ac:dyDescent="0.35">
      <c r="A928" s="51"/>
      <c r="B928" s="28"/>
      <c r="C928" s="28" t="s">
        <v>4</v>
      </c>
      <c r="D928" s="28"/>
      <c r="E928" s="28" t="s">
        <v>4</v>
      </c>
      <c r="F928" s="28"/>
      <c r="G928" s="51" t="s">
        <v>4</v>
      </c>
      <c r="H928" s="28"/>
      <c r="I928" s="28" t="s">
        <v>4</v>
      </c>
      <c r="J928" s="28"/>
      <c r="K928" s="28" t="s">
        <v>4</v>
      </c>
      <c r="L928" s="28" t="s">
        <v>454</v>
      </c>
      <c r="M928" s="28"/>
      <c r="N928" s="28"/>
      <c r="O928" s="28" t="s">
        <v>4</v>
      </c>
      <c r="P928" s="51"/>
      <c r="Q928" s="28" t="s">
        <v>4</v>
      </c>
      <c r="R928" s="28"/>
      <c r="S928" s="28" t="s">
        <v>4</v>
      </c>
      <c r="T928" s="28"/>
      <c r="U928" s="28" t="s">
        <v>4</v>
      </c>
      <c r="V928" s="28"/>
      <c r="W928" s="28" t="s">
        <v>4</v>
      </c>
      <c r="X928" s="28"/>
      <c r="Y928" s="28" t="s">
        <v>4</v>
      </c>
      <c r="Z928" s="10" t="str">
        <f>IF(AND('Section 8'!$L$4=No,OR($BG928=FALSE,$BH928=FALSE)),Tab_NotReq,
IF(AND($A928="",$B928="",$D928="",$F928="",$H928="",$J928="",$P928="",$X928="",$AB928="",$AC928=""),"",
IF(COUNTIF($AB928:$BC928,Incomplete)&gt;=1,Incomplete_or_multiple_errors&amp;": "&amp;INDEX($AB$2:$BC$4,1,MATCH(Incomplete,$AB928:$BC928,0)),Complete)))</f>
        <v/>
      </c>
      <c r="AA928" s="27"/>
      <c r="AB928" s="10" t="str">
        <f t="shared" si="425"/>
        <v/>
      </c>
      <c r="AC928" s="10" t="str">
        <f>IF($AC$1=No,"",
IF(OR(BG928=FALSE,BH928=FALSE),"",
IF(AND(SUMPRODUCT(--(BI928:BI$1003=TRUE))=0,SUMPRODUCT(--(BJ928:BJ$1003=TRUE))=0),"",Incomplete)))</f>
        <v/>
      </c>
      <c r="AD928" s="10" t="str">
        <f t="shared" si="426"/>
        <v/>
      </c>
      <c r="AE928" s="10"/>
      <c r="AF928" s="10" t="str" cm="1">
        <f t="array" ref="AF928">IF(AF$1=No,"",IF(ISBLANK($A928)=TRUE,"",
IF(SUMPRODUCT(--('Section 11'!$C$4:$C$337=$A928))=0,Incomplete,Complete)))</f>
        <v/>
      </c>
      <c r="AG928" s="10" t="str">
        <f t="shared" si="427"/>
        <v/>
      </c>
      <c r="AH928" s="10" t="str">
        <f t="shared" si="428"/>
        <v/>
      </c>
      <c r="AI928" s="10" t="str">
        <f t="shared" si="429"/>
        <v/>
      </c>
      <c r="AJ928" s="10" t="str">
        <f t="shared" si="430"/>
        <v/>
      </c>
      <c r="AK928" s="10" t="str">
        <f t="shared" si="431"/>
        <v/>
      </c>
      <c r="AL928" s="10" t="str">
        <f t="shared" si="432"/>
        <v/>
      </c>
      <c r="AM928" s="10" t="str">
        <f t="shared" si="433"/>
        <v/>
      </c>
      <c r="AN928" s="10" t="str">
        <f t="shared" si="434"/>
        <v/>
      </c>
      <c r="AO928" s="10" t="str">
        <f t="shared" si="435"/>
        <v/>
      </c>
      <c r="AP928" s="10" t="str">
        <f t="shared" si="436"/>
        <v/>
      </c>
      <c r="AQ928" s="10" t="str">
        <f t="shared" si="437"/>
        <v/>
      </c>
      <c r="AR928" s="10" t="str">
        <f t="shared" si="438"/>
        <v/>
      </c>
      <c r="AS928" s="10" t="str">
        <f t="shared" si="439"/>
        <v/>
      </c>
      <c r="AT928" s="10" t="str">
        <f t="shared" si="440"/>
        <v/>
      </c>
      <c r="AU928" s="10" t="str">
        <f t="shared" si="441"/>
        <v/>
      </c>
      <c r="AV928" s="10" t="str">
        <f t="shared" si="442"/>
        <v/>
      </c>
      <c r="AW928" s="10" t="str">
        <f t="shared" si="443"/>
        <v/>
      </c>
      <c r="AX928" s="10" t="str">
        <f t="shared" si="444"/>
        <v/>
      </c>
      <c r="AY928" s="10" t="str">
        <f t="shared" si="445"/>
        <v/>
      </c>
      <c r="AZ928" s="10" t="str">
        <f t="shared" si="446"/>
        <v/>
      </c>
      <c r="BA928" s="10" t="str">
        <f t="shared" si="447"/>
        <v/>
      </c>
      <c r="BB928" s="10" t="str">
        <f t="shared" si="448"/>
        <v/>
      </c>
      <c r="BC928" s="10" t="str">
        <f t="shared" si="449"/>
        <v/>
      </c>
      <c r="BD928" s="10"/>
      <c r="BE928" s="10" t="str">
        <f t="shared" si="450"/>
        <v/>
      </c>
      <c r="BG928" s="10" t="b">
        <f t="shared" si="453"/>
        <v>1</v>
      </c>
      <c r="BH928" s="10" t="b">
        <f t="shared" si="451"/>
        <v>1</v>
      </c>
      <c r="BI928" s="10" t="b">
        <f t="shared" si="454"/>
        <v>0</v>
      </c>
      <c r="BJ928" s="10" t="b">
        <f t="shared" si="452"/>
        <v>0</v>
      </c>
    </row>
    <row r="929" spans="1:62" x14ac:dyDescent="0.35">
      <c r="A929" s="51"/>
      <c r="B929" s="28"/>
      <c r="C929" s="28" t="s">
        <v>4</v>
      </c>
      <c r="D929" s="28"/>
      <c r="E929" s="28" t="s">
        <v>4</v>
      </c>
      <c r="F929" s="28"/>
      <c r="G929" s="51" t="s">
        <v>4</v>
      </c>
      <c r="H929" s="28"/>
      <c r="I929" s="28" t="s">
        <v>4</v>
      </c>
      <c r="J929" s="28"/>
      <c r="K929" s="28" t="s">
        <v>4</v>
      </c>
      <c r="L929" s="28" t="s">
        <v>454</v>
      </c>
      <c r="M929" s="28"/>
      <c r="N929" s="28"/>
      <c r="O929" s="28" t="s">
        <v>4</v>
      </c>
      <c r="P929" s="51"/>
      <c r="Q929" s="28" t="s">
        <v>4</v>
      </c>
      <c r="R929" s="28"/>
      <c r="S929" s="28" t="s">
        <v>4</v>
      </c>
      <c r="T929" s="28"/>
      <c r="U929" s="28" t="s">
        <v>4</v>
      </c>
      <c r="V929" s="28"/>
      <c r="W929" s="28" t="s">
        <v>4</v>
      </c>
      <c r="X929" s="28"/>
      <c r="Y929" s="28" t="s">
        <v>4</v>
      </c>
      <c r="Z929" s="10" t="str">
        <f>IF(AND('Section 8'!$L$4=No,OR($BG929=FALSE,$BH929=FALSE)),Tab_NotReq,
IF(AND($A929="",$B929="",$D929="",$F929="",$H929="",$J929="",$P929="",$X929="",$AB929="",$AC929=""),"",
IF(COUNTIF($AB929:$BC929,Incomplete)&gt;=1,Incomplete_or_multiple_errors&amp;": "&amp;INDEX($AB$2:$BC$4,1,MATCH(Incomplete,$AB929:$BC929,0)),Complete)))</f>
        <v/>
      </c>
      <c r="AA929" s="27"/>
      <c r="AB929" s="10" t="str">
        <f t="shared" si="425"/>
        <v/>
      </c>
      <c r="AC929" s="10" t="str">
        <f>IF($AC$1=No,"",
IF(OR(BG929=FALSE,BH929=FALSE),"",
IF(AND(SUMPRODUCT(--(BI929:BI$1003=TRUE))=0,SUMPRODUCT(--(BJ929:BJ$1003=TRUE))=0),"",Incomplete)))</f>
        <v/>
      </c>
      <c r="AD929" s="10" t="str">
        <f t="shared" si="426"/>
        <v/>
      </c>
      <c r="AE929" s="10"/>
      <c r="AF929" s="10" t="str" cm="1">
        <f t="array" ref="AF929">IF(AF$1=No,"",IF(ISBLANK($A929)=TRUE,"",
IF(SUMPRODUCT(--('Section 11'!$C$4:$C$337=$A929))=0,Incomplete,Complete)))</f>
        <v/>
      </c>
      <c r="AG929" s="10" t="str">
        <f t="shared" si="427"/>
        <v/>
      </c>
      <c r="AH929" s="10" t="str">
        <f t="shared" si="428"/>
        <v/>
      </c>
      <c r="AI929" s="10" t="str">
        <f t="shared" si="429"/>
        <v/>
      </c>
      <c r="AJ929" s="10" t="str">
        <f t="shared" si="430"/>
        <v/>
      </c>
      <c r="AK929" s="10" t="str">
        <f t="shared" si="431"/>
        <v/>
      </c>
      <c r="AL929" s="10" t="str">
        <f t="shared" si="432"/>
        <v/>
      </c>
      <c r="AM929" s="10" t="str">
        <f t="shared" si="433"/>
        <v/>
      </c>
      <c r="AN929" s="10" t="str">
        <f t="shared" si="434"/>
        <v/>
      </c>
      <c r="AO929" s="10" t="str">
        <f t="shared" si="435"/>
        <v/>
      </c>
      <c r="AP929" s="10" t="str">
        <f t="shared" si="436"/>
        <v/>
      </c>
      <c r="AQ929" s="10" t="str">
        <f t="shared" si="437"/>
        <v/>
      </c>
      <c r="AR929" s="10" t="str">
        <f t="shared" si="438"/>
        <v/>
      </c>
      <c r="AS929" s="10" t="str">
        <f t="shared" si="439"/>
        <v/>
      </c>
      <c r="AT929" s="10" t="str">
        <f t="shared" si="440"/>
        <v/>
      </c>
      <c r="AU929" s="10" t="str">
        <f t="shared" si="441"/>
        <v/>
      </c>
      <c r="AV929" s="10" t="str">
        <f t="shared" si="442"/>
        <v/>
      </c>
      <c r="AW929" s="10" t="str">
        <f t="shared" si="443"/>
        <v/>
      </c>
      <c r="AX929" s="10" t="str">
        <f t="shared" si="444"/>
        <v/>
      </c>
      <c r="AY929" s="10" t="str">
        <f t="shared" si="445"/>
        <v/>
      </c>
      <c r="AZ929" s="10" t="str">
        <f t="shared" si="446"/>
        <v/>
      </c>
      <c r="BA929" s="10" t="str">
        <f t="shared" si="447"/>
        <v/>
      </c>
      <c r="BB929" s="10" t="str">
        <f t="shared" si="448"/>
        <v/>
      </c>
      <c r="BC929" s="10" t="str">
        <f t="shared" si="449"/>
        <v/>
      </c>
      <c r="BD929" s="10"/>
      <c r="BE929" s="10" t="str">
        <f t="shared" si="450"/>
        <v/>
      </c>
      <c r="BG929" s="10" t="b">
        <f t="shared" si="453"/>
        <v>1</v>
      </c>
      <c r="BH929" s="10" t="b">
        <f t="shared" si="451"/>
        <v>1</v>
      </c>
      <c r="BI929" s="10" t="b">
        <f t="shared" si="454"/>
        <v>0</v>
      </c>
      <c r="BJ929" s="10" t="b">
        <f t="shared" si="452"/>
        <v>0</v>
      </c>
    </row>
    <row r="930" spans="1:62" x14ac:dyDescent="0.35">
      <c r="A930" s="51"/>
      <c r="B930" s="28"/>
      <c r="C930" s="28" t="s">
        <v>4</v>
      </c>
      <c r="D930" s="28"/>
      <c r="E930" s="28" t="s">
        <v>4</v>
      </c>
      <c r="F930" s="28"/>
      <c r="G930" s="51" t="s">
        <v>4</v>
      </c>
      <c r="H930" s="28"/>
      <c r="I930" s="28" t="s">
        <v>4</v>
      </c>
      <c r="J930" s="28"/>
      <c r="K930" s="28" t="s">
        <v>4</v>
      </c>
      <c r="L930" s="28" t="s">
        <v>454</v>
      </c>
      <c r="M930" s="28"/>
      <c r="N930" s="28"/>
      <c r="O930" s="28" t="s">
        <v>4</v>
      </c>
      <c r="P930" s="51"/>
      <c r="Q930" s="28" t="s">
        <v>4</v>
      </c>
      <c r="R930" s="28"/>
      <c r="S930" s="28" t="s">
        <v>4</v>
      </c>
      <c r="T930" s="28"/>
      <c r="U930" s="28" t="s">
        <v>4</v>
      </c>
      <c r="V930" s="28"/>
      <c r="W930" s="28" t="s">
        <v>4</v>
      </c>
      <c r="X930" s="28"/>
      <c r="Y930" s="28" t="s">
        <v>4</v>
      </c>
      <c r="Z930" s="10" t="str">
        <f>IF(AND('Section 8'!$L$4=No,OR($BG930=FALSE,$BH930=FALSE)),Tab_NotReq,
IF(AND($A930="",$B930="",$D930="",$F930="",$H930="",$J930="",$P930="",$X930="",$AB930="",$AC930=""),"",
IF(COUNTIF($AB930:$BC930,Incomplete)&gt;=1,Incomplete_or_multiple_errors&amp;": "&amp;INDEX($AB$2:$BC$4,1,MATCH(Incomplete,$AB930:$BC930,0)),Complete)))</f>
        <v/>
      </c>
      <c r="AA930" s="27"/>
      <c r="AB930" s="10" t="str">
        <f t="shared" si="425"/>
        <v/>
      </c>
      <c r="AC930" s="10" t="str">
        <f>IF($AC$1=No,"",
IF(OR(BG930=FALSE,BH930=FALSE),"",
IF(AND(SUMPRODUCT(--(BI930:BI$1003=TRUE))=0,SUMPRODUCT(--(BJ930:BJ$1003=TRUE))=0),"",Incomplete)))</f>
        <v/>
      </c>
      <c r="AD930" s="10" t="str">
        <f t="shared" si="426"/>
        <v/>
      </c>
      <c r="AE930" s="10"/>
      <c r="AF930" s="10" t="str" cm="1">
        <f t="array" ref="AF930">IF(AF$1=No,"",IF(ISBLANK($A930)=TRUE,"",
IF(SUMPRODUCT(--('Section 11'!$C$4:$C$337=$A930))=0,Incomplete,Complete)))</f>
        <v/>
      </c>
      <c r="AG930" s="10" t="str">
        <f t="shared" si="427"/>
        <v/>
      </c>
      <c r="AH930" s="10" t="str">
        <f t="shared" si="428"/>
        <v/>
      </c>
      <c r="AI930" s="10" t="str">
        <f t="shared" si="429"/>
        <v/>
      </c>
      <c r="AJ930" s="10" t="str">
        <f t="shared" si="430"/>
        <v/>
      </c>
      <c r="AK930" s="10" t="str">
        <f t="shared" si="431"/>
        <v/>
      </c>
      <c r="AL930" s="10" t="str">
        <f t="shared" si="432"/>
        <v/>
      </c>
      <c r="AM930" s="10" t="str">
        <f t="shared" si="433"/>
        <v/>
      </c>
      <c r="AN930" s="10" t="str">
        <f t="shared" si="434"/>
        <v/>
      </c>
      <c r="AO930" s="10" t="str">
        <f t="shared" si="435"/>
        <v/>
      </c>
      <c r="AP930" s="10" t="str">
        <f t="shared" si="436"/>
        <v/>
      </c>
      <c r="AQ930" s="10" t="str">
        <f t="shared" si="437"/>
        <v/>
      </c>
      <c r="AR930" s="10" t="str">
        <f t="shared" si="438"/>
        <v/>
      </c>
      <c r="AS930" s="10" t="str">
        <f t="shared" si="439"/>
        <v/>
      </c>
      <c r="AT930" s="10" t="str">
        <f t="shared" si="440"/>
        <v/>
      </c>
      <c r="AU930" s="10" t="str">
        <f t="shared" si="441"/>
        <v/>
      </c>
      <c r="AV930" s="10" t="str">
        <f t="shared" si="442"/>
        <v/>
      </c>
      <c r="AW930" s="10" t="str">
        <f t="shared" si="443"/>
        <v/>
      </c>
      <c r="AX930" s="10" t="str">
        <f t="shared" si="444"/>
        <v/>
      </c>
      <c r="AY930" s="10" t="str">
        <f t="shared" si="445"/>
        <v/>
      </c>
      <c r="AZ930" s="10" t="str">
        <f t="shared" si="446"/>
        <v/>
      </c>
      <c r="BA930" s="10" t="str">
        <f t="shared" si="447"/>
        <v/>
      </c>
      <c r="BB930" s="10" t="str">
        <f t="shared" si="448"/>
        <v/>
      </c>
      <c r="BC930" s="10" t="str">
        <f t="shared" si="449"/>
        <v/>
      </c>
      <c r="BD930" s="10"/>
      <c r="BE930" s="10" t="str">
        <f t="shared" si="450"/>
        <v/>
      </c>
      <c r="BG930" s="10" t="b">
        <f t="shared" si="453"/>
        <v>1</v>
      </c>
      <c r="BH930" s="10" t="b">
        <f t="shared" si="451"/>
        <v>1</v>
      </c>
      <c r="BI930" s="10" t="b">
        <f t="shared" si="454"/>
        <v>0</v>
      </c>
      <c r="BJ930" s="10" t="b">
        <f t="shared" si="452"/>
        <v>0</v>
      </c>
    </row>
    <row r="931" spans="1:62" x14ac:dyDescent="0.35">
      <c r="A931" s="51"/>
      <c r="B931" s="28"/>
      <c r="C931" s="28" t="s">
        <v>4</v>
      </c>
      <c r="D931" s="28"/>
      <c r="E931" s="28" t="s">
        <v>4</v>
      </c>
      <c r="F931" s="28"/>
      <c r="G931" s="51" t="s">
        <v>4</v>
      </c>
      <c r="H931" s="28"/>
      <c r="I931" s="28" t="s">
        <v>4</v>
      </c>
      <c r="J931" s="28"/>
      <c r="K931" s="28" t="s">
        <v>4</v>
      </c>
      <c r="L931" s="28" t="s">
        <v>454</v>
      </c>
      <c r="M931" s="28"/>
      <c r="N931" s="28"/>
      <c r="O931" s="28" t="s">
        <v>4</v>
      </c>
      <c r="P931" s="51"/>
      <c r="Q931" s="28" t="s">
        <v>4</v>
      </c>
      <c r="R931" s="28"/>
      <c r="S931" s="28" t="s">
        <v>4</v>
      </c>
      <c r="T931" s="28"/>
      <c r="U931" s="28" t="s">
        <v>4</v>
      </c>
      <c r="V931" s="28"/>
      <c r="W931" s="28" t="s">
        <v>4</v>
      </c>
      <c r="X931" s="28"/>
      <c r="Y931" s="28" t="s">
        <v>4</v>
      </c>
      <c r="Z931" s="10" t="str">
        <f>IF(AND('Section 8'!$L$4=No,OR($BG931=FALSE,$BH931=FALSE)),Tab_NotReq,
IF(AND($A931="",$B931="",$D931="",$F931="",$H931="",$J931="",$P931="",$X931="",$AB931="",$AC931=""),"",
IF(COUNTIF($AB931:$BC931,Incomplete)&gt;=1,Incomplete_or_multiple_errors&amp;": "&amp;INDEX($AB$2:$BC$4,1,MATCH(Incomplete,$AB931:$BC931,0)),Complete)))</f>
        <v/>
      </c>
      <c r="AA931" s="27"/>
      <c r="AB931" s="10" t="str">
        <f t="shared" si="425"/>
        <v/>
      </c>
      <c r="AC931" s="10" t="str">
        <f>IF($AC$1=No,"",
IF(OR(BG931=FALSE,BH931=FALSE),"",
IF(AND(SUMPRODUCT(--(BI931:BI$1003=TRUE))=0,SUMPRODUCT(--(BJ931:BJ$1003=TRUE))=0),"",Incomplete)))</f>
        <v/>
      </c>
      <c r="AD931" s="10" t="str">
        <f t="shared" si="426"/>
        <v/>
      </c>
      <c r="AE931" s="10"/>
      <c r="AF931" s="10" t="str" cm="1">
        <f t="array" ref="AF931">IF(AF$1=No,"",IF(ISBLANK($A931)=TRUE,"",
IF(SUMPRODUCT(--('Section 11'!$C$4:$C$337=$A931))=0,Incomplete,Complete)))</f>
        <v/>
      </c>
      <c r="AG931" s="10" t="str">
        <f t="shared" si="427"/>
        <v/>
      </c>
      <c r="AH931" s="10" t="str">
        <f t="shared" si="428"/>
        <v/>
      </c>
      <c r="AI931" s="10" t="str">
        <f t="shared" si="429"/>
        <v/>
      </c>
      <c r="AJ931" s="10" t="str">
        <f t="shared" si="430"/>
        <v/>
      </c>
      <c r="AK931" s="10" t="str">
        <f t="shared" si="431"/>
        <v/>
      </c>
      <c r="AL931" s="10" t="str">
        <f t="shared" si="432"/>
        <v/>
      </c>
      <c r="AM931" s="10" t="str">
        <f t="shared" si="433"/>
        <v/>
      </c>
      <c r="AN931" s="10" t="str">
        <f t="shared" si="434"/>
        <v/>
      </c>
      <c r="AO931" s="10" t="str">
        <f t="shared" si="435"/>
        <v/>
      </c>
      <c r="AP931" s="10" t="str">
        <f t="shared" si="436"/>
        <v/>
      </c>
      <c r="AQ931" s="10" t="str">
        <f t="shared" si="437"/>
        <v/>
      </c>
      <c r="AR931" s="10" t="str">
        <f t="shared" si="438"/>
        <v/>
      </c>
      <c r="AS931" s="10" t="str">
        <f t="shared" si="439"/>
        <v/>
      </c>
      <c r="AT931" s="10" t="str">
        <f t="shared" si="440"/>
        <v/>
      </c>
      <c r="AU931" s="10" t="str">
        <f t="shared" si="441"/>
        <v/>
      </c>
      <c r="AV931" s="10" t="str">
        <f t="shared" si="442"/>
        <v/>
      </c>
      <c r="AW931" s="10" t="str">
        <f t="shared" si="443"/>
        <v/>
      </c>
      <c r="AX931" s="10" t="str">
        <f t="shared" si="444"/>
        <v/>
      </c>
      <c r="AY931" s="10" t="str">
        <f t="shared" si="445"/>
        <v/>
      </c>
      <c r="AZ931" s="10" t="str">
        <f t="shared" si="446"/>
        <v/>
      </c>
      <c r="BA931" s="10" t="str">
        <f t="shared" si="447"/>
        <v/>
      </c>
      <c r="BB931" s="10" t="str">
        <f t="shared" si="448"/>
        <v/>
      </c>
      <c r="BC931" s="10" t="str">
        <f t="shared" si="449"/>
        <v/>
      </c>
      <c r="BD931" s="10"/>
      <c r="BE931" s="10" t="str">
        <f t="shared" si="450"/>
        <v/>
      </c>
      <c r="BG931" s="10" t="b">
        <f t="shared" si="453"/>
        <v>1</v>
      </c>
      <c r="BH931" s="10" t="b">
        <f t="shared" si="451"/>
        <v>1</v>
      </c>
      <c r="BI931" s="10" t="b">
        <f t="shared" si="454"/>
        <v>0</v>
      </c>
      <c r="BJ931" s="10" t="b">
        <f t="shared" si="452"/>
        <v>0</v>
      </c>
    </row>
    <row r="932" spans="1:62" x14ac:dyDescent="0.35">
      <c r="A932" s="51"/>
      <c r="B932" s="28"/>
      <c r="C932" s="28" t="s">
        <v>4</v>
      </c>
      <c r="D932" s="28"/>
      <c r="E932" s="28" t="s">
        <v>4</v>
      </c>
      <c r="F932" s="28"/>
      <c r="G932" s="51" t="s">
        <v>4</v>
      </c>
      <c r="H932" s="28"/>
      <c r="I932" s="28" t="s">
        <v>4</v>
      </c>
      <c r="J932" s="28"/>
      <c r="K932" s="28" t="s">
        <v>4</v>
      </c>
      <c r="L932" s="28" t="s">
        <v>454</v>
      </c>
      <c r="M932" s="28"/>
      <c r="N932" s="28"/>
      <c r="O932" s="28" t="s">
        <v>4</v>
      </c>
      <c r="P932" s="51"/>
      <c r="Q932" s="28" t="s">
        <v>4</v>
      </c>
      <c r="R932" s="28"/>
      <c r="S932" s="28" t="s">
        <v>4</v>
      </c>
      <c r="T932" s="28"/>
      <c r="U932" s="28" t="s">
        <v>4</v>
      </c>
      <c r="V932" s="28"/>
      <c r="W932" s="28" t="s">
        <v>4</v>
      </c>
      <c r="X932" s="28"/>
      <c r="Y932" s="28" t="s">
        <v>4</v>
      </c>
      <c r="Z932" s="10" t="str">
        <f>IF(AND('Section 8'!$L$4=No,OR($BG932=FALSE,$BH932=FALSE)),Tab_NotReq,
IF(AND($A932="",$B932="",$D932="",$F932="",$H932="",$J932="",$P932="",$X932="",$AB932="",$AC932=""),"",
IF(COUNTIF($AB932:$BC932,Incomplete)&gt;=1,Incomplete_or_multiple_errors&amp;": "&amp;INDEX($AB$2:$BC$4,1,MATCH(Incomplete,$AB932:$BC932,0)),Complete)))</f>
        <v/>
      </c>
      <c r="AA932" s="27"/>
      <c r="AB932" s="10" t="str">
        <f t="shared" si="425"/>
        <v/>
      </c>
      <c r="AC932" s="10" t="str">
        <f>IF($AC$1=No,"",
IF(OR(BG932=FALSE,BH932=FALSE),"",
IF(AND(SUMPRODUCT(--(BI932:BI$1003=TRUE))=0,SUMPRODUCT(--(BJ932:BJ$1003=TRUE))=0),"",Incomplete)))</f>
        <v/>
      </c>
      <c r="AD932" s="10" t="str">
        <f t="shared" si="426"/>
        <v/>
      </c>
      <c r="AE932" s="10"/>
      <c r="AF932" s="10" t="str" cm="1">
        <f t="array" ref="AF932">IF(AF$1=No,"",IF(ISBLANK($A932)=TRUE,"",
IF(SUMPRODUCT(--('Section 11'!$C$4:$C$337=$A932))=0,Incomplete,Complete)))</f>
        <v/>
      </c>
      <c r="AG932" s="10" t="str">
        <f t="shared" si="427"/>
        <v/>
      </c>
      <c r="AH932" s="10" t="str">
        <f t="shared" si="428"/>
        <v/>
      </c>
      <c r="AI932" s="10" t="str">
        <f t="shared" si="429"/>
        <v/>
      </c>
      <c r="AJ932" s="10" t="str">
        <f t="shared" si="430"/>
        <v/>
      </c>
      <c r="AK932" s="10" t="str">
        <f t="shared" si="431"/>
        <v/>
      </c>
      <c r="AL932" s="10" t="str">
        <f t="shared" si="432"/>
        <v/>
      </c>
      <c r="AM932" s="10" t="str">
        <f t="shared" si="433"/>
        <v/>
      </c>
      <c r="AN932" s="10" t="str">
        <f t="shared" si="434"/>
        <v/>
      </c>
      <c r="AO932" s="10" t="str">
        <f t="shared" si="435"/>
        <v/>
      </c>
      <c r="AP932" s="10" t="str">
        <f t="shared" si="436"/>
        <v/>
      </c>
      <c r="AQ932" s="10" t="str">
        <f t="shared" si="437"/>
        <v/>
      </c>
      <c r="AR932" s="10" t="str">
        <f t="shared" si="438"/>
        <v/>
      </c>
      <c r="AS932" s="10" t="str">
        <f t="shared" si="439"/>
        <v/>
      </c>
      <c r="AT932" s="10" t="str">
        <f t="shared" si="440"/>
        <v/>
      </c>
      <c r="AU932" s="10" t="str">
        <f t="shared" si="441"/>
        <v/>
      </c>
      <c r="AV932" s="10" t="str">
        <f t="shared" si="442"/>
        <v/>
      </c>
      <c r="AW932" s="10" t="str">
        <f t="shared" si="443"/>
        <v/>
      </c>
      <c r="AX932" s="10" t="str">
        <f t="shared" si="444"/>
        <v/>
      </c>
      <c r="AY932" s="10" t="str">
        <f t="shared" si="445"/>
        <v/>
      </c>
      <c r="AZ932" s="10" t="str">
        <f t="shared" si="446"/>
        <v/>
      </c>
      <c r="BA932" s="10" t="str">
        <f t="shared" si="447"/>
        <v/>
      </c>
      <c r="BB932" s="10" t="str">
        <f t="shared" si="448"/>
        <v/>
      </c>
      <c r="BC932" s="10" t="str">
        <f t="shared" si="449"/>
        <v/>
      </c>
      <c r="BD932" s="10"/>
      <c r="BE932" s="10" t="str">
        <f t="shared" si="450"/>
        <v/>
      </c>
      <c r="BG932" s="10" t="b">
        <f t="shared" si="453"/>
        <v>1</v>
      </c>
      <c r="BH932" s="10" t="b">
        <f t="shared" si="451"/>
        <v>1</v>
      </c>
      <c r="BI932" s="10" t="b">
        <f t="shared" si="454"/>
        <v>0</v>
      </c>
      <c r="BJ932" s="10" t="b">
        <f t="shared" si="452"/>
        <v>0</v>
      </c>
    </row>
    <row r="933" spans="1:62" x14ac:dyDescent="0.35">
      <c r="A933" s="51"/>
      <c r="B933" s="28"/>
      <c r="C933" s="28" t="s">
        <v>4</v>
      </c>
      <c r="D933" s="28"/>
      <c r="E933" s="28" t="s">
        <v>4</v>
      </c>
      <c r="F933" s="28"/>
      <c r="G933" s="51" t="s">
        <v>4</v>
      </c>
      <c r="H933" s="28"/>
      <c r="I933" s="28" t="s">
        <v>4</v>
      </c>
      <c r="J933" s="28"/>
      <c r="K933" s="28" t="s">
        <v>4</v>
      </c>
      <c r="L933" s="28" t="s">
        <v>454</v>
      </c>
      <c r="M933" s="28"/>
      <c r="N933" s="28"/>
      <c r="O933" s="28" t="s">
        <v>4</v>
      </c>
      <c r="P933" s="51"/>
      <c r="Q933" s="28" t="s">
        <v>4</v>
      </c>
      <c r="R933" s="28"/>
      <c r="S933" s="28" t="s">
        <v>4</v>
      </c>
      <c r="T933" s="28"/>
      <c r="U933" s="28" t="s">
        <v>4</v>
      </c>
      <c r="V933" s="28"/>
      <c r="W933" s="28" t="s">
        <v>4</v>
      </c>
      <c r="X933" s="28"/>
      <c r="Y933" s="28" t="s">
        <v>4</v>
      </c>
      <c r="Z933" s="10" t="str">
        <f>IF(AND('Section 8'!$L$4=No,OR($BG933=FALSE,$BH933=FALSE)),Tab_NotReq,
IF(AND($A933="",$B933="",$D933="",$F933="",$H933="",$J933="",$P933="",$X933="",$AB933="",$AC933=""),"",
IF(COUNTIF($AB933:$BC933,Incomplete)&gt;=1,Incomplete_or_multiple_errors&amp;": "&amp;INDEX($AB$2:$BC$4,1,MATCH(Incomplete,$AB933:$BC933,0)),Complete)))</f>
        <v/>
      </c>
      <c r="AA933" s="27"/>
      <c r="AB933" s="10" t="str">
        <f t="shared" si="425"/>
        <v/>
      </c>
      <c r="AC933" s="10" t="str">
        <f>IF($AC$1=No,"",
IF(OR(BG933=FALSE,BH933=FALSE),"",
IF(AND(SUMPRODUCT(--(BI933:BI$1003=TRUE))=0,SUMPRODUCT(--(BJ933:BJ$1003=TRUE))=0),"",Incomplete)))</f>
        <v/>
      </c>
      <c r="AD933" s="10" t="str">
        <f t="shared" si="426"/>
        <v/>
      </c>
      <c r="AE933" s="10"/>
      <c r="AF933" s="10" t="str" cm="1">
        <f t="array" ref="AF933">IF(AF$1=No,"",IF(ISBLANK($A933)=TRUE,"",
IF(SUMPRODUCT(--('Section 11'!$C$4:$C$337=$A933))=0,Incomplete,Complete)))</f>
        <v/>
      </c>
      <c r="AG933" s="10" t="str">
        <f t="shared" si="427"/>
        <v/>
      </c>
      <c r="AH933" s="10" t="str">
        <f t="shared" si="428"/>
        <v/>
      </c>
      <c r="AI933" s="10" t="str">
        <f t="shared" si="429"/>
        <v/>
      </c>
      <c r="AJ933" s="10" t="str">
        <f t="shared" si="430"/>
        <v/>
      </c>
      <c r="AK933" s="10" t="str">
        <f t="shared" si="431"/>
        <v/>
      </c>
      <c r="AL933" s="10" t="str">
        <f t="shared" si="432"/>
        <v/>
      </c>
      <c r="AM933" s="10" t="str">
        <f t="shared" si="433"/>
        <v/>
      </c>
      <c r="AN933" s="10" t="str">
        <f t="shared" si="434"/>
        <v/>
      </c>
      <c r="AO933" s="10" t="str">
        <f t="shared" si="435"/>
        <v/>
      </c>
      <c r="AP933" s="10" t="str">
        <f t="shared" si="436"/>
        <v/>
      </c>
      <c r="AQ933" s="10" t="str">
        <f t="shared" si="437"/>
        <v/>
      </c>
      <c r="AR933" s="10" t="str">
        <f t="shared" si="438"/>
        <v/>
      </c>
      <c r="AS933" s="10" t="str">
        <f t="shared" si="439"/>
        <v/>
      </c>
      <c r="AT933" s="10" t="str">
        <f t="shared" si="440"/>
        <v/>
      </c>
      <c r="AU933" s="10" t="str">
        <f t="shared" si="441"/>
        <v/>
      </c>
      <c r="AV933" s="10" t="str">
        <f t="shared" si="442"/>
        <v/>
      </c>
      <c r="AW933" s="10" t="str">
        <f t="shared" si="443"/>
        <v/>
      </c>
      <c r="AX933" s="10" t="str">
        <f t="shared" si="444"/>
        <v/>
      </c>
      <c r="AY933" s="10" t="str">
        <f t="shared" si="445"/>
        <v/>
      </c>
      <c r="AZ933" s="10" t="str">
        <f t="shared" si="446"/>
        <v/>
      </c>
      <c r="BA933" s="10" t="str">
        <f t="shared" si="447"/>
        <v/>
      </c>
      <c r="BB933" s="10" t="str">
        <f t="shared" si="448"/>
        <v/>
      </c>
      <c r="BC933" s="10" t="str">
        <f t="shared" si="449"/>
        <v/>
      </c>
      <c r="BD933" s="10"/>
      <c r="BE933" s="10" t="str">
        <f t="shared" si="450"/>
        <v/>
      </c>
      <c r="BG933" s="10" t="b">
        <f t="shared" si="453"/>
        <v>1</v>
      </c>
      <c r="BH933" s="10" t="b">
        <f t="shared" si="451"/>
        <v>1</v>
      </c>
      <c r="BI933" s="10" t="b">
        <f t="shared" si="454"/>
        <v>0</v>
      </c>
      <c r="BJ933" s="10" t="b">
        <f t="shared" si="452"/>
        <v>0</v>
      </c>
    </row>
    <row r="934" spans="1:62" x14ac:dyDescent="0.35">
      <c r="A934" s="51"/>
      <c r="B934" s="28"/>
      <c r="C934" s="28" t="s">
        <v>4</v>
      </c>
      <c r="D934" s="28"/>
      <c r="E934" s="28" t="s">
        <v>4</v>
      </c>
      <c r="F934" s="28"/>
      <c r="G934" s="51" t="s">
        <v>4</v>
      </c>
      <c r="H934" s="28"/>
      <c r="I934" s="28" t="s">
        <v>4</v>
      </c>
      <c r="J934" s="28"/>
      <c r="K934" s="28" t="s">
        <v>4</v>
      </c>
      <c r="L934" s="28" t="s">
        <v>454</v>
      </c>
      <c r="M934" s="28"/>
      <c r="N934" s="28"/>
      <c r="O934" s="28" t="s">
        <v>4</v>
      </c>
      <c r="P934" s="51"/>
      <c r="Q934" s="28" t="s">
        <v>4</v>
      </c>
      <c r="R934" s="28"/>
      <c r="S934" s="28" t="s">
        <v>4</v>
      </c>
      <c r="T934" s="28"/>
      <c r="U934" s="28" t="s">
        <v>4</v>
      </c>
      <c r="V934" s="28"/>
      <c r="W934" s="28" t="s">
        <v>4</v>
      </c>
      <c r="X934" s="28"/>
      <c r="Y934" s="28" t="s">
        <v>4</v>
      </c>
      <c r="Z934" s="10" t="str">
        <f>IF(AND('Section 8'!$L$4=No,OR($BG934=FALSE,$BH934=FALSE)),Tab_NotReq,
IF(AND($A934="",$B934="",$D934="",$F934="",$H934="",$J934="",$P934="",$X934="",$AB934="",$AC934=""),"",
IF(COUNTIF($AB934:$BC934,Incomplete)&gt;=1,Incomplete_or_multiple_errors&amp;": "&amp;INDEX($AB$2:$BC$4,1,MATCH(Incomplete,$AB934:$BC934,0)),Complete)))</f>
        <v/>
      </c>
      <c r="AA934" s="27"/>
      <c r="AB934" s="10" t="str">
        <f t="shared" si="425"/>
        <v/>
      </c>
      <c r="AC934" s="10" t="str">
        <f>IF($AC$1=No,"",
IF(OR(BG934=FALSE,BH934=FALSE),"",
IF(AND(SUMPRODUCT(--(BI934:BI$1003=TRUE))=0,SUMPRODUCT(--(BJ934:BJ$1003=TRUE))=0),"",Incomplete)))</f>
        <v/>
      </c>
      <c r="AD934" s="10" t="str">
        <f t="shared" si="426"/>
        <v/>
      </c>
      <c r="AE934" s="10"/>
      <c r="AF934" s="10" t="str" cm="1">
        <f t="array" ref="AF934">IF(AF$1=No,"",IF(ISBLANK($A934)=TRUE,"",
IF(SUMPRODUCT(--('Section 11'!$C$4:$C$337=$A934))=0,Incomplete,Complete)))</f>
        <v/>
      </c>
      <c r="AG934" s="10" t="str">
        <f t="shared" si="427"/>
        <v/>
      </c>
      <c r="AH934" s="10" t="str">
        <f t="shared" si="428"/>
        <v/>
      </c>
      <c r="AI934" s="10" t="str">
        <f t="shared" si="429"/>
        <v/>
      </c>
      <c r="AJ934" s="10" t="str">
        <f t="shared" si="430"/>
        <v/>
      </c>
      <c r="AK934" s="10" t="str">
        <f t="shared" si="431"/>
        <v/>
      </c>
      <c r="AL934" s="10" t="str">
        <f t="shared" si="432"/>
        <v/>
      </c>
      <c r="AM934" s="10" t="str">
        <f t="shared" si="433"/>
        <v/>
      </c>
      <c r="AN934" s="10" t="str">
        <f t="shared" si="434"/>
        <v/>
      </c>
      <c r="AO934" s="10" t="str">
        <f t="shared" si="435"/>
        <v/>
      </c>
      <c r="AP934" s="10" t="str">
        <f t="shared" si="436"/>
        <v/>
      </c>
      <c r="AQ934" s="10" t="str">
        <f t="shared" si="437"/>
        <v/>
      </c>
      <c r="AR934" s="10" t="str">
        <f t="shared" si="438"/>
        <v/>
      </c>
      <c r="AS934" s="10" t="str">
        <f t="shared" si="439"/>
        <v/>
      </c>
      <c r="AT934" s="10" t="str">
        <f t="shared" si="440"/>
        <v/>
      </c>
      <c r="AU934" s="10" t="str">
        <f t="shared" si="441"/>
        <v/>
      </c>
      <c r="AV934" s="10" t="str">
        <f t="shared" si="442"/>
        <v/>
      </c>
      <c r="AW934" s="10" t="str">
        <f t="shared" si="443"/>
        <v/>
      </c>
      <c r="AX934" s="10" t="str">
        <f t="shared" si="444"/>
        <v/>
      </c>
      <c r="AY934" s="10" t="str">
        <f t="shared" si="445"/>
        <v/>
      </c>
      <c r="AZ934" s="10" t="str">
        <f t="shared" si="446"/>
        <v/>
      </c>
      <c r="BA934" s="10" t="str">
        <f t="shared" si="447"/>
        <v/>
      </c>
      <c r="BB934" s="10" t="str">
        <f t="shared" si="448"/>
        <v/>
      </c>
      <c r="BC934" s="10" t="str">
        <f t="shared" si="449"/>
        <v/>
      </c>
      <c r="BD934" s="10"/>
      <c r="BE934" s="10" t="str">
        <f t="shared" si="450"/>
        <v/>
      </c>
      <c r="BG934" s="10" t="b">
        <f t="shared" si="453"/>
        <v>1</v>
      </c>
      <c r="BH934" s="10" t="b">
        <f t="shared" si="451"/>
        <v>1</v>
      </c>
      <c r="BI934" s="10" t="b">
        <f t="shared" si="454"/>
        <v>0</v>
      </c>
      <c r="BJ934" s="10" t="b">
        <f t="shared" si="452"/>
        <v>0</v>
      </c>
    </row>
    <row r="935" spans="1:62" x14ac:dyDescent="0.35">
      <c r="A935" s="51"/>
      <c r="B935" s="28"/>
      <c r="C935" s="28" t="s">
        <v>4</v>
      </c>
      <c r="D935" s="28"/>
      <c r="E935" s="28" t="s">
        <v>4</v>
      </c>
      <c r="F935" s="28"/>
      <c r="G935" s="51" t="s">
        <v>4</v>
      </c>
      <c r="H935" s="28"/>
      <c r="I935" s="28" t="s">
        <v>4</v>
      </c>
      <c r="J935" s="28"/>
      <c r="K935" s="28" t="s">
        <v>4</v>
      </c>
      <c r="L935" s="28" t="s">
        <v>454</v>
      </c>
      <c r="M935" s="28"/>
      <c r="N935" s="28"/>
      <c r="O935" s="28" t="s">
        <v>4</v>
      </c>
      <c r="P935" s="51"/>
      <c r="Q935" s="28" t="s">
        <v>4</v>
      </c>
      <c r="R935" s="28"/>
      <c r="S935" s="28" t="s">
        <v>4</v>
      </c>
      <c r="T935" s="28"/>
      <c r="U935" s="28" t="s">
        <v>4</v>
      </c>
      <c r="V935" s="28"/>
      <c r="W935" s="28" t="s">
        <v>4</v>
      </c>
      <c r="X935" s="28"/>
      <c r="Y935" s="28" t="s">
        <v>4</v>
      </c>
      <c r="Z935" s="10" t="str">
        <f>IF(AND('Section 8'!$L$4=No,OR($BG935=FALSE,$BH935=FALSE)),Tab_NotReq,
IF(AND($A935="",$B935="",$D935="",$F935="",$H935="",$J935="",$P935="",$X935="",$AB935="",$AC935=""),"",
IF(COUNTIF($AB935:$BC935,Incomplete)&gt;=1,Incomplete_or_multiple_errors&amp;": "&amp;INDEX($AB$2:$BC$4,1,MATCH(Incomplete,$AB935:$BC935,0)),Complete)))</f>
        <v/>
      </c>
      <c r="AA935" s="27"/>
      <c r="AB935" s="10" t="str">
        <f t="shared" si="425"/>
        <v/>
      </c>
      <c r="AC935" s="10" t="str">
        <f>IF($AC$1=No,"",
IF(OR(BG935=FALSE,BH935=FALSE),"",
IF(AND(SUMPRODUCT(--(BI935:BI$1003=TRUE))=0,SUMPRODUCT(--(BJ935:BJ$1003=TRUE))=0),"",Incomplete)))</f>
        <v/>
      </c>
      <c r="AD935" s="10" t="str">
        <f t="shared" si="426"/>
        <v/>
      </c>
      <c r="AE935" s="10"/>
      <c r="AF935" s="10" t="str" cm="1">
        <f t="array" ref="AF935">IF(AF$1=No,"",IF(ISBLANK($A935)=TRUE,"",
IF(SUMPRODUCT(--('Section 11'!$C$4:$C$337=$A935))=0,Incomplete,Complete)))</f>
        <v/>
      </c>
      <c r="AG935" s="10" t="str">
        <f t="shared" si="427"/>
        <v/>
      </c>
      <c r="AH935" s="10" t="str">
        <f t="shared" si="428"/>
        <v/>
      </c>
      <c r="AI935" s="10" t="str">
        <f t="shared" si="429"/>
        <v/>
      </c>
      <c r="AJ935" s="10" t="str">
        <f t="shared" si="430"/>
        <v/>
      </c>
      <c r="AK935" s="10" t="str">
        <f t="shared" si="431"/>
        <v/>
      </c>
      <c r="AL935" s="10" t="str">
        <f t="shared" si="432"/>
        <v/>
      </c>
      <c r="AM935" s="10" t="str">
        <f t="shared" si="433"/>
        <v/>
      </c>
      <c r="AN935" s="10" t="str">
        <f t="shared" si="434"/>
        <v/>
      </c>
      <c r="AO935" s="10" t="str">
        <f t="shared" si="435"/>
        <v/>
      </c>
      <c r="AP935" s="10" t="str">
        <f t="shared" si="436"/>
        <v/>
      </c>
      <c r="AQ935" s="10" t="str">
        <f t="shared" si="437"/>
        <v/>
      </c>
      <c r="AR935" s="10" t="str">
        <f t="shared" si="438"/>
        <v/>
      </c>
      <c r="AS935" s="10" t="str">
        <f t="shared" si="439"/>
        <v/>
      </c>
      <c r="AT935" s="10" t="str">
        <f t="shared" si="440"/>
        <v/>
      </c>
      <c r="AU935" s="10" t="str">
        <f t="shared" si="441"/>
        <v/>
      </c>
      <c r="AV935" s="10" t="str">
        <f t="shared" si="442"/>
        <v/>
      </c>
      <c r="AW935" s="10" t="str">
        <f t="shared" si="443"/>
        <v/>
      </c>
      <c r="AX935" s="10" t="str">
        <f t="shared" si="444"/>
        <v/>
      </c>
      <c r="AY935" s="10" t="str">
        <f t="shared" si="445"/>
        <v/>
      </c>
      <c r="AZ935" s="10" t="str">
        <f t="shared" si="446"/>
        <v/>
      </c>
      <c r="BA935" s="10" t="str">
        <f t="shared" si="447"/>
        <v/>
      </c>
      <c r="BB935" s="10" t="str">
        <f t="shared" si="448"/>
        <v/>
      </c>
      <c r="BC935" s="10" t="str">
        <f t="shared" si="449"/>
        <v/>
      </c>
      <c r="BD935" s="10"/>
      <c r="BE935" s="10" t="str">
        <f t="shared" si="450"/>
        <v/>
      </c>
      <c r="BG935" s="10" t="b">
        <f t="shared" si="453"/>
        <v>1</v>
      </c>
      <c r="BH935" s="10" t="b">
        <f t="shared" si="451"/>
        <v>1</v>
      </c>
      <c r="BI935" s="10" t="b">
        <f t="shared" si="454"/>
        <v>0</v>
      </c>
      <c r="BJ935" s="10" t="b">
        <f t="shared" si="452"/>
        <v>0</v>
      </c>
    </row>
    <row r="936" spans="1:62" x14ac:dyDescent="0.35">
      <c r="A936" s="51"/>
      <c r="B936" s="28"/>
      <c r="C936" s="28" t="s">
        <v>4</v>
      </c>
      <c r="D936" s="28"/>
      <c r="E936" s="28" t="s">
        <v>4</v>
      </c>
      <c r="F936" s="28"/>
      <c r="G936" s="51" t="s">
        <v>4</v>
      </c>
      <c r="H936" s="28"/>
      <c r="I936" s="28" t="s">
        <v>4</v>
      </c>
      <c r="J936" s="28"/>
      <c r="K936" s="28" t="s">
        <v>4</v>
      </c>
      <c r="L936" s="28" t="s">
        <v>454</v>
      </c>
      <c r="M936" s="28"/>
      <c r="N936" s="28"/>
      <c r="O936" s="28" t="s">
        <v>4</v>
      </c>
      <c r="P936" s="51"/>
      <c r="Q936" s="28" t="s">
        <v>4</v>
      </c>
      <c r="R936" s="28"/>
      <c r="S936" s="28" t="s">
        <v>4</v>
      </c>
      <c r="T936" s="28"/>
      <c r="U936" s="28" t="s">
        <v>4</v>
      </c>
      <c r="V936" s="28"/>
      <c r="W936" s="28" t="s">
        <v>4</v>
      </c>
      <c r="X936" s="28"/>
      <c r="Y936" s="28" t="s">
        <v>4</v>
      </c>
      <c r="Z936" s="10" t="str">
        <f>IF(AND('Section 8'!$L$4=No,OR($BG936=FALSE,$BH936=FALSE)),Tab_NotReq,
IF(AND($A936="",$B936="",$D936="",$F936="",$H936="",$J936="",$P936="",$X936="",$AB936="",$AC936=""),"",
IF(COUNTIF($AB936:$BC936,Incomplete)&gt;=1,Incomplete_or_multiple_errors&amp;": "&amp;INDEX($AB$2:$BC$4,1,MATCH(Incomplete,$AB936:$BC936,0)),Complete)))</f>
        <v/>
      </c>
      <c r="AA936" s="27"/>
      <c r="AB936" s="10" t="str">
        <f t="shared" si="425"/>
        <v/>
      </c>
      <c r="AC936" s="10" t="str">
        <f>IF($AC$1=No,"",
IF(OR(BG936=FALSE,BH936=FALSE),"",
IF(AND(SUMPRODUCT(--(BI936:BI$1003=TRUE))=0,SUMPRODUCT(--(BJ936:BJ$1003=TRUE))=0),"",Incomplete)))</f>
        <v/>
      </c>
      <c r="AD936" s="10" t="str">
        <f t="shared" si="426"/>
        <v/>
      </c>
      <c r="AE936" s="10"/>
      <c r="AF936" s="10" t="str" cm="1">
        <f t="array" ref="AF936">IF(AF$1=No,"",IF(ISBLANK($A936)=TRUE,"",
IF(SUMPRODUCT(--('Section 11'!$C$4:$C$337=$A936))=0,Incomplete,Complete)))</f>
        <v/>
      </c>
      <c r="AG936" s="10" t="str">
        <f t="shared" si="427"/>
        <v/>
      </c>
      <c r="AH936" s="10" t="str">
        <f t="shared" si="428"/>
        <v/>
      </c>
      <c r="AI936" s="10" t="str">
        <f t="shared" si="429"/>
        <v/>
      </c>
      <c r="AJ936" s="10" t="str">
        <f t="shared" si="430"/>
        <v/>
      </c>
      <c r="AK936" s="10" t="str">
        <f t="shared" si="431"/>
        <v/>
      </c>
      <c r="AL936" s="10" t="str">
        <f t="shared" si="432"/>
        <v/>
      </c>
      <c r="AM936" s="10" t="str">
        <f t="shared" si="433"/>
        <v/>
      </c>
      <c r="AN936" s="10" t="str">
        <f t="shared" si="434"/>
        <v/>
      </c>
      <c r="AO936" s="10" t="str">
        <f t="shared" si="435"/>
        <v/>
      </c>
      <c r="AP936" s="10" t="str">
        <f t="shared" si="436"/>
        <v/>
      </c>
      <c r="AQ936" s="10" t="str">
        <f t="shared" si="437"/>
        <v/>
      </c>
      <c r="AR936" s="10" t="str">
        <f t="shared" si="438"/>
        <v/>
      </c>
      <c r="AS936" s="10" t="str">
        <f t="shared" si="439"/>
        <v/>
      </c>
      <c r="AT936" s="10" t="str">
        <f t="shared" si="440"/>
        <v/>
      </c>
      <c r="AU936" s="10" t="str">
        <f t="shared" si="441"/>
        <v/>
      </c>
      <c r="AV936" s="10" t="str">
        <f t="shared" si="442"/>
        <v/>
      </c>
      <c r="AW936" s="10" t="str">
        <f t="shared" si="443"/>
        <v/>
      </c>
      <c r="AX936" s="10" t="str">
        <f t="shared" si="444"/>
        <v/>
      </c>
      <c r="AY936" s="10" t="str">
        <f t="shared" si="445"/>
        <v/>
      </c>
      <c r="AZ936" s="10" t="str">
        <f t="shared" si="446"/>
        <v/>
      </c>
      <c r="BA936" s="10" t="str">
        <f t="shared" si="447"/>
        <v/>
      </c>
      <c r="BB936" s="10" t="str">
        <f t="shared" si="448"/>
        <v/>
      </c>
      <c r="BC936" s="10" t="str">
        <f t="shared" si="449"/>
        <v/>
      </c>
      <c r="BD936" s="10"/>
      <c r="BE936" s="10" t="str">
        <f t="shared" si="450"/>
        <v/>
      </c>
      <c r="BG936" s="10" t="b">
        <f t="shared" si="453"/>
        <v>1</v>
      </c>
      <c r="BH936" s="10" t="b">
        <f t="shared" si="451"/>
        <v>1</v>
      </c>
      <c r="BI936" s="10" t="b">
        <f t="shared" si="454"/>
        <v>0</v>
      </c>
      <c r="BJ936" s="10" t="b">
        <f t="shared" si="452"/>
        <v>0</v>
      </c>
    </row>
    <row r="937" spans="1:62" x14ac:dyDescent="0.35">
      <c r="A937" s="51"/>
      <c r="B937" s="28"/>
      <c r="C937" s="28" t="s">
        <v>4</v>
      </c>
      <c r="D937" s="28"/>
      <c r="E937" s="28" t="s">
        <v>4</v>
      </c>
      <c r="F937" s="28"/>
      <c r="G937" s="51" t="s">
        <v>4</v>
      </c>
      <c r="H937" s="28"/>
      <c r="I937" s="28" t="s">
        <v>4</v>
      </c>
      <c r="J937" s="28"/>
      <c r="K937" s="28" t="s">
        <v>4</v>
      </c>
      <c r="L937" s="28" t="s">
        <v>454</v>
      </c>
      <c r="M937" s="28"/>
      <c r="N937" s="28"/>
      <c r="O937" s="28" t="s">
        <v>4</v>
      </c>
      <c r="P937" s="51"/>
      <c r="Q937" s="28" t="s">
        <v>4</v>
      </c>
      <c r="R937" s="28"/>
      <c r="S937" s="28" t="s">
        <v>4</v>
      </c>
      <c r="T937" s="28"/>
      <c r="U937" s="28" t="s">
        <v>4</v>
      </c>
      <c r="V937" s="28"/>
      <c r="W937" s="28" t="s">
        <v>4</v>
      </c>
      <c r="X937" s="28"/>
      <c r="Y937" s="28" t="s">
        <v>4</v>
      </c>
      <c r="Z937" s="10" t="str">
        <f>IF(AND('Section 8'!$L$4=No,OR($BG937=FALSE,$BH937=FALSE)),Tab_NotReq,
IF(AND($A937="",$B937="",$D937="",$F937="",$H937="",$J937="",$P937="",$X937="",$AB937="",$AC937=""),"",
IF(COUNTIF($AB937:$BC937,Incomplete)&gt;=1,Incomplete_or_multiple_errors&amp;": "&amp;INDEX($AB$2:$BC$4,1,MATCH(Incomplete,$AB937:$BC937,0)),Complete)))</f>
        <v/>
      </c>
      <c r="AA937" s="27"/>
      <c r="AB937" s="10" t="str">
        <f t="shared" si="425"/>
        <v/>
      </c>
      <c r="AC937" s="10" t="str">
        <f>IF($AC$1=No,"",
IF(OR(BG937=FALSE,BH937=FALSE),"",
IF(AND(SUMPRODUCT(--(BI937:BI$1003=TRUE))=0,SUMPRODUCT(--(BJ937:BJ$1003=TRUE))=0),"",Incomplete)))</f>
        <v/>
      </c>
      <c r="AD937" s="10" t="str">
        <f t="shared" si="426"/>
        <v/>
      </c>
      <c r="AE937" s="10"/>
      <c r="AF937" s="10" t="str" cm="1">
        <f t="array" ref="AF937">IF(AF$1=No,"",IF(ISBLANK($A937)=TRUE,"",
IF(SUMPRODUCT(--('Section 11'!$C$4:$C$337=$A937))=0,Incomplete,Complete)))</f>
        <v/>
      </c>
      <c r="AG937" s="10" t="str">
        <f t="shared" si="427"/>
        <v/>
      </c>
      <c r="AH937" s="10" t="str">
        <f t="shared" si="428"/>
        <v/>
      </c>
      <c r="AI937" s="10" t="str">
        <f t="shared" si="429"/>
        <v/>
      </c>
      <c r="AJ937" s="10" t="str">
        <f t="shared" si="430"/>
        <v/>
      </c>
      <c r="AK937" s="10" t="str">
        <f t="shared" si="431"/>
        <v/>
      </c>
      <c r="AL937" s="10" t="str">
        <f t="shared" si="432"/>
        <v/>
      </c>
      <c r="AM937" s="10" t="str">
        <f t="shared" si="433"/>
        <v/>
      </c>
      <c r="AN937" s="10" t="str">
        <f t="shared" si="434"/>
        <v/>
      </c>
      <c r="AO937" s="10" t="str">
        <f t="shared" si="435"/>
        <v/>
      </c>
      <c r="AP937" s="10" t="str">
        <f t="shared" si="436"/>
        <v/>
      </c>
      <c r="AQ937" s="10" t="str">
        <f t="shared" si="437"/>
        <v/>
      </c>
      <c r="AR937" s="10" t="str">
        <f t="shared" si="438"/>
        <v/>
      </c>
      <c r="AS937" s="10" t="str">
        <f t="shared" si="439"/>
        <v/>
      </c>
      <c r="AT937" s="10" t="str">
        <f t="shared" si="440"/>
        <v/>
      </c>
      <c r="AU937" s="10" t="str">
        <f t="shared" si="441"/>
        <v/>
      </c>
      <c r="AV937" s="10" t="str">
        <f t="shared" si="442"/>
        <v/>
      </c>
      <c r="AW937" s="10" t="str">
        <f t="shared" si="443"/>
        <v/>
      </c>
      <c r="AX937" s="10" t="str">
        <f t="shared" si="444"/>
        <v/>
      </c>
      <c r="AY937" s="10" t="str">
        <f t="shared" si="445"/>
        <v/>
      </c>
      <c r="AZ937" s="10" t="str">
        <f t="shared" si="446"/>
        <v/>
      </c>
      <c r="BA937" s="10" t="str">
        <f t="shared" si="447"/>
        <v/>
      </c>
      <c r="BB937" s="10" t="str">
        <f t="shared" si="448"/>
        <v/>
      </c>
      <c r="BC937" s="10" t="str">
        <f t="shared" si="449"/>
        <v/>
      </c>
      <c r="BD937" s="10"/>
      <c r="BE937" s="10" t="str">
        <f t="shared" si="450"/>
        <v/>
      </c>
      <c r="BG937" s="10" t="b">
        <f t="shared" si="453"/>
        <v>1</v>
      </c>
      <c r="BH937" s="10" t="b">
        <f t="shared" si="451"/>
        <v>1</v>
      </c>
      <c r="BI937" s="10" t="b">
        <f t="shared" si="454"/>
        <v>0</v>
      </c>
      <c r="BJ937" s="10" t="b">
        <f t="shared" si="452"/>
        <v>0</v>
      </c>
    </row>
    <row r="938" spans="1:62" x14ac:dyDescent="0.35">
      <c r="A938" s="51"/>
      <c r="B938" s="28"/>
      <c r="C938" s="28" t="s">
        <v>4</v>
      </c>
      <c r="D938" s="28"/>
      <c r="E938" s="28" t="s">
        <v>4</v>
      </c>
      <c r="F938" s="28"/>
      <c r="G938" s="51" t="s">
        <v>4</v>
      </c>
      <c r="H938" s="28"/>
      <c r="I938" s="28" t="s">
        <v>4</v>
      </c>
      <c r="J938" s="28"/>
      <c r="K938" s="28" t="s">
        <v>4</v>
      </c>
      <c r="L938" s="28" t="s">
        <v>454</v>
      </c>
      <c r="M938" s="28"/>
      <c r="N938" s="28"/>
      <c r="O938" s="28" t="s">
        <v>4</v>
      </c>
      <c r="P938" s="51"/>
      <c r="Q938" s="28" t="s">
        <v>4</v>
      </c>
      <c r="R938" s="28"/>
      <c r="S938" s="28" t="s">
        <v>4</v>
      </c>
      <c r="T938" s="28"/>
      <c r="U938" s="28" t="s">
        <v>4</v>
      </c>
      <c r="V938" s="28"/>
      <c r="W938" s="28" t="s">
        <v>4</v>
      </c>
      <c r="X938" s="28"/>
      <c r="Y938" s="28" t="s">
        <v>4</v>
      </c>
      <c r="Z938" s="10" t="str">
        <f>IF(AND('Section 8'!$L$4=No,OR($BG938=FALSE,$BH938=FALSE)),Tab_NotReq,
IF(AND($A938="",$B938="",$D938="",$F938="",$H938="",$J938="",$P938="",$X938="",$AB938="",$AC938=""),"",
IF(COUNTIF($AB938:$BC938,Incomplete)&gt;=1,Incomplete_or_multiple_errors&amp;": "&amp;INDEX($AB$2:$BC$4,1,MATCH(Incomplete,$AB938:$BC938,0)),Complete)))</f>
        <v/>
      </c>
      <c r="AA938" s="27"/>
      <c r="AB938" s="10" t="str">
        <f t="shared" si="425"/>
        <v/>
      </c>
      <c r="AC938" s="10" t="str">
        <f>IF($AC$1=No,"",
IF(OR(BG938=FALSE,BH938=FALSE),"",
IF(AND(SUMPRODUCT(--(BI938:BI$1003=TRUE))=0,SUMPRODUCT(--(BJ938:BJ$1003=TRUE))=0),"",Incomplete)))</f>
        <v/>
      </c>
      <c r="AD938" s="10" t="str">
        <f t="shared" si="426"/>
        <v/>
      </c>
      <c r="AE938" s="10"/>
      <c r="AF938" s="10" t="str" cm="1">
        <f t="array" ref="AF938">IF(AF$1=No,"",IF(ISBLANK($A938)=TRUE,"",
IF(SUMPRODUCT(--('Section 11'!$C$4:$C$337=$A938))=0,Incomplete,Complete)))</f>
        <v/>
      </c>
      <c r="AG938" s="10" t="str">
        <f t="shared" si="427"/>
        <v/>
      </c>
      <c r="AH938" s="10" t="str">
        <f t="shared" si="428"/>
        <v/>
      </c>
      <c r="AI938" s="10" t="str">
        <f t="shared" si="429"/>
        <v/>
      </c>
      <c r="AJ938" s="10" t="str">
        <f t="shared" si="430"/>
        <v/>
      </c>
      <c r="AK938" s="10" t="str">
        <f t="shared" si="431"/>
        <v/>
      </c>
      <c r="AL938" s="10" t="str">
        <f t="shared" si="432"/>
        <v/>
      </c>
      <c r="AM938" s="10" t="str">
        <f t="shared" si="433"/>
        <v/>
      </c>
      <c r="AN938" s="10" t="str">
        <f t="shared" si="434"/>
        <v/>
      </c>
      <c r="AO938" s="10" t="str">
        <f t="shared" si="435"/>
        <v/>
      </c>
      <c r="AP938" s="10" t="str">
        <f t="shared" si="436"/>
        <v/>
      </c>
      <c r="AQ938" s="10" t="str">
        <f t="shared" si="437"/>
        <v/>
      </c>
      <c r="AR938" s="10" t="str">
        <f t="shared" si="438"/>
        <v/>
      </c>
      <c r="AS938" s="10" t="str">
        <f t="shared" si="439"/>
        <v/>
      </c>
      <c r="AT938" s="10" t="str">
        <f t="shared" si="440"/>
        <v/>
      </c>
      <c r="AU938" s="10" t="str">
        <f t="shared" si="441"/>
        <v/>
      </c>
      <c r="AV938" s="10" t="str">
        <f t="shared" si="442"/>
        <v/>
      </c>
      <c r="AW938" s="10" t="str">
        <f t="shared" si="443"/>
        <v/>
      </c>
      <c r="AX938" s="10" t="str">
        <f t="shared" si="444"/>
        <v/>
      </c>
      <c r="AY938" s="10" t="str">
        <f t="shared" si="445"/>
        <v/>
      </c>
      <c r="AZ938" s="10" t="str">
        <f t="shared" si="446"/>
        <v/>
      </c>
      <c r="BA938" s="10" t="str">
        <f t="shared" si="447"/>
        <v/>
      </c>
      <c r="BB938" s="10" t="str">
        <f t="shared" si="448"/>
        <v/>
      </c>
      <c r="BC938" s="10" t="str">
        <f t="shared" si="449"/>
        <v/>
      </c>
      <c r="BD938" s="10"/>
      <c r="BE938" s="10" t="str">
        <f t="shared" si="450"/>
        <v/>
      </c>
      <c r="BG938" s="10" t="b">
        <f t="shared" si="453"/>
        <v>1</v>
      </c>
      <c r="BH938" s="10" t="b">
        <f t="shared" si="451"/>
        <v>1</v>
      </c>
      <c r="BI938" s="10" t="b">
        <f t="shared" si="454"/>
        <v>0</v>
      </c>
      <c r="BJ938" s="10" t="b">
        <f t="shared" si="452"/>
        <v>0</v>
      </c>
    </row>
    <row r="939" spans="1:62" x14ac:dyDescent="0.35">
      <c r="A939" s="51"/>
      <c r="B939" s="28"/>
      <c r="C939" s="28" t="s">
        <v>4</v>
      </c>
      <c r="D939" s="28"/>
      <c r="E939" s="28" t="s">
        <v>4</v>
      </c>
      <c r="F939" s="28"/>
      <c r="G939" s="51" t="s">
        <v>4</v>
      </c>
      <c r="H939" s="28"/>
      <c r="I939" s="28" t="s">
        <v>4</v>
      </c>
      <c r="J939" s="28"/>
      <c r="K939" s="28" t="s">
        <v>4</v>
      </c>
      <c r="L939" s="28" t="s">
        <v>454</v>
      </c>
      <c r="M939" s="28"/>
      <c r="N939" s="28"/>
      <c r="O939" s="28" t="s">
        <v>4</v>
      </c>
      <c r="P939" s="51"/>
      <c r="Q939" s="28" t="s">
        <v>4</v>
      </c>
      <c r="R939" s="28"/>
      <c r="S939" s="28" t="s">
        <v>4</v>
      </c>
      <c r="T939" s="28"/>
      <c r="U939" s="28" t="s">
        <v>4</v>
      </c>
      <c r="V939" s="28"/>
      <c r="W939" s="28" t="s">
        <v>4</v>
      </c>
      <c r="X939" s="28"/>
      <c r="Y939" s="28" t="s">
        <v>4</v>
      </c>
      <c r="Z939" s="10" t="str">
        <f>IF(AND('Section 8'!$L$4=No,OR($BG939=FALSE,$BH939=FALSE)),Tab_NotReq,
IF(AND($A939="",$B939="",$D939="",$F939="",$H939="",$J939="",$P939="",$X939="",$AB939="",$AC939=""),"",
IF(COUNTIF($AB939:$BC939,Incomplete)&gt;=1,Incomplete_or_multiple_errors&amp;": "&amp;INDEX($AB$2:$BC$4,1,MATCH(Incomplete,$AB939:$BC939,0)),Complete)))</f>
        <v/>
      </c>
      <c r="AA939" s="27"/>
      <c r="AB939" s="10" t="str">
        <f t="shared" si="425"/>
        <v/>
      </c>
      <c r="AC939" s="10" t="str">
        <f>IF($AC$1=No,"",
IF(OR(BG939=FALSE,BH939=FALSE),"",
IF(AND(SUMPRODUCT(--(BI939:BI$1003=TRUE))=0,SUMPRODUCT(--(BJ939:BJ$1003=TRUE))=0),"",Incomplete)))</f>
        <v/>
      </c>
      <c r="AD939" s="10" t="str">
        <f t="shared" si="426"/>
        <v/>
      </c>
      <c r="AE939" s="10"/>
      <c r="AF939" s="10" t="str" cm="1">
        <f t="array" ref="AF939">IF(AF$1=No,"",IF(ISBLANK($A939)=TRUE,"",
IF(SUMPRODUCT(--('Section 11'!$C$4:$C$337=$A939))=0,Incomplete,Complete)))</f>
        <v/>
      </c>
      <c r="AG939" s="10" t="str">
        <f t="shared" si="427"/>
        <v/>
      </c>
      <c r="AH939" s="10" t="str">
        <f t="shared" si="428"/>
        <v/>
      </c>
      <c r="AI939" s="10" t="str">
        <f t="shared" si="429"/>
        <v/>
      </c>
      <c r="AJ939" s="10" t="str">
        <f t="shared" si="430"/>
        <v/>
      </c>
      <c r="AK939" s="10" t="str">
        <f t="shared" si="431"/>
        <v/>
      </c>
      <c r="AL939" s="10" t="str">
        <f t="shared" si="432"/>
        <v/>
      </c>
      <c r="AM939" s="10" t="str">
        <f t="shared" si="433"/>
        <v/>
      </c>
      <c r="AN939" s="10" t="str">
        <f t="shared" si="434"/>
        <v/>
      </c>
      <c r="AO939" s="10" t="str">
        <f t="shared" si="435"/>
        <v/>
      </c>
      <c r="AP939" s="10" t="str">
        <f t="shared" si="436"/>
        <v/>
      </c>
      <c r="AQ939" s="10" t="str">
        <f t="shared" si="437"/>
        <v/>
      </c>
      <c r="AR939" s="10" t="str">
        <f t="shared" si="438"/>
        <v/>
      </c>
      <c r="AS939" s="10" t="str">
        <f t="shared" si="439"/>
        <v/>
      </c>
      <c r="AT939" s="10" t="str">
        <f t="shared" si="440"/>
        <v/>
      </c>
      <c r="AU939" s="10" t="str">
        <f t="shared" si="441"/>
        <v/>
      </c>
      <c r="AV939" s="10" t="str">
        <f t="shared" si="442"/>
        <v/>
      </c>
      <c r="AW939" s="10" t="str">
        <f t="shared" si="443"/>
        <v/>
      </c>
      <c r="AX939" s="10" t="str">
        <f t="shared" si="444"/>
        <v/>
      </c>
      <c r="AY939" s="10" t="str">
        <f t="shared" si="445"/>
        <v/>
      </c>
      <c r="AZ939" s="10" t="str">
        <f t="shared" si="446"/>
        <v/>
      </c>
      <c r="BA939" s="10" t="str">
        <f t="shared" si="447"/>
        <v/>
      </c>
      <c r="BB939" s="10" t="str">
        <f t="shared" si="448"/>
        <v/>
      </c>
      <c r="BC939" s="10" t="str">
        <f t="shared" si="449"/>
        <v/>
      </c>
      <c r="BD939" s="10"/>
      <c r="BE939" s="10" t="str">
        <f t="shared" si="450"/>
        <v/>
      </c>
      <c r="BG939" s="10" t="b">
        <f t="shared" si="453"/>
        <v>1</v>
      </c>
      <c r="BH939" s="10" t="b">
        <f t="shared" si="451"/>
        <v>1</v>
      </c>
      <c r="BI939" s="10" t="b">
        <f t="shared" si="454"/>
        <v>0</v>
      </c>
      <c r="BJ939" s="10" t="b">
        <f t="shared" si="452"/>
        <v>0</v>
      </c>
    </row>
    <row r="940" spans="1:62" x14ac:dyDescent="0.35">
      <c r="A940" s="51"/>
      <c r="B940" s="28"/>
      <c r="C940" s="28" t="s">
        <v>4</v>
      </c>
      <c r="D940" s="28"/>
      <c r="E940" s="28" t="s">
        <v>4</v>
      </c>
      <c r="F940" s="28"/>
      <c r="G940" s="51" t="s">
        <v>4</v>
      </c>
      <c r="H940" s="28"/>
      <c r="I940" s="28" t="s">
        <v>4</v>
      </c>
      <c r="J940" s="28"/>
      <c r="K940" s="28" t="s">
        <v>4</v>
      </c>
      <c r="L940" s="28" t="s">
        <v>454</v>
      </c>
      <c r="M940" s="28"/>
      <c r="N940" s="28"/>
      <c r="O940" s="28" t="s">
        <v>4</v>
      </c>
      <c r="P940" s="51"/>
      <c r="Q940" s="28" t="s">
        <v>4</v>
      </c>
      <c r="R940" s="28"/>
      <c r="S940" s="28" t="s">
        <v>4</v>
      </c>
      <c r="T940" s="28"/>
      <c r="U940" s="28" t="s">
        <v>4</v>
      </c>
      <c r="V940" s="28"/>
      <c r="W940" s="28" t="s">
        <v>4</v>
      </c>
      <c r="X940" s="28"/>
      <c r="Y940" s="28" t="s">
        <v>4</v>
      </c>
      <c r="Z940" s="10" t="str">
        <f>IF(AND('Section 8'!$L$4=No,OR($BG940=FALSE,$BH940=FALSE)),Tab_NotReq,
IF(AND($A940="",$B940="",$D940="",$F940="",$H940="",$J940="",$P940="",$X940="",$AB940="",$AC940=""),"",
IF(COUNTIF($AB940:$BC940,Incomplete)&gt;=1,Incomplete_or_multiple_errors&amp;": "&amp;INDEX($AB$2:$BC$4,1,MATCH(Incomplete,$AB940:$BC940,0)),Complete)))</f>
        <v/>
      </c>
      <c r="AA940" s="27"/>
      <c r="AB940" s="10" t="str">
        <f t="shared" si="425"/>
        <v/>
      </c>
      <c r="AC940" s="10" t="str">
        <f>IF($AC$1=No,"",
IF(OR(BG940=FALSE,BH940=FALSE),"",
IF(AND(SUMPRODUCT(--(BI940:BI$1003=TRUE))=0,SUMPRODUCT(--(BJ940:BJ$1003=TRUE))=0),"",Incomplete)))</f>
        <v/>
      </c>
      <c r="AD940" s="10" t="str">
        <f t="shared" si="426"/>
        <v/>
      </c>
      <c r="AE940" s="10"/>
      <c r="AF940" s="10" t="str" cm="1">
        <f t="array" ref="AF940">IF(AF$1=No,"",IF(ISBLANK($A940)=TRUE,"",
IF(SUMPRODUCT(--('Section 11'!$C$4:$C$337=$A940))=0,Incomplete,Complete)))</f>
        <v/>
      </c>
      <c r="AG940" s="10" t="str">
        <f t="shared" si="427"/>
        <v/>
      </c>
      <c r="AH940" s="10" t="str">
        <f t="shared" si="428"/>
        <v/>
      </c>
      <c r="AI940" s="10" t="str">
        <f t="shared" si="429"/>
        <v/>
      </c>
      <c r="AJ940" s="10" t="str">
        <f t="shared" si="430"/>
        <v/>
      </c>
      <c r="AK940" s="10" t="str">
        <f t="shared" si="431"/>
        <v/>
      </c>
      <c r="AL940" s="10" t="str">
        <f t="shared" si="432"/>
        <v/>
      </c>
      <c r="AM940" s="10" t="str">
        <f t="shared" si="433"/>
        <v/>
      </c>
      <c r="AN940" s="10" t="str">
        <f t="shared" si="434"/>
        <v/>
      </c>
      <c r="AO940" s="10" t="str">
        <f t="shared" si="435"/>
        <v/>
      </c>
      <c r="AP940" s="10" t="str">
        <f t="shared" si="436"/>
        <v/>
      </c>
      <c r="AQ940" s="10" t="str">
        <f t="shared" si="437"/>
        <v/>
      </c>
      <c r="AR940" s="10" t="str">
        <f t="shared" si="438"/>
        <v/>
      </c>
      <c r="AS940" s="10" t="str">
        <f t="shared" si="439"/>
        <v/>
      </c>
      <c r="AT940" s="10" t="str">
        <f t="shared" si="440"/>
        <v/>
      </c>
      <c r="AU940" s="10" t="str">
        <f t="shared" si="441"/>
        <v/>
      </c>
      <c r="AV940" s="10" t="str">
        <f t="shared" si="442"/>
        <v/>
      </c>
      <c r="AW940" s="10" t="str">
        <f t="shared" si="443"/>
        <v/>
      </c>
      <c r="AX940" s="10" t="str">
        <f t="shared" si="444"/>
        <v/>
      </c>
      <c r="AY940" s="10" t="str">
        <f t="shared" si="445"/>
        <v/>
      </c>
      <c r="AZ940" s="10" t="str">
        <f t="shared" si="446"/>
        <v/>
      </c>
      <c r="BA940" s="10" t="str">
        <f t="shared" si="447"/>
        <v/>
      </c>
      <c r="BB940" s="10" t="str">
        <f t="shared" si="448"/>
        <v/>
      </c>
      <c r="BC940" s="10" t="str">
        <f t="shared" si="449"/>
        <v/>
      </c>
      <c r="BD940" s="10"/>
      <c r="BE940" s="10" t="str">
        <f t="shared" si="450"/>
        <v/>
      </c>
      <c r="BG940" s="10" t="b">
        <f t="shared" si="453"/>
        <v>1</v>
      </c>
      <c r="BH940" s="10" t="b">
        <f t="shared" si="451"/>
        <v>1</v>
      </c>
      <c r="BI940" s="10" t="b">
        <f t="shared" si="454"/>
        <v>0</v>
      </c>
      <c r="BJ940" s="10" t="b">
        <f t="shared" si="452"/>
        <v>0</v>
      </c>
    </row>
    <row r="941" spans="1:62" x14ac:dyDescent="0.35">
      <c r="A941" s="51"/>
      <c r="B941" s="28"/>
      <c r="C941" s="28" t="s">
        <v>4</v>
      </c>
      <c r="D941" s="28"/>
      <c r="E941" s="28" t="s">
        <v>4</v>
      </c>
      <c r="F941" s="28"/>
      <c r="G941" s="51" t="s">
        <v>4</v>
      </c>
      <c r="H941" s="28"/>
      <c r="I941" s="28" t="s">
        <v>4</v>
      </c>
      <c r="J941" s="28"/>
      <c r="K941" s="28" t="s">
        <v>4</v>
      </c>
      <c r="L941" s="28" t="s">
        <v>454</v>
      </c>
      <c r="M941" s="28"/>
      <c r="N941" s="28"/>
      <c r="O941" s="28" t="s">
        <v>4</v>
      </c>
      <c r="P941" s="51"/>
      <c r="Q941" s="28" t="s">
        <v>4</v>
      </c>
      <c r="R941" s="28"/>
      <c r="S941" s="28" t="s">
        <v>4</v>
      </c>
      <c r="T941" s="28"/>
      <c r="U941" s="28" t="s">
        <v>4</v>
      </c>
      <c r="V941" s="28"/>
      <c r="W941" s="28" t="s">
        <v>4</v>
      </c>
      <c r="X941" s="28"/>
      <c r="Y941" s="28" t="s">
        <v>4</v>
      </c>
      <c r="Z941" s="10" t="str">
        <f>IF(AND('Section 8'!$L$4=No,OR($BG941=FALSE,$BH941=FALSE)),Tab_NotReq,
IF(AND($A941="",$B941="",$D941="",$F941="",$H941="",$J941="",$P941="",$X941="",$AB941="",$AC941=""),"",
IF(COUNTIF($AB941:$BC941,Incomplete)&gt;=1,Incomplete_or_multiple_errors&amp;": "&amp;INDEX($AB$2:$BC$4,1,MATCH(Incomplete,$AB941:$BC941,0)),Complete)))</f>
        <v/>
      </c>
      <c r="AA941" s="27"/>
      <c r="AB941" s="10" t="str">
        <f t="shared" si="425"/>
        <v/>
      </c>
      <c r="AC941" s="10" t="str">
        <f>IF($AC$1=No,"",
IF(OR(BG941=FALSE,BH941=FALSE),"",
IF(AND(SUMPRODUCT(--(BI941:BI$1003=TRUE))=0,SUMPRODUCT(--(BJ941:BJ$1003=TRUE))=0),"",Incomplete)))</f>
        <v/>
      </c>
      <c r="AD941" s="10" t="str">
        <f t="shared" si="426"/>
        <v/>
      </c>
      <c r="AE941" s="10"/>
      <c r="AF941" s="10" t="str" cm="1">
        <f t="array" ref="AF941">IF(AF$1=No,"",IF(ISBLANK($A941)=TRUE,"",
IF(SUMPRODUCT(--('Section 11'!$C$4:$C$337=$A941))=0,Incomplete,Complete)))</f>
        <v/>
      </c>
      <c r="AG941" s="10" t="str">
        <f t="shared" si="427"/>
        <v/>
      </c>
      <c r="AH941" s="10" t="str">
        <f t="shared" si="428"/>
        <v/>
      </c>
      <c r="AI941" s="10" t="str">
        <f t="shared" si="429"/>
        <v/>
      </c>
      <c r="AJ941" s="10" t="str">
        <f t="shared" si="430"/>
        <v/>
      </c>
      <c r="AK941" s="10" t="str">
        <f t="shared" si="431"/>
        <v/>
      </c>
      <c r="AL941" s="10" t="str">
        <f t="shared" si="432"/>
        <v/>
      </c>
      <c r="AM941" s="10" t="str">
        <f t="shared" si="433"/>
        <v/>
      </c>
      <c r="AN941" s="10" t="str">
        <f t="shared" si="434"/>
        <v/>
      </c>
      <c r="AO941" s="10" t="str">
        <f t="shared" si="435"/>
        <v/>
      </c>
      <c r="AP941" s="10" t="str">
        <f t="shared" si="436"/>
        <v/>
      </c>
      <c r="AQ941" s="10" t="str">
        <f t="shared" si="437"/>
        <v/>
      </c>
      <c r="AR941" s="10" t="str">
        <f t="shared" si="438"/>
        <v/>
      </c>
      <c r="AS941" s="10" t="str">
        <f t="shared" si="439"/>
        <v/>
      </c>
      <c r="AT941" s="10" t="str">
        <f t="shared" si="440"/>
        <v/>
      </c>
      <c r="AU941" s="10" t="str">
        <f t="shared" si="441"/>
        <v/>
      </c>
      <c r="AV941" s="10" t="str">
        <f t="shared" si="442"/>
        <v/>
      </c>
      <c r="AW941" s="10" t="str">
        <f t="shared" si="443"/>
        <v/>
      </c>
      <c r="AX941" s="10" t="str">
        <f t="shared" si="444"/>
        <v/>
      </c>
      <c r="AY941" s="10" t="str">
        <f t="shared" si="445"/>
        <v/>
      </c>
      <c r="AZ941" s="10" t="str">
        <f t="shared" si="446"/>
        <v/>
      </c>
      <c r="BA941" s="10" t="str">
        <f t="shared" si="447"/>
        <v/>
      </c>
      <c r="BB941" s="10" t="str">
        <f t="shared" si="448"/>
        <v/>
      </c>
      <c r="BC941" s="10" t="str">
        <f t="shared" si="449"/>
        <v/>
      </c>
      <c r="BD941" s="10"/>
      <c r="BE941" s="10" t="str">
        <f t="shared" si="450"/>
        <v/>
      </c>
      <c r="BG941" s="10" t="b">
        <f t="shared" si="453"/>
        <v>1</v>
      </c>
      <c r="BH941" s="10" t="b">
        <f t="shared" si="451"/>
        <v>1</v>
      </c>
      <c r="BI941" s="10" t="b">
        <f t="shared" si="454"/>
        <v>0</v>
      </c>
      <c r="BJ941" s="10" t="b">
        <f t="shared" si="452"/>
        <v>0</v>
      </c>
    </row>
    <row r="942" spans="1:62" x14ac:dyDescent="0.35">
      <c r="A942" s="51"/>
      <c r="B942" s="28"/>
      <c r="C942" s="28" t="s">
        <v>4</v>
      </c>
      <c r="D942" s="28"/>
      <c r="E942" s="28" t="s">
        <v>4</v>
      </c>
      <c r="F942" s="28"/>
      <c r="G942" s="51" t="s">
        <v>4</v>
      </c>
      <c r="H942" s="28"/>
      <c r="I942" s="28" t="s">
        <v>4</v>
      </c>
      <c r="J942" s="28"/>
      <c r="K942" s="28" t="s">
        <v>4</v>
      </c>
      <c r="L942" s="28" t="s">
        <v>454</v>
      </c>
      <c r="M942" s="28"/>
      <c r="N942" s="28"/>
      <c r="O942" s="28" t="s">
        <v>4</v>
      </c>
      <c r="P942" s="51"/>
      <c r="Q942" s="28" t="s">
        <v>4</v>
      </c>
      <c r="R942" s="28"/>
      <c r="S942" s="28" t="s">
        <v>4</v>
      </c>
      <c r="T942" s="28"/>
      <c r="U942" s="28" t="s">
        <v>4</v>
      </c>
      <c r="V942" s="28"/>
      <c r="W942" s="28" t="s">
        <v>4</v>
      </c>
      <c r="X942" s="28"/>
      <c r="Y942" s="28" t="s">
        <v>4</v>
      </c>
      <c r="Z942" s="10" t="str">
        <f>IF(AND('Section 8'!$L$4=No,OR($BG942=FALSE,$BH942=FALSE)),Tab_NotReq,
IF(AND($A942="",$B942="",$D942="",$F942="",$H942="",$J942="",$P942="",$X942="",$AB942="",$AC942=""),"",
IF(COUNTIF($AB942:$BC942,Incomplete)&gt;=1,Incomplete_or_multiple_errors&amp;": "&amp;INDEX($AB$2:$BC$4,1,MATCH(Incomplete,$AB942:$BC942,0)),Complete)))</f>
        <v/>
      </c>
      <c r="AA942" s="27"/>
      <c r="AB942" s="10" t="str">
        <f t="shared" si="425"/>
        <v/>
      </c>
      <c r="AC942" s="10" t="str">
        <f>IF($AC$1=No,"",
IF(OR(BG942=FALSE,BH942=FALSE),"",
IF(AND(SUMPRODUCT(--(BI942:BI$1003=TRUE))=0,SUMPRODUCT(--(BJ942:BJ$1003=TRUE))=0),"",Incomplete)))</f>
        <v/>
      </c>
      <c r="AD942" s="10" t="str">
        <f t="shared" si="426"/>
        <v/>
      </c>
      <c r="AE942" s="10"/>
      <c r="AF942" s="10" t="str" cm="1">
        <f t="array" ref="AF942">IF(AF$1=No,"",IF(ISBLANK($A942)=TRUE,"",
IF(SUMPRODUCT(--('Section 11'!$C$4:$C$337=$A942))=0,Incomplete,Complete)))</f>
        <v/>
      </c>
      <c r="AG942" s="10" t="str">
        <f t="shared" si="427"/>
        <v/>
      </c>
      <c r="AH942" s="10" t="str">
        <f t="shared" si="428"/>
        <v/>
      </c>
      <c r="AI942" s="10" t="str">
        <f t="shared" si="429"/>
        <v/>
      </c>
      <c r="AJ942" s="10" t="str">
        <f t="shared" si="430"/>
        <v/>
      </c>
      <c r="AK942" s="10" t="str">
        <f t="shared" si="431"/>
        <v/>
      </c>
      <c r="AL942" s="10" t="str">
        <f t="shared" si="432"/>
        <v/>
      </c>
      <c r="AM942" s="10" t="str">
        <f t="shared" si="433"/>
        <v/>
      </c>
      <c r="AN942" s="10" t="str">
        <f t="shared" si="434"/>
        <v/>
      </c>
      <c r="AO942" s="10" t="str">
        <f t="shared" si="435"/>
        <v/>
      </c>
      <c r="AP942" s="10" t="str">
        <f t="shared" si="436"/>
        <v/>
      </c>
      <c r="AQ942" s="10" t="str">
        <f t="shared" si="437"/>
        <v/>
      </c>
      <c r="AR942" s="10" t="str">
        <f t="shared" si="438"/>
        <v/>
      </c>
      <c r="AS942" s="10" t="str">
        <f t="shared" si="439"/>
        <v/>
      </c>
      <c r="AT942" s="10" t="str">
        <f t="shared" si="440"/>
        <v/>
      </c>
      <c r="AU942" s="10" t="str">
        <f t="shared" si="441"/>
        <v/>
      </c>
      <c r="AV942" s="10" t="str">
        <f t="shared" si="442"/>
        <v/>
      </c>
      <c r="AW942" s="10" t="str">
        <f t="shared" si="443"/>
        <v/>
      </c>
      <c r="AX942" s="10" t="str">
        <f t="shared" si="444"/>
        <v/>
      </c>
      <c r="AY942" s="10" t="str">
        <f t="shared" si="445"/>
        <v/>
      </c>
      <c r="AZ942" s="10" t="str">
        <f t="shared" si="446"/>
        <v/>
      </c>
      <c r="BA942" s="10" t="str">
        <f t="shared" si="447"/>
        <v/>
      </c>
      <c r="BB942" s="10" t="str">
        <f t="shared" si="448"/>
        <v/>
      </c>
      <c r="BC942" s="10" t="str">
        <f t="shared" si="449"/>
        <v/>
      </c>
      <c r="BD942" s="10"/>
      <c r="BE942" s="10" t="str">
        <f t="shared" si="450"/>
        <v/>
      </c>
      <c r="BG942" s="10" t="b">
        <f t="shared" si="453"/>
        <v>1</v>
      </c>
      <c r="BH942" s="10" t="b">
        <f t="shared" si="451"/>
        <v>1</v>
      </c>
      <c r="BI942" s="10" t="b">
        <f t="shared" si="454"/>
        <v>0</v>
      </c>
      <c r="BJ942" s="10" t="b">
        <f t="shared" si="452"/>
        <v>0</v>
      </c>
    </row>
    <row r="943" spans="1:62" x14ac:dyDescent="0.35">
      <c r="A943" s="51"/>
      <c r="B943" s="28"/>
      <c r="C943" s="28" t="s">
        <v>4</v>
      </c>
      <c r="D943" s="28"/>
      <c r="E943" s="28" t="s">
        <v>4</v>
      </c>
      <c r="F943" s="28"/>
      <c r="G943" s="51" t="s">
        <v>4</v>
      </c>
      <c r="H943" s="28"/>
      <c r="I943" s="28" t="s">
        <v>4</v>
      </c>
      <c r="J943" s="28"/>
      <c r="K943" s="28" t="s">
        <v>4</v>
      </c>
      <c r="L943" s="28" t="s">
        <v>454</v>
      </c>
      <c r="M943" s="28"/>
      <c r="N943" s="28"/>
      <c r="O943" s="28" t="s">
        <v>4</v>
      </c>
      <c r="P943" s="51"/>
      <c r="Q943" s="28" t="s">
        <v>4</v>
      </c>
      <c r="R943" s="28"/>
      <c r="S943" s="28" t="s">
        <v>4</v>
      </c>
      <c r="T943" s="28"/>
      <c r="U943" s="28" t="s">
        <v>4</v>
      </c>
      <c r="V943" s="28"/>
      <c r="W943" s="28" t="s">
        <v>4</v>
      </c>
      <c r="X943" s="28"/>
      <c r="Y943" s="28" t="s">
        <v>4</v>
      </c>
      <c r="Z943" s="10" t="str">
        <f>IF(AND('Section 8'!$L$4=No,OR($BG943=FALSE,$BH943=FALSE)),Tab_NotReq,
IF(AND($A943="",$B943="",$D943="",$F943="",$H943="",$J943="",$P943="",$X943="",$AB943="",$AC943=""),"",
IF(COUNTIF($AB943:$BC943,Incomplete)&gt;=1,Incomplete_or_multiple_errors&amp;": "&amp;INDEX($AB$2:$BC$4,1,MATCH(Incomplete,$AB943:$BC943,0)),Complete)))</f>
        <v/>
      </c>
      <c r="AA943" s="27"/>
      <c r="AB943" s="10" t="str">
        <f t="shared" si="425"/>
        <v/>
      </c>
      <c r="AC943" s="10" t="str">
        <f>IF($AC$1=No,"",
IF(OR(BG943=FALSE,BH943=FALSE),"",
IF(AND(SUMPRODUCT(--(BI943:BI$1003=TRUE))=0,SUMPRODUCT(--(BJ943:BJ$1003=TRUE))=0),"",Incomplete)))</f>
        <v/>
      </c>
      <c r="AD943" s="10" t="str">
        <f t="shared" si="426"/>
        <v/>
      </c>
      <c r="AE943" s="10"/>
      <c r="AF943" s="10" t="str" cm="1">
        <f t="array" ref="AF943">IF(AF$1=No,"",IF(ISBLANK($A943)=TRUE,"",
IF(SUMPRODUCT(--('Section 11'!$C$4:$C$337=$A943))=0,Incomplete,Complete)))</f>
        <v/>
      </c>
      <c r="AG943" s="10" t="str">
        <f t="shared" si="427"/>
        <v/>
      </c>
      <c r="AH943" s="10" t="str">
        <f t="shared" si="428"/>
        <v/>
      </c>
      <c r="AI943" s="10" t="str">
        <f t="shared" si="429"/>
        <v/>
      </c>
      <c r="AJ943" s="10" t="str">
        <f t="shared" si="430"/>
        <v/>
      </c>
      <c r="AK943" s="10" t="str">
        <f t="shared" si="431"/>
        <v/>
      </c>
      <c r="AL943" s="10" t="str">
        <f t="shared" si="432"/>
        <v/>
      </c>
      <c r="AM943" s="10" t="str">
        <f t="shared" si="433"/>
        <v/>
      </c>
      <c r="AN943" s="10" t="str">
        <f t="shared" si="434"/>
        <v/>
      </c>
      <c r="AO943" s="10" t="str">
        <f t="shared" si="435"/>
        <v/>
      </c>
      <c r="AP943" s="10" t="str">
        <f t="shared" si="436"/>
        <v/>
      </c>
      <c r="AQ943" s="10" t="str">
        <f t="shared" si="437"/>
        <v/>
      </c>
      <c r="AR943" s="10" t="str">
        <f t="shared" si="438"/>
        <v/>
      </c>
      <c r="AS943" s="10" t="str">
        <f t="shared" si="439"/>
        <v/>
      </c>
      <c r="AT943" s="10" t="str">
        <f t="shared" si="440"/>
        <v/>
      </c>
      <c r="AU943" s="10" t="str">
        <f t="shared" si="441"/>
        <v/>
      </c>
      <c r="AV943" s="10" t="str">
        <f t="shared" si="442"/>
        <v/>
      </c>
      <c r="AW943" s="10" t="str">
        <f t="shared" si="443"/>
        <v/>
      </c>
      <c r="AX943" s="10" t="str">
        <f t="shared" si="444"/>
        <v/>
      </c>
      <c r="AY943" s="10" t="str">
        <f t="shared" si="445"/>
        <v/>
      </c>
      <c r="AZ943" s="10" t="str">
        <f t="shared" si="446"/>
        <v/>
      </c>
      <c r="BA943" s="10" t="str">
        <f t="shared" si="447"/>
        <v/>
      </c>
      <c r="BB943" s="10" t="str">
        <f t="shared" si="448"/>
        <v/>
      </c>
      <c r="BC943" s="10" t="str">
        <f t="shared" si="449"/>
        <v/>
      </c>
      <c r="BD943" s="10"/>
      <c r="BE943" s="10" t="str">
        <f t="shared" si="450"/>
        <v/>
      </c>
      <c r="BG943" s="10" t="b">
        <f t="shared" si="453"/>
        <v>1</v>
      </c>
      <c r="BH943" s="10" t="b">
        <f t="shared" si="451"/>
        <v>1</v>
      </c>
      <c r="BI943" s="10" t="b">
        <f t="shared" si="454"/>
        <v>0</v>
      </c>
      <c r="BJ943" s="10" t="b">
        <f t="shared" si="452"/>
        <v>0</v>
      </c>
    </row>
    <row r="944" spans="1:62" x14ac:dyDescent="0.35">
      <c r="A944" s="51"/>
      <c r="B944" s="28"/>
      <c r="C944" s="28" t="s">
        <v>4</v>
      </c>
      <c r="D944" s="28"/>
      <c r="E944" s="28" t="s">
        <v>4</v>
      </c>
      <c r="F944" s="28"/>
      <c r="G944" s="51" t="s">
        <v>4</v>
      </c>
      <c r="H944" s="28"/>
      <c r="I944" s="28" t="s">
        <v>4</v>
      </c>
      <c r="J944" s="28"/>
      <c r="K944" s="28" t="s">
        <v>4</v>
      </c>
      <c r="L944" s="28" t="s">
        <v>454</v>
      </c>
      <c r="M944" s="28"/>
      <c r="N944" s="28"/>
      <c r="O944" s="28" t="s">
        <v>4</v>
      </c>
      <c r="P944" s="51"/>
      <c r="Q944" s="28" t="s">
        <v>4</v>
      </c>
      <c r="R944" s="28"/>
      <c r="S944" s="28" t="s">
        <v>4</v>
      </c>
      <c r="T944" s="28"/>
      <c r="U944" s="28" t="s">
        <v>4</v>
      </c>
      <c r="V944" s="28"/>
      <c r="W944" s="28" t="s">
        <v>4</v>
      </c>
      <c r="X944" s="28"/>
      <c r="Y944" s="28" t="s">
        <v>4</v>
      </c>
      <c r="Z944" s="10" t="str">
        <f>IF(AND('Section 8'!$L$4=No,OR($BG944=FALSE,$BH944=FALSE)),Tab_NotReq,
IF(AND($A944="",$B944="",$D944="",$F944="",$H944="",$J944="",$P944="",$X944="",$AB944="",$AC944=""),"",
IF(COUNTIF($AB944:$BC944,Incomplete)&gt;=1,Incomplete_or_multiple_errors&amp;": "&amp;INDEX($AB$2:$BC$4,1,MATCH(Incomplete,$AB944:$BC944,0)),Complete)))</f>
        <v/>
      </c>
      <c r="AA944" s="27"/>
      <c r="AB944" s="10" t="str">
        <f t="shared" si="425"/>
        <v/>
      </c>
      <c r="AC944" s="10" t="str">
        <f>IF($AC$1=No,"",
IF(OR(BG944=FALSE,BH944=FALSE),"",
IF(AND(SUMPRODUCT(--(BI944:BI$1003=TRUE))=0,SUMPRODUCT(--(BJ944:BJ$1003=TRUE))=0),"",Incomplete)))</f>
        <v/>
      </c>
      <c r="AD944" s="10" t="str">
        <f t="shared" si="426"/>
        <v/>
      </c>
      <c r="AE944" s="10"/>
      <c r="AF944" s="10" t="str" cm="1">
        <f t="array" ref="AF944">IF(AF$1=No,"",IF(ISBLANK($A944)=TRUE,"",
IF(SUMPRODUCT(--('Section 11'!$C$4:$C$337=$A944))=0,Incomplete,Complete)))</f>
        <v/>
      </c>
      <c r="AG944" s="10" t="str">
        <f t="shared" si="427"/>
        <v/>
      </c>
      <c r="AH944" s="10" t="str">
        <f t="shared" si="428"/>
        <v/>
      </c>
      <c r="AI944" s="10" t="str">
        <f t="shared" si="429"/>
        <v/>
      </c>
      <c r="AJ944" s="10" t="str">
        <f t="shared" si="430"/>
        <v/>
      </c>
      <c r="AK944" s="10" t="str">
        <f t="shared" si="431"/>
        <v/>
      </c>
      <c r="AL944" s="10" t="str">
        <f t="shared" si="432"/>
        <v/>
      </c>
      <c r="AM944" s="10" t="str">
        <f t="shared" si="433"/>
        <v/>
      </c>
      <c r="AN944" s="10" t="str">
        <f t="shared" si="434"/>
        <v/>
      </c>
      <c r="AO944" s="10" t="str">
        <f t="shared" si="435"/>
        <v/>
      </c>
      <c r="AP944" s="10" t="str">
        <f t="shared" si="436"/>
        <v/>
      </c>
      <c r="AQ944" s="10" t="str">
        <f t="shared" si="437"/>
        <v/>
      </c>
      <c r="AR944" s="10" t="str">
        <f t="shared" si="438"/>
        <v/>
      </c>
      <c r="AS944" s="10" t="str">
        <f t="shared" si="439"/>
        <v/>
      </c>
      <c r="AT944" s="10" t="str">
        <f t="shared" si="440"/>
        <v/>
      </c>
      <c r="AU944" s="10" t="str">
        <f t="shared" si="441"/>
        <v/>
      </c>
      <c r="AV944" s="10" t="str">
        <f t="shared" si="442"/>
        <v/>
      </c>
      <c r="AW944" s="10" t="str">
        <f t="shared" si="443"/>
        <v/>
      </c>
      <c r="AX944" s="10" t="str">
        <f t="shared" si="444"/>
        <v/>
      </c>
      <c r="AY944" s="10" t="str">
        <f t="shared" si="445"/>
        <v/>
      </c>
      <c r="AZ944" s="10" t="str">
        <f t="shared" si="446"/>
        <v/>
      </c>
      <c r="BA944" s="10" t="str">
        <f t="shared" si="447"/>
        <v/>
      </c>
      <c r="BB944" s="10" t="str">
        <f t="shared" si="448"/>
        <v/>
      </c>
      <c r="BC944" s="10" t="str">
        <f t="shared" si="449"/>
        <v/>
      </c>
      <c r="BD944" s="10"/>
      <c r="BE944" s="10" t="str">
        <f t="shared" si="450"/>
        <v/>
      </c>
      <c r="BG944" s="10" t="b">
        <f t="shared" si="453"/>
        <v>1</v>
      </c>
      <c r="BH944" s="10" t="b">
        <f t="shared" si="451"/>
        <v>1</v>
      </c>
      <c r="BI944" s="10" t="b">
        <f t="shared" si="454"/>
        <v>0</v>
      </c>
      <c r="BJ944" s="10" t="b">
        <f t="shared" si="452"/>
        <v>0</v>
      </c>
    </row>
    <row r="945" spans="1:62" x14ac:dyDescent="0.35">
      <c r="A945" s="51"/>
      <c r="B945" s="28"/>
      <c r="C945" s="28" t="s">
        <v>4</v>
      </c>
      <c r="D945" s="28"/>
      <c r="E945" s="28" t="s">
        <v>4</v>
      </c>
      <c r="F945" s="28"/>
      <c r="G945" s="51" t="s">
        <v>4</v>
      </c>
      <c r="H945" s="28"/>
      <c r="I945" s="28" t="s">
        <v>4</v>
      </c>
      <c r="J945" s="28"/>
      <c r="K945" s="28" t="s">
        <v>4</v>
      </c>
      <c r="L945" s="28" t="s">
        <v>454</v>
      </c>
      <c r="M945" s="28"/>
      <c r="N945" s="28"/>
      <c r="O945" s="28" t="s">
        <v>4</v>
      </c>
      <c r="P945" s="51"/>
      <c r="Q945" s="28" t="s">
        <v>4</v>
      </c>
      <c r="R945" s="28"/>
      <c r="S945" s="28" t="s">
        <v>4</v>
      </c>
      <c r="T945" s="28"/>
      <c r="U945" s="28" t="s">
        <v>4</v>
      </c>
      <c r="V945" s="28"/>
      <c r="W945" s="28" t="s">
        <v>4</v>
      </c>
      <c r="X945" s="28"/>
      <c r="Y945" s="28" t="s">
        <v>4</v>
      </c>
      <c r="Z945" s="10" t="str">
        <f>IF(AND('Section 8'!$L$4=No,OR($BG945=FALSE,$BH945=FALSE)),Tab_NotReq,
IF(AND($A945="",$B945="",$D945="",$F945="",$H945="",$J945="",$P945="",$X945="",$AB945="",$AC945=""),"",
IF(COUNTIF($AB945:$BC945,Incomplete)&gt;=1,Incomplete_or_multiple_errors&amp;": "&amp;INDEX($AB$2:$BC$4,1,MATCH(Incomplete,$AB945:$BC945,0)),Complete)))</f>
        <v/>
      </c>
      <c r="AA945" s="27"/>
      <c r="AB945" s="10" t="str">
        <f t="shared" si="425"/>
        <v/>
      </c>
      <c r="AC945" s="10" t="str">
        <f>IF($AC$1=No,"",
IF(OR(BG945=FALSE,BH945=FALSE),"",
IF(AND(SUMPRODUCT(--(BI945:BI$1003=TRUE))=0,SUMPRODUCT(--(BJ945:BJ$1003=TRUE))=0),"",Incomplete)))</f>
        <v/>
      </c>
      <c r="AD945" s="10" t="str">
        <f t="shared" si="426"/>
        <v/>
      </c>
      <c r="AE945" s="10"/>
      <c r="AF945" s="10" t="str" cm="1">
        <f t="array" ref="AF945">IF(AF$1=No,"",IF(ISBLANK($A945)=TRUE,"",
IF(SUMPRODUCT(--('Section 11'!$C$4:$C$337=$A945))=0,Incomplete,Complete)))</f>
        <v/>
      </c>
      <c r="AG945" s="10" t="str">
        <f t="shared" si="427"/>
        <v/>
      </c>
      <c r="AH945" s="10" t="str">
        <f t="shared" si="428"/>
        <v/>
      </c>
      <c r="AI945" s="10" t="str">
        <f t="shared" si="429"/>
        <v/>
      </c>
      <c r="AJ945" s="10" t="str">
        <f t="shared" si="430"/>
        <v/>
      </c>
      <c r="AK945" s="10" t="str">
        <f t="shared" si="431"/>
        <v/>
      </c>
      <c r="AL945" s="10" t="str">
        <f t="shared" si="432"/>
        <v/>
      </c>
      <c r="AM945" s="10" t="str">
        <f t="shared" si="433"/>
        <v/>
      </c>
      <c r="AN945" s="10" t="str">
        <f t="shared" si="434"/>
        <v/>
      </c>
      <c r="AO945" s="10" t="str">
        <f t="shared" si="435"/>
        <v/>
      </c>
      <c r="AP945" s="10" t="str">
        <f t="shared" si="436"/>
        <v/>
      </c>
      <c r="AQ945" s="10" t="str">
        <f t="shared" si="437"/>
        <v/>
      </c>
      <c r="AR945" s="10" t="str">
        <f t="shared" si="438"/>
        <v/>
      </c>
      <c r="AS945" s="10" t="str">
        <f t="shared" si="439"/>
        <v/>
      </c>
      <c r="AT945" s="10" t="str">
        <f t="shared" si="440"/>
        <v/>
      </c>
      <c r="AU945" s="10" t="str">
        <f t="shared" si="441"/>
        <v/>
      </c>
      <c r="AV945" s="10" t="str">
        <f t="shared" si="442"/>
        <v/>
      </c>
      <c r="AW945" s="10" t="str">
        <f t="shared" si="443"/>
        <v/>
      </c>
      <c r="AX945" s="10" t="str">
        <f t="shared" si="444"/>
        <v/>
      </c>
      <c r="AY945" s="10" t="str">
        <f t="shared" si="445"/>
        <v/>
      </c>
      <c r="AZ945" s="10" t="str">
        <f t="shared" si="446"/>
        <v/>
      </c>
      <c r="BA945" s="10" t="str">
        <f t="shared" si="447"/>
        <v/>
      </c>
      <c r="BB945" s="10" t="str">
        <f t="shared" si="448"/>
        <v/>
      </c>
      <c r="BC945" s="10" t="str">
        <f t="shared" si="449"/>
        <v/>
      </c>
      <c r="BD945" s="10"/>
      <c r="BE945" s="10" t="str">
        <f t="shared" si="450"/>
        <v/>
      </c>
      <c r="BG945" s="10" t="b">
        <f t="shared" si="453"/>
        <v>1</v>
      </c>
      <c r="BH945" s="10" t="b">
        <f t="shared" si="451"/>
        <v>1</v>
      </c>
      <c r="BI945" s="10" t="b">
        <f t="shared" si="454"/>
        <v>0</v>
      </c>
      <c r="BJ945" s="10" t="b">
        <f t="shared" si="452"/>
        <v>0</v>
      </c>
    </row>
    <row r="946" spans="1:62" x14ac:dyDescent="0.35">
      <c r="A946" s="51"/>
      <c r="B946" s="28"/>
      <c r="C946" s="28" t="s">
        <v>4</v>
      </c>
      <c r="D946" s="28"/>
      <c r="E946" s="28" t="s">
        <v>4</v>
      </c>
      <c r="F946" s="28"/>
      <c r="G946" s="51" t="s">
        <v>4</v>
      </c>
      <c r="H946" s="28"/>
      <c r="I946" s="28" t="s">
        <v>4</v>
      </c>
      <c r="J946" s="28"/>
      <c r="K946" s="28" t="s">
        <v>4</v>
      </c>
      <c r="L946" s="28" t="s">
        <v>454</v>
      </c>
      <c r="M946" s="28"/>
      <c r="N946" s="28"/>
      <c r="O946" s="28" t="s">
        <v>4</v>
      </c>
      <c r="P946" s="51"/>
      <c r="Q946" s="28" t="s">
        <v>4</v>
      </c>
      <c r="R946" s="28"/>
      <c r="S946" s="28" t="s">
        <v>4</v>
      </c>
      <c r="T946" s="28"/>
      <c r="U946" s="28" t="s">
        <v>4</v>
      </c>
      <c r="V946" s="28"/>
      <c r="W946" s="28" t="s">
        <v>4</v>
      </c>
      <c r="X946" s="28"/>
      <c r="Y946" s="28" t="s">
        <v>4</v>
      </c>
      <c r="Z946" s="10" t="str">
        <f>IF(AND('Section 8'!$L$4=No,OR($BG946=FALSE,$BH946=FALSE)),Tab_NotReq,
IF(AND($A946="",$B946="",$D946="",$F946="",$H946="",$J946="",$P946="",$X946="",$AB946="",$AC946=""),"",
IF(COUNTIF($AB946:$BC946,Incomplete)&gt;=1,Incomplete_or_multiple_errors&amp;": "&amp;INDEX($AB$2:$BC$4,1,MATCH(Incomplete,$AB946:$BC946,0)),Complete)))</f>
        <v/>
      </c>
      <c r="AA946" s="27"/>
      <c r="AB946" s="10" t="str">
        <f t="shared" si="425"/>
        <v/>
      </c>
      <c r="AC946" s="10" t="str">
        <f>IF($AC$1=No,"",
IF(OR(BG946=FALSE,BH946=FALSE),"",
IF(AND(SUMPRODUCT(--(BI946:BI$1003=TRUE))=0,SUMPRODUCT(--(BJ946:BJ$1003=TRUE))=0),"",Incomplete)))</f>
        <v/>
      </c>
      <c r="AD946" s="10" t="str">
        <f t="shared" si="426"/>
        <v/>
      </c>
      <c r="AE946" s="10"/>
      <c r="AF946" s="10" t="str" cm="1">
        <f t="array" ref="AF946">IF(AF$1=No,"",IF(ISBLANK($A946)=TRUE,"",
IF(SUMPRODUCT(--('Section 11'!$C$4:$C$337=$A946))=0,Incomplete,Complete)))</f>
        <v/>
      </c>
      <c r="AG946" s="10" t="str">
        <f t="shared" si="427"/>
        <v/>
      </c>
      <c r="AH946" s="10" t="str">
        <f t="shared" si="428"/>
        <v/>
      </c>
      <c r="AI946" s="10" t="str">
        <f t="shared" si="429"/>
        <v/>
      </c>
      <c r="AJ946" s="10" t="str">
        <f t="shared" si="430"/>
        <v/>
      </c>
      <c r="AK946" s="10" t="str">
        <f t="shared" si="431"/>
        <v/>
      </c>
      <c r="AL946" s="10" t="str">
        <f t="shared" si="432"/>
        <v/>
      </c>
      <c r="AM946" s="10" t="str">
        <f t="shared" si="433"/>
        <v/>
      </c>
      <c r="AN946" s="10" t="str">
        <f t="shared" si="434"/>
        <v/>
      </c>
      <c r="AO946" s="10" t="str">
        <f t="shared" si="435"/>
        <v/>
      </c>
      <c r="AP946" s="10" t="str">
        <f t="shared" si="436"/>
        <v/>
      </c>
      <c r="AQ946" s="10" t="str">
        <f t="shared" si="437"/>
        <v/>
      </c>
      <c r="AR946" s="10" t="str">
        <f t="shared" si="438"/>
        <v/>
      </c>
      <c r="AS946" s="10" t="str">
        <f t="shared" si="439"/>
        <v/>
      </c>
      <c r="AT946" s="10" t="str">
        <f t="shared" si="440"/>
        <v/>
      </c>
      <c r="AU946" s="10" t="str">
        <f t="shared" si="441"/>
        <v/>
      </c>
      <c r="AV946" s="10" t="str">
        <f t="shared" si="442"/>
        <v/>
      </c>
      <c r="AW946" s="10" t="str">
        <f t="shared" si="443"/>
        <v/>
      </c>
      <c r="AX946" s="10" t="str">
        <f t="shared" si="444"/>
        <v/>
      </c>
      <c r="AY946" s="10" t="str">
        <f t="shared" si="445"/>
        <v/>
      </c>
      <c r="AZ946" s="10" t="str">
        <f t="shared" si="446"/>
        <v/>
      </c>
      <c r="BA946" s="10" t="str">
        <f t="shared" si="447"/>
        <v/>
      </c>
      <c r="BB946" s="10" t="str">
        <f t="shared" si="448"/>
        <v/>
      </c>
      <c r="BC946" s="10" t="str">
        <f t="shared" si="449"/>
        <v/>
      </c>
      <c r="BD946" s="10"/>
      <c r="BE946" s="10" t="str">
        <f t="shared" si="450"/>
        <v/>
      </c>
      <c r="BG946" s="10" t="b">
        <f t="shared" si="453"/>
        <v>1</v>
      </c>
      <c r="BH946" s="10" t="b">
        <f t="shared" si="451"/>
        <v>1</v>
      </c>
      <c r="BI946" s="10" t="b">
        <f t="shared" si="454"/>
        <v>0</v>
      </c>
      <c r="BJ946" s="10" t="b">
        <f t="shared" si="452"/>
        <v>0</v>
      </c>
    </row>
    <row r="947" spans="1:62" x14ac:dyDescent="0.35">
      <c r="A947" s="51"/>
      <c r="B947" s="28"/>
      <c r="C947" s="28" t="s">
        <v>4</v>
      </c>
      <c r="D947" s="28"/>
      <c r="E947" s="28" t="s">
        <v>4</v>
      </c>
      <c r="F947" s="28"/>
      <c r="G947" s="51" t="s">
        <v>4</v>
      </c>
      <c r="H947" s="28"/>
      <c r="I947" s="28" t="s">
        <v>4</v>
      </c>
      <c r="J947" s="28"/>
      <c r="K947" s="28" t="s">
        <v>4</v>
      </c>
      <c r="L947" s="28" t="s">
        <v>454</v>
      </c>
      <c r="M947" s="28"/>
      <c r="N947" s="28"/>
      <c r="O947" s="28" t="s">
        <v>4</v>
      </c>
      <c r="P947" s="51"/>
      <c r="Q947" s="28" t="s">
        <v>4</v>
      </c>
      <c r="R947" s="28"/>
      <c r="S947" s="28" t="s">
        <v>4</v>
      </c>
      <c r="T947" s="28"/>
      <c r="U947" s="28" t="s">
        <v>4</v>
      </c>
      <c r="V947" s="28"/>
      <c r="W947" s="28" t="s">
        <v>4</v>
      </c>
      <c r="X947" s="28"/>
      <c r="Y947" s="28" t="s">
        <v>4</v>
      </c>
      <c r="Z947" s="10" t="str">
        <f>IF(AND('Section 8'!$L$4=No,OR($BG947=FALSE,$BH947=FALSE)),Tab_NotReq,
IF(AND($A947="",$B947="",$D947="",$F947="",$H947="",$J947="",$P947="",$X947="",$AB947="",$AC947=""),"",
IF(COUNTIF($AB947:$BC947,Incomplete)&gt;=1,Incomplete_or_multiple_errors&amp;": "&amp;INDEX($AB$2:$BC$4,1,MATCH(Incomplete,$AB947:$BC947,0)),Complete)))</f>
        <v/>
      </c>
      <c r="AA947" s="27"/>
      <c r="AB947" s="10" t="str">
        <f t="shared" si="425"/>
        <v/>
      </c>
      <c r="AC947" s="10" t="str">
        <f>IF($AC$1=No,"",
IF(OR(BG947=FALSE,BH947=FALSE),"",
IF(AND(SUMPRODUCT(--(BI947:BI$1003=TRUE))=0,SUMPRODUCT(--(BJ947:BJ$1003=TRUE))=0),"",Incomplete)))</f>
        <v/>
      </c>
      <c r="AD947" s="10" t="str">
        <f t="shared" si="426"/>
        <v/>
      </c>
      <c r="AE947" s="10"/>
      <c r="AF947" s="10" t="str" cm="1">
        <f t="array" ref="AF947">IF(AF$1=No,"",IF(ISBLANK($A947)=TRUE,"",
IF(SUMPRODUCT(--('Section 11'!$C$4:$C$337=$A947))=0,Incomplete,Complete)))</f>
        <v/>
      </c>
      <c r="AG947" s="10" t="str">
        <f t="shared" si="427"/>
        <v/>
      </c>
      <c r="AH947" s="10" t="str">
        <f t="shared" si="428"/>
        <v/>
      </c>
      <c r="AI947" s="10" t="str">
        <f t="shared" si="429"/>
        <v/>
      </c>
      <c r="AJ947" s="10" t="str">
        <f t="shared" si="430"/>
        <v/>
      </c>
      <c r="AK947" s="10" t="str">
        <f t="shared" si="431"/>
        <v/>
      </c>
      <c r="AL947" s="10" t="str">
        <f t="shared" si="432"/>
        <v/>
      </c>
      <c r="AM947" s="10" t="str">
        <f t="shared" si="433"/>
        <v/>
      </c>
      <c r="AN947" s="10" t="str">
        <f t="shared" si="434"/>
        <v/>
      </c>
      <c r="AO947" s="10" t="str">
        <f t="shared" si="435"/>
        <v/>
      </c>
      <c r="AP947" s="10" t="str">
        <f t="shared" si="436"/>
        <v/>
      </c>
      <c r="AQ947" s="10" t="str">
        <f t="shared" si="437"/>
        <v/>
      </c>
      <c r="AR947" s="10" t="str">
        <f t="shared" si="438"/>
        <v/>
      </c>
      <c r="AS947" s="10" t="str">
        <f t="shared" si="439"/>
        <v/>
      </c>
      <c r="AT947" s="10" t="str">
        <f t="shared" si="440"/>
        <v/>
      </c>
      <c r="AU947" s="10" t="str">
        <f t="shared" si="441"/>
        <v/>
      </c>
      <c r="AV947" s="10" t="str">
        <f t="shared" si="442"/>
        <v/>
      </c>
      <c r="AW947" s="10" t="str">
        <f t="shared" si="443"/>
        <v/>
      </c>
      <c r="AX947" s="10" t="str">
        <f t="shared" si="444"/>
        <v/>
      </c>
      <c r="AY947" s="10" t="str">
        <f t="shared" si="445"/>
        <v/>
      </c>
      <c r="AZ947" s="10" t="str">
        <f t="shared" si="446"/>
        <v/>
      </c>
      <c r="BA947" s="10" t="str">
        <f t="shared" si="447"/>
        <v/>
      </c>
      <c r="BB947" s="10" t="str">
        <f t="shared" si="448"/>
        <v/>
      </c>
      <c r="BC947" s="10" t="str">
        <f t="shared" si="449"/>
        <v/>
      </c>
      <c r="BD947" s="10"/>
      <c r="BE947" s="10" t="str">
        <f t="shared" si="450"/>
        <v/>
      </c>
      <c r="BG947" s="10" t="b">
        <f t="shared" si="453"/>
        <v>1</v>
      </c>
      <c r="BH947" s="10" t="b">
        <f t="shared" si="451"/>
        <v>1</v>
      </c>
      <c r="BI947" s="10" t="b">
        <f t="shared" si="454"/>
        <v>0</v>
      </c>
      <c r="BJ947" s="10" t="b">
        <f t="shared" si="452"/>
        <v>0</v>
      </c>
    </row>
    <row r="948" spans="1:62" x14ac:dyDescent="0.35">
      <c r="A948" s="51"/>
      <c r="B948" s="28"/>
      <c r="C948" s="28" t="s">
        <v>4</v>
      </c>
      <c r="D948" s="28"/>
      <c r="E948" s="28" t="s">
        <v>4</v>
      </c>
      <c r="F948" s="28"/>
      <c r="G948" s="51" t="s">
        <v>4</v>
      </c>
      <c r="H948" s="28"/>
      <c r="I948" s="28" t="s">
        <v>4</v>
      </c>
      <c r="J948" s="28"/>
      <c r="K948" s="28" t="s">
        <v>4</v>
      </c>
      <c r="L948" s="28" t="s">
        <v>454</v>
      </c>
      <c r="M948" s="28"/>
      <c r="N948" s="28"/>
      <c r="O948" s="28" t="s">
        <v>4</v>
      </c>
      <c r="P948" s="51"/>
      <c r="Q948" s="28" t="s">
        <v>4</v>
      </c>
      <c r="R948" s="28"/>
      <c r="S948" s="28" t="s">
        <v>4</v>
      </c>
      <c r="T948" s="28"/>
      <c r="U948" s="28" t="s">
        <v>4</v>
      </c>
      <c r="V948" s="28"/>
      <c r="W948" s="28" t="s">
        <v>4</v>
      </c>
      <c r="X948" s="28"/>
      <c r="Y948" s="28" t="s">
        <v>4</v>
      </c>
      <c r="Z948" s="10" t="str">
        <f>IF(AND('Section 8'!$L$4=No,OR($BG948=FALSE,$BH948=FALSE)),Tab_NotReq,
IF(AND($A948="",$B948="",$D948="",$F948="",$H948="",$J948="",$P948="",$X948="",$AB948="",$AC948=""),"",
IF(COUNTIF($AB948:$BC948,Incomplete)&gt;=1,Incomplete_or_multiple_errors&amp;": "&amp;INDEX($AB$2:$BC$4,1,MATCH(Incomplete,$AB948:$BC948,0)),Complete)))</f>
        <v/>
      </c>
      <c r="AA948" s="27"/>
      <c r="AB948" s="10" t="str">
        <f t="shared" si="425"/>
        <v/>
      </c>
      <c r="AC948" s="10" t="str">
        <f>IF($AC$1=No,"",
IF(OR(BG948=FALSE,BH948=FALSE),"",
IF(AND(SUMPRODUCT(--(BI948:BI$1003=TRUE))=0,SUMPRODUCT(--(BJ948:BJ$1003=TRUE))=0),"",Incomplete)))</f>
        <v/>
      </c>
      <c r="AD948" s="10" t="str">
        <f t="shared" si="426"/>
        <v/>
      </c>
      <c r="AE948" s="10"/>
      <c r="AF948" s="10" t="str" cm="1">
        <f t="array" ref="AF948">IF(AF$1=No,"",IF(ISBLANK($A948)=TRUE,"",
IF(SUMPRODUCT(--('Section 11'!$C$4:$C$337=$A948))=0,Incomplete,Complete)))</f>
        <v/>
      </c>
      <c r="AG948" s="10" t="str">
        <f t="shared" si="427"/>
        <v/>
      </c>
      <c r="AH948" s="10" t="str">
        <f t="shared" si="428"/>
        <v/>
      </c>
      <c r="AI948" s="10" t="str">
        <f t="shared" si="429"/>
        <v/>
      </c>
      <c r="AJ948" s="10" t="str">
        <f t="shared" si="430"/>
        <v/>
      </c>
      <c r="AK948" s="10" t="str">
        <f t="shared" si="431"/>
        <v/>
      </c>
      <c r="AL948" s="10" t="str">
        <f t="shared" si="432"/>
        <v/>
      </c>
      <c r="AM948" s="10" t="str">
        <f t="shared" si="433"/>
        <v/>
      </c>
      <c r="AN948" s="10" t="str">
        <f t="shared" si="434"/>
        <v/>
      </c>
      <c r="AO948" s="10" t="str">
        <f t="shared" si="435"/>
        <v/>
      </c>
      <c r="AP948" s="10" t="str">
        <f t="shared" si="436"/>
        <v/>
      </c>
      <c r="AQ948" s="10" t="str">
        <f t="shared" si="437"/>
        <v/>
      </c>
      <c r="AR948" s="10" t="str">
        <f t="shared" si="438"/>
        <v/>
      </c>
      <c r="AS948" s="10" t="str">
        <f t="shared" si="439"/>
        <v/>
      </c>
      <c r="AT948" s="10" t="str">
        <f t="shared" si="440"/>
        <v/>
      </c>
      <c r="AU948" s="10" t="str">
        <f t="shared" si="441"/>
        <v/>
      </c>
      <c r="AV948" s="10" t="str">
        <f t="shared" si="442"/>
        <v/>
      </c>
      <c r="AW948" s="10" t="str">
        <f t="shared" si="443"/>
        <v/>
      </c>
      <c r="AX948" s="10" t="str">
        <f t="shared" si="444"/>
        <v/>
      </c>
      <c r="AY948" s="10" t="str">
        <f t="shared" si="445"/>
        <v/>
      </c>
      <c r="AZ948" s="10" t="str">
        <f t="shared" si="446"/>
        <v/>
      </c>
      <c r="BA948" s="10" t="str">
        <f t="shared" si="447"/>
        <v/>
      </c>
      <c r="BB948" s="10" t="str">
        <f t="shared" si="448"/>
        <v/>
      </c>
      <c r="BC948" s="10" t="str">
        <f t="shared" si="449"/>
        <v/>
      </c>
      <c r="BD948" s="10"/>
      <c r="BE948" s="10" t="str">
        <f t="shared" si="450"/>
        <v/>
      </c>
      <c r="BG948" s="10" t="b">
        <f t="shared" si="453"/>
        <v>1</v>
      </c>
      <c r="BH948" s="10" t="b">
        <f t="shared" si="451"/>
        <v>1</v>
      </c>
      <c r="BI948" s="10" t="b">
        <f t="shared" si="454"/>
        <v>0</v>
      </c>
      <c r="BJ948" s="10" t="b">
        <f t="shared" si="452"/>
        <v>0</v>
      </c>
    </row>
    <row r="949" spans="1:62" x14ac:dyDescent="0.35">
      <c r="A949" s="51"/>
      <c r="B949" s="28"/>
      <c r="C949" s="28" t="s">
        <v>4</v>
      </c>
      <c r="D949" s="28"/>
      <c r="E949" s="28" t="s">
        <v>4</v>
      </c>
      <c r="F949" s="28"/>
      <c r="G949" s="51" t="s">
        <v>4</v>
      </c>
      <c r="H949" s="28"/>
      <c r="I949" s="28" t="s">
        <v>4</v>
      </c>
      <c r="J949" s="28"/>
      <c r="K949" s="28" t="s">
        <v>4</v>
      </c>
      <c r="L949" s="28" t="s">
        <v>454</v>
      </c>
      <c r="M949" s="28"/>
      <c r="N949" s="28"/>
      <c r="O949" s="28" t="s">
        <v>4</v>
      </c>
      <c r="P949" s="51"/>
      <c r="Q949" s="28" t="s">
        <v>4</v>
      </c>
      <c r="R949" s="28"/>
      <c r="S949" s="28" t="s">
        <v>4</v>
      </c>
      <c r="T949" s="28"/>
      <c r="U949" s="28" t="s">
        <v>4</v>
      </c>
      <c r="V949" s="28"/>
      <c r="W949" s="28" t="s">
        <v>4</v>
      </c>
      <c r="X949" s="28"/>
      <c r="Y949" s="28" t="s">
        <v>4</v>
      </c>
      <c r="Z949" s="10" t="str">
        <f>IF(AND('Section 8'!$L$4=No,OR($BG949=FALSE,$BH949=FALSE)),Tab_NotReq,
IF(AND($A949="",$B949="",$D949="",$F949="",$H949="",$J949="",$P949="",$X949="",$AB949="",$AC949=""),"",
IF(COUNTIF($AB949:$BC949,Incomplete)&gt;=1,Incomplete_or_multiple_errors&amp;": "&amp;INDEX($AB$2:$BC$4,1,MATCH(Incomplete,$AB949:$BC949,0)),Complete)))</f>
        <v/>
      </c>
      <c r="AA949" s="27"/>
      <c r="AB949" s="10" t="str">
        <f t="shared" si="425"/>
        <v/>
      </c>
      <c r="AC949" s="10" t="str">
        <f>IF($AC$1=No,"",
IF(OR(BG949=FALSE,BH949=FALSE),"",
IF(AND(SUMPRODUCT(--(BI949:BI$1003=TRUE))=0,SUMPRODUCT(--(BJ949:BJ$1003=TRUE))=0),"",Incomplete)))</f>
        <v/>
      </c>
      <c r="AD949" s="10" t="str">
        <f t="shared" si="426"/>
        <v/>
      </c>
      <c r="AE949" s="10"/>
      <c r="AF949" s="10" t="str" cm="1">
        <f t="array" ref="AF949">IF(AF$1=No,"",IF(ISBLANK($A949)=TRUE,"",
IF(SUMPRODUCT(--('Section 11'!$C$4:$C$337=$A949))=0,Incomplete,Complete)))</f>
        <v/>
      </c>
      <c r="AG949" s="10" t="str">
        <f t="shared" si="427"/>
        <v/>
      </c>
      <c r="AH949" s="10" t="str">
        <f t="shared" si="428"/>
        <v/>
      </c>
      <c r="AI949" s="10" t="str">
        <f t="shared" si="429"/>
        <v/>
      </c>
      <c r="AJ949" s="10" t="str">
        <f t="shared" si="430"/>
        <v/>
      </c>
      <c r="AK949" s="10" t="str">
        <f t="shared" si="431"/>
        <v/>
      </c>
      <c r="AL949" s="10" t="str">
        <f t="shared" si="432"/>
        <v/>
      </c>
      <c r="AM949" s="10" t="str">
        <f t="shared" si="433"/>
        <v/>
      </c>
      <c r="AN949" s="10" t="str">
        <f t="shared" si="434"/>
        <v/>
      </c>
      <c r="AO949" s="10" t="str">
        <f t="shared" si="435"/>
        <v/>
      </c>
      <c r="AP949" s="10" t="str">
        <f t="shared" si="436"/>
        <v/>
      </c>
      <c r="AQ949" s="10" t="str">
        <f t="shared" si="437"/>
        <v/>
      </c>
      <c r="AR949" s="10" t="str">
        <f t="shared" si="438"/>
        <v/>
      </c>
      <c r="AS949" s="10" t="str">
        <f t="shared" si="439"/>
        <v/>
      </c>
      <c r="AT949" s="10" t="str">
        <f t="shared" si="440"/>
        <v/>
      </c>
      <c r="AU949" s="10" t="str">
        <f t="shared" si="441"/>
        <v/>
      </c>
      <c r="AV949" s="10" t="str">
        <f t="shared" si="442"/>
        <v/>
      </c>
      <c r="AW949" s="10" t="str">
        <f t="shared" si="443"/>
        <v/>
      </c>
      <c r="AX949" s="10" t="str">
        <f t="shared" si="444"/>
        <v/>
      </c>
      <c r="AY949" s="10" t="str">
        <f t="shared" si="445"/>
        <v/>
      </c>
      <c r="AZ949" s="10" t="str">
        <f t="shared" si="446"/>
        <v/>
      </c>
      <c r="BA949" s="10" t="str">
        <f t="shared" si="447"/>
        <v/>
      </c>
      <c r="BB949" s="10" t="str">
        <f t="shared" si="448"/>
        <v/>
      </c>
      <c r="BC949" s="10" t="str">
        <f t="shared" si="449"/>
        <v/>
      </c>
      <c r="BD949" s="10"/>
      <c r="BE949" s="10" t="str">
        <f t="shared" si="450"/>
        <v/>
      </c>
      <c r="BG949" s="10" t="b">
        <f t="shared" si="453"/>
        <v>1</v>
      </c>
      <c r="BH949" s="10" t="b">
        <f t="shared" si="451"/>
        <v>1</v>
      </c>
      <c r="BI949" s="10" t="b">
        <f t="shared" si="454"/>
        <v>0</v>
      </c>
      <c r="BJ949" s="10" t="b">
        <f t="shared" si="452"/>
        <v>0</v>
      </c>
    </row>
    <row r="950" spans="1:62" x14ac:dyDescent="0.35">
      <c r="A950" s="51"/>
      <c r="B950" s="28"/>
      <c r="C950" s="28" t="s">
        <v>4</v>
      </c>
      <c r="D950" s="28"/>
      <c r="E950" s="28" t="s">
        <v>4</v>
      </c>
      <c r="F950" s="28"/>
      <c r="G950" s="51" t="s">
        <v>4</v>
      </c>
      <c r="H950" s="28"/>
      <c r="I950" s="28" t="s">
        <v>4</v>
      </c>
      <c r="J950" s="28"/>
      <c r="K950" s="28" t="s">
        <v>4</v>
      </c>
      <c r="L950" s="28" t="s">
        <v>454</v>
      </c>
      <c r="M950" s="28"/>
      <c r="N950" s="28"/>
      <c r="O950" s="28" t="s">
        <v>4</v>
      </c>
      <c r="P950" s="51"/>
      <c r="Q950" s="28" t="s">
        <v>4</v>
      </c>
      <c r="R950" s="28"/>
      <c r="S950" s="28" t="s">
        <v>4</v>
      </c>
      <c r="T950" s="28"/>
      <c r="U950" s="28" t="s">
        <v>4</v>
      </c>
      <c r="V950" s="28"/>
      <c r="W950" s="28" t="s">
        <v>4</v>
      </c>
      <c r="X950" s="28"/>
      <c r="Y950" s="28" t="s">
        <v>4</v>
      </c>
      <c r="Z950" s="10" t="str">
        <f>IF(AND('Section 8'!$L$4=No,OR($BG950=FALSE,$BH950=FALSE)),Tab_NotReq,
IF(AND($A950="",$B950="",$D950="",$F950="",$H950="",$J950="",$P950="",$X950="",$AB950="",$AC950=""),"",
IF(COUNTIF($AB950:$BC950,Incomplete)&gt;=1,Incomplete_or_multiple_errors&amp;": "&amp;INDEX($AB$2:$BC$4,1,MATCH(Incomplete,$AB950:$BC950,0)),Complete)))</f>
        <v/>
      </c>
      <c r="AA950" s="27"/>
      <c r="AB950" s="10" t="str">
        <f t="shared" si="425"/>
        <v/>
      </c>
      <c r="AC950" s="10" t="str">
        <f>IF($AC$1=No,"",
IF(OR(BG950=FALSE,BH950=FALSE),"",
IF(AND(SUMPRODUCT(--(BI950:BI$1003=TRUE))=0,SUMPRODUCT(--(BJ950:BJ$1003=TRUE))=0),"",Incomplete)))</f>
        <v/>
      </c>
      <c r="AD950" s="10" t="str">
        <f t="shared" si="426"/>
        <v/>
      </c>
      <c r="AE950" s="10"/>
      <c r="AF950" s="10" t="str" cm="1">
        <f t="array" ref="AF950">IF(AF$1=No,"",IF(ISBLANK($A950)=TRUE,"",
IF(SUMPRODUCT(--('Section 11'!$C$4:$C$337=$A950))=0,Incomplete,Complete)))</f>
        <v/>
      </c>
      <c r="AG950" s="10" t="str">
        <f t="shared" si="427"/>
        <v/>
      </c>
      <c r="AH950" s="10" t="str">
        <f t="shared" si="428"/>
        <v/>
      </c>
      <c r="AI950" s="10" t="str">
        <f t="shared" si="429"/>
        <v/>
      </c>
      <c r="AJ950" s="10" t="str">
        <f t="shared" si="430"/>
        <v/>
      </c>
      <c r="AK950" s="10" t="str">
        <f t="shared" si="431"/>
        <v/>
      </c>
      <c r="AL950" s="10" t="str">
        <f t="shared" si="432"/>
        <v/>
      </c>
      <c r="AM950" s="10" t="str">
        <f t="shared" si="433"/>
        <v/>
      </c>
      <c r="AN950" s="10" t="str">
        <f t="shared" si="434"/>
        <v/>
      </c>
      <c r="AO950" s="10" t="str">
        <f t="shared" si="435"/>
        <v/>
      </c>
      <c r="AP950" s="10" t="str">
        <f t="shared" si="436"/>
        <v/>
      </c>
      <c r="AQ950" s="10" t="str">
        <f t="shared" si="437"/>
        <v/>
      </c>
      <c r="AR950" s="10" t="str">
        <f t="shared" si="438"/>
        <v/>
      </c>
      <c r="AS950" s="10" t="str">
        <f t="shared" si="439"/>
        <v/>
      </c>
      <c r="AT950" s="10" t="str">
        <f t="shared" si="440"/>
        <v/>
      </c>
      <c r="AU950" s="10" t="str">
        <f t="shared" si="441"/>
        <v/>
      </c>
      <c r="AV950" s="10" t="str">
        <f t="shared" si="442"/>
        <v/>
      </c>
      <c r="AW950" s="10" t="str">
        <f t="shared" si="443"/>
        <v/>
      </c>
      <c r="AX950" s="10" t="str">
        <f t="shared" si="444"/>
        <v/>
      </c>
      <c r="AY950" s="10" t="str">
        <f t="shared" si="445"/>
        <v/>
      </c>
      <c r="AZ950" s="10" t="str">
        <f t="shared" si="446"/>
        <v/>
      </c>
      <c r="BA950" s="10" t="str">
        <f t="shared" si="447"/>
        <v/>
      </c>
      <c r="BB950" s="10" t="str">
        <f t="shared" si="448"/>
        <v/>
      </c>
      <c r="BC950" s="10" t="str">
        <f t="shared" si="449"/>
        <v/>
      </c>
      <c r="BD950" s="10"/>
      <c r="BE950" s="10" t="str">
        <f t="shared" si="450"/>
        <v/>
      </c>
      <c r="BG950" s="10" t="b">
        <f t="shared" si="453"/>
        <v>1</v>
      </c>
      <c r="BH950" s="10" t="b">
        <f t="shared" si="451"/>
        <v>1</v>
      </c>
      <c r="BI950" s="10" t="b">
        <f t="shared" si="454"/>
        <v>0</v>
      </c>
      <c r="BJ950" s="10" t="b">
        <f t="shared" si="452"/>
        <v>0</v>
      </c>
    </row>
    <row r="951" spans="1:62" x14ac:dyDescent="0.35">
      <c r="A951" s="51"/>
      <c r="B951" s="28"/>
      <c r="C951" s="28" t="s">
        <v>4</v>
      </c>
      <c r="D951" s="28"/>
      <c r="E951" s="28" t="s">
        <v>4</v>
      </c>
      <c r="F951" s="28"/>
      <c r="G951" s="51" t="s">
        <v>4</v>
      </c>
      <c r="H951" s="28"/>
      <c r="I951" s="28" t="s">
        <v>4</v>
      </c>
      <c r="J951" s="28"/>
      <c r="K951" s="28" t="s">
        <v>4</v>
      </c>
      <c r="L951" s="28" t="s">
        <v>454</v>
      </c>
      <c r="M951" s="28"/>
      <c r="N951" s="28"/>
      <c r="O951" s="28" t="s">
        <v>4</v>
      </c>
      <c r="P951" s="51"/>
      <c r="Q951" s="28" t="s">
        <v>4</v>
      </c>
      <c r="R951" s="28"/>
      <c r="S951" s="28" t="s">
        <v>4</v>
      </c>
      <c r="T951" s="28"/>
      <c r="U951" s="28" t="s">
        <v>4</v>
      </c>
      <c r="V951" s="28"/>
      <c r="W951" s="28" t="s">
        <v>4</v>
      </c>
      <c r="X951" s="28"/>
      <c r="Y951" s="28" t="s">
        <v>4</v>
      </c>
      <c r="Z951" s="10" t="str">
        <f>IF(AND('Section 8'!$L$4=No,OR($BG951=FALSE,$BH951=FALSE)),Tab_NotReq,
IF(AND($A951="",$B951="",$D951="",$F951="",$H951="",$J951="",$P951="",$X951="",$AB951="",$AC951=""),"",
IF(COUNTIF($AB951:$BC951,Incomplete)&gt;=1,Incomplete_or_multiple_errors&amp;": "&amp;INDEX($AB$2:$BC$4,1,MATCH(Incomplete,$AB951:$BC951,0)),Complete)))</f>
        <v/>
      </c>
      <c r="AA951" s="27"/>
      <c r="AB951" s="10" t="str">
        <f t="shared" si="425"/>
        <v/>
      </c>
      <c r="AC951" s="10" t="str">
        <f>IF($AC$1=No,"",
IF(OR(BG951=FALSE,BH951=FALSE),"",
IF(AND(SUMPRODUCT(--(BI951:BI$1003=TRUE))=0,SUMPRODUCT(--(BJ951:BJ$1003=TRUE))=0),"",Incomplete)))</f>
        <v/>
      </c>
      <c r="AD951" s="10" t="str">
        <f t="shared" si="426"/>
        <v/>
      </c>
      <c r="AE951" s="10"/>
      <c r="AF951" s="10" t="str" cm="1">
        <f t="array" ref="AF951">IF(AF$1=No,"",IF(ISBLANK($A951)=TRUE,"",
IF(SUMPRODUCT(--('Section 11'!$C$4:$C$337=$A951))=0,Incomplete,Complete)))</f>
        <v/>
      </c>
      <c r="AG951" s="10" t="str">
        <f t="shared" si="427"/>
        <v/>
      </c>
      <c r="AH951" s="10" t="str">
        <f t="shared" si="428"/>
        <v/>
      </c>
      <c r="AI951" s="10" t="str">
        <f t="shared" si="429"/>
        <v/>
      </c>
      <c r="AJ951" s="10" t="str">
        <f t="shared" si="430"/>
        <v/>
      </c>
      <c r="AK951" s="10" t="str">
        <f t="shared" si="431"/>
        <v/>
      </c>
      <c r="AL951" s="10" t="str">
        <f t="shared" si="432"/>
        <v/>
      </c>
      <c r="AM951" s="10" t="str">
        <f t="shared" si="433"/>
        <v/>
      </c>
      <c r="AN951" s="10" t="str">
        <f t="shared" si="434"/>
        <v/>
      </c>
      <c r="AO951" s="10" t="str">
        <f t="shared" si="435"/>
        <v/>
      </c>
      <c r="AP951" s="10" t="str">
        <f t="shared" si="436"/>
        <v/>
      </c>
      <c r="AQ951" s="10" t="str">
        <f t="shared" si="437"/>
        <v/>
      </c>
      <c r="AR951" s="10" t="str">
        <f t="shared" si="438"/>
        <v/>
      </c>
      <c r="AS951" s="10" t="str">
        <f t="shared" si="439"/>
        <v/>
      </c>
      <c r="AT951" s="10" t="str">
        <f t="shared" si="440"/>
        <v/>
      </c>
      <c r="AU951" s="10" t="str">
        <f t="shared" si="441"/>
        <v/>
      </c>
      <c r="AV951" s="10" t="str">
        <f t="shared" si="442"/>
        <v/>
      </c>
      <c r="AW951" s="10" t="str">
        <f t="shared" si="443"/>
        <v/>
      </c>
      <c r="AX951" s="10" t="str">
        <f t="shared" si="444"/>
        <v/>
      </c>
      <c r="AY951" s="10" t="str">
        <f t="shared" si="445"/>
        <v/>
      </c>
      <c r="AZ951" s="10" t="str">
        <f t="shared" si="446"/>
        <v/>
      </c>
      <c r="BA951" s="10" t="str">
        <f t="shared" si="447"/>
        <v/>
      </c>
      <c r="BB951" s="10" t="str">
        <f t="shared" si="448"/>
        <v/>
      </c>
      <c r="BC951" s="10" t="str">
        <f t="shared" si="449"/>
        <v/>
      </c>
      <c r="BD951" s="10"/>
      <c r="BE951" s="10" t="str">
        <f t="shared" si="450"/>
        <v/>
      </c>
      <c r="BG951" s="10" t="b">
        <f t="shared" si="453"/>
        <v>1</v>
      </c>
      <c r="BH951" s="10" t="b">
        <f t="shared" si="451"/>
        <v>1</v>
      </c>
      <c r="BI951" s="10" t="b">
        <f t="shared" si="454"/>
        <v>0</v>
      </c>
      <c r="BJ951" s="10" t="b">
        <f t="shared" si="452"/>
        <v>0</v>
      </c>
    </row>
    <row r="952" spans="1:62" x14ac:dyDescent="0.35">
      <c r="A952" s="51"/>
      <c r="B952" s="28"/>
      <c r="C952" s="28" t="s">
        <v>4</v>
      </c>
      <c r="D952" s="28"/>
      <c r="E952" s="28" t="s">
        <v>4</v>
      </c>
      <c r="F952" s="28"/>
      <c r="G952" s="51" t="s">
        <v>4</v>
      </c>
      <c r="H952" s="28"/>
      <c r="I952" s="28" t="s">
        <v>4</v>
      </c>
      <c r="J952" s="28"/>
      <c r="K952" s="28" t="s">
        <v>4</v>
      </c>
      <c r="L952" s="28" t="s">
        <v>454</v>
      </c>
      <c r="M952" s="28"/>
      <c r="N952" s="28"/>
      <c r="O952" s="28" t="s">
        <v>4</v>
      </c>
      <c r="P952" s="51"/>
      <c r="Q952" s="28" t="s">
        <v>4</v>
      </c>
      <c r="R952" s="28"/>
      <c r="S952" s="28" t="s">
        <v>4</v>
      </c>
      <c r="T952" s="28"/>
      <c r="U952" s="28" t="s">
        <v>4</v>
      </c>
      <c r="V952" s="28"/>
      <c r="W952" s="28" t="s">
        <v>4</v>
      </c>
      <c r="X952" s="28"/>
      <c r="Y952" s="28" t="s">
        <v>4</v>
      </c>
      <c r="Z952" s="10" t="str">
        <f>IF(AND('Section 8'!$L$4=No,OR($BG952=FALSE,$BH952=FALSE)),Tab_NotReq,
IF(AND($A952="",$B952="",$D952="",$F952="",$H952="",$J952="",$P952="",$X952="",$AB952="",$AC952=""),"",
IF(COUNTIF($AB952:$BC952,Incomplete)&gt;=1,Incomplete_or_multiple_errors&amp;": "&amp;INDEX($AB$2:$BC$4,1,MATCH(Incomplete,$AB952:$BC952,0)),Complete)))</f>
        <v/>
      </c>
      <c r="AA952" s="27"/>
      <c r="AB952" s="10" t="str">
        <f t="shared" si="425"/>
        <v/>
      </c>
      <c r="AC952" s="10" t="str">
        <f>IF($AC$1=No,"",
IF(OR(BG952=FALSE,BH952=FALSE),"",
IF(AND(SUMPRODUCT(--(BI952:BI$1003=TRUE))=0,SUMPRODUCT(--(BJ952:BJ$1003=TRUE))=0),"",Incomplete)))</f>
        <v/>
      </c>
      <c r="AD952" s="10" t="str">
        <f t="shared" si="426"/>
        <v/>
      </c>
      <c r="AE952" s="10"/>
      <c r="AF952" s="10" t="str" cm="1">
        <f t="array" ref="AF952">IF(AF$1=No,"",IF(ISBLANK($A952)=TRUE,"",
IF(SUMPRODUCT(--('Section 11'!$C$4:$C$337=$A952))=0,Incomplete,Complete)))</f>
        <v/>
      </c>
      <c r="AG952" s="10" t="str">
        <f t="shared" si="427"/>
        <v/>
      </c>
      <c r="AH952" s="10" t="str">
        <f t="shared" si="428"/>
        <v/>
      </c>
      <c r="AI952" s="10" t="str">
        <f t="shared" si="429"/>
        <v/>
      </c>
      <c r="AJ952" s="10" t="str">
        <f t="shared" si="430"/>
        <v/>
      </c>
      <c r="AK952" s="10" t="str">
        <f t="shared" si="431"/>
        <v/>
      </c>
      <c r="AL952" s="10" t="str">
        <f t="shared" si="432"/>
        <v/>
      </c>
      <c r="AM952" s="10" t="str">
        <f t="shared" si="433"/>
        <v/>
      </c>
      <c r="AN952" s="10" t="str">
        <f t="shared" si="434"/>
        <v/>
      </c>
      <c r="AO952" s="10" t="str">
        <f t="shared" si="435"/>
        <v/>
      </c>
      <c r="AP952" s="10" t="str">
        <f t="shared" si="436"/>
        <v/>
      </c>
      <c r="AQ952" s="10" t="str">
        <f t="shared" si="437"/>
        <v/>
      </c>
      <c r="AR952" s="10" t="str">
        <f t="shared" si="438"/>
        <v/>
      </c>
      <c r="AS952" s="10" t="str">
        <f t="shared" si="439"/>
        <v/>
      </c>
      <c r="AT952" s="10" t="str">
        <f t="shared" si="440"/>
        <v/>
      </c>
      <c r="AU952" s="10" t="str">
        <f t="shared" si="441"/>
        <v/>
      </c>
      <c r="AV952" s="10" t="str">
        <f t="shared" si="442"/>
        <v/>
      </c>
      <c r="AW952" s="10" t="str">
        <f t="shared" si="443"/>
        <v/>
      </c>
      <c r="AX952" s="10" t="str">
        <f t="shared" si="444"/>
        <v/>
      </c>
      <c r="AY952" s="10" t="str">
        <f t="shared" si="445"/>
        <v/>
      </c>
      <c r="AZ952" s="10" t="str">
        <f t="shared" si="446"/>
        <v/>
      </c>
      <c r="BA952" s="10" t="str">
        <f t="shared" si="447"/>
        <v/>
      </c>
      <c r="BB952" s="10" t="str">
        <f t="shared" si="448"/>
        <v/>
      </c>
      <c r="BC952" s="10" t="str">
        <f t="shared" si="449"/>
        <v/>
      </c>
      <c r="BD952" s="10"/>
      <c r="BE952" s="10" t="str">
        <f t="shared" si="450"/>
        <v/>
      </c>
      <c r="BG952" s="10" t="b">
        <f t="shared" si="453"/>
        <v>1</v>
      </c>
      <c r="BH952" s="10" t="b">
        <f t="shared" si="451"/>
        <v>1</v>
      </c>
      <c r="BI952" s="10" t="b">
        <f t="shared" si="454"/>
        <v>0</v>
      </c>
      <c r="BJ952" s="10" t="b">
        <f t="shared" si="452"/>
        <v>0</v>
      </c>
    </row>
    <row r="953" spans="1:62" x14ac:dyDescent="0.35">
      <c r="A953" s="51"/>
      <c r="B953" s="28"/>
      <c r="C953" s="28" t="s">
        <v>4</v>
      </c>
      <c r="D953" s="28"/>
      <c r="E953" s="28" t="s">
        <v>4</v>
      </c>
      <c r="F953" s="28"/>
      <c r="G953" s="51" t="s">
        <v>4</v>
      </c>
      <c r="H953" s="28"/>
      <c r="I953" s="28" t="s">
        <v>4</v>
      </c>
      <c r="J953" s="28"/>
      <c r="K953" s="28" t="s">
        <v>4</v>
      </c>
      <c r="L953" s="28" t="s">
        <v>454</v>
      </c>
      <c r="M953" s="28"/>
      <c r="N953" s="28"/>
      <c r="O953" s="28" t="s">
        <v>4</v>
      </c>
      <c r="P953" s="51"/>
      <c r="Q953" s="28" t="s">
        <v>4</v>
      </c>
      <c r="R953" s="28"/>
      <c r="S953" s="28" t="s">
        <v>4</v>
      </c>
      <c r="T953" s="28"/>
      <c r="U953" s="28" t="s">
        <v>4</v>
      </c>
      <c r="V953" s="28"/>
      <c r="W953" s="28" t="s">
        <v>4</v>
      </c>
      <c r="X953" s="28"/>
      <c r="Y953" s="28" t="s">
        <v>4</v>
      </c>
      <c r="Z953" s="10" t="str">
        <f>IF(AND('Section 8'!$L$4=No,OR($BG953=FALSE,$BH953=FALSE)),Tab_NotReq,
IF(AND($A953="",$B953="",$D953="",$F953="",$H953="",$J953="",$P953="",$X953="",$AB953="",$AC953=""),"",
IF(COUNTIF($AB953:$BC953,Incomplete)&gt;=1,Incomplete_or_multiple_errors&amp;": "&amp;INDEX($AB$2:$BC$4,1,MATCH(Incomplete,$AB953:$BC953,0)),Complete)))</f>
        <v/>
      </c>
      <c r="AA953" s="27"/>
      <c r="AB953" s="10" t="str">
        <f t="shared" si="425"/>
        <v/>
      </c>
      <c r="AC953" s="10" t="str">
        <f>IF($AC$1=No,"",
IF(OR(BG953=FALSE,BH953=FALSE),"",
IF(AND(SUMPRODUCT(--(BI953:BI$1003=TRUE))=0,SUMPRODUCT(--(BJ953:BJ$1003=TRUE))=0),"",Incomplete)))</f>
        <v/>
      </c>
      <c r="AD953" s="10" t="str">
        <f t="shared" si="426"/>
        <v/>
      </c>
      <c r="AE953" s="10"/>
      <c r="AF953" s="10" t="str" cm="1">
        <f t="array" ref="AF953">IF(AF$1=No,"",IF(ISBLANK($A953)=TRUE,"",
IF(SUMPRODUCT(--('Section 11'!$C$4:$C$337=$A953))=0,Incomplete,Complete)))</f>
        <v/>
      </c>
      <c r="AG953" s="10" t="str">
        <f t="shared" si="427"/>
        <v/>
      </c>
      <c r="AH953" s="10" t="str">
        <f t="shared" si="428"/>
        <v/>
      </c>
      <c r="AI953" s="10" t="str">
        <f t="shared" si="429"/>
        <v/>
      </c>
      <c r="AJ953" s="10" t="str">
        <f t="shared" si="430"/>
        <v/>
      </c>
      <c r="AK953" s="10" t="str">
        <f t="shared" si="431"/>
        <v/>
      </c>
      <c r="AL953" s="10" t="str">
        <f t="shared" si="432"/>
        <v/>
      </c>
      <c r="AM953" s="10" t="str">
        <f t="shared" si="433"/>
        <v/>
      </c>
      <c r="AN953" s="10" t="str">
        <f t="shared" si="434"/>
        <v/>
      </c>
      <c r="AO953" s="10" t="str">
        <f t="shared" si="435"/>
        <v/>
      </c>
      <c r="AP953" s="10" t="str">
        <f t="shared" si="436"/>
        <v/>
      </c>
      <c r="AQ953" s="10" t="str">
        <f t="shared" si="437"/>
        <v/>
      </c>
      <c r="AR953" s="10" t="str">
        <f t="shared" si="438"/>
        <v/>
      </c>
      <c r="AS953" s="10" t="str">
        <f t="shared" si="439"/>
        <v/>
      </c>
      <c r="AT953" s="10" t="str">
        <f t="shared" si="440"/>
        <v/>
      </c>
      <c r="AU953" s="10" t="str">
        <f t="shared" si="441"/>
        <v/>
      </c>
      <c r="AV953" s="10" t="str">
        <f t="shared" si="442"/>
        <v/>
      </c>
      <c r="AW953" s="10" t="str">
        <f t="shared" si="443"/>
        <v/>
      </c>
      <c r="AX953" s="10" t="str">
        <f t="shared" si="444"/>
        <v/>
      </c>
      <c r="AY953" s="10" t="str">
        <f t="shared" si="445"/>
        <v/>
      </c>
      <c r="AZ953" s="10" t="str">
        <f t="shared" si="446"/>
        <v/>
      </c>
      <c r="BA953" s="10" t="str">
        <f t="shared" si="447"/>
        <v/>
      </c>
      <c r="BB953" s="10" t="str">
        <f t="shared" si="448"/>
        <v/>
      </c>
      <c r="BC953" s="10" t="str">
        <f t="shared" si="449"/>
        <v/>
      </c>
      <c r="BD953" s="10"/>
      <c r="BE953" s="10" t="str">
        <f t="shared" si="450"/>
        <v/>
      </c>
      <c r="BG953" s="10" t="b">
        <f t="shared" si="453"/>
        <v>1</v>
      </c>
      <c r="BH953" s="10" t="b">
        <f t="shared" si="451"/>
        <v>1</v>
      </c>
      <c r="BI953" s="10" t="b">
        <f t="shared" si="454"/>
        <v>0</v>
      </c>
      <c r="BJ953" s="10" t="b">
        <f t="shared" si="452"/>
        <v>0</v>
      </c>
    </row>
    <row r="954" spans="1:62" x14ac:dyDescent="0.35">
      <c r="A954" s="51"/>
      <c r="B954" s="28"/>
      <c r="C954" s="28" t="s">
        <v>4</v>
      </c>
      <c r="D954" s="28"/>
      <c r="E954" s="28" t="s">
        <v>4</v>
      </c>
      <c r="F954" s="28"/>
      <c r="G954" s="51" t="s">
        <v>4</v>
      </c>
      <c r="H954" s="28"/>
      <c r="I954" s="28" t="s">
        <v>4</v>
      </c>
      <c r="J954" s="28"/>
      <c r="K954" s="28" t="s">
        <v>4</v>
      </c>
      <c r="L954" s="28" t="s">
        <v>454</v>
      </c>
      <c r="M954" s="28"/>
      <c r="N954" s="28"/>
      <c r="O954" s="28" t="s">
        <v>4</v>
      </c>
      <c r="P954" s="51"/>
      <c r="Q954" s="28" t="s">
        <v>4</v>
      </c>
      <c r="R954" s="28"/>
      <c r="S954" s="28" t="s">
        <v>4</v>
      </c>
      <c r="T954" s="28"/>
      <c r="U954" s="28" t="s">
        <v>4</v>
      </c>
      <c r="V954" s="28"/>
      <c r="W954" s="28" t="s">
        <v>4</v>
      </c>
      <c r="X954" s="28"/>
      <c r="Y954" s="28" t="s">
        <v>4</v>
      </c>
      <c r="Z954" s="10" t="str">
        <f>IF(AND('Section 8'!$L$4=No,OR($BG954=FALSE,$BH954=FALSE)),Tab_NotReq,
IF(AND($A954="",$B954="",$D954="",$F954="",$H954="",$J954="",$P954="",$X954="",$AB954="",$AC954=""),"",
IF(COUNTIF($AB954:$BC954,Incomplete)&gt;=1,Incomplete_or_multiple_errors&amp;": "&amp;INDEX($AB$2:$BC$4,1,MATCH(Incomplete,$AB954:$BC954,0)),Complete)))</f>
        <v/>
      </c>
      <c r="AA954" s="27"/>
      <c r="AB954" s="10" t="str">
        <f t="shared" si="425"/>
        <v/>
      </c>
      <c r="AC954" s="10" t="str">
        <f>IF($AC$1=No,"",
IF(OR(BG954=FALSE,BH954=FALSE),"",
IF(AND(SUMPRODUCT(--(BI954:BI$1003=TRUE))=0,SUMPRODUCT(--(BJ954:BJ$1003=TRUE))=0),"",Incomplete)))</f>
        <v/>
      </c>
      <c r="AD954" s="10" t="str">
        <f t="shared" si="426"/>
        <v/>
      </c>
      <c r="AE954" s="10"/>
      <c r="AF954" s="10" t="str" cm="1">
        <f t="array" ref="AF954">IF(AF$1=No,"",IF(ISBLANK($A954)=TRUE,"",
IF(SUMPRODUCT(--('Section 11'!$C$4:$C$337=$A954))=0,Incomplete,Complete)))</f>
        <v/>
      </c>
      <c r="AG954" s="10" t="str">
        <f t="shared" si="427"/>
        <v/>
      </c>
      <c r="AH954" s="10" t="str">
        <f t="shared" si="428"/>
        <v/>
      </c>
      <c r="AI954" s="10" t="str">
        <f t="shared" si="429"/>
        <v/>
      </c>
      <c r="AJ954" s="10" t="str">
        <f t="shared" si="430"/>
        <v/>
      </c>
      <c r="AK954" s="10" t="str">
        <f t="shared" si="431"/>
        <v/>
      </c>
      <c r="AL954" s="10" t="str">
        <f t="shared" si="432"/>
        <v/>
      </c>
      <c r="AM954" s="10" t="str">
        <f t="shared" si="433"/>
        <v/>
      </c>
      <c r="AN954" s="10" t="str">
        <f t="shared" si="434"/>
        <v/>
      </c>
      <c r="AO954" s="10" t="str">
        <f t="shared" si="435"/>
        <v/>
      </c>
      <c r="AP954" s="10" t="str">
        <f t="shared" si="436"/>
        <v/>
      </c>
      <c r="AQ954" s="10" t="str">
        <f t="shared" si="437"/>
        <v/>
      </c>
      <c r="AR954" s="10" t="str">
        <f t="shared" si="438"/>
        <v/>
      </c>
      <c r="AS954" s="10" t="str">
        <f t="shared" si="439"/>
        <v/>
      </c>
      <c r="AT954" s="10" t="str">
        <f t="shared" si="440"/>
        <v/>
      </c>
      <c r="AU954" s="10" t="str">
        <f t="shared" si="441"/>
        <v/>
      </c>
      <c r="AV954" s="10" t="str">
        <f t="shared" si="442"/>
        <v/>
      </c>
      <c r="AW954" s="10" t="str">
        <f t="shared" si="443"/>
        <v/>
      </c>
      <c r="AX954" s="10" t="str">
        <f t="shared" si="444"/>
        <v/>
      </c>
      <c r="AY954" s="10" t="str">
        <f t="shared" si="445"/>
        <v/>
      </c>
      <c r="AZ954" s="10" t="str">
        <f t="shared" si="446"/>
        <v/>
      </c>
      <c r="BA954" s="10" t="str">
        <f t="shared" si="447"/>
        <v/>
      </c>
      <c r="BB954" s="10" t="str">
        <f t="shared" si="448"/>
        <v/>
      </c>
      <c r="BC954" s="10" t="str">
        <f t="shared" si="449"/>
        <v/>
      </c>
      <c r="BD954" s="10"/>
      <c r="BE954" s="10" t="str">
        <f t="shared" si="450"/>
        <v/>
      </c>
      <c r="BG954" s="10" t="b">
        <f t="shared" si="453"/>
        <v>1</v>
      </c>
      <c r="BH954" s="10" t="b">
        <f t="shared" si="451"/>
        <v>1</v>
      </c>
      <c r="BI954" s="10" t="b">
        <f t="shared" si="454"/>
        <v>0</v>
      </c>
      <c r="BJ954" s="10" t="b">
        <f t="shared" si="452"/>
        <v>0</v>
      </c>
    </row>
    <row r="955" spans="1:62" x14ac:dyDescent="0.35">
      <c r="A955" s="51"/>
      <c r="B955" s="28"/>
      <c r="C955" s="28" t="s">
        <v>4</v>
      </c>
      <c r="D955" s="28"/>
      <c r="E955" s="28" t="s">
        <v>4</v>
      </c>
      <c r="F955" s="28"/>
      <c r="G955" s="51" t="s">
        <v>4</v>
      </c>
      <c r="H955" s="28"/>
      <c r="I955" s="28" t="s">
        <v>4</v>
      </c>
      <c r="J955" s="28"/>
      <c r="K955" s="28" t="s">
        <v>4</v>
      </c>
      <c r="L955" s="28" t="s">
        <v>454</v>
      </c>
      <c r="M955" s="28"/>
      <c r="N955" s="28"/>
      <c r="O955" s="28" t="s">
        <v>4</v>
      </c>
      <c r="P955" s="51"/>
      <c r="Q955" s="28" t="s">
        <v>4</v>
      </c>
      <c r="R955" s="28"/>
      <c r="S955" s="28" t="s">
        <v>4</v>
      </c>
      <c r="T955" s="28"/>
      <c r="U955" s="28" t="s">
        <v>4</v>
      </c>
      <c r="V955" s="28"/>
      <c r="W955" s="28" t="s">
        <v>4</v>
      </c>
      <c r="X955" s="28"/>
      <c r="Y955" s="28" t="s">
        <v>4</v>
      </c>
      <c r="Z955" s="10" t="str">
        <f>IF(AND('Section 8'!$L$4=No,OR($BG955=FALSE,$BH955=FALSE)),Tab_NotReq,
IF(AND($A955="",$B955="",$D955="",$F955="",$H955="",$J955="",$P955="",$X955="",$AB955="",$AC955=""),"",
IF(COUNTIF($AB955:$BC955,Incomplete)&gt;=1,Incomplete_or_multiple_errors&amp;": "&amp;INDEX($AB$2:$BC$4,1,MATCH(Incomplete,$AB955:$BC955,0)),Complete)))</f>
        <v/>
      </c>
      <c r="AA955" s="27"/>
      <c r="AB955" s="10" t="str">
        <f t="shared" si="425"/>
        <v/>
      </c>
      <c r="AC955" s="10" t="str">
        <f>IF($AC$1=No,"",
IF(OR(BG955=FALSE,BH955=FALSE),"",
IF(AND(SUMPRODUCT(--(BI955:BI$1003=TRUE))=0,SUMPRODUCT(--(BJ955:BJ$1003=TRUE))=0),"",Incomplete)))</f>
        <v/>
      </c>
      <c r="AD955" s="10" t="str">
        <f t="shared" si="426"/>
        <v/>
      </c>
      <c r="AE955" s="10"/>
      <c r="AF955" s="10" t="str" cm="1">
        <f t="array" ref="AF955">IF(AF$1=No,"",IF(ISBLANK($A955)=TRUE,"",
IF(SUMPRODUCT(--('Section 11'!$C$4:$C$337=$A955))=0,Incomplete,Complete)))</f>
        <v/>
      </c>
      <c r="AG955" s="10" t="str">
        <f t="shared" si="427"/>
        <v/>
      </c>
      <c r="AH955" s="10" t="str">
        <f t="shared" si="428"/>
        <v/>
      </c>
      <c r="AI955" s="10" t="str">
        <f t="shared" si="429"/>
        <v/>
      </c>
      <c r="AJ955" s="10" t="str">
        <f t="shared" si="430"/>
        <v/>
      </c>
      <c r="AK955" s="10" t="str">
        <f t="shared" si="431"/>
        <v/>
      </c>
      <c r="AL955" s="10" t="str">
        <f t="shared" si="432"/>
        <v/>
      </c>
      <c r="AM955" s="10" t="str">
        <f t="shared" si="433"/>
        <v/>
      </c>
      <c r="AN955" s="10" t="str">
        <f t="shared" si="434"/>
        <v/>
      </c>
      <c r="AO955" s="10" t="str">
        <f t="shared" si="435"/>
        <v/>
      </c>
      <c r="AP955" s="10" t="str">
        <f t="shared" si="436"/>
        <v/>
      </c>
      <c r="AQ955" s="10" t="str">
        <f t="shared" si="437"/>
        <v/>
      </c>
      <c r="AR955" s="10" t="str">
        <f t="shared" si="438"/>
        <v/>
      </c>
      <c r="AS955" s="10" t="str">
        <f t="shared" si="439"/>
        <v/>
      </c>
      <c r="AT955" s="10" t="str">
        <f t="shared" si="440"/>
        <v/>
      </c>
      <c r="AU955" s="10" t="str">
        <f t="shared" si="441"/>
        <v/>
      </c>
      <c r="AV955" s="10" t="str">
        <f t="shared" si="442"/>
        <v/>
      </c>
      <c r="AW955" s="10" t="str">
        <f t="shared" si="443"/>
        <v/>
      </c>
      <c r="AX955" s="10" t="str">
        <f t="shared" si="444"/>
        <v/>
      </c>
      <c r="AY955" s="10" t="str">
        <f t="shared" si="445"/>
        <v/>
      </c>
      <c r="AZ955" s="10" t="str">
        <f t="shared" si="446"/>
        <v/>
      </c>
      <c r="BA955" s="10" t="str">
        <f t="shared" si="447"/>
        <v/>
      </c>
      <c r="BB955" s="10" t="str">
        <f t="shared" si="448"/>
        <v/>
      </c>
      <c r="BC955" s="10" t="str">
        <f t="shared" si="449"/>
        <v/>
      </c>
      <c r="BD955" s="10"/>
      <c r="BE955" s="10" t="str">
        <f t="shared" si="450"/>
        <v/>
      </c>
      <c r="BG955" s="10" t="b">
        <f t="shared" si="453"/>
        <v>1</v>
      </c>
      <c r="BH955" s="10" t="b">
        <f t="shared" si="451"/>
        <v>1</v>
      </c>
      <c r="BI955" s="10" t="b">
        <f t="shared" si="454"/>
        <v>0</v>
      </c>
      <c r="BJ955" s="10" t="b">
        <f t="shared" si="452"/>
        <v>0</v>
      </c>
    </row>
    <row r="956" spans="1:62" x14ac:dyDescent="0.35">
      <c r="A956" s="51"/>
      <c r="B956" s="28"/>
      <c r="C956" s="28" t="s">
        <v>4</v>
      </c>
      <c r="D956" s="28"/>
      <c r="E956" s="28" t="s">
        <v>4</v>
      </c>
      <c r="F956" s="28"/>
      <c r="G956" s="51" t="s">
        <v>4</v>
      </c>
      <c r="H956" s="28"/>
      <c r="I956" s="28" t="s">
        <v>4</v>
      </c>
      <c r="J956" s="28"/>
      <c r="K956" s="28" t="s">
        <v>4</v>
      </c>
      <c r="L956" s="28" t="s">
        <v>454</v>
      </c>
      <c r="M956" s="28"/>
      <c r="N956" s="28"/>
      <c r="O956" s="28" t="s">
        <v>4</v>
      </c>
      <c r="P956" s="51"/>
      <c r="Q956" s="28" t="s">
        <v>4</v>
      </c>
      <c r="R956" s="28"/>
      <c r="S956" s="28" t="s">
        <v>4</v>
      </c>
      <c r="T956" s="28"/>
      <c r="U956" s="28" t="s">
        <v>4</v>
      </c>
      <c r="V956" s="28"/>
      <c r="W956" s="28" t="s">
        <v>4</v>
      </c>
      <c r="X956" s="28"/>
      <c r="Y956" s="28" t="s">
        <v>4</v>
      </c>
      <c r="Z956" s="10" t="str">
        <f>IF(AND('Section 8'!$L$4=No,OR($BG956=FALSE,$BH956=FALSE)),Tab_NotReq,
IF(AND($A956="",$B956="",$D956="",$F956="",$H956="",$J956="",$P956="",$X956="",$AB956="",$AC956=""),"",
IF(COUNTIF($AB956:$BC956,Incomplete)&gt;=1,Incomplete_or_multiple_errors&amp;": "&amp;INDEX($AB$2:$BC$4,1,MATCH(Incomplete,$AB956:$BC956,0)),Complete)))</f>
        <v/>
      </c>
      <c r="AA956" s="27"/>
      <c r="AB956" s="10" t="str">
        <f t="shared" si="425"/>
        <v/>
      </c>
      <c r="AC956" s="10" t="str">
        <f>IF($AC$1=No,"",
IF(OR(BG956=FALSE,BH956=FALSE),"",
IF(AND(SUMPRODUCT(--(BI956:BI$1003=TRUE))=0,SUMPRODUCT(--(BJ956:BJ$1003=TRUE))=0),"",Incomplete)))</f>
        <v/>
      </c>
      <c r="AD956" s="10" t="str">
        <f t="shared" si="426"/>
        <v/>
      </c>
      <c r="AE956" s="10"/>
      <c r="AF956" s="10" t="str" cm="1">
        <f t="array" ref="AF956">IF(AF$1=No,"",IF(ISBLANK($A956)=TRUE,"",
IF(SUMPRODUCT(--('Section 11'!$C$4:$C$337=$A956))=0,Incomplete,Complete)))</f>
        <v/>
      </c>
      <c r="AG956" s="10" t="str">
        <f t="shared" si="427"/>
        <v/>
      </c>
      <c r="AH956" s="10" t="str">
        <f t="shared" si="428"/>
        <v/>
      </c>
      <c r="AI956" s="10" t="str">
        <f t="shared" si="429"/>
        <v/>
      </c>
      <c r="AJ956" s="10" t="str">
        <f t="shared" si="430"/>
        <v/>
      </c>
      <c r="AK956" s="10" t="str">
        <f t="shared" si="431"/>
        <v/>
      </c>
      <c r="AL956" s="10" t="str">
        <f t="shared" si="432"/>
        <v/>
      </c>
      <c r="AM956" s="10" t="str">
        <f t="shared" si="433"/>
        <v/>
      </c>
      <c r="AN956" s="10" t="str">
        <f t="shared" si="434"/>
        <v/>
      </c>
      <c r="AO956" s="10" t="str">
        <f t="shared" si="435"/>
        <v/>
      </c>
      <c r="AP956" s="10" t="str">
        <f t="shared" si="436"/>
        <v/>
      </c>
      <c r="AQ956" s="10" t="str">
        <f t="shared" si="437"/>
        <v/>
      </c>
      <c r="AR956" s="10" t="str">
        <f t="shared" si="438"/>
        <v/>
      </c>
      <c r="AS956" s="10" t="str">
        <f t="shared" si="439"/>
        <v/>
      </c>
      <c r="AT956" s="10" t="str">
        <f t="shared" si="440"/>
        <v/>
      </c>
      <c r="AU956" s="10" t="str">
        <f t="shared" si="441"/>
        <v/>
      </c>
      <c r="AV956" s="10" t="str">
        <f t="shared" si="442"/>
        <v/>
      </c>
      <c r="AW956" s="10" t="str">
        <f t="shared" si="443"/>
        <v/>
      </c>
      <c r="AX956" s="10" t="str">
        <f t="shared" si="444"/>
        <v/>
      </c>
      <c r="AY956" s="10" t="str">
        <f t="shared" si="445"/>
        <v/>
      </c>
      <c r="AZ956" s="10" t="str">
        <f t="shared" si="446"/>
        <v/>
      </c>
      <c r="BA956" s="10" t="str">
        <f t="shared" si="447"/>
        <v/>
      </c>
      <c r="BB956" s="10" t="str">
        <f t="shared" si="448"/>
        <v/>
      </c>
      <c r="BC956" s="10" t="str">
        <f t="shared" si="449"/>
        <v/>
      </c>
      <c r="BD956" s="10"/>
      <c r="BE956" s="10" t="str">
        <f t="shared" si="450"/>
        <v/>
      </c>
      <c r="BG956" s="10" t="b">
        <f t="shared" si="453"/>
        <v>1</v>
      </c>
      <c r="BH956" s="10" t="b">
        <f t="shared" si="451"/>
        <v>1</v>
      </c>
      <c r="BI956" s="10" t="b">
        <f t="shared" si="454"/>
        <v>0</v>
      </c>
      <c r="BJ956" s="10" t="b">
        <f t="shared" si="452"/>
        <v>0</v>
      </c>
    </row>
    <row r="957" spans="1:62" x14ac:dyDescent="0.35">
      <c r="A957" s="51"/>
      <c r="B957" s="28"/>
      <c r="C957" s="28" t="s">
        <v>4</v>
      </c>
      <c r="D957" s="28"/>
      <c r="E957" s="28" t="s">
        <v>4</v>
      </c>
      <c r="F957" s="28"/>
      <c r="G957" s="51" t="s">
        <v>4</v>
      </c>
      <c r="H957" s="28"/>
      <c r="I957" s="28" t="s">
        <v>4</v>
      </c>
      <c r="J957" s="28"/>
      <c r="K957" s="28" t="s">
        <v>4</v>
      </c>
      <c r="L957" s="28" t="s">
        <v>454</v>
      </c>
      <c r="M957" s="28"/>
      <c r="N957" s="28"/>
      <c r="O957" s="28" t="s">
        <v>4</v>
      </c>
      <c r="P957" s="51"/>
      <c r="Q957" s="28" t="s">
        <v>4</v>
      </c>
      <c r="R957" s="28"/>
      <c r="S957" s="28" t="s">
        <v>4</v>
      </c>
      <c r="T957" s="28"/>
      <c r="U957" s="28" t="s">
        <v>4</v>
      </c>
      <c r="V957" s="28"/>
      <c r="W957" s="28" t="s">
        <v>4</v>
      </c>
      <c r="X957" s="28"/>
      <c r="Y957" s="28" t="s">
        <v>4</v>
      </c>
      <c r="Z957" s="10" t="str">
        <f>IF(AND('Section 8'!$L$4=No,OR($BG957=FALSE,$BH957=FALSE)),Tab_NotReq,
IF(AND($A957="",$B957="",$D957="",$F957="",$H957="",$J957="",$P957="",$X957="",$AB957="",$AC957=""),"",
IF(COUNTIF($AB957:$BC957,Incomplete)&gt;=1,Incomplete_or_multiple_errors&amp;": "&amp;INDEX($AB$2:$BC$4,1,MATCH(Incomplete,$AB957:$BC957,0)),Complete)))</f>
        <v/>
      </c>
      <c r="AA957" s="27"/>
      <c r="AB957" s="10" t="str">
        <f t="shared" si="425"/>
        <v/>
      </c>
      <c r="AC957" s="10" t="str">
        <f>IF($AC$1=No,"",
IF(OR(BG957=FALSE,BH957=FALSE),"",
IF(AND(SUMPRODUCT(--(BI957:BI$1003=TRUE))=0,SUMPRODUCT(--(BJ957:BJ$1003=TRUE))=0),"",Incomplete)))</f>
        <v/>
      </c>
      <c r="AD957" s="10" t="str">
        <f t="shared" si="426"/>
        <v/>
      </c>
      <c r="AE957" s="10"/>
      <c r="AF957" s="10" t="str" cm="1">
        <f t="array" ref="AF957">IF(AF$1=No,"",IF(ISBLANK($A957)=TRUE,"",
IF(SUMPRODUCT(--('Section 11'!$C$4:$C$337=$A957))=0,Incomplete,Complete)))</f>
        <v/>
      </c>
      <c r="AG957" s="10" t="str">
        <f t="shared" si="427"/>
        <v/>
      </c>
      <c r="AH957" s="10" t="str">
        <f t="shared" si="428"/>
        <v/>
      </c>
      <c r="AI957" s="10" t="str">
        <f t="shared" si="429"/>
        <v/>
      </c>
      <c r="AJ957" s="10" t="str">
        <f t="shared" si="430"/>
        <v/>
      </c>
      <c r="AK957" s="10" t="str">
        <f t="shared" si="431"/>
        <v/>
      </c>
      <c r="AL957" s="10" t="str">
        <f t="shared" si="432"/>
        <v/>
      </c>
      <c r="AM957" s="10" t="str">
        <f t="shared" si="433"/>
        <v/>
      </c>
      <c r="AN957" s="10" t="str">
        <f t="shared" si="434"/>
        <v/>
      </c>
      <c r="AO957" s="10" t="str">
        <f t="shared" si="435"/>
        <v/>
      </c>
      <c r="AP957" s="10" t="str">
        <f t="shared" si="436"/>
        <v/>
      </c>
      <c r="AQ957" s="10" t="str">
        <f t="shared" si="437"/>
        <v/>
      </c>
      <c r="AR957" s="10" t="str">
        <f t="shared" si="438"/>
        <v/>
      </c>
      <c r="AS957" s="10" t="str">
        <f t="shared" si="439"/>
        <v/>
      </c>
      <c r="AT957" s="10" t="str">
        <f t="shared" si="440"/>
        <v/>
      </c>
      <c r="AU957" s="10" t="str">
        <f t="shared" si="441"/>
        <v/>
      </c>
      <c r="AV957" s="10" t="str">
        <f t="shared" si="442"/>
        <v/>
      </c>
      <c r="AW957" s="10" t="str">
        <f t="shared" si="443"/>
        <v/>
      </c>
      <c r="AX957" s="10" t="str">
        <f t="shared" si="444"/>
        <v/>
      </c>
      <c r="AY957" s="10" t="str">
        <f t="shared" si="445"/>
        <v/>
      </c>
      <c r="AZ957" s="10" t="str">
        <f t="shared" si="446"/>
        <v/>
      </c>
      <c r="BA957" s="10" t="str">
        <f t="shared" si="447"/>
        <v/>
      </c>
      <c r="BB957" s="10" t="str">
        <f t="shared" si="448"/>
        <v/>
      </c>
      <c r="BC957" s="10" t="str">
        <f t="shared" si="449"/>
        <v/>
      </c>
      <c r="BD957" s="10"/>
      <c r="BE957" s="10" t="str">
        <f t="shared" si="450"/>
        <v/>
      </c>
      <c r="BG957" s="10" t="b">
        <f t="shared" si="453"/>
        <v>1</v>
      </c>
      <c r="BH957" s="10" t="b">
        <f t="shared" si="451"/>
        <v>1</v>
      </c>
      <c r="BI957" s="10" t="b">
        <f t="shared" si="454"/>
        <v>0</v>
      </c>
      <c r="BJ957" s="10" t="b">
        <f t="shared" si="452"/>
        <v>0</v>
      </c>
    </row>
    <row r="958" spans="1:62" x14ac:dyDescent="0.35">
      <c r="A958" s="51"/>
      <c r="B958" s="28"/>
      <c r="C958" s="28" t="s">
        <v>4</v>
      </c>
      <c r="D958" s="28"/>
      <c r="E958" s="28" t="s">
        <v>4</v>
      </c>
      <c r="F958" s="28"/>
      <c r="G958" s="51" t="s">
        <v>4</v>
      </c>
      <c r="H958" s="28"/>
      <c r="I958" s="28" t="s">
        <v>4</v>
      </c>
      <c r="J958" s="28"/>
      <c r="K958" s="28" t="s">
        <v>4</v>
      </c>
      <c r="L958" s="28" t="s">
        <v>454</v>
      </c>
      <c r="M958" s="28"/>
      <c r="N958" s="28"/>
      <c r="O958" s="28" t="s">
        <v>4</v>
      </c>
      <c r="P958" s="51"/>
      <c r="Q958" s="28" t="s">
        <v>4</v>
      </c>
      <c r="R958" s="28"/>
      <c r="S958" s="28" t="s">
        <v>4</v>
      </c>
      <c r="T958" s="28"/>
      <c r="U958" s="28" t="s">
        <v>4</v>
      </c>
      <c r="V958" s="28"/>
      <c r="W958" s="28" t="s">
        <v>4</v>
      </c>
      <c r="X958" s="28"/>
      <c r="Y958" s="28" t="s">
        <v>4</v>
      </c>
      <c r="Z958" s="10" t="str">
        <f>IF(AND('Section 8'!$L$4=No,OR($BG958=FALSE,$BH958=FALSE)),Tab_NotReq,
IF(AND($A958="",$B958="",$D958="",$F958="",$H958="",$J958="",$P958="",$X958="",$AB958="",$AC958=""),"",
IF(COUNTIF($AB958:$BC958,Incomplete)&gt;=1,Incomplete_or_multiple_errors&amp;": "&amp;INDEX($AB$2:$BC$4,1,MATCH(Incomplete,$AB958:$BC958,0)),Complete)))</f>
        <v/>
      </c>
      <c r="AA958" s="27"/>
      <c r="AB958" s="10" t="str">
        <f t="shared" si="425"/>
        <v/>
      </c>
      <c r="AC958" s="10" t="str">
        <f>IF($AC$1=No,"",
IF(OR(BG958=FALSE,BH958=FALSE),"",
IF(AND(SUMPRODUCT(--(BI958:BI$1003=TRUE))=0,SUMPRODUCT(--(BJ958:BJ$1003=TRUE))=0),"",Incomplete)))</f>
        <v/>
      </c>
      <c r="AD958" s="10" t="str">
        <f t="shared" si="426"/>
        <v/>
      </c>
      <c r="AE958" s="10"/>
      <c r="AF958" s="10" t="str" cm="1">
        <f t="array" ref="AF958">IF(AF$1=No,"",IF(ISBLANK($A958)=TRUE,"",
IF(SUMPRODUCT(--('Section 11'!$C$4:$C$337=$A958))=0,Incomplete,Complete)))</f>
        <v/>
      </c>
      <c r="AG958" s="10" t="str">
        <f t="shared" si="427"/>
        <v/>
      </c>
      <c r="AH958" s="10" t="str">
        <f t="shared" si="428"/>
        <v/>
      </c>
      <c r="AI958" s="10" t="str">
        <f t="shared" si="429"/>
        <v/>
      </c>
      <c r="AJ958" s="10" t="str">
        <f t="shared" si="430"/>
        <v/>
      </c>
      <c r="AK958" s="10" t="str">
        <f t="shared" si="431"/>
        <v/>
      </c>
      <c r="AL958" s="10" t="str">
        <f t="shared" si="432"/>
        <v/>
      </c>
      <c r="AM958" s="10" t="str">
        <f t="shared" si="433"/>
        <v/>
      </c>
      <c r="AN958" s="10" t="str">
        <f t="shared" si="434"/>
        <v/>
      </c>
      <c r="AO958" s="10" t="str">
        <f t="shared" si="435"/>
        <v/>
      </c>
      <c r="AP958" s="10" t="str">
        <f t="shared" si="436"/>
        <v/>
      </c>
      <c r="AQ958" s="10" t="str">
        <f t="shared" si="437"/>
        <v/>
      </c>
      <c r="AR958" s="10" t="str">
        <f t="shared" si="438"/>
        <v/>
      </c>
      <c r="AS958" s="10" t="str">
        <f t="shared" si="439"/>
        <v/>
      </c>
      <c r="AT958" s="10" t="str">
        <f t="shared" si="440"/>
        <v/>
      </c>
      <c r="AU958" s="10" t="str">
        <f t="shared" si="441"/>
        <v/>
      </c>
      <c r="AV958" s="10" t="str">
        <f t="shared" si="442"/>
        <v/>
      </c>
      <c r="AW958" s="10" t="str">
        <f t="shared" si="443"/>
        <v/>
      </c>
      <c r="AX958" s="10" t="str">
        <f t="shared" si="444"/>
        <v/>
      </c>
      <c r="AY958" s="10" t="str">
        <f t="shared" si="445"/>
        <v/>
      </c>
      <c r="AZ958" s="10" t="str">
        <f t="shared" si="446"/>
        <v/>
      </c>
      <c r="BA958" s="10" t="str">
        <f t="shared" si="447"/>
        <v/>
      </c>
      <c r="BB958" s="10" t="str">
        <f t="shared" si="448"/>
        <v/>
      </c>
      <c r="BC958" s="10" t="str">
        <f t="shared" si="449"/>
        <v/>
      </c>
      <c r="BD958" s="10"/>
      <c r="BE958" s="10" t="str">
        <f t="shared" si="450"/>
        <v/>
      </c>
      <c r="BG958" s="10" t="b">
        <f t="shared" si="453"/>
        <v>1</v>
      </c>
      <c r="BH958" s="10" t="b">
        <f t="shared" si="451"/>
        <v>1</v>
      </c>
      <c r="BI958" s="10" t="b">
        <f t="shared" si="454"/>
        <v>0</v>
      </c>
      <c r="BJ958" s="10" t="b">
        <f t="shared" si="452"/>
        <v>0</v>
      </c>
    </row>
    <row r="959" spans="1:62" x14ac:dyDescent="0.35">
      <c r="A959" s="51"/>
      <c r="B959" s="28"/>
      <c r="C959" s="28" t="s">
        <v>4</v>
      </c>
      <c r="D959" s="28"/>
      <c r="E959" s="28" t="s">
        <v>4</v>
      </c>
      <c r="F959" s="28"/>
      <c r="G959" s="51" t="s">
        <v>4</v>
      </c>
      <c r="H959" s="28"/>
      <c r="I959" s="28" t="s">
        <v>4</v>
      </c>
      <c r="J959" s="28"/>
      <c r="K959" s="28" t="s">
        <v>4</v>
      </c>
      <c r="L959" s="28" t="s">
        <v>454</v>
      </c>
      <c r="M959" s="28"/>
      <c r="N959" s="28"/>
      <c r="O959" s="28" t="s">
        <v>4</v>
      </c>
      <c r="P959" s="51"/>
      <c r="Q959" s="28" t="s">
        <v>4</v>
      </c>
      <c r="R959" s="28"/>
      <c r="S959" s="28" t="s">
        <v>4</v>
      </c>
      <c r="T959" s="28"/>
      <c r="U959" s="28" t="s">
        <v>4</v>
      </c>
      <c r="V959" s="28"/>
      <c r="W959" s="28" t="s">
        <v>4</v>
      </c>
      <c r="X959" s="28"/>
      <c r="Y959" s="28" t="s">
        <v>4</v>
      </c>
      <c r="Z959" s="10" t="str">
        <f>IF(AND('Section 8'!$L$4=No,OR($BG959=FALSE,$BH959=FALSE)),Tab_NotReq,
IF(AND($A959="",$B959="",$D959="",$F959="",$H959="",$J959="",$P959="",$X959="",$AB959="",$AC959=""),"",
IF(COUNTIF($AB959:$BC959,Incomplete)&gt;=1,Incomplete_or_multiple_errors&amp;": "&amp;INDEX($AB$2:$BC$4,1,MATCH(Incomplete,$AB959:$BC959,0)),Complete)))</f>
        <v/>
      </c>
      <c r="AA959" s="27"/>
      <c r="AB959" s="10" t="str">
        <f t="shared" si="425"/>
        <v/>
      </c>
      <c r="AC959" s="10" t="str">
        <f>IF($AC$1=No,"",
IF(OR(BG959=FALSE,BH959=FALSE),"",
IF(AND(SUMPRODUCT(--(BI959:BI$1003=TRUE))=0,SUMPRODUCT(--(BJ959:BJ$1003=TRUE))=0),"",Incomplete)))</f>
        <v/>
      </c>
      <c r="AD959" s="10" t="str">
        <f t="shared" si="426"/>
        <v/>
      </c>
      <c r="AE959" s="10"/>
      <c r="AF959" s="10" t="str" cm="1">
        <f t="array" ref="AF959">IF(AF$1=No,"",IF(ISBLANK($A959)=TRUE,"",
IF(SUMPRODUCT(--('Section 11'!$C$4:$C$337=$A959))=0,Incomplete,Complete)))</f>
        <v/>
      </c>
      <c r="AG959" s="10" t="str">
        <f t="shared" si="427"/>
        <v/>
      </c>
      <c r="AH959" s="10" t="str">
        <f t="shared" si="428"/>
        <v/>
      </c>
      <c r="AI959" s="10" t="str">
        <f t="shared" si="429"/>
        <v/>
      </c>
      <c r="AJ959" s="10" t="str">
        <f t="shared" si="430"/>
        <v/>
      </c>
      <c r="AK959" s="10" t="str">
        <f t="shared" si="431"/>
        <v/>
      </c>
      <c r="AL959" s="10" t="str">
        <f t="shared" si="432"/>
        <v/>
      </c>
      <c r="AM959" s="10" t="str">
        <f t="shared" si="433"/>
        <v/>
      </c>
      <c r="AN959" s="10" t="str">
        <f t="shared" si="434"/>
        <v/>
      </c>
      <c r="AO959" s="10" t="str">
        <f t="shared" si="435"/>
        <v/>
      </c>
      <c r="AP959" s="10" t="str">
        <f t="shared" si="436"/>
        <v/>
      </c>
      <c r="AQ959" s="10" t="str">
        <f t="shared" si="437"/>
        <v/>
      </c>
      <c r="AR959" s="10" t="str">
        <f t="shared" si="438"/>
        <v/>
      </c>
      <c r="AS959" s="10" t="str">
        <f t="shared" si="439"/>
        <v/>
      </c>
      <c r="AT959" s="10" t="str">
        <f t="shared" si="440"/>
        <v/>
      </c>
      <c r="AU959" s="10" t="str">
        <f t="shared" si="441"/>
        <v/>
      </c>
      <c r="AV959" s="10" t="str">
        <f t="shared" si="442"/>
        <v/>
      </c>
      <c r="AW959" s="10" t="str">
        <f t="shared" si="443"/>
        <v/>
      </c>
      <c r="AX959" s="10" t="str">
        <f t="shared" si="444"/>
        <v/>
      </c>
      <c r="AY959" s="10" t="str">
        <f t="shared" si="445"/>
        <v/>
      </c>
      <c r="AZ959" s="10" t="str">
        <f t="shared" si="446"/>
        <v/>
      </c>
      <c r="BA959" s="10" t="str">
        <f t="shared" si="447"/>
        <v/>
      </c>
      <c r="BB959" s="10" t="str">
        <f t="shared" si="448"/>
        <v/>
      </c>
      <c r="BC959" s="10" t="str">
        <f t="shared" si="449"/>
        <v/>
      </c>
      <c r="BD959" s="10"/>
      <c r="BE959" s="10" t="str">
        <f t="shared" si="450"/>
        <v/>
      </c>
      <c r="BG959" s="10" t="b">
        <f t="shared" si="453"/>
        <v>1</v>
      </c>
      <c r="BH959" s="10" t="b">
        <f t="shared" si="451"/>
        <v>1</v>
      </c>
      <c r="BI959" s="10" t="b">
        <f t="shared" si="454"/>
        <v>0</v>
      </c>
      <c r="BJ959" s="10" t="b">
        <f t="shared" si="452"/>
        <v>0</v>
      </c>
    </row>
    <row r="960" spans="1:62" x14ac:dyDescent="0.35">
      <c r="A960" s="51"/>
      <c r="B960" s="28"/>
      <c r="C960" s="28" t="s">
        <v>4</v>
      </c>
      <c r="D960" s="28"/>
      <c r="E960" s="28" t="s">
        <v>4</v>
      </c>
      <c r="F960" s="28"/>
      <c r="G960" s="51" t="s">
        <v>4</v>
      </c>
      <c r="H960" s="28"/>
      <c r="I960" s="28" t="s">
        <v>4</v>
      </c>
      <c r="J960" s="28"/>
      <c r="K960" s="28" t="s">
        <v>4</v>
      </c>
      <c r="L960" s="28" t="s">
        <v>454</v>
      </c>
      <c r="M960" s="28"/>
      <c r="N960" s="28"/>
      <c r="O960" s="28" t="s">
        <v>4</v>
      </c>
      <c r="P960" s="51"/>
      <c r="Q960" s="28" t="s">
        <v>4</v>
      </c>
      <c r="R960" s="28"/>
      <c r="S960" s="28" t="s">
        <v>4</v>
      </c>
      <c r="T960" s="28"/>
      <c r="U960" s="28" t="s">
        <v>4</v>
      </c>
      <c r="V960" s="28"/>
      <c r="W960" s="28" t="s">
        <v>4</v>
      </c>
      <c r="X960" s="28"/>
      <c r="Y960" s="28" t="s">
        <v>4</v>
      </c>
      <c r="Z960" s="10" t="str">
        <f>IF(AND('Section 8'!$L$4=No,OR($BG960=FALSE,$BH960=FALSE)),Tab_NotReq,
IF(AND($A960="",$B960="",$D960="",$F960="",$H960="",$J960="",$P960="",$X960="",$AB960="",$AC960=""),"",
IF(COUNTIF($AB960:$BC960,Incomplete)&gt;=1,Incomplete_or_multiple_errors&amp;": "&amp;INDEX($AB$2:$BC$4,1,MATCH(Incomplete,$AB960:$BC960,0)),Complete)))</f>
        <v/>
      </c>
      <c r="AA960" s="27"/>
      <c r="AB960" s="10" t="str">
        <f t="shared" si="425"/>
        <v/>
      </c>
      <c r="AC960" s="10" t="str">
        <f>IF($AC$1=No,"",
IF(OR(BG960=FALSE,BH960=FALSE),"",
IF(AND(SUMPRODUCT(--(BI960:BI$1003=TRUE))=0,SUMPRODUCT(--(BJ960:BJ$1003=TRUE))=0),"",Incomplete)))</f>
        <v/>
      </c>
      <c r="AD960" s="10" t="str">
        <f t="shared" si="426"/>
        <v/>
      </c>
      <c r="AE960" s="10"/>
      <c r="AF960" s="10" t="str" cm="1">
        <f t="array" ref="AF960">IF(AF$1=No,"",IF(ISBLANK($A960)=TRUE,"",
IF(SUMPRODUCT(--('Section 11'!$C$4:$C$337=$A960))=0,Incomplete,Complete)))</f>
        <v/>
      </c>
      <c r="AG960" s="10" t="str">
        <f t="shared" si="427"/>
        <v/>
      </c>
      <c r="AH960" s="10" t="str">
        <f t="shared" si="428"/>
        <v/>
      </c>
      <c r="AI960" s="10" t="str">
        <f t="shared" si="429"/>
        <v/>
      </c>
      <c r="AJ960" s="10" t="str">
        <f t="shared" si="430"/>
        <v/>
      </c>
      <c r="AK960" s="10" t="str">
        <f t="shared" si="431"/>
        <v/>
      </c>
      <c r="AL960" s="10" t="str">
        <f t="shared" si="432"/>
        <v/>
      </c>
      <c r="AM960" s="10" t="str">
        <f t="shared" si="433"/>
        <v/>
      </c>
      <c r="AN960" s="10" t="str">
        <f t="shared" si="434"/>
        <v/>
      </c>
      <c r="AO960" s="10" t="str">
        <f t="shared" si="435"/>
        <v/>
      </c>
      <c r="AP960" s="10" t="str">
        <f t="shared" si="436"/>
        <v/>
      </c>
      <c r="AQ960" s="10" t="str">
        <f t="shared" si="437"/>
        <v/>
      </c>
      <c r="AR960" s="10" t="str">
        <f t="shared" si="438"/>
        <v/>
      </c>
      <c r="AS960" s="10" t="str">
        <f t="shared" si="439"/>
        <v/>
      </c>
      <c r="AT960" s="10" t="str">
        <f t="shared" si="440"/>
        <v/>
      </c>
      <c r="AU960" s="10" t="str">
        <f t="shared" si="441"/>
        <v/>
      </c>
      <c r="AV960" s="10" t="str">
        <f t="shared" si="442"/>
        <v/>
      </c>
      <c r="AW960" s="10" t="str">
        <f t="shared" si="443"/>
        <v/>
      </c>
      <c r="AX960" s="10" t="str">
        <f t="shared" si="444"/>
        <v/>
      </c>
      <c r="AY960" s="10" t="str">
        <f t="shared" si="445"/>
        <v/>
      </c>
      <c r="AZ960" s="10" t="str">
        <f t="shared" si="446"/>
        <v/>
      </c>
      <c r="BA960" s="10" t="str">
        <f t="shared" si="447"/>
        <v/>
      </c>
      <c r="BB960" s="10" t="str">
        <f t="shared" si="448"/>
        <v/>
      </c>
      <c r="BC960" s="10" t="str">
        <f t="shared" si="449"/>
        <v/>
      </c>
      <c r="BD960" s="10"/>
      <c r="BE960" s="10" t="str">
        <f t="shared" si="450"/>
        <v/>
      </c>
      <c r="BG960" s="10" t="b">
        <f t="shared" si="453"/>
        <v>1</v>
      </c>
      <c r="BH960" s="10" t="b">
        <f t="shared" si="451"/>
        <v>1</v>
      </c>
      <c r="BI960" s="10" t="b">
        <f t="shared" si="454"/>
        <v>0</v>
      </c>
      <c r="BJ960" s="10" t="b">
        <f t="shared" si="452"/>
        <v>0</v>
      </c>
    </row>
    <row r="961" spans="1:62" x14ac:dyDescent="0.35">
      <c r="A961" s="51"/>
      <c r="B961" s="28"/>
      <c r="C961" s="28" t="s">
        <v>4</v>
      </c>
      <c r="D961" s="28"/>
      <c r="E961" s="28" t="s">
        <v>4</v>
      </c>
      <c r="F961" s="28"/>
      <c r="G961" s="51" t="s">
        <v>4</v>
      </c>
      <c r="H961" s="28"/>
      <c r="I961" s="28" t="s">
        <v>4</v>
      </c>
      <c r="J961" s="28"/>
      <c r="K961" s="28" t="s">
        <v>4</v>
      </c>
      <c r="L961" s="28" t="s">
        <v>454</v>
      </c>
      <c r="M961" s="28"/>
      <c r="N961" s="28"/>
      <c r="O961" s="28" t="s">
        <v>4</v>
      </c>
      <c r="P961" s="51"/>
      <c r="Q961" s="28" t="s">
        <v>4</v>
      </c>
      <c r="R961" s="28"/>
      <c r="S961" s="28" t="s">
        <v>4</v>
      </c>
      <c r="T961" s="28"/>
      <c r="U961" s="28" t="s">
        <v>4</v>
      </c>
      <c r="V961" s="28"/>
      <c r="W961" s="28" t="s">
        <v>4</v>
      </c>
      <c r="X961" s="28"/>
      <c r="Y961" s="28" t="s">
        <v>4</v>
      </c>
      <c r="Z961" s="10" t="str">
        <f>IF(AND('Section 8'!$L$4=No,OR($BG961=FALSE,$BH961=FALSE)),Tab_NotReq,
IF(AND($A961="",$B961="",$D961="",$F961="",$H961="",$J961="",$P961="",$X961="",$AB961="",$AC961=""),"",
IF(COUNTIF($AB961:$BC961,Incomplete)&gt;=1,Incomplete_or_multiple_errors&amp;": "&amp;INDEX($AB$2:$BC$4,1,MATCH(Incomplete,$AB961:$BC961,0)),Complete)))</f>
        <v/>
      </c>
      <c r="AA961" s="27"/>
      <c r="AB961" s="10" t="str">
        <f t="shared" si="425"/>
        <v/>
      </c>
      <c r="AC961" s="10" t="str">
        <f>IF($AC$1=No,"",
IF(OR(BG961=FALSE,BH961=FALSE),"",
IF(AND(SUMPRODUCT(--(BI961:BI$1003=TRUE))=0,SUMPRODUCT(--(BJ961:BJ$1003=TRUE))=0),"",Incomplete)))</f>
        <v/>
      </c>
      <c r="AD961" s="10" t="str">
        <f t="shared" si="426"/>
        <v/>
      </c>
      <c r="AE961" s="10"/>
      <c r="AF961" s="10" t="str" cm="1">
        <f t="array" ref="AF961">IF(AF$1=No,"",IF(ISBLANK($A961)=TRUE,"",
IF(SUMPRODUCT(--('Section 11'!$C$4:$C$337=$A961))=0,Incomplete,Complete)))</f>
        <v/>
      </c>
      <c r="AG961" s="10" t="str">
        <f t="shared" si="427"/>
        <v/>
      </c>
      <c r="AH961" s="10" t="str">
        <f t="shared" si="428"/>
        <v/>
      </c>
      <c r="AI961" s="10" t="str">
        <f t="shared" si="429"/>
        <v/>
      </c>
      <c r="AJ961" s="10" t="str">
        <f t="shared" si="430"/>
        <v/>
      </c>
      <c r="AK961" s="10" t="str">
        <f t="shared" si="431"/>
        <v/>
      </c>
      <c r="AL961" s="10" t="str">
        <f t="shared" si="432"/>
        <v/>
      </c>
      <c r="AM961" s="10" t="str">
        <f t="shared" si="433"/>
        <v/>
      </c>
      <c r="AN961" s="10" t="str">
        <f t="shared" si="434"/>
        <v/>
      </c>
      <c r="AO961" s="10" t="str">
        <f t="shared" si="435"/>
        <v/>
      </c>
      <c r="AP961" s="10" t="str">
        <f t="shared" si="436"/>
        <v/>
      </c>
      <c r="AQ961" s="10" t="str">
        <f t="shared" si="437"/>
        <v/>
      </c>
      <c r="AR961" s="10" t="str">
        <f t="shared" si="438"/>
        <v/>
      </c>
      <c r="AS961" s="10" t="str">
        <f t="shared" si="439"/>
        <v/>
      </c>
      <c r="AT961" s="10" t="str">
        <f t="shared" si="440"/>
        <v/>
      </c>
      <c r="AU961" s="10" t="str">
        <f t="shared" si="441"/>
        <v/>
      </c>
      <c r="AV961" s="10" t="str">
        <f t="shared" si="442"/>
        <v/>
      </c>
      <c r="AW961" s="10" t="str">
        <f t="shared" si="443"/>
        <v/>
      </c>
      <c r="AX961" s="10" t="str">
        <f t="shared" si="444"/>
        <v/>
      </c>
      <c r="AY961" s="10" t="str">
        <f t="shared" si="445"/>
        <v/>
      </c>
      <c r="AZ961" s="10" t="str">
        <f t="shared" si="446"/>
        <v/>
      </c>
      <c r="BA961" s="10" t="str">
        <f t="shared" si="447"/>
        <v/>
      </c>
      <c r="BB961" s="10" t="str">
        <f t="shared" si="448"/>
        <v/>
      </c>
      <c r="BC961" s="10" t="str">
        <f t="shared" si="449"/>
        <v/>
      </c>
      <c r="BD961" s="10"/>
      <c r="BE961" s="10" t="str">
        <f t="shared" si="450"/>
        <v/>
      </c>
      <c r="BG961" s="10" t="b">
        <f t="shared" si="453"/>
        <v>1</v>
      </c>
      <c r="BH961" s="10" t="b">
        <f t="shared" si="451"/>
        <v>1</v>
      </c>
      <c r="BI961" s="10" t="b">
        <f t="shared" si="454"/>
        <v>0</v>
      </c>
      <c r="BJ961" s="10" t="b">
        <f t="shared" si="452"/>
        <v>0</v>
      </c>
    </row>
    <row r="962" spans="1:62" x14ac:dyDescent="0.35">
      <c r="A962" s="51"/>
      <c r="B962" s="28"/>
      <c r="C962" s="28" t="s">
        <v>4</v>
      </c>
      <c r="D962" s="28"/>
      <c r="E962" s="28" t="s">
        <v>4</v>
      </c>
      <c r="F962" s="28"/>
      <c r="G962" s="51" t="s">
        <v>4</v>
      </c>
      <c r="H962" s="28"/>
      <c r="I962" s="28" t="s">
        <v>4</v>
      </c>
      <c r="J962" s="28"/>
      <c r="K962" s="28" t="s">
        <v>4</v>
      </c>
      <c r="L962" s="28" t="s">
        <v>454</v>
      </c>
      <c r="M962" s="28"/>
      <c r="N962" s="28"/>
      <c r="O962" s="28" t="s">
        <v>4</v>
      </c>
      <c r="P962" s="51"/>
      <c r="Q962" s="28" t="s">
        <v>4</v>
      </c>
      <c r="R962" s="28"/>
      <c r="S962" s="28" t="s">
        <v>4</v>
      </c>
      <c r="T962" s="28"/>
      <c r="U962" s="28" t="s">
        <v>4</v>
      </c>
      <c r="V962" s="28"/>
      <c r="W962" s="28" t="s">
        <v>4</v>
      </c>
      <c r="X962" s="28"/>
      <c r="Y962" s="28" t="s">
        <v>4</v>
      </c>
      <c r="Z962" s="10" t="str">
        <f>IF(AND('Section 8'!$L$4=No,OR($BG962=FALSE,$BH962=FALSE)),Tab_NotReq,
IF(AND($A962="",$B962="",$D962="",$F962="",$H962="",$J962="",$P962="",$X962="",$AB962="",$AC962=""),"",
IF(COUNTIF($AB962:$BC962,Incomplete)&gt;=1,Incomplete_or_multiple_errors&amp;": "&amp;INDEX($AB$2:$BC$4,1,MATCH(Incomplete,$AB962:$BC962,0)),Complete)))</f>
        <v/>
      </c>
      <c r="AA962" s="27"/>
      <c r="AB962" s="10" t="str">
        <f t="shared" si="425"/>
        <v/>
      </c>
      <c r="AC962" s="10" t="str">
        <f>IF($AC$1=No,"",
IF(OR(BG962=FALSE,BH962=FALSE),"",
IF(AND(SUMPRODUCT(--(BI962:BI$1003=TRUE))=0,SUMPRODUCT(--(BJ962:BJ$1003=TRUE))=0),"",Incomplete)))</f>
        <v/>
      </c>
      <c r="AD962" s="10" t="str">
        <f t="shared" si="426"/>
        <v/>
      </c>
      <c r="AE962" s="10"/>
      <c r="AF962" s="10" t="str" cm="1">
        <f t="array" ref="AF962">IF(AF$1=No,"",IF(ISBLANK($A962)=TRUE,"",
IF(SUMPRODUCT(--('Section 11'!$C$4:$C$337=$A962))=0,Incomplete,Complete)))</f>
        <v/>
      </c>
      <c r="AG962" s="10" t="str">
        <f t="shared" si="427"/>
        <v/>
      </c>
      <c r="AH962" s="10" t="str">
        <f t="shared" si="428"/>
        <v/>
      </c>
      <c r="AI962" s="10" t="str">
        <f t="shared" si="429"/>
        <v/>
      </c>
      <c r="AJ962" s="10" t="str">
        <f t="shared" si="430"/>
        <v/>
      </c>
      <c r="AK962" s="10" t="str">
        <f t="shared" si="431"/>
        <v/>
      </c>
      <c r="AL962" s="10" t="str">
        <f t="shared" si="432"/>
        <v/>
      </c>
      <c r="AM962" s="10" t="str">
        <f t="shared" si="433"/>
        <v/>
      </c>
      <c r="AN962" s="10" t="str">
        <f t="shared" si="434"/>
        <v/>
      </c>
      <c r="AO962" s="10" t="str">
        <f t="shared" si="435"/>
        <v/>
      </c>
      <c r="AP962" s="10" t="str">
        <f t="shared" si="436"/>
        <v/>
      </c>
      <c r="AQ962" s="10" t="str">
        <f t="shared" si="437"/>
        <v/>
      </c>
      <c r="AR962" s="10" t="str">
        <f t="shared" si="438"/>
        <v/>
      </c>
      <c r="AS962" s="10" t="str">
        <f t="shared" si="439"/>
        <v/>
      </c>
      <c r="AT962" s="10" t="str">
        <f t="shared" si="440"/>
        <v/>
      </c>
      <c r="AU962" s="10" t="str">
        <f t="shared" si="441"/>
        <v/>
      </c>
      <c r="AV962" s="10" t="str">
        <f t="shared" si="442"/>
        <v/>
      </c>
      <c r="AW962" s="10" t="str">
        <f t="shared" si="443"/>
        <v/>
      </c>
      <c r="AX962" s="10" t="str">
        <f t="shared" si="444"/>
        <v/>
      </c>
      <c r="AY962" s="10" t="str">
        <f t="shared" si="445"/>
        <v/>
      </c>
      <c r="AZ962" s="10" t="str">
        <f t="shared" si="446"/>
        <v/>
      </c>
      <c r="BA962" s="10" t="str">
        <f t="shared" si="447"/>
        <v/>
      </c>
      <c r="BB962" s="10" t="str">
        <f t="shared" si="448"/>
        <v/>
      </c>
      <c r="BC962" s="10" t="str">
        <f t="shared" si="449"/>
        <v/>
      </c>
      <c r="BD962" s="10"/>
      <c r="BE962" s="10" t="str">
        <f t="shared" si="450"/>
        <v/>
      </c>
      <c r="BG962" s="10" t="b">
        <f t="shared" si="453"/>
        <v>1</v>
      </c>
      <c r="BH962" s="10" t="b">
        <f t="shared" si="451"/>
        <v>1</v>
      </c>
      <c r="BI962" s="10" t="b">
        <f t="shared" si="454"/>
        <v>0</v>
      </c>
      <c r="BJ962" s="10" t="b">
        <f t="shared" si="452"/>
        <v>0</v>
      </c>
    </row>
    <row r="963" spans="1:62" x14ac:dyDescent="0.35">
      <c r="A963" s="51"/>
      <c r="B963" s="28"/>
      <c r="C963" s="28" t="s">
        <v>4</v>
      </c>
      <c r="D963" s="28"/>
      <c r="E963" s="28" t="s">
        <v>4</v>
      </c>
      <c r="F963" s="28"/>
      <c r="G963" s="51" t="s">
        <v>4</v>
      </c>
      <c r="H963" s="28"/>
      <c r="I963" s="28" t="s">
        <v>4</v>
      </c>
      <c r="J963" s="28"/>
      <c r="K963" s="28" t="s">
        <v>4</v>
      </c>
      <c r="L963" s="28" t="s">
        <v>454</v>
      </c>
      <c r="M963" s="28"/>
      <c r="N963" s="28"/>
      <c r="O963" s="28" t="s">
        <v>4</v>
      </c>
      <c r="P963" s="51"/>
      <c r="Q963" s="28" t="s">
        <v>4</v>
      </c>
      <c r="R963" s="28"/>
      <c r="S963" s="28" t="s">
        <v>4</v>
      </c>
      <c r="T963" s="28"/>
      <c r="U963" s="28" t="s">
        <v>4</v>
      </c>
      <c r="V963" s="28"/>
      <c r="W963" s="28" t="s">
        <v>4</v>
      </c>
      <c r="X963" s="28"/>
      <c r="Y963" s="28" t="s">
        <v>4</v>
      </c>
      <c r="Z963" s="10" t="str">
        <f>IF(AND('Section 8'!$L$4=No,OR($BG963=FALSE,$BH963=FALSE)),Tab_NotReq,
IF(AND($A963="",$B963="",$D963="",$F963="",$H963="",$J963="",$P963="",$X963="",$AB963="",$AC963=""),"",
IF(COUNTIF($AB963:$BC963,Incomplete)&gt;=1,Incomplete_or_multiple_errors&amp;": "&amp;INDEX($AB$2:$BC$4,1,MATCH(Incomplete,$AB963:$BC963,0)),Complete)))</f>
        <v/>
      </c>
      <c r="AA963" s="27"/>
      <c r="AB963" s="10" t="str">
        <f t="shared" si="425"/>
        <v/>
      </c>
      <c r="AC963" s="10" t="str">
        <f>IF($AC$1=No,"",
IF(OR(BG963=FALSE,BH963=FALSE),"",
IF(AND(SUMPRODUCT(--(BI963:BI$1003=TRUE))=0,SUMPRODUCT(--(BJ963:BJ$1003=TRUE))=0),"",Incomplete)))</f>
        <v/>
      </c>
      <c r="AD963" s="10" t="str">
        <f t="shared" si="426"/>
        <v/>
      </c>
      <c r="AE963" s="10"/>
      <c r="AF963" s="10" t="str" cm="1">
        <f t="array" ref="AF963">IF(AF$1=No,"",IF(ISBLANK($A963)=TRUE,"",
IF(SUMPRODUCT(--('Section 11'!$C$4:$C$337=$A963))=0,Incomplete,Complete)))</f>
        <v/>
      </c>
      <c r="AG963" s="10" t="str">
        <f t="shared" si="427"/>
        <v/>
      </c>
      <c r="AH963" s="10" t="str">
        <f t="shared" si="428"/>
        <v/>
      </c>
      <c r="AI963" s="10" t="str">
        <f t="shared" si="429"/>
        <v/>
      </c>
      <c r="AJ963" s="10" t="str">
        <f t="shared" si="430"/>
        <v/>
      </c>
      <c r="AK963" s="10" t="str">
        <f t="shared" si="431"/>
        <v/>
      </c>
      <c r="AL963" s="10" t="str">
        <f t="shared" si="432"/>
        <v/>
      </c>
      <c r="AM963" s="10" t="str">
        <f t="shared" si="433"/>
        <v/>
      </c>
      <c r="AN963" s="10" t="str">
        <f t="shared" si="434"/>
        <v/>
      </c>
      <c r="AO963" s="10" t="str">
        <f t="shared" si="435"/>
        <v/>
      </c>
      <c r="AP963" s="10" t="str">
        <f t="shared" si="436"/>
        <v/>
      </c>
      <c r="AQ963" s="10" t="str">
        <f t="shared" si="437"/>
        <v/>
      </c>
      <c r="AR963" s="10" t="str">
        <f t="shared" si="438"/>
        <v/>
      </c>
      <c r="AS963" s="10" t="str">
        <f t="shared" si="439"/>
        <v/>
      </c>
      <c r="AT963" s="10" t="str">
        <f t="shared" si="440"/>
        <v/>
      </c>
      <c r="AU963" s="10" t="str">
        <f t="shared" si="441"/>
        <v/>
      </c>
      <c r="AV963" s="10" t="str">
        <f t="shared" si="442"/>
        <v/>
      </c>
      <c r="AW963" s="10" t="str">
        <f t="shared" si="443"/>
        <v/>
      </c>
      <c r="AX963" s="10" t="str">
        <f t="shared" si="444"/>
        <v/>
      </c>
      <c r="AY963" s="10" t="str">
        <f t="shared" si="445"/>
        <v/>
      </c>
      <c r="AZ963" s="10" t="str">
        <f t="shared" si="446"/>
        <v/>
      </c>
      <c r="BA963" s="10" t="str">
        <f t="shared" si="447"/>
        <v/>
      </c>
      <c r="BB963" s="10" t="str">
        <f t="shared" si="448"/>
        <v/>
      </c>
      <c r="BC963" s="10" t="str">
        <f t="shared" si="449"/>
        <v/>
      </c>
      <c r="BD963" s="10"/>
      <c r="BE963" s="10" t="str">
        <f t="shared" si="450"/>
        <v/>
      </c>
      <c r="BG963" s="10" t="b">
        <f t="shared" si="453"/>
        <v>1</v>
      </c>
      <c r="BH963" s="10" t="b">
        <f t="shared" si="451"/>
        <v>1</v>
      </c>
      <c r="BI963" s="10" t="b">
        <f t="shared" si="454"/>
        <v>0</v>
      </c>
      <c r="BJ963" s="10" t="b">
        <f t="shared" si="452"/>
        <v>0</v>
      </c>
    </row>
    <row r="964" spans="1:62" x14ac:dyDescent="0.35">
      <c r="A964" s="51"/>
      <c r="B964" s="28"/>
      <c r="C964" s="28" t="s">
        <v>4</v>
      </c>
      <c r="D964" s="28"/>
      <c r="E964" s="28" t="s">
        <v>4</v>
      </c>
      <c r="F964" s="28"/>
      <c r="G964" s="51" t="s">
        <v>4</v>
      </c>
      <c r="H964" s="28"/>
      <c r="I964" s="28" t="s">
        <v>4</v>
      </c>
      <c r="J964" s="28"/>
      <c r="K964" s="28" t="s">
        <v>4</v>
      </c>
      <c r="L964" s="28" t="s">
        <v>454</v>
      </c>
      <c r="M964" s="28"/>
      <c r="N964" s="28"/>
      <c r="O964" s="28" t="s">
        <v>4</v>
      </c>
      <c r="P964" s="51"/>
      <c r="Q964" s="28" t="s">
        <v>4</v>
      </c>
      <c r="R964" s="28"/>
      <c r="S964" s="28" t="s">
        <v>4</v>
      </c>
      <c r="T964" s="28"/>
      <c r="U964" s="28" t="s">
        <v>4</v>
      </c>
      <c r="V964" s="28"/>
      <c r="W964" s="28" t="s">
        <v>4</v>
      </c>
      <c r="X964" s="28"/>
      <c r="Y964" s="28" t="s">
        <v>4</v>
      </c>
      <c r="Z964" s="10" t="str">
        <f>IF(AND('Section 8'!$L$4=No,OR($BG964=FALSE,$BH964=FALSE)),Tab_NotReq,
IF(AND($A964="",$B964="",$D964="",$F964="",$H964="",$J964="",$P964="",$X964="",$AB964="",$AC964=""),"",
IF(COUNTIF($AB964:$BC964,Incomplete)&gt;=1,Incomplete_or_multiple_errors&amp;": "&amp;INDEX($AB$2:$BC$4,1,MATCH(Incomplete,$AB964:$BC964,0)),Complete)))</f>
        <v/>
      </c>
      <c r="AA964" s="27"/>
      <c r="AB964" s="10" t="str">
        <f t="shared" ref="AB964:AB1003" si="455">IF(AB$1=No,"",
IF(AND(
$A964="", OR(BG964=FALSE,BH964=FALSE)),
Incomplete,""))</f>
        <v/>
      </c>
      <c r="AC964" s="10" t="str">
        <f>IF($AC$1=No,"",
IF(OR(BG964=FALSE,BH964=FALSE),"",
IF(AND(SUMPRODUCT(--(BI964:BI$1003=TRUE))=0,SUMPRODUCT(--(BJ964:BJ$1003=TRUE))=0),"",Incomplete)))</f>
        <v/>
      </c>
      <c r="AD964" s="10" t="str">
        <f t="shared" ref="AD964:AD1003" si="456">IF(AD$1=No,"",IF($A964="", "",
IF(AND(L964=Not_reasonably_accessible, OR(M964&lt;&gt;"",N964&lt;&gt;"",AND(O964&lt;&gt;"",O964&lt;&gt;No))=TRUE)=TRUE, Incomplete, "")))</f>
        <v/>
      </c>
      <c r="AE964" s="10"/>
      <c r="AF964" s="10" t="str" cm="1">
        <f t="array" ref="AF964">IF(AF$1=No,"",IF(ISBLANK($A964)=TRUE,"",
IF(SUMPRODUCT(--('Section 11'!$C$4:$C$337=$A964))=0,Incomplete,Complete)))</f>
        <v/>
      </c>
      <c r="AG964" s="10" t="str">
        <f t="shared" ref="AG964:AG1003" si="457">IF($AG$1=No,"",IF($A964="","",IF(B964="",Incomplete,IF(ISERROR(VLOOKUP(B964,APP_Codes,1,FALSE))=TRUE,Incomplete,Complete))))</f>
        <v/>
      </c>
      <c r="AH964" s="10" t="str">
        <f t="shared" ref="AH964:AH1003" si="458">IF($AH$1=No,"",IF($A964="","",IF(C964="",Incomplete,IF(ISERROR(VLOOKUP(C964,YesNo_CBI,1,FALSE))=TRUE,Incomplete,Complete))))</f>
        <v/>
      </c>
      <c r="AI964" s="10" t="str">
        <f t="shared" ref="AI964:AI1003" si="459">IF($AI$1=No,"",IF($A964="","",IF(D964="",Incomplete,IF(ISERROR(VLOOKUP(D964,SF_Codes,1,FALSE))=TRUE,Incomplete,Complete))))</f>
        <v/>
      </c>
      <c r="AJ964" s="10" t="str">
        <f t="shared" ref="AJ964:AJ1003" si="460">IF($AJ$1=No,"",IF($A964="","",IF(E964="",Incomplete,IF(ISERROR(VLOOKUP(E964,YesNo_CBI,1,FALSE))=TRUE,Incomplete,Complete))))</f>
        <v/>
      </c>
      <c r="AK964" s="10" t="str">
        <f t="shared" ref="AK964:AK1003" si="461">IF($AK$1=No,"",IF($A964="","",
IF(AND(F964="",OR(G964="",G964=No)),"",
IF(AND(F964="",OR(G964&lt;&gt;"",G964&lt;&gt;No)),Incomplete,
IF(AND(F964&lt;&gt;"",G964="")=TRUE,Incomplete,
IF(ISERROR(VLOOKUP(G964,YesNo_CBI,1,FALSE))=TRUE,
Incomplete,Complete))))))</f>
        <v/>
      </c>
      <c r="AL964" s="10" t="str">
        <f t="shared" ref="AL964:AL1003" si="462">IF($AL$1=No,"",IF($A964="","",
IF(AND(H964="",OR(I964="",I964=No)),"",
IF(AND(H964="",OR(I964&lt;&gt;"",I964&lt;&gt;No)),Incomplete,
IF(AND(H964&lt;&gt;"",I964="")=TRUE,Incomplete,
IF(ISERROR(VLOOKUP(I964,YesNo_CBI,1,FALSE))=TRUE,
Incomplete,Complete))))))</f>
        <v/>
      </c>
      <c r="AM964" s="10" t="str">
        <f t="shared" ref="AM964:AM1003" si="463">IF(AM$1=No, "", IF($A964="", "", IF($J964="", Incomplete, Complete)))</f>
        <v/>
      </c>
      <c r="AN964" s="10" t="str">
        <f t="shared" ref="AN964:AN1003" si="464">IF(AN$1=No,"",IF($A964="","",IF(K964="",Incomplete,IF(ISERROR(VLOOKUP(K964,YesNo_CBI,1,FALSE))=TRUE,Incomplete,Complete))))</f>
        <v/>
      </c>
      <c r="AO964" s="10" t="str">
        <f t="shared" ref="AO964:AO1003" si="465">IF($AO$1=No,"",IF($A964="","",IF(L964="",Incomplete,IF(ISERROR(VLOOKUP(L964,NRA,1,FALSE))=TRUE,Incomplete,Complete))))</f>
        <v/>
      </c>
      <c r="AP964" s="10" t="str">
        <f t="shared" ref="AP964:AP1003" si="466">IF(AP$1=No,"",IF($A964="","",
IF(AD964=Incomplete, "",
IF(AND(L964=Not_reasonably_accessible,M964=""),"",
IF(AND(L964=Reasonably_accessible,OR(M964="",M964&lt;0,M964&gt;100)),Incomplete,
IF(LEN(M964)-LEN(INT(M964))&gt;5, Incomplete,
Complete))))))</f>
        <v/>
      </c>
      <c r="AQ964" s="10" t="str">
        <f t="shared" ref="AQ964:AQ1003" si="467">IF(AQ$1=No,"",IF($A964="","",
IF(AD964=Incomplete,"",
IF(AND(L964=Not_reasonably_accessible,N964=""),"",
IF(AND(L964=Reasonably_accessible,OR(N964="",N964&lt;0,N964&gt;100,N964&lt;M964)),Incomplete,
IF(LEN(N964)-LEN(INT(N964))&gt;5,Incomplete,
Complete))))))</f>
        <v/>
      </c>
      <c r="AR964" s="10" t="str">
        <f t="shared" ref="AR964:AR1003" si="468">IF(AR$1=No,"",IF($A964="","",
IF(AD964=Incomplete, "",IF(AND(L964=Not_reasonably_accessible,OR(O964=No,O964="")),"",
IF(AND(L964=Reasonably_accessible,O964=""),Incomplete,
IF(ISERROR(VLOOKUP(O964,YesNo_CBI,1,FALSE))=TRUE,Incomplete,
Complete))))))</f>
        <v/>
      </c>
      <c r="AS964" s="10" t="str">
        <f t="shared" ref="AS964:AS1003" si="469">IF(AS$1=No,"",IF($A964="","",IF(P964="",Incomplete,IF(ISERROR(VLOOKUP(P964,Yes_No,1,FALSE))=TRUE,Incomplete,Complete))))</f>
        <v/>
      </c>
      <c r="AT964" s="10" t="str">
        <f t="shared" ref="AT964:AT1003" si="470">IF(AT$1=No,"",IF($A964="","",IF(Q964="",Incomplete,IF(ISERROR(VLOOKUP(Q964,YesNo_CBI,1,FALSE))=TRUE,Incomplete,Complete))))</f>
        <v/>
      </c>
      <c r="AU964" s="10" t="str">
        <f t="shared" ref="AU964:AU1003" si="471">IF(AU$1=No,"",IF($A964="","",
IF(R964="",Incomplete,
IF(ISERROR(VLOOKUP(R964,Yes_No,1,FALSE))=TRUE,Incomplete,Complete))))</f>
        <v/>
      </c>
      <c r="AV964" s="10" t="str">
        <f t="shared" ref="AV964:AV1003" si="472">IF(AV$1=No,"",IF($A964="","",
IF(S964="",Incomplete,
IF(ISERROR(VLOOKUP(S964,YesNo_CBI,1,FALSE))=TRUE,Incomplete,Complete))))</f>
        <v/>
      </c>
      <c r="AW964" s="10" t="str">
        <f t="shared" ref="AW964:AW1003" si="473">IF(AW$1=No,"",IF($A964="","",
IF(T964="",Incomplete,
IF(ISERROR(VLOOKUP(T964,Yes_No,1,FALSE))=TRUE,Incomplete,Complete))))</f>
        <v/>
      </c>
      <c r="AX964" s="10" t="str">
        <f t="shared" ref="AX964:AX1003" si="474">IF(AX$1=No,"",IF($A964="","",
IF(U964="",Incomplete,
IF(ISERROR(VLOOKUP(U964,YesNo_CBI,1,FALSE))=TRUE,Incomplete,Complete))))</f>
        <v/>
      </c>
      <c r="AY964" s="10" t="str">
        <f t="shared" ref="AY964:AY1003" si="475">IF(AY$1=No,"",IF($A964="","",
IF(V964="",Incomplete,
IF(ISERROR(VLOOKUP(V964,Yes_No,1,FALSE))=TRUE,Incomplete,Complete))))</f>
        <v/>
      </c>
      <c r="AZ964" s="10" t="str">
        <f t="shared" ref="AZ964:AZ1003" si="476">IF(AZ$1=No,"",IF($A964="","",
IF(W964="",Incomplete,
IF(ISERROR(VLOOKUP(W964,YesNo_CBI,1,FALSE))=TRUE,Incomplete,Complete))))</f>
        <v/>
      </c>
      <c r="BA964" s="10" t="str">
        <f t="shared" ref="BA964:BA1003" si="477">IF(BA$1=No,"",IF($A964="","",
IF(AND(X964="",Y964=""),"",
IF(AND(X964="",Y964&lt;&gt;""),Incomplete,
IF(X964&lt;&gt;"",Complete)))))</f>
        <v/>
      </c>
      <c r="BB964" s="10" t="str">
        <f t="shared" ref="BB964:BB1003" si="478">IF(BB$1=No,"",IF($A964="","",
IF(AND(X964="",Y964=""),"",
IF(BA964=Incomplete,"",
IF(AND(X964&lt;&gt;"",Y964=""),Incomplete,
IF(ISERROR(VLOOKUP($Y964,YesNo_CBI,1,FALSE))=TRUE,Incomplete,Complete))))))</f>
        <v/>
      </c>
      <c r="BC964" s="10" t="str">
        <f t="shared" ref="BC964:BC1003" si="479">IF($BC$1=No,"",IF($A964="","",
IF(AND(X964="",OR(Y964="",Y964=No)),"",
IF(AND(X964="",OR(Y964&lt;&gt;"",Y964&lt;&gt;No)),Incomplete,
IF(AND(X964&lt;&gt;"",Y964="")=TRUE,Incomplete,
IF(ISERROR(VLOOKUP(Y964,YesNo_CBI,1,FALSE))=TRUE,
Incomplete,Complete))))))</f>
        <v/>
      </c>
      <c r="BD964" s="10"/>
      <c r="BE964" s="10" t="str">
        <f t="shared" ref="BE964:BE1003" si="480" xml:space="preserve"> CONCATENATE(A964,B964,D964)</f>
        <v/>
      </c>
      <c r="BG964" s="10" t="b">
        <f t="shared" si="453"/>
        <v>1</v>
      </c>
      <c r="BH964" s="10" t="b">
        <f t="shared" ref="BH964:BH1003" si="481">AND(OR($C964="",$C964=No),OR($E964="",$E964=No),OR($G964="",$G964=No),OR($I964="",$I964=No),OR($K964="",$K964=No),OR($L964="",$L964=Reasonably_accessible),OR($O964="",$O964=No),OR($Q964="",$Q964=No),OR($S964="",$S964=No),OR($U964="",$U964=No),OR($W964="",$W964=No),OR($Y964="",$Y964=No))</f>
        <v>1</v>
      </c>
      <c r="BI964" s="10" t="b">
        <f t="shared" si="454"/>
        <v>0</v>
      </c>
      <c r="BJ964" s="10" t="b">
        <f t="shared" ref="BJ964:BJ1003" si="482">OR(AND($C965&lt;&gt;"",$C965&lt;&gt;No),AND($E965&lt;&gt;"",$E965&lt;&gt;No),AND($G965&lt;&gt;"",$G965&lt;&gt;No),AND($I965&lt;&gt;"",$I965&lt;&gt;No),AND($K965&lt;&gt;"",$K965&lt;&gt;No),AND($L965&lt;&gt;"",$L965&lt;&gt;Reasonably_accessible),AND($O965&lt;&gt;"",$O965&lt;&gt;No),AND($Q965&lt;&gt;"",$Q965&lt;&gt;No),AND($S965&lt;&gt;"",$S965&lt;&gt;No),AND($U965&lt;&gt;"",$U965&lt;&gt;No),AND($W965&lt;&gt;"",$W965&lt;&gt;No),AND($Y965&lt;&gt;"",$Y965&lt;&gt;No))</f>
        <v>0</v>
      </c>
    </row>
    <row r="965" spans="1:62" x14ac:dyDescent="0.35">
      <c r="A965" s="51"/>
      <c r="B965" s="28"/>
      <c r="C965" s="28" t="s">
        <v>4</v>
      </c>
      <c r="D965" s="28"/>
      <c r="E965" s="28" t="s">
        <v>4</v>
      </c>
      <c r="F965" s="28"/>
      <c r="G965" s="51" t="s">
        <v>4</v>
      </c>
      <c r="H965" s="28"/>
      <c r="I965" s="28" t="s">
        <v>4</v>
      </c>
      <c r="J965" s="28"/>
      <c r="K965" s="28" t="s">
        <v>4</v>
      </c>
      <c r="L965" s="28" t="s">
        <v>454</v>
      </c>
      <c r="M965" s="28"/>
      <c r="N965" s="28"/>
      <c r="O965" s="28" t="s">
        <v>4</v>
      </c>
      <c r="P965" s="51"/>
      <c r="Q965" s="28" t="s">
        <v>4</v>
      </c>
      <c r="R965" s="28"/>
      <c r="S965" s="28" t="s">
        <v>4</v>
      </c>
      <c r="T965" s="28"/>
      <c r="U965" s="28" t="s">
        <v>4</v>
      </c>
      <c r="V965" s="28"/>
      <c r="W965" s="28" t="s">
        <v>4</v>
      </c>
      <c r="X965" s="28"/>
      <c r="Y965" s="28" t="s">
        <v>4</v>
      </c>
      <c r="Z965" s="10" t="str">
        <f>IF(AND('Section 8'!$L$4=No,OR($BG965=FALSE,$BH965=FALSE)),Tab_NotReq,
IF(AND($A965="",$B965="",$D965="",$F965="",$H965="",$J965="",$P965="",$X965="",$AB965="",$AC965=""),"",
IF(COUNTIF($AB965:$BC965,Incomplete)&gt;=1,Incomplete_or_multiple_errors&amp;": "&amp;INDEX($AB$2:$BC$4,1,MATCH(Incomplete,$AB965:$BC965,0)),Complete)))</f>
        <v/>
      </c>
      <c r="AA965" s="27"/>
      <c r="AB965" s="10" t="str">
        <f t="shared" si="455"/>
        <v/>
      </c>
      <c r="AC965" s="10" t="str">
        <f>IF($AC$1=No,"",
IF(OR(BG965=FALSE,BH965=FALSE),"",
IF(AND(SUMPRODUCT(--(BI965:BI$1003=TRUE))=0,SUMPRODUCT(--(BJ965:BJ$1003=TRUE))=0),"",Incomplete)))</f>
        <v/>
      </c>
      <c r="AD965" s="10" t="str">
        <f t="shared" si="456"/>
        <v/>
      </c>
      <c r="AE965" s="10"/>
      <c r="AF965" s="10" t="str" cm="1">
        <f t="array" ref="AF965">IF(AF$1=No,"",IF(ISBLANK($A965)=TRUE,"",
IF(SUMPRODUCT(--('Section 11'!$C$4:$C$337=$A965))=0,Incomplete,Complete)))</f>
        <v/>
      </c>
      <c r="AG965" s="10" t="str">
        <f t="shared" si="457"/>
        <v/>
      </c>
      <c r="AH965" s="10" t="str">
        <f t="shared" si="458"/>
        <v/>
      </c>
      <c r="AI965" s="10" t="str">
        <f t="shared" si="459"/>
        <v/>
      </c>
      <c r="AJ965" s="10" t="str">
        <f t="shared" si="460"/>
        <v/>
      </c>
      <c r="AK965" s="10" t="str">
        <f t="shared" si="461"/>
        <v/>
      </c>
      <c r="AL965" s="10" t="str">
        <f t="shared" si="462"/>
        <v/>
      </c>
      <c r="AM965" s="10" t="str">
        <f t="shared" si="463"/>
        <v/>
      </c>
      <c r="AN965" s="10" t="str">
        <f t="shared" si="464"/>
        <v/>
      </c>
      <c r="AO965" s="10" t="str">
        <f t="shared" si="465"/>
        <v/>
      </c>
      <c r="AP965" s="10" t="str">
        <f t="shared" si="466"/>
        <v/>
      </c>
      <c r="AQ965" s="10" t="str">
        <f t="shared" si="467"/>
        <v/>
      </c>
      <c r="AR965" s="10" t="str">
        <f t="shared" si="468"/>
        <v/>
      </c>
      <c r="AS965" s="10" t="str">
        <f t="shared" si="469"/>
        <v/>
      </c>
      <c r="AT965" s="10" t="str">
        <f t="shared" si="470"/>
        <v/>
      </c>
      <c r="AU965" s="10" t="str">
        <f t="shared" si="471"/>
        <v/>
      </c>
      <c r="AV965" s="10" t="str">
        <f t="shared" si="472"/>
        <v/>
      </c>
      <c r="AW965" s="10" t="str">
        <f t="shared" si="473"/>
        <v/>
      </c>
      <c r="AX965" s="10" t="str">
        <f t="shared" si="474"/>
        <v/>
      </c>
      <c r="AY965" s="10" t="str">
        <f t="shared" si="475"/>
        <v/>
      </c>
      <c r="AZ965" s="10" t="str">
        <f t="shared" si="476"/>
        <v/>
      </c>
      <c r="BA965" s="10" t="str">
        <f t="shared" si="477"/>
        <v/>
      </c>
      <c r="BB965" s="10" t="str">
        <f t="shared" si="478"/>
        <v/>
      </c>
      <c r="BC965" s="10" t="str">
        <f t="shared" si="479"/>
        <v/>
      </c>
      <c r="BD965" s="10"/>
      <c r="BE965" s="10" t="str">
        <f t="shared" si="480"/>
        <v/>
      </c>
      <c r="BG965" s="10" t="b">
        <f t="shared" ref="BG965:BG1003" si="483">AND($A965="",$B965="",$F965="",$D965="",$H965="",$J965="",$M965="",$N965="",$P965="",$R965="",$T965="",$V965="",$X965="")</f>
        <v>1</v>
      </c>
      <c r="BH965" s="10" t="b">
        <f t="shared" si="481"/>
        <v>1</v>
      </c>
      <c r="BI965" s="10" t="b">
        <f t="shared" ref="BI965:BI1003" si="484">OR($A966&lt;&gt;"",$B966&lt;&gt;"",$D966&lt;&gt;"",$F966&lt;&gt;"",$H966&lt;&gt;"",$J966&lt;&gt;"",$M966&lt;&gt;"",$N966&lt;&gt;"",$P966&lt;&gt;"",$R966&lt;&gt;"",$T966&lt;&gt;"",$V966&lt;&gt;"",$X966&lt;&gt;"")</f>
        <v>0</v>
      </c>
      <c r="BJ965" s="10" t="b">
        <f t="shared" si="482"/>
        <v>0</v>
      </c>
    </row>
    <row r="966" spans="1:62" x14ac:dyDescent="0.35">
      <c r="A966" s="51"/>
      <c r="B966" s="28"/>
      <c r="C966" s="28" t="s">
        <v>4</v>
      </c>
      <c r="D966" s="28"/>
      <c r="E966" s="28" t="s">
        <v>4</v>
      </c>
      <c r="F966" s="28"/>
      <c r="G966" s="51" t="s">
        <v>4</v>
      </c>
      <c r="H966" s="28"/>
      <c r="I966" s="28" t="s">
        <v>4</v>
      </c>
      <c r="J966" s="28"/>
      <c r="K966" s="28" t="s">
        <v>4</v>
      </c>
      <c r="L966" s="28" t="s">
        <v>454</v>
      </c>
      <c r="M966" s="28"/>
      <c r="N966" s="28"/>
      <c r="O966" s="28" t="s">
        <v>4</v>
      </c>
      <c r="P966" s="51"/>
      <c r="Q966" s="28" t="s">
        <v>4</v>
      </c>
      <c r="R966" s="28"/>
      <c r="S966" s="28" t="s">
        <v>4</v>
      </c>
      <c r="T966" s="28"/>
      <c r="U966" s="28" t="s">
        <v>4</v>
      </c>
      <c r="V966" s="28"/>
      <c r="W966" s="28" t="s">
        <v>4</v>
      </c>
      <c r="X966" s="28"/>
      <c r="Y966" s="28" t="s">
        <v>4</v>
      </c>
      <c r="Z966" s="10" t="str">
        <f>IF(AND('Section 8'!$L$4=No,OR($BG966=FALSE,$BH966=FALSE)),Tab_NotReq,
IF(AND($A966="",$B966="",$D966="",$F966="",$H966="",$J966="",$P966="",$X966="",$AB966="",$AC966=""),"",
IF(COUNTIF($AB966:$BC966,Incomplete)&gt;=1,Incomplete_or_multiple_errors&amp;": "&amp;INDEX($AB$2:$BC$4,1,MATCH(Incomplete,$AB966:$BC966,0)),Complete)))</f>
        <v/>
      </c>
      <c r="AA966" s="27"/>
      <c r="AB966" s="10" t="str">
        <f t="shared" si="455"/>
        <v/>
      </c>
      <c r="AC966" s="10" t="str">
        <f>IF($AC$1=No,"",
IF(OR(BG966=FALSE,BH966=FALSE),"",
IF(AND(SUMPRODUCT(--(BI966:BI$1003=TRUE))=0,SUMPRODUCT(--(BJ966:BJ$1003=TRUE))=0),"",Incomplete)))</f>
        <v/>
      </c>
      <c r="AD966" s="10" t="str">
        <f t="shared" si="456"/>
        <v/>
      </c>
      <c r="AE966" s="10"/>
      <c r="AF966" s="10" t="str" cm="1">
        <f t="array" ref="AF966">IF(AF$1=No,"",IF(ISBLANK($A966)=TRUE,"",
IF(SUMPRODUCT(--('Section 11'!$C$4:$C$337=$A966))=0,Incomplete,Complete)))</f>
        <v/>
      </c>
      <c r="AG966" s="10" t="str">
        <f t="shared" si="457"/>
        <v/>
      </c>
      <c r="AH966" s="10" t="str">
        <f t="shared" si="458"/>
        <v/>
      </c>
      <c r="AI966" s="10" t="str">
        <f t="shared" si="459"/>
        <v/>
      </c>
      <c r="AJ966" s="10" t="str">
        <f t="shared" si="460"/>
        <v/>
      </c>
      <c r="AK966" s="10" t="str">
        <f t="shared" si="461"/>
        <v/>
      </c>
      <c r="AL966" s="10" t="str">
        <f t="shared" si="462"/>
        <v/>
      </c>
      <c r="AM966" s="10" t="str">
        <f t="shared" si="463"/>
        <v/>
      </c>
      <c r="AN966" s="10" t="str">
        <f t="shared" si="464"/>
        <v/>
      </c>
      <c r="AO966" s="10" t="str">
        <f t="shared" si="465"/>
        <v/>
      </c>
      <c r="AP966" s="10" t="str">
        <f t="shared" si="466"/>
        <v/>
      </c>
      <c r="AQ966" s="10" t="str">
        <f t="shared" si="467"/>
        <v/>
      </c>
      <c r="AR966" s="10" t="str">
        <f t="shared" si="468"/>
        <v/>
      </c>
      <c r="AS966" s="10" t="str">
        <f t="shared" si="469"/>
        <v/>
      </c>
      <c r="AT966" s="10" t="str">
        <f t="shared" si="470"/>
        <v/>
      </c>
      <c r="AU966" s="10" t="str">
        <f t="shared" si="471"/>
        <v/>
      </c>
      <c r="AV966" s="10" t="str">
        <f t="shared" si="472"/>
        <v/>
      </c>
      <c r="AW966" s="10" t="str">
        <f t="shared" si="473"/>
        <v/>
      </c>
      <c r="AX966" s="10" t="str">
        <f t="shared" si="474"/>
        <v/>
      </c>
      <c r="AY966" s="10" t="str">
        <f t="shared" si="475"/>
        <v/>
      </c>
      <c r="AZ966" s="10" t="str">
        <f t="shared" si="476"/>
        <v/>
      </c>
      <c r="BA966" s="10" t="str">
        <f t="shared" si="477"/>
        <v/>
      </c>
      <c r="BB966" s="10" t="str">
        <f t="shared" si="478"/>
        <v/>
      </c>
      <c r="BC966" s="10" t="str">
        <f t="shared" si="479"/>
        <v/>
      </c>
      <c r="BD966" s="10"/>
      <c r="BE966" s="10" t="str">
        <f t="shared" si="480"/>
        <v/>
      </c>
      <c r="BG966" s="10" t="b">
        <f t="shared" si="483"/>
        <v>1</v>
      </c>
      <c r="BH966" s="10" t="b">
        <f t="shared" si="481"/>
        <v>1</v>
      </c>
      <c r="BI966" s="10" t="b">
        <f t="shared" si="484"/>
        <v>0</v>
      </c>
      <c r="BJ966" s="10" t="b">
        <f t="shared" si="482"/>
        <v>0</v>
      </c>
    </row>
    <row r="967" spans="1:62" x14ac:dyDescent="0.35">
      <c r="A967" s="51"/>
      <c r="B967" s="28"/>
      <c r="C967" s="28" t="s">
        <v>4</v>
      </c>
      <c r="D967" s="28"/>
      <c r="E967" s="28" t="s">
        <v>4</v>
      </c>
      <c r="F967" s="28"/>
      <c r="G967" s="51" t="s">
        <v>4</v>
      </c>
      <c r="H967" s="28"/>
      <c r="I967" s="28" t="s">
        <v>4</v>
      </c>
      <c r="J967" s="28"/>
      <c r="K967" s="28" t="s">
        <v>4</v>
      </c>
      <c r="L967" s="28" t="s">
        <v>454</v>
      </c>
      <c r="M967" s="28"/>
      <c r="N967" s="28"/>
      <c r="O967" s="28" t="s">
        <v>4</v>
      </c>
      <c r="P967" s="51"/>
      <c r="Q967" s="28" t="s">
        <v>4</v>
      </c>
      <c r="R967" s="28"/>
      <c r="S967" s="28" t="s">
        <v>4</v>
      </c>
      <c r="T967" s="28"/>
      <c r="U967" s="28" t="s">
        <v>4</v>
      </c>
      <c r="V967" s="28"/>
      <c r="W967" s="28" t="s">
        <v>4</v>
      </c>
      <c r="X967" s="28"/>
      <c r="Y967" s="28" t="s">
        <v>4</v>
      </c>
      <c r="Z967" s="10" t="str">
        <f>IF(AND('Section 8'!$L$4=No,OR($BG967=FALSE,$BH967=FALSE)),Tab_NotReq,
IF(AND($A967="",$B967="",$D967="",$F967="",$H967="",$J967="",$P967="",$X967="",$AB967="",$AC967=""),"",
IF(COUNTIF($AB967:$BC967,Incomplete)&gt;=1,Incomplete_or_multiple_errors&amp;": "&amp;INDEX($AB$2:$BC$4,1,MATCH(Incomplete,$AB967:$BC967,0)),Complete)))</f>
        <v/>
      </c>
      <c r="AA967" s="27"/>
      <c r="AB967" s="10" t="str">
        <f t="shared" si="455"/>
        <v/>
      </c>
      <c r="AC967" s="10" t="str">
        <f>IF($AC$1=No,"",
IF(OR(BG967=FALSE,BH967=FALSE),"",
IF(AND(SUMPRODUCT(--(BI967:BI$1003=TRUE))=0,SUMPRODUCT(--(BJ967:BJ$1003=TRUE))=0),"",Incomplete)))</f>
        <v/>
      </c>
      <c r="AD967" s="10" t="str">
        <f t="shared" si="456"/>
        <v/>
      </c>
      <c r="AE967" s="10"/>
      <c r="AF967" s="10" t="str" cm="1">
        <f t="array" ref="AF967">IF(AF$1=No,"",IF(ISBLANK($A967)=TRUE,"",
IF(SUMPRODUCT(--('Section 11'!$C$4:$C$337=$A967))=0,Incomplete,Complete)))</f>
        <v/>
      </c>
      <c r="AG967" s="10" t="str">
        <f t="shared" si="457"/>
        <v/>
      </c>
      <c r="AH967" s="10" t="str">
        <f t="shared" si="458"/>
        <v/>
      </c>
      <c r="AI967" s="10" t="str">
        <f t="shared" si="459"/>
        <v/>
      </c>
      <c r="AJ967" s="10" t="str">
        <f t="shared" si="460"/>
        <v/>
      </c>
      <c r="AK967" s="10" t="str">
        <f t="shared" si="461"/>
        <v/>
      </c>
      <c r="AL967" s="10" t="str">
        <f t="shared" si="462"/>
        <v/>
      </c>
      <c r="AM967" s="10" t="str">
        <f t="shared" si="463"/>
        <v/>
      </c>
      <c r="AN967" s="10" t="str">
        <f t="shared" si="464"/>
        <v/>
      </c>
      <c r="AO967" s="10" t="str">
        <f t="shared" si="465"/>
        <v/>
      </c>
      <c r="AP967" s="10" t="str">
        <f t="shared" si="466"/>
        <v/>
      </c>
      <c r="AQ967" s="10" t="str">
        <f t="shared" si="467"/>
        <v/>
      </c>
      <c r="AR967" s="10" t="str">
        <f t="shared" si="468"/>
        <v/>
      </c>
      <c r="AS967" s="10" t="str">
        <f t="shared" si="469"/>
        <v/>
      </c>
      <c r="AT967" s="10" t="str">
        <f t="shared" si="470"/>
        <v/>
      </c>
      <c r="AU967" s="10" t="str">
        <f t="shared" si="471"/>
        <v/>
      </c>
      <c r="AV967" s="10" t="str">
        <f t="shared" si="472"/>
        <v/>
      </c>
      <c r="AW967" s="10" t="str">
        <f t="shared" si="473"/>
        <v/>
      </c>
      <c r="AX967" s="10" t="str">
        <f t="shared" si="474"/>
        <v/>
      </c>
      <c r="AY967" s="10" t="str">
        <f t="shared" si="475"/>
        <v/>
      </c>
      <c r="AZ967" s="10" t="str">
        <f t="shared" si="476"/>
        <v/>
      </c>
      <c r="BA967" s="10" t="str">
        <f t="shared" si="477"/>
        <v/>
      </c>
      <c r="BB967" s="10" t="str">
        <f t="shared" si="478"/>
        <v/>
      </c>
      <c r="BC967" s="10" t="str">
        <f t="shared" si="479"/>
        <v/>
      </c>
      <c r="BD967" s="10"/>
      <c r="BE967" s="10" t="str">
        <f t="shared" si="480"/>
        <v/>
      </c>
      <c r="BG967" s="10" t="b">
        <f t="shared" si="483"/>
        <v>1</v>
      </c>
      <c r="BH967" s="10" t="b">
        <f t="shared" si="481"/>
        <v>1</v>
      </c>
      <c r="BI967" s="10" t="b">
        <f t="shared" si="484"/>
        <v>0</v>
      </c>
      <c r="BJ967" s="10" t="b">
        <f t="shared" si="482"/>
        <v>0</v>
      </c>
    </row>
    <row r="968" spans="1:62" x14ac:dyDescent="0.35">
      <c r="A968" s="51"/>
      <c r="B968" s="28"/>
      <c r="C968" s="28" t="s">
        <v>4</v>
      </c>
      <c r="D968" s="28"/>
      <c r="E968" s="28" t="s">
        <v>4</v>
      </c>
      <c r="F968" s="28"/>
      <c r="G968" s="51" t="s">
        <v>4</v>
      </c>
      <c r="H968" s="28"/>
      <c r="I968" s="28" t="s">
        <v>4</v>
      </c>
      <c r="J968" s="28"/>
      <c r="K968" s="28" t="s">
        <v>4</v>
      </c>
      <c r="L968" s="28" t="s">
        <v>454</v>
      </c>
      <c r="M968" s="28"/>
      <c r="N968" s="28"/>
      <c r="O968" s="28" t="s">
        <v>4</v>
      </c>
      <c r="P968" s="51"/>
      <c r="Q968" s="28" t="s">
        <v>4</v>
      </c>
      <c r="R968" s="28"/>
      <c r="S968" s="28" t="s">
        <v>4</v>
      </c>
      <c r="T968" s="28"/>
      <c r="U968" s="28" t="s">
        <v>4</v>
      </c>
      <c r="V968" s="28"/>
      <c r="W968" s="28" t="s">
        <v>4</v>
      </c>
      <c r="X968" s="28"/>
      <c r="Y968" s="28" t="s">
        <v>4</v>
      </c>
      <c r="Z968" s="10" t="str">
        <f>IF(AND('Section 8'!$L$4=No,OR($BG968=FALSE,$BH968=FALSE)),Tab_NotReq,
IF(AND($A968="",$B968="",$D968="",$F968="",$H968="",$J968="",$P968="",$X968="",$AB968="",$AC968=""),"",
IF(COUNTIF($AB968:$BC968,Incomplete)&gt;=1,Incomplete_or_multiple_errors&amp;": "&amp;INDEX($AB$2:$BC$4,1,MATCH(Incomplete,$AB968:$BC968,0)),Complete)))</f>
        <v/>
      </c>
      <c r="AA968" s="27"/>
      <c r="AB968" s="10" t="str">
        <f t="shared" si="455"/>
        <v/>
      </c>
      <c r="AC968" s="10" t="str">
        <f>IF($AC$1=No,"",
IF(OR(BG968=FALSE,BH968=FALSE),"",
IF(AND(SUMPRODUCT(--(BI968:BI$1003=TRUE))=0,SUMPRODUCT(--(BJ968:BJ$1003=TRUE))=0),"",Incomplete)))</f>
        <v/>
      </c>
      <c r="AD968" s="10" t="str">
        <f t="shared" si="456"/>
        <v/>
      </c>
      <c r="AE968" s="10"/>
      <c r="AF968" s="10" t="str" cm="1">
        <f t="array" ref="AF968">IF(AF$1=No,"",IF(ISBLANK($A968)=TRUE,"",
IF(SUMPRODUCT(--('Section 11'!$C$4:$C$337=$A968))=0,Incomplete,Complete)))</f>
        <v/>
      </c>
      <c r="AG968" s="10" t="str">
        <f t="shared" si="457"/>
        <v/>
      </c>
      <c r="AH968" s="10" t="str">
        <f t="shared" si="458"/>
        <v/>
      </c>
      <c r="AI968" s="10" t="str">
        <f t="shared" si="459"/>
        <v/>
      </c>
      <c r="AJ968" s="10" t="str">
        <f t="shared" si="460"/>
        <v/>
      </c>
      <c r="AK968" s="10" t="str">
        <f t="shared" si="461"/>
        <v/>
      </c>
      <c r="AL968" s="10" t="str">
        <f t="shared" si="462"/>
        <v/>
      </c>
      <c r="AM968" s="10" t="str">
        <f t="shared" si="463"/>
        <v/>
      </c>
      <c r="AN968" s="10" t="str">
        <f t="shared" si="464"/>
        <v/>
      </c>
      <c r="AO968" s="10" t="str">
        <f t="shared" si="465"/>
        <v/>
      </c>
      <c r="AP968" s="10" t="str">
        <f t="shared" si="466"/>
        <v/>
      </c>
      <c r="AQ968" s="10" t="str">
        <f t="shared" si="467"/>
        <v/>
      </c>
      <c r="AR968" s="10" t="str">
        <f t="shared" si="468"/>
        <v/>
      </c>
      <c r="AS968" s="10" t="str">
        <f t="shared" si="469"/>
        <v/>
      </c>
      <c r="AT968" s="10" t="str">
        <f t="shared" si="470"/>
        <v/>
      </c>
      <c r="AU968" s="10" t="str">
        <f t="shared" si="471"/>
        <v/>
      </c>
      <c r="AV968" s="10" t="str">
        <f t="shared" si="472"/>
        <v/>
      </c>
      <c r="AW968" s="10" t="str">
        <f t="shared" si="473"/>
        <v/>
      </c>
      <c r="AX968" s="10" t="str">
        <f t="shared" si="474"/>
        <v/>
      </c>
      <c r="AY968" s="10" t="str">
        <f t="shared" si="475"/>
        <v/>
      </c>
      <c r="AZ968" s="10" t="str">
        <f t="shared" si="476"/>
        <v/>
      </c>
      <c r="BA968" s="10" t="str">
        <f t="shared" si="477"/>
        <v/>
      </c>
      <c r="BB968" s="10" t="str">
        <f t="shared" si="478"/>
        <v/>
      </c>
      <c r="BC968" s="10" t="str">
        <f t="shared" si="479"/>
        <v/>
      </c>
      <c r="BD968" s="10"/>
      <c r="BE968" s="10" t="str">
        <f t="shared" si="480"/>
        <v/>
      </c>
      <c r="BG968" s="10" t="b">
        <f t="shared" si="483"/>
        <v>1</v>
      </c>
      <c r="BH968" s="10" t="b">
        <f t="shared" si="481"/>
        <v>1</v>
      </c>
      <c r="BI968" s="10" t="b">
        <f t="shared" si="484"/>
        <v>0</v>
      </c>
      <c r="BJ968" s="10" t="b">
        <f t="shared" si="482"/>
        <v>0</v>
      </c>
    </row>
    <row r="969" spans="1:62" x14ac:dyDescent="0.35">
      <c r="A969" s="51"/>
      <c r="B969" s="28"/>
      <c r="C969" s="28" t="s">
        <v>4</v>
      </c>
      <c r="D969" s="28"/>
      <c r="E969" s="28" t="s">
        <v>4</v>
      </c>
      <c r="F969" s="28"/>
      <c r="G969" s="51" t="s">
        <v>4</v>
      </c>
      <c r="H969" s="28"/>
      <c r="I969" s="28" t="s">
        <v>4</v>
      </c>
      <c r="J969" s="28"/>
      <c r="K969" s="28" t="s">
        <v>4</v>
      </c>
      <c r="L969" s="28" t="s">
        <v>454</v>
      </c>
      <c r="M969" s="28"/>
      <c r="N969" s="28"/>
      <c r="O969" s="28" t="s">
        <v>4</v>
      </c>
      <c r="P969" s="51"/>
      <c r="Q969" s="28" t="s">
        <v>4</v>
      </c>
      <c r="R969" s="28"/>
      <c r="S969" s="28" t="s">
        <v>4</v>
      </c>
      <c r="T969" s="28"/>
      <c r="U969" s="28" t="s">
        <v>4</v>
      </c>
      <c r="V969" s="28"/>
      <c r="W969" s="28" t="s">
        <v>4</v>
      </c>
      <c r="X969" s="28"/>
      <c r="Y969" s="28" t="s">
        <v>4</v>
      </c>
      <c r="Z969" s="10" t="str">
        <f>IF(AND('Section 8'!$L$4=No,OR($BG969=FALSE,$BH969=FALSE)),Tab_NotReq,
IF(AND($A969="",$B969="",$D969="",$F969="",$H969="",$J969="",$P969="",$X969="",$AB969="",$AC969=""),"",
IF(COUNTIF($AB969:$BC969,Incomplete)&gt;=1,Incomplete_or_multiple_errors&amp;": "&amp;INDEX($AB$2:$BC$4,1,MATCH(Incomplete,$AB969:$BC969,0)),Complete)))</f>
        <v/>
      </c>
      <c r="AA969" s="27"/>
      <c r="AB969" s="10" t="str">
        <f t="shared" si="455"/>
        <v/>
      </c>
      <c r="AC969" s="10" t="str">
        <f>IF($AC$1=No,"",
IF(OR(BG969=FALSE,BH969=FALSE),"",
IF(AND(SUMPRODUCT(--(BI969:BI$1003=TRUE))=0,SUMPRODUCT(--(BJ969:BJ$1003=TRUE))=0),"",Incomplete)))</f>
        <v/>
      </c>
      <c r="AD969" s="10" t="str">
        <f t="shared" si="456"/>
        <v/>
      </c>
      <c r="AE969" s="10"/>
      <c r="AF969" s="10" t="str" cm="1">
        <f t="array" ref="AF969">IF(AF$1=No,"",IF(ISBLANK($A969)=TRUE,"",
IF(SUMPRODUCT(--('Section 11'!$C$4:$C$337=$A969))=0,Incomplete,Complete)))</f>
        <v/>
      </c>
      <c r="AG969" s="10" t="str">
        <f t="shared" si="457"/>
        <v/>
      </c>
      <c r="AH969" s="10" t="str">
        <f t="shared" si="458"/>
        <v/>
      </c>
      <c r="AI969" s="10" t="str">
        <f t="shared" si="459"/>
        <v/>
      </c>
      <c r="AJ969" s="10" t="str">
        <f t="shared" si="460"/>
        <v/>
      </c>
      <c r="AK969" s="10" t="str">
        <f t="shared" si="461"/>
        <v/>
      </c>
      <c r="AL969" s="10" t="str">
        <f t="shared" si="462"/>
        <v/>
      </c>
      <c r="AM969" s="10" t="str">
        <f t="shared" si="463"/>
        <v/>
      </c>
      <c r="AN969" s="10" t="str">
        <f t="shared" si="464"/>
        <v/>
      </c>
      <c r="AO969" s="10" t="str">
        <f t="shared" si="465"/>
        <v/>
      </c>
      <c r="AP969" s="10" t="str">
        <f t="shared" si="466"/>
        <v/>
      </c>
      <c r="AQ969" s="10" t="str">
        <f t="shared" si="467"/>
        <v/>
      </c>
      <c r="AR969" s="10" t="str">
        <f t="shared" si="468"/>
        <v/>
      </c>
      <c r="AS969" s="10" t="str">
        <f t="shared" si="469"/>
        <v/>
      </c>
      <c r="AT969" s="10" t="str">
        <f t="shared" si="470"/>
        <v/>
      </c>
      <c r="AU969" s="10" t="str">
        <f t="shared" si="471"/>
        <v/>
      </c>
      <c r="AV969" s="10" t="str">
        <f t="shared" si="472"/>
        <v/>
      </c>
      <c r="AW969" s="10" t="str">
        <f t="shared" si="473"/>
        <v/>
      </c>
      <c r="AX969" s="10" t="str">
        <f t="shared" si="474"/>
        <v/>
      </c>
      <c r="AY969" s="10" t="str">
        <f t="shared" si="475"/>
        <v/>
      </c>
      <c r="AZ969" s="10" t="str">
        <f t="shared" si="476"/>
        <v/>
      </c>
      <c r="BA969" s="10" t="str">
        <f t="shared" si="477"/>
        <v/>
      </c>
      <c r="BB969" s="10" t="str">
        <f t="shared" si="478"/>
        <v/>
      </c>
      <c r="BC969" s="10" t="str">
        <f t="shared" si="479"/>
        <v/>
      </c>
      <c r="BD969" s="10"/>
      <c r="BE969" s="10" t="str">
        <f t="shared" si="480"/>
        <v/>
      </c>
      <c r="BG969" s="10" t="b">
        <f t="shared" si="483"/>
        <v>1</v>
      </c>
      <c r="BH969" s="10" t="b">
        <f t="shared" si="481"/>
        <v>1</v>
      </c>
      <c r="BI969" s="10" t="b">
        <f t="shared" si="484"/>
        <v>0</v>
      </c>
      <c r="BJ969" s="10" t="b">
        <f t="shared" si="482"/>
        <v>0</v>
      </c>
    </row>
    <row r="970" spans="1:62" x14ac:dyDescent="0.35">
      <c r="A970" s="51"/>
      <c r="B970" s="28"/>
      <c r="C970" s="28" t="s">
        <v>4</v>
      </c>
      <c r="D970" s="28"/>
      <c r="E970" s="28" t="s">
        <v>4</v>
      </c>
      <c r="F970" s="28"/>
      <c r="G970" s="51" t="s">
        <v>4</v>
      </c>
      <c r="H970" s="28"/>
      <c r="I970" s="28" t="s">
        <v>4</v>
      </c>
      <c r="J970" s="28"/>
      <c r="K970" s="28" t="s">
        <v>4</v>
      </c>
      <c r="L970" s="28" t="s">
        <v>454</v>
      </c>
      <c r="M970" s="28"/>
      <c r="N970" s="28"/>
      <c r="O970" s="28" t="s">
        <v>4</v>
      </c>
      <c r="P970" s="51"/>
      <c r="Q970" s="28" t="s">
        <v>4</v>
      </c>
      <c r="R970" s="28"/>
      <c r="S970" s="28" t="s">
        <v>4</v>
      </c>
      <c r="T970" s="28"/>
      <c r="U970" s="28" t="s">
        <v>4</v>
      </c>
      <c r="V970" s="28"/>
      <c r="W970" s="28" t="s">
        <v>4</v>
      </c>
      <c r="X970" s="28"/>
      <c r="Y970" s="28" t="s">
        <v>4</v>
      </c>
      <c r="Z970" s="10" t="str">
        <f>IF(AND('Section 8'!$L$4=No,OR($BG970=FALSE,$BH970=FALSE)),Tab_NotReq,
IF(AND($A970="",$B970="",$D970="",$F970="",$H970="",$J970="",$P970="",$X970="",$AB970="",$AC970=""),"",
IF(COUNTIF($AB970:$BC970,Incomplete)&gt;=1,Incomplete_or_multiple_errors&amp;": "&amp;INDEX($AB$2:$BC$4,1,MATCH(Incomplete,$AB970:$BC970,0)),Complete)))</f>
        <v/>
      </c>
      <c r="AA970" s="27"/>
      <c r="AB970" s="10" t="str">
        <f t="shared" si="455"/>
        <v/>
      </c>
      <c r="AC970" s="10" t="str">
        <f>IF($AC$1=No,"",
IF(OR(BG970=FALSE,BH970=FALSE),"",
IF(AND(SUMPRODUCT(--(BI970:BI$1003=TRUE))=0,SUMPRODUCT(--(BJ970:BJ$1003=TRUE))=0),"",Incomplete)))</f>
        <v/>
      </c>
      <c r="AD970" s="10" t="str">
        <f t="shared" si="456"/>
        <v/>
      </c>
      <c r="AE970" s="10"/>
      <c r="AF970" s="10" t="str" cm="1">
        <f t="array" ref="AF970">IF(AF$1=No,"",IF(ISBLANK($A970)=TRUE,"",
IF(SUMPRODUCT(--('Section 11'!$C$4:$C$337=$A970))=0,Incomplete,Complete)))</f>
        <v/>
      </c>
      <c r="AG970" s="10" t="str">
        <f t="shared" si="457"/>
        <v/>
      </c>
      <c r="AH970" s="10" t="str">
        <f t="shared" si="458"/>
        <v/>
      </c>
      <c r="AI970" s="10" t="str">
        <f t="shared" si="459"/>
        <v/>
      </c>
      <c r="AJ970" s="10" t="str">
        <f t="shared" si="460"/>
        <v/>
      </c>
      <c r="AK970" s="10" t="str">
        <f t="shared" si="461"/>
        <v/>
      </c>
      <c r="AL970" s="10" t="str">
        <f t="shared" si="462"/>
        <v/>
      </c>
      <c r="AM970" s="10" t="str">
        <f t="shared" si="463"/>
        <v/>
      </c>
      <c r="AN970" s="10" t="str">
        <f t="shared" si="464"/>
        <v/>
      </c>
      <c r="AO970" s="10" t="str">
        <f t="shared" si="465"/>
        <v/>
      </c>
      <c r="AP970" s="10" t="str">
        <f t="shared" si="466"/>
        <v/>
      </c>
      <c r="AQ970" s="10" t="str">
        <f t="shared" si="467"/>
        <v/>
      </c>
      <c r="AR970" s="10" t="str">
        <f t="shared" si="468"/>
        <v/>
      </c>
      <c r="AS970" s="10" t="str">
        <f t="shared" si="469"/>
        <v/>
      </c>
      <c r="AT970" s="10" t="str">
        <f t="shared" si="470"/>
        <v/>
      </c>
      <c r="AU970" s="10" t="str">
        <f t="shared" si="471"/>
        <v/>
      </c>
      <c r="AV970" s="10" t="str">
        <f t="shared" si="472"/>
        <v/>
      </c>
      <c r="AW970" s="10" t="str">
        <f t="shared" si="473"/>
        <v/>
      </c>
      <c r="AX970" s="10" t="str">
        <f t="shared" si="474"/>
        <v/>
      </c>
      <c r="AY970" s="10" t="str">
        <f t="shared" si="475"/>
        <v/>
      </c>
      <c r="AZ970" s="10" t="str">
        <f t="shared" si="476"/>
        <v/>
      </c>
      <c r="BA970" s="10" t="str">
        <f t="shared" si="477"/>
        <v/>
      </c>
      <c r="BB970" s="10" t="str">
        <f t="shared" si="478"/>
        <v/>
      </c>
      <c r="BC970" s="10" t="str">
        <f t="shared" si="479"/>
        <v/>
      </c>
      <c r="BD970" s="10"/>
      <c r="BE970" s="10" t="str">
        <f t="shared" si="480"/>
        <v/>
      </c>
      <c r="BG970" s="10" t="b">
        <f t="shared" si="483"/>
        <v>1</v>
      </c>
      <c r="BH970" s="10" t="b">
        <f t="shared" si="481"/>
        <v>1</v>
      </c>
      <c r="BI970" s="10" t="b">
        <f t="shared" si="484"/>
        <v>0</v>
      </c>
      <c r="BJ970" s="10" t="b">
        <f t="shared" si="482"/>
        <v>0</v>
      </c>
    </row>
    <row r="971" spans="1:62" x14ac:dyDescent="0.35">
      <c r="A971" s="51"/>
      <c r="B971" s="28"/>
      <c r="C971" s="28" t="s">
        <v>4</v>
      </c>
      <c r="D971" s="28"/>
      <c r="E971" s="28" t="s">
        <v>4</v>
      </c>
      <c r="F971" s="28"/>
      <c r="G971" s="51" t="s">
        <v>4</v>
      </c>
      <c r="H971" s="28"/>
      <c r="I971" s="28" t="s">
        <v>4</v>
      </c>
      <c r="J971" s="28"/>
      <c r="K971" s="28" t="s">
        <v>4</v>
      </c>
      <c r="L971" s="28" t="s">
        <v>454</v>
      </c>
      <c r="M971" s="28"/>
      <c r="N971" s="28"/>
      <c r="O971" s="28" t="s">
        <v>4</v>
      </c>
      <c r="P971" s="51"/>
      <c r="Q971" s="28" t="s">
        <v>4</v>
      </c>
      <c r="R971" s="28"/>
      <c r="S971" s="28" t="s">
        <v>4</v>
      </c>
      <c r="T971" s="28"/>
      <c r="U971" s="28" t="s">
        <v>4</v>
      </c>
      <c r="V971" s="28"/>
      <c r="W971" s="28" t="s">
        <v>4</v>
      </c>
      <c r="X971" s="28"/>
      <c r="Y971" s="28" t="s">
        <v>4</v>
      </c>
      <c r="Z971" s="10" t="str">
        <f>IF(AND('Section 8'!$L$4=No,OR($BG971=FALSE,$BH971=FALSE)),Tab_NotReq,
IF(AND($A971="",$B971="",$D971="",$F971="",$H971="",$J971="",$P971="",$X971="",$AB971="",$AC971=""),"",
IF(COUNTIF($AB971:$BC971,Incomplete)&gt;=1,Incomplete_or_multiple_errors&amp;": "&amp;INDEX($AB$2:$BC$4,1,MATCH(Incomplete,$AB971:$BC971,0)),Complete)))</f>
        <v/>
      </c>
      <c r="AA971" s="27"/>
      <c r="AB971" s="10" t="str">
        <f t="shared" si="455"/>
        <v/>
      </c>
      <c r="AC971" s="10" t="str">
        <f>IF($AC$1=No,"",
IF(OR(BG971=FALSE,BH971=FALSE),"",
IF(AND(SUMPRODUCT(--(BI971:BI$1003=TRUE))=0,SUMPRODUCT(--(BJ971:BJ$1003=TRUE))=0),"",Incomplete)))</f>
        <v/>
      </c>
      <c r="AD971" s="10" t="str">
        <f t="shared" si="456"/>
        <v/>
      </c>
      <c r="AE971" s="10"/>
      <c r="AF971" s="10" t="str" cm="1">
        <f t="array" ref="AF971">IF(AF$1=No,"",IF(ISBLANK($A971)=TRUE,"",
IF(SUMPRODUCT(--('Section 11'!$C$4:$C$337=$A971))=0,Incomplete,Complete)))</f>
        <v/>
      </c>
      <c r="AG971" s="10" t="str">
        <f t="shared" si="457"/>
        <v/>
      </c>
      <c r="AH971" s="10" t="str">
        <f t="shared" si="458"/>
        <v/>
      </c>
      <c r="AI971" s="10" t="str">
        <f t="shared" si="459"/>
        <v/>
      </c>
      <c r="AJ971" s="10" t="str">
        <f t="shared" si="460"/>
        <v/>
      </c>
      <c r="AK971" s="10" t="str">
        <f t="shared" si="461"/>
        <v/>
      </c>
      <c r="AL971" s="10" t="str">
        <f t="shared" si="462"/>
        <v/>
      </c>
      <c r="AM971" s="10" t="str">
        <f t="shared" si="463"/>
        <v/>
      </c>
      <c r="AN971" s="10" t="str">
        <f t="shared" si="464"/>
        <v/>
      </c>
      <c r="AO971" s="10" t="str">
        <f t="shared" si="465"/>
        <v/>
      </c>
      <c r="AP971" s="10" t="str">
        <f t="shared" si="466"/>
        <v/>
      </c>
      <c r="AQ971" s="10" t="str">
        <f t="shared" si="467"/>
        <v/>
      </c>
      <c r="AR971" s="10" t="str">
        <f t="shared" si="468"/>
        <v/>
      </c>
      <c r="AS971" s="10" t="str">
        <f t="shared" si="469"/>
        <v/>
      </c>
      <c r="AT971" s="10" t="str">
        <f t="shared" si="470"/>
        <v/>
      </c>
      <c r="AU971" s="10" t="str">
        <f t="shared" si="471"/>
        <v/>
      </c>
      <c r="AV971" s="10" t="str">
        <f t="shared" si="472"/>
        <v/>
      </c>
      <c r="AW971" s="10" t="str">
        <f t="shared" si="473"/>
        <v/>
      </c>
      <c r="AX971" s="10" t="str">
        <f t="shared" si="474"/>
        <v/>
      </c>
      <c r="AY971" s="10" t="str">
        <f t="shared" si="475"/>
        <v/>
      </c>
      <c r="AZ971" s="10" t="str">
        <f t="shared" si="476"/>
        <v/>
      </c>
      <c r="BA971" s="10" t="str">
        <f t="shared" si="477"/>
        <v/>
      </c>
      <c r="BB971" s="10" t="str">
        <f t="shared" si="478"/>
        <v/>
      </c>
      <c r="BC971" s="10" t="str">
        <f t="shared" si="479"/>
        <v/>
      </c>
      <c r="BD971" s="10"/>
      <c r="BE971" s="10" t="str">
        <f t="shared" si="480"/>
        <v/>
      </c>
      <c r="BG971" s="10" t="b">
        <f t="shared" si="483"/>
        <v>1</v>
      </c>
      <c r="BH971" s="10" t="b">
        <f t="shared" si="481"/>
        <v>1</v>
      </c>
      <c r="BI971" s="10" t="b">
        <f t="shared" si="484"/>
        <v>0</v>
      </c>
      <c r="BJ971" s="10" t="b">
        <f t="shared" si="482"/>
        <v>0</v>
      </c>
    </row>
    <row r="972" spans="1:62" x14ac:dyDescent="0.35">
      <c r="A972" s="51"/>
      <c r="B972" s="28"/>
      <c r="C972" s="28" t="s">
        <v>4</v>
      </c>
      <c r="D972" s="28"/>
      <c r="E972" s="28" t="s">
        <v>4</v>
      </c>
      <c r="F972" s="28"/>
      <c r="G972" s="51" t="s">
        <v>4</v>
      </c>
      <c r="H972" s="28"/>
      <c r="I972" s="28" t="s">
        <v>4</v>
      </c>
      <c r="J972" s="28"/>
      <c r="K972" s="28" t="s">
        <v>4</v>
      </c>
      <c r="L972" s="28" t="s">
        <v>454</v>
      </c>
      <c r="M972" s="28"/>
      <c r="N972" s="28"/>
      <c r="O972" s="28" t="s">
        <v>4</v>
      </c>
      <c r="P972" s="51"/>
      <c r="Q972" s="28" t="s">
        <v>4</v>
      </c>
      <c r="R972" s="28"/>
      <c r="S972" s="28" t="s">
        <v>4</v>
      </c>
      <c r="T972" s="28"/>
      <c r="U972" s="28" t="s">
        <v>4</v>
      </c>
      <c r="V972" s="28"/>
      <c r="W972" s="28" t="s">
        <v>4</v>
      </c>
      <c r="X972" s="28"/>
      <c r="Y972" s="28" t="s">
        <v>4</v>
      </c>
      <c r="Z972" s="10" t="str">
        <f>IF(AND('Section 8'!$L$4=No,OR($BG972=FALSE,$BH972=FALSE)),Tab_NotReq,
IF(AND($A972="",$B972="",$D972="",$F972="",$H972="",$J972="",$P972="",$X972="",$AB972="",$AC972=""),"",
IF(COUNTIF($AB972:$BC972,Incomplete)&gt;=1,Incomplete_or_multiple_errors&amp;": "&amp;INDEX($AB$2:$BC$4,1,MATCH(Incomplete,$AB972:$BC972,0)),Complete)))</f>
        <v/>
      </c>
      <c r="AA972" s="27"/>
      <c r="AB972" s="10" t="str">
        <f t="shared" si="455"/>
        <v/>
      </c>
      <c r="AC972" s="10" t="str">
        <f>IF($AC$1=No,"",
IF(OR(BG972=FALSE,BH972=FALSE),"",
IF(AND(SUMPRODUCT(--(BI972:BI$1003=TRUE))=0,SUMPRODUCT(--(BJ972:BJ$1003=TRUE))=0),"",Incomplete)))</f>
        <v/>
      </c>
      <c r="AD972" s="10" t="str">
        <f t="shared" si="456"/>
        <v/>
      </c>
      <c r="AE972" s="10"/>
      <c r="AF972" s="10" t="str" cm="1">
        <f t="array" ref="AF972">IF(AF$1=No,"",IF(ISBLANK($A972)=TRUE,"",
IF(SUMPRODUCT(--('Section 11'!$C$4:$C$337=$A972))=0,Incomplete,Complete)))</f>
        <v/>
      </c>
      <c r="AG972" s="10" t="str">
        <f t="shared" si="457"/>
        <v/>
      </c>
      <c r="AH972" s="10" t="str">
        <f t="shared" si="458"/>
        <v/>
      </c>
      <c r="AI972" s="10" t="str">
        <f t="shared" si="459"/>
        <v/>
      </c>
      <c r="AJ972" s="10" t="str">
        <f t="shared" si="460"/>
        <v/>
      </c>
      <c r="AK972" s="10" t="str">
        <f t="shared" si="461"/>
        <v/>
      </c>
      <c r="AL972" s="10" t="str">
        <f t="shared" si="462"/>
        <v/>
      </c>
      <c r="AM972" s="10" t="str">
        <f t="shared" si="463"/>
        <v/>
      </c>
      <c r="AN972" s="10" t="str">
        <f t="shared" si="464"/>
        <v/>
      </c>
      <c r="AO972" s="10" t="str">
        <f t="shared" si="465"/>
        <v/>
      </c>
      <c r="AP972" s="10" t="str">
        <f t="shared" si="466"/>
        <v/>
      </c>
      <c r="AQ972" s="10" t="str">
        <f t="shared" si="467"/>
        <v/>
      </c>
      <c r="AR972" s="10" t="str">
        <f t="shared" si="468"/>
        <v/>
      </c>
      <c r="AS972" s="10" t="str">
        <f t="shared" si="469"/>
        <v/>
      </c>
      <c r="AT972" s="10" t="str">
        <f t="shared" si="470"/>
        <v/>
      </c>
      <c r="AU972" s="10" t="str">
        <f t="shared" si="471"/>
        <v/>
      </c>
      <c r="AV972" s="10" t="str">
        <f t="shared" si="472"/>
        <v/>
      </c>
      <c r="AW972" s="10" t="str">
        <f t="shared" si="473"/>
        <v/>
      </c>
      <c r="AX972" s="10" t="str">
        <f t="shared" si="474"/>
        <v/>
      </c>
      <c r="AY972" s="10" t="str">
        <f t="shared" si="475"/>
        <v/>
      </c>
      <c r="AZ972" s="10" t="str">
        <f t="shared" si="476"/>
        <v/>
      </c>
      <c r="BA972" s="10" t="str">
        <f t="shared" si="477"/>
        <v/>
      </c>
      <c r="BB972" s="10" t="str">
        <f t="shared" si="478"/>
        <v/>
      </c>
      <c r="BC972" s="10" t="str">
        <f t="shared" si="479"/>
        <v/>
      </c>
      <c r="BD972" s="10"/>
      <c r="BE972" s="10" t="str">
        <f t="shared" si="480"/>
        <v/>
      </c>
      <c r="BG972" s="10" t="b">
        <f t="shared" si="483"/>
        <v>1</v>
      </c>
      <c r="BH972" s="10" t="b">
        <f t="shared" si="481"/>
        <v>1</v>
      </c>
      <c r="BI972" s="10" t="b">
        <f t="shared" si="484"/>
        <v>0</v>
      </c>
      <c r="BJ972" s="10" t="b">
        <f t="shared" si="482"/>
        <v>0</v>
      </c>
    </row>
    <row r="973" spans="1:62" x14ac:dyDescent="0.35">
      <c r="A973" s="51"/>
      <c r="B973" s="28"/>
      <c r="C973" s="28" t="s">
        <v>4</v>
      </c>
      <c r="D973" s="28"/>
      <c r="E973" s="28" t="s">
        <v>4</v>
      </c>
      <c r="F973" s="28"/>
      <c r="G973" s="51" t="s">
        <v>4</v>
      </c>
      <c r="H973" s="28"/>
      <c r="I973" s="28" t="s">
        <v>4</v>
      </c>
      <c r="J973" s="28"/>
      <c r="K973" s="28" t="s">
        <v>4</v>
      </c>
      <c r="L973" s="28" t="s">
        <v>454</v>
      </c>
      <c r="M973" s="28"/>
      <c r="N973" s="28"/>
      <c r="O973" s="28" t="s">
        <v>4</v>
      </c>
      <c r="P973" s="51"/>
      <c r="Q973" s="28" t="s">
        <v>4</v>
      </c>
      <c r="R973" s="28"/>
      <c r="S973" s="28" t="s">
        <v>4</v>
      </c>
      <c r="T973" s="28"/>
      <c r="U973" s="28" t="s">
        <v>4</v>
      </c>
      <c r="V973" s="28"/>
      <c r="W973" s="28" t="s">
        <v>4</v>
      </c>
      <c r="X973" s="28"/>
      <c r="Y973" s="28" t="s">
        <v>4</v>
      </c>
      <c r="Z973" s="10" t="str">
        <f>IF(AND('Section 8'!$L$4=No,OR($BG973=FALSE,$BH973=FALSE)),Tab_NotReq,
IF(AND($A973="",$B973="",$D973="",$F973="",$H973="",$J973="",$P973="",$X973="",$AB973="",$AC973=""),"",
IF(COUNTIF($AB973:$BC973,Incomplete)&gt;=1,Incomplete_or_multiple_errors&amp;": "&amp;INDEX($AB$2:$BC$4,1,MATCH(Incomplete,$AB973:$BC973,0)),Complete)))</f>
        <v/>
      </c>
      <c r="AA973" s="27"/>
      <c r="AB973" s="10" t="str">
        <f t="shared" si="455"/>
        <v/>
      </c>
      <c r="AC973" s="10" t="str">
        <f>IF($AC$1=No,"",
IF(OR(BG973=FALSE,BH973=FALSE),"",
IF(AND(SUMPRODUCT(--(BI973:BI$1003=TRUE))=0,SUMPRODUCT(--(BJ973:BJ$1003=TRUE))=0),"",Incomplete)))</f>
        <v/>
      </c>
      <c r="AD973" s="10" t="str">
        <f t="shared" si="456"/>
        <v/>
      </c>
      <c r="AE973" s="10"/>
      <c r="AF973" s="10" t="str" cm="1">
        <f t="array" ref="AF973">IF(AF$1=No,"",IF(ISBLANK($A973)=TRUE,"",
IF(SUMPRODUCT(--('Section 11'!$C$4:$C$337=$A973))=0,Incomplete,Complete)))</f>
        <v/>
      </c>
      <c r="AG973" s="10" t="str">
        <f t="shared" si="457"/>
        <v/>
      </c>
      <c r="AH973" s="10" t="str">
        <f t="shared" si="458"/>
        <v/>
      </c>
      <c r="AI973" s="10" t="str">
        <f t="shared" si="459"/>
        <v/>
      </c>
      <c r="AJ973" s="10" t="str">
        <f t="shared" si="460"/>
        <v/>
      </c>
      <c r="AK973" s="10" t="str">
        <f t="shared" si="461"/>
        <v/>
      </c>
      <c r="AL973" s="10" t="str">
        <f t="shared" si="462"/>
        <v/>
      </c>
      <c r="AM973" s="10" t="str">
        <f t="shared" si="463"/>
        <v/>
      </c>
      <c r="AN973" s="10" t="str">
        <f t="shared" si="464"/>
        <v/>
      </c>
      <c r="AO973" s="10" t="str">
        <f t="shared" si="465"/>
        <v/>
      </c>
      <c r="AP973" s="10" t="str">
        <f t="shared" si="466"/>
        <v/>
      </c>
      <c r="AQ973" s="10" t="str">
        <f t="shared" si="467"/>
        <v/>
      </c>
      <c r="AR973" s="10" t="str">
        <f t="shared" si="468"/>
        <v/>
      </c>
      <c r="AS973" s="10" t="str">
        <f t="shared" si="469"/>
        <v/>
      </c>
      <c r="AT973" s="10" t="str">
        <f t="shared" si="470"/>
        <v/>
      </c>
      <c r="AU973" s="10" t="str">
        <f t="shared" si="471"/>
        <v/>
      </c>
      <c r="AV973" s="10" t="str">
        <f t="shared" si="472"/>
        <v/>
      </c>
      <c r="AW973" s="10" t="str">
        <f t="shared" si="473"/>
        <v/>
      </c>
      <c r="AX973" s="10" t="str">
        <f t="shared" si="474"/>
        <v/>
      </c>
      <c r="AY973" s="10" t="str">
        <f t="shared" si="475"/>
        <v/>
      </c>
      <c r="AZ973" s="10" t="str">
        <f t="shared" si="476"/>
        <v/>
      </c>
      <c r="BA973" s="10" t="str">
        <f t="shared" si="477"/>
        <v/>
      </c>
      <c r="BB973" s="10" t="str">
        <f t="shared" si="478"/>
        <v/>
      </c>
      <c r="BC973" s="10" t="str">
        <f t="shared" si="479"/>
        <v/>
      </c>
      <c r="BD973" s="10"/>
      <c r="BE973" s="10" t="str">
        <f t="shared" si="480"/>
        <v/>
      </c>
      <c r="BG973" s="10" t="b">
        <f t="shared" si="483"/>
        <v>1</v>
      </c>
      <c r="BH973" s="10" t="b">
        <f t="shared" si="481"/>
        <v>1</v>
      </c>
      <c r="BI973" s="10" t="b">
        <f t="shared" si="484"/>
        <v>0</v>
      </c>
      <c r="BJ973" s="10" t="b">
        <f t="shared" si="482"/>
        <v>0</v>
      </c>
    </row>
    <row r="974" spans="1:62" x14ac:dyDescent="0.35">
      <c r="A974" s="51"/>
      <c r="B974" s="28"/>
      <c r="C974" s="28" t="s">
        <v>4</v>
      </c>
      <c r="D974" s="28"/>
      <c r="E974" s="28" t="s">
        <v>4</v>
      </c>
      <c r="F974" s="28"/>
      <c r="G974" s="51" t="s">
        <v>4</v>
      </c>
      <c r="H974" s="28"/>
      <c r="I974" s="28" t="s">
        <v>4</v>
      </c>
      <c r="J974" s="28"/>
      <c r="K974" s="28" t="s">
        <v>4</v>
      </c>
      <c r="L974" s="28" t="s">
        <v>454</v>
      </c>
      <c r="M974" s="28"/>
      <c r="N974" s="28"/>
      <c r="O974" s="28" t="s">
        <v>4</v>
      </c>
      <c r="P974" s="51"/>
      <c r="Q974" s="28" t="s">
        <v>4</v>
      </c>
      <c r="R974" s="28"/>
      <c r="S974" s="28" t="s">
        <v>4</v>
      </c>
      <c r="T974" s="28"/>
      <c r="U974" s="28" t="s">
        <v>4</v>
      </c>
      <c r="V974" s="28"/>
      <c r="W974" s="28" t="s">
        <v>4</v>
      </c>
      <c r="X974" s="28"/>
      <c r="Y974" s="28" t="s">
        <v>4</v>
      </c>
      <c r="Z974" s="10" t="str">
        <f>IF(AND('Section 8'!$L$4=No,OR($BG974=FALSE,$BH974=FALSE)),Tab_NotReq,
IF(AND($A974="",$B974="",$D974="",$F974="",$H974="",$J974="",$P974="",$X974="",$AB974="",$AC974=""),"",
IF(COUNTIF($AB974:$BC974,Incomplete)&gt;=1,Incomplete_or_multiple_errors&amp;": "&amp;INDEX($AB$2:$BC$4,1,MATCH(Incomplete,$AB974:$BC974,0)),Complete)))</f>
        <v/>
      </c>
      <c r="AA974" s="27"/>
      <c r="AB974" s="10" t="str">
        <f t="shared" si="455"/>
        <v/>
      </c>
      <c r="AC974" s="10" t="str">
        <f>IF($AC$1=No,"",
IF(OR(BG974=FALSE,BH974=FALSE),"",
IF(AND(SUMPRODUCT(--(BI974:BI$1003=TRUE))=0,SUMPRODUCT(--(BJ974:BJ$1003=TRUE))=0),"",Incomplete)))</f>
        <v/>
      </c>
      <c r="AD974" s="10" t="str">
        <f t="shared" si="456"/>
        <v/>
      </c>
      <c r="AE974" s="10"/>
      <c r="AF974" s="10" t="str" cm="1">
        <f t="array" ref="AF974">IF(AF$1=No,"",IF(ISBLANK($A974)=TRUE,"",
IF(SUMPRODUCT(--('Section 11'!$C$4:$C$337=$A974))=0,Incomplete,Complete)))</f>
        <v/>
      </c>
      <c r="AG974" s="10" t="str">
        <f t="shared" si="457"/>
        <v/>
      </c>
      <c r="AH974" s="10" t="str">
        <f t="shared" si="458"/>
        <v/>
      </c>
      <c r="AI974" s="10" t="str">
        <f t="shared" si="459"/>
        <v/>
      </c>
      <c r="AJ974" s="10" t="str">
        <f t="shared" si="460"/>
        <v/>
      </c>
      <c r="AK974" s="10" t="str">
        <f t="shared" si="461"/>
        <v/>
      </c>
      <c r="AL974" s="10" t="str">
        <f t="shared" si="462"/>
        <v/>
      </c>
      <c r="AM974" s="10" t="str">
        <f t="shared" si="463"/>
        <v/>
      </c>
      <c r="AN974" s="10" t="str">
        <f t="shared" si="464"/>
        <v/>
      </c>
      <c r="AO974" s="10" t="str">
        <f t="shared" si="465"/>
        <v/>
      </c>
      <c r="AP974" s="10" t="str">
        <f t="shared" si="466"/>
        <v/>
      </c>
      <c r="AQ974" s="10" t="str">
        <f t="shared" si="467"/>
        <v/>
      </c>
      <c r="AR974" s="10" t="str">
        <f t="shared" si="468"/>
        <v/>
      </c>
      <c r="AS974" s="10" t="str">
        <f t="shared" si="469"/>
        <v/>
      </c>
      <c r="AT974" s="10" t="str">
        <f t="shared" si="470"/>
        <v/>
      </c>
      <c r="AU974" s="10" t="str">
        <f t="shared" si="471"/>
        <v/>
      </c>
      <c r="AV974" s="10" t="str">
        <f t="shared" si="472"/>
        <v/>
      </c>
      <c r="AW974" s="10" t="str">
        <f t="shared" si="473"/>
        <v/>
      </c>
      <c r="AX974" s="10" t="str">
        <f t="shared" si="474"/>
        <v/>
      </c>
      <c r="AY974" s="10" t="str">
        <f t="shared" si="475"/>
        <v/>
      </c>
      <c r="AZ974" s="10" t="str">
        <f t="shared" si="476"/>
        <v/>
      </c>
      <c r="BA974" s="10" t="str">
        <f t="shared" si="477"/>
        <v/>
      </c>
      <c r="BB974" s="10" t="str">
        <f t="shared" si="478"/>
        <v/>
      </c>
      <c r="BC974" s="10" t="str">
        <f t="shared" si="479"/>
        <v/>
      </c>
      <c r="BD974" s="10"/>
      <c r="BE974" s="10" t="str">
        <f t="shared" si="480"/>
        <v/>
      </c>
      <c r="BG974" s="10" t="b">
        <f t="shared" si="483"/>
        <v>1</v>
      </c>
      <c r="BH974" s="10" t="b">
        <f t="shared" si="481"/>
        <v>1</v>
      </c>
      <c r="BI974" s="10" t="b">
        <f t="shared" si="484"/>
        <v>0</v>
      </c>
      <c r="BJ974" s="10" t="b">
        <f t="shared" si="482"/>
        <v>0</v>
      </c>
    </row>
    <row r="975" spans="1:62" x14ac:dyDescent="0.35">
      <c r="A975" s="51"/>
      <c r="B975" s="28"/>
      <c r="C975" s="28" t="s">
        <v>4</v>
      </c>
      <c r="D975" s="28"/>
      <c r="E975" s="28" t="s">
        <v>4</v>
      </c>
      <c r="F975" s="28"/>
      <c r="G975" s="51" t="s">
        <v>4</v>
      </c>
      <c r="H975" s="28"/>
      <c r="I975" s="28" t="s">
        <v>4</v>
      </c>
      <c r="J975" s="28"/>
      <c r="K975" s="28" t="s">
        <v>4</v>
      </c>
      <c r="L975" s="28" t="s">
        <v>454</v>
      </c>
      <c r="M975" s="28"/>
      <c r="N975" s="28"/>
      <c r="O975" s="28" t="s">
        <v>4</v>
      </c>
      <c r="P975" s="51"/>
      <c r="Q975" s="28" t="s">
        <v>4</v>
      </c>
      <c r="R975" s="28"/>
      <c r="S975" s="28" t="s">
        <v>4</v>
      </c>
      <c r="T975" s="28"/>
      <c r="U975" s="28" t="s">
        <v>4</v>
      </c>
      <c r="V975" s="28"/>
      <c r="W975" s="28" t="s">
        <v>4</v>
      </c>
      <c r="X975" s="28"/>
      <c r="Y975" s="28" t="s">
        <v>4</v>
      </c>
      <c r="Z975" s="10" t="str">
        <f>IF(AND('Section 8'!$L$4=No,OR($BG975=FALSE,$BH975=FALSE)),Tab_NotReq,
IF(AND($A975="",$B975="",$D975="",$F975="",$H975="",$J975="",$P975="",$X975="",$AB975="",$AC975=""),"",
IF(COUNTIF($AB975:$BC975,Incomplete)&gt;=1,Incomplete_or_multiple_errors&amp;": "&amp;INDEX($AB$2:$BC$4,1,MATCH(Incomplete,$AB975:$BC975,0)),Complete)))</f>
        <v/>
      </c>
      <c r="AA975" s="27"/>
      <c r="AB975" s="10" t="str">
        <f t="shared" si="455"/>
        <v/>
      </c>
      <c r="AC975" s="10" t="str">
        <f>IF($AC$1=No,"",
IF(OR(BG975=FALSE,BH975=FALSE),"",
IF(AND(SUMPRODUCT(--(BI975:BI$1003=TRUE))=0,SUMPRODUCT(--(BJ975:BJ$1003=TRUE))=0),"",Incomplete)))</f>
        <v/>
      </c>
      <c r="AD975" s="10" t="str">
        <f t="shared" si="456"/>
        <v/>
      </c>
      <c r="AE975" s="10"/>
      <c r="AF975" s="10" t="str" cm="1">
        <f t="array" ref="AF975">IF(AF$1=No,"",IF(ISBLANK($A975)=TRUE,"",
IF(SUMPRODUCT(--('Section 11'!$C$4:$C$337=$A975))=0,Incomplete,Complete)))</f>
        <v/>
      </c>
      <c r="AG975" s="10" t="str">
        <f t="shared" si="457"/>
        <v/>
      </c>
      <c r="AH975" s="10" t="str">
        <f t="shared" si="458"/>
        <v/>
      </c>
      <c r="AI975" s="10" t="str">
        <f t="shared" si="459"/>
        <v/>
      </c>
      <c r="AJ975" s="10" t="str">
        <f t="shared" si="460"/>
        <v/>
      </c>
      <c r="AK975" s="10" t="str">
        <f t="shared" si="461"/>
        <v/>
      </c>
      <c r="AL975" s="10" t="str">
        <f t="shared" si="462"/>
        <v/>
      </c>
      <c r="AM975" s="10" t="str">
        <f t="shared" si="463"/>
        <v/>
      </c>
      <c r="AN975" s="10" t="str">
        <f t="shared" si="464"/>
        <v/>
      </c>
      <c r="AO975" s="10" t="str">
        <f t="shared" si="465"/>
        <v/>
      </c>
      <c r="AP975" s="10" t="str">
        <f t="shared" si="466"/>
        <v/>
      </c>
      <c r="AQ975" s="10" t="str">
        <f t="shared" si="467"/>
        <v/>
      </c>
      <c r="AR975" s="10" t="str">
        <f t="shared" si="468"/>
        <v/>
      </c>
      <c r="AS975" s="10" t="str">
        <f t="shared" si="469"/>
        <v/>
      </c>
      <c r="AT975" s="10" t="str">
        <f t="shared" si="470"/>
        <v/>
      </c>
      <c r="AU975" s="10" t="str">
        <f t="shared" si="471"/>
        <v/>
      </c>
      <c r="AV975" s="10" t="str">
        <f t="shared" si="472"/>
        <v/>
      </c>
      <c r="AW975" s="10" t="str">
        <f t="shared" si="473"/>
        <v/>
      </c>
      <c r="AX975" s="10" t="str">
        <f t="shared" si="474"/>
        <v/>
      </c>
      <c r="AY975" s="10" t="str">
        <f t="shared" si="475"/>
        <v/>
      </c>
      <c r="AZ975" s="10" t="str">
        <f t="shared" si="476"/>
        <v/>
      </c>
      <c r="BA975" s="10" t="str">
        <f t="shared" si="477"/>
        <v/>
      </c>
      <c r="BB975" s="10" t="str">
        <f t="shared" si="478"/>
        <v/>
      </c>
      <c r="BC975" s="10" t="str">
        <f t="shared" si="479"/>
        <v/>
      </c>
      <c r="BD975" s="10"/>
      <c r="BE975" s="10" t="str">
        <f t="shared" si="480"/>
        <v/>
      </c>
      <c r="BG975" s="10" t="b">
        <f t="shared" si="483"/>
        <v>1</v>
      </c>
      <c r="BH975" s="10" t="b">
        <f t="shared" si="481"/>
        <v>1</v>
      </c>
      <c r="BI975" s="10" t="b">
        <f t="shared" si="484"/>
        <v>0</v>
      </c>
      <c r="BJ975" s="10" t="b">
        <f t="shared" si="482"/>
        <v>0</v>
      </c>
    </row>
    <row r="976" spans="1:62" x14ac:dyDescent="0.35">
      <c r="A976" s="51"/>
      <c r="B976" s="28"/>
      <c r="C976" s="28" t="s">
        <v>4</v>
      </c>
      <c r="D976" s="28"/>
      <c r="E976" s="28" t="s">
        <v>4</v>
      </c>
      <c r="F976" s="28"/>
      <c r="G976" s="51" t="s">
        <v>4</v>
      </c>
      <c r="H976" s="28"/>
      <c r="I976" s="28" t="s">
        <v>4</v>
      </c>
      <c r="J976" s="28"/>
      <c r="K976" s="28" t="s">
        <v>4</v>
      </c>
      <c r="L976" s="28" t="s">
        <v>454</v>
      </c>
      <c r="M976" s="28"/>
      <c r="N976" s="28"/>
      <c r="O976" s="28" t="s">
        <v>4</v>
      </c>
      <c r="P976" s="51"/>
      <c r="Q976" s="28" t="s">
        <v>4</v>
      </c>
      <c r="R976" s="28"/>
      <c r="S976" s="28" t="s">
        <v>4</v>
      </c>
      <c r="T976" s="28"/>
      <c r="U976" s="28" t="s">
        <v>4</v>
      </c>
      <c r="V976" s="28"/>
      <c r="W976" s="28" t="s">
        <v>4</v>
      </c>
      <c r="X976" s="28"/>
      <c r="Y976" s="28" t="s">
        <v>4</v>
      </c>
      <c r="Z976" s="10" t="str">
        <f>IF(AND('Section 8'!$L$4=No,OR($BG976=FALSE,$BH976=FALSE)),Tab_NotReq,
IF(AND($A976="",$B976="",$D976="",$F976="",$H976="",$J976="",$P976="",$X976="",$AB976="",$AC976=""),"",
IF(COUNTIF($AB976:$BC976,Incomplete)&gt;=1,Incomplete_or_multiple_errors&amp;": "&amp;INDEX($AB$2:$BC$4,1,MATCH(Incomplete,$AB976:$BC976,0)),Complete)))</f>
        <v/>
      </c>
      <c r="AA976" s="27"/>
      <c r="AB976" s="10" t="str">
        <f t="shared" si="455"/>
        <v/>
      </c>
      <c r="AC976" s="10" t="str">
        <f>IF($AC$1=No,"",
IF(OR(BG976=FALSE,BH976=FALSE),"",
IF(AND(SUMPRODUCT(--(BI976:BI$1003=TRUE))=0,SUMPRODUCT(--(BJ976:BJ$1003=TRUE))=0),"",Incomplete)))</f>
        <v/>
      </c>
      <c r="AD976" s="10" t="str">
        <f t="shared" si="456"/>
        <v/>
      </c>
      <c r="AE976" s="10"/>
      <c r="AF976" s="10" t="str" cm="1">
        <f t="array" ref="AF976">IF(AF$1=No,"",IF(ISBLANK($A976)=TRUE,"",
IF(SUMPRODUCT(--('Section 11'!$C$4:$C$337=$A976))=0,Incomplete,Complete)))</f>
        <v/>
      </c>
      <c r="AG976" s="10" t="str">
        <f t="shared" si="457"/>
        <v/>
      </c>
      <c r="AH976" s="10" t="str">
        <f t="shared" si="458"/>
        <v/>
      </c>
      <c r="AI976" s="10" t="str">
        <f t="shared" si="459"/>
        <v/>
      </c>
      <c r="AJ976" s="10" t="str">
        <f t="shared" si="460"/>
        <v/>
      </c>
      <c r="AK976" s="10" t="str">
        <f t="shared" si="461"/>
        <v/>
      </c>
      <c r="AL976" s="10" t="str">
        <f t="shared" si="462"/>
        <v/>
      </c>
      <c r="AM976" s="10" t="str">
        <f t="shared" si="463"/>
        <v/>
      </c>
      <c r="AN976" s="10" t="str">
        <f t="shared" si="464"/>
        <v/>
      </c>
      <c r="AO976" s="10" t="str">
        <f t="shared" si="465"/>
        <v/>
      </c>
      <c r="AP976" s="10" t="str">
        <f t="shared" si="466"/>
        <v/>
      </c>
      <c r="AQ976" s="10" t="str">
        <f t="shared" si="467"/>
        <v/>
      </c>
      <c r="AR976" s="10" t="str">
        <f t="shared" si="468"/>
        <v/>
      </c>
      <c r="AS976" s="10" t="str">
        <f t="shared" si="469"/>
        <v/>
      </c>
      <c r="AT976" s="10" t="str">
        <f t="shared" si="470"/>
        <v/>
      </c>
      <c r="AU976" s="10" t="str">
        <f t="shared" si="471"/>
        <v/>
      </c>
      <c r="AV976" s="10" t="str">
        <f t="shared" si="472"/>
        <v/>
      </c>
      <c r="AW976" s="10" t="str">
        <f t="shared" si="473"/>
        <v/>
      </c>
      <c r="AX976" s="10" t="str">
        <f t="shared" si="474"/>
        <v/>
      </c>
      <c r="AY976" s="10" t="str">
        <f t="shared" si="475"/>
        <v/>
      </c>
      <c r="AZ976" s="10" t="str">
        <f t="shared" si="476"/>
        <v/>
      </c>
      <c r="BA976" s="10" t="str">
        <f t="shared" si="477"/>
        <v/>
      </c>
      <c r="BB976" s="10" t="str">
        <f t="shared" si="478"/>
        <v/>
      </c>
      <c r="BC976" s="10" t="str">
        <f t="shared" si="479"/>
        <v/>
      </c>
      <c r="BD976" s="10"/>
      <c r="BE976" s="10" t="str">
        <f t="shared" si="480"/>
        <v/>
      </c>
      <c r="BG976" s="10" t="b">
        <f t="shared" si="483"/>
        <v>1</v>
      </c>
      <c r="BH976" s="10" t="b">
        <f t="shared" si="481"/>
        <v>1</v>
      </c>
      <c r="BI976" s="10" t="b">
        <f t="shared" si="484"/>
        <v>0</v>
      </c>
      <c r="BJ976" s="10" t="b">
        <f t="shared" si="482"/>
        <v>0</v>
      </c>
    </row>
    <row r="977" spans="1:62" x14ac:dyDescent="0.35">
      <c r="A977" s="51"/>
      <c r="B977" s="28"/>
      <c r="C977" s="28" t="s">
        <v>4</v>
      </c>
      <c r="D977" s="28"/>
      <c r="E977" s="28" t="s">
        <v>4</v>
      </c>
      <c r="F977" s="28"/>
      <c r="G977" s="51" t="s">
        <v>4</v>
      </c>
      <c r="H977" s="28"/>
      <c r="I977" s="28" t="s">
        <v>4</v>
      </c>
      <c r="J977" s="28"/>
      <c r="K977" s="28" t="s">
        <v>4</v>
      </c>
      <c r="L977" s="28" t="s">
        <v>454</v>
      </c>
      <c r="M977" s="28"/>
      <c r="N977" s="28"/>
      <c r="O977" s="28" t="s">
        <v>4</v>
      </c>
      <c r="P977" s="51"/>
      <c r="Q977" s="28" t="s">
        <v>4</v>
      </c>
      <c r="R977" s="28"/>
      <c r="S977" s="28" t="s">
        <v>4</v>
      </c>
      <c r="T977" s="28"/>
      <c r="U977" s="28" t="s">
        <v>4</v>
      </c>
      <c r="V977" s="28"/>
      <c r="W977" s="28" t="s">
        <v>4</v>
      </c>
      <c r="X977" s="51"/>
      <c r="Y977" s="28" t="s">
        <v>4</v>
      </c>
      <c r="Z977" s="10" t="str">
        <f>IF(AND('Section 8'!$L$4=No,OR($BG977=FALSE,$BH977=FALSE)),Tab_NotReq,
IF(AND($A977="",$B977="",$D977="",$F977="",$H977="",$J977="",$P977="",$X977="",$AB977="",$AC977=""),"",
IF(COUNTIF($AB977:$BC977,Incomplete)&gt;=1,Incomplete_or_multiple_errors&amp;": "&amp;INDEX($AB$2:$BC$4,1,MATCH(Incomplete,$AB977:$BC977,0)),Complete)))</f>
        <v/>
      </c>
      <c r="AA977" s="27"/>
      <c r="AB977" s="10" t="str">
        <f t="shared" si="455"/>
        <v/>
      </c>
      <c r="AC977" s="10" t="str">
        <f>IF($AC$1=No,"",
IF(OR(BG977=FALSE,BH977=FALSE),"",
IF(AND(SUMPRODUCT(--(BI977:BI$1003=TRUE))=0,SUMPRODUCT(--(BJ977:BJ$1003=TRUE))=0),"",Incomplete)))</f>
        <v/>
      </c>
      <c r="AD977" s="10" t="str">
        <f t="shared" si="456"/>
        <v/>
      </c>
      <c r="AE977" s="10"/>
      <c r="AF977" s="10" t="str" cm="1">
        <f t="array" ref="AF977">IF(AF$1=No,"",IF(ISBLANK($A977)=TRUE,"",
IF(SUMPRODUCT(--('Section 11'!$C$4:$C$337=$A977))=0,Incomplete,Complete)))</f>
        <v/>
      </c>
      <c r="AG977" s="10" t="str">
        <f t="shared" si="457"/>
        <v/>
      </c>
      <c r="AH977" s="10" t="str">
        <f t="shared" si="458"/>
        <v/>
      </c>
      <c r="AI977" s="10" t="str">
        <f t="shared" si="459"/>
        <v/>
      </c>
      <c r="AJ977" s="10" t="str">
        <f t="shared" si="460"/>
        <v/>
      </c>
      <c r="AK977" s="10" t="str">
        <f t="shared" si="461"/>
        <v/>
      </c>
      <c r="AL977" s="10" t="str">
        <f t="shared" si="462"/>
        <v/>
      </c>
      <c r="AM977" s="10" t="str">
        <f t="shared" si="463"/>
        <v/>
      </c>
      <c r="AN977" s="10" t="str">
        <f t="shared" si="464"/>
        <v/>
      </c>
      <c r="AO977" s="10" t="str">
        <f t="shared" si="465"/>
        <v/>
      </c>
      <c r="AP977" s="10" t="str">
        <f t="shared" si="466"/>
        <v/>
      </c>
      <c r="AQ977" s="10" t="str">
        <f t="shared" si="467"/>
        <v/>
      </c>
      <c r="AR977" s="10" t="str">
        <f t="shared" si="468"/>
        <v/>
      </c>
      <c r="AS977" s="10" t="str">
        <f t="shared" si="469"/>
        <v/>
      </c>
      <c r="AT977" s="10" t="str">
        <f t="shared" si="470"/>
        <v/>
      </c>
      <c r="AU977" s="10" t="str">
        <f t="shared" si="471"/>
        <v/>
      </c>
      <c r="AV977" s="10" t="str">
        <f t="shared" si="472"/>
        <v/>
      </c>
      <c r="AW977" s="10" t="str">
        <f t="shared" si="473"/>
        <v/>
      </c>
      <c r="AX977" s="10" t="str">
        <f t="shared" si="474"/>
        <v/>
      </c>
      <c r="AY977" s="10" t="str">
        <f t="shared" si="475"/>
        <v/>
      </c>
      <c r="AZ977" s="10" t="str">
        <f t="shared" si="476"/>
        <v/>
      </c>
      <c r="BA977" s="10" t="str">
        <f t="shared" si="477"/>
        <v/>
      </c>
      <c r="BB977" s="10" t="str">
        <f t="shared" si="478"/>
        <v/>
      </c>
      <c r="BC977" s="10" t="str">
        <f t="shared" si="479"/>
        <v/>
      </c>
      <c r="BD977" s="10"/>
      <c r="BE977" s="10" t="str">
        <f t="shared" si="480"/>
        <v/>
      </c>
      <c r="BG977" s="10" t="b">
        <f t="shared" si="483"/>
        <v>1</v>
      </c>
      <c r="BH977" s="10" t="b">
        <f t="shared" si="481"/>
        <v>1</v>
      </c>
      <c r="BI977" s="10" t="b">
        <f t="shared" si="484"/>
        <v>0</v>
      </c>
      <c r="BJ977" s="10" t="b">
        <f t="shared" si="482"/>
        <v>0</v>
      </c>
    </row>
    <row r="978" spans="1:62" x14ac:dyDescent="0.35">
      <c r="A978" s="51"/>
      <c r="B978" s="28"/>
      <c r="C978" s="28" t="s">
        <v>4</v>
      </c>
      <c r="D978" s="28"/>
      <c r="E978" s="28" t="s">
        <v>4</v>
      </c>
      <c r="F978" s="28"/>
      <c r="G978" s="51" t="s">
        <v>4</v>
      </c>
      <c r="H978" s="28"/>
      <c r="I978" s="28" t="s">
        <v>4</v>
      </c>
      <c r="J978" s="28"/>
      <c r="K978" s="28" t="s">
        <v>4</v>
      </c>
      <c r="L978" s="28" t="s">
        <v>454</v>
      </c>
      <c r="M978" s="28"/>
      <c r="N978" s="28"/>
      <c r="O978" s="28" t="s">
        <v>4</v>
      </c>
      <c r="P978" s="51"/>
      <c r="Q978" s="28" t="s">
        <v>4</v>
      </c>
      <c r="R978" s="28"/>
      <c r="S978" s="28" t="s">
        <v>4</v>
      </c>
      <c r="T978" s="28"/>
      <c r="U978" s="28" t="s">
        <v>4</v>
      </c>
      <c r="V978" s="28"/>
      <c r="W978" s="28" t="s">
        <v>4</v>
      </c>
      <c r="X978" s="28"/>
      <c r="Y978" s="28" t="s">
        <v>4</v>
      </c>
      <c r="Z978" s="10" t="str">
        <f>IF(AND('Section 8'!$L$4=No,OR($BG978=FALSE,$BH978=FALSE)),Tab_NotReq,
IF(AND($A978="",$B978="",$D978="",$F978="",$H978="",$J978="",$P978="",$X978="",$AB978="",$AC978=""),"",
IF(COUNTIF($AB978:$BC978,Incomplete)&gt;=1,Incomplete_or_multiple_errors&amp;": "&amp;INDEX($AB$2:$BC$4,1,MATCH(Incomplete,$AB978:$BC978,0)),Complete)))</f>
        <v/>
      </c>
      <c r="AA978" s="27"/>
      <c r="AB978" s="10" t="str">
        <f t="shared" si="455"/>
        <v/>
      </c>
      <c r="AC978" s="10" t="str">
        <f>IF($AC$1=No,"",
IF(OR(BG978=FALSE,BH978=FALSE),"",
IF(AND(SUMPRODUCT(--(BI978:BI$1003=TRUE))=0,SUMPRODUCT(--(BJ978:BJ$1003=TRUE))=0),"",Incomplete)))</f>
        <v/>
      </c>
      <c r="AD978" s="10" t="str">
        <f t="shared" si="456"/>
        <v/>
      </c>
      <c r="AE978" s="10"/>
      <c r="AF978" s="10" t="str" cm="1">
        <f t="array" ref="AF978">IF(AF$1=No,"",IF(ISBLANK($A978)=TRUE,"",
IF(SUMPRODUCT(--('Section 11'!$C$4:$C$337=$A978))=0,Incomplete,Complete)))</f>
        <v/>
      </c>
      <c r="AG978" s="10" t="str">
        <f t="shared" si="457"/>
        <v/>
      </c>
      <c r="AH978" s="10" t="str">
        <f t="shared" si="458"/>
        <v/>
      </c>
      <c r="AI978" s="10" t="str">
        <f t="shared" si="459"/>
        <v/>
      </c>
      <c r="AJ978" s="10" t="str">
        <f t="shared" si="460"/>
        <v/>
      </c>
      <c r="AK978" s="10" t="str">
        <f t="shared" si="461"/>
        <v/>
      </c>
      <c r="AL978" s="10" t="str">
        <f t="shared" si="462"/>
        <v/>
      </c>
      <c r="AM978" s="10" t="str">
        <f t="shared" si="463"/>
        <v/>
      </c>
      <c r="AN978" s="10" t="str">
        <f t="shared" si="464"/>
        <v/>
      </c>
      <c r="AO978" s="10" t="str">
        <f t="shared" si="465"/>
        <v/>
      </c>
      <c r="AP978" s="10" t="str">
        <f t="shared" si="466"/>
        <v/>
      </c>
      <c r="AQ978" s="10" t="str">
        <f t="shared" si="467"/>
        <v/>
      </c>
      <c r="AR978" s="10" t="str">
        <f t="shared" si="468"/>
        <v/>
      </c>
      <c r="AS978" s="10" t="str">
        <f t="shared" si="469"/>
        <v/>
      </c>
      <c r="AT978" s="10" t="str">
        <f t="shared" si="470"/>
        <v/>
      </c>
      <c r="AU978" s="10" t="str">
        <f t="shared" si="471"/>
        <v/>
      </c>
      <c r="AV978" s="10" t="str">
        <f t="shared" si="472"/>
        <v/>
      </c>
      <c r="AW978" s="10" t="str">
        <f t="shared" si="473"/>
        <v/>
      </c>
      <c r="AX978" s="10" t="str">
        <f t="shared" si="474"/>
        <v/>
      </c>
      <c r="AY978" s="10" t="str">
        <f t="shared" si="475"/>
        <v/>
      </c>
      <c r="AZ978" s="10" t="str">
        <f t="shared" si="476"/>
        <v/>
      </c>
      <c r="BA978" s="10" t="str">
        <f t="shared" si="477"/>
        <v/>
      </c>
      <c r="BB978" s="10" t="str">
        <f t="shared" si="478"/>
        <v/>
      </c>
      <c r="BC978" s="10" t="str">
        <f t="shared" si="479"/>
        <v/>
      </c>
      <c r="BD978" s="10"/>
      <c r="BE978" s="10" t="str">
        <f t="shared" si="480"/>
        <v/>
      </c>
      <c r="BG978" s="10" t="b">
        <f t="shared" si="483"/>
        <v>1</v>
      </c>
      <c r="BH978" s="10" t="b">
        <f t="shared" si="481"/>
        <v>1</v>
      </c>
      <c r="BI978" s="10" t="b">
        <f t="shared" si="484"/>
        <v>0</v>
      </c>
      <c r="BJ978" s="10" t="b">
        <f t="shared" si="482"/>
        <v>0</v>
      </c>
    </row>
    <row r="979" spans="1:62" x14ac:dyDescent="0.35">
      <c r="A979" s="51"/>
      <c r="B979" s="28"/>
      <c r="C979" s="28" t="s">
        <v>4</v>
      </c>
      <c r="D979" s="28"/>
      <c r="E979" s="28" t="s">
        <v>4</v>
      </c>
      <c r="F979" s="28"/>
      <c r="G979" s="51" t="s">
        <v>4</v>
      </c>
      <c r="H979" s="28"/>
      <c r="I979" s="28" t="s">
        <v>4</v>
      </c>
      <c r="J979" s="28"/>
      <c r="K979" s="28" t="s">
        <v>4</v>
      </c>
      <c r="L979" s="28" t="s">
        <v>454</v>
      </c>
      <c r="M979" s="28"/>
      <c r="N979" s="28"/>
      <c r="O979" s="28" t="s">
        <v>4</v>
      </c>
      <c r="P979" s="51"/>
      <c r="Q979" s="28" t="s">
        <v>4</v>
      </c>
      <c r="R979" s="28"/>
      <c r="S979" s="28" t="s">
        <v>4</v>
      </c>
      <c r="T979" s="28"/>
      <c r="U979" s="28" t="s">
        <v>4</v>
      </c>
      <c r="V979" s="28"/>
      <c r="W979" s="28" t="s">
        <v>4</v>
      </c>
      <c r="X979" s="28"/>
      <c r="Y979" s="28" t="s">
        <v>4</v>
      </c>
      <c r="Z979" s="10" t="str">
        <f>IF(AND('Section 8'!$L$4=No,OR($BG979=FALSE,$BH979=FALSE)),Tab_NotReq,
IF(AND($A979="",$B979="",$D979="",$F979="",$H979="",$J979="",$P979="",$X979="",$AB979="",$AC979=""),"",
IF(COUNTIF($AB979:$BC979,Incomplete)&gt;=1,Incomplete_or_multiple_errors&amp;": "&amp;INDEX($AB$2:$BC$4,1,MATCH(Incomplete,$AB979:$BC979,0)),Complete)))</f>
        <v/>
      </c>
      <c r="AA979" s="27"/>
      <c r="AB979" s="10" t="str">
        <f t="shared" si="455"/>
        <v/>
      </c>
      <c r="AC979" s="10" t="str">
        <f>IF($AC$1=No,"",
IF(OR(BG979=FALSE,BH979=FALSE),"",
IF(AND(SUMPRODUCT(--(BI979:BI$1003=TRUE))=0,SUMPRODUCT(--(BJ979:BJ$1003=TRUE))=0),"",Incomplete)))</f>
        <v/>
      </c>
      <c r="AD979" s="10" t="str">
        <f t="shared" si="456"/>
        <v/>
      </c>
      <c r="AE979" s="10"/>
      <c r="AF979" s="10" t="str" cm="1">
        <f t="array" ref="AF979">IF(AF$1=No,"",IF(ISBLANK($A979)=TRUE,"",
IF(SUMPRODUCT(--('Section 11'!$C$4:$C$337=$A979))=0,Incomplete,Complete)))</f>
        <v/>
      </c>
      <c r="AG979" s="10" t="str">
        <f t="shared" si="457"/>
        <v/>
      </c>
      <c r="AH979" s="10" t="str">
        <f t="shared" si="458"/>
        <v/>
      </c>
      <c r="AI979" s="10" t="str">
        <f t="shared" si="459"/>
        <v/>
      </c>
      <c r="AJ979" s="10" t="str">
        <f t="shared" si="460"/>
        <v/>
      </c>
      <c r="AK979" s="10" t="str">
        <f t="shared" si="461"/>
        <v/>
      </c>
      <c r="AL979" s="10" t="str">
        <f t="shared" si="462"/>
        <v/>
      </c>
      <c r="AM979" s="10" t="str">
        <f t="shared" si="463"/>
        <v/>
      </c>
      <c r="AN979" s="10" t="str">
        <f t="shared" si="464"/>
        <v/>
      </c>
      <c r="AO979" s="10" t="str">
        <f t="shared" si="465"/>
        <v/>
      </c>
      <c r="AP979" s="10" t="str">
        <f t="shared" si="466"/>
        <v/>
      </c>
      <c r="AQ979" s="10" t="str">
        <f t="shared" si="467"/>
        <v/>
      </c>
      <c r="AR979" s="10" t="str">
        <f t="shared" si="468"/>
        <v/>
      </c>
      <c r="AS979" s="10" t="str">
        <f t="shared" si="469"/>
        <v/>
      </c>
      <c r="AT979" s="10" t="str">
        <f t="shared" si="470"/>
        <v/>
      </c>
      <c r="AU979" s="10" t="str">
        <f t="shared" si="471"/>
        <v/>
      </c>
      <c r="AV979" s="10" t="str">
        <f t="shared" si="472"/>
        <v/>
      </c>
      <c r="AW979" s="10" t="str">
        <f t="shared" si="473"/>
        <v/>
      </c>
      <c r="AX979" s="10" t="str">
        <f t="shared" si="474"/>
        <v/>
      </c>
      <c r="AY979" s="10" t="str">
        <f t="shared" si="475"/>
        <v/>
      </c>
      <c r="AZ979" s="10" t="str">
        <f t="shared" si="476"/>
        <v/>
      </c>
      <c r="BA979" s="10" t="str">
        <f t="shared" si="477"/>
        <v/>
      </c>
      <c r="BB979" s="10" t="str">
        <f t="shared" si="478"/>
        <v/>
      </c>
      <c r="BC979" s="10" t="str">
        <f t="shared" si="479"/>
        <v/>
      </c>
      <c r="BD979" s="10"/>
      <c r="BE979" s="10" t="str">
        <f t="shared" si="480"/>
        <v/>
      </c>
      <c r="BG979" s="10" t="b">
        <f t="shared" si="483"/>
        <v>1</v>
      </c>
      <c r="BH979" s="10" t="b">
        <f t="shared" si="481"/>
        <v>1</v>
      </c>
      <c r="BI979" s="10" t="b">
        <f t="shared" si="484"/>
        <v>0</v>
      </c>
      <c r="BJ979" s="10" t="b">
        <f t="shared" si="482"/>
        <v>0</v>
      </c>
    </row>
    <row r="980" spans="1:62" x14ac:dyDescent="0.35">
      <c r="A980" s="51"/>
      <c r="B980" s="28"/>
      <c r="C980" s="28" t="s">
        <v>4</v>
      </c>
      <c r="D980" s="28"/>
      <c r="E980" s="28" t="s">
        <v>4</v>
      </c>
      <c r="F980" s="28"/>
      <c r="G980" s="51" t="s">
        <v>4</v>
      </c>
      <c r="H980" s="28"/>
      <c r="I980" s="28" t="s">
        <v>4</v>
      </c>
      <c r="J980" s="28"/>
      <c r="K980" s="28" t="s">
        <v>4</v>
      </c>
      <c r="L980" s="28" t="s">
        <v>454</v>
      </c>
      <c r="M980" s="28"/>
      <c r="N980" s="28"/>
      <c r="O980" s="28" t="s">
        <v>4</v>
      </c>
      <c r="P980" s="51"/>
      <c r="Q980" s="28" t="s">
        <v>4</v>
      </c>
      <c r="R980" s="28"/>
      <c r="S980" s="28" t="s">
        <v>4</v>
      </c>
      <c r="T980" s="28"/>
      <c r="U980" s="28" t="s">
        <v>4</v>
      </c>
      <c r="V980" s="28"/>
      <c r="W980" s="28" t="s">
        <v>4</v>
      </c>
      <c r="X980" s="28"/>
      <c r="Y980" s="28" t="s">
        <v>4</v>
      </c>
      <c r="Z980" s="10" t="str">
        <f>IF(AND('Section 8'!$L$4=No,OR($BG980=FALSE,$BH980=FALSE)),Tab_NotReq,
IF(AND($A980="",$B980="",$D980="",$F980="",$H980="",$J980="",$P980="",$X980="",$AB980="",$AC980=""),"",
IF(COUNTIF($AB980:$BC980,Incomplete)&gt;=1,Incomplete_or_multiple_errors&amp;": "&amp;INDEX($AB$2:$BC$4,1,MATCH(Incomplete,$AB980:$BC980,0)),Complete)))</f>
        <v/>
      </c>
      <c r="AA980" s="27"/>
      <c r="AB980" s="10" t="str">
        <f t="shared" si="455"/>
        <v/>
      </c>
      <c r="AC980" s="10" t="str">
        <f>IF($AC$1=No,"",
IF(OR(BG980=FALSE,BH980=FALSE),"",
IF(AND(SUMPRODUCT(--(BI980:BI$1003=TRUE))=0,SUMPRODUCT(--(BJ980:BJ$1003=TRUE))=0),"",Incomplete)))</f>
        <v/>
      </c>
      <c r="AD980" s="10" t="str">
        <f t="shared" si="456"/>
        <v/>
      </c>
      <c r="AE980" s="10"/>
      <c r="AF980" s="10" t="str" cm="1">
        <f t="array" ref="AF980">IF(AF$1=No,"",IF(ISBLANK($A980)=TRUE,"",
IF(SUMPRODUCT(--('Section 11'!$C$4:$C$337=$A980))=0,Incomplete,Complete)))</f>
        <v/>
      </c>
      <c r="AG980" s="10" t="str">
        <f t="shared" si="457"/>
        <v/>
      </c>
      <c r="AH980" s="10" t="str">
        <f t="shared" si="458"/>
        <v/>
      </c>
      <c r="AI980" s="10" t="str">
        <f t="shared" si="459"/>
        <v/>
      </c>
      <c r="AJ980" s="10" t="str">
        <f t="shared" si="460"/>
        <v/>
      </c>
      <c r="AK980" s="10" t="str">
        <f t="shared" si="461"/>
        <v/>
      </c>
      <c r="AL980" s="10" t="str">
        <f t="shared" si="462"/>
        <v/>
      </c>
      <c r="AM980" s="10" t="str">
        <f t="shared" si="463"/>
        <v/>
      </c>
      <c r="AN980" s="10" t="str">
        <f t="shared" si="464"/>
        <v/>
      </c>
      <c r="AO980" s="10" t="str">
        <f t="shared" si="465"/>
        <v/>
      </c>
      <c r="AP980" s="10" t="str">
        <f t="shared" si="466"/>
        <v/>
      </c>
      <c r="AQ980" s="10" t="str">
        <f t="shared" si="467"/>
        <v/>
      </c>
      <c r="AR980" s="10" t="str">
        <f t="shared" si="468"/>
        <v/>
      </c>
      <c r="AS980" s="10" t="str">
        <f t="shared" si="469"/>
        <v/>
      </c>
      <c r="AT980" s="10" t="str">
        <f t="shared" si="470"/>
        <v/>
      </c>
      <c r="AU980" s="10" t="str">
        <f t="shared" si="471"/>
        <v/>
      </c>
      <c r="AV980" s="10" t="str">
        <f t="shared" si="472"/>
        <v/>
      </c>
      <c r="AW980" s="10" t="str">
        <f t="shared" si="473"/>
        <v/>
      </c>
      <c r="AX980" s="10" t="str">
        <f t="shared" si="474"/>
        <v/>
      </c>
      <c r="AY980" s="10" t="str">
        <f t="shared" si="475"/>
        <v/>
      </c>
      <c r="AZ980" s="10" t="str">
        <f t="shared" si="476"/>
        <v/>
      </c>
      <c r="BA980" s="10" t="str">
        <f t="shared" si="477"/>
        <v/>
      </c>
      <c r="BB980" s="10" t="str">
        <f t="shared" si="478"/>
        <v/>
      </c>
      <c r="BC980" s="10" t="str">
        <f t="shared" si="479"/>
        <v/>
      </c>
      <c r="BD980" s="10"/>
      <c r="BE980" s="10" t="str">
        <f t="shared" si="480"/>
        <v/>
      </c>
      <c r="BG980" s="10" t="b">
        <f t="shared" si="483"/>
        <v>1</v>
      </c>
      <c r="BH980" s="10" t="b">
        <f t="shared" si="481"/>
        <v>1</v>
      </c>
      <c r="BI980" s="10" t="b">
        <f t="shared" si="484"/>
        <v>0</v>
      </c>
      <c r="BJ980" s="10" t="b">
        <f t="shared" si="482"/>
        <v>0</v>
      </c>
    </row>
    <row r="981" spans="1:62" x14ac:dyDescent="0.35">
      <c r="A981" s="51"/>
      <c r="B981" s="28"/>
      <c r="C981" s="28" t="s">
        <v>4</v>
      </c>
      <c r="D981" s="28"/>
      <c r="E981" s="28" t="s">
        <v>4</v>
      </c>
      <c r="F981" s="28"/>
      <c r="G981" s="51" t="s">
        <v>4</v>
      </c>
      <c r="H981" s="28"/>
      <c r="I981" s="28" t="s">
        <v>4</v>
      </c>
      <c r="J981" s="28"/>
      <c r="K981" s="28" t="s">
        <v>4</v>
      </c>
      <c r="L981" s="28" t="s">
        <v>454</v>
      </c>
      <c r="M981" s="28"/>
      <c r="N981" s="28"/>
      <c r="O981" s="28" t="s">
        <v>4</v>
      </c>
      <c r="P981" s="51"/>
      <c r="Q981" s="28" t="s">
        <v>4</v>
      </c>
      <c r="R981" s="28"/>
      <c r="S981" s="28" t="s">
        <v>4</v>
      </c>
      <c r="T981" s="28"/>
      <c r="U981" s="28" t="s">
        <v>4</v>
      </c>
      <c r="V981" s="28"/>
      <c r="W981" s="28" t="s">
        <v>4</v>
      </c>
      <c r="X981" s="28"/>
      <c r="Y981" s="28" t="s">
        <v>4</v>
      </c>
      <c r="Z981" s="10" t="str">
        <f>IF(AND('Section 8'!$L$4=No,OR($BG981=FALSE,$BH981=FALSE)),Tab_NotReq,
IF(AND($A981="",$B981="",$D981="",$F981="",$H981="",$J981="",$P981="",$X981="",$AB981="",$AC981=""),"",
IF(COUNTIF($AB981:$BC981,Incomplete)&gt;=1,Incomplete_or_multiple_errors&amp;": "&amp;INDEX($AB$2:$BC$4,1,MATCH(Incomplete,$AB981:$BC981,0)),Complete)))</f>
        <v/>
      </c>
      <c r="AA981" s="27"/>
      <c r="AB981" s="10" t="str">
        <f t="shared" si="455"/>
        <v/>
      </c>
      <c r="AC981" s="10" t="str">
        <f>IF($AC$1=No,"",
IF(OR(BG981=FALSE,BH981=FALSE),"",
IF(AND(SUMPRODUCT(--(BI981:BI$1003=TRUE))=0,SUMPRODUCT(--(BJ981:BJ$1003=TRUE))=0),"",Incomplete)))</f>
        <v/>
      </c>
      <c r="AD981" s="10" t="str">
        <f t="shared" si="456"/>
        <v/>
      </c>
      <c r="AE981" s="10"/>
      <c r="AF981" s="10" t="str" cm="1">
        <f t="array" ref="AF981">IF(AF$1=No,"",IF(ISBLANK($A981)=TRUE,"",
IF(SUMPRODUCT(--('Section 11'!$C$4:$C$337=$A981))=0,Incomplete,Complete)))</f>
        <v/>
      </c>
      <c r="AG981" s="10" t="str">
        <f t="shared" si="457"/>
        <v/>
      </c>
      <c r="AH981" s="10" t="str">
        <f t="shared" si="458"/>
        <v/>
      </c>
      <c r="AI981" s="10" t="str">
        <f t="shared" si="459"/>
        <v/>
      </c>
      <c r="AJ981" s="10" t="str">
        <f t="shared" si="460"/>
        <v/>
      </c>
      <c r="AK981" s="10" t="str">
        <f t="shared" si="461"/>
        <v/>
      </c>
      <c r="AL981" s="10" t="str">
        <f t="shared" si="462"/>
        <v/>
      </c>
      <c r="AM981" s="10" t="str">
        <f t="shared" si="463"/>
        <v/>
      </c>
      <c r="AN981" s="10" t="str">
        <f t="shared" si="464"/>
        <v/>
      </c>
      <c r="AO981" s="10" t="str">
        <f t="shared" si="465"/>
        <v/>
      </c>
      <c r="AP981" s="10" t="str">
        <f t="shared" si="466"/>
        <v/>
      </c>
      <c r="AQ981" s="10" t="str">
        <f t="shared" si="467"/>
        <v/>
      </c>
      <c r="AR981" s="10" t="str">
        <f t="shared" si="468"/>
        <v/>
      </c>
      <c r="AS981" s="10" t="str">
        <f t="shared" si="469"/>
        <v/>
      </c>
      <c r="AT981" s="10" t="str">
        <f t="shared" si="470"/>
        <v/>
      </c>
      <c r="AU981" s="10" t="str">
        <f t="shared" si="471"/>
        <v/>
      </c>
      <c r="AV981" s="10" t="str">
        <f t="shared" si="472"/>
        <v/>
      </c>
      <c r="AW981" s="10" t="str">
        <f t="shared" si="473"/>
        <v/>
      </c>
      <c r="AX981" s="10" t="str">
        <f t="shared" si="474"/>
        <v/>
      </c>
      <c r="AY981" s="10" t="str">
        <f t="shared" si="475"/>
        <v/>
      </c>
      <c r="AZ981" s="10" t="str">
        <f t="shared" si="476"/>
        <v/>
      </c>
      <c r="BA981" s="10" t="str">
        <f t="shared" si="477"/>
        <v/>
      </c>
      <c r="BB981" s="10" t="str">
        <f t="shared" si="478"/>
        <v/>
      </c>
      <c r="BC981" s="10" t="str">
        <f t="shared" si="479"/>
        <v/>
      </c>
      <c r="BD981" s="10"/>
      <c r="BE981" s="10" t="str">
        <f t="shared" si="480"/>
        <v/>
      </c>
      <c r="BG981" s="10" t="b">
        <f t="shared" si="483"/>
        <v>1</v>
      </c>
      <c r="BH981" s="10" t="b">
        <f t="shared" si="481"/>
        <v>1</v>
      </c>
      <c r="BI981" s="10" t="b">
        <f t="shared" si="484"/>
        <v>0</v>
      </c>
      <c r="BJ981" s="10" t="b">
        <f t="shared" si="482"/>
        <v>0</v>
      </c>
    </row>
    <row r="982" spans="1:62" x14ac:dyDescent="0.35">
      <c r="A982" s="51"/>
      <c r="B982" s="28"/>
      <c r="C982" s="28" t="s">
        <v>4</v>
      </c>
      <c r="D982" s="28"/>
      <c r="E982" s="28" t="s">
        <v>4</v>
      </c>
      <c r="F982" s="28"/>
      <c r="G982" s="51" t="s">
        <v>4</v>
      </c>
      <c r="H982" s="28"/>
      <c r="I982" s="28" t="s">
        <v>4</v>
      </c>
      <c r="J982" s="28"/>
      <c r="K982" s="28" t="s">
        <v>4</v>
      </c>
      <c r="L982" s="28" t="s">
        <v>454</v>
      </c>
      <c r="M982" s="28"/>
      <c r="N982" s="28"/>
      <c r="O982" s="28" t="s">
        <v>4</v>
      </c>
      <c r="P982" s="51"/>
      <c r="Q982" s="28" t="s">
        <v>4</v>
      </c>
      <c r="R982" s="28"/>
      <c r="S982" s="28" t="s">
        <v>4</v>
      </c>
      <c r="T982" s="28"/>
      <c r="U982" s="28" t="s">
        <v>4</v>
      </c>
      <c r="V982" s="28"/>
      <c r="W982" s="28" t="s">
        <v>4</v>
      </c>
      <c r="X982" s="28"/>
      <c r="Y982" s="28" t="s">
        <v>4</v>
      </c>
      <c r="Z982" s="10" t="str">
        <f>IF(AND('Section 8'!$L$4=No,OR($BG982=FALSE,$BH982=FALSE)),Tab_NotReq,
IF(AND($A982="",$B982="",$D982="",$F982="",$H982="",$J982="",$P982="",$X982="",$AB982="",$AC982=""),"",
IF(COUNTIF($AB982:$BC982,Incomplete)&gt;=1,Incomplete_or_multiple_errors&amp;": "&amp;INDEX($AB$2:$BC$4,1,MATCH(Incomplete,$AB982:$BC982,0)),Complete)))</f>
        <v/>
      </c>
      <c r="AA982" s="27"/>
      <c r="AB982" s="10" t="str">
        <f t="shared" si="455"/>
        <v/>
      </c>
      <c r="AC982" s="10" t="str">
        <f>IF($AC$1=No,"",
IF(OR(BG982=FALSE,BH982=FALSE),"",
IF(AND(SUMPRODUCT(--(BI982:BI$1003=TRUE))=0,SUMPRODUCT(--(BJ982:BJ$1003=TRUE))=0),"",Incomplete)))</f>
        <v/>
      </c>
      <c r="AD982" s="10" t="str">
        <f t="shared" si="456"/>
        <v/>
      </c>
      <c r="AE982" s="10"/>
      <c r="AF982" s="10" t="str" cm="1">
        <f t="array" ref="AF982">IF(AF$1=No,"",IF(ISBLANK($A982)=TRUE,"",
IF(SUMPRODUCT(--('Section 11'!$C$4:$C$337=$A982))=0,Incomplete,Complete)))</f>
        <v/>
      </c>
      <c r="AG982" s="10" t="str">
        <f t="shared" si="457"/>
        <v/>
      </c>
      <c r="AH982" s="10" t="str">
        <f t="shared" si="458"/>
        <v/>
      </c>
      <c r="AI982" s="10" t="str">
        <f t="shared" si="459"/>
        <v/>
      </c>
      <c r="AJ982" s="10" t="str">
        <f t="shared" si="460"/>
        <v/>
      </c>
      <c r="AK982" s="10" t="str">
        <f t="shared" si="461"/>
        <v/>
      </c>
      <c r="AL982" s="10" t="str">
        <f t="shared" si="462"/>
        <v/>
      </c>
      <c r="AM982" s="10" t="str">
        <f t="shared" si="463"/>
        <v/>
      </c>
      <c r="AN982" s="10" t="str">
        <f t="shared" si="464"/>
        <v/>
      </c>
      <c r="AO982" s="10" t="str">
        <f t="shared" si="465"/>
        <v/>
      </c>
      <c r="AP982" s="10" t="str">
        <f t="shared" si="466"/>
        <v/>
      </c>
      <c r="AQ982" s="10" t="str">
        <f t="shared" si="467"/>
        <v/>
      </c>
      <c r="AR982" s="10" t="str">
        <f t="shared" si="468"/>
        <v/>
      </c>
      <c r="AS982" s="10" t="str">
        <f t="shared" si="469"/>
        <v/>
      </c>
      <c r="AT982" s="10" t="str">
        <f t="shared" si="470"/>
        <v/>
      </c>
      <c r="AU982" s="10" t="str">
        <f t="shared" si="471"/>
        <v/>
      </c>
      <c r="AV982" s="10" t="str">
        <f t="shared" si="472"/>
        <v/>
      </c>
      <c r="AW982" s="10" t="str">
        <f t="shared" si="473"/>
        <v/>
      </c>
      <c r="AX982" s="10" t="str">
        <f t="shared" si="474"/>
        <v/>
      </c>
      <c r="AY982" s="10" t="str">
        <f t="shared" si="475"/>
        <v/>
      </c>
      <c r="AZ982" s="10" t="str">
        <f t="shared" si="476"/>
        <v/>
      </c>
      <c r="BA982" s="10" t="str">
        <f t="shared" si="477"/>
        <v/>
      </c>
      <c r="BB982" s="10" t="str">
        <f t="shared" si="478"/>
        <v/>
      </c>
      <c r="BC982" s="10" t="str">
        <f t="shared" si="479"/>
        <v/>
      </c>
      <c r="BD982" s="10"/>
      <c r="BE982" s="10" t="str">
        <f t="shared" si="480"/>
        <v/>
      </c>
      <c r="BG982" s="10" t="b">
        <f t="shared" si="483"/>
        <v>1</v>
      </c>
      <c r="BH982" s="10" t="b">
        <f t="shared" si="481"/>
        <v>1</v>
      </c>
      <c r="BI982" s="10" t="b">
        <f t="shared" si="484"/>
        <v>0</v>
      </c>
      <c r="BJ982" s="10" t="b">
        <f t="shared" si="482"/>
        <v>0</v>
      </c>
    </row>
    <row r="983" spans="1:62" x14ac:dyDescent="0.35">
      <c r="A983" s="51"/>
      <c r="B983" s="28"/>
      <c r="C983" s="28" t="s">
        <v>4</v>
      </c>
      <c r="D983" s="28"/>
      <c r="E983" s="28" t="s">
        <v>4</v>
      </c>
      <c r="F983" s="28"/>
      <c r="G983" s="51" t="s">
        <v>4</v>
      </c>
      <c r="H983" s="28"/>
      <c r="I983" s="28" t="s">
        <v>4</v>
      </c>
      <c r="J983" s="28"/>
      <c r="K983" s="28" t="s">
        <v>4</v>
      </c>
      <c r="L983" s="28" t="s">
        <v>454</v>
      </c>
      <c r="M983" s="28"/>
      <c r="N983" s="28"/>
      <c r="O983" s="28" t="s">
        <v>4</v>
      </c>
      <c r="P983" s="51"/>
      <c r="Q983" s="28" t="s">
        <v>4</v>
      </c>
      <c r="R983" s="28"/>
      <c r="S983" s="28" t="s">
        <v>4</v>
      </c>
      <c r="T983" s="28"/>
      <c r="U983" s="28" t="s">
        <v>4</v>
      </c>
      <c r="V983" s="28"/>
      <c r="W983" s="28" t="s">
        <v>4</v>
      </c>
      <c r="X983" s="28"/>
      <c r="Y983" s="28" t="s">
        <v>4</v>
      </c>
      <c r="Z983" s="10" t="str">
        <f>IF(AND('Section 8'!$L$4=No,OR($BG983=FALSE,$BH983=FALSE)),Tab_NotReq,
IF(AND($A983="",$B983="",$D983="",$F983="",$H983="",$J983="",$P983="",$X983="",$AB983="",$AC983=""),"",
IF(COUNTIF($AB983:$BC983,Incomplete)&gt;=1,Incomplete_or_multiple_errors&amp;": "&amp;INDEX($AB$2:$BC$4,1,MATCH(Incomplete,$AB983:$BC983,0)),Complete)))</f>
        <v/>
      </c>
      <c r="AA983" s="27"/>
      <c r="AB983" s="10" t="str">
        <f t="shared" si="455"/>
        <v/>
      </c>
      <c r="AC983" s="10" t="str">
        <f>IF($AC$1=No,"",
IF(OR(BG983=FALSE,BH983=FALSE),"",
IF(AND(SUMPRODUCT(--(BI983:BI$1003=TRUE))=0,SUMPRODUCT(--(BJ983:BJ$1003=TRUE))=0),"",Incomplete)))</f>
        <v/>
      </c>
      <c r="AD983" s="10" t="str">
        <f t="shared" si="456"/>
        <v/>
      </c>
      <c r="AE983" s="10"/>
      <c r="AF983" s="10" t="str" cm="1">
        <f t="array" ref="AF983">IF(AF$1=No,"",IF(ISBLANK($A983)=TRUE,"",
IF(SUMPRODUCT(--('Section 11'!$C$4:$C$337=$A983))=0,Incomplete,Complete)))</f>
        <v/>
      </c>
      <c r="AG983" s="10" t="str">
        <f t="shared" si="457"/>
        <v/>
      </c>
      <c r="AH983" s="10" t="str">
        <f t="shared" si="458"/>
        <v/>
      </c>
      <c r="AI983" s="10" t="str">
        <f t="shared" si="459"/>
        <v/>
      </c>
      <c r="AJ983" s="10" t="str">
        <f t="shared" si="460"/>
        <v/>
      </c>
      <c r="AK983" s="10" t="str">
        <f t="shared" si="461"/>
        <v/>
      </c>
      <c r="AL983" s="10" t="str">
        <f t="shared" si="462"/>
        <v/>
      </c>
      <c r="AM983" s="10" t="str">
        <f t="shared" si="463"/>
        <v/>
      </c>
      <c r="AN983" s="10" t="str">
        <f t="shared" si="464"/>
        <v/>
      </c>
      <c r="AO983" s="10" t="str">
        <f t="shared" si="465"/>
        <v/>
      </c>
      <c r="AP983" s="10" t="str">
        <f t="shared" si="466"/>
        <v/>
      </c>
      <c r="AQ983" s="10" t="str">
        <f t="shared" si="467"/>
        <v/>
      </c>
      <c r="AR983" s="10" t="str">
        <f t="shared" si="468"/>
        <v/>
      </c>
      <c r="AS983" s="10" t="str">
        <f t="shared" si="469"/>
        <v/>
      </c>
      <c r="AT983" s="10" t="str">
        <f t="shared" si="470"/>
        <v/>
      </c>
      <c r="AU983" s="10" t="str">
        <f t="shared" si="471"/>
        <v/>
      </c>
      <c r="AV983" s="10" t="str">
        <f t="shared" si="472"/>
        <v/>
      </c>
      <c r="AW983" s="10" t="str">
        <f t="shared" si="473"/>
        <v/>
      </c>
      <c r="AX983" s="10" t="str">
        <f t="shared" si="474"/>
        <v/>
      </c>
      <c r="AY983" s="10" t="str">
        <f t="shared" si="475"/>
        <v/>
      </c>
      <c r="AZ983" s="10" t="str">
        <f t="shared" si="476"/>
        <v/>
      </c>
      <c r="BA983" s="10" t="str">
        <f t="shared" si="477"/>
        <v/>
      </c>
      <c r="BB983" s="10" t="str">
        <f t="shared" si="478"/>
        <v/>
      </c>
      <c r="BC983" s="10" t="str">
        <f t="shared" si="479"/>
        <v/>
      </c>
      <c r="BD983" s="10"/>
      <c r="BE983" s="10" t="str">
        <f t="shared" si="480"/>
        <v/>
      </c>
      <c r="BG983" s="10" t="b">
        <f t="shared" si="483"/>
        <v>1</v>
      </c>
      <c r="BH983" s="10" t="b">
        <f t="shared" si="481"/>
        <v>1</v>
      </c>
      <c r="BI983" s="10" t="b">
        <f t="shared" si="484"/>
        <v>0</v>
      </c>
      <c r="BJ983" s="10" t="b">
        <f t="shared" si="482"/>
        <v>0</v>
      </c>
    </row>
    <row r="984" spans="1:62" x14ac:dyDescent="0.35">
      <c r="A984" s="51"/>
      <c r="B984" s="28"/>
      <c r="C984" s="28" t="s">
        <v>4</v>
      </c>
      <c r="D984" s="28"/>
      <c r="E984" s="28" t="s">
        <v>4</v>
      </c>
      <c r="F984" s="28"/>
      <c r="G984" s="51" t="s">
        <v>4</v>
      </c>
      <c r="H984" s="28"/>
      <c r="I984" s="28" t="s">
        <v>4</v>
      </c>
      <c r="J984" s="28"/>
      <c r="K984" s="28" t="s">
        <v>4</v>
      </c>
      <c r="L984" s="28" t="s">
        <v>454</v>
      </c>
      <c r="M984" s="28"/>
      <c r="N984" s="28"/>
      <c r="O984" s="28" t="s">
        <v>4</v>
      </c>
      <c r="P984" s="51"/>
      <c r="Q984" s="28" t="s">
        <v>4</v>
      </c>
      <c r="R984" s="28"/>
      <c r="S984" s="28" t="s">
        <v>4</v>
      </c>
      <c r="T984" s="28"/>
      <c r="U984" s="28" t="s">
        <v>4</v>
      </c>
      <c r="V984" s="28"/>
      <c r="W984" s="28" t="s">
        <v>4</v>
      </c>
      <c r="X984" s="28"/>
      <c r="Y984" s="28" t="s">
        <v>4</v>
      </c>
      <c r="Z984" s="10" t="str">
        <f>IF(AND('Section 8'!$L$4=No,OR($BG984=FALSE,$BH984=FALSE)),Tab_NotReq,
IF(AND($A984="",$B984="",$D984="",$F984="",$H984="",$J984="",$P984="",$X984="",$AB984="",$AC984=""),"",
IF(COUNTIF($AB984:$BC984,Incomplete)&gt;=1,Incomplete_or_multiple_errors&amp;": "&amp;INDEX($AB$2:$BC$4,1,MATCH(Incomplete,$AB984:$BC984,0)),Complete)))</f>
        <v/>
      </c>
      <c r="AA984" s="27"/>
      <c r="AB984" s="10" t="str">
        <f t="shared" si="455"/>
        <v/>
      </c>
      <c r="AC984" s="10" t="str">
        <f>IF($AC$1=No,"",
IF(OR(BG984=FALSE,BH984=FALSE),"",
IF(AND(SUMPRODUCT(--(BI984:BI$1003=TRUE))=0,SUMPRODUCT(--(BJ984:BJ$1003=TRUE))=0),"",Incomplete)))</f>
        <v/>
      </c>
      <c r="AD984" s="10" t="str">
        <f t="shared" si="456"/>
        <v/>
      </c>
      <c r="AE984" s="10"/>
      <c r="AF984" s="10" t="str" cm="1">
        <f t="array" ref="AF984">IF(AF$1=No,"",IF(ISBLANK($A984)=TRUE,"",
IF(SUMPRODUCT(--('Section 11'!$C$4:$C$337=$A984))=0,Incomplete,Complete)))</f>
        <v/>
      </c>
      <c r="AG984" s="10" t="str">
        <f t="shared" si="457"/>
        <v/>
      </c>
      <c r="AH984" s="10" t="str">
        <f t="shared" si="458"/>
        <v/>
      </c>
      <c r="AI984" s="10" t="str">
        <f t="shared" si="459"/>
        <v/>
      </c>
      <c r="AJ984" s="10" t="str">
        <f t="shared" si="460"/>
        <v/>
      </c>
      <c r="AK984" s="10" t="str">
        <f t="shared" si="461"/>
        <v/>
      </c>
      <c r="AL984" s="10" t="str">
        <f t="shared" si="462"/>
        <v/>
      </c>
      <c r="AM984" s="10" t="str">
        <f t="shared" si="463"/>
        <v/>
      </c>
      <c r="AN984" s="10" t="str">
        <f t="shared" si="464"/>
        <v/>
      </c>
      <c r="AO984" s="10" t="str">
        <f t="shared" si="465"/>
        <v/>
      </c>
      <c r="AP984" s="10" t="str">
        <f t="shared" si="466"/>
        <v/>
      </c>
      <c r="AQ984" s="10" t="str">
        <f t="shared" si="467"/>
        <v/>
      </c>
      <c r="AR984" s="10" t="str">
        <f t="shared" si="468"/>
        <v/>
      </c>
      <c r="AS984" s="10" t="str">
        <f t="shared" si="469"/>
        <v/>
      </c>
      <c r="AT984" s="10" t="str">
        <f t="shared" si="470"/>
        <v/>
      </c>
      <c r="AU984" s="10" t="str">
        <f t="shared" si="471"/>
        <v/>
      </c>
      <c r="AV984" s="10" t="str">
        <f t="shared" si="472"/>
        <v/>
      </c>
      <c r="AW984" s="10" t="str">
        <f t="shared" si="473"/>
        <v/>
      </c>
      <c r="AX984" s="10" t="str">
        <f t="shared" si="474"/>
        <v/>
      </c>
      <c r="AY984" s="10" t="str">
        <f t="shared" si="475"/>
        <v/>
      </c>
      <c r="AZ984" s="10" t="str">
        <f t="shared" si="476"/>
        <v/>
      </c>
      <c r="BA984" s="10" t="str">
        <f t="shared" si="477"/>
        <v/>
      </c>
      <c r="BB984" s="10" t="str">
        <f t="shared" si="478"/>
        <v/>
      </c>
      <c r="BC984" s="10" t="str">
        <f t="shared" si="479"/>
        <v/>
      </c>
      <c r="BD984" s="10"/>
      <c r="BE984" s="10" t="str">
        <f t="shared" si="480"/>
        <v/>
      </c>
      <c r="BG984" s="10" t="b">
        <f t="shared" si="483"/>
        <v>1</v>
      </c>
      <c r="BH984" s="10" t="b">
        <f t="shared" si="481"/>
        <v>1</v>
      </c>
      <c r="BI984" s="10" t="b">
        <f t="shared" si="484"/>
        <v>0</v>
      </c>
      <c r="BJ984" s="10" t="b">
        <f t="shared" si="482"/>
        <v>0</v>
      </c>
    </row>
    <row r="985" spans="1:62" x14ac:dyDescent="0.35">
      <c r="A985" s="51"/>
      <c r="B985" s="28"/>
      <c r="C985" s="28" t="s">
        <v>4</v>
      </c>
      <c r="D985" s="28"/>
      <c r="E985" s="28" t="s">
        <v>4</v>
      </c>
      <c r="F985" s="28"/>
      <c r="G985" s="51" t="s">
        <v>4</v>
      </c>
      <c r="H985" s="28"/>
      <c r="I985" s="28" t="s">
        <v>4</v>
      </c>
      <c r="J985" s="28"/>
      <c r="K985" s="28" t="s">
        <v>4</v>
      </c>
      <c r="L985" s="28" t="s">
        <v>454</v>
      </c>
      <c r="M985" s="28"/>
      <c r="N985" s="28"/>
      <c r="O985" s="28" t="s">
        <v>4</v>
      </c>
      <c r="P985" s="51"/>
      <c r="Q985" s="28" t="s">
        <v>4</v>
      </c>
      <c r="R985" s="28"/>
      <c r="S985" s="28" t="s">
        <v>4</v>
      </c>
      <c r="T985" s="28"/>
      <c r="U985" s="28" t="s">
        <v>4</v>
      </c>
      <c r="V985" s="28"/>
      <c r="W985" s="28" t="s">
        <v>4</v>
      </c>
      <c r="X985" s="28"/>
      <c r="Y985" s="28" t="s">
        <v>4</v>
      </c>
      <c r="Z985" s="10" t="str">
        <f>IF(AND('Section 8'!$L$4=No,OR($BG985=FALSE,$BH985=FALSE)),Tab_NotReq,
IF(AND($A985="",$B985="",$D985="",$F985="",$H985="",$J985="",$P985="",$X985="",$AB985="",$AC985=""),"",
IF(COUNTIF($AB985:$BC985,Incomplete)&gt;=1,Incomplete_or_multiple_errors&amp;": "&amp;INDEX($AB$2:$BC$4,1,MATCH(Incomplete,$AB985:$BC985,0)),Complete)))</f>
        <v/>
      </c>
      <c r="AA985" s="27"/>
      <c r="AB985" s="10" t="str">
        <f t="shared" si="455"/>
        <v/>
      </c>
      <c r="AC985" s="10" t="str">
        <f>IF($AC$1=No,"",
IF(OR(BG985=FALSE,BH985=FALSE),"",
IF(AND(SUMPRODUCT(--(BI985:BI$1003=TRUE))=0,SUMPRODUCT(--(BJ985:BJ$1003=TRUE))=0),"",Incomplete)))</f>
        <v/>
      </c>
      <c r="AD985" s="10" t="str">
        <f t="shared" si="456"/>
        <v/>
      </c>
      <c r="AE985" s="10"/>
      <c r="AF985" s="10" t="str" cm="1">
        <f t="array" ref="AF985">IF(AF$1=No,"",IF(ISBLANK($A985)=TRUE,"",
IF(SUMPRODUCT(--('Section 11'!$C$4:$C$337=$A985))=0,Incomplete,Complete)))</f>
        <v/>
      </c>
      <c r="AG985" s="10" t="str">
        <f t="shared" si="457"/>
        <v/>
      </c>
      <c r="AH985" s="10" t="str">
        <f t="shared" si="458"/>
        <v/>
      </c>
      <c r="AI985" s="10" t="str">
        <f t="shared" si="459"/>
        <v/>
      </c>
      <c r="AJ985" s="10" t="str">
        <f t="shared" si="460"/>
        <v/>
      </c>
      <c r="AK985" s="10" t="str">
        <f t="shared" si="461"/>
        <v/>
      </c>
      <c r="AL985" s="10" t="str">
        <f t="shared" si="462"/>
        <v/>
      </c>
      <c r="AM985" s="10" t="str">
        <f t="shared" si="463"/>
        <v/>
      </c>
      <c r="AN985" s="10" t="str">
        <f t="shared" si="464"/>
        <v/>
      </c>
      <c r="AO985" s="10" t="str">
        <f t="shared" si="465"/>
        <v/>
      </c>
      <c r="AP985" s="10" t="str">
        <f t="shared" si="466"/>
        <v/>
      </c>
      <c r="AQ985" s="10" t="str">
        <f t="shared" si="467"/>
        <v/>
      </c>
      <c r="AR985" s="10" t="str">
        <f t="shared" si="468"/>
        <v/>
      </c>
      <c r="AS985" s="10" t="str">
        <f t="shared" si="469"/>
        <v/>
      </c>
      <c r="AT985" s="10" t="str">
        <f t="shared" si="470"/>
        <v/>
      </c>
      <c r="AU985" s="10" t="str">
        <f t="shared" si="471"/>
        <v/>
      </c>
      <c r="AV985" s="10" t="str">
        <f t="shared" si="472"/>
        <v/>
      </c>
      <c r="AW985" s="10" t="str">
        <f t="shared" si="473"/>
        <v/>
      </c>
      <c r="AX985" s="10" t="str">
        <f t="shared" si="474"/>
        <v/>
      </c>
      <c r="AY985" s="10" t="str">
        <f t="shared" si="475"/>
        <v/>
      </c>
      <c r="AZ985" s="10" t="str">
        <f t="shared" si="476"/>
        <v/>
      </c>
      <c r="BA985" s="10" t="str">
        <f t="shared" si="477"/>
        <v/>
      </c>
      <c r="BB985" s="10" t="str">
        <f t="shared" si="478"/>
        <v/>
      </c>
      <c r="BC985" s="10" t="str">
        <f t="shared" si="479"/>
        <v/>
      </c>
      <c r="BD985" s="10"/>
      <c r="BE985" s="10" t="str">
        <f t="shared" si="480"/>
        <v/>
      </c>
      <c r="BG985" s="10" t="b">
        <f t="shared" si="483"/>
        <v>1</v>
      </c>
      <c r="BH985" s="10" t="b">
        <f t="shared" si="481"/>
        <v>1</v>
      </c>
      <c r="BI985" s="10" t="b">
        <f t="shared" si="484"/>
        <v>0</v>
      </c>
      <c r="BJ985" s="10" t="b">
        <f t="shared" si="482"/>
        <v>0</v>
      </c>
    </row>
    <row r="986" spans="1:62" x14ac:dyDescent="0.35">
      <c r="A986" s="51"/>
      <c r="B986" s="28"/>
      <c r="C986" s="28" t="s">
        <v>4</v>
      </c>
      <c r="D986" s="28"/>
      <c r="E986" s="28" t="s">
        <v>4</v>
      </c>
      <c r="F986" s="28"/>
      <c r="G986" s="51" t="s">
        <v>4</v>
      </c>
      <c r="H986" s="28"/>
      <c r="I986" s="28" t="s">
        <v>4</v>
      </c>
      <c r="J986" s="28"/>
      <c r="K986" s="28" t="s">
        <v>4</v>
      </c>
      <c r="L986" s="28" t="s">
        <v>454</v>
      </c>
      <c r="M986" s="28"/>
      <c r="N986" s="28"/>
      <c r="O986" s="28" t="s">
        <v>4</v>
      </c>
      <c r="P986" s="51"/>
      <c r="Q986" s="28" t="s">
        <v>4</v>
      </c>
      <c r="R986" s="28"/>
      <c r="S986" s="28" t="s">
        <v>4</v>
      </c>
      <c r="T986" s="28"/>
      <c r="U986" s="28" t="s">
        <v>4</v>
      </c>
      <c r="V986" s="28"/>
      <c r="W986" s="28" t="s">
        <v>4</v>
      </c>
      <c r="X986" s="28"/>
      <c r="Y986" s="28" t="s">
        <v>4</v>
      </c>
      <c r="Z986" s="10" t="str">
        <f>IF(AND('Section 8'!$L$4=No,OR($BG986=FALSE,$BH986=FALSE)),Tab_NotReq,
IF(AND($A986="",$B986="",$D986="",$F986="",$H986="",$J986="",$P986="",$X986="",$AB986="",$AC986=""),"",
IF(COUNTIF($AB986:$BC986,Incomplete)&gt;=1,Incomplete_or_multiple_errors&amp;": "&amp;INDEX($AB$2:$BC$4,1,MATCH(Incomplete,$AB986:$BC986,0)),Complete)))</f>
        <v/>
      </c>
      <c r="AA986" s="27"/>
      <c r="AB986" s="10" t="str">
        <f t="shared" si="455"/>
        <v/>
      </c>
      <c r="AC986" s="10" t="str">
        <f>IF($AC$1=No,"",
IF(OR(BG986=FALSE,BH986=FALSE),"",
IF(AND(SUMPRODUCT(--(BI986:BI$1003=TRUE))=0,SUMPRODUCT(--(BJ986:BJ$1003=TRUE))=0),"",Incomplete)))</f>
        <v/>
      </c>
      <c r="AD986" s="10" t="str">
        <f t="shared" si="456"/>
        <v/>
      </c>
      <c r="AE986" s="10"/>
      <c r="AF986" s="10" t="str" cm="1">
        <f t="array" ref="AF986">IF(AF$1=No,"",IF(ISBLANK($A986)=TRUE,"",
IF(SUMPRODUCT(--('Section 11'!$C$4:$C$337=$A986))=0,Incomplete,Complete)))</f>
        <v/>
      </c>
      <c r="AG986" s="10" t="str">
        <f t="shared" si="457"/>
        <v/>
      </c>
      <c r="AH986" s="10" t="str">
        <f t="shared" si="458"/>
        <v/>
      </c>
      <c r="AI986" s="10" t="str">
        <f t="shared" si="459"/>
        <v/>
      </c>
      <c r="AJ986" s="10" t="str">
        <f t="shared" si="460"/>
        <v/>
      </c>
      <c r="AK986" s="10" t="str">
        <f t="shared" si="461"/>
        <v/>
      </c>
      <c r="AL986" s="10" t="str">
        <f t="shared" si="462"/>
        <v/>
      </c>
      <c r="AM986" s="10" t="str">
        <f t="shared" si="463"/>
        <v/>
      </c>
      <c r="AN986" s="10" t="str">
        <f t="shared" si="464"/>
        <v/>
      </c>
      <c r="AO986" s="10" t="str">
        <f t="shared" si="465"/>
        <v/>
      </c>
      <c r="AP986" s="10" t="str">
        <f t="shared" si="466"/>
        <v/>
      </c>
      <c r="AQ986" s="10" t="str">
        <f t="shared" si="467"/>
        <v/>
      </c>
      <c r="AR986" s="10" t="str">
        <f t="shared" si="468"/>
        <v/>
      </c>
      <c r="AS986" s="10" t="str">
        <f t="shared" si="469"/>
        <v/>
      </c>
      <c r="AT986" s="10" t="str">
        <f t="shared" si="470"/>
        <v/>
      </c>
      <c r="AU986" s="10" t="str">
        <f t="shared" si="471"/>
        <v/>
      </c>
      <c r="AV986" s="10" t="str">
        <f t="shared" si="472"/>
        <v/>
      </c>
      <c r="AW986" s="10" t="str">
        <f t="shared" si="473"/>
        <v/>
      </c>
      <c r="AX986" s="10" t="str">
        <f t="shared" si="474"/>
        <v/>
      </c>
      <c r="AY986" s="10" t="str">
        <f t="shared" si="475"/>
        <v/>
      </c>
      <c r="AZ986" s="10" t="str">
        <f t="shared" si="476"/>
        <v/>
      </c>
      <c r="BA986" s="10" t="str">
        <f t="shared" si="477"/>
        <v/>
      </c>
      <c r="BB986" s="10" t="str">
        <f t="shared" si="478"/>
        <v/>
      </c>
      <c r="BC986" s="10" t="str">
        <f t="shared" si="479"/>
        <v/>
      </c>
      <c r="BD986" s="10"/>
      <c r="BE986" s="10" t="str">
        <f t="shared" si="480"/>
        <v/>
      </c>
      <c r="BG986" s="10" t="b">
        <f t="shared" si="483"/>
        <v>1</v>
      </c>
      <c r="BH986" s="10" t="b">
        <f t="shared" si="481"/>
        <v>1</v>
      </c>
      <c r="BI986" s="10" t="b">
        <f t="shared" si="484"/>
        <v>0</v>
      </c>
      <c r="BJ986" s="10" t="b">
        <f t="shared" si="482"/>
        <v>0</v>
      </c>
    </row>
    <row r="987" spans="1:62" x14ac:dyDescent="0.35">
      <c r="A987" s="51"/>
      <c r="B987" s="28"/>
      <c r="C987" s="28" t="s">
        <v>4</v>
      </c>
      <c r="D987" s="28"/>
      <c r="E987" s="28" t="s">
        <v>4</v>
      </c>
      <c r="F987" s="28"/>
      <c r="G987" s="51" t="s">
        <v>4</v>
      </c>
      <c r="H987" s="28"/>
      <c r="I987" s="28" t="s">
        <v>4</v>
      </c>
      <c r="J987" s="28"/>
      <c r="K987" s="28" t="s">
        <v>4</v>
      </c>
      <c r="L987" s="28" t="s">
        <v>454</v>
      </c>
      <c r="M987" s="28"/>
      <c r="N987" s="28"/>
      <c r="O987" s="28" t="s">
        <v>4</v>
      </c>
      <c r="P987" s="51"/>
      <c r="Q987" s="28" t="s">
        <v>4</v>
      </c>
      <c r="R987" s="28"/>
      <c r="S987" s="28" t="s">
        <v>4</v>
      </c>
      <c r="T987" s="28"/>
      <c r="U987" s="28" t="s">
        <v>4</v>
      </c>
      <c r="V987" s="28"/>
      <c r="W987" s="28" t="s">
        <v>4</v>
      </c>
      <c r="X987" s="28"/>
      <c r="Y987" s="28" t="s">
        <v>4</v>
      </c>
      <c r="Z987" s="10" t="str">
        <f>IF(AND('Section 8'!$L$4=No,OR($BG987=FALSE,$BH987=FALSE)),Tab_NotReq,
IF(AND($A987="",$B987="",$D987="",$F987="",$H987="",$J987="",$P987="",$X987="",$AB987="",$AC987=""),"",
IF(COUNTIF($AB987:$BC987,Incomplete)&gt;=1,Incomplete_or_multiple_errors&amp;": "&amp;INDEX($AB$2:$BC$4,1,MATCH(Incomplete,$AB987:$BC987,0)),Complete)))</f>
        <v/>
      </c>
      <c r="AA987" s="27"/>
      <c r="AB987" s="10" t="str">
        <f t="shared" si="455"/>
        <v/>
      </c>
      <c r="AC987" s="10" t="str">
        <f>IF($AC$1=No,"",
IF(OR(BG987=FALSE,BH987=FALSE),"",
IF(AND(SUMPRODUCT(--(BI987:BI$1003=TRUE))=0,SUMPRODUCT(--(BJ987:BJ$1003=TRUE))=0),"",Incomplete)))</f>
        <v/>
      </c>
      <c r="AD987" s="10" t="str">
        <f t="shared" si="456"/>
        <v/>
      </c>
      <c r="AE987" s="10"/>
      <c r="AF987" s="10" t="str" cm="1">
        <f t="array" ref="AF987">IF(AF$1=No,"",IF(ISBLANK($A987)=TRUE,"",
IF(SUMPRODUCT(--('Section 11'!$C$4:$C$337=$A987))=0,Incomplete,Complete)))</f>
        <v/>
      </c>
      <c r="AG987" s="10" t="str">
        <f t="shared" si="457"/>
        <v/>
      </c>
      <c r="AH987" s="10" t="str">
        <f t="shared" si="458"/>
        <v/>
      </c>
      <c r="AI987" s="10" t="str">
        <f t="shared" si="459"/>
        <v/>
      </c>
      <c r="AJ987" s="10" t="str">
        <f t="shared" si="460"/>
        <v/>
      </c>
      <c r="AK987" s="10" t="str">
        <f t="shared" si="461"/>
        <v/>
      </c>
      <c r="AL987" s="10" t="str">
        <f t="shared" si="462"/>
        <v/>
      </c>
      <c r="AM987" s="10" t="str">
        <f t="shared" si="463"/>
        <v/>
      </c>
      <c r="AN987" s="10" t="str">
        <f t="shared" si="464"/>
        <v/>
      </c>
      <c r="AO987" s="10" t="str">
        <f t="shared" si="465"/>
        <v/>
      </c>
      <c r="AP987" s="10" t="str">
        <f t="shared" si="466"/>
        <v/>
      </c>
      <c r="AQ987" s="10" t="str">
        <f t="shared" si="467"/>
        <v/>
      </c>
      <c r="AR987" s="10" t="str">
        <f t="shared" si="468"/>
        <v/>
      </c>
      <c r="AS987" s="10" t="str">
        <f t="shared" si="469"/>
        <v/>
      </c>
      <c r="AT987" s="10" t="str">
        <f t="shared" si="470"/>
        <v/>
      </c>
      <c r="AU987" s="10" t="str">
        <f t="shared" si="471"/>
        <v/>
      </c>
      <c r="AV987" s="10" t="str">
        <f t="shared" si="472"/>
        <v/>
      </c>
      <c r="AW987" s="10" t="str">
        <f t="shared" si="473"/>
        <v/>
      </c>
      <c r="AX987" s="10" t="str">
        <f t="shared" si="474"/>
        <v/>
      </c>
      <c r="AY987" s="10" t="str">
        <f t="shared" si="475"/>
        <v/>
      </c>
      <c r="AZ987" s="10" t="str">
        <f t="shared" si="476"/>
        <v/>
      </c>
      <c r="BA987" s="10" t="str">
        <f t="shared" si="477"/>
        <v/>
      </c>
      <c r="BB987" s="10" t="str">
        <f t="shared" si="478"/>
        <v/>
      </c>
      <c r="BC987" s="10" t="str">
        <f t="shared" si="479"/>
        <v/>
      </c>
      <c r="BD987" s="10"/>
      <c r="BE987" s="10" t="str">
        <f t="shared" si="480"/>
        <v/>
      </c>
      <c r="BG987" s="10" t="b">
        <f t="shared" si="483"/>
        <v>1</v>
      </c>
      <c r="BH987" s="10" t="b">
        <f t="shared" si="481"/>
        <v>1</v>
      </c>
      <c r="BI987" s="10" t="b">
        <f t="shared" si="484"/>
        <v>0</v>
      </c>
      <c r="BJ987" s="10" t="b">
        <f t="shared" si="482"/>
        <v>0</v>
      </c>
    </row>
    <row r="988" spans="1:62" x14ac:dyDescent="0.35">
      <c r="A988" s="51"/>
      <c r="B988" s="28"/>
      <c r="C988" s="28" t="s">
        <v>4</v>
      </c>
      <c r="D988" s="28"/>
      <c r="E988" s="28" t="s">
        <v>4</v>
      </c>
      <c r="F988" s="28"/>
      <c r="G988" s="51" t="s">
        <v>4</v>
      </c>
      <c r="H988" s="28"/>
      <c r="I988" s="28" t="s">
        <v>4</v>
      </c>
      <c r="J988" s="28"/>
      <c r="K988" s="28" t="s">
        <v>4</v>
      </c>
      <c r="L988" s="28" t="s">
        <v>454</v>
      </c>
      <c r="M988" s="28"/>
      <c r="N988" s="28"/>
      <c r="O988" s="28" t="s">
        <v>4</v>
      </c>
      <c r="P988" s="51"/>
      <c r="Q988" s="28" t="s">
        <v>4</v>
      </c>
      <c r="R988" s="28"/>
      <c r="S988" s="28" t="s">
        <v>4</v>
      </c>
      <c r="T988" s="28"/>
      <c r="U988" s="28" t="s">
        <v>4</v>
      </c>
      <c r="V988" s="28"/>
      <c r="W988" s="28" t="s">
        <v>4</v>
      </c>
      <c r="X988" s="28"/>
      <c r="Y988" s="28" t="s">
        <v>4</v>
      </c>
      <c r="Z988" s="10" t="str">
        <f>IF(AND('Section 8'!$L$4=No,OR($BG988=FALSE,$BH988=FALSE)),Tab_NotReq,
IF(AND($A988="",$B988="",$D988="",$F988="",$H988="",$J988="",$P988="",$X988="",$AB988="",$AC988=""),"",
IF(COUNTIF($AB988:$BC988,Incomplete)&gt;=1,Incomplete_or_multiple_errors&amp;": "&amp;INDEX($AB$2:$BC$4,1,MATCH(Incomplete,$AB988:$BC988,0)),Complete)))</f>
        <v/>
      </c>
      <c r="AA988" s="27"/>
      <c r="AB988" s="10" t="str">
        <f t="shared" si="455"/>
        <v/>
      </c>
      <c r="AC988" s="10" t="str">
        <f>IF($AC$1=No,"",
IF(OR(BG988=FALSE,BH988=FALSE),"",
IF(AND(SUMPRODUCT(--(BI988:BI$1003=TRUE))=0,SUMPRODUCT(--(BJ988:BJ$1003=TRUE))=0),"",Incomplete)))</f>
        <v/>
      </c>
      <c r="AD988" s="10" t="str">
        <f t="shared" si="456"/>
        <v/>
      </c>
      <c r="AE988" s="10"/>
      <c r="AF988" s="10" t="str" cm="1">
        <f t="array" ref="AF988">IF(AF$1=No,"",IF(ISBLANK($A988)=TRUE,"",
IF(SUMPRODUCT(--('Section 11'!$C$4:$C$337=$A988))=0,Incomplete,Complete)))</f>
        <v/>
      </c>
      <c r="AG988" s="10" t="str">
        <f t="shared" si="457"/>
        <v/>
      </c>
      <c r="AH988" s="10" t="str">
        <f t="shared" si="458"/>
        <v/>
      </c>
      <c r="AI988" s="10" t="str">
        <f t="shared" si="459"/>
        <v/>
      </c>
      <c r="AJ988" s="10" t="str">
        <f t="shared" si="460"/>
        <v/>
      </c>
      <c r="AK988" s="10" t="str">
        <f t="shared" si="461"/>
        <v/>
      </c>
      <c r="AL988" s="10" t="str">
        <f t="shared" si="462"/>
        <v/>
      </c>
      <c r="AM988" s="10" t="str">
        <f t="shared" si="463"/>
        <v/>
      </c>
      <c r="AN988" s="10" t="str">
        <f t="shared" si="464"/>
        <v/>
      </c>
      <c r="AO988" s="10" t="str">
        <f t="shared" si="465"/>
        <v/>
      </c>
      <c r="AP988" s="10" t="str">
        <f t="shared" si="466"/>
        <v/>
      </c>
      <c r="AQ988" s="10" t="str">
        <f t="shared" si="467"/>
        <v/>
      </c>
      <c r="AR988" s="10" t="str">
        <f t="shared" si="468"/>
        <v/>
      </c>
      <c r="AS988" s="10" t="str">
        <f t="shared" si="469"/>
        <v/>
      </c>
      <c r="AT988" s="10" t="str">
        <f t="shared" si="470"/>
        <v/>
      </c>
      <c r="AU988" s="10" t="str">
        <f t="shared" si="471"/>
        <v/>
      </c>
      <c r="AV988" s="10" t="str">
        <f t="shared" si="472"/>
        <v/>
      </c>
      <c r="AW988" s="10" t="str">
        <f t="shared" si="473"/>
        <v/>
      </c>
      <c r="AX988" s="10" t="str">
        <f t="shared" si="474"/>
        <v/>
      </c>
      <c r="AY988" s="10" t="str">
        <f t="shared" si="475"/>
        <v/>
      </c>
      <c r="AZ988" s="10" t="str">
        <f t="shared" si="476"/>
        <v/>
      </c>
      <c r="BA988" s="10" t="str">
        <f t="shared" si="477"/>
        <v/>
      </c>
      <c r="BB988" s="10" t="str">
        <f t="shared" si="478"/>
        <v/>
      </c>
      <c r="BC988" s="10" t="str">
        <f t="shared" si="479"/>
        <v/>
      </c>
      <c r="BD988" s="10"/>
      <c r="BE988" s="10" t="str">
        <f t="shared" si="480"/>
        <v/>
      </c>
      <c r="BG988" s="10" t="b">
        <f t="shared" si="483"/>
        <v>1</v>
      </c>
      <c r="BH988" s="10" t="b">
        <f t="shared" si="481"/>
        <v>1</v>
      </c>
      <c r="BI988" s="10" t="b">
        <f t="shared" si="484"/>
        <v>0</v>
      </c>
      <c r="BJ988" s="10" t="b">
        <f t="shared" si="482"/>
        <v>0</v>
      </c>
    </row>
    <row r="989" spans="1:62" x14ac:dyDescent="0.35">
      <c r="A989" s="51"/>
      <c r="B989" s="28"/>
      <c r="C989" s="28" t="s">
        <v>4</v>
      </c>
      <c r="D989" s="28"/>
      <c r="E989" s="28" t="s">
        <v>4</v>
      </c>
      <c r="F989" s="28"/>
      <c r="G989" s="51" t="s">
        <v>4</v>
      </c>
      <c r="H989" s="28"/>
      <c r="I989" s="28" t="s">
        <v>4</v>
      </c>
      <c r="J989" s="28"/>
      <c r="K989" s="28" t="s">
        <v>4</v>
      </c>
      <c r="L989" s="28" t="s">
        <v>454</v>
      </c>
      <c r="M989" s="28"/>
      <c r="N989" s="28"/>
      <c r="O989" s="28" t="s">
        <v>4</v>
      </c>
      <c r="P989" s="51"/>
      <c r="Q989" s="28" t="s">
        <v>4</v>
      </c>
      <c r="R989" s="28"/>
      <c r="S989" s="28" t="s">
        <v>4</v>
      </c>
      <c r="T989" s="28"/>
      <c r="U989" s="28" t="s">
        <v>4</v>
      </c>
      <c r="V989" s="28"/>
      <c r="W989" s="28" t="s">
        <v>4</v>
      </c>
      <c r="X989" s="28"/>
      <c r="Y989" s="28" t="s">
        <v>4</v>
      </c>
      <c r="Z989" s="10" t="str">
        <f>IF(AND('Section 8'!$L$4=No,OR($BG989=FALSE,$BH989=FALSE)),Tab_NotReq,
IF(AND($A989="",$B989="",$D989="",$F989="",$H989="",$J989="",$P989="",$X989="",$AB989="",$AC989=""),"",
IF(COUNTIF($AB989:$BC989,Incomplete)&gt;=1,Incomplete_or_multiple_errors&amp;": "&amp;INDEX($AB$2:$BC$4,1,MATCH(Incomplete,$AB989:$BC989,0)),Complete)))</f>
        <v/>
      </c>
      <c r="AA989" s="27"/>
      <c r="AB989" s="10" t="str">
        <f t="shared" si="455"/>
        <v/>
      </c>
      <c r="AC989" s="10" t="str">
        <f>IF($AC$1=No,"",
IF(OR(BG989=FALSE,BH989=FALSE),"",
IF(AND(SUMPRODUCT(--(BI989:BI$1003=TRUE))=0,SUMPRODUCT(--(BJ989:BJ$1003=TRUE))=0),"",Incomplete)))</f>
        <v/>
      </c>
      <c r="AD989" s="10" t="str">
        <f t="shared" si="456"/>
        <v/>
      </c>
      <c r="AE989" s="10"/>
      <c r="AF989" s="10" t="str" cm="1">
        <f t="array" ref="AF989">IF(AF$1=No,"",IF(ISBLANK($A989)=TRUE,"",
IF(SUMPRODUCT(--('Section 11'!$C$4:$C$337=$A989))=0,Incomplete,Complete)))</f>
        <v/>
      </c>
      <c r="AG989" s="10" t="str">
        <f t="shared" si="457"/>
        <v/>
      </c>
      <c r="AH989" s="10" t="str">
        <f t="shared" si="458"/>
        <v/>
      </c>
      <c r="AI989" s="10" t="str">
        <f t="shared" si="459"/>
        <v/>
      </c>
      <c r="AJ989" s="10" t="str">
        <f t="shared" si="460"/>
        <v/>
      </c>
      <c r="AK989" s="10" t="str">
        <f t="shared" si="461"/>
        <v/>
      </c>
      <c r="AL989" s="10" t="str">
        <f t="shared" si="462"/>
        <v/>
      </c>
      <c r="AM989" s="10" t="str">
        <f t="shared" si="463"/>
        <v/>
      </c>
      <c r="AN989" s="10" t="str">
        <f t="shared" si="464"/>
        <v/>
      </c>
      <c r="AO989" s="10" t="str">
        <f t="shared" si="465"/>
        <v/>
      </c>
      <c r="AP989" s="10" t="str">
        <f t="shared" si="466"/>
        <v/>
      </c>
      <c r="AQ989" s="10" t="str">
        <f t="shared" si="467"/>
        <v/>
      </c>
      <c r="AR989" s="10" t="str">
        <f t="shared" si="468"/>
        <v/>
      </c>
      <c r="AS989" s="10" t="str">
        <f t="shared" si="469"/>
        <v/>
      </c>
      <c r="AT989" s="10" t="str">
        <f t="shared" si="470"/>
        <v/>
      </c>
      <c r="AU989" s="10" t="str">
        <f t="shared" si="471"/>
        <v/>
      </c>
      <c r="AV989" s="10" t="str">
        <f t="shared" si="472"/>
        <v/>
      </c>
      <c r="AW989" s="10" t="str">
        <f t="shared" si="473"/>
        <v/>
      </c>
      <c r="AX989" s="10" t="str">
        <f t="shared" si="474"/>
        <v/>
      </c>
      <c r="AY989" s="10" t="str">
        <f t="shared" si="475"/>
        <v/>
      </c>
      <c r="AZ989" s="10" t="str">
        <f t="shared" si="476"/>
        <v/>
      </c>
      <c r="BA989" s="10" t="str">
        <f t="shared" si="477"/>
        <v/>
      </c>
      <c r="BB989" s="10" t="str">
        <f t="shared" si="478"/>
        <v/>
      </c>
      <c r="BC989" s="10" t="str">
        <f t="shared" si="479"/>
        <v/>
      </c>
      <c r="BD989" s="10"/>
      <c r="BE989" s="10" t="str">
        <f t="shared" si="480"/>
        <v/>
      </c>
      <c r="BG989" s="10" t="b">
        <f t="shared" si="483"/>
        <v>1</v>
      </c>
      <c r="BH989" s="10" t="b">
        <f t="shared" si="481"/>
        <v>1</v>
      </c>
      <c r="BI989" s="10" t="b">
        <f t="shared" si="484"/>
        <v>0</v>
      </c>
      <c r="BJ989" s="10" t="b">
        <f t="shared" si="482"/>
        <v>0</v>
      </c>
    </row>
    <row r="990" spans="1:62" x14ac:dyDescent="0.35">
      <c r="A990" s="51"/>
      <c r="B990" s="28"/>
      <c r="C990" s="28" t="s">
        <v>4</v>
      </c>
      <c r="D990" s="28"/>
      <c r="E990" s="28" t="s">
        <v>4</v>
      </c>
      <c r="F990" s="28"/>
      <c r="G990" s="51" t="s">
        <v>4</v>
      </c>
      <c r="H990" s="28"/>
      <c r="I990" s="28" t="s">
        <v>4</v>
      </c>
      <c r="J990" s="28"/>
      <c r="K990" s="28" t="s">
        <v>4</v>
      </c>
      <c r="L990" s="28" t="s">
        <v>454</v>
      </c>
      <c r="M990" s="28"/>
      <c r="N990" s="28"/>
      <c r="O990" s="28" t="s">
        <v>4</v>
      </c>
      <c r="P990" s="51"/>
      <c r="Q990" s="28" t="s">
        <v>4</v>
      </c>
      <c r="R990" s="28"/>
      <c r="S990" s="28" t="s">
        <v>4</v>
      </c>
      <c r="T990" s="28"/>
      <c r="U990" s="28" t="s">
        <v>4</v>
      </c>
      <c r="V990" s="28"/>
      <c r="W990" s="28" t="s">
        <v>4</v>
      </c>
      <c r="X990" s="28"/>
      <c r="Y990" s="28" t="s">
        <v>4</v>
      </c>
      <c r="Z990" s="10" t="str">
        <f>IF(AND('Section 8'!$L$4=No,OR($BG990=FALSE,$BH990=FALSE)),Tab_NotReq,
IF(AND($A990="",$B990="",$D990="",$F990="",$H990="",$J990="",$P990="",$X990="",$AB990="",$AC990=""),"",
IF(COUNTIF($AB990:$BC990,Incomplete)&gt;=1,Incomplete_or_multiple_errors&amp;": "&amp;INDEX($AB$2:$BC$4,1,MATCH(Incomplete,$AB990:$BC990,0)),Complete)))</f>
        <v/>
      </c>
      <c r="AA990" s="27"/>
      <c r="AB990" s="10" t="str">
        <f t="shared" si="455"/>
        <v/>
      </c>
      <c r="AC990" s="10" t="str">
        <f>IF($AC$1=No,"",
IF(OR(BG990=FALSE,BH990=FALSE),"",
IF(AND(SUMPRODUCT(--(BI990:BI$1003=TRUE))=0,SUMPRODUCT(--(BJ990:BJ$1003=TRUE))=0),"",Incomplete)))</f>
        <v/>
      </c>
      <c r="AD990" s="10" t="str">
        <f t="shared" si="456"/>
        <v/>
      </c>
      <c r="AE990" s="10"/>
      <c r="AF990" s="10" t="str" cm="1">
        <f t="array" ref="AF990">IF(AF$1=No,"",IF(ISBLANK($A990)=TRUE,"",
IF(SUMPRODUCT(--('Section 11'!$C$4:$C$337=$A990))=0,Incomplete,Complete)))</f>
        <v/>
      </c>
      <c r="AG990" s="10" t="str">
        <f t="shared" si="457"/>
        <v/>
      </c>
      <c r="AH990" s="10" t="str">
        <f t="shared" si="458"/>
        <v/>
      </c>
      <c r="AI990" s="10" t="str">
        <f t="shared" si="459"/>
        <v/>
      </c>
      <c r="AJ990" s="10" t="str">
        <f t="shared" si="460"/>
        <v/>
      </c>
      <c r="AK990" s="10" t="str">
        <f t="shared" si="461"/>
        <v/>
      </c>
      <c r="AL990" s="10" t="str">
        <f t="shared" si="462"/>
        <v/>
      </c>
      <c r="AM990" s="10" t="str">
        <f t="shared" si="463"/>
        <v/>
      </c>
      <c r="AN990" s="10" t="str">
        <f t="shared" si="464"/>
        <v/>
      </c>
      <c r="AO990" s="10" t="str">
        <f t="shared" si="465"/>
        <v/>
      </c>
      <c r="AP990" s="10" t="str">
        <f t="shared" si="466"/>
        <v/>
      </c>
      <c r="AQ990" s="10" t="str">
        <f t="shared" si="467"/>
        <v/>
      </c>
      <c r="AR990" s="10" t="str">
        <f t="shared" si="468"/>
        <v/>
      </c>
      <c r="AS990" s="10" t="str">
        <f t="shared" si="469"/>
        <v/>
      </c>
      <c r="AT990" s="10" t="str">
        <f t="shared" si="470"/>
        <v/>
      </c>
      <c r="AU990" s="10" t="str">
        <f t="shared" si="471"/>
        <v/>
      </c>
      <c r="AV990" s="10" t="str">
        <f t="shared" si="472"/>
        <v/>
      </c>
      <c r="AW990" s="10" t="str">
        <f t="shared" si="473"/>
        <v/>
      </c>
      <c r="AX990" s="10" t="str">
        <f t="shared" si="474"/>
        <v/>
      </c>
      <c r="AY990" s="10" t="str">
        <f t="shared" si="475"/>
        <v/>
      </c>
      <c r="AZ990" s="10" t="str">
        <f t="shared" si="476"/>
        <v/>
      </c>
      <c r="BA990" s="10" t="str">
        <f t="shared" si="477"/>
        <v/>
      </c>
      <c r="BB990" s="10" t="str">
        <f t="shared" si="478"/>
        <v/>
      </c>
      <c r="BC990" s="10" t="str">
        <f t="shared" si="479"/>
        <v/>
      </c>
      <c r="BD990" s="10"/>
      <c r="BE990" s="10" t="str">
        <f t="shared" si="480"/>
        <v/>
      </c>
      <c r="BG990" s="10" t="b">
        <f t="shared" si="483"/>
        <v>1</v>
      </c>
      <c r="BH990" s="10" t="b">
        <f t="shared" si="481"/>
        <v>1</v>
      </c>
      <c r="BI990" s="10" t="b">
        <f t="shared" si="484"/>
        <v>0</v>
      </c>
      <c r="BJ990" s="10" t="b">
        <f t="shared" si="482"/>
        <v>0</v>
      </c>
    </row>
    <row r="991" spans="1:62" x14ac:dyDescent="0.35">
      <c r="A991" s="51"/>
      <c r="B991" s="28"/>
      <c r="C991" s="28" t="s">
        <v>4</v>
      </c>
      <c r="D991" s="28"/>
      <c r="E991" s="28" t="s">
        <v>4</v>
      </c>
      <c r="F991" s="28"/>
      <c r="G991" s="51" t="s">
        <v>4</v>
      </c>
      <c r="H991" s="51"/>
      <c r="I991" s="28" t="s">
        <v>4</v>
      </c>
      <c r="J991" s="28"/>
      <c r="K991" s="28" t="s">
        <v>4</v>
      </c>
      <c r="L991" s="28" t="s">
        <v>454</v>
      </c>
      <c r="M991" s="28"/>
      <c r="N991" s="28"/>
      <c r="O991" s="28" t="s">
        <v>4</v>
      </c>
      <c r="P991" s="51"/>
      <c r="Q991" s="28" t="s">
        <v>4</v>
      </c>
      <c r="R991" s="28"/>
      <c r="S991" s="28" t="s">
        <v>4</v>
      </c>
      <c r="T991" s="28"/>
      <c r="U991" s="28" t="s">
        <v>4</v>
      </c>
      <c r="V991" s="28"/>
      <c r="W991" s="28" t="s">
        <v>4</v>
      </c>
      <c r="X991" s="28"/>
      <c r="Y991" s="28" t="s">
        <v>4</v>
      </c>
      <c r="Z991" s="10" t="str">
        <f>IF(AND('Section 8'!$L$4=No,OR($BG991=FALSE,$BH991=FALSE)),Tab_NotReq,
IF(AND($A991="",$B991="",$D991="",$F991="",$H991="",$J991="",$P991="",$X991="",$AB991="",$AC991=""),"",
IF(COUNTIF($AB991:$BC991,Incomplete)&gt;=1,Incomplete_or_multiple_errors&amp;": "&amp;INDEX($AB$2:$BC$4,1,MATCH(Incomplete,$AB991:$BC991,0)),Complete)))</f>
        <v/>
      </c>
      <c r="AA991" s="27"/>
      <c r="AB991" s="10" t="str">
        <f t="shared" si="455"/>
        <v/>
      </c>
      <c r="AC991" s="10" t="str">
        <f>IF($AC$1=No,"",
IF(OR(BG991=FALSE,BH991=FALSE),"",
IF(AND(SUMPRODUCT(--(BI991:BI$1003=TRUE))=0,SUMPRODUCT(--(BJ991:BJ$1003=TRUE))=0),"",Incomplete)))</f>
        <v/>
      </c>
      <c r="AD991" s="10" t="str">
        <f t="shared" si="456"/>
        <v/>
      </c>
      <c r="AE991" s="10"/>
      <c r="AF991" s="10" t="str" cm="1">
        <f t="array" ref="AF991">IF(AF$1=No,"",IF(ISBLANK($A991)=TRUE,"",
IF(SUMPRODUCT(--('Section 11'!$C$4:$C$337=$A991))=0,Incomplete,Complete)))</f>
        <v/>
      </c>
      <c r="AG991" s="10" t="str">
        <f t="shared" si="457"/>
        <v/>
      </c>
      <c r="AH991" s="10" t="str">
        <f t="shared" si="458"/>
        <v/>
      </c>
      <c r="AI991" s="10" t="str">
        <f t="shared" si="459"/>
        <v/>
      </c>
      <c r="AJ991" s="10" t="str">
        <f t="shared" si="460"/>
        <v/>
      </c>
      <c r="AK991" s="10" t="str">
        <f t="shared" si="461"/>
        <v/>
      </c>
      <c r="AL991" s="10" t="str">
        <f t="shared" si="462"/>
        <v/>
      </c>
      <c r="AM991" s="10" t="str">
        <f t="shared" si="463"/>
        <v/>
      </c>
      <c r="AN991" s="10" t="str">
        <f t="shared" si="464"/>
        <v/>
      </c>
      <c r="AO991" s="10" t="str">
        <f t="shared" si="465"/>
        <v/>
      </c>
      <c r="AP991" s="10" t="str">
        <f t="shared" si="466"/>
        <v/>
      </c>
      <c r="AQ991" s="10" t="str">
        <f t="shared" si="467"/>
        <v/>
      </c>
      <c r="AR991" s="10" t="str">
        <f t="shared" si="468"/>
        <v/>
      </c>
      <c r="AS991" s="10" t="str">
        <f t="shared" si="469"/>
        <v/>
      </c>
      <c r="AT991" s="10" t="str">
        <f t="shared" si="470"/>
        <v/>
      </c>
      <c r="AU991" s="10" t="str">
        <f t="shared" si="471"/>
        <v/>
      </c>
      <c r="AV991" s="10" t="str">
        <f t="shared" si="472"/>
        <v/>
      </c>
      <c r="AW991" s="10" t="str">
        <f t="shared" si="473"/>
        <v/>
      </c>
      <c r="AX991" s="10" t="str">
        <f t="shared" si="474"/>
        <v/>
      </c>
      <c r="AY991" s="10" t="str">
        <f t="shared" si="475"/>
        <v/>
      </c>
      <c r="AZ991" s="10" t="str">
        <f t="shared" si="476"/>
        <v/>
      </c>
      <c r="BA991" s="10" t="str">
        <f t="shared" si="477"/>
        <v/>
      </c>
      <c r="BB991" s="10" t="str">
        <f t="shared" si="478"/>
        <v/>
      </c>
      <c r="BC991" s="10" t="str">
        <f t="shared" si="479"/>
        <v/>
      </c>
      <c r="BD991" s="10"/>
      <c r="BE991" s="10" t="str">
        <f t="shared" si="480"/>
        <v/>
      </c>
      <c r="BG991" s="10" t="b">
        <f t="shared" si="483"/>
        <v>1</v>
      </c>
      <c r="BH991" s="10" t="b">
        <f t="shared" si="481"/>
        <v>1</v>
      </c>
      <c r="BI991" s="10" t="b">
        <f t="shared" si="484"/>
        <v>0</v>
      </c>
      <c r="BJ991" s="10" t="b">
        <f t="shared" si="482"/>
        <v>0</v>
      </c>
    </row>
    <row r="992" spans="1:62" x14ac:dyDescent="0.35">
      <c r="A992" s="51"/>
      <c r="B992" s="28"/>
      <c r="C992" s="28" t="s">
        <v>4</v>
      </c>
      <c r="D992" s="28"/>
      <c r="E992" s="28" t="s">
        <v>4</v>
      </c>
      <c r="F992" s="28"/>
      <c r="G992" s="51" t="s">
        <v>4</v>
      </c>
      <c r="H992" s="28"/>
      <c r="I992" s="28" t="s">
        <v>4</v>
      </c>
      <c r="J992" s="28"/>
      <c r="K992" s="28" t="s">
        <v>4</v>
      </c>
      <c r="L992" s="28" t="s">
        <v>454</v>
      </c>
      <c r="M992" s="28"/>
      <c r="N992" s="28"/>
      <c r="O992" s="28" t="s">
        <v>4</v>
      </c>
      <c r="P992" s="51"/>
      <c r="Q992" s="28" t="s">
        <v>4</v>
      </c>
      <c r="R992" s="28"/>
      <c r="S992" s="28" t="s">
        <v>4</v>
      </c>
      <c r="T992" s="28"/>
      <c r="U992" s="28" t="s">
        <v>4</v>
      </c>
      <c r="V992" s="28"/>
      <c r="W992" s="28" t="s">
        <v>4</v>
      </c>
      <c r="X992" s="28"/>
      <c r="Y992" s="28" t="s">
        <v>4</v>
      </c>
      <c r="Z992" s="10" t="str">
        <f>IF(AND('Section 8'!$L$4=No,OR($BG992=FALSE,$BH992=FALSE)),Tab_NotReq,
IF(AND($A992="",$B992="",$D992="",$F992="",$H992="",$J992="",$P992="",$X992="",$AB992="",$AC992=""),"",
IF(COUNTIF($AB992:$BC992,Incomplete)&gt;=1,Incomplete_or_multiple_errors&amp;": "&amp;INDEX($AB$2:$BC$4,1,MATCH(Incomplete,$AB992:$BC992,0)),Complete)))</f>
        <v/>
      </c>
      <c r="AA992" s="27"/>
      <c r="AB992" s="10" t="str">
        <f t="shared" si="455"/>
        <v/>
      </c>
      <c r="AC992" s="10" t="str">
        <f>IF($AC$1=No,"",
IF(OR(BG992=FALSE,BH992=FALSE),"",
IF(AND(SUMPRODUCT(--(BI992:BI$1003=TRUE))=0,SUMPRODUCT(--(BJ992:BJ$1003=TRUE))=0),"",Incomplete)))</f>
        <v/>
      </c>
      <c r="AD992" s="10" t="str">
        <f t="shared" si="456"/>
        <v/>
      </c>
      <c r="AE992" s="10"/>
      <c r="AF992" s="10" t="str" cm="1">
        <f t="array" ref="AF992">IF(AF$1=No,"",IF(ISBLANK($A992)=TRUE,"",
IF(SUMPRODUCT(--('Section 11'!$C$4:$C$337=$A992))=0,Incomplete,Complete)))</f>
        <v/>
      </c>
      <c r="AG992" s="10" t="str">
        <f t="shared" si="457"/>
        <v/>
      </c>
      <c r="AH992" s="10" t="str">
        <f t="shared" si="458"/>
        <v/>
      </c>
      <c r="AI992" s="10" t="str">
        <f t="shared" si="459"/>
        <v/>
      </c>
      <c r="AJ992" s="10" t="str">
        <f t="shared" si="460"/>
        <v/>
      </c>
      <c r="AK992" s="10" t="str">
        <f t="shared" si="461"/>
        <v/>
      </c>
      <c r="AL992" s="10" t="str">
        <f t="shared" si="462"/>
        <v/>
      </c>
      <c r="AM992" s="10" t="str">
        <f t="shared" si="463"/>
        <v/>
      </c>
      <c r="AN992" s="10" t="str">
        <f t="shared" si="464"/>
        <v/>
      </c>
      <c r="AO992" s="10" t="str">
        <f t="shared" si="465"/>
        <v/>
      </c>
      <c r="AP992" s="10" t="str">
        <f t="shared" si="466"/>
        <v/>
      </c>
      <c r="AQ992" s="10" t="str">
        <f t="shared" si="467"/>
        <v/>
      </c>
      <c r="AR992" s="10" t="str">
        <f t="shared" si="468"/>
        <v/>
      </c>
      <c r="AS992" s="10" t="str">
        <f t="shared" si="469"/>
        <v/>
      </c>
      <c r="AT992" s="10" t="str">
        <f t="shared" si="470"/>
        <v/>
      </c>
      <c r="AU992" s="10" t="str">
        <f t="shared" si="471"/>
        <v/>
      </c>
      <c r="AV992" s="10" t="str">
        <f t="shared" si="472"/>
        <v/>
      </c>
      <c r="AW992" s="10" t="str">
        <f t="shared" si="473"/>
        <v/>
      </c>
      <c r="AX992" s="10" t="str">
        <f t="shared" si="474"/>
        <v/>
      </c>
      <c r="AY992" s="10" t="str">
        <f t="shared" si="475"/>
        <v/>
      </c>
      <c r="AZ992" s="10" t="str">
        <f t="shared" si="476"/>
        <v/>
      </c>
      <c r="BA992" s="10" t="str">
        <f t="shared" si="477"/>
        <v/>
      </c>
      <c r="BB992" s="10" t="str">
        <f t="shared" si="478"/>
        <v/>
      </c>
      <c r="BC992" s="10" t="str">
        <f t="shared" si="479"/>
        <v/>
      </c>
      <c r="BD992" s="10"/>
      <c r="BE992" s="10" t="str">
        <f t="shared" si="480"/>
        <v/>
      </c>
      <c r="BG992" s="10" t="b">
        <f t="shared" si="483"/>
        <v>1</v>
      </c>
      <c r="BH992" s="10" t="b">
        <f t="shared" si="481"/>
        <v>1</v>
      </c>
      <c r="BI992" s="10" t="b">
        <f t="shared" si="484"/>
        <v>0</v>
      </c>
      <c r="BJ992" s="10" t="b">
        <f t="shared" si="482"/>
        <v>0</v>
      </c>
    </row>
    <row r="993" spans="1:62" x14ac:dyDescent="0.35">
      <c r="A993" s="51"/>
      <c r="B993" s="28"/>
      <c r="C993" s="28" t="s">
        <v>4</v>
      </c>
      <c r="D993" s="28"/>
      <c r="E993" s="28" t="s">
        <v>4</v>
      </c>
      <c r="F993" s="28"/>
      <c r="G993" s="51" t="s">
        <v>4</v>
      </c>
      <c r="H993" s="28"/>
      <c r="I993" s="28" t="s">
        <v>4</v>
      </c>
      <c r="J993" s="28"/>
      <c r="K993" s="28" t="s">
        <v>4</v>
      </c>
      <c r="L993" s="28" t="s">
        <v>454</v>
      </c>
      <c r="M993" s="28"/>
      <c r="N993" s="28"/>
      <c r="O993" s="28" t="s">
        <v>4</v>
      </c>
      <c r="P993" s="51"/>
      <c r="Q993" s="28" t="s">
        <v>4</v>
      </c>
      <c r="R993" s="28"/>
      <c r="S993" s="28" t="s">
        <v>4</v>
      </c>
      <c r="T993" s="28"/>
      <c r="U993" s="28" t="s">
        <v>4</v>
      </c>
      <c r="V993" s="28"/>
      <c r="W993" s="28" t="s">
        <v>4</v>
      </c>
      <c r="X993" s="28"/>
      <c r="Y993" s="28" t="s">
        <v>4</v>
      </c>
      <c r="Z993" s="10" t="str">
        <f>IF(AND('Section 8'!$L$4=No,OR($BG993=FALSE,$BH993=FALSE)),Tab_NotReq,
IF(AND($A993="",$B993="",$D993="",$F993="",$H993="",$J993="",$P993="",$X993="",$AB993="",$AC993=""),"",
IF(COUNTIF($AB993:$BC993,Incomplete)&gt;=1,Incomplete_or_multiple_errors&amp;": "&amp;INDEX($AB$2:$BC$4,1,MATCH(Incomplete,$AB993:$BC993,0)),Complete)))</f>
        <v/>
      </c>
      <c r="AA993" s="27"/>
      <c r="AB993" s="10" t="str">
        <f t="shared" si="455"/>
        <v/>
      </c>
      <c r="AC993" s="10" t="str">
        <f>IF($AC$1=No,"",
IF(OR(BG993=FALSE,BH993=FALSE),"",
IF(AND(SUMPRODUCT(--(BI993:BI$1003=TRUE))=0,SUMPRODUCT(--(BJ993:BJ$1003=TRUE))=0),"",Incomplete)))</f>
        <v/>
      </c>
      <c r="AD993" s="10" t="str">
        <f t="shared" si="456"/>
        <v/>
      </c>
      <c r="AE993" s="10"/>
      <c r="AF993" s="10" t="str" cm="1">
        <f t="array" ref="AF993">IF(AF$1=No,"",IF(ISBLANK($A993)=TRUE,"",
IF(SUMPRODUCT(--('Section 11'!$C$4:$C$337=$A993))=0,Incomplete,Complete)))</f>
        <v/>
      </c>
      <c r="AG993" s="10" t="str">
        <f t="shared" si="457"/>
        <v/>
      </c>
      <c r="AH993" s="10" t="str">
        <f t="shared" si="458"/>
        <v/>
      </c>
      <c r="AI993" s="10" t="str">
        <f t="shared" si="459"/>
        <v/>
      </c>
      <c r="AJ993" s="10" t="str">
        <f t="shared" si="460"/>
        <v/>
      </c>
      <c r="AK993" s="10" t="str">
        <f t="shared" si="461"/>
        <v/>
      </c>
      <c r="AL993" s="10" t="str">
        <f t="shared" si="462"/>
        <v/>
      </c>
      <c r="AM993" s="10" t="str">
        <f t="shared" si="463"/>
        <v/>
      </c>
      <c r="AN993" s="10" t="str">
        <f t="shared" si="464"/>
        <v/>
      </c>
      <c r="AO993" s="10" t="str">
        <f t="shared" si="465"/>
        <v/>
      </c>
      <c r="AP993" s="10" t="str">
        <f t="shared" si="466"/>
        <v/>
      </c>
      <c r="AQ993" s="10" t="str">
        <f t="shared" si="467"/>
        <v/>
      </c>
      <c r="AR993" s="10" t="str">
        <f t="shared" si="468"/>
        <v/>
      </c>
      <c r="AS993" s="10" t="str">
        <f t="shared" si="469"/>
        <v/>
      </c>
      <c r="AT993" s="10" t="str">
        <f t="shared" si="470"/>
        <v/>
      </c>
      <c r="AU993" s="10" t="str">
        <f t="shared" si="471"/>
        <v/>
      </c>
      <c r="AV993" s="10" t="str">
        <f t="shared" si="472"/>
        <v/>
      </c>
      <c r="AW993" s="10" t="str">
        <f t="shared" si="473"/>
        <v/>
      </c>
      <c r="AX993" s="10" t="str">
        <f t="shared" si="474"/>
        <v/>
      </c>
      <c r="AY993" s="10" t="str">
        <f t="shared" si="475"/>
        <v/>
      </c>
      <c r="AZ993" s="10" t="str">
        <f t="shared" si="476"/>
        <v/>
      </c>
      <c r="BA993" s="10" t="str">
        <f t="shared" si="477"/>
        <v/>
      </c>
      <c r="BB993" s="10" t="str">
        <f t="shared" si="478"/>
        <v/>
      </c>
      <c r="BC993" s="10" t="str">
        <f t="shared" si="479"/>
        <v/>
      </c>
      <c r="BD993" s="10"/>
      <c r="BE993" s="10" t="str">
        <f t="shared" si="480"/>
        <v/>
      </c>
      <c r="BG993" s="10" t="b">
        <f t="shared" si="483"/>
        <v>1</v>
      </c>
      <c r="BH993" s="10" t="b">
        <f t="shared" si="481"/>
        <v>1</v>
      </c>
      <c r="BI993" s="10" t="b">
        <f t="shared" si="484"/>
        <v>0</v>
      </c>
      <c r="BJ993" s="10" t="b">
        <f t="shared" si="482"/>
        <v>0</v>
      </c>
    </row>
    <row r="994" spans="1:62" x14ac:dyDescent="0.35">
      <c r="A994" s="51"/>
      <c r="B994" s="28"/>
      <c r="C994" s="28" t="s">
        <v>4</v>
      </c>
      <c r="D994" s="28"/>
      <c r="E994" s="28" t="s">
        <v>4</v>
      </c>
      <c r="F994" s="28"/>
      <c r="G994" s="51" t="s">
        <v>4</v>
      </c>
      <c r="H994" s="28"/>
      <c r="I994" s="28" t="s">
        <v>4</v>
      </c>
      <c r="J994" s="28"/>
      <c r="K994" s="28" t="s">
        <v>4</v>
      </c>
      <c r="L994" s="28" t="s">
        <v>454</v>
      </c>
      <c r="M994" s="28"/>
      <c r="N994" s="28"/>
      <c r="O994" s="28" t="s">
        <v>4</v>
      </c>
      <c r="P994" s="51"/>
      <c r="Q994" s="28" t="s">
        <v>4</v>
      </c>
      <c r="R994" s="28"/>
      <c r="S994" s="28" t="s">
        <v>4</v>
      </c>
      <c r="T994" s="28"/>
      <c r="U994" s="28" t="s">
        <v>4</v>
      </c>
      <c r="V994" s="28"/>
      <c r="W994" s="28" t="s">
        <v>4</v>
      </c>
      <c r="X994" s="28"/>
      <c r="Y994" s="28" t="s">
        <v>4</v>
      </c>
      <c r="Z994" s="10" t="str">
        <f>IF(AND('Section 8'!$L$4=No,OR($BG994=FALSE,$BH994=FALSE)),Tab_NotReq,
IF(AND($A994="",$B994="",$D994="",$F994="",$H994="",$J994="",$P994="",$X994="",$AB994="",$AC994=""),"",
IF(COUNTIF($AB994:$BC994,Incomplete)&gt;=1,Incomplete_or_multiple_errors&amp;": "&amp;INDEX($AB$2:$BC$4,1,MATCH(Incomplete,$AB994:$BC994,0)),Complete)))</f>
        <v/>
      </c>
      <c r="AA994" s="27"/>
      <c r="AB994" s="10" t="str">
        <f t="shared" si="455"/>
        <v/>
      </c>
      <c r="AC994" s="10" t="str">
        <f>IF($AC$1=No,"",
IF(OR(BG994=FALSE,BH994=FALSE),"",
IF(AND(SUMPRODUCT(--(BI994:BI$1003=TRUE))=0,SUMPRODUCT(--(BJ994:BJ$1003=TRUE))=0),"",Incomplete)))</f>
        <v/>
      </c>
      <c r="AD994" s="10" t="str">
        <f t="shared" si="456"/>
        <v/>
      </c>
      <c r="AE994" s="10"/>
      <c r="AF994" s="10" t="str" cm="1">
        <f t="array" ref="AF994">IF(AF$1=No,"",IF(ISBLANK($A994)=TRUE,"",
IF(SUMPRODUCT(--('Section 11'!$C$4:$C$337=$A994))=0,Incomplete,Complete)))</f>
        <v/>
      </c>
      <c r="AG994" s="10" t="str">
        <f t="shared" si="457"/>
        <v/>
      </c>
      <c r="AH994" s="10" t="str">
        <f t="shared" si="458"/>
        <v/>
      </c>
      <c r="AI994" s="10" t="str">
        <f t="shared" si="459"/>
        <v/>
      </c>
      <c r="AJ994" s="10" t="str">
        <f t="shared" si="460"/>
        <v/>
      </c>
      <c r="AK994" s="10" t="str">
        <f t="shared" si="461"/>
        <v/>
      </c>
      <c r="AL994" s="10" t="str">
        <f t="shared" si="462"/>
        <v/>
      </c>
      <c r="AM994" s="10" t="str">
        <f t="shared" si="463"/>
        <v/>
      </c>
      <c r="AN994" s="10" t="str">
        <f t="shared" si="464"/>
        <v/>
      </c>
      <c r="AO994" s="10" t="str">
        <f t="shared" si="465"/>
        <v/>
      </c>
      <c r="AP994" s="10" t="str">
        <f t="shared" si="466"/>
        <v/>
      </c>
      <c r="AQ994" s="10" t="str">
        <f t="shared" si="467"/>
        <v/>
      </c>
      <c r="AR994" s="10" t="str">
        <f t="shared" si="468"/>
        <v/>
      </c>
      <c r="AS994" s="10" t="str">
        <f t="shared" si="469"/>
        <v/>
      </c>
      <c r="AT994" s="10" t="str">
        <f t="shared" si="470"/>
        <v/>
      </c>
      <c r="AU994" s="10" t="str">
        <f t="shared" si="471"/>
        <v/>
      </c>
      <c r="AV994" s="10" t="str">
        <f t="shared" si="472"/>
        <v/>
      </c>
      <c r="AW994" s="10" t="str">
        <f t="shared" si="473"/>
        <v/>
      </c>
      <c r="AX994" s="10" t="str">
        <f t="shared" si="474"/>
        <v/>
      </c>
      <c r="AY994" s="10" t="str">
        <f t="shared" si="475"/>
        <v/>
      </c>
      <c r="AZ994" s="10" t="str">
        <f t="shared" si="476"/>
        <v/>
      </c>
      <c r="BA994" s="10" t="str">
        <f t="shared" si="477"/>
        <v/>
      </c>
      <c r="BB994" s="10" t="str">
        <f t="shared" si="478"/>
        <v/>
      </c>
      <c r="BC994" s="10" t="str">
        <f t="shared" si="479"/>
        <v/>
      </c>
      <c r="BD994" s="10"/>
      <c r="BE994" s="10" t="str">
        <f t="shared" si="480"/>
        <v/>
      </c>
      <c r="BG994" s="10" t="b">
        <f t="shared" si="483"/>
        <v>1</v>
      </c>
      <c r="BH994" s="10" t="b">
        <f t="shared" si="481"/>
        <v>1</v>
      </c>
      <c r="BI994" s="10" t="b">
        <f t="shared" si="484"/>
        <v>0</v>
      </c>
      <c r="BJ994" s="10" t="b">
        <f t="shared" si="482"/>
        <v>0</v>
      </c>
    </row>
    <row r="995" spans="1:62" x14ac:dyDescent="0.35">
      <c r="A995" s="51"/>
      <c r="B995" s="28"/>
      <c r="C995" s="28" t="s">
        <v>4</v>
      </c>
      <c r="D995" s="28"/>
      <c r="E995" s="28" t="s">
        <v>4</v>
      </c>
      <c r="F995" s="28"/>
      <c r="G995" s="51" t="s">
        <v>4</v>
      </c>
      <c r="H995" s="28"/>
      <c r="I995" s="28" t="s">
        <v>4</v>
      </c>
      <c r="J995" s="28"/>
      <c r="K995" s="28" t="s">
        <v>4</v>
      </c>
      <c r="L995" s="28" t="s">
        <v>454</v>
      </c>
      <c r="M995" s="28"/>
      <c r="N995" s="28"/>
      <c r="O995" s="28" t="s">
        <v>4</v>
      </c>
      <c r="P995" s="51"/>
      <c r="Q995" s="28" t="s">
        <v>4</v>
      </c>
      <c r="R995" s="28"/>
      <c r="S995" s="28" t="s">
        <v>4</v>
      </c>
      <c r="T995" s="28"/>
      <c r="U995" s="28" t="s">
        <v>4</v>
      </c>
      <c r="V995" s="28"/>
      <c r="W995" s="28" t="s">
        <v>4</v>
      </c>
      <c r="X995" s="28"/>
      <c r="Y995" s="28" t="s">
        <v>4</v>
      </c>
      <c r="Z995" s="10" t="str">
        <f>IF(AND('Section 8'!$L$4=No,OR($BG995=FALSE,$BH995=FALSE)),Tab_NotReq,
IF(AND($A995="",$B995="",$D995="",$F995="",$H995="",$J995="",$P995="",$X995="",$AB995="",$AC995=""),"",
IF(COUNTIF($AB995:$BC995,Incomplete)&gt;=1,Incomplete_or_multiple_errors&amp;": "&amp;INDEX($AB$2:$BC$4,1,MATCH(Incomplete,$AB995:$BC995,0)),Complete)))</f>
        <v/>
      </c>
      <c r="AA995" s="27"/>
      <c r="AB995" s="10" t="str">
        <f t="shared" si="455"/>
        <v/>
      </c>
      <c r="AC995" s="10" t="str">
        <f>IF($AC$1=No,"",
IF(OR(BG995=FALSE,BH995=FALSE),"",
IF(AND(SUMPRODUCT(--(BI995:BI$1003=TRUE))=0,SUMPRODUCT(--(BJ995:BJ$1003=TRUE))=0),"",Incomplete)))</f>
        <v/>
      </c>
      <c r="AD995" s="10" t="str">
        <f t="shared" si="456"/>
        <v/>
      </c>
      <c r="AE995" s="10"/>
      <c r="AF995" s="10" t="str" cm="1">
        <f t="array" ref="AF995">IF(AF$1=No,"",IF(ISBLANK($A995)=TRUE,"",
IF(SUMPRODUCT(--('Section 11'!$C$4:$C$337=$A995))=0,Incomplete,Complete)))</f>
        <v/>
      </c>
      <c r="AG995" s="10" t="str">
        <f t="shared" si="457"/>
        <v/>
      </c>
      <c r="AH995" s="10" t="str">
        <f t="shared" si="458"/>
        <v/>
      </c>
      <c r="AI995" s="10" t="str">
        <f t="shared" si="459"/>
        <v/>
      </c>
      <c r="AJ995" s="10" t="str">
        <f t="shared" si="460"/>
        <v/>
      </c>
      <c r="AK995" s="10" t="str">
        <f t="shared" si="461"/>
        <v/>
      </c>
      <c r="AL995" s="10" t="str">
        <f t="shared" si="462"/>
        <v/>
      </c>
      <c r="AM995" s="10" t="str">
        <f t="shared" si="463"/>
        <v/>
      </c>
      <c r="AN995" s="10" t="str">
        <f t="shared" si="464"/>
        <v/>
      </c>
      <c r="AO995" s="10" t="str">
        <f t="shared" si="465"/>
        <v/>
      </c>
      <c r="AP995" s="10" t="str">
        <f t="shared" si="466"/>
        <v/>
      </c>
      <c r="AQ995" s="10" t="str">
        <f t="shared" si="467"/>
        <v/>
      </c>
      <c r="AR995" s="10" t="str">
        <f t="shared" si="468"/>
        <v/>
      </c>
      <c r="AS995" s="10" t="str">
        <f t="shared" si="469"/>
        <v/>
      </c>
      <c r="AT995" s="10" t="str">
        <f t="shared" si="470"/>
        <v/>
      </c>
      <c r="AU995" s="10" t="str">
        <f t="shared" si="471"/>
        <v/>
      </c>
      <c r="AV995" s="10" t="str">
        <f t="shared" si="472"/>
        <v/>
      </c>
      <c r="AW995" s="10" t="str">
        <f t="shared" si="473"/>
        <v/>
      </c>
      <c r="AX995" s="10" t="str">
        <f t="shared" si="474"/>
        <v/>
      </c>
      <c r="AY995" s="10" t="str">
        <f t="shared" si="475"/>
        <v/>
      </c>
      <c r="AZ995" s="10" t="str">
        <f t="shared" si="476"/>
        <v/>
      </c>
      <c r="BA995" s="10" t="str">
        <f t="shared" si="477"/>
        <v/>
      </c>
      <c r="BB995" s="10" t="str">
        <f t="shared" si="478"/>
        <v/>
      </c>
      <c r="BC995" s="10" t="str">
        <f t="shared" si="479"/>
        <v/>
      </c>
      <c r="BD995" s="10"/>
      <c r="BE995" s="10" t="str">
        <f t="shared" si="480"/>
        <v/>
      </c>
      <c r="BG995" s="10" t="b">
        <f t="shared" si="483"/>
        <v>1</v>
      </c>
      <c r="BH995" s="10" t="b">
        <f t="shared" si="481"/>
        <v>1</v>
      </c>
      <c r="BI995" s="10" t="b">
        <f t="shared" si="484"/>
        <v>0</v>
      </c>
      <c r="BJ995" s="10" t="b">
        <f t="shared" si="482"/>
        <v>0</v>
      </c>
    </row>
    <row r="996" spans="1:62" x14ac:dyDescent="0.35">
      <c r="A996" s="51"/>
      <c r="B996" s="28"/>
      <c r="C996" s="28" t="s">
        <v>4</v>
      </c>
      <c r="D996" s="28"/>
      <c r="E996" s="28" t="s">
        <v>4</v>
      </c>
      <c r="F996" s="28"/>
      <c r="G996" s="51" t="s">
        <v>4</v>
      </c>
      <c r="H996" s="28"/>
      <c r="I996" s="28" t="s">
        <v>4</v>
      </c>
      <c r="J996" s="28"/>
      <c r="K996" s="28" t="s">
        <v>4</v>
      </c>
      <c r="L996" s="28" t="s">
        <v>454</v>
      </c>
      <c r="M996" s="28"/>
      <c r="N996" s="28"/>
      <c r="O996" s="28" t="s">
        <v>4</v>
      </c>
      <c r="P996" s="51"/>
      <c r="Q996" s="28" t="s">
        <v>4</v>
      </c>
      <c r="R996" s="28"/>
      <c r="S996" s="28" t="s">
        <v>4</v>
      </c>
      <c r="T996" s="28"/>
      <c r="U996" s="28" t="s">
        <v>4</v>
      </c>
      <c r="V996" s="28"/>
      <c r="W996" s="28" t="s">
        <v>4</v>
      </c>
      <c r="X996" s="28"/>
      <c r="Y996" s="28" t="s">
        <v>4</v>
      </c>
      <c r="Z996" s="10" t="str">
        <f>IF(AND('Section 8'!$L$4=No,OR($BG996=FALSE,$BH996=FALSE)),Tab_NotReq,
IF(AND($A996="",$B996="",$D996="",$F996="",$H996="",$J996="",$P996="",$X996="",$AB996="",$AC996=""),"",
IF(COUNTIF($AB996:$BC996,Incomplete)&gt;=1,Incomplete_or_multiple_errors&amp;": "&amp;INDEX($AB$2:$BC$4,1,MATCH(Incomplete,$AB996:$BC996,0)),Complete)))</f>
        <v/>
      </c>
      <c r="AA996" s="27"/>
      <c r="AB996" s="10" t="str">
        <f t="shared" si="455"/>
        <v/>
      </c>
      <c r="AC996" s="10" t="str">
        <f>IF($AC$1=No,"",
IF(OR(BG996=FALSE,BH996=FALSE),"",
IF(AND(SUMPRODUCT(--(BI996:BI$1003=TRUE))=0,SUMPRODUCT(--(BJ996:BJ$1003=TRUE))=0),"",Incomplete)))</f>
        <v/>
      </c>
      <c r="AD996" s="10" t="str">
        <f t="shared" si="456"/>
        <v/>
      </c>
      <c r="AE996" s="10"/>
      <c r="AF996" s="10" t="str" cm="1">
        <f t="array" ref="AF996">IF(AF$1=No,"",IF(ISBLANK($A996)=TRUE,"",
IF(SUMPRODUCT(--('Section 11'!$C$4:$C$337=$A996))=0,Incomplete,Complete)))</f>
        <v/>
      </c>
      <c r="AG996" s="10" t="str">
        <f t="shared" si="457"/>
        <v/>
      </c>
      <c r="AH996" s="10" t="str">
        <f t="shared" si="458"/>
        <v/>
      </c>
      <c r="AI996" s="10" t="str">
        <f t="shared" si="459"/>
        <v/>
      </c>
      <c r="AJ996" s="10" t="str">
        <f t="shared" si="460"/>
        <v/>
      </c>
      <c r="AK996" s="10" t="str">
        <f t="shared" si="461"/>
        <v/>
      </c>
      <c r="AL996" s="10" t="str">
        <f t="shared" si="462"/>
        <v/>
      </c>
      <c r="AM996" s="10" t="str">
        <f t="shared" si="463"/>
        <v/>
      </c>
      <c r="AN996" s="10" t="str">
        <f t="shared" si="464"/>
        <v/>
      </c>
      <c r="AO996" s="10" t="str">
        <f t="shared" si="465"/>
        <v/>
      </c>
      <c r="AP996" s="10" t="str">
        <f t="shared" si="466"/>
        <v/>
      </c>
      <c r="AQ996" s="10" t="str">
        <f t="shared" si="467"/>
        <v/>
      </c>
      <c r="AR996" s="10" t="str">
        <f t="shared" si="468"/>
        <v/>
      </c>
      <c r="AS996" s="10" t="str">
        <f t="shared" si="469"/>
        <v/>
      </c>
      <c r="AT996" s="10" t="str">
        <f t="shared" si="470"/>
        <v/>
      </c>
      <c r="AU996" s="10" t="str">
        <f t="shared" si="471"/>
        <v/>
      </c>
      <c r="AV996" s="10" t="str">
        <f t="shared" si="472"/>
        <v/>
      </c>
      <c r="AW996" s="10" t="str">
        <f t="shared" si="473"/>
        <v/>
      </c>
      <c r="AX996" s="10" t="str">
        <f t="shared" si="474"/>
        <v/>
      </c>
      <c r="AY996" s="10" t="str">
        <f t="shared" si="475"/>
        <v/>
      </c>
      <c r="AZ996" s="10" t="str">
        <f t="shared" si="476"/>
        <v/>
      </c>
      <c r="BA996" s="10" t="str">
        <f t="shared" si="477"/>
        <v/>
      </c>
      <c r="BB996" s="10" t="str">
        <f t="shared" si="478"/>
        <v/>
      </c>
      <c r="BC996" s="10" t="str">
        <f t="shared" si="479"/>
        <v/>
      </c>
      <c r="BD996" s="10"/>
      <c r="BE996" s="10" t="str">
        <f t="shared" si="480"/>
        <v/>
      </c>
      <c r="BG996" s="10" t="b">
        <f t="shared" si="483"/>
        <v>1</v>
      </c>
      <c r="BH996" s="10" t="b">
        <f t="shared" si="481"/>
        <v>1</v>
      </c>
      <c r="BI996" s="10" t="b">
        <f t="shared" si="484"/>
        <v>0</v>
      </c>
      <c r="BJ996" s="10" t="b">
        <f t="shared" si="482"/>
        <v>0</v>
      </c>
    </row>
    <row r="997" spans="1:62" x14ac:dyDescent="0.35">
      <c r="A997" s="51"/>
      <c r="B997" s="28"/>
      <c r="C997" s="28" t="s">
        <v>4</v>
      </c>
      <c r="D997" s="28"/>
      <c r="E997" s="28" t="s">
        <v>4</v>
      </c>
      <c r="F997" s="28"/>
      <c r="G997" s="51" t="s">
        <v>4</v>
      </c>
      <c r="H997" s="28"/>
      <c r="I997" s="28" t="s">
        <v>4</v>
      </c>
      <c r="J997" s="28"/>
      <c r="K997" s="28" t="s">
        <v>4</v>
      </c>
      <c r="L997" s="28" t="s">
        <v>454</v>
      </c>
      <c r="M997" s="28"/>
      <c r="N997" s="28"/>
      <c r="O997" s="28" t="s">
        <v>4</v>
      </c>
      <c r="P997" s="51"/>
      <c r="Q997" s="28" t="s">
        <v>4</v>
      </c>
      <c r="R997" s="28"/>
      <c r="S997" s="28" t="s">
        <v>4</v>
      </c>
      <c r="T997" s="28"/>
      <c r="U997" s="28" t="s">
        <v>4</v>
      </c>
      <c r="V997" s="28"/>
      <c r="W997" s="28" t="s">
        <v>4</v>
      </c>
      <c r="X997" s="28"/>
      <c r="Y997" s="28" t="s">
        <v>4</v>
      </c>
      <c r="Z997" s="10" t="str">
        <f>IF(AND('Section 8'!$L$4=No,OR($BG997=FALSE,$BH997=FALSE)),Tab_NotReq,
IF(AND($A997="",$B997="",$D997="",$F997="",$H997="",$J997="",$P997="",$X997="",$AB997="",$AC997=""),"",
IF(COUNTIF($AB997:$BC997,Incomplete)&gt;=1,Incomplete_or_multiple_errors&amp;": "&amp;INDEX($AB$2:$BC$4,1,MATCH(Incomplete,$AB997:$BC997,0)),Complete)))</f>
        <v/>
      </c>
      <c r="AA997" s="27"/>
      <c r="AB997" s="10" t="str">
        <f t="shared" si="455"/>
        <v/>
      </c>
      <c r="AC997" s="10" t="str">
        <f>IF($AC$1=No,"",
IF(OR(BG997=FALSE,BH997=FALSE),"",
IF(AND(SUMPRODUCT(--(BI997:BI$1003=TRUE))=0,SUMPRODUCT(--(BJ997:BJ$1003=TRUE))=0),"",Incomplete)))</f>
        <v/>
      </c>
      <c r="AD997" s="10" t="str">
        <f t="shared" si="456"/>
        <v/>
      </c>
      <c r="AE997" s="10"/>
      <c r="AF997" s="10" t="str" cm="1">
        <f t="array" ref="AF997">IF(AF$1=No,"",IF(ISBLANK($A997)=TRUE,"",
IF(SUMPRODUCT(--('Section 11'!$C$4:$C$337=$A997))=0,Incomplete,Complete)))</f>
        <v/>
      </c>
      <c r="AG997" s="10" t="str">
        <f t="shared" si="457"/>
        <v/>
      </c>
      <c r="AH997" s="10" t="str">
        <f t="shared" si="458"/>
        <v/>
      </c>
      <c r="AI997" s="10" t="str">
        <f t="shared" si="459"/>
        <v/>
      </c>
      <c r="AJ997" s="10" t="str">
        <f t="shared" si="460"/>
        <v/>
      </c>
      <c r="AK997" s="10" t="str">
        <f t="shared" si="461"/>
        <v/>
      </c>
      <c r="AL997" s="10" t="str">
        <f t="shared" si="462"/>
        <v/>
      </c>
      <c r="AM997" s="10" t="str">
        <f t="shared" si="463"/>
        <v/>
      </c>
      <c r="AN997" s="10" t="str">
        <f t="shared" si="464"/>
        <v/>
      </c>
      <c r="AO997" s="10" t="str">
        <f t="shared" si="465"/>
        <v/>
      </c>
      <c r="AP997" s="10" t="str">
        <f t="shared" si="466"/>
        <v/>
      </c>
      <c r="AQ997" s="10" t="str">
        <f t="shared" si="467"/>
        <v/>
      </c>
      <c r="AR997" s="10" t="str">
        <f t="shared" si="468"/>
        <v/>
      </c>
      <c r="AS997" s="10" t="str">
        <f t="shared" si="469"/>
        <v/>
      </c>
      <c r="AT997" s="10" t="str">
        <f t="shared" si="470"/>
        <v/>
      </c>
      <c r="AU997" s="10" t="str">
        <f t="shared" si="471"/>
        <v/>
      </c>
      <c r="AV997" s="10" t="str">
        <f t="shared" si="472"/>
        <v/>
      </c>
      <c r="AW997" s="10" t="str">
        <f t="shared" si="473"/>
        <v/>
      </c>
      <c r="AX997" s="10" t="str">
        <f t="shared" si="474"/>
        <v/>
      </c>
      <c r="AY997" s="10" t="str">
        <f t="shared" si="475"/>
        <v/>
      </c>
      <c r="AZ997" s="10" t="str">
        <f t="shared" si="476"/>
        <v/>
      </c>
      <c r="BA997" s="10" t="str">
        <f t="shared" si="477"/>
        <v/>
      </c>
      <c r="BB997" s="10" t="str">
        <f t="shared" si="478"/>
        <v/>
      </c>
      <c r="BC997" s="10" t="str">
        <f t="shared" si="479"/>
        <v/>
      </c>
      <c r="BD997" s="10"/>
      <c r="BE997" s="10" t="str">
        <f t="shared" si="480"/>
        <v/>
      </c>
      <c r="BG997" s="10" t="b">
        <f t="shared" si="483"/>
        <v>1</v>
      </c>
      <c r="BH997" s="10" t="b">
        <f t="shared" si="481"/>
        <v>1</v>
      </c>
      <c r="BI997" s="10" t="b">
        <f t="shared" si="484"/>
        <v>0</v>
      </c>
      <c r="BJ997" s="10" t="b">
        <f t="shared" si="482"/>
        <v>0</v>
      </c>
    </row>
    <row r="998" spans="1:62" x14ac:dyDescent="0.35">
      <c r="A998" s="51"/>
      <c r="B998" s="28"/>
      <c r="C998" s="28" t="s">
        <v>4</v>
      </c>
      <c r="D998" s="28"/>
      <c r="E998" s="28" t="s">
        <v>4</v>
      </c>
      <c r="F998" s="28"/>
      <c r="G998" s="51" t="s">
        <v>4</v>
      </c>
      <c r="H998" s="28"/>
      <c r="I998" s="28" t="s">
        <v>4</v>
      </c>
      <c r="J998" s="28"/>
      <c r="K998" s="28" t="s">
        <v>4</v>
      </c>
      <c r="L998" s="28" t="s">
        <v>454</v>
      </c>
      <c r="M998" s="28"/>
      <c r="N998" s="28"/>
      <c r="O998" s="28" t="s">
        <v>4</v>
      </c>
      <c r="P998" s="51"/>
      <c r="Q998" s="28" t="s">
        <v>4</v>
      </c>
      <c r="R998" s="28"/>
      <c r="S998" s="28" t="s">
        <v>4</v>
      </c>
      <c r="T998" s="28"/>
      <c r="U998" s="28" t="s">
        <v>4</v>
      </c>
      <c r="V998" s="28"/>
      <c r="W998" s="28" t="s">
        <v>4</v>
      </c>
      <c r="X998" s="28"/>
      <c r="Y998" s="28" t="s">
        <v>4</v>
      </c>
      <c r="Z998" s="10" t="str">
        <f>IF(AND('Section 8'!$L$4=No,OR($BG998=FALSE,$BH998=FALSE)),Tab_NotReq,
IF(AND($A998="",$B998="",$D998="",$F998="",$H998="",$J998="",$P998="",$X998="",$AB998="",$AC998=""),"",
IF(COUNTIF($AB998:$BC998,Incomplete)&gt;=1,Incomplete_or_multiple_errors&amp;": "&amp;INDEX($AB$2:$BC$4,1,MATCH(Incomplete,$AB998:$BC998,0)),Complete)))</f>
        <v/>
      </c>
      <c r="AA998" s="27"/>
      <c r="AB998" s="10" t="str">
        <f t="shared" si="455"/>
        <v/>
      </c>
      <c r="AC998" s="10" t="str">
        <f>IF($AC$1=No,"",
IF(OR(BG998=FALSE,BH998=FALSE),"",
IF(AND(SUMPRODUCT(--(BI998:BI$1003=TRUE))=0,SUMPRODUCT(--(BJ998:BJ$1003=TRUE))=0),"",Incomplete)))</f>
        <v/>
      </c>
      <c r="AD998" s="10" t="str">
        <f t="shared" si="456"/>
        <v/>
      </c>
      <c r="AE998" s="10"/>
      <c r="AF998" s="10" t="str" cm="1">
        <f t="array" ref="AF998">IF(AF$1=No,"",IF(ISBLANK($A998)=TRUE,"",
IF(SUMPRODUCT(--('Section 11'!$C$4:$C$337=$A998))=0,Incomplete,Complete)))</f>
        <v/>
      </c>
      <c r="AG998" s="10" t="str">
        <f t="shared" si="457"/>
        <v/>
      </c>
      <c r="AH998" s="10" t="str">
        <f t="shared" si="458"/>
        <v/>
      </c>
      <c r="AI998" s="10" t="str">
        <f t="shared" si="459"/>
        <v/>
      </c>
      <c r="AJ998" s="10" t="str">
        <f t="shared" si="460"/>
        <v/>
      </c>
      <c r="AK998" s="10" t="str">
        <f t="shared" si="461"/>
        <v/>
      </c>
      <c r="AL998" s="10" t="str">
        <f t="shared" si="462"/>
        <v/>
      </c>
      <c r="AM998" s="10" t="str">
        <f t="shared" si="463"/>
        <v/>
      </c>
      <c r="AN998" s="10" t="str">
        <f t="shared" si="464"/>
        <v/>
      </c>
      <c r="AO998" s="10" t="str">
        <f t="shared" si="465"/>
        <v/>
      </c>
      <c r="AP998" s="10" t="str">
        <f t="shared" si="466"/>
        <v/>
      </c>
      <c r="AQ998" s="10" t="str">
        <f t="shared" si="467"/>
        <v/>
      </c>
      <c r="AR998" s="10" t="str">
        <f t="shared" si="468"/>
        <v/>
      </c>
      <c r="AS998" s="10" t="str">
        <f t="shared" si="469"/>
        <v/>
      </c>
      <c r="AT998" s="10" t="str">
        <f t="shared" si="470"/>
        <v/>
      </c>
      <c r="AU998" s="10" t="str">
        <f t="shared" si="471"/>
        <v/>
      </c>
      <c r="AV998" s="10" t="str">
        <f t="shared" si="472"/>
        <v/>
      </c>
      <c r="AW998" s="10" t="str">
        <f t="shared" si="473"/>
        <v/>
      </c>
      <c r="AX998" s="10" t="str">
        <f t="shared" si="474"/>
        <v/>
      </c>
      <c r="AY998" s="10" t="str">
        <f t="shared" si="475"/>
        <v/>
      </c>
      <c r="AZ998" s="10" t="str">
        <f t="shared" si="476"/>
        <v/>
      </c>
      <c r="BA998" s="10" t="str">
        <f t="shared" si="477"/>
        <v/>
      </c>
      <c r="BB998" s="10" t="str">
        <f t="shared" si="478"/>
        <v/>
      </c>
      <c r="BC998" s="10" t="str">
        <f t="shared" si="479"/>
        <v/>
      </c>
      <c r="BD998" s="10"/>
      <c r="BE998" s="10" t="str">
        <f t="shared" si="480"/>
        <v/>
      </c>
      <c r="BG998" s="10" t="b">
        <f t="shared" si="483"/>
        <v>1</v>
      </c>
      <c r="BH998" s="10" t="b">
        <f t="shared" si="481"/>
        <v>1</v>
      </c>
      <c r="BI998" s="10" t="b">
        <f t="shared" si="484"/>
        <v>0</v>
      </c>
      <c r="BJ998" s="10" t="b">
        <f t="shared" si="482"/>
        <v>0</v>
      </c>
    </row>
    <row r="999" spans="1:62" x14ac:dyDescent="0.35">
      <c r="A999" s="51"/>
      <c r="B999" s="28"/>
      <c r="C999" s="28" t="s">
        <v>4</v>
      </c>
      <c r="D999" s="28"/>
      <c r="E999" s="28" t="s">
        <v>4</v>
      </c>
      <c r="F999" s="28"/>
      <c r="G999" s="51" t="s">
        <v>4</v>
      </c>
      <c r="H999" s="28"/>
      <c r="I999" s="28" t="s">
        <v>4</v>
      </c>
      <c r="J999" s="28"/>
      <c r="K999" s="28" t="s">
        <v>4</v>
      </c>
      <c r="L999" s="28" t="s">
        <v>454</v>
      </c>
      <c r="M999" s="28"/>
      <c r="N999" s="28"/>
      <c r="O999" s="28" t="s">
        <v>4</v>
      </c>
      <c r="P999" s="51"/>
      <c r="Q999" s="28" t="s">
        <v>4</v>
      </c>
      <c r="R999" s="28"/>
      <c r="S999" s="28" t="s">
        <v>4</v>
      </c>
      <c r="T999" s="28"/>
      <c r="U999" s="28" t="s">
        <v>4</v>
      </c>
      <c r="V999" s="28"/>
      <c r="W999" s="28" t="s">
        <v>4</v>
      </c>
      <c r="X999" s="28"/>
      <c r="Y999" s="28" t="s">
        <v>4</v>
      </c>
      <c r="Z999" s="10" t="str">
        <f>IF(AND('Section 8'!$L$4=No,OR($BG999=FALSE,$BH999=FALSE)),Tab_NotReq,
IF(AND($A999="",$B999="",$D999="",$F999="",$H999="",$J999="",$P999="",$X999="",$AB999="",$AC999=""),"",
IF(COUNTIF($AB999:$BC999,Incomplete)&gt;=1,Incomplete_or_multiple_errors&amp;": "&amp;INDEX($AB$2:$BC$4,1,MATCH(Incomplete,$AB999:$BC999,0)),Complete)))</f>
        <v/>
      </c>
      <c r="AA999" s="27"/>
      <c r="AB999" s="10" t="str">
        <f t="shared" si="455"/>
        <v/>
      </c>
      <c r="AC999" s="10" t="str">
        <f>IF($AC$1=No,"",
IF(OR(BG999=FALSE,BH999=FALSE),"",
IF(AND(SUMPRODUCT(--(BI999:BI$1003=TRUE))=0,SUMPRODUCT(--(BJ999:BJ$1003=TRUE))=0),"",Incomplete)))</f>
        <v/>
      </c>
      <c r="AD999" s="10" t="str">
        <f t="shared" si="456"/>
        <v/>
      </c>
      <c r="AE999" s="10"/>
      <c r="AF999" s="10" t="str" cm="1">
        <f t="array" ref="AF999">IF(AF$1=No,"",IF(ISBLANK($A999)=TRUE,"",
IF(SUMPRODUCT(--('Section 11'!$C$4:$C$337=$A999))=0,Incomplete,Complete)))</f>
        <v/>
      </c>
      <c r="AG999" s="10" t="str">
        <f t="shared" si="457"/>
        <v/>
      </c>
      <c r="AH999" s="10" t="str">
        <f t="shared" si="458"/>
        <v/>
      </c>
      <c r="AI999" s="10" t="str">
        <f t="shared" si="459"/>
        <v/>
      </c>
      <c r="AJ999" s="10" t="str">
        <f t="shared" si="460"/>
        <v/>
      </c>
      <c r="AK999" s="10" t="str">
        <f t="shared" si="461"/>
        <v/>
      </c>
      <c r="AL999" s="10" t="str">
        <f t="shared" si="462"/>
        <v/>
      </c>
      <c r="AM999" s="10" t="str">
        <f t="shared" si="463"/>
        <v/>
      </c>
      <c r="AN999" s="10" t="str">
        <f t="shared" si="464"/>
        <v/>
      </c>
      <c r="AO999" s="10" t="str">
        <f t="shared" si="465"/>
        <v/>
      </c>
      <c r="AP999" s="10" t="str">
        <f t="shared" si="466"/>
        <v/>
      </c>
      <c r="AQ999" s="10" t="str">
        <f t="shared" si="467"/>
        <v/>
      </c>
      <c r="AR999" s="10" t="str">
        <f t="shared" si="468"/>
        <v/>
      </c>
      <c r="AS999" s="10" t="str">
        <f t="shared" si="469"/>
        <v/>
      </c>
      <c r="AT999" s="10" t="str">
        <f t="shared" si="470"/>
        <v/>
      </c>
      <c r="AU999" s="10" t="str">
        <f t="shared" si="471"/>
        <v/>
      </c>
      <c r="AV999" s="10" t="str">
        <f t="shared" si="472"/>
        <v/>
      </c>
      <c r="AW999" s="10" t="str">
        <f t="shared" si="473"/>
        <v/>
      </c>
      <c r="AX999" s="10" t="str">
        <f t="shared" si="474"/>
        <v/>
      </c>
      <c r="AY999" s="10" t="str">
        <f t="shared" si="475"/>
        <v/>
      </c>
      <c r="AZ999" s="10" t="str">
        <f t="shared" si="476"/>
        <v/>
      </c>
      <c r="BA999" s="10" t="str">
        <f t="shared" si="477"/>
        <v/>
      </c>
      <c r="BB999" s="10" t="str">
        <f t="shared" si="478"/>
        <v/>
      </c>
      <c r="BC999" s="10" t="str">
        <f t="shared" si="479"/>
        <v/>
      </c>
      <c r="BD999" s="10"/>
      <c r="BE999" s="10" t="str">
        <f t="shared" si="480"/>
        <v/>
      </c>
      <c r="BG999" s="10" t="b">
        <f t="shared" si="483"/>
        <v>1</v>
      </c>
      <c r="BH999" s="10" t="b">
        <f t="shared" si="481"/>
        <v>1</v>
      </c>
      <c r="BI999" s="10" t="b">
        <f t="shared" si="484"/>
        <v>0</v>
      </c>
      <c r="BJ999" s="10" t="b">
        <f t="shared" si="482"/>
        <v>0</v>
      </c>
    </row>
    <row r="1000" spans="1:62" x14ac:dyDescent="0.35">
      <c r="A1000" s="51"/>
      <c r="B1000" s="28"/>
      <c r="C1000" s="28" t="s">
        <v>4</v>
      </c>
      <c r="D1000" s="28"/>
      <c r="E1000" s="28" t="s">
        <v>4</v>
      </c>
      <c r="F1000" s="28"/>
      <c r="G1000" s="51" t="s">
        <v>4</v>
      </c>
      <c r="H1000" s="28"/>
      <c r="I1000" s="28" t="s">
        <v>4</v>
      </c>
      <c r="J1000" s="28"/>
      <c r="K1000" s="28" t="s">
        <v>4</v>
      </c>
      <c r="L1000" s="28" t="s">
        <v>454</v>
      </c>
      <c r="M1000" s="28"/>
      <c r="N1000" s="28"/>
      <c r="O1000" s="28" t="s">
        <v>4</v>
      </c>
      <c r="P1000" s="51"/>
      <c r="Q1000" s="28" t="s">
        <v>4</v>
      </c>
      <c r="R1000" s="28"/>
      <c r="S1000" s="28" t="s">
        <v>4</v>
      </c>
      <c r="T1000" s="28"/>
      <c r="U1000" s="28" t="s">
        <v>4</v>
      </c>
      <c r="V1000" s="28"/>
      <c r="W1000" s="28" t="s">
        <v>4</v>
      </c>
      <c r="X1000" s="28"/>
      <c r="Y1000" s="28" t="s">
        <v>4</v>
      </c>
      <c r="Z1000" s="10" t="str">
        <f>IF(AND('Section 8'!$L$4=No,OR($BG1000=FALSE,$BH1000=FALSE)),Tab_NotReq,
IF(AND($A1000="",$B1000="",$D1000="",$F1000="",$H1000="",$J1000="",$P1000="",$X1000="",$AB1000="",$AC1000=""),"",
IF(COUNTIF($AB1000:$BC1000,Incomplete)&gt;=1,Incomplete_or_multiple_errors&amp;": "&amp;INDEX($AB$2:$BC$4,1,MATCH(Incomplete,$AB1000:$BC1000,0)),Complete)))</f>
        <v/>
      </c>
      <c r="AA1000" s="27"/>
      <c r="AB1000" s="10" t="str">
        <f t="shared" si="455"/>
        <v/>
      </c>
      <c r="AC1000" s="10" t="str">
        <f>IF($AC$1=No,"",
IF(OR(BG1000=FALSE,BH1000=FALSE),"",
IF(AND(SUMPRODUCT(--(BI1000:BI$1003=TRUE))=0,SUMPRODUCT(--(BJ1000:BJ$1003=TRUE))=0),"",Incomplete)))</f>
        <v/>
      </c>
      <c r="AD1000" s="10" t="str">
        <f t="shared" si="456"/>
        <v/>
      </c>
      <c r="AE1000" s="10"/>
      <c r="AF1000" s="10" t="str" cm="1">
        <f t="array" ref="AF1000">IF(AF$1=No,"",IF(ISBLANK($A1000)=TRUE,"",
IF(SUMPRODUCT(--('Section 11'!$C$4:$C$337=$A1000))=0,Incomplete,Complete)))</f>
        <v/>
      </c>
      <c r="AG1000" s="10" t="str">
        <f t="shared" si="457"/>
        <v/>
      </c>
      <c r="AH1000" s="10" t="str">
        <f t="shared" si="458"/>
        <v/>
      </c>
      <c r="AI1000" s="10" t="str">
        <f t="shared" si="459"/>
        <v/>
      </c>
      <c r="AJ1000" s="10" t="str">
        <f t="shared" si="460"/>
        <v/>
      </c>
      <c r="AK1000" s="10" t="str">
        <f t="shared" si="461"/>
        <v/>
      </c>
      <c r="AL1000" s="10" t="str">
        <f t="shared" si="462"/>
        <v/>
      </c>
      <c r="AM1000" s="10" t="str">
        <f t="shared" si="463"/>
        <v/>
      </c>
      <c r="AN1000" s="10" t="str">
        <f t="shared" si="464"/>
        <v/>
      </c>
      <c r="AO1000" s="10" t="str">
        <f t="shared" si="465"/>
        <v/>
      </c>
      <c r="AP1000" s="10" t="str">
        <f t="shared" si="466"/>
        <v/>
      </c>
      <c r="AQ1000" s="10" t="str">
        <f t="shared" si="467"/>
        <v/>
      </c>
      <c r="AR1000" s="10" t="str">
        <f t="shared" si="468"/>
        <v/>
      </c>
      <c r="AS1000" s="10" t="str">
        <f t="shared" si="469"/>
        <v/>
      </c>
      <c r="AT1000" s="10" t="str">
        <f t="shared" si="470"/>
        <v/>
      </c>
      <c r="AU1000" s="10" t="str">
        <f t="shared" si="471"/>
        <v/>
      </c>
      <c r="AV1000" s="10" t="str">
        <f t="shared" si="472"/>
        <v/>
      </c>
      <c r="AW1000" s="10" t="str">
        <f t="shared" si="473"/>
        <v/>
      </c>
      <c r="AX1000" s="10" t="str">
        <f t="shared" si="474"/>
        <v/>
      </c>
      <c r="AY1000" s="10" t="str">
        <f t="shared" si="475"/>
        <v/>
      </c>
      <c r="AZ1000" s="10" t="str">
        <f t="shared" si="476"/>
        <v/>
      </c>
      <c r="BA1000" s="10" t="str">
        <f t="shared" si="477"/>
        <v/>
      </c>
      <c r="BB1000" s="10" t="str">
        <f t="shared" si="478"/>
        <v/>
      </c>
      <c r="BC1000" s="10" t="str">
        <f t="shared" si="479"/>
        <v/>
      </c>
      <c r="BD1000" s="10"/>
      <c r="BE1000" s="10" t="str">
        <f t="shared" si="480"/>
        <v/>
      </c>
      <c r="BG1000" s="10" t="b">
        <f t="shared" si="483"/>
        <v>1</v>
      </c>
      <c r="BH1000" s="10" t="b">
        <f t="shared" si="481"/>
        <v>1</v>
      </c>
      <c r="BI1000" s="10" t="b">
        <f t="shared" si="484"/>
        <v>0</v>
      </c>
      <c r="BJ1000" s="10" t="b">
        <f t="shared" si="482"/>
        <v>0</v>
      </c>
    </row>
    <row r="1001" spans="1:62" x14ac:dyDescent="0.35">
      <c r="A1001" s="51"/>
      <c r="B1001" s="28"/>
      <c r="C1001" s="28" t="s">
        <v>4</v>
      </c>
      <c r="D1001" s="28"/>
      <c r="E1001" s="28" t="s">
        <v>4</v>
      </c>
      <c r="F1001" s="28"/>
      <c r="G1001" s="51" t="s">
        <v>4</v>
      </c>
      <c r="H1001" s="28"/>
      <c r="I1001" s="28" t="s">
        <v>4</v>
      </c>
      <c r="J1001" s="28"/>
      <c r="K1001" s="28" t="s">
        <v>4</v>
      </c>
      <c r="L1001" s="28" t="s">
        <v>454</v>
      </c>
      <c r="M1001" s="28"/>
      <c r="N1001" s="28"/>
      <c r="O1001" s="28" t="s">
        <v>4</v>
      </c>
      <c r="P1001" s="51"/>
      <c r="Q1001" s="28" t="s">
        <v>4</v>
      </c>
      <c r="R1001" s="28"/>
      <c r="S1001" s="28" t="s">
        <v>4</v>
      </c>
      <c r="T1001" s="28"/>
      <c r="U1001" s="28" t="s">
        <v>4</v>
      </c>
      <c r="V1001" s="28"/>
      <c r="W1001" s="28" t="s">
        <v>4</v>
      </c>
      <c r="X1001" s="28"/>
      <c r="Y1001" s="28" t="s">
        <v>4</v>
      </c>
      <c r="Z1001" s="10" t="str">
        <f>IF(AND('Section 8'!$L$4=No,OR($BG1001=FALSE,$BH1001=FALSE)),Tab_NotReq,
IF(AND($A1001="",$B1001="",$D1001="",$F1001="",$H1001="",$J1001="",$P1001="",$X1001="",$AB1001="",$AC1001=""),"",
IF(COUNTIF($AB1001:$BC1001,Incomplete)&gt;=1,Incomplete_or_multiple_errors&amp;": "&amp;INDEX($AB$2:$BC$4,1,MATCH(Incomplete,$AB1001:$BC1001,0)),Complete)))</f>
        <v/>
      </c>
      <c r="AA1001" s="27"/>
      <c r="AB1001" s="10" t="str">
        <f t="shared" si="455"/>
        <v/>
      </c>
      <c r="AC1001" s="10" t="str">
        <f>IF($AC$1=No,"",
IF(OR(BG1001=FALSE,BH1001=FALSE),"",
IF(AND(SUMPRODUCT(--(BI1001:BI$1003=TRUE))=0,SUMPRODUCT(--(BJ1001:BJ$1003=TRUE))=0),"",Incomplete)))</f>
        <v/>
      </c>
      <c r="AD1001" s="10" t="str">
        <f t="shared" si="456"/>
        <v/>
      </c>
      <c r="AE1001" s="10"/>
      <c r="AF1001" s="10" t="str" cm="1">
        <f t="array" ref="AF1001">IF(AF$1=No,"",IF(ISBLANK($A1001)=TRUE,"",
IF(SUMPRODUCT(--('Section 11'!$C$4:$C$337=$A1001))=0,Incomplete,Complete)))</f>
        <v/>
      </c>
      <c r="AG1001" s="10" t="str">
        <f t="shared" si="457"/>
        <v/>
      </c>
      <c r="AH1001" s="10" t="str">
        <f t="shared" si="458"/>
        <v/>
      </c>
      <c r="AI1001" s="10" t="str">
        <f t="shared" si="459"/>
        <v/>
      </c>
      <c r="AJ1001" s="10" t="str">
        <f t="shared" si="460"/>
        <v/>
      </c>
      <c r="AK1001" s="10" t="str">
        <f t="shared" si="461"/>
        <v/>
      </c>
      <c r="AL1001" s="10" t="str">
        <f t="shared" si="462"/>
        <v/>
      </c>
      <c r="AM1001" s="10" t="str">
        <f t="shared" si="463"/>
        <v/>
      </c>
      <c r="AN1001" s="10" t="str">
        <f t="shared" si="464"/>
        <v/>
      </c>
      <c r="AO1001" s="10" t="str">
        <f t="shared" si="465"/>
        <v/>
      </c>
      <c r="AP1001" s="10" t="str">
        <f t="shared" si="466"/>
        <v/>
      </c>
      <c r="AQ1001" s="10" t="str">
        <f t="shared" si="467"/>
        <v/>
      </c>
      <c r="AR1001" s="10" t="str">
        <f t="shared" si="468"/>
        <v/>
      </c>
      <c r="AS1001" s="10" t="str">
        <f t="shared" si="469"/>
        <v/>
      </c>
      <c r="AT1001" s="10" t="str">
        <f t="shared" si="470"/>
        <v/>
      </c>
      <c r="AU1001" s="10" t="str">
        <f t="shared" si="471"/>
        <v/>
      </c>
      <c r="AV1001" s="10" t="str">
        <f t="shared" si="472"/>
        <v/>
      </c>
      <c r="AW1001" s="10" t="str">
        <f t="shared" si="473"/>
        <v/>
      </c>
      <c r="AX1001" s="10" t="str">
        <f t="shared" si="474"/>
        <v/>
      </c>
      <c r="AY1001" s="10" t="str">
        <f t="shared" si="475"/>
        <v/>
      </c>
      <c r="AZ1001" s="10" t="str">
        <f t="shared" si="476"/>
        <v/>
      </c>
      <c r="BA1001" s="10" t="str">
        <f t="shared" si="477"/>
        <v/>
      </c>
      <c r="BB1001" s="10" t="str">
        <f t="shared" si="478"/>
        <v/>
      </c>
      <c r="BC1001" s="10" t="str">
        <f t="shared" si="479"/>
        <v/>
      </c>
      <c r="BD1001" s="10"/>
      <c r="BE1001" s="10" t="str">
        <f t="shared" si="480"/>
        <v/>
      </c>
      <c r="BG1001" s="10" t="b">
        <f t="shared" si="483"/>
        <v>1</v>
      </c>
      <c r="BH1001" s="10" t="b">
        <f t="shared" si="481"/>
        <v>1</v>
      </c>
      <c r="BI1001" s="10" t="b">
        <f t="shared" si="484"/>
        <v>0</v>
      </c>
      <c r="BJ1001" s="10" t="b">
        <f t="shared" si="482"/>
        <v>0</v>
      </c>
    </row>
    <row r="1002" spans="1:62" x14ac:dyDescent="0.35">
      <c r="A1002" s="51"/>
      <c r="B1002" s="28"/>
      <c r="C1002" s="28" t="s">
        <v>4</v>
      </c>
      <c r="D1002" s="28"/>
      <c r="E1002" s="28" t="s">
        <v>4</v>
      </c>
      <c r="F1002" s="28"/>
      <c r="G1002" s="51" t="s">
        <v>4</v>
      </c>
      <c r="H1002" s="51"/>
      <c r="I1002" s="28" t="s">
        <v>4</v>
      </c>
      <c r="J1002" s="28"/>
      <c r="K1002" s="28" t="s">
        <v>4</v>
      </c>
      <c r="L1002" s="28" t="s">
        <v>454</v>
      </c>
      <c r="M1002" s="28"/>
      <c r="N1002" s="28"/>
      <c r="O1002" s="28" t="s">
        <v>4</v>
      </c>
      <c r="P1002" s="51"/>
      <c r="Q1002" s="28" t="s">
        <v>4</v>
      </c>
      <c r="R1002" s="28"/>
      <c r="S1002" s="28" t="s">
        <v>4</v>
      </c>
      <c r="T1002" s="28"/>
      <c r="U1002" s="28" t="s">
        <v>4</v>
      </c>
      <c r="V1002" s="28"/>
      <c r="W1002" s="28" t="s">
        <v>4</v>
      </c>
      <c r="X1002" s="28"/>
      <c r="Y1002" s="28" t="s">
        <v>4</v>
      </c>
      <c r="Z1002" s="10" t="str">
        <f>IF(AND('Section 8'!$L$4=No,OR($BG1002=FALSE,$BH1002=FALSE)),Tab_NotReq,
IF(AND($A1002="",$B1002="",$D1002="",$F1002="",$H1002="",$J1002="",$P1002="",$X1002="",$AB1002="",$AC1002=""),"",
IF(COUNTIF($AB1002:$BC1002,Incomplete)&gt;=1,Incomplete_or_multiple_errors&amp;": "&amp;INDEX($AB$2:$BC$4,1,MATCH(Incomplete,$AB1002:$BC1002,0)),Complete)))</f>
        <v/>
      </c>
      <c r="AA1002" s="27"/>
      <c r="AB1002" s="10" t="str">
        <f t="shared" si="455"/>
        <v/>
      </c>
      <c r="AC1002" s="10" t="str">
        <f>IF($AC$1=No,"",
IF(OR(BG1002=FALSE,BH1002=FALSE),"",
IF(AND(SUMPRODUCT(--(BI1002:BI$1003=TRUE))=0,SUMPRODUCT(--(BJ1002:BJ$1003=TRUE))=0),"",Incomplete)))</f>
        <v/>
      </c>
      <c r="AD1002" s="10" t="str">
        <f t="shared" si="456"/>
        <v/>
      </c>
      <c r="AE1002" s="10"/>
      <c r="AF1002" s="10" t="str" cm="1">
        <f t="array" ref="AF1002">IF(AF$1=No,"",IF(ISBLANK($A1002)=TRUE,"",
IF(SUMPRODUCT(--('Section 11'!$C$4:$C$337=$A1002))=0,Incomplete,Complete)))</f>
        <v/>
      </c>
      <c r="AG1002" s="10" t="str">
        <f t="shared" si="457"/>
        <v/>
      </c>
      <c r="AH1002" s="10" t="str">
        <f t="shared" si="458"/>
        <v/>
      </c>
      <c r="AI1002" s="10" t="str">
        <f t="shared" si="459"/>
        <v/>
      </c>
      <c r="AJ1002" s="10" t="str">
        <f t="shared" si="460"/>
        <v/>
      </c>
      <c r="AK1002" s="10" t="str">
        <f t="shared" si="461"/>
        <v/>
      </c>
      <c r="AL1002" s="10" t="str">
        <f t="shared" si="462"/>
        <v/>
      </c>
      <c r="AM1002" s="10" t="str">
        <f t="shared" si="463"/>
        <v/>
      </c>
      <c r="AN1002" s="10" t="str">
        <f t="shared" si="464"/>
        <v/>
      </c>
      <c r="AO1002" s="10" t="str">
        <f t="shared" si="465"/>
        <v/>
      </c>
      <c r="AP1002" s="10" t="str">
        <f t="shared" si="466"/>
        <v/>
      </c>
      <c r="AQ1002" s="10" t="str">
        <f t="shared" si="467"/>
        <v/>
      </c>
      <c r="AR1002" s="10" t="str">
        <f t="shared" si="468"/>
        <v/>
      </c>
      <c r="AS1002" s="10" t="str">
        <f t="shared" si="469"/>
        <v/>
      </c>
      <c r="AT1002" s="10" t="str">
        <f t="shared" si="470"/>
        <v/>
      </c>
      <c r="AU1002" s="10" t="str">
        <f t="shared" si="471"/>
        <v/>
      </c>
      <c r="AV1002" s="10" t="str">
        <f t="shared" si="472"/>
        <v/>
      </c>
      <c r="AW1002" s="10" t="str">
        <f t="shared" si="473"/>
        <v/>
      </c>
      <c r="AX1002" s="10" t="str">
        <f t="shared" si="474"/>
        <v/>
      </c>
      <c r="AY1002" s="10" t="str">
        <f t="shared" si="475"/>
        <v/>
      </c>
      <c r="AZ1002" s="10" t="str">
        <f t="shared" si="476"/>
        <v/>
      </c>
      <c r="BA1002" s="10" t="str">
        <f t="shared" si="477"/>
        <v/>
      </c>
      <c r="BB1002" s="10" t="str">
        <f t="shared" si="478"/>
        <v/>
      </c>
      <c r="BC1002" s="10" t="str">
        <f t="shared" si="479"/>
        <v/>
      </c>
      <c r="BD1002" s="10"/>
      <c r="BE1002" s="10" t="str">
        <f t="shared" si="480"/>
        <v/>
      </c>
      <c r="BG1002" s="10" t="b">
        <f t="shared" si="483"/>
        <v>1</v>
      </c>
      <c r="BH1002" s="10" t="b">
        <f t="shared" si="481"/>
        <v>1</v>
      </c>
      <c r="BI1002" s="10" t="b">
        <f t="shared" si="484"/>
        <v>0</v>
      </c>
      <c r="BJ1002" s="10" t="b">
        <f t="shared" si="482"/>
        <v>0</v>
      </c>
    </row>
    <row r="1003" spans="1:62" x14ac:dyDescent="0.35">
      <c r="A1003" s="51"/>
      <c r="B1003" s="28"/>
      <c r="C1003" s="28" t="s">
        <v>4</v>
      </c>
      <c r="D1003" s="28"/>
      <c r="E1003" s="28" t="s">
        <v>4</v>
      </c>
      <c r="F1003" s="28"/>
      <c r="G1003" s="51" t="s">
        <v>4</v>
      </c>
      <c r="H1003" s="28"/>
      <c r="I1003" s="28" t="s">
        <v>4</v>
      </c>
      <c r="J1003" s="28"/>
      <c r="K1003" s="28" t="s">
        <v>4</v>
      </c>
      <c r="L1003" s="28" t="s">
        <v>454</v>
      </c>
      <c r="M1003" s="28"/>
      <c r="N1003" s="28"/>
      <c r="O1003" s="28" t="s">
        <v>4</v>
      </c>
      <c r="P1003" s="51"/>
      <c r="Q1003" s="28" t="s">
        <v>4</v>
      </c>
      <c r="R1003" s="28"/>
      <c r="S1003" s="28" t="s">
        <v>4</v>
      </c>
      <c r="T1003" s="28"/>
      <c r="U1003" s="28" t="s">
        <v>4</v>
      </c>
      <c r="V1003" s="28"/>
      <c r="W1003" s="28" t="s">
        <v>4</v>
      </c>
      <c r="X1003" s="51"/>
      <c r="Y1003" s="28" t="s">
        <v>4</v>
      </c>
      <c r="Z1003" s="10" t="str">
        <f>IF(AND('Section 8'!$L$4=No,OR($BG1003=FALSE,$BH1003=FALSE)),Tab_NotReq,
IF(AND($A1003="",$B1003="",$D1003="",$F1003="",$H1003="",$J1003="",$P1003="",$X1003="",$AB1003="",$AC1003=""),"",
IF(COUNTIF($AB1003:$BC1003,Incomplete)&gt;=1,Incomplete_or_multiple_errors&amp;": "&amp;INDEX($AB$2:$BC$4,1,MATCH(Incomplete,$AB1003:$BC1003,0)),Complete)))</f>
        <v/>
      </c>
      <c r="AA1003" s="27"/>
      <c r="AB1003" s="10" t="str">
        <f t="shared" si="455"/>
        <v/>
      </c>
      <c r="AC1003" s="10" t="str">
        <f>IF($AC$1=No,"",
IF(OR(BG1003=FALSE,BH1003=FALSE),"",
IF(AND(SUMPRODUCT(--(BI1003:BI$1003=TRUE))=0,SUMPRODUCT(--(BJ1003:BJ$1003=TRUE))=0),"",Incomplete)))</f>
        <v/>
      </c>
      <c r="AD1003" s="10" t="str">
        <f t="shared" si="456"/>
        <v/>
      </c>
      <c r="AE1003" s="10"/>
      <c r="AF1003" s="10" t="str" cm="1">
        <f t="array" ref="AF1003">IF(AF$1=No,"",IF(ISBLANK($A1003)=TRUE,"",
IF(SUMPRODUCT(--('Section 11'!$C$4:$C$337=$A1003))=0,Incomplete,Complete)))</f>
        <v/>
      </c>
      <c r="AG1003" s="10" t="str">
        <f t="shared" si="457"/>
        <v/>
      </c>
      <c r="AH1003" s="10" t="str">
        <f t="shared" si="458"/>
        <v/>
      </c>
      <c r="AI1003" s="10" t="str">
        <f t="shared" si="459"/>
        <v/>
      </c>
      <c r="AJ1003" s="10" t="str">
        <f t="shared" si="460"/>
        <v/>
      </c>
      <c r="AK1003" s="10" t="str">
        <f t="shared" si="461"/>
        <v/>
      </c>
      <c r="AL1003" s="10" t="str">
        <f t="shared" si="462"/>
        <v/>
      </c>
      <c r="AM1003" s="10" t="str">
        <f t="shared" si="463"/>
        <v/>
      </c>
      <c r="AN1003" s="10" t="str">
        <f t="shared" si="464"/>
        <v/>
      </c>
      <c r="AO1003" s="10" t="str">
        <f t="shared" si="465"/>
        <v/>
      </c>
      <c r="AP1003" s="10" t="str">
        <f t="shared" si="466"/>
        <v/>
      </c>
      <c r="AQ1003" s="10" t="str">
        <f t="shared" si="467"/>
        <v/>
      </c>
      <c r="AR1003" s="10" t="str">
        <f t="shared" si="468"/>
        <v/>
      </c>
      <c r="AS1003" s="10" t="str">
        <f t="shared" si="469"/>
        <v/>
      </c>
      <c r="AT1003" s="10" t="str">
        <f t="shared" si="470"/>
        <v/>
      </c>
      <c r="AU1003" s="10" t="str">
        <f t="shared" si="471"/>
        <v/>
      </c>
      <c r="AV1003" s="10" t="str">
        <f t="shared" si="472"/>
        <v/>
      </c>
      <c r="AW1003" s="10" t="str">
        <f t="shared" si="473"/>
        <v/>
      </c>
      <c r="AX1003" s="10" t="str">
        <f t="shared" si="474"/>
        <v/>
      </c>
      <c r="AY1003" s="10" t="str">
        <f t="shared" si="475"/>
        <v/>
      </c>
      <c r="AZ1003" s="10" t="str">
        <f t="shared" si="476"/>
        <v/>
      </c>
      <c r="BA1003" s="10" t="str">
        <f t="shared" si="477"/>
        <v/>
      </c>
      <c r="BB1003" s="10" t="str">
        <f t="shared" si="478"/>
        <v/>
      </c>
      <c r="BC1003" s="10" t="str">
        <f t="shared" si="479"/>
        <v/>
      </c>
      <c r="BD1003" s="10"/>
      <c r="BE1003" s="10" t="str">
        <f t="shared" si="480"/>
        <v/>
      </c>
      <c r="BG1003" s="10" t="b">
        <f t="shared" si="483"/>
        <v>1</v>
      </c>
      <c r="BH1003" s="10" t="b">
        <f t="shared" si="481"/>
        <v>1</v>
      </c>
      <c r="BI1003" s="10" t="b">
        <f t="shared" si="484"/>
        <v>0</v>
      </c>
      <c r="BJ1003" s="10" t="b">
        <f t="shared" si="482"/>
        <v>0</v>
      </c>
    </row>
    <row r="1004" spans="1:62" x14ac:dyDescent="0.35">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c r="AM1004" s="25"/>
      <c r="AN1004" s="25"/>
      <c r="AO1004" s="25"/>
      <c r="AP1004" s="25"/>
      <c r="AQ1004" s="25"/>
      <c r="AR1004" s="25"/>
      <c r="AS1004" s="25"/>
      <c r="AT1004" s="25"/>
      <c r="AU1004" s="25"/>
      <c r="AV1004" s="25"/>
      <c r="AW1004" s="25"/>
      <c r="AX1004" s="25"/>
      <c r="AY1004" s="25"/>
      <c r="AZ1004" s="25"/>
      <c r="BA1004" s="25"/>
      <c r="BB1004" s="25"/>
      <c r="BD1004" s="25"/>
      <c r="BE1004" s="52"/>
    </row>
  </sheetData>
  <sheetProtection algorithmName="SHA-512" hashValue="tIwDDNbn4qjaWiWVMVsFr7RMNX3QW4ETAF7a0xrAXFONQN6QGpLAOi2CshbwfEDElDANrBzyTxRRx77BzQogkQ==" saltValue="4z+UmCFADluwThsbtEO+0g==" spinCount="100000" sheet="1" objects="1" scenarios="1"/>
  <mergeCells count="7">
    <mergeCell ref="X1:Y1"/>
    <mergeCell ref="X2:Y2"/>
    <mergeCell ref="B2:C2"/>
    <mergeCell ref="H2:I2"/>
    <mergeCell ref="D2:G2"/>
    <mergeCell ref="J2:W2"/>
    <mergeCell ref="B1:W1"/>
  </mergeCells>
  <conditionalFormatting sqref="A4:A1004">
    <cfRule type="expression" dxfId="129" priority="273" stopIfTrue="1">
      <formula>Y4=#REF!</formula>
    </cfRule>
  </conditionalFormatting>
  <conditionalFormatting sqref="C4:C1003">
    <cfRule type="expression" dxfId="127" priority="65">
      <formula>AND($B4="",$C4=No)</formula>
    </cfRule>
  </conditionalFormatting>
  <conditionalFormatting sqref="E4:E1003">
    <cfRule type="expression" dxfId="124" priority="57">
      <formula>AND($D4="",$E4=No)</formula>
    </cfRule>
  </conditionalFormatting>
  <conditionalFormatting sqref="G4:G1003">
    <cfRule type="expression" dxfId="120" priority="56">
      <formula>AND($F4="",$G4=No)</formula>
    </cfRule>
  </conditionalFormatting>
  <conditionalFormatting sqref="I4:I1003">
    <cfRule type="expression" dxfId="118" priority="63">
      <formula>AND($H4="",$I4=No)</formula>
    </cfRule>
  </conditionalFormatting>
  <conditionalFormatting sqref="K4:K1003">
    <cfRule type="expression" dxfId="115" priority="62">
      <formula>AND($J4="",$K4=No)</formula>
    </cfRule>
  </conditionalFormatting>
  <conditionalFormatting sqref="L4:L1004">
    <cfRule type="expression" dxfId="110" priority="282">
      <formula>AND($A4="",$L4=Reasonably_accessible)</formula>
    </cfRule>
  </conditionalFormatting>
  <conditionalFormatting sqref="M4:N1004">
    <cfRule type="expression" dxfId="109" priority="277" stopIfTrue="1">
      <formula>$L4=Not_reasonably_accessible</formula>
    </cfRule>
  </conditionalFormatting>
  <conditionalFormatting sqref="O4:O1003">
    <cfRule type="expression" dxfId="108" priority="281" stopIfTrue="1">
      <formula>AND($L4=Not_reasonably_accessible,$O4=No)</formula>
    </cfRule>
    <cfRule type="expression" dxfId="107" priority="280">
      <formula>AND(OR($L4=Reasonably_accessible,$L4=""),$M4="",$N4="",$O4=No)</formula>
    </cfRule>
    <cfRule type="expression" dxfId="106" priority="279">
      <formula>AND($L4=Not_reasonably_accessible,$O4&lt;&gt;No)</formula>
    </cfRule>
  </conditionalFormatting>
  <conditionalFormatting sqref="Q4:Q1003">
    <cfRule type="expression" dxfId="102" priority="61">
      <formula>AND($P4="",$Q4=No)</formula>
    </cfRule>
  </conditionalFormatting>
  <conditionalFormatting sqref="S4:S1003">
    <cfRule type="expression" dxfId="100" priority="13">
      <formula>AND($R4="",$S4=No)</formula>
    </cfRule>
  </conditionalFormatting>
  <conditionalFormatting sqref="U4:U1003">
    <cfRule type="expression" dxfId="97" priority="10">
      <formula>AND($T4="",$U4=No)</formula>
    </cfRule>
  </conditionalFormatting>
  <conditionalFormatting sqref="W4:W1003">
    <cfRule type="expression" dxfId="94" priority="7">
      <formula>AND($V4="",$W4=No)</formula>
    </cfRule>
  </conditionalFormatting>
  <conditionalFormatting sqref="Y4:Y1003">
    <cfRule type="expression" dxfId="90" priority="60">
      <formula>AND($X4="",$Y4=No)</formula>
    </cfRule>
  </conditionalFormatting>
  <conditionalFormatting sqref="Z4:Z1003">
    <cfRule type="cellIs" dxfId="88" priority="288" stopIfTrue="1" operator="equal">
      <formula>Complete</formula>
    </cfRule>
    <cfRule type="cellIs" dxfId="87" priority="23" stopIfTrue="1" operator="equal">
      <formula>Tab_NotReq</formula>
    </cfRule>
    <cfRule type="expression" dxfId="86" priority="286" stopIfTrue="1">
      <formula>AND(COUNTIF($AB4:$BC4,Incomplete)&gt;1)</formula>
    </cfRule>
    <cfRule type="cellIs" dxfId="85" priority="287" stopIfTrue="1" operator="equal">
      <formula>Incomplete_or_multiple_errors&amp;": "&amp;HLOOKUP(RIGHT(Z4,LEN(Z4)-10), $AB$2:$BC$2, 1, FALSE)</formula>
    </cfRule>
  </conditionalFormatting>
  <conditionalFormatting sqref="AB4:AC1003">
    <cfRule type="cellIs" dxfId="84" priority="100" operator="equal">
      <formula>Complete</formula>
    </cfRule>
    <cfRule type="cellIs" dxfId="83" priority="101" operator="equal">
      <formula>Incomplete</formula>
    </cfRule>
  </conditionalFormatting>
  <conditionalFormatting sqref="AF4:BB1003 BD4:BD1003">
    <cfRule type="cellIs" dxfId="82" priority="71" operator="equal">
      <formula>Incomplete</formula>
    </cfRule>
    <cfRule type="cellIs" dxfId="81" priority="70" operator="equal">
      <formula>Complete</formula>
    </cfRule>
  </conditionalFormatting>
  <conditionalFormatting sqref="BC4:BC1003">
    <cfRule type="cellIs" dxfId="80" priority="66" stopIfTrue="1" operator="equal">
      <formula>"Incomplete"</formula>
    </cfRule>
    <cfRule type="cellIs" dxfId="79" priority="67" stopIfTrue="1" operator="equal">
      <formula>"Complete"</formula>
    </cfRule>
  </conditionalFormatting>
  <conditionalFormatting sqref="BG4:BJ1003">
    <cfRule type="cellIs" dxfId="78" priority="58" operator="equal">
      <formula>FALSE</formula>
    </cfRule>
    <cfRule type="cellIs" dxfId="77" priority="59" operator="equal">
      <formula>TRUE</formula>
    </cfRule>
  </conditionalFormatting>
  <dataValidations count="6">
    <dataValidation type="list" allowBlank="1" showInputMessage="1" showErrorMessage="1" sqref="D4:D1003" xr:uid="{00000000-0002-0000-0400-000000000000}">
      <formula1>SF_Codes</formula1>
    </dataValidation>
    <dataValidation type="list" allowBlank="1" showInputMessage="1" showErrorMessage="1" sqref="B4:B1003" xr:uid="{00000000-0002-0000-0400-000001000000}">
      <formula1>APP_Codes</formula1>
    </dataValidation>
    <dataValidation type="list" allowBlank="1" showInputMessage="1" showErrorMessage="1" sqref="V4:V1003 AB1:AD1 P4:P1003 R4:R1003 T4:T1003 AF1:BC1" xr:uid="{00000000-0002-0000-0400-000002000000}">
      <formula1>Yes_No</formula1>
    </dataValidation>
    <dataValidation type="list" allowBlank="1" showInputMessage="1" showErrorMessage="1" sqref="I4:I1003 E4:E1003 K4:K1003 O4:O1003 U4:U1003 C4:C1003 G4:G1003 Q4:Q1003 W4:W1003 S4:S1003 Y4:Y1003" xr:uid="{00000000-0002-0000-0400-000003000000}">
      <formula1>YesNo_CBI</formula1>
    </dataValidation>
    <dataValidation type="list" allowBlank="1" showInputMessage="1" showErrorMessage="1" sqref="L4:L1003" xr:uid="{00000000-0002-0000-0400-000005000000}">
      <formula1>NRA</formula1>
    </dataValidation>
    <dataValidation type="list" allowBlank="1" showInputMessage="1" showErrorMessage="1" errorTitle="Error" error="This substance identifier is not selected in the Section 11 tab.  " sqref="A5:A1003 A4" xr:uid="{7D2C62E5-091C-4C1C-AAA6-19E69D669732}">
      <formula1>List_Section_8</formula1>
    </dataValidation>
  </dataValidations>
  <pageMargins left="0.7" right="0.7" top="0.75" bottom="0.75" header="0.3" footer="0.3"/>
  <pageSetup orientation="portrait" r:id="rId1"/>
  <ignoredErrors>
    <ignoredError sqref="AS4:AS5" 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4" id="{F415C669-2508-49A7-9273-19B653B487F2}">
            <xm:f>'Section 8'!$L$4=No</xm:f>
            <x14:dxf>
              <fill>
                <patternFill>
                  <bgColor theme="0" tint="-0.24994659260841701"/>
                </patternFill>
              </fill>
              <border>
                <left/>
                <right/>
                <top/>
                <bottom/>
                <vertical/>
                <horizontal/>
              </border>
            </x14:dxf>
          </x14:cfRule>
          <xm:sqref>A4:Y1003 A4:A1004</xm:sqref>
        </x14:conditionalFormatting>
        <x14:conditionalFormatting xmlns:xm="http://schemas.microsoft.com/office/excel/2006/main">
          <x14:cfRule type="expression" priority="33" id="{FC8E6235-FE4E-4EDD-8D0C-71C28FF640C0}">
            <xm:f>AND('Section 8'!$L$4=No,$B4="")</xm:f>
            <x14:dxf>
              <font>
                <color theme="0" tint="-0.24994659260841701"/>
              </font>
            </x14:dxf>
          </x14:cfRule>
          <x14:cfRule type="expression" priority="32" id="{33ECC402-78A5-42EF-9AF3-F6CB36AEAEBB}">
            <xm:f>AND('Section 8'!$L$4=No,$C4&lt;&gt;No)</xm:f>
            <x14:dxf>
              <font>
                <color auto="1"/>
              </font>
            </x14:dxf>
          </x14:cfRule>
          <xm:sqref>C4:C1003</xm:sqref>
        </x14:conditionalFormatting>
        <x14:conditionalFormatting xmlns:xm="http://schemas.microsoft.com/office/excel/2006/main">
          <x14:cfRule type="expression" priority="21" id="{6F79AB81-FA53-4261-B63E-B9FD5B493BE0}">
            <xm:f>AND('Section 8'!$L$4=No,$E4&lt;&gt;No)</xm:f>
            <x14:dxf>
              <font>
                <color auto="1"/>
              </font>
            </x14:dxf>
          </x14:cfRule>
          <x14:cfRule type="expression" priority="31" id="{5A3E4A30-89DF-4FBB-8E62-A7E3162E9BFC}">
            <xm:f>AND('Section 8'!$L$4=No,$D4="")</xm:f>
            <x14:dxf>
              <font>
                <color theme="0" tint="-0.24994659260841701"/>
              </font>
            </x14:dxf>
          </x14:cfRule>
          <xm:sqref>E4:E1003</xm:sqref>
        </x14:conditionalFormatting>
        <x14:conditionalFormatting xmlns:xm="http://schemas.microsoft.com/office/excel/2006/main">
          <x14:cfRule type="expression" priority="30" id="{7EB73AE9-A838-4B20-ACE2-0B2305A04443}">
            <xm:f>AND('Section 8'!$L$4=No,$F4="")</xm:f>
            <x14:dxf>
              <font>
                <color theme="0" tint="-0.24994659260841701"/>
              </font>
            </x14:dxf>
          </x14:cfRule>
          <x14:cfRule type="expression" priority="20" id="{D24226BF-DBE3-4916-9944-0F3CAC817224}">
            <xm:f>AND('Section 8'!$L$4=No,$G4&lt;&gt;No)</xm:f>
            <x14:dxf>
              <font>
                <color auto="1"/>
              </font>
            </x14:dxf>
          </x14:cfRule>
          <xm:sqref>G4:G1003</xm:sqref>
        </x14:conditionalFormatting>
        <x14:conditionalFormatting xmlns:xm="http://schemas.microsoft.com/office/excel/2006/main">
          <x14:cfRule type="expression" priority="19" id="{13ADE47C-4A77-481B-9996-4492E10C0C5C}">
            <xm:f>AND('Section 8'!$L$4=No,$I4&lt;&gt;No)</xm:f>
            <x14:dxf>
              <font>
                <color auto="1"/>
              </font>
            </x14:dxf>
          </x14:cfRule>
          <x14:cfRule type="expression" priority="29" id="{E4FDEEE2-87AC-4567-981A-783D47971444}">
            <xm:f>AND('Section 8'!$L$4=No,$H4="")</xm:f>
            <x14:dxf>
              <font>
                <color theme="0" tint="-0.24994659260841701"/>
              </font>
            </x14:dxf>
          </x14:cfRule>
          <xm:sqref>I4:I1003</xm:sqref>
        </x14:conditionalFormatting>
        <x14:conditionalFormatting xmlns:xm="http://schemas.microsoft.com/office/excel/2006/main">
          <x14:cfRule type="expression" priority="18" id="{8365189E-EBF7-43B7-AAD5-2C6F05CF712E}">
            <xm:f>AND('Section 8'!$L$4=No,$K4&lt;&gt;No)</xm:f>
            <x14:dxf>
              <font>
                <color auto="1"/>
              </font>
            </x14:dxf>
          </x14:cfRule>
          <x14:cfRule type="expression" priority="28" id="{D6467606-1315-405B-B5F7-75B48AA195A2}">
            <xm:f>AND('Section 8'!$L$4=No,$J4="")</xm:f>
            <x14:dxf>
              <font>
                <color theme="0" tint="-0.24994659260841701"/>
              </font>
            </x14:dxf>
          </x14:cfRule>
          <xm:sqref>K4:K1003</xm:sqref>
        </x14:conditionalFormatting>
        <x14:conditionalFormatting xmlns:xm="http://schemas.microsoft.com/office/excel/2006/main">
          <x14:cfRule type="expression" priority="17" id="{15385751-E26D-4553-8276-AF800232B0F6}">
            <xm:f>AND('Section 8'!$L$4=No,$L4&lt;&gt;Reasonably_accessible)</xm:f>
            <x14:dxf>
              <font>
                <color auto="1"/>
              </font>
            </x14:dxf>
          </x14:cfRule>
          <x14:cfRule type="expression" priority="27" id="{614B90ED-BC71-40FB-92D5-7F888E164613}">
            <xm:f>AND('Section 8'!$L$4=No,$A4="",$L4=Reasonably_accessible)</xm:f>
            <x14:dxf>
              <font>
                <color theme="0" tint="-0.24994659260841701"/>
              </font>
            </x14:dxf>
          </x14:cfRule>
          <xm:sqref>L4:L1003</xm:sqref>
        </x14:conditionalFormatting>
        <x14:conditionalFormatting xmlns:xm="http://schemas.microsoft.com/office/excel/2006/main">
          <x14:cfRule type="expression" priority="16" id="{8BC78A12-DF82-4325-8E41-FDFAAC0EA457}">
            <xm:f>AND('Section 8'!$L$4=No,$O4&lt;&gt;No)</xm:f>
            <x14:dxf>
              <font>
                <color auto="1"/>
              </font>
            </x14:dxf>
          </x14:cfRule>
          <x14:cfRule type="expression" priority="26" id="{9D728C06-7B42-4109-B945-3DBA7CA81778}">
            <xm:f>AND('Section 8'!$L$4=No,$M4="",$N4="")</xm:f>
            <x14:dxf>
              <font>
                <color theme="0" tint="-0.24994659260841701"/>
              </font>
            </x14:dxf>
          </x14:cfRule>
          <xm:sqref>O4:O1003</xm:sqref>
        </x14:conditionalFormatting>
        <x14:conditionalFormatting xmlns:xm="http://schemas.microsoft.com/office/excel/2006/main">
          <x14:cfRule type="expression" priority="25" id="{CD7D6803-1531-482B-AE75-7E9B78EEBE95}">
            <xm:f>AND('Section 8'!$L$4=No,$P4="")</xm:f>
            <x14:dxf>
              <font>
                <color theme="0" tint="-0.24994659260841701"/>
              </font>
            </x14:dxf>
          </x14:cfRule>
          <x14:cfRule type="expression" priority="15" id="{420B8FAB-2509-42D2-8AEC-D829049BD08D}">
            <xm:f>AND('Section 8'!$L$4=No,$Q4&lt;&gt;No)</xm:f>
            <x14:dxf>
              <font>
                <color auto="1"/>
              </font>
            </x14:dxf>
          </x14:cfRule>
          <xm:sqref>Q4:Q1003</xm:sqref>
        </x14:conditionalFormatting>
        <x14:conditionalFormatting xmlns:xm="http://schemas.microsoft.com/office/excel/2006/main">
          <x14:cfRule type="expression" priority="12" id="{6B1B954C-FCC9-4EDD-A8C8-6A44F3A0587D}">
            <xm:f>AND('Section 8'!$L$4=No,$R4="")</xm:f>
            <x14:dxf>
              <font>
                <color theme="0" tint="-0.24994659260841701"/>
              </font>
              <fill>
                <patternFill patternType="none">
                  <bgColor auto="1"/>
                </patternFill>
              </fill>
            </x14:dxf>
          </x14:cfRule>
          <x14:cfRule type="expression" priority="11" id="{5B559A9E-456B-4AD5-A4BD-F65D684B38E0}">
            <xm:f>AND('Section 8'!$L$4=No,$S4&lt;&gt;No)</xm:f>
            <x14:dxf>
              <font>
                <color theme="1"/>
              </font>
            </x14:dxf>
          </x14:cfRule>
          <xm:sqref>S4:S1003</xm:sqref>
        </x14:conditionalFormatting>
        <x14:conditionalFormatting xmlns:xm="http://schemas.microsoft.com/office/excel/2006/main">
          <x14:cfRule type="expression" priority="9" id="{92ED0E58-EAA0-4E9B-8557-08327C823E9C}">
            <xm:f>AND('Section 8'!$L$4=No,$T4="")</xm:f>
            <x14:dxf>
              <font>
                <color theme="0" tint="-0.24994659260841701"/>
              </font>
            </x14:dxf>
          </x14:cfRule>
          <x14:cfRule type="expression" priority="8" id="{D3912D5B-F14C-4E71-83AD-1092674962ED}">
            <xm:f>AND('Section 8'!$L$4=No,$U4&lt;&gt;No)</xm:f>
            <x14:dxf>
              <font>
                <color theme="1"/>
              </font>
            </x14:dxf>
          </x14:cfRule>
          <xm:sqref>U4:U1003</xm:sqref>
        </x14:conditionalFormatting>
        <x14:conditionalFormatting xmlns:xm="http://schemas.microsoft.com/office/excel/2006/main">
          <x14:cfRule type="expression" priority="6" id="{91512656-7A36-4AFF-98E5-1CC27442E74B}">
            <xm:f>AND('Section 8'!$L$4=No,$V4="")</xm:f>
            <x14:dxf>
              <font>
                <color theme="0" tint="-0.24994659260841701"/>
              </font>
            </x14:dxf>
          </x14:cfRule>
          <x14:cfRule type="expression" priority="5" id="{A87C8C7D-2188-4D45-8634-A8F16E9C6CD3}">
            <xm:f>AND('Section 8'!$L$4=No,$W4&lt;&gt;No)</xm:f>
            <x14:dxf>
              <font>
                <color theme="1"/>
              </font>
            </x14:dxf>
          </x14:cfRule>
          <xm:sqref>W4:W1003</xm:sqref>
        </x14:conditionalFormatting>
        <x14:conditionalFormatting xmlns:xm="http://schemas.microsoft.com/office/excel/2006/main">
          <x14:cfRule type="expression" priority="14" id="{8D8EB4E2-115D-4D27-A551-328B9825C1E4}">
            <xm:f>AND('Section 8'!$L$4=No,$Y4&lt;&gt;No)</xm:f>
            <x14:dxf>
              <font>
                <color auto="1"/>
              </font>
            </x14:dxf>
          </x14:cfRule>
          <x14:cfRule type="expression" priority="24" id="{9F9F6788-D0E1-4B4C-8F9E-930DD5746283}">
            <xm:f>AND('Section 8'!$L$4=No,$X4="")</xm:f>
            <x14:dxf>
              <font>
                <color theme="0" tint="-0.24994659260841701"/>
              </font>
            </x14:dxf>
          </x14:cfRule>
          <xm:sqref>Y4:Y1003</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1626B-4556-4250-A28F-D1F586C450CE}">
  <dimension ref="A1:AN337"/>
  <sheetViews>
    <sheetView workbookViewId="0">
      <pane xSplit="1" ySplit="3" topLeftCell="B4" activePane="bottomRight" state="frozen"/>
      <selection pane="topRight" activeCell="B1" sqref="B1"/>
      <selection pane="bottomLeft" activeCell="A4" sqref="A4"/>
      <selection pane="bottomRight"/>
    </sheetView>
  </sheetViews>
  <sheetFormatPr defaultColWidth="9.1796875" defaultRowHeight="14.5" zeroHeight="1" x14ac:dyDescent="0.35"/>
  <cols>
    <col min="1" max="1" width="27.81640625" customWidth="1"/>
    <col min="2" max="2" width="24.81640625" customWidth="1"/>
    <col min="3" max="4" width="29.7265625" customWidth="1"/>
    <col min="5" max="9" width="31.81640625" customWidth="1"/>
    <col min="10" max="10" width="36.81640625" customWidth="1"/>
    <col min="11" max="12" width="31.81640625" customWidth="1"/>
    <col min="13" max="13" width="40.7265625" customWidth="1"/>
    <col min="14" max="14" width="27" customWidth="1"/>
    <col min="15" max="15" width="79.1796875" customWidth="1"/>
    <col min="16" max="16" width="11.54296875" hidden="1" customWidth="1"/>
    <col min="17" max="20" width="19.453125" hidden="1" customWidth="1"/>
    <col min="21" max="21" width="14.26953125" hidden="1" customWidth="1"/>
    <col min="22" max="22" width="1.54296875" hidden="1" customWidth="1"/>
    <col min="23" max="23" width="17" hidden="1" customWidth="1"/>
    <col min="24" max="24" width="18.81640625" hidden="1" customWidth="1"/>
    <col min="25" max="26" width="17" hidden="1" customWidth="1"/>
    <col min="27" max="28" width="18.453125" hidden="1" customWidth="1"/>
    <col min="29" max="29" width="17" hidden="1" customWidth="1"/>
    <col min="30" max="31" width="19.1796875" hidden="1" customWidth="1"/>
    <col min="32" max="32" width="28.81640625" hidden="1" customWidth="1"/>
    <col min="33" max="33" width="17" hidden="1" customWidth="1"/>
    <col min="34" max="34" width="25.453125" hidden="1" customWidth="1"/>
    <col min="35" max="35" width="17" hidden="1" customWidth="1"/>
    <col min="36" max="36" width="2.54296875" hidden="1" customWidth="1"/>
    <col min="37" max="40" width="24.26953125" hidden="1" customWidth="1"/>
  </cols>
  <sheetData>
    <row r="1" spans="1:40" ht="29.25" customHeight="1" x14ac:dyDescent="0.35">
      <c r="A1" s="76" t="s">
        <v>783</v>
      </c>
      <c r="B1" s="138" t="s">
        <v>784</v>
      </c>
      <c r="C1" s="139"/>
      <c r="D1" s="139"/>
      <c r="E1" s="139"/>
      <c r="F1" s="139"/>
      <c r="G1" s="139"/>
      <c r="H1" s="139"/>
      <c r="I1" s="139"/>
      <c r="J1" s="139"/>
      <c r="K1" s="139"/>
      <c r="L1" s="140"/>
      <c r="M1" s="127" t="s">
        <v>230</v>
      </c>
      <c r="N1" s="128"/>
      <c r="O1" s="55"/>
      <c r="P1" s="1" t="s">
        <v>236</v>
      </c>
      <c r="Q1" s="12" t="s">
        <v>5</v>
      </c>
      <c r="R1" s="12" t="s">
        <v>5</v>
      </c>
      <c r="S1" s="12" t="s">
        <v>5</v>
      </c>
      <c r="T1" s="12" t="s">
        <v>5</v>
      </c>
      <c r="U1" s="12" t="s">
        <v>5</v>
      </c>
      <c r="V1" s="12"/>
      <c r="W1" s="12" t="s">
        <v>5</v>
      </c>
      <c r="X1" s="12" t="s">
        <v>5</v>
      </c>
      <c r="Y1" s="12" t="s">
        <v>5</v>
      </c>
      <c r="Z1" s="12" t="s">
        <v>5</v>
      </c>
      <c r="AA1" s="12" t="s">
        <v>5</v>
      </c>
      <c r="AB1" s="12" t="s">
        <v>5</v>
      </c>
      <c r="AC1" s="12" t="s">
        <v>5</v>
      </c>
      <c r="AD1" s="12" t="s">
        <v>5</v>
      </c>
      <c r="AE1" s="12" t="s">
        <v>5</v>
      </c>
      <c r="AF1" s="12" t="s">
        <v>5</v>
      </c>
      <c r="AG1" s="12" t="s">
        <v>5</v>
      </c>
      <c r="AH1" s="12" t="s">
        <v>5</v>
      </c>
      <c r="AI1" s="12" t="s">
        <v>5</v>
      </c>
      <c r="AJ1" s="12"/>
      <c r="AK1" s="12"/>
      <c r="AL1" s="12"/>
      <c r="AM1" s="12"/>
      <c r="AN1" s="12"/>
    </row>
    <row r="2" spans="1:40" ht="45" customHeight="1" x14ac:dyDescent="0.35">
      <c r="A2" s="24" t="s">
        <v>230</v>
      </c>
      <c r="B2" s="119" t="s">
        <v>1071</v>
      </c>
      <c r="C2" s="120"/>
      <c r="D2" s="120"/>
      <c r="E2" s="121"/>
      <c r="F2" s="119" t="s">
        <v>1072</v>
      </c>
      <c r="G2" s="120"/>
      <c r="H2" s="121"/>
      <c r="I2" s="119" t="s">
        <v>1073</v>
      </c>
      <c r="J2" s="120"/>
      <c r="K2" s="120"/>
      <c r="L2" s="121"/>
      <c r="M2" s="125" t="s">
        <v>230</v>
      </c>
      <c r="N2" s="125"/>
      <c r="O2" s="56"/>
      <c r="P2" s="1" t="s">
        <v>238</v>
      </c>
      <c r="Q2" s="12" t="s">
        <v>653</v>
      </c>
      <c r="R2" s="12" t="s">
        <v>271</v>
      </c>
      <c r="S2" s="12" t="s">
        <v>900</v>
      </c>
      <c r="T2" s="12" t="s">
        <v>903</v>
      </c>
      <c r="U2" s="12" t="s">
        <v>904</v>
      </c>
      <c r="V2" s="12"/>
      <c r="W2" s="12" t="s">
        <v>698</v>
      </c>
      <c r="X2" s="12" t="str">
        <f>"Information is missing or incorrect in column "&amp;CHAR(COLUMN(INDEX($A$3:$N$3,1,MATCH(X$3,$A$3:O$3,0)))+64)</f>
        <v>Information is missing or incorrect in column B</v>
      </c>
      <c r="Y2" s="12" t="str">
        <f>"Information is missing or incorrect in column "&amp;CHAR(COLUMN(INDEX($A$3:$N$3,1,MATCH(Y$3,$A$3:T$3,0)))+64)</f>
        <v>Information is missing or incorrect in column C</v>
      </c>
      <c r="Z2" s="12" t="str">
        <f>"Information is missing or incorrect in column "&amp;CHAR(COLUMN(INDEX($A$3:$N$3,1,MATCH(Z$3,$A$3:U$3,0)))+64)</f>
        <v>Information is missing or incorrect in column D</v>
      </c>
      <c r="AA2" s="12" t="str">
        <f>"Information is missing or incorrect in column "&amp;CHAR(COLUMN(INDEX($A$3:$N$3,1,MATCH(AA$3,$A$3:V$3,0)))+64)</f>
        <v>Information is missing or incorrect in column E</v>
      </c>
      <c r="AB2" s="12" t="str">
        <f>"Information is missing or incorrect in column "&amp;CHAR(COLUMN(INDEX($A$3:$N$3,1,MATCH(AB$3,$A$3:W$3,0)))+64)</f>
        <v>Information is missing or incorrect in column F</v>
      </c>
      <c r="AC2" s="12" t="str">
        <f>"Information is missing in column "&amp;CHAR(COLUMN(INDEX($A$3:$N$3,1,MATCH(AC$3,$A$3:W$3,0)))+64)</f>
        <v>Information is missing in column G</v>
      </c>
      <c r="AD2" s="12" t="str">
        <f>"Information is missing or incorrect in column "&amp;CHAR(COLUMN(INDEX($A$3:$N$3,1,MATCH(AD$3,$A$3:W$3,0)))+64)</f>
        <v>Information is missing or incorrect in column H</v>
      </c>
      <c r="AE2" s="12" t="str">
        <f>"Information is missing or incorrect in column "&amp;CHAR(COLUMN(INDEX($A$3:$N$3,1,MATCH(AE$3,$A$3:X$3,0)))+64)</f>
        <v>Information is missing or incorrect in column I</v>
      </c>
      <c r="AF2" s="12" t="str">
        <f>"Information is missing in column "&amp;CHAR(COLUMN(INDEX($A$3:$N$3,1,MATCH(AF$3,$A$3:X$3,0)))+64)</f>
        <v>Information is missing in column J</v>
      </c>
      <c r="AG2" s="12" t="str">
        <f>"Information is missing in column "&amp;CHAR(COLUMN(INDEX($A$3:$N$3,1,MATCH(AG$3,$A$3:X$3,0)))+64)</f>
        <v>Information is missing in column K</v>
      </c>
      <c r="AH2" s="12" t="str">
        <f>"Information is missing or incorrect in column "&amp;CHAR(COLUMN(INDEX($A$3:$N$3,1,MATCH(AH$3,$A$3:X$3,0)))+64)</f>
        <v>Information is missing or incorrect in column L</v>
      </c>
      <c r="AI2" s="12" t="s">
        <v>1066</v>
      </c>
      <c r="AJ2" s="12"/>
      <c r="AK2" s="12"/>
      <c r="AL2" s="12" t="s">
        <v>667</v>
      </c>
      <c r="AM2" s="12"/>
      <c r="AN2" s="12"/>
    </row>
    <row r="3" spans="1:40" ht="60.75" customHeight="1" x14ac:dyDescent="0.35">
      <c r="A3" s="11" t="s">
        <v>671</v>
      </c>
      <c r="B3" s="99" t="s">
        <v>894</v>
      </c>
      <c r="C3" s="11" t="s">
        <v>895</v>
      </c>
      <c r="D3" s="11" t="s">
        <v>441</v>
      </c>
      <c r="E3" s="11" t="s">
        <v>785</v>
      </c>
      <c r="F3" s="99" t="s">
        <v>896</v>
      </c>
      <c r="G3" s="11" t="s">
        <v>786</v>
      </c>
      <c r="H3" s="11" t="s">
        <v>787</v>
      </c>
      <c r="I3" s="99" t="s">
        <v>897</v>
      </c>
      <c r="J3" s="11" t="s">
        <v>788</v>
      </c>
      <c r="K3" s="11" t="s">
        <v>789</v>
      </c>
      <c r="L3" s="11" t="s">
        <v>790</v>
      </c>
      <c r="M3" s="11" t="s">
        <v>648</v>
      </c>
      <c r="N3" s="11" t="s">
        <v>231</v>
      </c>
      <c r="O3" s="98" t="s">
        <v>19</v>
      </c>
      <c r="P3" s="1" t="s">
        <v>237</v>
      </c>
      <c r="Q3" s="12" t="s">
        <v>268</v>
      </c>
      <c r="R3" s="12" t="s">
        <v>240</v>
      </c>
      <c r="S3" s="12" t="s">
        <v>901</v>
      </c>
      <c r="T3" s="12" t="s">
        <v>901</v>
      </c>
      <c r="U3" s="12" t="s">
        <v>901</v>
      </c>
      <c r="V3" s="12"/>
      <c r="W3" s="12" t="str">
        <f t="shared" ref="W3:AH3" si="0">A3</f>
        <v>Substance identifier</v>
      </c>
      <c r="X3" s="12" t="str">
        <f t="shared" si="0"/>
        <v>If reasonably accessible, how will the information be provided for 13(a)?</v>
      </c>
      <c r="Y3" s="12" t="str">
        <f t="shared" si="0"/>
        <v>Molecular weight distribution</v>
      </c>
      <c r="Z3" s="12" t="str">
        <f t="shared" si="0"/>
        <v>Reporting unit</v>
      </c>
      <c r="AA3" s="12" t="str">
        <f t="shared" si="0"/>
        <v>Molecular weight distribution is confidential?</v>
      </c>
      <c r="AB3" s="12" t="str">
        <f t="shared" si="0"/>
        <v>If reasonably accessible, how will the information be provided for 13(b)?</v>
      </c>
      <c r="AC3" s="12" t="str">
        <f t="shared" si="0"/>
        <v>Structural formula</v>
      </c>
      <c r="AD3" s="12" t="str">
        <f t="shared" si="0"/>
        <v>Structural formula is confidential?</v>
      </c>
      <c r="AE3" s="12" t="str">
        <f t="shared" si="0"/>
        <v>If reasonably accessible, how will the information be provided for 13(c)?</v>
      </c>
      <c r="AF3" s="12" t="str">
        <f t="shared" si="0"/>
        <v>Expected conditions resulting in the degradation, depolymerization, or decomposition of the polymer</v>
      </c>
      <c r="AG3" s="12" t="str">
        <f t="shared" si="0"/>
        <v>Identification of decomposition products</v>
      </c>
      <c r="AH3" s="12" t="str">
        <f t="shared" si="0"/>
        <v>Expected conditions of the polymer or identification of decomposition products is confidential?</v>
      </c>
      <c r="AI3" s="12" t="s">
        <v>242</v>
      </c>
      <c r="AJ3" s="12"/>
      <c r="AK3" s="12" t="s">
        <v>424</v>
      </c>
      <c r="AL3" s="12" t="s">
        <v>425</v>
      </c>
      <c r="AM3" s="12" t="s">
        <v>426</v>
      </c>
      <c r="AN3" s="12" t="s">
        <v>427</v>
      </c>
    </row>
    <row r="4" spans="1:40" x14ac:dyDescent="0.35">
      <c r="A4" s="28"/>
      <c r="B4" s="28"/>
      <c r="C4" s="28"/>
      <c r="D4" s="28"/>
      <c r="E4" s="28" t="s">
        <v>4</v>
      </c>
      <c r="F4" s="28"/>
      <c r="G4" s="28"/>
      <c r="H4" s="28" t="s">
        <v>4</v>
      </c>
      <c r="I4" s="28"/>
      <c r="J4" s="28"/>
      <c r="K4" s="28"/>
      <c r="L4" s="28" t="s">
        <v>4</v>
      </c>
      <c r="M4" s="28"/>
      <c r="N4" s="28" t="s">
        <v>4</v>
      </c>
      <c r="O4" s="10" t="str">
        <f>IF(AND('Section 8'!$L$4=No,OR($AK4=FALSE,$AL4=FALSE)),Tab_NotReq,
IF(AND('Section 8'!$L$4=No,OR($AK4=TRUE,$AL4=TRUE)),Complete,
IF(AND($AK4=TRUE,$AL4=TRUE,$Q4="",$R4=""),"",
IF(COUNTIF($Q4:$AI4,Incomplete)&gt;=1,Incomplete_or_multiple_errors&amp;": "&amp;INDEX($Q$2:$AI$4,1,MATCH(Incomplete,$Q4:$AI4,0)),Complete))))</f>
        <v/>
      </c>
      <c r="Q4" s="10" t="str">
        <f t="shared" ref="Q4" si="1">IF(Q$1=No,"",
IF(AND($A4="", OR(AK4=FALSE,AL4=FALSE)),Incomplete,""))</f>
        <v/>
      </c>
      <c r="R4" s="10" t="str" cm="1">
        <f t="array" ref="R4">IF($R$1=No,"",
IF(OR(AK4=FALSE,AL4=FALSE),"",
IF(AND(SUMPRODUCT(--(AM4:AM$100=TRUE))=0,SUMPRODUCT(--(AN4:AN$100=TRUE))=0),"",Incomplete)))</f>
        <v/>
      </c>
      <c r="S4" s="10" t="str">
        <f t="shared" ref="S4" si="2">IF(S$1=No,"",IF($A4="", "",
IF(AND(OR(B4=Not_reasonably_accessible,B4=INDEX(s13app,3)), OR(C4&lt;&gt;"", D4&lt;&gt;"", AND(E4&lt;&gt;"",E4&lt;&gt;No))),
Incomplete, "")))</f>
        <v/>
      </c>
      <c r="T4" s="10" t="str">
        <f t="shared" ref="T4" si="3">IF(T$1=No,"",IF($A4="", "",
IF(AND(OR(F4=Not_reasonably_accessible,F4=INDEX(s13app,3)), OR(G4&lt;&gt;"", AND(H4&lt;&gt;"",H4&lt;&gt;No))),
Incomplete, "")))</f>
        <v/>
      </c>
      <c r="U4" s="10" t="str">
        <f t="shared" ref="U4" si="4">IF(U$1=No,"",IF($A4="", "",
IF(AND(OR(I4=Not_reasonably_accessible,I4=INDEX(s13app,3)), OR(J4&lt;&gt;"", K4&lt;&gt;"",AND(L4&lt;&gt;"",L4&lt;&gt;No))),
Incomplete, "")))</f>
        <v/>
      </c>
      <c r="V4" s="10"/>
      <c r="W4" s="10" t="str" cm="1">
        <f t="array" ref="W4">IF(W$1=No,"",IF(ISBLANK($A4)=TRUE,"",
IF(SUMPRODUCT(--('Section 11'!$C$4:$C$336=$A4))=0,Incomplete,Complete)))</f>
        <v/>
      </c>
      <c r="X4" s="10" t="str">
        <f t="shared" ref="X4" si="5">IF($X$1=No,"",IF($A4="","",
IF(B4="",Incomplete,
IF(ISERROR(VLOOKUP(B4,s13app,1,FALSE))=TRUE,Incomplete,Complete))))</f>
        <v/>
      </c>
      <c r="Y4" s="10" t="str">
        <f t="shared" ref="Y4" si="6">IF(Y$1=No,"",IF($A4="","",
IF($S4=Incomplete, "",
IF(OR($B4=Not_reasonably_accessible,$B4=INDEX(s13app,3)),"",
IF(C4="",Incomplete,Complete)))))</f>
        <v/>
      </c>
      <c r="Z4" s="10" t="str">
        <f t="shared" ref="Z4" si="7">IF(Z$1=No,"",IF($A4="","",
IF($S4=Incomplete, "",
IF(OR($B4=Not_reasonably_accessible,$B4=INDEX(s13app,3)),"",
IF(D4="",Incomplete,Complete)))))</f>
        <v/>
      </c>
      <c r="AA4" s="10" t="str">
        <f t="shared" ref="AA4" si="8">IF(AA$1=No,"",IF($A4="","",
IF($S4=Incomplete, "",
IF(OR($B4=Not_reasonably_accessible,$B4=INDEX(s13app,3)),"",
IF(ISERROR(VLOOKUP(E4,YesNo_CBI,1,FALSE))=TRUE,Incomplete,Complete)))))</f>
        <v/>
      </c>
      <c r="AB4" s="10" t="str">
        <f t="shared" ref="AB4" si="9">IF($AB$1=No,"",IF($A4="","",
IF(F4="",Incomplete,
IF(ISERROR(VLOOKUP(F4,s13app,1,FALSE))=TRUE,Incomplete,Complete))))</f>
        <v/>
      </c>
      <c r="AC4" s="10" t="str">
        <f t="shared" ref="AC4" si="10">IF(AC$1=No,"",IF($A4="","",
IF($T4=Incomplete, "",
IF(OR($F4=Not_reasonably_accessible,$F4=INDEX(s13app,3)),"",
IF(G4="",Incomplete,Complete)))))</f>
        <v/>
      </c>
      <c r="AD4" s="10" t="str">
        <f t="shared" ref="AD4" si="11">IF(AD$1=No,"",IF($A4="","",
IF($T4=Incomplete, "",
IF(OR($F4=Not_reasonably_accessible,$F4=INDEX(s13app,3)),"",
IF(ISERROR(VLOOKUP(H4,YesNo_CBI,1,FALSE))=TRUE,Incomplete,Complete)))))</f>
        <v/>
      </c>
      <c r="AE4" s="10" t="str">
        <f t="shared" ref="AE4" si="12">IF($AE$1=No,"",IF($A4="","",
IF(I4="",Incomplete,
IF(ISERROR(VLOOKUP(I4,s13app,1,FALSE))=TRUE,Incomplete,Complete))))</f>
        <v/>
      </c>
      <c r="AF4" s="10" t="str">
        <f t="shared" ref="AF4" si="13">IF(AF$1=No,"",IF($A4="","",
IF($U4=Incomplete, "",
IF(OR($I4=Not_reasonably_accessible,$I4=INDEX(s13app,3)),"",
IF(J4="",Incomplete,Complete)))))</f>
        <v/>
      </c>
      <c r="AG4" s="10" t="str">
        <f t="shared" ref="AG4" si="14">IF(AG$1=No,"",IF($A4="","",
IF($U4=Incomplete, "",
IF(OR($I4=Not_reasonably_accessible,$I4=INDEX(s13app,3)),"",
IF(K4="",Incomplete,Complete)))))</f>
        <v/>
      </c>
      <c r="AH4" s="10" t="str">
        <f t="shared" ref="AH4" si="15">IF(AH$1=No,"",IF($A4="","",
IF($U4=Incomplete, "",
IF(OR($I4=Not_reasonably_accessible,$I4=INDEX(s13app,3)),"",
IF(ISERROR(VLOOKUP(L4,YesNo_CBI,1,FALSE))=TRUE,Incomplete,Complete)))))</f>
        <v/>
      </c>
      <c r="AI4" s="10" t="str">
        <f t="shared" ref="AI4" si="16">IF($AI$1=No,"",IF($A4="","",
IF(AND(M4="",OR(N4="",N4=No)),"",
IF(AND(M4="",OR(N4&lt;&gt;"",N4&lt;&gt;No)),Incomplete,
IF(AND(M4&lt;&gt;"",N4="")=TRUE,Incomplete,
IF(ISERROR(VLOOKUP(N4,YesNo_CBI,1,FALSE))=TRUE,
Incomplete,Complete))))))</f>
        <v/>
      </c>
      <c r="AJ4" s="10"/>
      <c r="AK4" s="10" t="b">
        <f>AND($A4="",$B4="",$C4="",$D4="",$F4="",$G4="",$I4="",$J4="",$K4="",$M4="")</f>
        <v>1</v>
      </c>
      <c r="AL4" s="10" t="b">
        <f t="shared" ref="AL4:AL100" si="17">AND(OR($E4="",$E4=No),OR($H4="",$H4=No),OR($L4="",$L4=No),OR($N4="",$N4=No))</f>
        <v>1</v>
      </c>
      <c r="AM4" s="10" t="b">
        <f>OR($A5&lt;&gt;"",$B5&lt;&gt;"",$C5&lt;&gt;"",$F5&lt;&gt;"",$D5&lt;&gt;"",$G5&lt;&gt;"",$I5&lt;&gt;"",$J5&lt;&gt;"",$K5&lt;&gt;"",$M5&lt;&gt;"")</f>
        <v>0</v>
      </c>
      <c r="AN4" s="10" t="b">
        <f t="shared" ref="AN4:AN100" si="18">OR(AND($E5&lt;&gt;"",$E5&lt;&gt;No),AND($H5&lt;&gt;"",$H5&lt;&gt;No),AND($L5&lt;&gt;"",$L5&lt;&gt;No),AND($N5&lt;&gt;"",$N5&lt;&gt;No))</f>
        <v>0</v>
      </c>
    </row>
    <row r="5" spans="1:40" x14ac:dyDescent="0.35">
      <c r="A5" s="28"/>
      <c r="B5" s="28"/>
      <c r="C5" s="28"/>
      <c r="D5" s="28"/>
      <c r="E5" s="28" t="s">
        <v>4</v>
      </c>
      <c r="F5" s="28"/>
      <c r="G5" s="28"/>
      <c r="H5" s="28" t="s">
        <v>4</v>
      </c>
      <c r="I5" s="28"/>
      <c r="J5" s="28"/>
      <c r="K5" s="28"/>
      <c r="L5" s="28" t="s">
        <v>4</v>
      </c>
      <c r="M5" s="28"/>
      <c r="N5" s="28" t="s">
        <v>4</v>
      </c>
      <c r="O5" s="10" t="str">
        <f>IF(AND('Section 8'!$L$4=No,OR($AK5=FALSE,$AL5=FALSE)),Tab_NotReq,
IF(AND($AK5=TRUE,$AL5=TRUE,$Q5="",$R5=""),"",
IF(COUNTIF($Q5:$AI5,Incomplete)&gt;=1,Incomplete_or_multiple_errors&amp;": "&amp;INDEX($Q$2:$AI$4,1,MATCH(Incomplete,$Q5:$AI5,0)),Complete)))</f>
        <v/>
      </c>
      <c r="Q5" s="10" t="str">
        <f t="shared" ref="Q5:Q68" si="19">IF(Q$1=No,"",
IF(AND($A5="", OR(AK5=FALSE,AL5=FALSE)),Incomplete,""))</f>
        <v/>
      </c>
      <c r="R5" s="10" t="str" cm="1">
        <f t="array" ref="R5">IF($R$1=No,"",
IF(OR(AK5=FALSE,AL5=FALSE),"",
IF(AND(SUMPRODUCT(--(AM5:AM$100=TRUE))=0,SUMPRODUCT(--(AN5:AN$100=TRUE))=0),"",Incomplete)))</f>
        <v/>
      </c>
      <c r="S5" s="10" t="str">
        <f t="shared" ref="S5:S68" si="20">IF(S$1=No,"",IF($A5="", "",
IF(AND(OR(B5=Not_reasonably_accessible,B5=INDEX(s13app,3)), OR(C5&lt;&gt;"", D5&lt;&gt;"", AND(E5&lt;&gt;"",E5&lt;&gt;No))),
Incomplete, "")))</f>
        <v/>
      </c>
      <c r="T5" s="10" t="str">
        <f t="shared" ref="T5:T68" si="21">IF(T$1=No,"",IF($A5="", "",
IF(AND(OR(F5=Not_reasonably_accessible,F5=INDEX(s13app,3)), OR(G5&lt;&gt;"", AND(H5&lt;&gt;"",H5&lt;&gt;No))),
Incomplete, "")))</f>
        <v/>
      </c>
      <c r="U5" s="10" t="str">
        <f t="shared" ref="U5:U68" si="22">IF(U$1=No,"",IF($A5="", "",
IF(AND(OR(I5=Not_reasonably_accessible,I5=INDEX(s13app,3)), OR(J5&lt;&gt;"", K5&lt;&gt;"",AND(L5&lt;&gt;"",L5&lt;&gt;No))),
Incomplete, "")))</f>
        <v/>
      </c>
      <c r="V5" s="10"/>
      <c r="W5" s="10" t="str" cm="1">
        <f t="array" ref="W5">IF(W$1=No,"",IF(ISBLANK($A5)=TRUE,"",
IF(SUMPRODUCT(--('Section 11'!$C$4:$C$336=$A5))=0,Incomplete,Complete)))</f>
        <v/>
      </c>
      <c r="X5" s="10" t="str">
        <f t="shared" ref="X5:X68" si="23">IF($X$1=No,"",IF($A5="","",
IF(B5="",Incomplete,
IF(ISERROR(VLOOKUP(B5,s13app,1,FALSE))=TRUE,Incomplete,Complete))))</f>
        <v/>
      </c>
      <c r="Y5" s="10" t="str">
        <f t="shared" ref="Y5:Y68" si="24">IF(Y$1=No,"",IF($A5="","",
IF($S5=Incomplete, "",
IF(OR($B5=Not_reasonably_accessible,$B5=INDEX(s13app,3)),"",
IF(C5="",Incomplete,Complete)))))</f>
        <v/>
      </c>
      <c r="Z5" s="10" t="str">
        <f t="shared" ref="Z5:Z68" si="25">IF(Z$1=No,"",IF($A5="","",
IF($S5=Incomplete, "",
IF(OR($B5=Not_reasonably_accessible,$B5=INDEX(s13app,3)),"",
IF(D5="",Incomplete,Complete)))))</f>
        <v/>
      </c>
      <c r="AA5" s="10" t="str">
        <f t="shared" ref="AA5:AA68" si="26">IF(AA$1=No,"",IF($A5="","",
IF($S5=Incomplete, "",
IF(OR($B5=Not_reasonably_accessible,$B5=INDEX(s13app,3)),"",
IF(ISERROR(VLOOKUP(E5,YesNo_CBI,1,FALSE))=TRUE,Incomplete,Complete)))))</f>
        <v/>
      </c>
      <c r="AB5" s="10" t="str">
        <f t="shared" ref="AB5:AB68" si="27">IF($AB$1=No,"",IF($A5="","",
IF(F5="",Incomplete,
IF(ISERROR(VLOOKUP(F5,s13app,1,FALSE))=TRUE,Incomplete,Complete))))</f>
        <v/>
      </c>
      <c r="AC5" s="10" t="str">
        <f t="shared" ref="AC5:AC68" si="28">IF(AC$1=No,"",IF($A5="","",
IF($T5=Incomplete, "",
IF(OR($F5=Not_reasonably_accessible,$F5=INDEX(s13app,3)),"",
IF(G5="",Incomplete,Complete)))))</f>
        <v/>
      </c>
      <c r="AD5" s="10" t="str">
        <f t="shared" ref="AD5:AD68" si="29">IF(AD$1=No,"",IF($A5="","",
IF($T5=Incomplete, "",
IF(OR($F5=Not_reasonably_accessible,$F5=INDEX(s13app,3)),"",
IF(ISERROR(VLOOKUP(H5,YesNo_CBI,1,FALSE))=TRUE,Incomplete,Complete)))))</f>
        <v/>
      </c>
      <c r="AE5" s="10" t="str">
        <f t="shared" ref="AE5:AE68" si="30">IF($AE$1=No,"",IF($A5="","",
IF(I5="",Incomplete,
IF(ISERROR(VLOOKUP(I5,s13app,1,FALSE))=TRUE,Incomplete,Complete))))</f>
        <v/>
      </c>
      <c r="AF5" s="10" t="str">
        <f t="shared" ref="AF5:AF68" si="31">IF(AF$1=No,"",IF($A5="","",
IF($U5=Incomplete, "",
IF(OR($I5=Not_reasonably_accessible,$I5=INDEX(s13app,3)),"",
IF(J5="",Incomplete,Complete)))))</f>
        <v/>
      </c>
      <c r="AG5" s="10" t="str">
        <f t="shared" ref="AG5:AG68" si="32">IF(AG$1=No,"",IF($A5="","",
IF($U5=Incomplete, "",
IF(OR($I5=Not_reasonably_accessible,$I5=INDEX(s13app,3)),"",
IF(K5="",Incomplete,Complete)))))</f>
        <v/>
      </c>
      <c r="AH5" s="10" t="str">
        <f t="shared" ref="AH5:AH68" si="33">IF(AH$1=No,"",IF($A5="","",
IF($U5=Incomplete, "",
IF(OR($I5=Not_reasonably_accessible,$I5=INDEX(s13app,3)),"",
IF(ISERROR(VLOOKUP(L5,YesNo_CBI,1,FALSE))=TRUE,Incomplete,Complete)))))</f>
        <v/>
      </c>
      <c r="AI5" s="10" t="str">
        <f t="shared" ref="AI5:AI68" si="34">IF($AI$1=No,"",IF($A5="","",
IF(AND(M5="",OR(N5="",N5=No)),"",
IF(AND(M5="",OR(N5&lt;&gt;"",N5&lt;&gt;No)),Incomplete,
IF(AND(M5&lt;&gt;"",N5="")=TRUE,Incomplete,
IF(ISERROR(VLOOKUP(N5,YesNo_CBI,1,FALSE))=TRUE,
Incomplete,Complete))))))</f>
        <v/>
      </c>
      <c r="AJ5" s="10"/>
      <c r="AK5" s="10" t="b">
        <f t="shared" ref="AK5:AK68" si="35">AND($A5="",$B5="",$C5="",$D5="",$F5="",$G5="",$I5="",$J5="",$K5="",$M5="")</f>
        <v>1</v>
      </c>
      <c r="AL5" s="10" t="b">
        <f t="shared" si="17"/>
        <v>1</v>
      </c>
      <c r="AM5" s="10" t="b">
        <f t="shared" ref="AM5:AM68" si="36">OR($A6&lt;&gt;"",$B6&lt;&gt;"",$C6&lt;&gt;"",$F6&lt;&gt;"",$D6&lt;&gt;"",$G6&lt;&gt;"",$I6&lt;&gt;"",$J6&lt;&gt;"",$K6&lt;&gt;"",$M6&lt;&gt;"")</f>
        <v>0</v>
      </c>
      <c r="AN5" s="10" t="b">
        <f t="shared" si="18"/>
        <v>0</v>
      </c>
    </row>
    <row r="6" spans="1:40" x14ac:dyDescent="0.35">
      <c r="A6" s="28"/>
      <c r="B6" s="28"/>
      <c r="C6" s="28"/>
      <c r="D6" s="28"/>
      <c r="E6" s="28" t="s">
        <v>4</v>
      </c>
      <c r="F6" s="28"/>
      <c r="G6" s="28"/>
      <c r="H6" s="28" t="s">
        <v>4</v>
      </c>
      <c r="I6" s="28"/>
      <c r="J6" s="28"/>
      <c r="K6" s="28"/>
      <c r="L6" s="28" t="s">
        <v>4</v>
      </c>
      <c r="M6" s="28"/>
      <c r="N6" s="28" t="s">
        <v>4</v>
      </c>
      <c r="O6" s="10" t="str">
        <f>IF(AND('Section 8'!$L$4=No,OR($AK6=FALSE,$AL6=FALSE)),Tab_NotReq,
IF(AND($AK6=TRUE,$AL6=TRUE,$Q6="",$R6=""),"",
IF(COUNTIF($Q6:$AI6,Incomplete)&gt;=1,Incomplete_or_multiple_errors&amp;": "&amp;INDEX($Q$2:$AI$4,1,MATCH(Incomplete,$Q6:$AI6,0)),Complete)))</f>
        <v/>
      </c>
      <c r="Q6" s="10" t="str">
        <f t="shared" si="19"/>
        <v/>
      </c>
      <c r="R6" s="10" t="str" cm="1">
        <f t="array" ref="R6">IF($R$1=No,"",
IF(OR(AK6=FALSE,AL6=FALSE),"",
IF(AND(SUMPRODUCT(--(AM6:AM$100=TRUE))=0,SUMPRODUCT(--(AN6:AN$100=TRUE))=0),"",Incomplete)))</f>
        <v/>
      </c>
      <c r="S6" s="10" t="str">
        <f t="shared" si="20"/>
        <v/>
      </c>
      <c r="T6" s="10" t="str">
        <f t="shared" si="21"/>
        <v/>
      </c>
      <c r="U6" s="10" t="str">
        <f t="shared" si="22"/>
        <v/>
      </c>
      <c r="V6" s="10"/>
      <c r="W6" s="10" t="str" cm="1">
        <f t="array" ref="W6">IF(W$1=No,"",IF(ISBLANK($A6)=TRUE,"",
IF(SUMPRODUCT(--('Section 11'!$C$4:$C$336=$A6))=0,Incomplete,Complete)))</f>
        <v/>
      </c>
      <c r="X6" s="10" t="str">
        <f t="shared" si="23"/>
        <v/>
      </c>
      <c r="Y6" s="10" t="str">
        <f t="shared" si="24"/>
        <v/>
      </c>
      <c r="Z6" s="10" t="str">
        <f t="shared" si="25"/>
        <v/>
      </c>
      <c r="AA6" s="10" t="str">
        <f t="shared" si="26"/>
        <v/>
      </c>
      <c r="AB6" s="10" t="str">
        <f t="shared" si="27"/>
        <v/>
      </c>
      <c r="AC6" s="10" t="str">
        <f t="shared" si="28"/>
        <v/>
      </c>
      <c r="AD6" s="10" t="str">
        <f t="shared" si="29"/>
        <v/>
      </c>
      <c r="AE6" s="10" t="str">
        <f t="shared" si="30"/>
        <v/>
      </c>
      <c r="AF6" s="10" t="str">
        <f t="shared" si="31"/>
        <v/>
      </c>
      <c r="AG6" s="10" t="str">
        <f t="shared" si="32"/>
        <v/>
      </c>
      <c r="AH6" s="10" t="str">
        <f t="shared" si="33"/>
        <v/>
      </c>
      <c r="AI6" s="10" t="str">
        <f t="shared" si="34"/>
        <v/>
      </c>
      <c r="AJ6" s="10"/>
      <c r="AK6" s="10" t="b">
        <f t="shared" si="35"/>
        <v>1</v>
      </c>
      <c r="AL6" s="10" t="b">
        <f t="shared" si="17"/>
        <v>1</v>
      </c>
      <c r="AM6" s="10" t="b">
        <f t="shared" si="36"/>
        <v>0</v>
      </c>
      <c r="AN6" s="10" t="b">
        <f t="shared" si="18"/>
        <v>0</v>
      </c>
    </row>
    <row r="7" spans="1:40" x14ac:dyDescent="0.35">
      <c r="A7" s="28"/>
      <c r="B7" s="28"/>
      <c r="C7" s="28"/>
      <c r="D7" s="28"/>
      <c r="E7" s="28" t="s">
        <v>4</v>
      </c>
      <c r="F7" s="28"/>
      <c r="G7" s="28"/>
      <c r="H7" s="28" t="s">
        <v>4</v>
      </c>
      <c r="I7" s="28"/>
      <c r="J7" s="28"/>
      <c r="K7" s="28"/>
      <c r="L7" s="28" t="s">
        <v>4</v>
      </c>
      <c r="M7" s="28"/>
      <c r="N7" s="28" t="s">
        <v>4</v>
      </c>
      <c r="O7" s="10" t="str">
        <f>IF(AND('Section 8'!$L$4=No,OR($AK7=FALSE,$AL7=FALSE)),Tab_NotReq,
IF(AND($AK7=TRUE,$AL7=TRUE,$Q7="",$R7=""),"",
IF(COUNTIF($Q7:$AI7,Incomplete)&gt;=1,Incomplete_or_multiple_errors&amp;": "&amp;INDEX($Q$2:$AI$4,1,MATCH(Incomplete,$Q7:$AI7,0)),Complete)))</f>
        <v/>
      </c>
      <c r="Q7" s="10" t="str">
        <f t="shared" si="19"/>
        <v/>
      </c>
      <c r="R7" s="10" t="str" cm="1">
        <f t="array" ref="R7">IF($R$1=No,"",
IF(OR(AK7=FALSE,AL7=FALSE),"",
IF(AND(SUMPRODUCT(--(AM7:AM$100=TRUE))=0,SUMPRODUCT(--(AN7:AN$100=TRUE))=0),"",Incomplete)))</f>
        <v/>
      </c>
      <c r="S7" s="10" t="str">
        <f t="shared" si="20"/>
        <v/>
      </c>
      <c r="T7" s="10" t="str">
        <f t="shared" si="21"/>
        <v/>
      </c>
      <c r="U7" s="10" t="str">
        <f t="shared" si="22"/>
        <v/>
      </c>
      <c r="V7" s="10"/>
      <c r="W7" s="10" t="str" cm="1">
        <f t="array" ref="W7">IF(W$1=No,"",IF(ISBLANK($A7)=TRUE,"",
IF(SUMPRODUCT(--('Section 11'!$C$4:$C$336=$A7))=0,Incomplete,Complete)))</f>
        <v/>
      </c>
      <c r="X7" s="10" t="str">
        <f t="shared" si="23"/>
        <v/>
      </c>
      <c r="Y7" s="10" t="str">
        <f t="shared" si="24"/>
        <v/>
      </c>
      <c r="Z7" s="10" t="str">
        <f t="shared" si="25"/>
        <v/>
      </c>
      <c r="AA7" s="10" t="str">
        <f t="shared" si="26"/>
        <v/>
      </c>
      <c r="AB7" s="10" t="str">
        <f t="shared" si="27"/>
        <v/>
      </c>
      <c r="AC7" s="10" t="str">
        <f t="shared" si="28"/>
        <v/>
      </c>
      <c r="AD7" s="10" t="str">
        <f t="shared" si="29"/>
        <v/>
      </c>
      <c r="AE7" s="10" t="str">
        <f t="shared" si="30"/>
        <v/>
      </c>
      <c r="AF7" s="10" t="str">
        <f t="shared" si="31"/>
        <v/>
      </c>
      <c r="AG7" s="10" t="str">
        <f t="shared" si="32"/>
        <v/>
      </c>
      <c r="AH7" s="10" t="str">
        <f t="shared" si="33"/>
        <v/>
      </c>
      <c r="AI7" s="10" t="str">
        <f t="shared" si="34"/>
        <v/>
      </c>
      <c r="AJ7" s="10"/>
      <c r="AK7" s="10" t="b">
        <f t="shared" si="35"/>
        <v>1</v>
      </c>
      <c r="AL7" s="10" t="b">
        <f t="shared" si="17"/>
        <v>1</v>
      </c>
      <c r="AM7" s="10" t="b">
        <f t="shared" si="36"/>
        <v>0</v>
      </c>
      <c r="AN7" s="10" t="b">
        <f t="shared" si="18"/>
        <v>0</v>
      </c>
    </row>
    <row r="8" spans="1:40" x14ac:dyDescent="0.35">
      <c r="A8" s="28"/>
      <c r="B8" s="28"/>
      <c r="C8" s="28"/>
      <c r="D8" s="28"/>
      <c r="E8" s="28" t="s">
        <v>4</v>
      </c>
      <c r="F8" s="28"/>
      <c r="G8" s="28"/>
      <c r="H8" s="28" t="s">
        <v>4</v>
      </c>
      <c r="I8" s="28"/>
      <c r="J8" s="28"/>
      <c r="K8" s="28"/>
      <c r="L8" s="28" t="s">
        <v>4</v>
      </c>
      <c r="M8" s="28"/>
      <c r="N8" s="28" t="s">
        <v>4</v>
      </c>
      <c r="O8" s="10" t="str">
        <f>IF(AND('Section 8'!$L$4=No,OR($AK8=FALSE,$AL8=FALSE)),Tab_NotReq,
IF(AND($AK8=TRUE,$AL8=TRUE,$Q8="",$R8=""),"",
IF(COUNTIF($Q8:$AI8,Incomplete)&gt;=1,Incomplete_or_multiple_errors&amp;": "&amp;INDEX($Q$2:$AI$4,1,MATCH(Incomplete,$Q8:$AI8,0)),Complete)))</f>
        <v/>
      </c>
      <c r="Q8" s="10" t="str">
        <f t="shared" si="19"/>
        <v/>
      </c>
      <c r="R8" s="10" t="str" cm="1">
        <f t="array" ref="R8">IF($R$1=No,"",
IF(OR(AK8=FALSE,AL8=FALSE),"",
IF(AND(SUMPRODUCT(--(AM8:AM$100=TRUE))=0,SUMPRODUCT(--(AN8:AN$100=TRUE))=0),"",Incomplete)))</f>
        <v/>
      </c>
      <c r="S8" s="10" t="str">
        <f t="shared" si="20"/>
        <v/>
      </c>
      <c r="T8" s="10" t="str">
        <f t="shared" si="21"/>
        <v/>
      </c>
      <c r="U8" s="10" t="str">
        <f t="shared" si="22"/>
        <v/>
      </c>
      <c r="V8" s="10"/>
      <c r="W8" s="10" t="str" cm="1">
        <f t="array" ref="W8">IF(W$1=No,"",IF(ISBLANK($A8)=TRUE,"",
IF(SUMPRODUCT(--('Section 11'!$C$4:$C$336=$A8))=0,Incomplete,Complete)))</f>
        <v/>
      </c>
      <c r="X8" s="10" t="str">
        <f t="shared" si="23"/>
        <v/>
      </c>
      <c r="Y8" s="10" t="str">
        <f t="shared" si="24"/>
        <v/>
      </c>
      <c r="Z8" s="10" t="str">
        <f t="shared" si="25"/>
        <v/>
      </c>
      <c r="AA8" s="10" t="str">
        <f t="shared" si="26"/>
        <v/>
      </c>
      <c r="AB8" s="10" t="str">
        <f t="shared" si="27"/>
        <v/>
      </c>
      <c r="AC8" s="10" t="str">
        <f t="shared" si="28"/>
        <v/>
      </c>
      <c r="AD8" s="10" t="str">
        <f t="shared" si="29"/>
        <v/>
      </c>
      <c r="AE8" s="10" t="str">
        <f t="shared" si="30"/>
        <v/>
      </c>
      <c r="AF8" s="10" t="str">
        <f t="shared" si="31"/>
        <v/>
      </c>
      <c r="AG8" s="10" t="str">
        <f t="shared" si="32"/>
        <v/>
      </c>
      <c r="AH8" s="10" t="str">
        <f t="shared" si="33"/>
        <v/>
      </c>
      <c r="AI8" s="10" t="str">
        <f t="shared" si="34"/>
        <v/>
      </c>
      <c r="AJ8" s="10"/>
      <c r="AK8" s="10" t="b">
        <f t="shared" si="35"/>
        <v>1</v>
      </c>
      <c r="AL8" s="10" t="b">
        <f t="shared" si="17"/>
        <v>1</v>
      </c>
      <c r="AM8" s="10" t="b">
        <f t="shared" si="36"/>
        <v>0</v>
      </c>
      <c r="AN8" s="10" t="b">
        <f t="shared" si="18"/>
        <v>0</v>
      </c>
    </row>
    <row r="9" spans="1:40" x14ac:dyDescent="0.35">
      <c r="A9" s="28"/>
      <c r="B9" s="28"/>
      <c r="C9" s="28"/>
      <c r="D9" s="28"/>
      <c r="E9" s="28" t="s">
        <v>4</v>
      </c>
      <c r="F9" s="28"/>
      <c r="G9" s="28"/>
      <c r="H9" s="28" t="s">
        <v>4</v>
      </c>
      <c r="I9" s="28"/>
      <c r="J9" s="28"/>
      <c r="K9" s="28"/>
      <c r="L9" s="28" t="s">
        <v>4</v>
      </c>
      <c r="M9" s="28"/>
      <c r="N9" s="28" t="s">
        <v>4</v>
      </c>
      <c r="O9" s="10" t="str">
        <f>IF(AND('Section 8'!$L$4=No,OR($AK9=FALSE,$AL9=FALSE)),Tab_NotReq,
IF(AND($AK9=TRUE,$AL9=TRUE,$Q9="",$R9=""),"",
IF(COUNTIF($Q9:$AI9,Incomplete)&gt;=1,Incomplete_or_multiple_errors&amp;": "&amp;INDEX($Q$2:$AI$4,1,MATCH(Incomplete,$Q9:$AI9,0)),Complete)))</f>
        <v/>
      </c>
      <c r="Q9" s="10" t="str">
        <f t="shared" si="19"/>
        <v/>
      </c>
      <c r="R9" s="10" t="str" cm="1">
        <f t="array" ref="R9">IF($R$1=No,"",
IF(OR(AK9=FALSE,AL9=FALSE),"",
IF(AND(SUMPRODUCT(--(AM9:AM$100=TRUE))=0,SUMPRODUCT(--(AN9:AN$100=TRUE))=0),"",Incomplete)))</f>
        <v/>
      </c>
      <c r="S9" s="10" t="str">
        <f t="shared" si="20"/>
        <v/>
      </c>
      <c r="T9" s="10" t="str">
        <f t="shared" si="21"/>
        <v/>
      </c>
      <c r="U9" s="10" t="str">
        <f t="shared" si="22"/>
        <v/>
      </c>
      <c r="V9" s="10"/>
      <c r="W9" s="10" t="str" cm="1">
        <f t="array" ref="W9">IF(W$1=No,"",IF(ISBLANK($A9)=TRUE,"",
IF(SUMPRODUCT(--('Section 11'!$C$4:$C$336=$A9))=0,Incomplete,Complete)))</f>
        <v/>
      </c>
      <c r="X9" s="10" t="str">
        <f t="shared" si="23"/>
        <v/>
      </c>
      <c r="Y9" s="10" t="str">
        <f t="shared" si="24"/>
        <v/>
      </c>
      <c r="Z9" s="10" t="str">
        <f t="shared" si="25"/>
        <v/>
      </c>
      <c r="AA9" s="10" t="str">
        <f t="shared" si="26"/>
        <v/>
      </c>
      <c r="AB9" s="10" t="str">
        <f t="shared" si="27"/>
        <v/>
      </c>
      <c r="AC9" s="10" t="str">
        <f t="shared" si="28"/>
        <v/>
      </c>
      <c r="AD9" s="10" t="str">
        <f t="shared" si="29"/>
        <v/>
      </c>
      <c r="AE9" s="10" t="str">
        <f t="shared" si="30"/>
        <v/>
      </c>
      <c r="AF9" s="10" t="str">
        <f t="shared" si="31"/>
        <v/>
      </c>
      <c r="AG9" s="10" t="str">
        <f t="shared" si="32"/>
        <v/>
      </c>
      <c r="AH9" s="10" t="str">
        <f t="shared" si="33"/>
        <v/>
      </c>
      <c r="AI9" s="10" t="str">
        <f t="shared" si="34"/>
        <v/>
      </c>
      <c r="AJ9" s="10"/>
      <c r="AK9" s="10" t="b">
        <f t="shared" si="35"/>
        <v>1</v>
      </c>
      <c r="AL9" s="10" t="b">
        <f t="shared" si="17"/>
        <v>1</v>
      </c>
      <c r="AM9" s="10" t="b">
        <f t="shared" si="36"/>
        <v>0</v>
      </c>
      <c r="AN9" s="10" t="b">
        <f t="shared" si="18"/>
        <v>0</v>
      </c>
    </row>
    <row r="10" spans="1:40" x14ac:dyDescent="0.35">
      <c r="A10" s="28"/>
      <c r="B10" s="28"/>
      <c r="C10" s="28"/>
      <c r="D10" s="28"/>
      <c r="E10" s="28" t="s">
        <v>4</v>
      </c>
      <c r="F10" s="28"/>
      <c r="G10" s="28"/>
      <c r="H10" s="28" t="s">
        <v>4</v>
      </c>
      <c r="I10" s="28"/>
      <c r="J10" s="28"/>
      <c r="K10" s="28"/>
      <c r="L10" s="28" t="s">
        <v>4</v>
      </c>
      <c r="M10" s="28"/>
      <c r="N10" s="28" t="s">
        <v>4</v>
      </c>
      <c r="O10" s="10" t="str">
        <f>IF(AND('Section 8'!$L$4=No,OR($AK10=FALSE,$AL10=FALSE)),Tab_NotReq,
IF(AND($AK10=TRUE,$AL10=TRUE,$Q10="",$R10=""),"",
IF(COUNTIF($Q10:$AI10,Incomplete)&gt;=1,Incomplete_or_multiple_errors&amp;": "&amp;INDEX($Q$2:$AI$4,1,MATCH(Incomplete,$Q10:$AI10,0)),Complete)))</f>
        <v/>
      </c>
      <c r="Q10" s="10" t="str">
        <f t="shared" si="19"/>
        <v/>
      </c>
      <c r="R10" s="10" t="str" cm="1">
        <f t="array" ref="R10">IF($R$1=No,"",
IF(OR(AK10=FALSE,AL10=FALSE),"",
IF(AND(SUMPRODUCT(--(AM10:AM$100=TRUE))=0,SUMPRODUCT(--(AN10:AN$100=TRUE))=0),"",Incomplete)))</f>
        <v/>
      </c>
      <c r="S10" s="10" t="str">
        <f t="shared" si="20"/>
        <v/>
      </c>
      <c r="T10" s="10" t="str">
        <f t="shared" si="21"/>
        <v/>
      </c>
      <c r="U10" s="10" t="str">
        <f t="shared" si="22"/>
        <v/>
      </c>
      <c r="V10" s="10"/>
      <c r="W10" s="10" t="str" cm="1">
        <f t="array" ref="W10">IF(W$1=No,"",IF(ISBLANK($A10)=TRUE,"",
IF(SUMPRODUCT(--('Section 11'!$C$4:$C$336=$A10))=0,Incomplete,Complete)))</f>
        <v/>
      </c>
      <c r="X10" s="10" t="str">
        <f t="shared" si="23"/>
        <v/>
      </c>
      <c r="Y10" s="10" t="str">
        <f t="shared" si="24"/>
        <v/>
      </c>
      <c r="Z10" s="10" t="str">
        <f t="shared" si="25"/>
        <v/>
      </c>
      <c r="AA10" s="10" t="str">
        <f t="shared" si="26"/>
        <v/>
      </c>
      <c r="AB10" s="10" t="str">
        <f t="shared" si="27"/>
        <v/>
      </c>
      <c r="AC10" s="10" t="str">
        <f t="shared" si="28"/>
        <v/>
      </c>
      <c r="AD10" s="10" t="str">
        <f t="shared" si="29"/>
        <v/>
      </c>
      <c r="AE10" s="10" t="str">
        <f t="shared" si="30"/>
        <v/>
      </c>
      <c r="AF10" s="10" t="str">
        <f t="shared" si="31"/>
        <v/>
      </c>
      <c r="AG10" s="10" t="str">
        <f t="shared" si="32"/>
        <v/>
      </c>
      <c r="AH10" s="10" t="str">
        <f t="shared" si="33"/>
        <v/>
      </c>
      <c r="AI10" s="10" t="str">
        <f t="shared" si="34"/>
        <v/>
      </c>
      <c r="AJ10" s="10"/>
      <c r="AK10" s="10" t="b">
        <f t="shared" si="35"/>
        <v>1</v>
      </c>
      <c r="AL10" s="10" t="b">
        <f t="shared" si="17"/>
        <v>1</v>
      </c>
      <c r="AM10" s="10" t="b">
        <f t="shared" si="36"/>
        <v>0</v>
      </c>
      <c r="AN10" s="10" t="b">
        <f t="shared" si="18"/>
        <v>0</v>
      </c>
    </row>
    <row r="11" spans="1:40" x14ac:dyDescent="0.35">
      <c r="A11" s="28"/>
      <c r="B11" s="28"/>
      <c r="C11" s="28"/>
      <c r="D11" s="28"/>
      <c r="E11" s="28" t="s">
        <v>4</v>
      </c>
      <c r="F11" s="28"/>
      <c r="G11" s="28"/>
      <c r="H11" s="28" t="s">
        <v>4</v>
      </c>
      <c r="I11" s="28"/>
      <c r="J11" s="28"/>
      <c r="K11" s="28"/>
      <c r="L11" s="28" t="s">
        <v>4</v>
      </c>
      <c r="M11" s="28"/>
      <c r="N11" s="28" t="s">
        <v>4</v>
      </c>
      <c r="O11" s="10" t="str">
        <f>IF(AND('Section 8'!$L$4=No,OR($AK11=FALSE,$AL11=FALSE)),Tab_NotReq,
IF(AND($AK11=TRUE,$AL11=TRUE,$Q11="",$R11=""),"",
IF(COUNTIF($Q11:$AI11,Incomplete)&gt;=1,Incomplete_or_multiple_errors&amp;": "&amp;INDEX($Q$2:$AI$4,1,MATCH(Incomplete,$Q11:$AI11,0)),Complete)))</f>
        <v/>
      </c>
      <c r="Q11" s="10" t="str">
        <f t="shared" si="19"/>
        <v/>
      </c>
      <c r="R11" s="10" t="str" cm="1">
        <f t="array" ref="R11">IF($R$1=No,"",
IF(OR(AK11=FALSE,AL11=FALSE),"",
IF(AND(SUMPRODUCT(--(AM11:AM$100=TRUE))=0,SUMPRODUCT(--(AN11:AN$100=TRUE))=0),"",Incomplete)))</f>
        <v/>
      </c>
      <c r="S11" s="10" t="str">
        <f t="shared" si="20"/>
        <v/>
      </c>
      <c r="T11" s="10" t="str">
        <f t="shared" si="21"/>
        <v/>
      </c>
      <c r="U11" s="10" t="str">
        <f t="shared" si="22"/>
        <v/>
      </c>
      <c r="V11" s="10"/>
      <c r="W11" s="10" t="str" cm="1">
        <f t="array" ref="W11">IF(W$1=No,"",IF(ISBLANK($A11)=TRUE,"",
IF(SUMPRODUCT(--('Section 11'!$C$4:$C$336=$A11))=0,Incomplete,Complete)))</f>
        <v/>
      </c>
      <c r="X11" s="10" t="str">
        <f t="shared" si="23"/>
        <v/>
      </c>
      <c r="Y11" s="10" t="str">
        <f t="shared" si="24"/>
        <v/>
      </c>
      <c r="Z11" s="10" t="str">
        <f t="shared" si="25"/>
        <v/>
      </c>
      <c r="AA11" s="10" t="str">
        <f t="shared" si="26"/>
        <v/>
      </c>
      <c r="AB11" s="10" t="str">
        <f t="shared" si="27"/>
        <v/>
      </c>
      <c r="AC11" s="10" t="str">
        <f t="shared" si="28"/>
        <v/>
      </c>
      <c r="AD11" s="10" t="str">
        <f t="shared" si="29"/>
        <v/>
      </c>
      <c r="AE11" s="10" t="str">
        <f t="shared" si="30"/>
        <v/>
      </c>
      <c r="AF11" s="10" t="str">
        <f t="shared" si="31"/>
        <v/>
      </c>
      <c r="AG11" s="10" t="str">
        <f t="shared" si="32"/>
        <v/>
      </c>
      <c r="AH11" s="10" t="str">
        <f t="shared" si="33"/>
        <v/>
      </c>
      <c r="AI11" s="10" t="str">
        <f t="shared" si="34"/>
        <v/>
      </c>
      <c r="AJ11" s="10"/>
      <c r="AK11" s="10" t="b">
        <f t="shared" si="35"/>
        <v>1</v>
      </c>
      <c r="AL11" s="10" t="b">
        <f t="shared" si="17"/>
        <v>1</v>
      </c>
      <c r="AM11" s="10" t="b">
        <f t="shared" si="36"/>
        <v>0</v>
      </c>
      <c r="AN11" s="10" t="b">
        <f t="shared" si="18"/>
        <v>0</v>
      </c>
    </row>
    <row r="12" spans="1:40" x14ac:dyDescent="0.35">
      <c r="A12" s="28"/>
      <c r="B12" s="28"/>
      <c r="C12" s="28"/>
      <c r="D12" s="28"/>
      <c r="E12" s="28" t="s">
        <v>4</v>
      </c>
      <c r="F12" s="28"/>
      <c r="G12" s="28"/>
      <c r="H12" s="28" t="s">
        <v>4</v>
      </c>
      <c r="I12" s="28"/>
      <c r="J12" s="28"/>
      <c r="K12" s="28"/>
      <c r="L12" s="28" t="s">
        <v>4</v>
      </c>
      <c r="M12" s="28"/>
      <c r="N12" s="28" t="s">
        <v>4</v>
      </c>
      <c r="O12" s="10" t="str">
        <f>IF(AND('Section 8'!$L$4=No,OR($AK12=FALSE,$AL12=FALSE)),Tab_NotReq,
IF(AND($AK12=TRUE,$AL12=TRUE,$Q12="",$R12=""),"",
IF(COUNTIF($Q12:$AI12,Incomplete)&gt;=1,Incomplete_or_multiple_errors&amp;": "&amp;INDEX($Q$2:$AI$4,1,MATCH(Incomplete,$Q12:$AI12,0)),Complete)))</f>
        <v/>
      </c>
      <c r="Q12" s="10" t="str">
        <f t="shared" si="19"/>
        <v/>
      </c>
      <c r="R12" s="10" t="str" cm="1">
        <f t="array" ref="R12">IF($R$1=No,"",
IF(OR(AK12=FALSE,AL12=FALSE),"",
IF(AND(SUMPRODUCT(--(AM12:AM$100=TRUE))=0,SUMPRODUCT(--(AN12:AN$100=TRUE))=0),"",Incomplete)))</f>
        <v/>
      </c>
      <c r="S12" s="10" t="str">
        <f t="shared" si="20"/>
        <v/>
      </c>
      <c r="T12" s="10" t="str">
        <f t="shared" si="21"/>
        <v/>
      </c>
      <c r="U12" s="10" t="str">
        <f t="shared" si="22"/>
        <v/>
      </c>
      <c r="V12" s="10"/>
      <c r="W12" s="10" t="str" cm="1">
        <f t="array" ref="W12">IF(W$1=No,"",IF(ISBLANK($A12)=TRUE,"",
IF(SUMPRODUCT(--('Section 11'!$C$4:$C$336=$A12))=0,Incomplete,Complete)))</f>
        <v/>
      </c>
      <c r="X12" s="10" t="str">
        <f t="shared" si="23"/>
        <v/>
      </c>
      <c r="Y12" s="10" t="str">
        <f t="shared" si="24"/>
        <v/>
      </c>
      <c r="Z12" s="10" t="str">
        <f t="shared" si="25"/>
        <v/>
      </c>
      <c r="AA12" s="10" t="str">
        <f t="shared" si="26"/>
        <v/>
      </c>
      <c r="AB12" s="10" t="str">
        <f t="shared" si="27"/>
        <v/>
      </c>
      <c r="AC12" s="10" t="str">
        <f t="shared" si="28"/>
        <v/>
      </c>
      <c r="AD12" s="10" t="str">
        <f t="shared" si="29"/>
        <v/>
      </c>
      <c r="AE12" s="10" t="str">
        <f t="shared" si="30"/>
        <v/>
      </c>
      <c r="AF12" s="10" t="str">
        <f t="shared" si="31"/>
        <v/>
      </c>
      <c r="AG12" s="10" t="str">
        <f t="shared" si="32"/>
        <v/>
      </c>
      <c r="AH12" s="10" t="str">
        <f t="shared" si="33"/>
        <v/>
      </c>
      <c r="AI12" s="10" t="str">
        <f t="shared" si="34"/>
        <v/>
      </c>
      <c r="AJ12" s="10"/>
      <c r="AK12" s="10" t="b">
        <f t="shared" si="35"/>
        <v>1</v>
      </c>
      <c r="AL12" s="10" t="b">
        <f t="shared" si="17"/>
        <v>1</v>
      </c>
      <c r="AM12" s="10" t="b">
        <f t="shared" si="36"/>
        <v>0</v>
      </c>
      <c r="AN12" s="10" t="b">
        <f t="shared" si="18"/>
        <v>0</v>
      </c>
    </row>
    <row r="13" spans="1:40" x14ac:dyDescent="0.35">
      <c r="A13" s="28"/>
      <c r="B13" s="28"/>
      <c r="C13" s="28"/>
      <c r="D13" s="28"/>
      <c r="E13" s="28" t="s">
        <v>4</v>
      </c>
      <c r="F13" s="28"/>
      <c r="G13" s="28"/>
      <c r="H13" s="28" t="s">
        <v>4</v>
      </c>
      <c r="I13" s="28"/>
      <c r="J13" s="28"/>
      <c r="K13" s="28"/>
      <c r="L13" s="28" t="s">
        <v>4</v>
      </c>
      <c r="M13" s="28"/>
      <c r="N13" s="28" t="s">
        <v>4</v>
      </c>
      <c r="O13" s="10" t="str">
        <f>IF(AND('Section 8'!$L$4=No,OR($AK13=FALSE,$AL13=FALSE)),Tab_NotReq,
IF(AND($AK13=TRUE,$AL13=TRUE,$Q13="",$R13=""),"",
IF(COUNTIF($Q13:$AI13,Incomplete)&gt;=1,Incomplete_or_multiple_errors&amp;": "&amp;INDEX($Q$2:$AI$4,1,MATCH(Incomplete,$Q13:$AI13,0)),Complete)))</f>
        <v/>
      </c>
      <c r="Q13" s="10" t="str">
        <f t="shared" si="19"/>
        <v/>
      </c>
      <c r="R13" s="10" t="str" cm="1">
        <f t="array" ref="R13">IF($R$1=No,"",
IF(OR(AK13=FALSE,AL13=FALSE),"",
IF(AND(SUMPRODUCT(--(AM13:AM$100=TRUE))=0,SUMPRODUCT(--(AN13:AN$100=TRUE))=0),"",Incomplete)))</f>
        <v/>
      </c>
      <c r="S13" s="10" t="str">
        <f t="shared" si="20"/>
        <v/>
      </c>
      <c r="T13" s="10" t="str">
        <f t="shared" si="21"/>
        <v/>
      </c>
      <c r="U13" s="10" t="str">
        <f t="shared" si="22"/>
        <v/>
      </c>
      <c r="V13" s="10"/>
      <c r="W13" s="10" t="str" cm="1">
        <f t="array" ref="W13">IF(W$1=No,"",IF(ISBLANK($A13)=TRUE,"",
IF(SUMPRODUCT(--('Section 11'!$C$4:$C$336=$A13))=0,Incomplete,Complete)))</f>
        <v/>
      </c>
      <c r="X13" s="10" t="str">
        <f t="shared" si="23"/>
        <v/>
      </c>
      <c r="Y13" s="10" t="str">
        <f t="shared" si="24"/>
        <v/>
      </c>
      <c r="Z13" s="10" t="str">
        <f t="shared" si="25"/>
        <v/>
      </c>
      <c r="AA13" s="10" t="str">
        <f t="shared" si="26"/>
        <v/>
      </c>
      <c r="AB13" s="10" t="str">
        <f t="shared" si="27"/>
        <v/>
      </c>
      <c r="AC13" s="10" t="str">
        <f t="shared" si="28"/>
        <v/>
      </c>
      <c r="AD13" s="10" t="str">
        <f t="shared" si="29"/>
        <v/>
      </c>
      <c r="AE13" s="10" t="str">
        <f t="shared" si="30"/>
        <v/>
      </c>
      <c r="AF13" s="10" t="str">
        <f t="shared" si="31"/>
        <v/>
      </c>
      <c r="AG13" s="10" t="str">
        <f t="shared" si="32"/>
        <v/>
      </c>
      <c r="AH13" s="10" t="str">
        <f t="shared" si="33"/>
        <v/>
      </c>
      <c r="AI13" s="10" t="str">
        <f t="shared" si="34"/>
        <v/>
      </c>
      <c r="AJ13" s="10"/>
      <c r="AK13" s="10" t="b">
        <f t="shared" si="35"/>
        <v>1</v>
      </c>
      <c r="AL13" s="10" t="b">
        <f t="shared" si="17"/>
        <v>1</v>
      </c>
      <c r="AM13" s="10" t="b">
        <f t="shared" si="36"/>
        <v>0</v>
      </c>
      <c r="AN13" s="10" t="b">
        <f t="shared" si="18"/>
        <v>0</v>
      </c>
    </row>
    <row r="14" spans="1:40" x14ac:dyDescent="0.35">
      <c r="A14" s="28"/>
      <c r="B14" s="28"/>
      <c r="C14" s="28"/>
      <c r="D14" s="28"/>
      <c r="E14" s="28" t="s">
        <v>4</v>
      </c>
      <c r="F14" s="28"/>
      <c r="G14" s="28"/>
      <c r="H14" s="28" t="s">
        <v>4</v>
      </c>
      <c r="I14" s="28"/>
      <c r="J14" s="28"/>
      <c r="K14" s="28"/>
      <c r="L14" s="28" t="s">
        <v>4</v>
      </c>
      <c r="M14" s="28"/>
      <c r="N14" s="28" t="s">
        <v>4</v>
      </c>
      <c r="O14" s="10" t="str">
        <f>IF(AND('Section 8'!$L$4=No,OR($AK14=FALSE,$AL14=FALSE)),Tab_NotReq,
IF(AND($AK14=TRUE,$AL14=TRUE,$Q14="",$R14=""),"",
IF(COUNTIF($Q14:$AI14,Incomplete)&gt;=1,Incomplete_or_multiple_errors&amp;": "&amp;INDEX($Q$2:$AI$4,1,MATCH(Incomplete,$Q14:$AI14,0)),Complete)))</f>
        <v/>
      </c>
      <c r="Q14" s="10" t="str">
        <f t="shared" si="19"/>
        <v/>
      </c>
      <c r="R14" s="10" t="str" cm="1">
        <f t="array" ref="R14">IF($R$1=No,"",
IF(OR(AK14=FALSE,AL14=FALSE),"",
IF(AND(SUMPRODUCT(--(AM14:AM$100=TRUE))=0,SUMPRODUCT(--(AN14:AN$100=TRUE))=0),"",Incomplete)))</f>
        <v/>
      </c>
      <c r="S14" s="10" t="str">
        <f t="shared" si="20"/>
        <v/>
      </c>
      <c r="T14" s="10" t="str">
        <f t="shared" si="21"/>
        <v/>
      </c>
      <c r="U14" s="10" t="str">
        <f t="shared" si="22"/>
        <v/>
      </c>
      <c r="V14" s="10"/>
      <c r="W14" s="10" t="str" cm="1">
        <f t="array" ref="W14">IF(W$1=No,"",IF(ISBLANK($A14)=TRUE,"",
IF(SUMPRODUCT(--('Section 11'!$C$4:$C$336=$A14))=0,Incomplete,Complete)))</f>
        <v/>
      </c>
      <c r="X14" s="10" t="str">
        <f t="shared" si="23"/>
        <v/>
      </c>
      <c r="Y14" s="10" t="str">
        <f t="shared" si="24"/>
        <v/>
      </c>
      <c r="Z14" s="10" t="str">
        <f t="shared" si="25"/>
        <v/>
      </c>
      <c r="AA14" s="10" t="str">
        <f t="shared" si="26"/>
        <v/>
      </c>
      <c r="AB14" s="10" t="str">
        <f t="shared" si="27"/>
        <v/>
      </c>
      <c r="AC14" s="10" t="str">
        <f t="shared" si="28"/>
        <v/>
      </c>
      <c r="AD14" s="10" t="str">
        <f t="shared" si="29"/>
        <v/>
      </c>
      <c r="AE14" s="10" t="str">
        <f t="shared" si="30"/>
        <v/>
      </c>
      <c r="AF14" s="10" t="str">
        <f t="shared" si="31"/>
        <v/>
      </c>
      <c r="AG14" s="10" t="str">
        <f t="shared" si="32"/>
        <v/>
      </c>
      <c r="AH14" s="10" t="str">
        <f t="shared" si="33"/>
        <v/>
      </c>
      <c r="AI14" s="10" t="str">
        <f t="shared" si="34"/>
        <v/>
      </c>
      <c r="AJ14" s="10"/>
      <c r="AK14" s="10" t="b">
        <f t="shared" si="35"/>
        <v>1</v>
      </c>
      <c r="AL14" s="10" t="b">
        <f t="shared" si="17"/>
        <v>1</v>
      </c>
      <c r="AM14" s="10" t="b">
        <f t="shared" si="36"/>
        <v>0</v>
      </c>
      <c r="AN14" s="10" t="b">
        <f t="shared" si="18"/>
        <v>0</v>
      </c>
    </row>
    <row r="15" spans="1:40" x14ac:dyDescent="0.35">
      <c r="A15" s="28"/>
      <c r="B15" s="28"/>
      <c r="C15" s="28"/>
      <c r="D15" s="28"/>
      <c r="E15" s="28" t="s">
        <v>4</v>
      </c>
      <c r="F15" s="28"/>
      <c r="G15" s="28"/>
      <c r="H15" s="28" t="s">
        <v>4</v>
      </c>
      <c r="I15" s="28"/>
      <c r="J15" s="28"/>
      <c r="K15" s="28"/>
      <c r="L15" s="28" t="s">
        <v>4</v>
      </c>
      <c r="M15" s="28"/>
      <c r="N15" s="28" t="s">
        <v>4</v>
      </c>
      <c r="O15" s="10" t="str">
        <f>IF(AND('Section 8'!$L$4=No,OR($AK15=FALSE,$AL15=FALSE)),Tab_NotReq,
IF(AND($AK15=TRUE,$AL15=TRUE,$Q15="",$R15=""),"",
IF(COUNTIF($Q15:$AI15,Incomplete)&gt;=1,Incomplete_or_multiple_errors&amp;": "&amp;INDEX($Q$2:$AI$4,1,MATCH(Incomplete,$Q15:$AI15,0)),Complete)))</f>
        <v/>
      </c>
      <c r="Q15" s="10" t="str">
        <f t="shared" si="19"/>
        <v/>
      </c>
      <c r="R15" s="10" t="str" cm="1">
        <f t="array" ref="R15">IF($R$1=No,"",
IF(OR(AK15=FALSE,AL15=FALSE),"",
IF(AND(SUMPRODUCT(--(AM15:AM$100=TRUE))=0,SUMPRODUCT(--(AN15:AN$100=TRUE))=0),"",Incomplete)))</f>
        <v/>
      </c>
      <c r="S15" s="10" t="str">
        <f t="shared" si="20"/>
        <v/>
      </c>
      <c r="T15" s="10" t="str">
        <f t="shared" si="21"/>
        <v/>
      </c>
      <c r="U15" s="10" t="str">
        <f t="shared" si="22"/>
        <v/>
      </c>
      <c r="V15" s="10"/>
      <c r="W15" s="10" t="str" cm="1">
        <f t="array" ref="W15">IF(W$1=No,"",IF(ISBLANK($A15)=TRUE,"",
IF(SUMPRODUCT(--('Section 11'!$C$4:$C$336=$A15))=0,Incomplete,Complete)))</f>
        <v/>
      </c>
      <c r="X15" s="10" t="str">
        <f t="shared" si="23"/>
        <v/>
      </c>
      <c r="Y15" s="10" t="str">
        <f t="shared" si="24"/>
        <v/>
      </c>
      <c r="Z15" s="10" t="str">
        <f t="shared" si="25"/>
        <v/>
      </c>
      <c r="AA15" s="10" t="str">
        <f t="shared" si="26"/>
        <v/>
      </c>
      <c r="AB15" s="10" t="str">
        <f t="shared" si="27"/>
        <v/>
      </c>
      <c r="AC15" s="10" t="str">
        <f t="shared" si="28"/>
        <v/>
      </c>
      <c r="AD15" s="10" t="str">
        <f t="shared" si="29"/>
        <v/>
      </c>
      <c r="AE15" s="10" t="str">
        <f t="shared" si="30"/>
        <v/>
      </c>
      <c r="AF15" s="10" t="str">
        <f t="shared" si="31"/>
        <v/>
      </c>
      <c r="AG15" s="10" t="str">
        <f t="shared" si="32"/>
        <v/>
      </c>
      <c r="AH15" s="10" t="str">
        <f t="shared" si="33"/>
        <v/>
      </c>
      <c r="AI15" s="10" t="str">
        <f t="shared" si="34"/>
        <v/>
      </c>
      <c r="AJ15" s="10"/>
      <c r="AK15" s="10" t="b">
        <f t="shared" si="35"/>
        <v>1</v>
      </c>
      <c r="AL15" s="10" t="b">
        <f t="shared" si="17"/>
        <v>1</v>
      </c>
      <c r="AM15" s="10" t="b">
        <f t="shared" si="36"/>
        <v>0</v>
      </c>
      <c r="AN15" s="10" t="b">
        <f t="shared" si="18"/>
        <v>0</v>
      </c>
    </row>
    <row r="16" spans="1:40" x14ac:dyDescent="0.35">
      <c r="A16" s="28"/>
      <c r="B16" s="28"/>
      <c r="C16" s="28"/>
      <c r="D16" s="28"/>
      <c r="E16" s="28" t="s">
        <v>4</v>
      </c>
      <c r="F16" s="28"/>
      <c r="G16" s="28"/>
      <c r="H16" s="28" t="s">
        <v>4</v>
      </c>
      <c r="I16" s="28"/>
      <c r="J16" s="28"/>
      <c r="K16" s="28"/>
      <c r="L16" s="28" t="s">
        <v>4</v>
      </c>
      <c r="M16" s="28"/>
      <c r="N16" s="28" t="s">
        <v>4</v>
      </c>
      <c r="O16" s="10" t="str">
        <f>IF(AND('Section 8'!$L$4=No,OR($AK16=FALSE,$AL16=FALSE)),Tab_NotReq,
IF(AND($AK16=TRUE,$AL16=TRUE,$Q16="",$R16=""),"",
IF(COUNTIF($Q16:$AI16,Incomplete)&gt;=1,Incomplete_or_multiple_errors&amp;": "&amp;INDEX($Q$2:$AI$4,1,MATCH(Incomplete,$Q16:$AI16,0)),Complete)))</f>
        <v/>
      </c>
      <c r="Q16" s="10" t="str">
        <f t="shared" si="19"/>
        <v/>
      </c>
      <c r="R16" s="10" t="str" cm="1">
        <f t="array" ref="R16">IF($R$1=No,"",
IF(OR(AK16=FALSE,AL16=FALSE),"",
IF(AND(SUMPRODUCT(--(AM16:AM$100=TRUE))=0,SUMPRODUCT(--(AN16:AN$100=TRUE))=0),"",Incomplete)))</f>
        <v/>
      </c>
      <c r="S16" s="10" t="str">
        <f t="shared" si="20"/>
        <v/>
      </c>
      <c r="T16" s="10" t="str">
        <f t="shared" si="21"/>
        <v/>
      </c>
      <c r="U16" s="10" t="str">
        <f t="shared" si="22"/>
        <v/>
      </c>
      <c r="V16" s="10"/>
      <c r="W16" s="10" t="str" cm="1">
        <f t="array" ref="W16">IF(W$1=No,"",IF(ISBLANK($A16)=TRUE,"",
IF(SUMPRODUCT(--('Section 11'!$C$4:$C$336=$A16))=0,Incomplete,Complete)))</f>
        <v/>
      </c>
      <c r="X16" s="10" t="str">
        <f t="shared" si="23"/>
        <v/>
      </c>
      <c r="Y16" s="10" t="str">
        <f t="shared" si="24"/>
        <v/>
      </c>
      <c r="Z16" s="10" t="str">
        <f t="shared" si="25"/>
        <v/>
      </c>
      <c r="AA16" s="10" t="str">
        <f t="shared" si="26"/>
        <v/>
      </c>
      <c r="AB16" s="10" t="str">
        <f t="shared" si="27"/>
        <v/>
      </c>
      <c r="AC16" s="10" t="str">
        <f t="shared" si="28"/>
        <v/>
      </c>
      <c r="AD16" s="10" t="str">
        <f t="shared" si="29"/>
        <v/>
      </c>
      <c r="AE16" s="10" t="str">
        <f t="shared" si="30"/>
        <v/>
      </c>
      <c r="AF16" s="10" t="str">
        <f t="shared" si="31"/>
        <v/>
      </c>
      <c r="AG16" s="10" t="str">
        <f t="shared" si="32"/>
        <v/>
      </c>
      <c r="AH16" s="10" t="str">
        <f t="shared" si="33"/>
        <v/>
      </c>
      <c r="AI16" s="10" t="str">
        <f t="shared" si="34"/>
        <v/>
      </c>
      <c r="AJ16" s="10"/>
      <c r="AK16" s="10" t="b">
        <f t="shared" si="35"/>
        <v>1</v>
      </c>
      <c r="AL16" s="10" t="b">
        <f t="shared" si="17"/>
        <v>1</v>
      </c>
      <c r="AM16" s="10" t="b">
        <f t="shared" si="36"/>
        <v>0</v>
      </c>
      <c r="AN16" s="10" t="b">
        <f t="shared" si="18"/>
        <v>0</v>
      </c>
    </row>
    <row r="17" spans="1:40" x14ac:dyDescent="0.35">
      <c r="A17" s="28"/>
      <c r="B17" s="28"/>
      <c r="C17" s="28"/>
      <c r="D17" s="28"/>
      <c r="E17" s="28" t="s">
        <v>4</v>
      </c>
      <c r="F17" s="28"/>
      <c r="G17" s="28"/>
      <c r="H17" s="28" t="s">
        <v>4</v>
      </c>
      <c r="I17" s="28"/>
      <c r="J17" s="28"/>
      <c r="K17" s="28"/>
      <c r="L17" s="28" t="s">
        <v>4</v>
      </c>
      <c r="M17" s="28"/>
      <c r="N17" s="28" t="s">
        <v>4</v>
      </c>
      <c r="O17" s="10" t="str">
        <f>IF(AND('Section 8'!$L$4=No,OR($AK17=FALSE,$AL17=FALSE)),Tab_NotReq,
IF(AND($AK17=TRUE,$AL17=TRUE,$Q17="",$R17=""),"",
IF(COUNTIF($Q17:$AI17,Incomplete)&gt;=1,Incomplete_or_multiple_errors&amp;": "&amp;INDEX($Q$2:$AI$4,1,MATCH(Incomplete,$Q17:$AI17,0)),Complete)))</f>
        <v/>
      </c>
      <c r="Q17" s="10" t="str">
        <f t="shared" si="19"/>
        <v/>
      </c>
      <c r="R17" s="10" t="str" cm="1">
        <f t="array" ref="R17">IF($R$1=No,"",
IF(OR(AK17=FALSE,AL17=FALSE),"",
IF(AND(SUMPRODUCT(--(AM17:AM$100=TRUE))=0,SUMPRODUCT(--(AN17:AN$100=TRUE))=0),"",Incomplete)))</f>
        <v/>
      </c>
      <c r="S17" s="10" t="str">
        <f t="shared" si="20"/>
        <v/>
      </c>
      <c r="T17" s="10" t="str">
        <f t="shared" si="21"/>
        <v/>
      </c>
      <c r="U17" s="10" t="str">
        <f t="shared" si="22"/>
        <v/>
      </c>
      <c r="V17" s="10"/>
      <c r="W17" s="10" t="str" cm="1">
        <f t="array" ref="W17">IF(W$1=No,"",IF(ISBLANK($A17)=TRUE,"",
IF(SUMPRODUCT(--('Section 11'!$C$4:$C$336=$A17))=0,Incomplete,Complete)))</f>
        <v/>
      </c>
      <c r="X17" s="10" t="str">
        <f t="shared" si="23"/>
        <v/>
      </c>
      <c r="Y17" s="10" t="str">
        <f t="shared" si="24"/>
        <v/>
      </c>
      <c r="Z17" s="10" t="str">
        <f t="shared" si="25"/>
        <v/>
      </c>
      <c r="AA17" s="10" t="str">
        <f t="shared" si="26"/>
        <v/>
      </c>
      <c r="AB17" s="10" t="str">
        <f t="shared" si="27"/>
        <v/>
      </c>
      <c r="AC17" s="10" t="str">
        <f t="shared" si="28"/>
        <v/>
      </c>
      <c r="AD17" s="10" t="str">
        <f t="shared" si="29"/>
        <v/>
      </c>
      <c r="AE17" s="10" t="str">
        <f t="shared" si="30"/>
        <v/>
      </c>
      <c r="AF17" s="10" t="str">
        <f t="shared" si="31"/>
        <v/>
      </c>
      <c r="AG17" s="10" t="str">
        <f t="shared" si="32"/>
        <v/>
      </c>
      <c r="AH17" s="10" t="str">
        <f t="shared" si="33"/>
        <v/>
      </c>
      <c r="AI17" s="10" t="str">
        <f t="shared" si="34"/>
        <v/>
      </c>
      <c r="AJ17" s="10"/>
      <c r="AK17" s="10" t="b">
        <f t="shared" si="35"/>
        <v>1</v>
      </c>
      <c r="AL17" s="10" t="b">
        <f t="shared" si="17"/>
        <v>1</v>
      </c>
      <c r="AM17" s="10" t="b">
        <f t="shared" si="36"/>
        <v>0</v>
      </c>
      <c r="AN17" s="10" t="b">
        <f t="shared" si="18"/>
        <v>0</v>
      </c>
    </row>
    <row r="18" spans="1:40" x14ac:dyDescent="0.35">
      <c r="A18" s="28"/>
      <c r="B18" s="28"/>
      <c r="C18" s="28"/>
      <c r="D18" s="28"/>
      <c r="E18" s="28" t="s">
        <v>4</v>
      </c>
      <c r="F18" s="28"/>
      <c r="G18" s="28"/>
      <c r="H18" s="28" t="s">
        <v>4</v>
      </c>
      <c r="I18" s="28"/>
      <c r="J18" s="28"/>
      <c r="K18" s="28"/>
      <c r="L18" s="28" t="s">
        <v>4</v>
      </c>
      <c r="M18" s="28"/>
      <c r="N18" s="28" t="s">
        <v>4</v>
      </c>
      <c r="O18" s="10" t="str">
        <f>IF(AND('Section 8'!$L$4=No,OR($AK18=FALSE,$AL18=FALSE)),Tab_NotReq,
IF(AND($AK18=TRUE,$AL18=TRUE,$Q18="",$R18=""),"",
IF(COUNTIF($Q18:$AI18,Incomplete)&gt;=1,Incomplete_or_multiple_errors&amp;": "&amp;INDEX($Q$2:$AI$4,1,MATCH(Incomplete,$Q18:$AI18,0)),Complete)))</f>
        <v/>
      </c>
      <c r="Q18" s="10" t="str">
        <f t="shared" si="19"/>
        <v/>
      </c>
      <c r="R18" s="10" t="str" cm="1">
        <f t="array" ref="R18">IF($R$1=No,"",
IF(OR(AK18=FALSE,AL18=FALSE),"",
IF(AND(SUMPRODUCT(--(AM18:AM$100=TRUE))=0,SUMPRODUCT(--(AN18:AN$100=TRUE))=0),"",Incomplete)))</f>
        <v/>
      </c>
      <c r="S18" s="10" t="str">
        <f t="shared" si="20"/>
        <v/>
      </c>
      <c r="T18" s="10" t="str">
        <f t="shared" si="21"/>
        <v/>
      </c>
      <c r="U18" s="10" t="str">
        <f t="shared" si="22"/>
        <v/>
      </c>
      <c r="V18" s="10"/>
      <c r="W18" s="10" t="str" cm="1">
        <f t="array" ref="W18">IF(W$1=No,"",IF(ISBLANK($A18)=TRUE,"",
IF(SUMPRODUCT(--('Section 11'!$C$4:$C$336=$A18))=0,Incomplete,Complete)))</f>
        <v/>
      </c>
      <c r="X18" s="10" t="str">
        <f t="shared" si="23"/>
        <v/>
      </c>
      <c r="Y18" s="10" t="str">
        <f t="shared" si="24"/>
        <v/>
      </c>
      <c r="Z18" s="10" t="str">
        <f t="shared" si="25"/>
        <v/>
      </c>
      <c r="AA18" s="10" t="str">
        <f t="shared" si="26"/>
        <v/>
      </c>
      <c r="AB18" s="10" t="str">
        <f t="shared" si="27"/>
        <v/>
      </c>
      <c r="AC18" s="10" t="str">
        <f t="shared" si="28"/>
        <v/>
      </c>
      <c r="AD18" s="10" t="str">
        <f t="shared" si="29"/>
        <v/>
      </c>
      <c r="AE18" s="10" t="str">
        <f t="shared" si="30"/>
        <v/>
      </c>
      <c r="AF18" s="10" t="str">
        <f t="shared" si="31"/>
        <v/>
      </c>
      <c r="AG18" s="10" t="str">
        <f t="shared" si="32"/>
        <v/>
      </c>
      <c r="AH18" s="10" t="str">
        <f t="shared" si="33"/>
        <v/>
      </c>
      <c r="AI18" s="10" t="str">
        <f t="shared" si="34"/>
        <v/>
      </c>
      <c r="AJ18" s="10"/>
      <c r="AK18" s="10" t="b">
        <f t="shared" si="35"/>
        <v>1</v>
      </c>
      <c r="AL18" s="10" t="b">
        <f t="shared" si="17"/>
        <v>1</v>
      </c>
      <c r="AM18" s="10" t="b">
        <f t="shared" si="36"/>
        <v>0</v>
      </c>
      <c r="AN18" s="10" t="b">
        <f t="shared" si="18"/>
        <v>0</v>
      </c>
    </row>
    <row r="19" spans="1:40" x14ac:dyDescent="0.35">
      <c r="A19" s="28"/>
      <c r="B19" s="28"/>
      <c r="C19" s="28"/>
      <c r="D19" s="28"/>
      <c r="E19" s="28" t="s">
        <v>4</v>
      </c>
      <c r="F19" s="28"/>
      <c r="G19" s="28"/>
      <c r="H19" s="28" t="s">
        <v>4</v>
      </c>
      <c r="I19" s="28"/>
      <c r="J19" s="28"/>
      <c r="K19" s="28"/>
      <c r="L19" s="28" t="s">
        <v>4</v>
      </c>
      <c r="M19" s="28"/>
      <c r="N19" s="28" t="s">
        <v>4</v>
      </c>
      <c r="O19" s="10" t="str">
        <f>IF(AND('Section 8'!$L$4=No,OR($AK19=FALSE,$AL19=FALSE)),Tab_NotReq,
IF(AND($AK19=TRUE,$AL19=TRUE,$Q19="",$R19=""),"",
IF(COUNTIF($Q19:$AI19,Incomplete)&gt;=1,Incomplete_or_multiple_errors&amp;": "&amp;INDEX($Q$2:$AI$4,1,MATCH(Incomplete,$Q19:$AI19,0)),Complete)))</f>
        <v/>
      </c>
      <c r="Q19" s="10" t="str">
        <f t="shared" si="19"/>
        <v/>
      </c>
      <c r="R19" s="10" t="str" cm="1">
        <f t="array" ref="R19">IF($R$1=No,"",
IF(OR(AK19=FALSE,AL19=FALSE),"",
IF(AND(SUMPRODUCT(--(AM19:AM$100=TRUE))=0,SUMPRODUCT(--(AN19:AN$100=TRUE))=0),"",Incomplete)))</f>
        <v/>
      </c>
      <c r="S19" s="10" t="str">
        <f t="shared" si="20"/>
        <v/>
      </c>
      <c r="T19" s="10" t="str">
        <f t="shared" si="21"/>
        <v/>
      </c>
      <c r="U19" s="10" t="str">
        <f t="shared" si="22"/>
        <v/>
      </c>
      <c r="V19" s="10"/>
      <c r="W19" s="10" t="str" cm="1">
        <f t="array" ref="W19">IF(W$1=No,"",IF(ISBLANK($A19)=TRUE,"",
IF(SUMPRODUCT(--('Section 11'!$C$4:$C$336=$A19))=0,Incomplete,Complete)))</f>
        <v/>
      </c>
      <c r="X19" s="10" t="str">
        <f t="shared" si="23"/>
        <v/>
      </c>
      <c r="Y19" s="10" t="str">
        <f t="shared" si="24"/>
        <v/>
      </c>
      <c r="Z19" s="10" t="str">
        <f t="shared" si="25"/>
        <v/>
      </c>
      <c r="AA19" s="10" t="str">
        <f t="shared" si="26"/>
        <v/>
      </c>
      <c r="AB19" s="10" t="str">
        <f t="shared" si="27"/>
        <v/>
      </c>
      <c r="AC19" s="10" t="str">
        <f t="shared" si="28"/>
        <v/>
      </c>
      <c r="AD19" s="10" t="str">
        <f t="shared" si="29"/>
        <v/>
      </c>
      <c r="AE19" s="10" t="str">
        <f t="shared" si="30"/>
        <v/>
      </c>
      <c r="AF19" s="10" t="str">
        <f t="shared" si="31"/>
        <v/>
      </c>
      <c r="AG19" s="10" t="str">
        <f t="shared" si="32"/>
        <v/>
      </c>
      <c r="AH19" s="10" t="str">
        <f t="shared" si="33"/>
        <v/>
      </c>
      <c r="AI19" s="10" t="str">
        <f t="shared" si="34"/>
        <v/>
      </c>
      <c r="AJ19" s="10"/>
      <c r="AK19" s="10" t="b">
        <f t="shared" si="35"/>
        <v>1</v>
      </c>
      <c r="AL19" s="10" t="b">
        <f t="shared" si="17"/>
        <v>1</v>
      </c>
      <c r="AM19" s="10" t="b">
        <f t="shared" si="36"/>
        <v>0</v>
      </c>
      <c r="AN19" s="10" t="b">
        <f t="shared" si="18"/>
        <v>0</v>
      </c>
    </row>
    <row r="20" spans="1:40" x14ac:dyDescent="0.35">
      <c r="A20" s="28"/>
      <c r="B20" s="28"/>
      <c r="C20" s="28"/>
      <c r="D20" s="28"/>
      <c r="E20" s="28" t="s">
        <v>4</v>
      </c>
      <c r="F20" s="28"/>
      <c r="G20" s="28"/>
      <c r="H20" s="28" t="s">
        <v>4</v>
      </c>
      <c r="I20" s="28"/>
      <c r="J20" s="28"/>
      <c r="K20" s="28"/>
      <c r="L20" s="28" t="s">
        <v>4</v>
      </c>
      <c r="M20" s="28"/>
      <c r="N20" s="28" t="s">
        <v>4</v>
      </c>
      <c r="O20" s="10" t="str">
        <f>IF(AND('Section 8'!$L$4=No,OR($AK20=FALSE,$AL20=FALSE)),Tab_NotReq,
IF(AND($AK20=TRUE,$AL20=TRUE,$Q20="",$R20=""),"",
IF(COUNTIF($Q20:$AI20,Incomplete)&gt;=1,Incomplete_or_multiple_errors&amp;": "&amp;INDEX($Q$2:$AI$4,1,MATCH(Incomplete,$Q20:$AI20,0)),Complete)))</f>
        <v/>
      </c>
      <c r="Q20" s="10" t="str">
        <f t="shared" si="19"/>
        <v/>
      </c>
      <c r="R20" s="10" t="str" cm="1">
        <f t="array" ref="R20">IF($R$1=No,"",
IF(OR(AK20=FALSE,AL20=FALSE),"",
IF(AND(SUMPRODUCT(--(AM20:AM$100=TRUE))=0,SUMPRODUCT(--(AN20:AN$100=TRUE))=0),"",Incomplete)))</f>
        <v/>
      </c>
      <c r="S20" s="10" t="str">
        <f t="shared" si="20"/>
        <v/>
      </c>
      <c r="T20" s="10" t="str">
        <f t="shared" si="21"/>
        <v/>
      </c>
      <c r="U20" s="10" t="str">
        <f t="shared" si="22"/>
        <v/>
      </c>
      <c r="V20" s="10"/>
      <c r="W20" s="10" t="str" cm="1">
        <f t="array" ref="W20">IF(W$1=No,"",IF(ISBLANK($A20)=TRUE,"",
IF(SUMPRODUCT(--('Section 11'!$C$4:$C$336=$A20))=0,Incomplete,Complete)))</f>
        <v/>
      </c>
      <c r="X20" s="10" t="str">
        <f t="shared" si="23"/>
        <v/>
      </c>
      <c r="Y20" s="10" t="str">
        <f t="shared" si="24"/>
        <v/>
      </c>
      <c r="Z20" s="10" t="str">
        <f t="shared" si="25"/>
        <v/>
      </c>
      <c r="AA20" s="10" t="str">
        <f t="shared" si="26"/>
        <v/>
      </c>
      <c r="AB20" s="10" t="str">
        <f t="shared" si="27"/>
        <v/>
      </c>
      <c r="AC20" s="10" t="str">
        <f t="shared" si="28"/>
        <v/>
      </c>
      <c r="AD20" s="10" t="str">
        <f t="shared" si="29"/>
        <v/>
      </c>
      <c r="AE20" s="10" t="str">
        <f t="shared" si="30"/>
        <v/>
      </c>
      <c r="AF20" s="10" t="str">
        <f t="shared" si="31"/>
        <v/>
      </c>
      <c r="AG20" s="10" t="str">
        <f t="shared" si="32"/>
        <v/>
      </c>
      <c r="AH20" s="10" t="str">
        <f t="shared" si="33"/>
        <v/>
      </c>
      <c r="AI20" s="10" t="str">
        <f t="shared" si="34"/>
        <v/>
      </c>
      <c r="AJ20" s="10"/>
      <c r="AK20" s="10" t="b">
        <f t="shared" si="35"/>
        <v>1</v>
      </c>
      <c r="AL20" s="10" t="b">
        <f t="shared" si="17"/>
        <v>1</v>
      </c>
      <c r="AM20" s="10" t="b">
        <f t="shared" si="36"/>
        <v>0</v>
      </c>
      <c r="AN20" s="10" t="b">
        <f t="shared" si="18"/>
        <v>0</v>
      </c>
    </row>
    <row r="21" spans="1:40" x14ac:dyDescent="0.35">
      <c r="A21" s="28"/>
      <c r="B21" s="28"/>
      <c r="C21" s="28"/>
      <c r="D21" s="28"/>
      <c r="E21" s="28" t="s">
        <v>4</v>
      </c>
      <c r="F21" s="28"/>
      <c r="G21" s="28"/>
      <c r="H21" s="28" t="s">
        <v>4</v>
      </c>
      <c r="I21" s="28"/>
      <c r="J21" s="28"/>
      <c r="K21" s="28"/>
      <c r="L21" s="28" t="s">
        <v>4</v>
      </c>
      <c r="M21" s="28"/>
      <c r="N21" s="28" t="s">
        <v>4</v>
      </c>
      <c r="O21" s="10" t="str">
        <f>IF(AND('Section 8'!$L$4=No,OR($AK21=FALSE,$AL21=FALSE)),Tab_NotReq,
IF(AND($AK21=TRUE,$AL21=TRUE,$Q21="",$R21=""),"",
IF(COUNTIF($Q21:$AI21,Incomplete)&gt;=1,Incomplete_or_multiple_errors&amp;": "&amp;INDEX($Q$2:$AI$4,1,MATCH(Incomplete,$Q21:$AI21,0)),Complete)))</f>
        <v/>
      </c>
      <c r="Q21" s="10" t="str">
        <f t="shared" si="19"/>
        <v/>
      </c>
      <c r="R21" s="10" t="str" cm="1">
        <f t="array" ref="R21">IF($R$1=No,"",
IF(OR(AK21=FALSE,AL21=FALSE),"",
IF(AND(SUMPRODUCT(--(AM21:AM$100=TRUE))=0,SUMPRODUCT(--(AN21:AN$100=TRUE))=0),"",Incomplete)))</f>
        <v/>
      </c>
      <c r="S21" s="10" t="str">
        <f t="shared" si="20"/>
        <v/>
      </c>
      <c r="T21" s="10" t="str">
        <f t="shared" si="21"/>
        <v/>
      </c>
      <c r="U21" s="10" t="str">
        <f t="shared" si="22"/>
        <v/>
      </c>
      <c r="V21" s="10"/>
      <c r="W21" s="10" t="str" cm="1">
        <f t="array" ref="W21">IF(W$1=No,"",IF(ISBLANK($A21)=TRUE,"",
IF(SUMPRODUCT(--('Section 11'!$C$4:$C$336=$A21))=0,Incomplete,Complete)))</f>
        <v/>
      </c>
      <c r="X21" s="10" t="str">
        <f t="shared" si="23"/>
        <v/>
      </c>
      <c r="Y21" s="10" t="str">
        <f t="shared" si="24"/>
        <v/>
      </c>
      <c r="Z21" s="10" t="str">
        <f t="shared" si="25"/>
        <v/>
      </c>
      <c r="AA21" s="10" t="str">
        <f t="shared" si="26"/>
        <v/>
      </c>
      <c r="AB21" s="10" t="str">
        <f t="shared" si="27"/>
        <v/>
      </c>
      <c r="AC21" s="10" t="str">
        <f t="shared" si="28"/>
        <v/>
      </c>
      <c r="AD21" s="10" t="str">
        <f t="shared" si="29"/>
        <v/>
      </c>
      <c r="AE21" s="10" t="str">
        <f t="shared" si="30"/>
        <v/>
      </c>
      <c r="AF21" s="10" t="str">
        <f t="shared" si="31"/>
        <v/>
      </c>
      <c r="AG21" s="10" t="str">
        <f t="shared" si="32"/>
        <v/>
      </c>
      <c r="AH21" s="10" t="str">
        <f t="shared" si="33"/>
        <v/>
      </c>
      <c r="AI21" s="10" t="str">
        <f t="shared" si="34"/>
        <v/>
      </c>
      <c r="AJ21" s="10"/>
      <c r="AK21" s="10" t="b">
        <f t="shared" si="35"/>
        <v>1</v>
      </c>
      <c r="AL21" s="10" t="b">
        <f t="shared" si="17"/>
        <v>1</v>
      </c>
      <c r="AM21" s="10" t="b">
        <f t="shared" si="36"/>
        <v>0</v>
      </c>
      <c r="AN21" s="10" t="b">
        <f t="shared" si="18"/>
        <v>0</v>
      </c>
    </row>
    <row r="22" spans="1:40" x14ac:dyDescent="0.35">
      <c r="A22" s="28"/>
      <c r="B22" s="28"/>
      <c r="C22" s="28"/>
      <c r="D22" s="28"/>
      <c r="E22" s="28" t="s">
        <v>4</v>
      </c>
      <c r="F22" s="28"/>
      <c r="G22" s="28"/>
      <c r="H22" s="28" t="s">
        <v>4</v>
      </c>
      <c r="I22" s="28"/>
      <c r="J22" s="28"/>
      <c r="K22" s="28"/>
      <c r="L22" s="28" t="s">
        <v>4</v>
      </c>
      <c r="M22" s="28"/>
      <c r="N22" s="28" t="s">
        <v>4</v>
      </c>
      <c r="O22" s="10" t="str">
        <f>IF(AND('Section 8'!$L$4=No,OR($AK22=FALSE,$AL22=FALSE)),Tab_NotReq,
IF(AND($AK22=TRUE,$AL22=TRUE,$Q22="",$R22=""),"",
IF(COUNTIF($Q22:$AI22,Incomplete)&gt;=1,Incomplete_or_multiple_errors&amp;": "&amp;INDEX($Q$2:$AI$4,1,MATCH(Incomplete,$Q22:$AI22,0)),Complete)))</f>
        <v/>
      </c>
      <c r="Q22" s="10" t="str">
        <f t="shared" si="19"/>
        <v/>
      </c>
      <c r="R22" s="10" t="str" cm="1">
        <f t="array" ref="R22">IF($R$1=No,"",
IF(OR(AK22=FALSE,AL22=FALSE),"",
IF(AND(SUMPRODUCT(--(AM22:AM$100=TRUE))=0,SUMPRODUCT(--(AN22:AN$100=TRUE))=0),"",Incomplete)))</f>
        <v/>
      </c>
      <c r="S22" s="10" t="str">
        <f t="shared" si="20"/>
        <v/>
      </c>
      <c r="T22" s="10" t="str">
        <f t="shared" si="21"/>
        <v/>
      </c>
      <c r="U22" s="10" t="str">
        <f t="shared" si="22"/>
        <v/>
      </c>
      <c r="V22" s="10"/>
      <c r="W22" s="10" t="str" cm="1">
        <f t="array" ref="W22">IF(W$1=No,"",IF(ISBLANK($A22)=TRUE,"",
IF(SUMPRODUCT(--('Section 11'!$C$4:$C$336=$A22))=0,Incomplete,Complete)))</f>
        <v/>
      </c>
      <c r="X22" s="10" t="str">
        <f t="shared" si="23"/>
        <v/>
      </c>
      <c r="Y22" s="10" t="str">
        <f t="shared" si="24"/>
        <v/>
      </c>
      <c r="Z22" s="10" t="str">
        <f t="shared" si="25"/>
        <v/>
      </c>
      <c r="AA22" s="10" t="str">
        <f t="shared" si="26"/>
        <v/>
      </c>
      <c r="AB22" s="10" t="str">
        <f t="shared" si="27"/>
        <v/>
      </c>
      <c r="AC22" s="10" t="str">
        <f t="shared" si="28"/>
        <v/>
      </c>
      <c r="AD22" s="10" t="str">
        <f t="shared" si="29"/>
        <v/>
      </c>
      <c r="AE22" s="10" t="str">
        <f t="shared" si="30"/>
        <v/>
      </c>
      <c r="AF22" s="10" t="str">
        <f t="shared" si="31"/>
        <v/>
      </c>
      <c r="AG22" s="10" t="str">
        <f t="shared" si="32"/>
        <v/>
      </c>
      <c r="AH22" s="10" t="str">
        <f t="shared" si="33"/>
        <v/>
      </c>
      <c r="AI22" s="10" t="str">
        <f t="shared" si="34"/>
        <v/>
      </c>
      <c r="AJ22" s="10"/>
      <c r="AK22" s="10" t="b">
        <f t="shared" si="35"/>
        <v>1</v>
      </c>
      <c r="AL22" s="10" t="b">
        <f t="shared" si="17"/>
        <v>1</v>
      </c>
      <c r="AM22" s="10" t="b">
        <f t="shared" si="36"/>
        <v>0</v>
      </c>
      <c r="AN22" s="10" t="b">
        <f t="shared" si="18"/>
        <v>0</v>
      </c>
    </row>
    <row r="23" spans="1:40" x14ac:dyDescent="0.35">
      <c r="A23" s="28"/>
      <c r="B23" s="28"/>
      <c r="C23" s="28"/>
      <c r="D23" s="28"/>
      <c r="E23" s="28" t="s">
        <v>4</v>
      </c>
      <c r="F23" s="28"/>
      <c r="G23" s="28"/>
      <c r="H23" s="28" t="s">
        <v>4</v>
      </c>
      <c r="I23" s="28"/>
      <c r="J23" s="28"/>
      <c r="K23" s="28"/>
      <c r="L23" s="28" t="s">
        <v>4</v>
      </c>
      <c r="M23" s="28"/>
      <c r="N23" s="28" t="s">
        <v>4</v>
      </c>
      <c r="O23" s="10" t="str">
        <f>IF(AND('Section 8'!$L$4=No,OR($AK23=FALSE,$AL23=FALSE)),Tab_NotReq,
IF(AND($AK23=TRUE,$AL23=TRUE,$Q23="",$R23=""),"",
IF(COUNTIF($Q23:$AI23,Incomplete)&gt;=1,Incomplete_or_multiple_errors&amp;": "&amp;INDEX($Q$2:$AI$4,1,MATCH(Incomplete,$Q23:$AI23,0)),Complete)))</f>
        <v/>
      </c>
      <c r="Q23" s="10" t="str">
        <f t="shared" si="19"/>
        <v/>
      </c>
      <c r="R23" s="10" t="str" cm="1">
        <f t="array" ref="R23">IF($R$1=No,"",
IF(OR(AK23=FALSE,AL23=FALSE),"",
IF(AND(SUMPRODUCT(--(AM23:AM$100=TRUE))=0,SUMPRODUCT(--(AN23:AN$100=TRUE))=0),"",Incomplete)))</f>
        <v/>
      </c>
      <c r="S23" s="10" t="str">
        <f t="shared" si="20"/>
        <v/>
      </c>
      <c r="T23" s="10" t="str">
        <f t="shared" si="21"/>
        <v/>
      </c>
      <c r="U23" s="10" t="str">
        <f t="shared" si="22"/>
        <v/>
      </c>
      <c r="V23" s="10"/>
      <c r="W23" s="10" t="str" cm="1">
        <f t="array" ref="W23">IF(W$1=No,"",IF(ISBLANK($A23)=TRUE,"",
IF(SUMPRODUCT(--('Section 11'!$C$4:$C$336=$A23))=0,Incomplete,Complete)))</f>
        <v/>
      </c>
      <c r="X23" s="10" t="str">
        <f t="shared" si="23"/>
        <v/>
      </c>
      <c r="Y23" s="10" t="str">
        <f t="shared" si="24"/>
        <v/>
      </c>
      <c r="Z23" s="10" t="str">
        <f t="shared" si="25"/>
        <v/>
      </c>
      <c r="AA23" s="10" t="str">
        <f t="shared" si="26"/>
        <v/>
      </c>
      <c r="AB23" s="10" t="str">
        <f t="shared" si="27"/>
        <v/>
      </c>
      <c r="AC23" s="10" t="str">
        <f t="shared" si="28"/>
        <v/>
      </c>
      <c r="AD23" s="10" t="str">
        <f t="shared" si="29"/>
        <v/>
      </c>
      <c r="AE23" s="10" t="str">
        <f t="shared" si="30"/>
        <v/>
      </c>
      <c r="AF23" s="10" t="str">
        <f t="shared" si="31"/>
        <v/>
      </c>
      <c r="AG23" s="10" t="str">
        <f t="shared" si="32"/>
        <v/>
      </c>
      <c r="AH23" s="10" t="str">
        <f t="shared" si="33"/>
        <v/>
      </c>
      <c r="AI23" s="10" t="str">
        <f t="shared" si="34"/>
        <v/>
      </c>
      <c r="AJ23" s="10"/>
      <c r="AK23" s="10" t="b">
        <f t="shared" si="35"/>
        <v>1</v>
      </c>
      <c r="AL23" s="10" t="b">
        <f t="shared" si="17"/>
        <v>1</v>
      </c>
      <c r="AM23" s="10" t="b">
        <f t="shared" si="36"/>
        <v>0</v>
      </c>
      <c r="AN23" s="10" t="b">
        <f t="shared" si="18"/>
        <v>0</v>
      </c>
    </row>
    <row r="24" spans="1:40" x14ac:dyDescent="0.35">
      <c r="A24" s="28"/>
      <c r="B24" s="28"/>
      <c r="C24" s="28"/>
      <c r="D24" s="28"/>
      <c r="E24" s="28" t="s">
        <v>4</v>
      </c>
      <c r="F24" s="28"/>
      <c r="G24" s="28"/>
      <c r="H24" s="28" t="s">
        <v>4</v>
      </c>
      <c r="I24" s="28"/>
      <c r="J24" s="28"/>
      <c r="K24" s="28"/>
      <c r="L24" s="28" t="s">
        <v>4</v>
      </c>
      <c r="M24" s="28"/>
      <c r="N24" s="28" t="s">
        <v>4</v>
      </c>
      <c r="O24" s="10" t="str">
        <f>IF(AND('Section 8'!$L$4=No,OR($AK24=FALSE,$AL24=FALSE)),Tab_NotReq,
IF(AND($AK24=TRUE,$AL24=TRUE,$Q24="",$R24=""),"",
IF(COUNTIF($Q24:$AI24,Incomplete)&gt;=1,Incomplete_or_multiple_errors&amp;": "&amp;INDEX($Q$2:$AI$4,1,MATCH(Incomplete,$Q24:$AI24,0)),Complete)))</f>
        <v/>
      </c>
      <c r="Q24" s="10" t="str">
        <f t="shared" si="19"/>
        <v/>
      </c>
      <c r="R24" s="10" t="str" cm="1">
        <f t="array" ref="R24">IF($R$1=No,"",
IF(OR(AK24=FALSE,AL24=FALSE),"",
IF(AND(SUMPRODUCT(--(AM24:AM$100=TRUE))=0,SUMPRODUCT(--(AN24:AN$100=TRUE))=0),"",Incomplete)))</f>
        <v/>
      </c>
      <c r="S24" s="10" t="str">
        <f t="shared" si="20"/>
        <v/>
      </c>
      <c r="T24" s="10" t="str">
        <f t="shared" si="21"/>
        <v/>
      </c>
      <c r="U24" s="10" t="str">
        <f t="shared" si="22"/>
        <v/>
      </c>
      <c r="V24" s="10"/>
      <c r="W24" s="10" t="str" cm="1">
        <f t="array" ref="W24">IF(W$1=No,"",IF(ISBLANK($A24)=TRUE,"",
IF(SUMPRODUCT(--('Section 11'!$C$4:$C$336=$A24))=0,Incomplete,Complete)))</f>
        <v/>
      </c>
      <c r="X24" s="10" t="str">
        <f t="shared" si="23"/>
        <v/>
      </c>
      <c r="Y24" s="10" t="str">
        <f t="shared" si="24"/>
        <v/>
      </c>
      <c r="Z24" s="10" t="str">
        <f t="shared" si="25"/>
        <v/>
      </c>
      <c r="AA24" s="10" t="str">
        <f t="shared" si="26"/>
        <v/>
      </c>
      <c r="AB24" s="10" t="str">
        <f t="shared" si="27"/>
        <v/>
      </c>
      <c r="AC24" s="10" t="str">
        <f t="shared" si="28"/>
        <v/>
      </c>
      <c r="AD24" s="10" t="str">
        <f t="shared" si="29"/>
        <v/>
      </c>
      <c r="AE24" s="10" t="str">
        <f t="shared" si="30"/>
        <v/>
      </c>
      <c r="AF24" s="10" t="str">
        <f t="shared" si="31"/>
        <v/>
      </c>
      <c r="AG24" s="10" t="str">
        <f t="shared" si="32"/>
        <v/>
      </c>
      <c r="AH24" s="10" t="str">
        <f t="shared" si="33"/>
        <v/>
      </c>
      <c r="AI24" s="10" t="str">
        <f t="shared" si="34"/>
        <v/>
      </c>
      <c r="AJ24" s="10"/>
      <c r="AK24" s="10" t="b">
        <f t="shared" si="35"/>
        <v>1</v>
      </c>
      <c r="AL24" s="10" t="b">
        <f t="shared" si="17"/>
        <v>1</v>
      </c>
      <c r="AM24" s="10" t="b">
        <f t="shared" si="36"/>
        <v>0</v>
      </c>
      <c r="AN24" s="10" t="b">
        <f t="shared" si="18"/>
        <v>0</v>
      </c>
    </row>
    <row r="25" spans="1:40" x14ac:dyDescent="0.35">
      <c r="A25" s="28"/>
      <c r="B25" s="28"/>
      <c r="C25" s="28"/>
      <c r="D25" s="28"/>
      <c r="E25" s="28" t="s">
        <v>4</v>
      </c>
      <c r="F25" s="28"/>
      <c r="G25" s="28"/>
      <c r="H25" s="28" t="s">
        <v>4</v>
      </c>
      <c r="I25" s="28"/>
      <c r="J25" s="28"/>
      <c r="K25" s="28"/>
      <c r="L25" s="28" t="s">
        <v>4</v>
      </c>
      <c r="M25" s="28"/>
      <c r="N25" s="28" t="s">
        <v>4</v>
      </c>
      <c r="O25" s="10" t="str">
        <f>IF(AND('Section 8'!$L$4=No,OR($AK25=FALSE,$AL25=FALSE)),Tab_NotReq,
IF(AND($AK25=TRUE,$AL25=TRUE,$Q25="",$R25=""),"",
IF(COUNTIF($Q25:$AI25,Incomplete)&gt;=1,Incomplete_or_multiple_errors&amp;": "&amp;INDEX($Q$2:$AI$4,1,MATCH(Incomplete,$Q25:$AI25,0)),Complete)))</f>
        <v/>
      </c>
      <c r="Q25" s="10" t="str">
        <f t="shared" si="19"/>
        <v/>
      </c>
      <c r="R25" s="10" t="str" cm="1">
        <f t="array" ref="R25">IF($R$1=No,"",
IF(OR(AK25=FALSE,AL25=FALSE),"",
IF(AND(SUMPRODUCT(--(AM25:AM$100=TRUE))=0,SUMPRODUCT(--(AN25:AN$100=TRUE))=0),"",Incomplete)))</f>
        <v/>
      </c>
      <c r="S25" s="10" t="str">
        <f t="shared" si="20"/>
        <v/>
      </c>
      <c r="T25" s="10" t="str">
        <f t="shared" si="21"/>
        <v/>
      </c>
      <c r="U25" s="10" t="str">
        <f t="shared" si="22"/>
        <v/>
      </c>
      <c r="V25" s="10"/>
      <c r="W25" s="10" t="str" cm="1">
        <f t="array" ref="W25">IF(W$1=No,"",IF(ISBLANK($A25)=TRUE,"",
IF(SUMPRODUCT(--('Section 11'!$C$4:$C$336=$A25))=0,Incomplete,Complete)))</f>
        <v/>
      </c>
      <c r="X25" s="10" t="str">
        <f t="shared" si="23"/>
        <v/>
      </c>
      <c r="Y25" s="10" t="str">
        <f t="shared" si="24"/>
        <v/>
      </c>
      <c r="Z25" s="10" t="str">
        <f t="shared" si="25"/>
        <v/>
      </c>
      <c r="AA25" s="10" t="str">
        <f t="shared" si="26"/>
        <v/>
      </c>
      <c r="AB25" s="10" t="str">
        <f t="shared" si="27"/>
        <v/>
      </c>
      <c r="AC25" s="10" t="str">
        <f t="shared" si="28"/>
        <v/>
      </c>
      <c r="AD25" s="10" t="str">
        <f t="shared" si="29"/>
        <v/>
      </c>
      <c r="AE25" s="10" t="str">
        <f t="shared" si="30"/>
        <v/>
      </c>
      <c r="AF25" s="10" t="str">
        <f t="shared" si="31"/>
        <v/>
      </c>
      <c r="AG25" s="10" t="str">
        <f t="shared" si="32"/>
        <v/>
      </c>
      <c r="AH25" s="10" t="str">
        <f t="shared" si="33"/>
        <v/>
      </c>
      <c r="AI25" s="10" t="str">
        <f t="shared" si="34"/>
        <v/>
      </c>
      <c r="AJ25" s="10"/>
      <c r="AK25" s="10" t="b">
        <f t="shared" si="35"/>
        <v>1</v>
      </c>
      <c r="AL25" s="10" t="b">
        <f t="shared" si="17"/>
        <v>1</v>
      </c>
      <c r="AM25" s="10" t="b">
        <f t="shared" si="36"/>
        <v>0</v>
      </c>
      <c r="AN25" s="10" t="b">
        <f t="shared" si="18"/>
        <v>0</v>
      </c>
    </row>
    <row r="26" spans="1:40" x14ac:dyDescent="0.35">
      <c r="A26" s="28"/>
      <c r="B26" s="28"/>
      <c r="C26" s="28"/>
      <c r="D26" s="28"/>
      <c r="E26" s="28" t="s">
        <v>4</v>
      </c>
      <c r="F26" s="28"/>
      <c r="G26" s="28"/>
      <c r="H26" s="28" t="s">
        <v>4</v>
      </c>
      <c r="I26" s="28"/>
      <c r="J26" s="28"/>
      <c r="K26" s="28"/>
      <c r="L26" s="28" t="s">
        <v>4</v>
      </c>
      <c r="M26" s="28"/>
      <c r="N26" s="28" t="s">
        <v>4</v>
      </c>
      <c r="O26" s="10" t="str">
        <f>IF(AND('Section 8'!$L$4=No,OR($AK26=FALSE,$AL26=FALSE)),Tab_NotReq,
IF(AND($AK26=TRUE,$AL26=TRUE,$Q26="",$R26=""),"",
IF(COUNTIF($Q26:$AI26,Incomplete)&gt;=1,Incomplete_or_multiple_errors&amp;": "&amp;INDEX($Q$2:$AI$4,1,MATCH(Incomplete,$Q26:$AI26,0)),Complete)))</f>
        <v/>
      </c>
      <c r="Q26" s="10" t="str">
        <f t="shared" si="19"/>
        <v/>
      </c>
      <c r="R26" s="10" t="str" cm="1">
        <f t="array" ref="R26">IF($R$1=No,"",
IF(OR(AK26=FALSE,AL26=FALSE),"",
IF(AND(SUMPRODUCT(--(AM26:AM$100=TRUE))=0,SUMPRODUCT(--(AN26:AN$100=TRUE))=0),"",Incomplete)))</f>
        <v/>
      </c>
      <c r="S26" s="10" t="str">
        <f t="shared" si="20"/>
        <v/>
      </c>
      <c r="T26" s="10" t="str">
        <f t="shared" si="21"/>
        <v/>
      </c>
      <c r="U26" s="10" t="str">
        <f t="shared" si="22"/>
        <v/>
      </c>
      <c r="V26" s="10"/>
      <c r="W26" s="10" t="str" cm="1">
        <f t="array" ref="W26">IF(W$1=No,"",IF(ISBLANK($A26)=TRUE,"",
IF(SUMPRODUCT(--('Section 11'!$C$4:$C$336=$A26))=0,Incomplete,Complete)))</f>
        <v/>
      </c>
      <c r="X26" s="10" t="str">
        <f t="shared" si="23"/>
        <v/>
      </c>
      <c r="Y26" s="10" t="str">
        <f t="shared" si="24"/>
        <v/>
      </c>
      <c r="Z26" s="10" t="str">
        <f t="shared" si="25"/>
        <v/>
      </c>
      <c r="AA26" s="10" t="str">
        <f t="shared" si="26"/>
        <v/>
      </c>
      <c r="AB26" s="10" t="str">
        <f t="shared" si="27"/>
        <v/>
      </c>
      <c r="AC26" s="10" t="str">
        <f t="shared" si="28"/>
        <v/>
      </c>
      <c r="AD26" s="10" t="str">
        <f t="shared" si="29"/>
        <v/>
      </c>
      <c r="AE26" s="10" t="str">
        <f t="shared" si="30"/>
        <v/>
      </c>
      <c r="AF26" s="10" t="str">
        <f t="shared" si="31"/>
        <v/>
      </c>
      <c r="AG26" s="10" t="str">
        <f t="shared" si="32"/>
        <v/>
      </c>
      <c r="AH26" s="10" t="str">
        <f t="shared" si="33"/>
        <v/>
      </c>
      <c r="AI26" s="10" t="str">
        <f t="shared" si="34"/>
        <v/>
      </c>
      <c r="AJ26" s="10"/>
      <c r="AK26" s="10" t="b">
        <f t="shared" si="35"/>
        <v>1</v>
      </c>
      <c r="AL26" s="10" t="b">
        <f t="shared" si="17"/>
        <v>1</v>
      </c>
      <c r="AM26" s="10" t="b">
        <f t="shared" si="36"/>
        <v>0</v>
      </c>
      <c r="AN26" s="10" t="b">
        <f t="shared" si="18"/>
        <v>0</v>
      </c>
    </row>
    <row r="27" spans="1:40" x14ac:dyDescent="0.35">
      <c r="A27" s="28"/>
      <c r="B27" s="28"/>
      <c r="C27" s="28"/>
      <c r="D27" s="28"/>
      <c r="E27" s="28" t="s">
        <v>4</v>
      </c>
      <c r="F27" s="28"/>
      <c r="G27" s="28"/>
      <c r="H27" s="28" t="s">
        <v>4</v>
      </c>
      <c r="I27" s="28"/>
      <c r="J27" s="28"/>
      <c r="K27" s="28"/>
      <c r="L27" s="28" t="s">
        <v>4</v>
      </c>
      <c r="M27" s="28"/>
      <c r="N27" s="28" t="s">
        <v>4</v>
      </c>
      <c r="O27" s="10" t="str">
        <f>IF(AND('Section 8'!$L$4=No,OR($AK27=FALSE,$AL27=FALSE)),Tab_NotReq,
IF(AND($AK27=TRUE,$AL27=TRUE,$Q27="",$R27=""),"",
IF(COUNTIF($Q27:$AI27,Incomplete)&gt;=1,Incomplete_or_multiple_errors&amp;": "&amp;INDEX($Q$2:$AI$4,1,MATCH(Incomplete,$Q27:$AI27,0)),Complete)))</f>
        <v/>
      </c>
      <c r="Q27" s="10" t="str">
        <f t="shared" si="19"/>
        <v/>
      </c>
      <c r="R27" s="10" t="str" cm="1">
        <f t="array" ref="R27">IF($R$1=No,"",
IF(OR(AK27=FALSE,AL27=FALSE),"",
IF(AND(SUMPRODUCT(--(AM27:AM$100=TRUE))=0,SUMPRODUCT(--(AN27:AN$100=TRUE))=0),"",Incomplete)))</f>
        <v/>
      </c>
      <c r="S27" s="10" t="str">
        <f t="shared" si="20"/>
        <v/>
      </c>
      <c r="T27" s="10" t="str">
        <f t="shared" si="21"/>
        <v/>
      </c>
      <c r="U27" s="10" t="str">
        <f t="shared" si="22"/>
        <v/>
      </c>
      <c r="V27" s="10"/>
      <c r="W27" s="10" t="str" cm="1">
        <f t="array" ref="W27">IF(W$1=No,"",IF(ISBLANK($A27)=TRUE,"",
IF(SUMPRODUCT(--('Section 11'!$C$4:$C$336=$A27))=0,Incomplete,Complete)))</f>
        <v/>
      </c>
      <c r="X27" s="10" t="str">
        <f t="shared" si="23"/>
        <v/>
      </c>
      <c r="Y27" s="10" t="str">
        <f t="shared" si="24"/>
        <v/>
      </c>
      <c r="Z27" s="10" t="str">
        <f t="shared" si="25"/>
        <v/>
      </c>
      <c r="AA27" s="10" t="str">
        <f t="shared" si="26"/>
        <v/>
      </c>
      <c r="AB27" s="10" t="str">
        <f t="shared" si="27"/>
        <v/>
      </c>
      <c r="AC27" s="10" t="str">
        <f t="shared" si="28"/>
        <v/>
      </c>
      <c r="AD27" s="10" t="str">
        <f t="shared" si="29"/>
        <v/>
      </c>
      <c r="AE27" s="10" t="str">
        <f t="shared" si="30"/>
        <v/>
      </c>
      <c r="AF27" s="10" t="str">
        <f t="shared" si="31"/>
        <v/>
      </c>
      <c r="AG27" s="10" t="str">
        <f t="shared" si="32"/>
        <v/>
      </c>
      <c r="AH27" s="10" t="str">
        <f t="shared" si="33"/>
        <v/>
      </c>
      <c r="AI27" s="10" t="str">
        <f t="shared" si="34"/>
        <v/>
      </c>
      <c r="AJ27" s="10"/>
      <c r="AK27" s="10" t="b">
        <f t="shared" si="35"/>
        <v>1</v>
      </c>
      <c r="AL27" s="10" t="b">
        <f t="shared" si="17"/>
        <v>1</v>
      </c>
      <c r="AM27" s="10" t="b">
        <f t="shared" si="36"/>
        <v>0</v>
      </c>
      <c r="AN27" s="10" t="b">
        <f t="shared" si="18"/>
        <v>0</v>
      </c>
    </row>
    <row r="28" spans="1:40" x14ac:dyDescent="0.35">
      <c r="A28" s="28"/>
      <c r="B28" s="28"/>
      <c r="C28" s="28"/>
      <c r="D28" s="28"/>
      <c r="E28" s="28" t="s">
        <v>4</v>
      </c>
      <c r="F28" s="28"/>
      <c r="G28" s="28"/>
      <c r="H28" s="28" t="s">
        <v>4</v>
      </c>
      <c r="I28" s="28"/>
      <c r="J28" s="28"/>
      <c r="K28" s="28"/>
      <c r="L28" s="28" t="s">
        <v>4</v>
      </c>
      <c r="M28" s="28"/>
      <c r="N28" s="28" t="s">
        <v>4</v>
      </c>
      <c r="O28" s="10" t="str">
        <f>IF(AND('Section 8'!$L$4=No,OR($AK28=FALSE,$AL28=FALSE)),Tab_NotReq,
IF(AND($AK28=TRUE,$AL28=TRUE,$Q28="",$R28=""),"",
IF(COUNTIF($Q28:$AI28,Incomplete)&gt;=1,Incomplete_or_multiple_errors&amp;": "&amp;INDEX($Q$2:$AI$4,1,MATCH(Incomplete,$Q28:$AI28,0)),Complete)))</f>
        <v/>
      </c>
      <c r="Q28" s="10" t="str">
        <f t="shared" si="19"/>
        <v/>
      </c>
      <c r="R28" s="10" t="str" cm="1">
        <f t="array" ref="R28">IF($R$1=No,"",
IF(OR(AK28=FALSE,AL28=FALSE),"",
IF(AND(SUMPRODUCT(--(AM28:AM$100=TRUE))=0,SUMPRODUCT(--(AN28:AN$100=TRUE))=0),"",Incomplete)))</f>
        <v/>
      </c>
      <c r="S28" s="10" t="str">
        <f t="shared" si="20"/>
        <v/>
      </c>
      <c r="T28" s="10" t="str">
        <f t="shared" si="21"/>
        <v/>
      </c>
      <c r="U28" s="10" t="str">
        <f t="shared" si="22"/>
        <v/>
      </c>
      <c r="V28" s="10"/>
      <c r="W28" s="10" t="str" cm="1">
        <f t="array" ref="W28">IF(W$1=No,"",IF(ISBLANK($A28)=TRUE,"",
IF(SUMPRODUCT(--('Section 11'!$C$4:$C$336=$A28))=0,Incomplete,Complete)))</f>
        <v/>
      </c>
      <c r="X28" s="10" t="str">
        <f t="shared" si="23"/>
        <v/>
      </c>
      <c r="Y28" s="10" t="str">
        <f t="shared" si="24"/>
        <v/>
      </c>
      <c r="Z28" s="10" t="str">
        <f t="shared" si="25"/>
        <v/>
      </c>
      <c r="AA28" s="10" t="str">
        <f t="shared" si="26"/>
        <v/>
      </c>
      <c r="AB28" s="10" t="str">
        <f t="shared" si="27"/>
        <v/>
      </c>
      <c r="AC28" s="10" t="str">
        <f t="shared" si="28"/>
        <v/>
      </c>
      <c r="AD28" s="10" t="str">
        <f t="shared" si="29"/>
        <v/>
      </c>
      <c r="AE28" s="10" t="str">
        <f t="shared" si="30"/>
        <v/>
      </c>
      <c r="AF28" s="10" t="str">
        <f t="shared" si="31"/>
        <v/>
      </c>
      <c r="AG28" s="10" t="str">
        <f t="shared" si="32"/>
        <v/>
      </c>
      <c r="AH28" s="10" t="str">
        <f t="shared" si="33"/>
        <v/>
      </c>
      <c r="AI28" s="10" t="str">
        <f t="shared" si="34"/>
        <v/>
      </c>
      <c r="AJ28" s="10"/>
      <c r="AK28" s="10" t="b">
        <f t="shared" si="35"/>
        <v>1</v>
      </c>
      <c r="AL28" s="10" t="b">
        <f t="shared" si="17"/>
        <v>1</v>
      </c>
      <c r="AM28" s="10" t="b">
        <f t="shared" si="36"/>
        <v>0</v>
      </c>
      <c r="AN28" s="10" t="b">
        <f t="shared" si="18"/>
        <v>0</v>
      </c>
    </row>
    <row r="29" spans="1:40" x14ac:dyDescent="0.35">
      <c r="A29" s="28"/>
      <c r="B29" s="28"/>
      <c r="C29" s="28"/>
      <c r="D29" s="28"/>
      <c r="E29" s="28" t="s">
        <v>4</v>
      </c>
      <c r="F29" s="28"/>
      <c r="G29" s="28"/>
      <c r="H29" s="28" t="s">
        <v>4</v>
      </c>
      <c r="I29" s="28"/>
      <c r="J29" s="28"/>
      <c r="K29" s="28"/>
      <c r="L29" s="28" t="s">
        <v>4</v>
      </c>
      <c r="M29" s="28"/>
      <c r="N29" s="28" t="s">
        <v>4</v>
      </c>
      <c r="O29" s="10" t="str">
        <f>IF(AND('Section 8'!$L$4=No,OR($AK29=FALSE,$AL29=FALSE)),Tab_NotReq,
IF(AND($AK29=TRUE,$AL29=TRUE,$Q29="",$R29=""),"",
IF(COUNTIF($Q29:$AI29,Incomplete)&gt;=1,Incomplete_or_multiple_errors&amp;": "&amp;INDEX($Q$2:$AI$4,1,MATCH(Incomplete,$Q29:$AI29,0)),Complete)))</f>
        <v/>
      </c>
      <c r="Q29" s="10" t="str">
        <f t="shared" si="19"/>
        <v/>
      </c>
      <c r="R29" s="10" t="str" cm="1">
        <f t="array" ref="R29">IF($R$1=No,"",
IF(OR(AK29=FALSE,AL29=FALSE),"",
IF(AND(SUMPRODUCT(--(AM29:AM$100=TRUE))=0,SUMPRODUCT(--(AN29:AN$100=TRUE))=0),"",Incomplete)))</f>
        <v/>
      </c>
      <c r="S29" s="10" t="str">
        <f t="shared" si="20"/>
        <v/>
      </c>
      <c r="T29" s="10" t="str">
        <f t="shared" si="21"/>
        <v/>
      </c>
      <c r="U29" s="10" t="str">
        <f t="shared" si="22"/>
        <v/>
      </c>
      <c r="V29" s="10"/>
      <c r="W29" s="10" t="str" cm="1">
        <f t="array" ref="W29">IF(W$1=No,"",IF(ISBLANK($A29)=TRUE,"",
IF(SUMPRODUCT(--('Section 11'!$C$4:$C$336=$A29))=0,Incomplete,Complete)))</f>
        <v/>
      </c>
      <c r="X29" s="10" t="str">
        <f t="shared" si="23"/>
        <v/>
      </c>
      <c r="Y29" s="10" t="str">
        <f t="shared" si="24"/>
        <v/>
      </c>
      <c r="Z29" s="10" t="str">
        <f t="shared" si="25"/>
        <v/>
      </c>
      <c r="AA29" s="10" t="str">
        <f t="shared" si="26"/>
        <v/>
      </c>
      <c r="AB29" s="10" t="str">
        <f t="shared" si="27"/>
        <v/>
      </c>
      <c r="AC29" s="10" t="str">
        <f t="shared" si="28"/>
        <v/>
      </c>
      <c r="AD29" s="10" t="str">
        <f t="shared" si="29"/>
        <v/>
      </c>
      <c r="AE29" s="10" t="str">
        <f t="shared" si="30"/>
        <v/>
      </c>
      <c r="AF29" s="10" t="str">
        <f t="shared" si="31"/>
        <v/>
      </c>
      <c r="AG29" s="10" t="str">
        <f t="shared" si="32"/>
        <v/>
      </c>
      <c r="AH29" s="10" t="str">
        <f t="shared" si="33"/>
        <v/>
      </c>
      <c r="AI29" s="10" t="str">
        <f t="shared" si="34"/>
        <v/>
      </c>
      <c r="AJ29" s="10"/>
      <c r="AK29" s="10" t="b">
        <f t="shared" si="35"/>
        <v>1</v>
      </c>
      <c r="AL29" s="10" t="b">
        <f t="shared" si="17"/>
        <v>1</v>
      </c>
      <c r="AM29" s="10" t="b">
        <f t="shared" si="36"/>
        <v>0</v>
      </c>
      <c r="AN29" s="10" t="b">
        <f t="shared" si="18"/>
        <v>0</v>
      </c>
    </row>
    <row r="30" spans="1:40" x14ac:dyDescent="0.35">
      <c r="A30" s="28"/>
      <c r="B30" s="28"/>
      <c r="C30" s="28"/>
      <c r="D30" s="28"/>
      <c r="E30" s="28" t="s">
        <v>4</v>
      </c>
      <c r="F30" s="28"/>
      <c r="G30" s="28"/>
      <c r="H30" s="28" t="s">
        <v>4</v>
      </c>
      <c r="I30" s="28"/>
      <c r="J30" s="28"/>
      <c r="K30" s="28"/>
      <c r="L30" s="28" t="s">
        <v>4</v>
      </c>
      <c r="M30" s="28"/>
      <c r="N30" s="28" t="s">
        <v>4</v>
      </c>
      <c r="O30" s="10" t="str">
        <f>IF(AND('Section 8'!$L$4=No,OR($AK30=FALSE,$AL30=FALSE)),Tab_NotReq,
IF(AND($AK30=TRUE,$AL30=TRUE,$Q30="",$R30=""),"",
IF(COUNTIF($Q30:$AI30,Incomplete)&gt;=1,Incomplete_or_multiple_errors&amp;": "&amp;INDEX($Q$2:$AI$4,1,MATCH(Incomplete,$Q30:$AI30,0)),Complete)))</f>
        <v/>
      </c>
      <c r="Q30" s="10" t="str">
        <f t="shared" si="19"/>
        <v/>
      </c>
      <c r="R30" s="10" t="str" cm="1">
        <f t="array" ref="R30">IF($R$1=No,"",
IF(OR(AK30=FALSE,AL30=FALSE),"",
IF(AND(SUMPRODUCT(--(AM30:AM$100=TRUE))=0,SUMPRODUCT(--(AN30:AN$100=TRUE))=0),"",Incomplete)))</f>
        <v/>
      </c>
      <c r="S30" s="10" t="str">
        <f t="shared" si="20"/>
        <v/>
      </c>
      <c r="T30" s="10" t="str">
        <f t="shared" si="21"/>
        <v/>
      </c>
      <c r="U30" s="10" t="str">
        <f t="shared" si="22"/>
        <v/>
      </c>
      <c r="V30" s="10"/>
      <c r="W30" s="10" t="str" cm="1">
        <f t="array" ref="W30">IF(W$1=No,"",IF(ISBLANK($A30)=TRUE,"",
IF(SUMPRODUCT(--('Section 11'!$C$4:$C$336=$A30))=0,Incomplete,Complete)))</f>
        <v/>
      </c>
      <c r="X30" s="10" t="str">
        <f t="shared" si="23"/>
        <v/>
      </c>
      <c r="Y30" s="10" t="str">
        <f t="shared" si="24"/>
        <v/>
      </c>
      <c r="Z30" s="10" t="str">
        <f t="shared" si="25"/>
        <v/>
      </c>
      <c r="AA30" s="10" t="str">
        <f t="shared" si="26"/>
        <v/>
      </c>
      <c r="AB30" s="10" t="str">
        <f t="shared" si="27"/>
        <v/>
      </c>
      <c r="AC30" s="10" t="str">
        <f t="shared" si="28"/>
        <v/>
      </c>
      <c r="AD30" s="10" t="str">
        <f t="shared" si="29"/>
        <v/>
      </c>
      <c r="AE30" s="10" t="str">
        <f t="shared" si="30"/>
        <v/>
      </c>
      <c r="AF30" s="10" t="str">
        <f t="shared" si="31"/>
        <v/>
      </c>
      <c r="AG30" s="10" t="str">
        <f t="shared" si="32"/>
        <v/>
      </c>
      <c r="AH30" s="10" t="str">
        <f t="shared" si="33"/>
        <v/>
      </c>
      <c r="AI30" s="10" t="str">
        <f t="shared" si="34"/>
        <v/>
      </c>
      <c r="AJ30" s="10"/>
      <c r="AK30" s="10" t="b">
        <f t="shared" si="35"/>
        <v>1</v>
      </c>
      <c r="AL30" s="10" t="b">
        <f t="shared" si="17"/>
        <v>1</v>
      </c>
      <c r="AM30" s="10" t="b">
        <f t="shared" si="36"/>
        <v>0</v>
      </c>
      <c r="AN30" s="10" t="b">
        <f t="shared" si="18"/>
        <v>0</v>
      </c>
    </row>
    <row r="31" spans="1:40" x14ac:dyDescent="0.35">
      <c r="A31" s="28"/>
      <c r="B31" s="28"/>
      <c r="C31" s="28"/>
      <c r="D31" s="28"/>
      <c r="E31" s="28" t="s">
        <v>4</v>
      </c>
      <c r="F31" s="28"/>
      <c r="G31" s="28"/>
      <c r="H31" s="28" t="s">
        <v>4</v>
      </c>
      <c r="I31" s="28"/>
      <c r="J31" s="28"/>
      <c r="K31" s="28"/>
      <c r="L31" s="28" t="s">
        <v>4</v>
      </c>
      <c r="M31" s="28"/>
      <c r="N31" s="28" t="s">
        <v>4</v>
      </c>
      <c r="O31" s="10" t="str">
        <f>IF(AND('Section 8'!$L$4=No,OR($AK31=FALSE,$AL31=FALSE)),Tab_NotReq,
IF(AND($AK31=TRUE,$AL31=TRUE,$Q31="",$R31=""),"",
IF(COUNTIF($Q31:$AI31,Incomplete)&gt;=1,Incomplete_or_multiple_errors&amp;": "&amp;INDEX($Q$2:$AI$4,1,MATCH(Incomplete,$Q31:$AI31,0)),Complete)))</f>
        <v/>
      </c>
      <c r="Q31" s="10" t="str">
        <f t="shared" si="19"/>
        <v/>
      </c>
      <c r="R31" s="10" t="str" cm="1">
        <f t="array" ref="R31">IF($R$1=No,"",
IF(OR(AK31=FALSE,AL31=FALSE),"",
IF(AND(SUMPRODUCT(--(AM31:AM$100=TRUE))=0,SUMPRODUCT(--(AN31:AN$100=TRUE))=0),"",Incomplete)))</f>
        <v/>
      </c>
      <c r="S31" s="10" t="str">
        <f t="shared" si="20"/>
        <v/>
      </c>
      <c r="T31" s="10" t="str">
        <f t="shared" si="21"/>
        <v/>
      </c>
      <c r="U31" s="10" t="str">
        <f t="shared" si="22"/>
        <v/>
      </c>
      <c r="V31" s="10"/>
      <c r="W31" s="10" t="str" cm="1">
        <f t="array" ref="W31">IF(W$1=No,"",IF(ISBLANK($A31)=TRUE,"",
IF(SUMPRODUCT(--('Section 11'!$C$4:$C$336=$A31))=0,Incomplete,Complete)))</f>
        <v/>
      </c>
      <c r="X31" s="10" t="str">
        <f t="shared" si="23"/>
        <v/>
      </c>
      <c r="Y31" s="10" t="str">
        <f t="shared" si="24"/>
        <v/>
      </c>
      <c r="Z31" s="10" t="str">
        <f t="shared" si="25"/>
        <v/>
      </c>
      <c r="AA31" s="10" t="str">
        <f t="shared" si="26"/>
        <v/>
      </c>
      <c r="AB31" s="10" t="str">
        <f t="shared" si="27"/>
        <v/>
      </c>
      <c r="AC31" s="10" t="str">
        <f t="shared" si="28"/>
        <v/>
      </c>
      <c r="AD31" s="10" t="str">
        <f t="shared" si="29"/>
        <v/>
      </c>
      <c r="AE31" s="10" t="str">
        <f t="shared" si="30"/>
        <v/>
      </c>
      <c r="AF31" s="10" t="str">
        <f t="shared" si="31"/>
        <v/>
      </c>
      <c r="AG31" s="10" t="str">
        <f t="shared" si="32"/>
        <v/>
      </c>
      <c r="AH31" s="10" t="str">
        <f t="shared" si="33"/>
        <v/>
      </c>
      <c r="AI31" s="10" t="str">
        <f t="shared" si="34"/>
        <v/>
      </c>
      <c r="AJ31" s="10"/>
      <c r="AK31" s="10" t="b">
        <f t="shared" si="35"/>
        <v>1</v>
      </c>
      <c r="AL31" s="10" t="b">
        <f t="shared" si="17"/>
        <v>1</v>
      </c>
      <c r="AM31" s="10" t="b">
        <f t="shared" si="36"/>
        <v>0</v>
      </c>
      <c r="AN31" s="10" t="b">
        <f t="shared" si="18"/>
        <v>0</v>
      </c>
    </row>
    <row r="32" spans="1:40" x14ac:dyDescent="0.35">
      <c r="A32" s="28"/>
      <c r="B32" s="28"/>
      <c r="C32" s="28"/>
      <c r="D32" s="28"/>
      <c r="E32" s="28" t="s">
        <v>4</v>
      </c>
      <c r="F32" s="28"/>
      <c r="G32" s="28"/>
      <c r="H32" s="28" t="s">
        <v>4</v>
      </c>
      <c r="I32" s="28"/>
      <c r="J32" s="28"/>
      <c r="K32" s="28"/>
      <c r="L32" s="28" t="s">
        <v>4</v>
      </c>
      <c r="M32" s="28"/>
      <c r="N32" s="28" t="s">
        <v>4</v>
      </c>
      <c r="O32" s="10" t="str">
        <f>IF(AND('Section 8'!$L$4=No,OR($AK32=FALSE,$AL32=FALSE)),Tab_NotReq,
IF(AND($AK32=TRUE,$AL32=TRUE,$Q32="",$R32=""),"",
IF(COUNTIF($Q32:$AI32,Incomplete)&gt;=1,Incomplete_or_multiple_errors&amp;": "&amp;INDEX($Q$2:$AI$4,1,MATCH(Incomplete,$Q32:$AI32,0)),Complete)))</f>
        <v/>
      </c>
      <c r="Q32" s="10" t="str">
        <f t="shared" si="19"/>
        <v/>
      </c>
      <c r="R32" s="10" t="str" cm="1">
        <f t="array" ref="R32">IF($R$1=No,"",
IF(OR(AK32=FALSE,AL32=FALSE),"",
IF(AND(SUMPRODUCT(--(AM32:AM$100=TRUE))=0,SUMPRODUCT(--(AN32:AN$100=TRUE))=0),"",Incomplete)))</f>
        <v/>
      </c>
      <c r="S32" s="10" t="str">
        <f t="shared" si="20"/>
        <v/>
      </c>
      <c r="T32" s="10" t="str">
        <f t="shared" si="21"/>
        <v/>
      </c>
      <c r="U32" s="10" t="str">
        <f t="shared" si="22"/>
        <v/>
      </c>
      <c r="V32" s="10"/>
      <c r="W32" s="10" t="str" cm="1">
        <f t="array" ref="W32">IF(W$1=No,"",IF(ISBLANK($A32)=TRUE,"",
IF(SUMPRODUCT(--('Section 11'!$C$4:$C$336=$A32))=0,Incomplete,Complete)))</f>
        <v/>
      </c>
      <c r="X32" s="10" t="str">
        <f t="shared" si="23"/>
        <v/>
      </c>
      <c r="Y32" s="10" t="str">
        <f t="shared" si="24"/>
        <v/>
      </c>
      <c r="Z32" s="10" t="str">
        <f t="shared" si="25"/>
        <v/>
      </c>
      <c r="AA32" s="10" t="str">
        <f t="shared" si="26"/>
        <v/>
      </c>
      <c r="AB32" s="10" t="str">
        <f t="shared" si="27"/>
        <v/>
      </c>
      <c r="AC32" s="10" t="str">
        <f t="shared" si="28"/>
        <v/>
      </c>
      <c r="AD32" s="10" t="str">
        <f t="shared" si="29"/>
        <v/>
      </c>
      <c r="AE32" s="10" t="str">
        <f t="shared" si="30"/>
        <v/>
      </c>
      <c r="AF32" s="10" t="str">
        <f t="shared" si="31"/>
        <v/>
      </c>
      <c r="AG32" s="10" t="str">
        <f t="shared" si="32"/>
        <v/>
      </c>
      <c r="AH32" s="10" t="str">
        <f t="shared" si="33"/>
        <v/>
      </c>
      <c r="AI32" s="10" t="str">
        <f t="shared" si="34"/>
        <v/>
      </c>
      <c r="AJ32" s="10"/>
      <c r="AK32" s="10" t="b">
        <f t="shared" si="35"/>
        <v>1</v>
      </c>
      <c r="AL32" s="10" t="b">
        <f t="shared" si="17"/>
        <v>1</v>
      </c>
      <c r="AM32" s="10" t="b">
        <f t="shared" si="36"/>
        <v>0</v>
      </c>
      <c r="AN32" s="10" t="b">
        <f t="shared" si="18"/>
        <v>0</v>
      </c>
    </row>
    <row r="33" spans="1:40" x14ac:dyDescent="0.35">
      <c r="A33" s="28"/>
      <c r="B33" s="28"/>
      <c r="C33" s="28"/>
      <c r="D33" s="28"/>
      <c r="E33" s="28" t="s">
        <v>4</v>
      </c>
      <c r="F33" s="28"/>
      <c r="G33" s="28"/>
      <c r="H33" s="28" t="s">
        <v>4</v>
      </c>
      <c r="I33" s="28"/>
      <c r="J33" s="28"/>
      <c r="K33" s="28"/>
      <c r="L33" s="28" t="s">
        <v>4</v>
      </c>
      <c r="M33" s="28"/>
      <c r="N33" s="28" t="s">
        <v>4</v>
      </c>
      <c r="O33" s="10" t="str">
        <f>IF(AND('Section 8'!$L$4=No,OR($AK33=FALSE,$AL33=FALSE)),Tab_NotReq,
IF(AND($AK33=TRUE,$AL33=TRUE,$Q33="",$R33=""),"",
IF(COUNTIF($Q33:$AI33,Incomplete)&gt;=1,Incomplete_or_multiple_errors&amp;": "&amp;INDEX($Q$2:$AI$4,1,MATCH(Incomplete,$Q33:$AI33,0)),Complete)))</f>
        <v/>
      </c>
      <c r="Q33" s="10" t="str">
        <f t="shared" si="19"/>
        <v/>
      </c>
      <c r="R33" s="10" t="str" cm="1">
        <f t="array" ref="R33">IF($R$1=No,"",
IF(OR(AK33=FALSE,AL33=FALSE),"",
IF(AND(SUMPRODUCT(--(AM33:AM$100=TRUE))=0,SUMPRODUCT(--(AN33:AN$100=TRUE))=0),"",Incomplete)))</f>
        <v/>
      </c>
      <c r="S33" s="10" t="str">
        <f t="shared" si="20"/>
        <v/>
      </c>
      <c r="T33" s="10" t="str">
        <f t="shared" si="21"/>
        <v/>
      </c>
      <c r="U33" s="10" t="str">
        <f t="shared" si="22"/>
        <v/>
      </c>
      <c r="V33" s="10"/>
      <c r="W33" s="10" t="str" cm="1">
        <f t="array" ref="W33">IF(W$1=No,"",IF(ISBLANK($A33)=TRUE,"",
IF(SUMPRODUCT(--('Section 11'!$C$4:$C$336=$A33))=0,Incomplete,Complete)))</f>
        <v/>
      </c>
      <c r="X33" s="10" t="str">
        <f t="shared" si="23"/>
        <v/>
      </c>
      <c r="Y33" s="10" t="str">
        <f t="shared" si="24"/>
        <v/>
      </c>
      <c r="Z33" s="10" t="str">
        <f t="shared" si="25"/>
        <v/>
      </c>
      <c r="AA33" s="10" t="str">
        <f t="shared" si="26"/>
        <v/>
      </c>
      <c r="AB33" s="10" t="str">
        <f t="shared" si="27"/>
        <v/>
      </c>
      <c r="AC33" s="10" t="str">
        <f t="shared" si="28"/>
        <v/>
      </c>
      <c r="AD33" s="10" t="str">
        <f t="shared" si="29"/>
        <v/>
      </c>
      <c r="AE33" s="10" t="str">
        <f t="shared" si="30"/>
        <v/>
      </c>
      <c r="AF33" s="10" t="str">
        <f t="shared" si="31"/>
        <v/>
      </c>
      <c r="AG33" s="10" t="str">
        <f t="shared" si="32"/>
        <v/>
      </c>
      <c r="AH33" s="10" t="str">
        <f t="shared" si="33"/>
        <v/>
      </c>
      <c r="AI33" s="10" t="str">
        <f t="shared" si="34"/>
        <v/>
      </c>
      <c r="AJ33" s="10"/>
      <c r="AK33" s="10" t="b">
        <f t="shared" si="35"/>
        <v>1</v>
      </c>
      <c r="AL33" s="10" t="b">
        <f t="shared" si="17"/>
        <v>1</v>
      </c>
      <c r="AM33" s="10" t="b">
        <f t="shared" si="36"/>
        <v>0</v>
      </c>
      <c r="AN33" s="10" t="b">
        <f t="shared" si="18"/>
        <v>0</v>
      </c>
    </row>
    <row r="34" spans="1:40" x14ac:dyDescent="0.35">
      <c r="A34" s="28"/>
      <c r="B34" s="28"/>
      <c r="C34" s="28"/>
      <c r="D34" s="28"/>
      <c r="E34" s="28" t="s">
        <v>4</v>
      </c>
      <c r="F34" s="28"/>
      <c r="G34" s="28"/>
      <c r="H34" s="28" t="s">
        <v>4</v>
      </c>
      <c r="I34" s="28"/>
      <c r="J34" s="28"/>
      <c r="K34" s="28"/>
      <c r="L34" s="28" t="s">
        <v>4</v>
      </c>
      <c r="M34" s="28"/>
      <c r="N34" s="28" t="s">
        <v>4</v>
      </c>
      <c r="O34" s="10" t="str">
        <f>IF(AND('Section 8'!$L$4=No,OR($AK34=FALSE,$AL34=FALSE)),Tab_NotReq,
IF(AND($AK34=TRUE,$AL34=TRUE,$Q34="",$R34=""),"",
IF(COUNTIF($Q34:$AI34,Incomplete)&gt;=1,Incomplete_or_multiple_errors&amp;": "&amp;INDEX($Q$2:$AI$4,1,MATCH(Incomplete,$Q34:$AI34,0)),Complete)))</f>
        <v/>
      </c>
      <c r="Q34" s="10" t="str">
        <f t="shared" si="19"/>
        <v/>
      </c>
      <c r="R34" s="10" t="str" cm="1">
        <f t="array" ref="R34">IF($R$1=No,"",
IF(OR(AK34=FALSE,AL34=FALSE),"",
IF(AND(SUMPRODUCT(--(AM34:AM$100=TRUE))=0,SUMPRODUCT(--(AN34:AN$100=TRUE))=0),"",Incomplete)))</f>
        <v/>
      </c>
      <c r="S34" s="10" t="str">
        <f t="shared" si="20"/>
        <v/>
      </c>
      <c r="T34" s="10" t="str">
        <f t="shared" si="21"/>
        <v/>
      </c>
      <c r="U34" s="10" t="str">
        <f t="shared" si="22"/>
        <v/>
      </c>
      <c r="V34" s="10"/>
      <c r="W34" s="10" t="str" cm="1">
        <f t="array" ref="W34">IF(W$1=No,"",IF(ISBLANK($A34)=TRUE,"",
IF(SUMPRODUCT(--('Section 11'!$C$4:$C$336=$A34))=0,Incomplete,Complete)))</f>
        <v/>
      </c>
      <c r="X34" s="10" t="str">
        <f t="shared" si="23"/>
        <v/>
      </c>
      <c r="Y34" s="10" t="str">
        <f t="shared" si="24"/>
        <v/>
      </c>
      <c r="Z34" s="10" t="str">
        <f t="shared" si="25"/>
        <v/>
      </c>
      <c r="AA34" s="10" t="str">
        <f t="shared" si="26"/>
        <v/>
      </c>
      <c r="AB34" s="10" t="str">
        <f t="shared" si="27"/>
        <v/>
      </c>
      <c r="AC34" s="10" t="str">
        <f t="shared" si="28"/>
        <v/>
      </c>
      <c r="AD34" s="10" t="str">
        <f t="shared" si="29"/>
        <v/>
      </c>
      <c r="AE34" s="10" t="str">
        <f t="shared" si="30"/>
        <v/>
      </c>
      <c r="AF34" s="10" t="str">
        <f t="shared" si="31"/>
        <v/>
      </c>
      <c r="AG34" s="10" t="str">
        <f t="shared" si="32"/>
        <v/>
      </c>
      <c r="AH34" s="10" t="str">
        <f t="shared" si="33"/>
        <v/>
      </c>
      <c r="AI34" s="10" t="str">
        <f t="shared" si="34"/>
        <v/>
      </c>
      <c r="AJ34" s="10"/>
      <c r="AK34" s="10" t="b">
        <f t="shared" si="35"/>
        <v>1</v>
      </c>
      <c r="AL34" s="10" t="b">
        <f t="shared" si="17"/>
        <v>1</v>
      </c>
      <c r="AM34" s="10" t="b">
        <f t="shared" si="36"/>
        <v>0</v>
      </c>
      <c r="AN34" s="10" t="b">
        <f t="shared" si="18"/>
        <v>0</v>
      </c>
    </row>
    <row r="35" spans="1:40" x14ac:dyDescent="0.35">
      <c r="A35" s="28"/>
      <c r="B35" s="28"/>
      <c r="C35" s="28"/>
      <c r="D35" s="28"/>
      <c r="E35" s="28" t="s">
        <v>4</v>
      </c>
      <c r="F35" s="28"/>
      <c r="G35" s="28"/>
      <c r="H35" s="28" t="s">
        <v>4</v>
      </c>
      <c r="I35" s="28"/>
      <c r="J35" s="28"/>
      <c r="K35" s="28"/>
      <c r="L35" s="28" t="s">
        <v>4</v>
      </c>
      <c r="M35" s="28"/>
      <c r="N35" s="28" t="s">
        <v>4</v>
      </c>
      <c r="O35" s="10" t="str">
        <f>IF(AND('Section 8'!$L$4=No,OR($AK35=FALSE,$AL35=FALSE)),Tab_NotReq,
IF(AND($AK35=TRUE,$AL35=TRUE,$Q35="",$R35=""),"",
IF(COUNTIF($Q35:$AI35,Incomplete)&gt;=1,Incomplete_or_multiple_errors&amp;": "&amp;INDEX($Q$2:$AI$4,1,MATCH(Incomplete,$Q35:$AI35,0)),Complete)))</f>
        <v/>
      </c>
      <c r="Q35" s="10" t="str">
        <f t="shared" si="19"/>
        <v/>
      </c>
      <c r="R35" s="10" t="str" cm="1">
        <f t="array" ref="R35">IF($R$1=No,"",
IF(OR(AK35=FALSE,AL35=FALSE),"",
IF(AND(SUMPRODUCT(--(AM35:AM$100=TRUE))=0,SUMPRODUCT(--(AN35:AN$100=TRUE))=0),"",Incomplete)))</f>
        <v/>
      </c>
      <c r="S35" s="10" t="str">
        <f t="shared" si="20"/>
        <v/>
      </c>
      <c r="T35" s="10" t="str">
        <f t="shared" si="21"/>
        <v/>
      </c>
      <c r="U35" s="10" t="str">
        <f t="shared" si="22"/>
        <v/>
      </c>
      <c r="V35" s="10"/>
      <c r="W35" s="10" t="str" cm="1">
        <f t="array" ref="W35">IF(W$1=No,"",IF(ISBLANK($A35)=TRUE,"",
IF(SUMPRODUCT(--('Section 11'!$C$4:$C$336=$A35))=0,Incomplete,Complete)))</f>
        <v/>
      </c>
      <c r="X35" s="10" t="str">
        <f t="shared" si="23"/>
        <v/>
      </c>
      <c r="Y35" s="10" t="str">
        <f t="shared" si="24"/>
        <v/>
      </c>
      <c r="Z35" s="10" t="str">
        <f t="shared" si="25"/>
        <v/>
      </c>
      <c r="AA35" s="10" t="str">
        <f t="shared" si="26"/>
        <v/>
      </c>
      <c r="AB35" s="10" t="str">
        <f t="shared" si="27"/>
        <v/>
      </c>
      <c r="AC35" s="10" t="str">
        <f t="shared" si="28"/>
        <v/>
      </c>
      <c r="AD35" s="10" t="str">
        <f t="shared" si="29"/>
        <v/>
      </c>
      <c r="AE35" s="10" t="str">
        <f t="shared" si="30"/>
        <v/>
      </c>
      <c r="AF35" s="10" t="str">
        <f t="shared" si="31"/>
        <v/>
      </c>
      <c r="AG35" s="10" t="str">
        <f t="shared" si="32"/>
        <v/>
      </c>
      <c r="AH35" s="10" t="str">
        <f t="shared" si="33"/>
        <v/>
      </c>
      <c r="AI35" s="10" t="str">
        <f t="shared" si="34"/>
        <v/>
      </c>
      <c r="AJ35" s="10"/>
      <c r="AK35" s="10" t="b">
        <f t="shared" si="35"/>
        <v>1</v>
      </c>
      <c r="AL35" s="10" t="b">
        <f t="shared" si="17"/>
        <v>1</v>
      </c>
      <c r="AM35" s="10" t="b">
        <f t="shared" si="36"/>
        <v>0</v>
      </c>
      <c r="AN35" s="10" t="b">
        <f t="shared" si="18"/>
        <v>0</v>
      </c>
    </row>
    <row r="36" spans="1:40" x14ac:dyDescent="0.35">
      <c r="A36" s="28"/>
      <c r="B36" s="28"/>
      <c r="C36" s="28"/>
      <c r="D36" s="28"/>
      <c r="E36" s="28" t="s">
        <v>4</v>
      </c>
      <c r="F36" s="28"/>
      <c r="G36" s="28"/>
      <c r="H36" s="28" t="s">
        <v>4</v>
      </c>
      <c r="I36" s="28"/>
      <c r="J36" s="28"/>
      <c r="K36" s="28"/>
      <c r="L36" s="28" t="s">
        <v>4</v>
      </c>
      <c r="M36" s="28"/>
      <c r="N36" s="28" t="s">
        <v>4</v>
      </c>
      <c r="O36" s="10" t="str">
        <f>IF(AND('Section 8'!$L$4=No,OR($AK36=FALSE,$AL36=FALSE)),Tab_NotReq,
IF(AND($AK36=TRUE,$AL36=TRUE,$Q36="",$R36=""),"",
IF(COUNTIF($Q36:$AI36,Incomplete)&gt;=1,Incomplete_or_multiple_errors&amp;": "&amp;INDEX($Q$2:$AI$4,1,MATCH(Incomplete,$Q36:$AI36,0)),Complete)))</f>
        <v/>
      </c>
      <c r="Q36" s="10" t="str">
        <f t="shared" si="19"/>
        <v/>
      </c>
      <c r="R36" s="10" t="str" cm="1">
        <f t="array" ref="R36">IF($R$1=No,"",
IF(OR(AK36=FALSE,AL36=FALSE),"",
IF(AND(SUMPRODUCT(--(AM36:AM$100=TRUE))=0,SUMPRODUCT(--(AN36:AN$100=TRUE))=0),"",Incomplete)))</f>
        <v/>
      </c>
      <c r="S36" s="10" t="str">
        <f t="shared" si="20"/>
        <v/>
      </c>
      <c r="T36" s="10" t="str">
        <f t="shared" si="21"/>
        <v/>
      </c>
      <c r="U36" s="10" t="str">
        <f t="shared" si="22"/>
        <v/>
      </c>
      <c r="V36" s="10"/>
      <c r="W36" s="10" t="str" cm="1">
        <f t="array" ref="W36">IF(W$1=No,"",IF(ISBLANK($A36)=TRUE,"",
IF(SUMPRODUCT(--('Section 11'!$C$4:$C$336=$A36))=0,Incomplete,Complete)))</f>
        <v/>
      </c>
      <c r="X36" s="10" t="str">
        <f t="shared" si="23"/>
        <v/>
      </c>
      <c r="Y36" s="10" t="str">
        <f t="shared" si="24"/>
        <v/>
      </c>
      <c r="Z36" s="10" t="str">
        <f t="shared" si="25"/>
        <v/>
      </c>
      <c r="AA36" s="10" t="str">
        <f t="shared" si="26"/>
        <v/>
      </c>
      <c r="AB36" s="10" t="str">
        <f t="shared" si="27"/>
        <v/>
      </c>
      <c r="AC36" s="10" t="str">
        <f t="shared" si="28"/>
        <v/>
      </c>
      <c r="AD36" s="10" t="str">
        <f t="shared" si="29"/>
        <v/>
      </c>
      <c r="AE36" s="10" t="str">
        <f t="shared" si="30"/>
        <v/>
      </c>
      <c r="AF36" s="10" t="str">
        <f t="shared" si="31"/>
        <v/>
      </c>
      <c r="AG36" s="10" t="str">
        <f t="shared" si="32"/>
        <v/>
      </c>
      <c r="AH36" s="10" t="str">
        <f t="shared" si="33"/>
        <v/>
      </c>
      <c r="AI36" s="10" t="str">
        <f t="shared" si="34"/>
        <v/>
      </c>
      <c r="AJ36" s="10"/>
      <c r="AK36" s="10" t="b">
        <f t="shared" si="35"/>
        <v>1</v>
      </c>
      <c r="AL36" s="10" t="b">
        <f t="shared" si="17"/>
        <v>1</v>
      </c>
      <c r="AM36" s="10" t="b">
        <f t="shared" si="36"/>
        <v>0</v>
      </c>
      <c r="AN36" s="10" t="b">
        <f t="shared" si="18"/>
        <v>0</v>
      </c>
    </row>
    <row r="37" spans="1:40" x14ac:dyDescent="0.35">
      <c r="A37" s="28"/>
      <c r="B37" s="28"/>
      <c r="C37" s="28"/>
      <c r="D37" s="28"/>
      <c r="E37" s="28" t="s">
        <v>4</v>
      </c>
      <c r="F37" s="28"/>
      <c r="G37" s="28"/>
      <c r="H37" s="28" t="s">
        <v>4</v>
      </c>
      <c r="I37" s="28"/>
      <c r="J37" s="28"/>
      <c r="K37" s="28"/>
      <c r="L37" s="28" t="s">
        <v>4</v>
      </c>
      <c r="M37" s="28"/>
      <c r="N37" s="28" t="s">
        <v>4</v>
      </c>
      <c r="O37" s="10" t="str">
        <f>IF(AND('Section 8'!$L$4=No,OR($AK37=FALSE,$AL37=FALSE)),Tab_NotReq,
IF(AND($AK37=TRUE,$AL37=TRUE,$Q37="",$R37=""),"",
IF(COUNTIF($Q37:$AI37,Incomplete)&gt;=1,Incomplete_or_multiple_errors&amp;": "&amp;INDEX($Q$2:$AI$4,1,MATCH(Incomplete,$Q37:$AI37,0)),Complete)))</f>
        <v/>
      </c>
      <c r="Q37" s="10" t="str">
        <f t="shared" si="19"/>
        <v/>
      </c>
      <c r="R37" s="10" t="str" cm="1">
        <f t="array" ref="R37">IF($R$1=No,"",
IF(OR(AK37=FALSE,AL37=FALSE),"",
IF(AND(SUMPRODUCT(--(AM37:AM$100=TRUE))=0,SUMPRODUCT(--(AN37:AN$100=TRUE))=0),"",Incomplete)))</f>
        <v/>
      </c>
      <c r="S37" s="10" t="str">
        <f t="shared" si="20"/>
        <v/>
      </c>
      <c r="T37" s="10" t="str">
        <f t="shared" si="21"/>
        <v/>
      </c>
      <c r="U37" s="10" t="str">
        <f t="shared" si="22"/>
        <v/>
      </c>
      <c r="V37" s="10"/>
      <c r="W37" s="10" t="str" cm="1">
        <f t="array" ref="W37">IF(W$1=No,"",IF(ISBLANK($A37)=TRUE,"",
IF(SUMPRODUCT(--('Section 11'!$C$4:$C$336=$A37))=0,Incomplete,Complete)))</f>
        <v/>
      </c>
      <c r="X37" s="10" t="str">
        <f t="shared" si="23"/>
        <v/>
      </c>
      <c r="Y37" s="10" t="str">
        <f t="shared" si="24"/>
        <v/>
      </c>
      <c r="Z37" s="10" t="str">
        <f t="shared" si="25"/>
        <v/>
      </c>
      <c r="AA37" s="10" t="str">
        <f t="shared" si="26"/>
        <v/>
      </c>
      <c r="AB37" s="10" t="str">
        <f t="shared" si="27"/>
        <v/>
      </c>
      <c r="AC37" s="10" t="str">
        <f t="shared" si="28"/>
        <v/>
      </c>
      <c r="AD37" s="10" t="str">
        <f t="shared" si="29"/>
        <v/>
      </c>
      <c r="AE37" s="10" t="str">
        <f t="shared" si="30"/>
        <v/>
      </c>
      <c r="AF37" s="10" t="str">
        <f t="shared" si="31"/>
        <v/>
      </c>
      <c r="AG37" s="10" t="str">
        <f t="shared" si="32"/>
        <v/>
      </c>
      <c r="AH37" s="10" t="str">
        <f t="shared" si="33"/>
        <v/>
      </c>
      <c r="AI37" s="10" t="str">
        <f t="shared" si="34"/>
        <v/>
      </c>
      <c r="AJ37" s="10"/>
      <c r="AK37" s="10" t="b">
        <f t="shared" si="35"/>
        <v>1</v>
      </c>
      <c r="AL37" s="10" t="b">
        <f t="shared" si="17"/>
        <v>1</v>
      </c>
      <c r="AM37" s="10" t="b">
        <f t="shared" si="36"/>
        <v>0</v>
      </c>
      <c r="AN37" s="10" t="b">
        <f t="shared" si="18"/>
        <v>0</v>
      </c>
    </row>
    <row r="38" spans="1:40" x14ac:dyDescent="0.35">
      <c r="A38" s="28"/>
      <c r="B38" s="28"/>
      <c r="C38" s="28"/>
      <c r="D38" s="28"/>
      <c r="E38" s="28" t="s">
        <v>4</v>
      </c>
      <c r="F38" s="28"/>
      <c r="G38" s="28"/>
      <c r="H38" s="28" t="s">
        <v>4</v>
      </c>
      <c r="I38" s="28"/>
      <c r="J38" s="28"/>
      <c r="K38" s="28"/>
      <c r="L38" s="28" t="s">
        <v>4</v>
      </c>
      <c r="M38" s="28"/>
      <c r="N38" s="28" t="s">
        <v>4</v>
      </c>
      <c r="O38" s="10" t="str">
        <f>IF(AND('Section 8'!$L$4=No,OR($AK38=FALSE,$AL38=FALSE)),Tab_NotReq,
IF(AND($AK38=TRUE,$AL38=TRUE,$Q38="",$R38=""),"",
IF(COUNTIF($Q38:$AI38,Incomplete)&gt;=1,Incomplete_or_multiple_errors&amp;": "&amp;INDEX($Q$2:$AI$4,1,MATCH(Incomplete,$Q38:$AI38,0)),Complete)))</f>
        <v/>
      </c>
      <c r="Q38" s="10" t="str">
        <f t="shared" si="19"/>
        <v/>
      </c>
      <c r="R38" s="10" t="str" cm="1">
        <f t="array" ref="R38">IF($R$1=No,"",
IF(OR(AK38=FALSE,AL38=FALSE),"",
IF(AND(SUMPRODUCT(--(AM38:AM$100=TRUE))=0,SUMPRODUCT(--(AN38:AN$100=TRUE))=0),"",Incomplete)))</f>
        <v/>
      </c>
      <c r="S38" s="10" t="str">
        <f t="shared" si="20"/>
        <v/>
      </c>
      <c r="T38" s="10" t="str">
        <f t="shared" si="21"/>
        <v/>
      </c>
      <c r="U38" s="10" t="str">
        <f t="shared" si="22"/>
        <v/>
      </c>
      <c r="V38" s="10"/>
      <c r="W38" s="10" t="str" cm="1">
        <f t="array" ref="W38">IF(W$1=No,"",IF(ISBLANK($A38)=TRUE,"",
IF(SUMPRODUCT(--('Section 11'!$C$4:$C$336=$A38))=0,Incomplete,Complete)))</f>
        <v/>
      </c>
      <c r="X38" s="10" t="str">
        <f t="shared" si="23"/>
        <v/>
      </c>
      <c r="Y38" s="10" t="str">
        <f t="shared" si="24"/>
        <v/>
      </c>
      <c r="Z38" s="10" t="str">
        <f t="shared" si="25"/>
        <v/>
      </c>
      <c r="AA38" s="10" t="str">
        <f t="shared" si="26"/>
        <v/>
      </c>
      <c r="AB38" s="10" t="str">
        <f t="shared" si="27"/>
        <v/>
      </c>
      <c r="AC38" s="10" t="str">
        <f t="shared" si="28"/>
        <v/>
      </c>
      <c r="AD38" s="10" t="str">
        <f t="shared" si="29"/>
        <v/>
      </c>
      <c r="AE38" s="10" t="str">
        <f t="shared" si="30"/>
        <v/>
      </c>
      <c r="AF38" s="10" t="str">
        <f t="shared" si="31"/>
        <v/>
      </c>
      <c r="AG38" s="10" t="str">
        <f t="shared" si="32"/>
        <v/>
      </c>
      <c r="AH38" s="10" t="str">
        <f t="shared" si="33"/>
        <v/>
      </c>
      <c r="AI38" s="10" t="str">
        <f t="shared" si="34"/>
        <v/>
      </c>
      <c r="AJ38" s="10"/>
      <c r="AK38" s="10" t="b">
        <f t="shared" si="35"/>
        <v>1</v>
      </c>
      <c r="AL38" s="10" t="b">
        <f t="shared" si="17"/>
        <v>1</v>
      </c>
      <c r="AM38" s="10" t="b">
        <f t="shared" si="36"/>
        <v>0</v>
      </c>
      <c r="AN38" s="10" t="b">
        <f t="shared" si="18"/>
        <v>0</v>
      </c>
    </row>
    <row r="39" spans="1:40" x14ac:dyDescent="0.35">
      <c r="A39" s="28"/>
      <c r="B39" s="28"/>
      <c r="C39" s="28"/>
      <c r="D39" s="28"/>
      <c r="E39" s="28" t="s">
        <v>4</v>
      </c>
      <c r="F39" s="28"/>
      <c r="G39" s="28"/>
      <c r="H39" s="28" t="s">
        <v>4</v>
      </c>
      <c r="I39" s="28"/>
      <c r="J39" s="28"/>
      <c r="K39" s="28"/>
      <c r="L39" s="28" t="s">
        <v>4</v>
      </c>
      <c r="M39" s="28"/>
      <c r="N39" s="28" t="s">
        <v>4</v>
      </c>
      <c r="O39" s="10" t="str">
        <f>IF(AND('Section 8'!$L$4=No,OR($AK39=FALSE,$AL39=FALSE)),Tab_NotReq,
IF(AND($AK39=TRUE,$AL39=TRUE,$Q39="",$R39=""),"",
IF(COUNTIF($Q39:$AI39,Incomplete)&gt;=1,Incomplete_or_multiple_errors&amp;": "&amp;INDEX($Q$2:$AI$4,1,MATCH(Incomplete,$Q39:$AI39,0)),Complete)))</f>
        <v/>
      </c>
      <c r="Q39" s="10" t="str">
        <f t="shared" si="19"/>
        <v/>
      </c>
      <c r="R39" s="10" t="str" cm="1">
        <f t="array" ref="R39">IF($R$1=No,"",
IF(OR(AK39=FALSE,AL39=FALSE),"",
IF(AND(SUMPRODUCT(--(AM39:AM$100=TRUE))=0,SUMPRODUCT(--(AN39:AN$100=TRUE))=0),"",Incomplete)))</f>
        <v/>
      </c>
      <c r="S39" s="10" t="str">
        <f t="shared" si="20"/>
        <v/>
      </c>
      <c r="T39" s="10" t="str">
        <f t="shared" si="21"/>
        <v/>
      </c>
      <c r="U39" s="10" t="str">
        <f t="shared" si="22"/>
        <v/>
      </c>
      <c r="V39" s="10"/>
      <c r="W39" s="10" t="str" cm="1">
        <f t="array" ref="W39">IF(W$1=No,"",IF(ISBLANK($A39)=TRUE,"",
IF(SUMPRODUCT(--('Section 11'!$C$4:$C$336=$A39))=0,Incomplete,Complete)))</f>
        <v/>
      </c>
      <c r="X39" s="10" t="str">
        <f t="shared" si="23"/>
        <v/>
      </c>
      <c r="Y39" s="10" t="str">
        <f t="shared" si="24"/>
        <v/>
      </c>
      <c r="Z39" s="10" t="str">
        <f t="shared" si="25"/>
        <v/>
      </c>
      <c r="AA39" s="10" t="str">
        <f t="shared" si="26"/>
        <v/>
      </c>
      <c r="AB39" s="10" t="str">
        <f t="shared" si="27"/>
        <v/>
      </c>
      <c r="AC39" s="10" t="str">
        <f t="shared" si="28"/>
        <v/>
      </c>
      <c r="AD39" s="10" t="str">
        <f t="shared" si="29"/>
        <v/>
      </c>
      <c r="AE39" s="10" t="str">
        <f t="shared" si="30"/>
        <v/>
      </c>
      <c r="AF39" s="10" t="str">
        <f t="shared" si="31"/>
        <v/>
      </c>
      <c r="AG39" s="10" t="str">
        <f t="shared" si="32"/>
        <v/>
      </c>
      <c r="AH39" s="10" t="str">
        <f t="shared" si="33"/>
        <v/>
      </c>
      <c r="AI39" s="10" t="str">
        <f t="shared" si="34"/>
        <v/>
      </c>
      <c r="AJ39" s="10"/>
      <c r="AK39" s="10" t="b">
        <f t="shared" si="35"/>
        <v>1</v>
      </c>
      <c r="AL39" s="10" t="b">
        <f t="shared" si="17"/>
        <v>1</v>
      </c>
      <c r="AM39" s="10" t="b">
        <f t="shared" si="36"/>
        <v>0</v>
      </c>
      <c r="AN39" s="10" t="b">
        <f t="shared" si="18"/>
        <v>0</v>
      </c>
    </row>
    <row r="40" spans="1:40" x14ac:dyDescent="0.35">
      <c r="A40" s="28"/>
      <c r="B40" s="28"/>
      <c r="C40" s="28"/>
      <c r="D40" s="28"/>
      <c r="E40" s="28" t="s">
        <v>4</v>
      </c>
      <c r="F40" s="28"/>
      <c r="G40" s="28"/>
      <c r="H40" s="28" t="s">
        <v>4</v>
      </c>
      <c r="I40" s="28"/>
      <c r="J40" s="28"/>
      <c r="K40" s="28"/>
      <c r="L40" s="28" t="s">
        <v>4</v>
      </c>
      <c r="M40" s="28"/>
      <c r="N40" s="28" t="s">
        <v>4</v>
      </c>
      <c r="O40" s="10" t="str">
        <f>IF(AND('Section 8'!$L$4=No,OR($AK40=FALSE,$AL40=FALSE)),Tab_NotReq,
IF(AND($AK40=TRUE,$AL40=TRUE,$Q40="",$R40=""),"",
IF(COUNTIF($Q40:$AI40,Incomplete)&gt;=1,Incomplete_or_multiple_errors&amp;": "&amp;INDEX($Q$2:$AI$4,1,MATCH(Incomplete,$Q40:$AI40,0)),Complete)))</f>
        <v/>
      </c>
      <c r="Q40" s="10" t="str">
        <f t="shared" si="19"/>
        <v/>
      </c>
      <c r="R40" s="10" t="str" cm="1">
        <f t="array" ref="R40">IF($R$1=No,"",
IF(OR(AK40=FALSE,AL40=FALSE),"",
IF(AND(SUMPRODUCT(--(AM40:AM$100=TRUE))=0,SUMPRODUCT(--(AN40:AN$100=TRUE))=0),"",Incomplete)))</f>
        <v/>
      </c>
      <c r="S40" s="10" t="str">
        <f t="shared" si="20"/>
        <v/>
      </c>
      <c r="T40" s="10" t="str">
        <f t="shared" si="21"/>
        <v/>
      </c>
      <c r="U40" s="10" t="str">
        <f t="shared" si="22"/>
        <v/>
      </c>
      <c r="V40" s="10"/>
      <c r="W40" s="10" t="str" cm="1">
        <f t="array" ref="W40">IF(W$1=No,"",IF(ISBLANK($A40)=TRUE,"",
IF(SUMPRODUCT(--('Section 11'!$C$4:$C$336=$A40))=0,Incomplete,Complete)))</f>
        <v/>
      </c>
      <c r="X40" s="10" t="str">
        <f t="shared" si="23"/>
        <v/>
      </c>
      <c r="Y40" s="10" t="str">
        <f t="shared" si="24"/>
        <v/>
      </c>
      <c r="Z40" s="10" t="str">
        <f t="shared" si="25"/>
        <v/>
      </c>
      <c r="AA40" s="10" t="str">
        <f t="shared" si="26"/>
        <v/>
      </c>
      <c r="AB40" s="10" t="str">
        <f t="shared" si="27"/>
        <v/>
      </c>
      <c r="AC40" s="10" t="str">
        <f t="shared" si="28"/>
        <v/>
      </c>
      <c r="AD40" s="10" t="str">
        <f t="shared" si="29"/>
        <v/>
      </c>
      <c r="AE40" s="10" t="str">
        <f t="shared" si="30"/>
        <v/>
      </c>
      <c r="AF40" s="10" t="str">
        <f t="shared" si="31"/>
        <v/>
      </c>
      <c r="AG40" s="10" t="str">
        <f t="shared" si="32"/>
        <v/>
      </c>
      <c r="AH40" s="10" t="str">
        <f t="shared" si="33"/>
        <v/>
      </c>
      <c r="AI40" s="10" t="str">
        <f t="shared" si="34"/>
        <v/>
      </c>
      <c r="AJ40" s="10"/>
      <c r="AK40" s="10" t="b">
        <f t="shared" si="35"/>
        <v>1</v>
      </c>
      <c r="AL40" s="10" t="b">
        <f t="shared" si="17"/>
        <v>1</v>
      </c>
      <c r="AM40" s="10" t="b">
        <f t="shared" si="36"/>
        <v>0</v>
      </c>
      <c r="AN40" s="10" t="b">
        <f t="shared" si="18"/>
        <v>0</v>
      </c>
    </row>
    <row r="41" spans="1:40" x14ac:dyDescent="0.35">
      <c r="A41" s="28"/>
      <c r="B41" s="28"/>
      <c r="C41" s="28"/>
      <c r="D41" s="28"/>
      <c r="E41" s="28" t="s">
        <v>4</v>
      </c>
      <c r="F41" s="28"/>
      <c r="G41" s="28"/>
      <c r="H41" s="28" t="s">
        <v>4</v>
      </c>
      <c r="I41" s="28"/>
      <c r="J41" s="28"/>
      <c r="K41" s="28"/>
      <c r="L41" s="28" t="s">
        <v>4</v>
      </c>
      <c r="M41" s="28"/>
      <c r="N41" s="28" t="s">
        <v>4</v>
      </c>
      <c r="O41" s="10" t="str">
        <f>IF(AND('Section 8'!$L$4=No,OR($AK41=FALSE,$AL41=FALSE)),Tab_NotReq,
IF(AND($AK41=TRUE,$AL41=TRUE,$Q41="",$R41=""),"",
IF(COUNTIF($Q41:$AI41,Incomplete)&gt;=1,Incomplete_or_multiple_errors&amp;": "&amp;INDEX($Q$2:$AI$4,1,MATCH(Incomplete,$Q41:$AI41,0)),Complete)))</f>
        <v/>
      </c>
      <c r="Q41" s="10" t="str">
        <f t="shared" si="19"/>
        <v/>
      </c>
      <c r="R41" s="10" t="str" cm="1">
        <f t="array" ref="R41">IF($R$1=No,"",
IF(OR(AK41=FALSE,AL41=FALSE),"",
IF(AND(SUMPRODUCT(--(AM41:AM$100=TRUE))=0,SUMPRODUCT(--(AN41:AN$100=TRUE))=0),"",Incomplete)))</f>
        <v/>
      </c>
      <c r="S41" s="10" t="str">
        <f t="shared" si="20"/>
        <v/>
      </c>
      <c r="T41" s="10" t="str">
        <f t="shared" si="21"/>
        <v/>
      </c>
      <c r="U41" s="10" t="str">
        <f t="shared" si="22"/>
        <v/>
      </c>
      <c r="V41" s="10"/>
      <c r="W41" s="10" t="str" cm="1">
        <f t="array" ref="W41">IF(W$1=No,"",IF(ISBLANK($A41)=TRUE,"",
IF(SUMPRODUCT(--('Section 11'!$C$4:$C$336=$A41))=0,Incomplete,Complete)))</f>
        <v/>
      </c>
      <c r="X41" s="10" t="str">
        <f t="shared" si="23"/>
        <v/>
      </c>
      <c r="Y41" s="10" t="str">
        <f t="shared" si="24"/>
        <v/>
      </c>
      <c r="Z41" s="10" t="str">
        <f t="shared" si="25"/>
        <v/>
      </c>
      <c r="AA41" s="10" t="str">
        <f t="shared" si="26"/>
        <v/>
      </c>
      <c r="AB41" s="10" t="str">
        <f t="shared" si="27"/>
        <v/>
      </c>
      <c r="AC41" s="10" t="str">
        <f t="shared" si="28"/>
        <v/>
      </c>
      <c r="AD41" s="10" t="str">
        <f t="shared" si="29"/>
        <v/>
      </c>
      <c r="AE41" s="10" t="str">
        <f t="shared" si="30"/>
        <v/>
      </c>
      <c r="AF41" s="10" t="str">
        <f t="shared" si="31"/>
        <v/>
      </c>
      <c r="AG41" s="10" t="str">
        <f t="shared" si="32"/>
        <v/>
      </c>
      <c r="AH41" s="10" t="str">
        <f t="shared" si="33"/>
        <v/>
      </c>
      <c r="AI41" s="10" t="str">
        <f t="shared" si="34"/>
        <v/>
      </c>
      <c r="AJ41" s="10"/>
      <c r="AK41" s="10" t="b">
        <f t="shared" si="35"/>
        <v>1</v>
      </c>
      <c r="AL41" s="10" t="b">
        <f t="shared" si="17"/>
        <v>1</v>
      </c>
      <c r="AM41" s="10" t="b">
        <f t="shared" si="36"/>
        <v>0</v>
      </c>
      <c r="AN41" s="10" t="b">
        <f t="shared" si="18"/>
        <v>0</v>
      </c>
    </row>
    <row r="42" spans="1:40" x14ac:dyDescent="0.35">
      <c r="A42" s="28"/>
      <c r="B42" s="28"/>
      <c r="C42" s="28"/>
      <c r="D42" s="28"/>
      <c r="E42" s="28" t="s">
        <v>4</v>
      </c>
      <c r="F42" s="28"/>
      <c r="G42" s="28"/>
      <c r="H42" s="28" t="s">
        <v>4</v>
      </c>
      <c r="I42" s="28"/>
      <c r="J42" s="28"/>
      <c r="K42" s="28"/>
      <c r="L42" s="28" t="s">
        <v>4</v>
      </c>
      <c r="M42" s="28"/>
      <c r="N42" s="28" t="s">
        <v>4</v>
      </c>
      <c r="O42" s="10" t="str">
        <f>IF(AND('Section 8'!$L$4=No,OR($AK42=FALSE,$AL42=FALSE)),Tab_NotReq,
IF(AND($AK42=TRUE,$AL42=TRUE,$Q42="",$R42=""),"",
IF(COUNTIF($Q42:$AI42,Incomplete)&gt;=1,Incomplete_or_multiple_errors&amp;": "&amp;INDEX($Q$2:$AI$4,1,MATCH(Incomplete,$Q42:$AI42,0)),Complete)))</f>
        <v/>
      </c>
      <c r="Q42" s="10" t="str">
        <f t="shared" si="19"/>
        <v/>
      </c>
      <c r="R42" s="10" t="str" cm="1">
        <f t="array" ref="R42">IF($R$1=No,"",
IF(OR(AK42=FALSE,AL42=FALSE),"",
IF(AND(SUMPRODUCT(--(AM42:AM$100=TRUE))=0,SUMPRODUCT(--(AN42:AN$100=TRUE))=0),"",Incomplete)))</f>
        <v/>
      </c>
      <c r="S42" s="10" t="str">
        <f t="shared" si="20"/>
        <v/>
      </c>
      <c r="T42" s="10" t="str">
        <f t="shared" si="21"/>
        <v/>
      </c>
      <c r="U42" s="10" t="str">
        <f t="shared" si="22"/>
        <v/>
      </c>
      <c r="V42" s="10"/>
      <c r="W42" s="10" t="str" cm="1">
        <f t="array" ref="W42">IF(W$1=No,"",IF(ISBLANK($A42)=TRUE,"",
IF(SUMPRODUCT(--('Section 11'!$C$4:$C$336=$A42))=0,Incomplete,Complete)))</f>
        <v/>
      </c>
      <c r="X42" s="10" t="str">
        <f t="shared" si="23"/>
        <v/>
      </c>
      <c r="Y42" s="10" t="str">
        <f t="shared" si="24"/>
        <v/>
      </c>
      <c r="Z42" s="10" t="str">
        <f t="shared" si="25"/>
        <v/>
      </c>
      <c r="AA42" s="10" t="str">
        <f t="shared" si="26"/>
        <v/>
      </c>
      <c r="AB42" s="10" t="str">
        <f t="shared" si="27"/>
        <v/>
      </c>
      <c r="AC42" s="10" t="str">
        <f t="shared" si="28"/>
        <v/>
      </c>
      <c r="AD42" s="10" t="str">
        <f t="shared" si="29"/>
        <v/>
      </c>
      <c r="AE42" s="10" t="str">
        <f t="shared" si="30"/>
        <v/>
      </c>
      <c r="AF42" s="10" t="str">
        <f t="shared" si="31"/>
        <v/>
      </c>
      <c r="AG42" s="10" t="str">
        <f t="shared" si="32"/>
        <v/>
      </c>
      <c r="AH42" s="10" t="str">
        <f t="shared" si="33"/>
        <v/>
      </c>
      <c r="AI42" s="10" t="str">
        <f t="shared" si="34"/>
        <v/>
      </c>
      <c r="AJ42" s="10"/>
      <c r="AK42" s="10" t="b">
        <f t="shared" si="35"/>
        <v>1</v>
      </c>
      <c r="AL42" s="10" t="b">
        <f t="shared" si="17"/>
        <v>1</v>
      </c>
      <c r="AM42" s="10" t="b">
        <f t="shared" si="36"/>
        <v>0</v>
      </c>
      <c r="AN42" s="10" t="b">
        <f t="shared" si="18"/>
        <v>0</v>
      </c>
    </row>
    <row r="43" spans="1:40" x14ac:dyDescent="0.35">
      <c r="A43" s="28"/>
      <c r="B43" s="28"/>
      <c r="C43" s="28"/>
      <c r="D43" s="28"/>
      <c r="E43" s="28" t="s">
        <v>4</v>
      </c>
      <c r="F43" s="28"/>
      <c r="G43" s="28"/>
      <c r="H43" s="28" t="s">
        <v>4</v>
      </c>
      <c r="I43" s="28"/>
      <c r="J43" s="28"/>
      <c r="K43" s="28"/>
      <c r="L43" s="28" t="s">
        <v>4</v>
      </c>
      <c r="M43" s="28"/>
      <c r="N43" s="28" t="s">
        <v>4</v>
      </c>
      <c r="O43" s="10" t="str">
        <f>IF(AND('Section 8'!$L$4=No,OR($AK43=FALSE,$AL43=FALSE)),Tab_NotReq,
IF(AND($AK43=TRUE,$AL43=TRUE,$Q43="",$R43=""),"",
IF(COUNTIF($Q43:$AI43,Incomplete)&gt;=1,Incomplete_or_multiple_errors&amp;": "&amp;INDEX($Q$2:$AI$4,1,MATCH(Incomplete,$Q43:$AI43,0)),Complete)))</f>
        <v/>
      </c>
      <c r="Q43" s="10" t="str">
        <f t="shared" si="19"/>
        <v/>
      </c>
      <c r="R43" s="10" t="str" cm="1">
        <f t="array" ref="R43">IF($R$1=No,"",
IF(OR(AK43=FALSE,AL43=FALSE),"",
IF(AND(SUMPRODUCT(--(AM43:AM$100=TRUE))=0,SUMPRODUCT(--(AN43:AN$100=TRUE))=0),"",Incomplete)))</f>
        <v/>
      </c>
      <c r="S43" s="10" t="str">
        <f t="shared" si="20"/>
        <v/>
      </c>
      <c r="T43" s="10" t="str">
        <f t="shared" si="21"/>
        <v/>
      </c>
      <c r="U43" s="10" t="str">
        <f t="shared" si="22"/>
        <v/>
      </c>
      <c r="V43" s="10"/>
      <c r="W43" s="10" t="str" cm="1">
        <f t="array" ref="W43">IF(W$1=No,"",IF(ISBLANK($A43)=TRUE,"",
IF(SUMPRODUCT(--('Section 11'!$C$4:$C$336=$A43))=0,Incomplete,Complete)))</f>
        <v/>
      </c>
      <c r="X43" s="10" t="str">
        <f t="shared" si="23"/>
        <v/>
      </c>
      <c r="Y43" s="10" t="str">
        <f t="shared" si="24"/>
        <v/>
      </c>
      <c r="Z43" s="10" t="str">
        <f t="shared" si="25"/>
        <v/>
      </c>
      <c r="AA43" s="10" t="str">
        <f t="shared" si="26"/>
        <v/>
      </c>
      <c r="AB43" s="10" t="str">
        <f t="shared" si="27"/>
        <v/>
      </c>
      <c r="AC43" s="10" t="str">
        <f t="shared" si="28"/>
        <v/>
      </c>
      <c r="AD43" s="10" t="str">
        <f t="shared" si="29"/>
        <v/>
      </c>
      <c r="AE43" s="10" t="str">
        <f t="shared" si="30"/>
        <v/>
      </c>
      <c r="AF43" s="10" t="str">
        <f t="shared" si="31"/>
        <v/>
      </c>
      <c r="AG43" s="10" t="str">
        <f t="shared" si="32"/>
        <v/>
      </c>
      <c r="AH43" s="10" t="str">
        <f t="shared" si="33"/>
        <v/>
      </c>
      <c r="AI43" s="10" t="str">
        <f t="shared" si="34"/>
        <v/>
      </c>
      <c r="AJ43" s="10"/>
      <c r="AK43" s="10" t="b">
        <f t="shared" si="35"/>
        <v>1</v>
      </c>
      <c r="AL43" s="10" t="b">
        <f t="shared" si="17"/>
        <v>1</v>
      </c>
      <c r="AM43" s="10" t="b">
        <f t="shared" si="36"/>
        <v>0</v>
      </c>
      <c r="AN43" s="10" t="b">
        <f t="shared" si="18"/>
        <v>0</v>
      </c>
    </row>
    <row r="44" spans="1:40" x14ac:dyDescent="0.35">
      <c r="A44" s="28"/>
      <c r="B44" s="28"/>
      <c r="C44" s="28"/>
      <c r="D44" s="28"/>
      <c r="E44" s="28" t="s">
        <v>4</v>
      </c>
      <c r="F44" s="28"/>
      <c r="G44" s="28"/>
      <c r="H44" s="28" t="s">
        <v>4</v>
      </c>
      <c r="I44" s="28"/>
      <c r="J44" s="28"/>
      <c r="K44" s="28"/>
      <c r="L44" s="28" t="s">
        <v>4</v>
      </c>
      <c r="M44" s="28"/>
      <c r="N44" s="28" t="s">
        <v>4</v>
      </c>
      <c r="O44" s="10" t="str">
        <f>IF(AND('Section 8'!$L$4=No,OR($AK44=FALSE,$AL44=FALSE)),Tab_NotReq,
IF(AND($AK44=TRUE,$AL44=TRUE,$Q44="",$R44=""),"",
IF(COUNTIF($Q44:$AI44,Incomplete)&gt;=1,Incomplete_or_multiple_errors&amp;": "&amp;INDEX($Q$2:$AI$4,1,MATCH(Incomplete,$Q44:$AI44,0)),Complete)))</f>
        <v/>
      </c>
      <c r="Q44" s="10" t="str">
        <f t="shared" si="19"/>
        <v/>
      </c>
      <c r="R44" s="10" t="str" cm="1">
        <f t="array" ref="R44">IF($R$1=No,"",
IF(OR(AK44=FALSE,AL44=FALSE),"",
IF(AND(SUMPRODUCT(--(AM44:AM$100=TRUE))=0,SUMPRODUCT(--(AN44:AN$100=TRUE))=0),"",Incomplete)))</f>
        <v/>
      </c>
      <c r="S44" s="10" t="str">
        <f t="shared" si="20"/>
        <v/>
      </c>
      <c r="T44" s="10" t="str">
        <f t="shared" si="21"/>
        <v/>
      </c>
      <c r="U44" s="10" t="str">
        <f t="shared" si="22"/>
        <v/>
      </c>
      <c r="V44" s="10"/>
      <c r="W44" s="10" t="str" cm="1">
        <f t="array" ref="W44">IF(W$1=No,"",IF(ISBLANK($A44)=TRUE,"",
IF(SUMPRODUCT(--('Section 11'!$C$4:$C$336=$A44))=0,Incomplete,Complete)))</f>
        <v/>
      </c>
      <c r="X44" s="10" t="str">
        <f t="shared" si="23"/>
        <v/>
      </c>
      <c r="Y44" s="10" t="str">
        <f t="shared" si="24"/>
        <v/>
      </c>
      <c r="Z44" s="10" t="str">
        <f t="shared" si="25"/>
        <v/>
      </c>
      <c r="AA44" s="10" t="str">
        <f t="shared" si="26"/>
        <v/>
      </c>
      <c r="AB44" s="10" t="str">
        <f t="shared" si="27"/>
        <v/>
      </c>
      <c r="AC44" s="10" t="str">
        <f t="shared" si="28"/>
        <v/>
      </c>
      <c r="AD44" s="10" t="str">
        <f t="shared" si="29"/>
        <v/>
      </c>
      <c r="AE44" s="10" t="str">
        <f t="shared" si="30"/>
        <v/>
      </c>
      <c r="AF44" s="10" t="str">
        <f t="shared" si="31"/>
        <v/>
      </c>
      <c r="AG44" s="10" t="str">
        <f t="shared" si="32"/>
        <v/>
      </c>
      <c r="AH44" s="10" t="str">
        <f t="shared" si="33"/>
        <v/>
      </c>
      <c r="AI44" s="10" t="str">
        <f t="shared" si="34"/>
        <v/>
      </c>
      <c r="AJ44" s="10"/>
      <c r="AK44" s="10" t="b">
        <f t="shared" si="35"/>
        <v>1</v>
      </c>
      <c r="AL44" s="10" t="b">
        <f t="shared" si="17"/>
        <v>1</v>
      </c>
      <c r="AM44" s="10" t="b">
        <f t="shared" si="36"/>
        <v>0</v>
      </c>
      <c r="AN44" s="10" t="b">
        <f t="shared" si="18"/>
        <v>0</v>
      </c>
    </row>
    <row r="45" spans="1:40" x14ac:dyDescent="0.35">
      <c r="A45" s="28"/>
      <c r="B45" s="28"/>
      <c r="C45" s="28"/>
      <c r="D45" s="28"/>
      <c r="E45" s="28" t="s">
        <v>4</v>
      </c>
      <c r="F45" s="28"/>
      <c r="G45" s="28"/>
      <c r="H45" s="28" t="s">
        <v>4</v>
      </c>
      <c r="I45" s="28"/>
      <c r="J45" s="28"/>
      <c r="K45" s="28"/>
      <c r="L45" s="28" t="s">
        <v>4</v>
      </c>
      <c r="M45" s="28"/>
      <c r="N45" s="28" t="s">
        <v>4</v>
      </c>
      <c r="O45" s="10" t="str">
        <f>IF(AND('Section 8'!$L$4=No,OR($AK45=FALSE,$AL45=FALSE)),Tab_NotReq,
IF(AND($AK45=TRUE,$AL45=TRUE,$Q45="",$R45=""),"",
IF(COUNTIF($Q45:$AI45,Incomplete)&gt;=1,Incomplete_or_multiple_errors&amp;": "&amp;INDEX($Q$2:$AI$4,1,MATCH(Incomplete,$Q45:$AI45,0)),Complete)))</f>
        <v/>
      </c>
      <c r="Q45" s="10" t="str">
        <f t="shared" si="19"/>
        <v/>
      </c>
      <c r="R45" s="10" t="str" cm="1">
        <f t="array" ref="R45">IF($R$1=No,"",
IF(OR(AK45=FALSE,AL45=FALSE),"",
IF(AND(SUMPRODUCT(--(AM45:AM$100=TRUE))=0,SUMPRODUCT(--(AN45:AN$100=TRUE))=0),"",Incomplete)))</f>
        <v/>
      </c>
      <c r="S45" s="10" t="str">
        <f t="shared" si="20"/>
        <v/>
      </c>
      <c r="T45" s="10" t="str">
        <f t="shared" si="21"/>
        <v/>
      </c>
      <c r="U45" s="10" t="str">
        <f t="shared" si="22"/>
        <v/>
      </c>
      <c r="V45" s="10"/>
      <c r="W45" s="10" t="str" cm="1">
        <f t="array" ref="W45">IF(W$1=No,"",IF(ISBLANK($A45)=TRUE,"",
IF(SUMPRODUCT(--('Section 11'!$C$4:$C$336=$A45))=0,Incomplete,Complete)))</f>
        <v/>
      </c>
      <c r="X45" s="10" t="str">
        <f t="shared" si="23"/>
        <v/>
      </c>
      <c r="Y45" s="10" t="str">
        <f t="shared" si="24"/>
        <v/>
      </c>
      <c r="Z45" s="10" t="str">
        <f t="shared" si="25"/>
        <v/>
      </c>
      <c r="AA45" s="10" t="str">
        <f t="shared" si="26"/>
        <v/>
      </c>
      <c r="AB45" s="10" t="str">
        <f t="shared" si="27"/>
        <v/>
      </c>
      <c r="AC45" s="10" t="str">
        <f t="shared" si="28"/>
        <v/>
      </c>
      <c r="AD45" s="10" t="str">
        <f t="shared" si="29"/>
        <v/>
      </c>
      <c r="AE45" s="10" t="str">
        <f t="shared" si="30"/>
        <v/>
      </c>
      <c r="AF45" s="10" t="str">
        <f t="shared" si="31"/>
        <v/>
      </c>
      <c r="AG45" s="10" t="str">
        <f t="shared" si="32"/>
        <v/>
      </c>
      <c r="AH45" s="10" t="str">
        <f t="shared" si="33"/>
        <v/>
      </c>
      <c r="AI45" s="10" t="str">
        <f t="shared" si="34"/>
        <v/>
      </c>
      <c r="AJ45" s="10"/>
      <c r="AK45" s="10" t="b">
        <f t="shared" si="35"/>
        <v>1</v>
      </c>
      <c r="AL45" s="10" t="b">
        <f t="shared" si="17"/>
        <v>1</v>
      </c>
      <c r="AM45" s="10" t="b">
        <f t="shared" si="36"/>
        <v>0</v>
      </c>
      <c r="AN45" s="10" t="b">
        <f t="shared" si="18"/>
        <v>0</v>
      </c>
    </row>
    <row r="46" spans="1:40" x14ac:dyDescent="0.35">
      <c r="A46" s="28"/>
      <c r="B46" s="28"/>
      <c r="C46" s="28"/>
      <c r="D46" s="28"/>
      <c r="E46" s="28" t="s">
        <v>4</v>
      </c>
      <c r="F46" s="28"/>
      <c r="G46" s="28"/>
      <c r="H46" s="28" t="s">
        <v>4</v>
      </c>
      <c r="I46" s="28"/>
      <c r="J46" s="28"/>
      <c r="K46" s="28"/>
      <c r="L46" s="28" t="s">
        <v>4</v>
      </c>
      <c r="M46" s="28"/>
      <c r="N46" s="28" t="s">
        <v>4</v>
      </c>
      <c r="O46" s="10" t="str">
        <f>IF(AND('Section 8'!$L$4=No,OR($AK46=FALSE,$AL46=FALSE)),Tab_NotReq,
IF(AND($AK46=TRUE,$AL46=TRUE,$Q46="",$R46=""),"",
IF(COUNTIF($Q46:$AI46,Incomplete)&gt;=1,Incomplete_or_multiple_errors&amp;": "&amp;INDEX($Q$2:$AI$4,1,MATCH(Incomplete,$Q46:$AI46,0)),Complete)))</f>
        <v/>
      </c>
      <c r="Q46" s="10" t="str">
        <f t="shared" si="19"/>
        <v/>
      </c>
      <c r="R46" s="10" t="str" cm="1">
        <f t="array" ref="R46">IF($R$1=No,"",
IF(OR(AK46=FALSE,AL46=FALSE),"",
IF(AND(SUMPRODUCT(--(AM46:AM$100=TRUE))=0,SUMPRODUCT(--(AN46:AN$100=TRUE))=0),"",Incomplete)))</f>
        <v/>
      </c>
      <c r="S46" s="10" t="str">
        <f t="shared" si="20"/>
        <v/>
      </c>
      <c r="T46" s="10" t="str">
        <f t="shared" si="21"/>
        <v/>
      </c>
      <c r="U46" s="10" t="str">
        <f t="shared" si="22"/>
        <v/>
      </c>
      <c r="V46" s="10"/>
      <c r="W46" s="10" t="str" cm="1">
        <f t="array" ref="W46">IF(W$1=No,"",IF(ISBLANK($A46)=TRUE,"",
IF(SUMPRODUCT(--('Section 11'!$C$4:$C$336=$A46))=0,Incomplete,Complete)))</f>
        <v/>
      </c>
      <c r="X46" s="10" t="str">
        <f t="shared" si="23"/>
        <v/>
      </c>
      <c r="Y46" s="10" t="str">
        <f t="shared" si="24"/>
        <v/>
      </c>
      <c r="Z46" s="10" t="str">
        <f t="shared" si="25"/>
        <v/>
      </c>
      <c r="AA46" s="10" t="str">
        <f t="shared" si="26"/>
        <v/>
      </c>
      <c r="AB46" s="10" t="str">
        <f t="shared" si="27"/>
        <v/>
      </c>
      <c r="AC46" s="10" t="str">
        <f t="shared" si="28"/>
        <v/>
      </c>
      <c r="AD46" s="10" t="str">
        <f t="shared" si="29"/>
        <v/>
      </c>
      <c r="AE46" s="10" t="str">
        <f t="shared" si="30"/>
        <v/>
      </c>
      <c r="AF46" s="10" t="str">
        <f t="shared" si="31"/>
        <v/>
      </c>
      <c r="AG46" s="10" t="str">
        <f t="shared" si="32"/>
        <v/>
      </c>
      <c r="AH46" s="10" t="str">
        <f t="shared" si="33"/>
        <v/>
      </c>
      <c r="AI46" s="10" t="str">
        <f t="shared" si="34"/>
        <v/>
      </c>
      <c r="AJ46" s="10"/>
      <c r="AK46" s="10" t="b">
        <f t="shared" si="35"/>
        <v>1</v>
      </c>
      <c r="AL46" s="10" t="b">
        <f t="shared" si="17"/>
        <v>1</v>
      </c>
      <c r="AM46" s="10" t="b">
        <f t="shared" si="36"/>
        <v>0</v>
      </c>
      <c r="AN46" s="10" t="b">
        <f t="shared" si="18"/>
        <v>0</v>
      </c>
    </row>
    <row r="47" spans="1:40" x14ac:dyDescent="0.35">
      <c r="A47" s="28"/>
      <c r="B47" s="28"/>
      <c r="C47" s="28"/>
      <c r="D47" s="28"/>
      <c r="E47" s="28" t="s">
        <v>4</v>
      </c>
      <c r="F47" s="28"/>
      <c r="G47" s="28"/>
      <c r="H47" s="28" t="s">
        <v>4</v>
      </c>
      <c r="I47" s="28"/>
      <c r="J47" s="28"/>
      <c r="K47" s="28"/>
      <c r="L47" s="28" t="s">
        <v>4</v>
      </c>
      <c r="M47" s="28"/>
      <c r="N47" s="28" t="s">
        <v>4</v>
      </c>
      <c r="O47" s="10" t="str">
        <f>IF(AND('Section 8'!$L$4=No,OR($AK47=FALSE,$AL47=FALSE)),Tab_NotReq,
IF(AND($AK47=TRUE,$AL47=TRUE,$Q47="",$R47=""),"",
IF(COUNTIF($Q47:$AI47,Incomplete)&gt;=1,Incomplete_or_multiple_errors&amp;": "&amp;INDEX($Q$2:$AI$4,1,MATCH(Incomplete,$Q47:$AI47,0)),Complete)))</f>
        <v/>
      </c>
      <c r="Q47" s="10" t="str">
        <f t="shared" si="19"/>
        <v/>
      </c>
      <c r="R47" s="10" t="str" cm="1">
        <f t="array" ref="R47">IF($R$1=No,"",
IF(OR(AK47=FALSE,AL47=FALSE),"",
IF(AND(SUMPRODUCT(--(AM47:AM$100=TRUE))=0,SUMPRODUCT(--(AN47:AN$100=TRUE))=0),"",Incomplete)))</f>
        <v/>
      </c>
      <c r="S47" s="10" t="str">
        <f t="shared" si="20"/>
        <v/>
      </c>
      <c r="T47" s="10" t="str">
        <f t="shared" si="21"/>
        <v/>
      </c>
      <c r="U47" s="10" t="str">
        <f t="shared" si="22"/>
        <v/>
      </c>
      <c r="V47" s="10"/>
      <c r="W47" s="10" t="str" cm="1">
        <f t="array" ref="W47">IF(W$1=No,"",IF(ISBLANK($A47)=TRUE,"",
IF(SUMPRODUCT(--('Section 11'!$C$4:$C$336=$A47))=0,Incomplete,Complete)))</f>
        <v/>
      </c>
      <c r="X47" s="10" t="str">
        <f t="shared" si="23"/>
        <v/>
      </c>
      <c r="Y47" s="10" t="str">
        <f t="shared" si="24"/>
        <v/>
      </c>
      <c r="Z47" s="10" t="str">
        <f t="shared" si="25"/>
        <v/>
      </c>
      <c r="AA47" s="10" t="str">
        <f t="shared" si="26"/>
        <v/>
      </c>
      <c r="AB47" s="10" t="str">
        <f t="shared" si="27"/>
        <v/>
      </c>
      <c r="AC47" s="10" t="str">
        <f t="shared" si="28"/>
        <v/>
      </c>
      <c r="AD47" s="10" t="str">
        <f t="shared" si="29"/>
        <v/>
      </c>
      <c r="AE47" s="10" t="str">
        <f t="shared" si="30"/>
        <v/>
      </c>
      <c r="AF47" s="10" t="str">
        <f t="shared" si="31"/>
        <v/>
      </c>
      <c r="AG47" s="10" t="str">
        <f t="shared" si="32"/>
        <v/>
      </c>
      <c r="AH47" s="10" t="str">
        <f t="shared" si="33"/>
        <v/>
      </c>
      <c r="AI47" s="10" t="str">
        <f t="shared" si="34"/>
        <v/>
      </c>
      <c r="AJ47" s="10"/>
      <c r="AK47" s="10" t="b">
        <f t="shared" si="35"/>
        <v>1</v>
      </c>
      <c r="AL47" s="10" t="b">
        <f t="shared" si="17"/>
        <v>1</v>
      </c>
      <c r="AM47" s="10" t="b">
        <f t="shared" si="36"/>
        <v>0</v>
      </c>
      <c r="AN47" s="10" t="b">
        <f t="shared" si="18"/>
        <v>0</v>
      </c>
    </row>
    <row r="48" spans="1:40" x14ac:dyDescent="0.35">
      <c r="A48" s="28"/>
      <c r="B48" s="28"/>
      <c r="C48" s="28"/>
      <c r="D48" s="28"/>
      <c r="E48" s="28" t="s">
        <v>4</v>
      </c>
      <c r="F48" s="28"/>
      <c r="G48" s="28"/>
      <c r="H48" s="28" t="s">
        <v>4</v>
      </c>
      <c r="I48" s="28"/>
      <c r="J48" s="28"/>
      <c r="K48" s="28"/>
      <c r="L48" s="28" t="s">
        <v>4</v>
      </c>
      <c r="M48" s="28"/>
      <c r="N48" s="28" t="s">
        <v>4</v>
      </c>
      <c r="O48" s="10" t="str">
        <f>IF(AND('Section 8'!$L$4=No,OR($AK48=FALSE,$AL48=FALSE)),Tab_NotReq,
IF(AND($AK48=TRUE,$AL48=TRUE,$Q48="",$R48=""),"",
IF(COUNTIF($Q48:$AI48,Incomplete)&gt;=1,Incomplete_or_multiple_errors&amp;": "&amp;INDEX($Q$2:$AI$4,1,MATCH(Incomplete,$Q48:$AI48,0)),Complete)))</f>
        <v/>
      </c>
      <c r="Q48" s="10" t="str">
        <f t="shared" si="19"/>
        <v/>
      </c>
      <c r="R48" s="10" t="str" cm="1">
        <f t="array" ref="R48">IF($R$1=No,"",
IF(OR(AK48=FALSE,AL48=FALSE),"",
IF(AND(SUMPRODUCT(--(AM48:AM$100=TRUE))=0,SUMPRODUCT(--(AN48:AN$100=TRUE))=0),"",Incomplete)))</f>
        <v/>
      </c>
      <c r="S48" s="10" t="str">
        <f t="shared" si="20"/>
        <v/>
      </c>
      <c r="T48" s="10" t="str">
        <f t="shared" si="21"/>
        <v/>
      </c>
      <c r="U48" s="10" t="str">
        <f t="shared" si="22"/>
        <v/>
      </c>
      <c r="V48" s="10"/>
      <c r="W48" s="10" t="str" cm="1">
        <f t="array" ref="W48">IF(W$1=No,"",IF(ISBLANK($A48)=TRUE,"",
IF(SUMPRODUCT(--('Section 11'!$C$4:$C$336=$A48))=0,Incomplete,Complete)))</f>
        <v/>
      </c>
      <c r="X48" s="10" t="str">
        <f t="shared" si="23"/>
        <v/>
      </c>
      <c r="Y48" s="10" t="str">
        <f t="shared" si="24"/>
        <v/>
      </c>
      <c r="Z48" s="10" t="str">
        <f t="shared" si="25"/>
        <v/>
      </c>
      <c r="AA48" s="10" t="str">
        <f t="shared" si="26"/>
        <v/>
      </c>
      <c r="AB48" s="10" t="str">
        <f t="shared" si="27"/>
        <v/>
      </c>
      <c r="AC48" s="10" t="str">
        <f t="shared" si="28"/>
        <v/>
      </c>
      <c r="AD48" s="10" t="str">
        <f t="shared" si="29"/>
        <v/>
      </c>
      <c r="AE48" s="10" t="str">
        <f t="shared" si="30"/>
        <v/>
      </c>
      <c r="AF48" s="10" t="str">
        <f t="shared" si="31"/>
        <v/>
      </c>
      <c r="AG48" s="10" t="str">
        <f t="shared" si="32"/>
        <v/>
      </c>
      <c r="AH48" s="10" t="str">
        <f t="shared" si="33"/>
        <v/>
      </c>
      <c r="AI48" s="10" t="str">
        <f t="shared" si="34"/>
        <v/>
      </c>
      <c r="AJ48" s="10"/>
      <c r="AK48" s="10" t="b">
        <f t="shared" si="35"/>
        <v>1</v>
      </c>
      <c r="AL48" s="10" t="b">
        <f t="shared" si="17"/>
        <v>1</v>
      </c>
      <c r="AM48" s="10" t="b">
        <f t="shared" si="36"/>
        <v>0</v>
      </c>
      <c r="AN48" s="10" t="b">
        <f t="shared" si="18"/>
        <v>0</v>
      </c>
    </row>
    <row r="49" spans="1:40" x14ac:dyDescent="0.35">
      <c r="A49" s="28"/>
      <c r="B49" s="28"/>
      <c r="C49" s="28"/>
      <c r="D49" s="28"/>
      <c r="E49" s="28" t="s">
        <v>4</v>
      </c>
      <c r="F49" s="28"/>
      <c r="G49" s="28"/>
      <c r="H49" s="28" t="s">
        <v>4</v>
      </c>
      <c r="I49" s="28"/>
      <c r="J49" s="28"/>
      <c r="K49" s="28"/>
      <c r="L49" s="28" t="s">
        <v>4</v>
      </c>
      <c r="M49" s="28"/>
      <c r="N49" s="28" t="s">
        <v>4</v>
      </c>
      <c r="O49" s="10" t="str">
        <f>IF(AND('Section 8'!$L$4=No,OR($AK49=FALSE,$AL49=FALSE)),Tab_NotReq,
IF(AND($AK49=TRUE,$AL49=TRUE,$Q49="",$R49=""),"",
IF(COUNTIF($Q49:$AI49,Incomplete)&gt;=1,Incomplete_or_multiple_errors&amp;": "&amp;INDEX($Q$2:$AI$4,1,MATCH(Incomplete,$Q49:$AI49,0)),Complete)))</f>
        <v/>
      </c>
      <c r="Q49" s="10" t="str">
        <f t="shared" si="19"/>
        <v/>
      </c>
      <c r="R49" s="10" t="str" cm="1">
        <f t="array" ref="R49">IF($R$1=No,"",
IF(OR(AK49=FALSE,AL49=FALSE),"",
IF(AND(SUMPRODUCT(--(AM49:AM$100=TRUE))=0,SUMPRODUCT(--(AN49:AN$100=TRUE))=0),"",Incomplete)))</f>
        <v/>
      </c>
      <c r="S49" s="10" t="str">
        <f t="shared" si="20"/>
        <v/>
      </c>
      <c r="T49" s="10" t="str">
        <f t="shared" si="21"/>
        <v/>
      </c>
      <c r="U49" s="10" t="str">
        <f t="shared" si="22"/>
        <v/>
      </c>
      <c r="V49" s="10"/>
      <c r="W49" s="10" t="str" cm="1">
        <f t="array" ref="W49">IF(W$1=No,"",IF(ISBLANK($A49)=TRUE,"",
IF(SUMPRODUCT(--('Section 11'!$C$4:$C$336=$A49))=0,Incomplete,Complete)))</f>
        <v/>
      </c>
      <c r="X49" s="10" t="str">
        <f t="shared" si="23"/>
        <v/>
      </c>
      <c r="Y49" s="10" t="str">
        <f t="shared" si="24"/>
        <v/>
      </c>
      <c r="Z49" s="10" t="str">
        <f t="shared" si="25"/>
        <v/>
      </c>
      <c r="AA49" s="10" t="str">
        <f t="shared" si="26"/>
        <v/>
      </c>
      <c r="AB49" s="10" t="str">
        <f t="shared" si="27"/>
        <v/>
      </c>
      <c r="AC49" s="10" t="str">
        <f t="shared" si="28"/>
        <v/>
      </c>
      <c r="AD49" s="10" t="str">
        <f t="shared" si="29"/>
        <v/>
      </c>
      <c r="AE49" s="10" t="str">
        <f t="shared" si="30"/>
        <v/>
      </c>
      <c r="AF49" s="10" t="str">
        <f t="shared" si="31"/>
        <v/>
      </c>
      <c r="AG49" s="10" t="str">
        <f t="shared" si="32"/>
        <v/>
      </c>
      <c r="AH49" s="10" t="str">
        <f t="shared" si="33"/>
        <v/>
      </c>
      <c r="AI49" s="10" t="str">
        <f t="shared" si="34"/>
        <v/>
      </c>
      <c r="AJ49" s="10"/>
      <c r="AK49" s="10" t="b">
        <f t="shared" si="35"/>
        <v>1</v>
      </c>
      <c r="AL49" s="10" t="b">
        <f t="shared" si="17"/>
        <v>1</v>
      </c>
      <c r="AM49" s="10" t="b">
        <f t="shared" si="36"/>
        <v>0</v>
      </c>
      <c r="AN49" s="10" t="b">
        <f t="shared" si="18"/>
        <v>0</v>
      </c>
    </row>
    <row r="50" spans="1:40" x14ac:dyDescent="0.35">
      <c r="A50" s="28"/>
      <c r="B50" s="28"/>
      <c r="C50" s="28"/>
      <c r="D50" s="28"/>
      <c r="E50" s="28" t="s">
        <v>4</v>
      </c>
      <c r="F50" s="28"/>
      <c r="G50" s="28"/>
      <c r="H50" s="28" t="s">
        <v>4</v>
      </c>
      <c r="I50" s="28"/>
      <c r="J50" s="28"/>
      <c r="K50" s="28"/>
      <c r="L50" s="28" t="s">
        <v>4</v>
      </c>
      <c r="M50" s="28"/>
      <c r="N50" s="28" t="s">
        <v>4</v>
      </c>
      <c r="O50" s="10" t="str">
        <f>IF(AND('Section 8'!$L$4=No,OR($AK50=FALSE,$AL50=FALSE)),Tab_NotReq,
IF(AND($AK50=TRUE,$AL50=TRUE,$Q50="",$R50=""),"",
IF(COUNTIF($Q50:$AI50,Incomplete)&gt;=1,Incomplete_or_multiple_errors&amp;": "&amp;INDEX($Q$2:$AI$4,1,MATCH(Incomplete,$Q50:$AI50,0)),Complete)))</f>
        <v/>
      </c>
      <c r="Q50" s="10" t="str">
        <f t="shared" si="19"/>
        <v/>
      </c>
      <c r="R50" s="10" t="str" cm="1">
        <f t="array" ref="R50">IF($R$1=No,"",
IF(OR(AK50=FALSE,AL50=FALSE),"",
IF(AND(SUMPRODUCT(--(AM50:AM$100=TRUE))=0,SUMPRODUCT(--(AN50:AN$100=TRUE))=0),"",Incomplete)))</f>
        <v/>
      </c>
      <c r="S50" s="10" t="str">
        <f t="shared" si="20"/>
        <v/>
      </c>
      <c r="T50" s="10" t="str">
        <f t="shared" si="21"/>
        <v/>
      </c>
      <c r="U50" s="10" t="str">
        <f t="shared" si="22"/>
        <v/>
      </c>
      <c r="V50" s="10"/>
      <c r="W50" s="10" t="str" cm="1">
        <f t="array" ref="W50">IF(W$1=No,"",IF(ISBLANK($A50)=TRUE,"",
IF(SUMPRODUCT(--('Section 11'!$C$4:$C$336=$A50))=0,Incomplete,Complete)))</f>
        <v/>
      </c>
      <c r="X50" s="10" t="str">
        <f t="shared" si="23"/>
        <v/>
      </c>
      <c r="Y50" s="10" t="str">
        <f t="shared" si="24"/>
        <v/>
      </c>
      <c r="Z50" s="10" t="str">
        <f t="shared" si="25"/>
        <v/>
      </c>
      <c r="AA50" s="10" t="str">
        <f t="shared" si="26"/>
        <v/>
      </c>
      <c r="AB50" s="10" t="str">
        <f t="shared" si="27"/>
        <v/>
      </c>
      <c r="AC50" s="10" t="str">
        <f t="shared" si="28"/>
        <v/>
      </c>
      <c r="AD50" s="10" t="str">
        <f t="shared" si="29"/>
        <v/>
      </c>
      <c r="AE50" s="10" t="str">
        <f t="shared" si="30"/>
        <v/>
      </c>
      <c r="AF50" s="10" t="str">
        <f t="shared" si="31"/>
        <v/>
      </c>
      <c r="AG50" s="10" t="str">
        <f t="shared" si="32"/>
        <v/>
      </c>
      <c r="AH50" s="10" t="str">
        <f t="shared" si="33"/>
        <v/>
      </c>
      <c r="AI50" s="10" t="str">
        <f t="shared" si="34"/>
        <v/>
      </c>
      <c r="AJ50" s="10"/>
      <c r="AK50" s="10" t="b">
        <f t="shared" si="35"/>
        <v>1</v>
      </c>
      <c r="AL50" s="10" t="b">
        <f t="shared" si="17"/>
        <v>1</v>
      </c>
      <c r="AM50" s="10" t="b">
        <f t="shared" si="36"/>
        <v>0</v>
      </c>
      <c r="AN50" s="10" t="b">
        <f t="shared" si="18"/>
        <v>0</v>
      </c>
    </row>
    <row r="51" spans="1:40" x14ac:dyDescent="0.35">
      <c r="A51" s="28"/>
      <c r="B51" s="28"/>
      <c r="C51" s="28"/>
      <c r="D51" s="28"/>
      <c r="E51" s="28" t="s">
        <v>4</v>
      </c>
      <c r="F51" s="28"/>
      <c r="G51" s="28"/>
      <c r="H51" s="28" t="s">
        <v>4</v>
      </c>
      <c r="I51" s="28"/>
      <c r="J51" s="28"/>
      <c r="K51" s="28"/>
      <c r="L51" s="28" t="s">
        <v>4</v>
      </c>
      <c r="M51" s="28"/>
      <c r="N51" s="28" t="s">
        <v>4</v>
      </c>
      <c r="O51" s="10" t="str">
        <f>IF(AND('Section 8'!$L$4=No,OR($AK51=FALSE,$AL51=FALSE)),Tab_NotReq,
IF(AND($AK51=TRUE,$AL51=TRUE,$Q51="",$R51=""),"",
IF(COUNTIF($Q51:$AI51,Incomplete)&gt;=1,Incomplete_or_multiple_errors&amp;": "&amp;INDEX($Q$2:$AI$4,1,MATCH(Incomplete,$Q51:$AI51,0)),Complete)))</f>
        <v/>
      </c>
      <c r="Q51" s="10" t="str">
        <f t="shared" si="19"/>
        <v/>
      </c>
      <c r="R51" s="10" t="str" cm="1">
        <f t="array" ref="R51">IF($R$1=No,"",
IF(OR(AK51=FALSE,AL51=FALSE),"",
IF(AND(SUMPRODUCT(--(AM51:AM$100=TRUE))=0,SUMPRODUCT(--(AN51:AN$100=TRUE))=0),"",Incomplete)))</f>
        <v/>
      </c>
      <c r="S51" s="10" t="str">
        <f t="shared" si="20"/>
        <v/>
      </c>
      <c r="T51" s="10" t="str">
        <f t="shared" si="21"/>
        <v/>
      </c>
      <c r="U51" s="10" t="str">
        <f t="shared" si="22"/>
        <v/>
      </c>
      <c r="V51" s="10"/>
      <c r="W51" s="10" t="str" cm="1">
        <f t="array" ref="W51">IF(W$1=No,"",IF(ISBLANK($A51)=TRUE,"",
IF(SUMPRODUCT(--('Section 11'!$C$4:$C$336=$A51))=0,Incomplete,Complete)))</f>
        <v/>
      </c>
      <c r="X51" s="10" t="str">
        <f t="shared" si="23"/>
        <v/>
      </c>
      <c r="Y51" s="10" t="str">
        <f t="shared" si="24"/>
        <v/>
      </c>
      <c r="Z51" s="10" t="str">
        <f t="shared" si="25"/>
        <v/>
      </c>
      <c r="AA51" s="10" t="str">
        <f t="shared" si="26"/>
        <v/>
      </c>
      <c r="AB51" s="10" t="str">
        <f t="shared" si="27"/>
        <v/>
      </c>
      <c r="AC51" s="10" t="str">
        <f t="shared" si="28"/>
        <v/>
      </c>
      <c r="AD51" s="10" t="str">
        <f t="shared" si="29"/>
        <v/>
      </c>
      <c r="AE51" s="10" t="str">
        <f t="shared" si="30"/>
        <v/>
      </c>
      <c r="AF51" s="10" t="str">
        <f t="shared" si="31"/>
        <v/>
      </c>
      <c r="AG51" s="10" t="str">
        <f t="shared" si="32"/>
        <v/>
      </c>
      <c r="AH51" s="10" t="str">
        <f t="shared" si="33"/>
        <v/>
      </c>
      <c r="AI51" s="10" t="str">
        <f t="shared" si="34"/>
        <v/>
      </c>
      <c r="AJ51" s="10"/>
      <c r="AK51" s="10" t="b">
        <f t="shared" si="35"/>
        <v>1</v>
      </c>
      <c r="AL51" s="10" t="b">
        <f t="shared" si="17"/>
        <v>1</v>
      </c>
      <c r="AM51" s="10" t="b">
        <f t="shared" si="36"/>
        <v>0</v>
      </c>
      <c r="AN51" s="10" t="b">
        <f t="shared" si="18"/>
        <v>0</v>
      </c>
    </row>
    <row r="52" spans="1:40" x14ac:dyDescent="0.35">
      <c r="A52" s="28"/>
      <c r="B52" s="28"/>
      <c r="C52" s="28"/>
      <c r="D52" s="28"/>
      <c r="E52" s="28" t="s">
        <v>4</v>
      </c>
      <c r="F52" s="28"/>
      <c r="G52" s="28"/>
      <c r="H52" s="28" t="s">
        <v>4</v>
      </c>
      <c r="I52" s="28"/>
      <c r="J52" s="28"/>
      <c r="K52" s="28"/>
      <c r="L52" s="28" t="s">
        <v>4</v>
      </c>
      <c r="M52" s="28"/>
      <c r="N52" s="28" t="s">
        <v>4</v>
      </c>
      <c r="O52" s="10" t="str">
        <f>IF(AND('Section 8'!$L$4=No,OR($AK52=FALSE,$AL52=FALSE)),Tab_NotReq,
IF(AND($AK52=TRUE,$AL52=TRUE,$Q52="",$R52=""),"",
IF(COUNTIF($Q52:$AI52,Incomplete)&gt;=1,Incomplete_or_multiple_errors&amp;": "&amp;INDEX($Q$2:$AI$4,1,MATCH(Incomplete,$Q52:$AI52,0)),Complete)))</f>
        <v/>
      </c>
      <c r="Q52" s="10" t="str">
        <f t="shared" si="19"/>
        <v/>
      </c>
      <c r="R52" s="10" t="str" cm="1">
        <f t="array" ref="R52">IF($R$1=No,"",
IF(OR(AK52=FALSE,AL52=FALSE),"",
IF(AND(SUMPRODUCT(--(AM52:AM$100=TRUE))=0,SUMPRODUCT(--(AN52:AN$100=TRUE))=0),"",Incomplete)))</f>
        <v/>
      </c>
      <c r="S52" s="10" t="str">
        <f t="shared" si="20"/>
        <v/>
      </c>
      <c r="T52" s="10" t="str">
        <f t="shared" si="21"/>
        <v/>
      </c>
      <c r="U52" s="10" t="str">
        <f t="shared" si="22"/>
        <v/>
      </c>
      <c r="V52" s="10"/>
      <c r="W52" s="10" t="str" cm="1">
        <f t="array" ref="W52">IF(W$1=No,"",IF(ISBLANK($A52)=TRUE,"",
IF(SUMPRODUCT(--('Section 11'!$C$4:$C$336=$A52))=0,Incomplete,Complete)))</f>
        <v/>
      </c>
      <c r="X52" s="10" t="str">
        <f t="shared" si="23"/>
        <v/>
      </c>
      <c r="Y52" s="10" t="str">
        <f t="shared" si="24"/>
        <v/>
      </c>
      <c r="Z52" s="10" t="str">
        <f t="shared" si="25"/>
        <v/>
      </c>
      <c r="AA52" s="10" t="str">
        <f t="shared" si="26"/>
        <v/>
      </c>
      <c r="AB52" s="10" t="str">
        <f t="shared" si="27"/>
        <v/>
      </c>
      <c r="AC52" s="10" t="str">
        <f t="shared" si="28"/>
        <v/>
      </c>
      <c r="AD52" s="10" t="str">
        <f t="shared" si="29"/>
        <v/>
      </c>
      <c r="AE52" s="10" t="str">
        <f t="shared" si="30"/>
        <v/>
      </c>
      <c r="AF52" s="10" t="str">
        <f t="shared" si="31"/>
        <v/>
      </c>
      <c r="AG52" s="10" t="str">
        <f t="shared" si="32"/>
        <v/>
      </c>
      <c r="AH52" s="10" t="str">
        <f t="shared" si="33"/>
        <v/>
      </c>
      <c r="AI52" s="10" t="str">
        <f t="shared" si="34"/>
        <v/>
      </c>
      <c r="AJ52" s="10"/>
      <c r="AK52" s="10" t="b">
        <f t="shared" si="35"/>
        <v>1</v>
      </c>
      <c r="AL52" s="10" t="b">
        <f t="shared" si="17"/>
        <v>1</v>
      </c>
      <c r="AM52" s="10" t="b">
        <f t="shared" si="36"/>
        <v>0</v>
      </c>
      <c r="AN52" s="10" t="b">
        <f t="shared" si="18"/>
        <v>0</v>
      </c>
    </row>
    <row r="53" spans="1:40" x14ac:dyDescent="0.35">
      <c r="A53" s="28"/>
      <c r="B53" s="28"/>
      <c r="C53" s="28"/>
      <c r="D53" s="28"/>
      <c r="E53" s="28" t="s">
        <v>4</v>
      </c>
      <c r="F53" s="28"/>
      <c r="G53" s="28"/>
      <c r="H53" s="28" t="s">
        <v>4</v>
      </c>
      <c r="I53" s="28"/>
      <c r="J53" s="28"/>
      <c r="K53" s="28"/>
      <c r="L53" s="28" t="s">
        <v>4</v>
      </c>
      <c r="M53" s="28"/>
      <c r="N53" s="28" t="s">
        <v>4</v>
      </c>
      <c r="O53" s="10" t="str">
        <f>IF(AND('Section 8'!$L$4=No,OR($AK53=FALSE,$AL53=FALSE)),Tab_NotReq,
IF(AND($AK53=TRUE,$AL53=TRUE,$Q53="",$R53=""),"",
IF(COUNTIF($Q53:$AI53,Incomplete)&gt;=1,Incomplete_or_multiple_errors&amp;": "&amp;INDEX($Q$2:$AI$4,1,MATCH(Incomplete,$Q53:$AI53,0)),Complete)))</f>
        <v/>
      </c>
      <c r="Q53" s="10" t="str">
        <f t="shared" si="19"/>
        <v/>
      </c>
      <c r="R53" s="10" t="str" cm="1">
        <f t="array" ref="R53">IF($R$1=No,"",
IF(OR(AK53=FALSE,AL53=FALSE),"",
IF(AND(SUMPRODUCT(--(AM53:AM$100=TRUE))=0,SUMPRODUCT(--(AN53:AN$100=TRUE))=0),"",Incomplete)))</f>
        <v/>
      </c>
      <c r="S53" s="10" t="str">
        <f t="shared" si="20"/>
        <v/>
      </c>
      <c r="T53" s="10" t="str">
        <f t="shared" si="21"/>
        <v/>
      </c>
      <c r="U53" s="10" t="str">
        <f t="shared" si="22"/>
        <v/>
      </c>
      <c r="V53" s="10"/>
      <c r="W53" s="10" t="str" cm="1">
        <f t="array" ref="W53">IF(W$1=No,"",IF(ISBLANK($A53)=TRUE,"",
IF(SUMPRODUCT(--('Section 11'!$C$4:$C$336=$A53))=0,Incomplete,Complete)))</f>
        <v/>
      </c>
      <c r="X53" s="10" t="str">
        <f t="shared" si="23"/>
        <v/>
      </c>
      <c r="Y53" s="10" t="str">
        <f t="shared" si="24"/>
        <v/>
      </c>
      <c r="Z53" s="10" t="str">
        <f t="shared" si="25"/>
        <v/>
      </c>
      <c r="AA53" s="10" t="str">
        <f t="shared" si="26"/>
        <v/>
      </c>
      <c r="AB53" s="10" t="str">
        <f t="shared" si="27"/>
        <v/>
      </c>
      <c r="AC53" s="10" t="str">
        <f t="shared" si="28"/>
        <v/>
      </c>
      <c r="AD53" s="10" t="str">
        <f t="shared" si="29"/>
        <v/>
      </c>
      <c r="AE53" s="10" t="str">
        <f t="shared" si="30"/>
        <v/>
      </c>
      <c r="AF53" s="10" t="str">
        <f t="shared" si="31"/>
        <v/>
      </c>
      <c r="AG53" s="10" t="str">
        <f t="shared" si="32"/>
        <v/>
      </c>
      <c r="AH53" s="10" t="str">
        <f t="shared" si="33"/>
        <v/>
      </c>
      <c r="AI53" s="10" t="str">
        <f t="shared" si="34"/>
        <v/>
      </c>
      <c r="AJ53" s="10"/>
      <c r="AK53" s="10" t="b">
        <f t="shared" si="35"/>
        <v>1</v>
      </c>
      <c r="AL53" s="10" t="b">
        <f t="shared" si="17"/>
        <v>1</v>
      </c>
      <c r="AM53" s="10" t="b">
        <f t="shared" si="36"/>
        <v>0</v>
      </c>
      <c r="AN53" s="10" t="b">
        <f t="shared" si="18"/>
        <v>0</v>
      </c>
    </row>
    <row r="54" spans="1:40" x14ac:dyDescent="0.35">
      <c r="A54" s="28"/>
      <c r="B54" s="28"/>
      <c r="C54" s="28"/>
      <c r="D54" s="28"/>
      <c r="E54" s="28" t="s">
        <v>4</v>
      </c>
      <c r="F54" s="28"/>
      <c r="G54" s="28"/>
      <c r="H54" s="28" t="s">
        <v>4</v>
      </c>
      <c r="I54" s="28"/>
      <c r="J54" s="28"/>
      <c r="K54" s="28"/>
      <c r="L54" s="28" t="s">
        <v>4</v>
      </c>
      <c r="M54" s="28"/>
      <c r="N54" s="28" t="s">
        <v>4</v>
      </c>
      <c r="O54" s="10" t="str">
        <f>IF(AND('Section 8'!$L$4=No,OR($AK54=FALSE,$AL54=FALSE)),Tab_NotReq,
IF(AND($AK54=TRUE,$AL54=TRUE,$Q54="",$R54=""),"",
IF(COUNTIF($Q54:$AI54,Incomplete)&gt;=1,Incomplete_or_multiple_errors&amp;": "&amp;INDEX($Q$2:$AI$4,1,MATCH(Incomplete,$Q54:$AI54,0)),Complete)))</f>
        <v/>
      </c>
      <c r="Q54" s="10" t="str">
        <f t="shared" si="19"/>
        <v/>
      </c>
      <c r="R54" s="10" t="str" cm="1">
        <f t="array" ref="R54">IF($R$1=No,"",
IF(OR(AK54=FALSE,AL54=FALSE),"",
IF(AND(SUMPRODUCT(--(AM54:AM$100=TRUE))=0,SUMPRODUCT(--(AN54:AN$100=TRUE))=0),"",Incomplete)))</f>
        <v/>
      </c>
      <c r="S54" s="10" t="str">
        <f t="shared" si="20"/>
        <v/>
      </c>
      <c r="T54" s="10" t="str">
        <f t="shared" si="21"/>
        <v/>
      </c>
      <c r="U54" s="10" t="str">
        <f t="shared" si="22"/>
        <v/>
      </c>
      <c r="V54" s="10"/>
      <c r="W54" s="10" t="str" cm="1">
        <f t="array" ref="W54">IF(W$1=No,"",IF(ISBLANK($A54)=TRUE,"",
IF(SUMPRODUCT(--('Section 11'!$C$4:$C$336=$A54))=0,Incomplete,Complete)))</f>
        <v/>
      </c>
      <c r="X54" s="10" t="str">
        <f t="shared" si="23"/>
        <v/>
      </c>
      <c r="Y54" s="10" t="str">
        <f t="shared" si="24"/>
        <v/>
      </c>
      <c r="Z54" s="10" t="str">
        <f t="shared" si="25"/>
        <v/>
      </c>
      <c r="AA54" s="10" t="str">
        <f t="shared" si="26"/>
        <v/>
      </c>
      <c r="AB54" s="10" t="str">
        <f t="shared" si="27"/>
        <v/>
      </c>
      <c r="AC54" s="10" t="str">
        <f t="shared" si="28"/>
        <v/>
      </c>
      <c r="AD54" s="10" t="str">
        <f t="shared" si="29"/>
        <v/>
      </c>
      <c r="AE54" s="10" t="str">
        <f t="shared" si="30"/>
        <v/>
      </c>
      <c r="AF54" s="10" t="str">
        <f t="shared" si="31"/>
        <v/>
      </c>
      <c r="AG54" s="10" t="str">
        <f t="shared" si="32"/>
        <v/>
      </c>
      <c r="AH54" s="10" t="str">
        <f t="shared" si="33"/>
        <v/>
      </c>
      <c r="AI54" s="10" t="str">
        <f t="shared" si="34"/>
        <v/>
      </c>
      <c r="AJ54" s="10"/>
      <c r="AK54" s="10" t="b">
        <f t="shared" si="35"/>
        <v>1</v>
      </c>
      <c r="AL54" s="10" t="b">
        <f t="shared" si="17"/>
        <v>1</v>
      </c>
      <c r="AM54" s="10" t="b">
        <f t="shared" si="36"/>
        <v>0</v>
      </c>
      <c r="AN54" s="10" t="b">
        <f t="shared" si="18"/>
        <v>0</v>
      </c>
    </row>
    <row r="55" spans="1:40" x14ac:dyDescent="0.35">
      <c r="A55" s="28"/>
      <c r="B55" s="28"/>
      <c r="C55" s="28"/>
      <c r="D55" s="28"/>
      <c r="E55" s="28" t="s">
        <v>4</v>
      </c>
      <c r="F55" s="28"/>
      <c r="G55" s="28"/>
      <c r="H55" s="28" t="s">
        <v>4</v>
      </c>
      <c r="I55" s="28"/>
      <c r="J55" s="28"/>
      <c r="K55" s="28"/>
      <c r="L55" s="28" t="s">
        <v>4</v>
      </c>
      <c r="M55" s="28"/>
      <c r="N55" s="28" t="s">
        <v>4</v>
      </c>
      <c r="O55" s="10" t="str">
        <f>IF(AND('Section 8'!$L$4=No,OR($AK55=FALSE,$AL55=FALSE)),Tab_NotReq,
IF(AND($AK55=TRUE,$AL55=TRUE,$Q55="",$R55=""),"",
IF(COUNTIF($Q55:$AI55,Incomplete)&gt;=1,Incomplete_or_multiple_errors&amp;": "&amp;INDEX($Q$2:$AI$4,1,MATCH(Incomplete,$Q55:$AI55,0)),Complete)))</f>
        <v/>
      </c>
      <c r="Q55" s="10" t="str">
        <f t="shared" si="19"/>
        <v/>
      </c>
      <c r="R55" s="10" t="str" cm="1">
        <f t="array" ref="R55">IF($R$1=No,"",
IF(OR(AK55=FALSE,AL55=FALSE),"",
IF(AND(SUMPRODUCT(--(AM55:AM$100=TRUE))=0,SUMPRODUCT(--(AN55:AN$100=TRUE))=0),"",Incomplete)))</f>
        <v/>
      </c>
      <c r="S55" s="10" t="str">
        <f t="shared" si="20"/>
        <v/>
      </c>
      <c r="T55" s="10" t="str">
        <f t="shared" si="21"/>
        <v/>
      </c>
      <c r="U55" s="10" t="str">
        <f t="shared" si="22"/>
        <v/>
      </c>
      <c r="V55" s="10"/>
      <c r="W55" s="10" t="str" cm="1">
        <f t="array" ref="W55">IF(W$1=No,"",IF(ISBLANK($A55)=TRUE,"",
IF(SUMPRODUCT(--('Section 11'!$C$4:$C$336=$A55))=0,Incomplete,Complete)))</f>
        <v/>
      </c>
      <c r="X55" s="10" t="str">
        <f t="shared" si="23"/>
        <v/>
      </c>
      <c r="Y55" s="10" t="str">
        <f t="shared" si="24"/>
        <v/>
      </c>
      <c r="Z55" s="10" t="str">
        <f t="shared" si="25"/>
        <v/>
      </c>
      <c r="AA55" s="10" t="str">
        <f t="shared" si="26"/>
        <v/>
      </c>
      <c r="AB55" s="10" t="str">
        <f t="shared" si="27"/>
        <v/>
      </c>
      <c r="AC55" s="10" t="str">
        <f t="shared" si="28"/>
        <v/>
      </c>
      <c r="AD55" s="10" t="str">
        <f t="shared" si="29"/>
        <v/>
      </c>
      <c r="AE55" s="10" t="str">
        <f t="shared" si="30"/>
        <v/>
      </c>
      <c r="AF55" s="10" t="str">
        <f t="shared" si="31"/>
        <v/>
      </c>
      <c r="AG55" s="10" t="str">
        <f t="shared" si="32"/>
        <v/>
      </c>
      <c r="AH55" s="10" t="str">
        <f t="shared" si="33"/>
        <v/>
      </c>
      <c r="AI55" s="10" t="str">
        <f t="shared" si="34"/>
        <v/>
      </c>
      <c r="AJ55" s="10"/>
      <c r="AK55" s="10" t="b">
        <f t="shared" si="35"/>
        <v>1</v>
      </c>
      <c r="AL55" s="10" t="b">
        <f t="shared" si="17"/>
        <v>1</v>
      </c>
      <c r="AM55" s="10" t="b">
        <f t="shared" si="36"/>
        <v>0</v>
      </c>
      <c r="AN55" s="10" t="b">
        <f t="shared" si="18"/>
        <v>0</v>
      </c>
    </row>
    <row r="56" spans="1:40" x14ac:dyDescent="0.35">
      <c r="A56" s="28"/>
      <c r="B56" s="28"/>
      <c r="C56" s="28"/>
      <c r="D56" s="28"/>
      <c r="E56" s="28" t="s">
        <v>4</v>
      </c>
      <c r="F56" s="28"/>
      <c r="G56" s="28"/>
      <c r="H56" s="28" t="s">
        <v>4</v>
      </c>
      <c r="I56" s="28"/>
      <c r="J56" s="28"/>
      <c r="K56" s="28"/>
      <c r="L56" s="28" t="s">
        <v>4</v>
      </c>
      <c r="M56" s="28"/>
      <c r="N56" s="28" t="s">
        <v>4</v>
      </c>
      <c r="O56" s="10" t="str">
        <f>IF(AND('Section 8'!$L$4=No,OR($AK56=FALSE,$AL56=FALSE)),Tab_NotReq,
IF(AND($AK56=TRUE,$AL56=TRUE,$Q56="",$R56=""),"",
IF(COUNTIF($Q56:$AI56,Incomplete)&gt;=1,Incomplete_or_multiple_errors&amp;": "&amp;INDEX($Q$2:$AI$4,1,MATCH(Incomplete,$Q56:$AI56,0)),Complete)))</f>
        <v/>
      </c>
      <c r="Q56" s="10" t="str">
        <f t="shared" si="19"/>
        <v/>
      </c>
      <c r="R56" s="10" t="str" cm="1">
        <f t="array" ref="R56">IF($R$1=No,"",
IF(OR(AK56=FALSE,AL56=FALSE),"",
IF(AND(SUMPRODUCT(--(AM56:AM$100=TRUE))=0,SUMPRODUCT(--(AN56:AN$100=TRUE))=0),"",Incomplete)))</f>
        <v/>
      </c>
      <c r="S56" s="10" t="str">
        <f t="shared" si="20"/>
        <v/>
      </c>
      <c r="T56" s="10" t="str">
        <f t="shared" si="21"/>
        <v/>
      </c>
      <c r="U56" s="10" t="str">
        <f t="shared" si="22"/>
        <v/>
      </c>
      <c r="V56" s="10"/>
      <c r="W56" s="10" t="str" cm="1">
        <f t="array" ref="W56">IF(W$1=No,"",IF(ISBLANK($A56)=TRUE,"",
IF(SUMPRODUCT(--('Section 11'!$C$4:$C$336=$A56))=0,Incomplete,Complete)))</f>
        <v/>
      </c>
      <c r="X56" s="10" t="str">
        <f t="shared" si="23"/>
        <v/>
      </c>
      <c r="Y56" s="10" t="str">
        <f t="shared" si="24"/>
        <v/>
      </c>
      <c r="Z56" s="10" t="str">
        <f t="shared" si="25"/>
        <v/>
      </c>
      <c r="AA56" s="10" t="str">
        <f t="shared" si="26"/>
        <v/>
      </c>
      <c r="AB56" s="10" t="str">
        <f t="shared" si="27"/>
        <v/>
      </c>
      <c r="AC56" s="10" t="str">
        <f t="shared" si="28"/>
        <v/>
      </c>
      <c r="AD56" s="10" t="str">
        <f t="shared" si="29"/>
        <v/>
      </c>
      <c r="AE56" s="10" t="str">
        <f t="shared" si="30"/>
        <v/>
      </c>
      <c r="AF56" s="10" t="str">
        <f t="shared" si="31"/>
        <v/>
      </c>
      <c r="AG56" s="10" t="str">
        <f t="shared" si="32"/>
        <v/>
      </c>
      <c r="AH56" s="10" t="str">
        <f t="shared" si="33"/>
        <v/>
      </c>
      <c r="AI56" s="10" t="str">
        <f t="shared" si="34"/>
        <v/>
      </c>
      <c r="AJ56" s="10"/>
      <c r="AK56" s="10" t="b">
        <f t="shared" si="35"/>
        <v>1</v>
      </c>
      <c r="AL56" s="10" t="b">
        <f t="shared" si="17"/>
        <v>1</v>
      </c>
      <c r="AM56" s="10" t="b">
        <f t="shared" si="36"/>
        <v>0</v>
      </c>
      <c r="AN56" s="10" t="b">
        <f t="shared" si="18"/>
        <v>0</v>
      </c>
    </row>
    <row r="57" spans="1:40" x14ac:dyDescent="0.35">
      <c r="A57" s="28"/>
      <c r="B57" s="28"/>
      <c r="C57" s="28"/>
      <c r="D57" s="28"/>
      <c r="E57" s="28" t="s">
        <v>4</v>
      </c>
      <c r="F57" s="28"/>
      <c r="G57" s="28"/>
      <c r="H57" s="28" t="s">
        <v>4</v>
      </c>
      <c r="I57" s="28"/>
      <c r="J57" s="28"/>
      <c r="K57" s="28"/>
      <c r="L57" s="28" t="s">
        <v>4</v>
      </c>
      <c r="M57" s="28"/>
      <c r="N57" s="28" t="s">
        <v>4</v>
      </c>
      <c r="O57" s="10" t="str">
        <f>IF(AND('Section 8'!$L$4=No,OR($AK57=FALSE,$AL57=FALSE)),Tab_NotReq,
IF(AND($AK57=TRUE,$AL57=TRUE,$Q57="",$R57=""),"",
IF(COUNTIF($Q57:$AI57,Incomplete)&gt;=1,Incomplete_or_multiple_errors&amp;": "&amp;INDEX($Q$2:$AI$4,1,MATCH(Incomplete,$Q57:$AI57,0)),Complete)))</f>
        <v/>
      </c>
      <c r="Q57" s="10" t="str">
        <f t="shared" si="19"/>
        <v/>
      </c>
      <c r="R57" s="10" t="str" cm="1">
        <f t="array" ref="R57">IF($R$1=No,"",
IF(OR(AK57=FALSE,AL57=FALSE),"",
IF(AND(SUMPRODUCT(--(AM57:AM$100=TRUE))=0,SUMPRODUCT(--(AN57:AN$100=TRUE))=0),"",Incomplete)))</f>
        <v/>
      </c>
      <c r="S57" s="10" t="str">
        <f t="shared" si="20"/>
        <v/>
      </c>
      <c r="T57" s="10" t="str">
        <f t="shared" si="21"/>
        <v/>
      </c>
      <c r="U57" s="10" t="str">
        <f t="shared" si="22"/>
        <v/>
      </c>
      <c r="V57" s="10"/>
      <c r="W57" s="10" t="str" cm="1">
        <f t="array" ref="W57">IF(W$1=No,"",IF(ISBLANK($A57)=TRUE,"",
IF(SUMPRODUCT(--('Section 11'!$C$4:$C$336=$A57))=0,Incomplete,Complete)))</f>
        <v/>
      </c>
      <c r="X57" s="10" t="str">
        <f t="shared" si="23"/>
        <v/>
      </c>
      <c r="Y57" s="10" t="str">
        <f t="shared" si="24"/>
        <v/>
      </c>
      <c r="Z57" s="10" t="str">
        <f t="shared" si="25"/>
        <v/>
      </c>
      <c r="AA57" s="10" t="str">
        <f t="shared" si="26"/>
        <v/>
      </c>
      <c r="AB57" s="10" t="str">
        <f t="shared" si="27"/>
        <v/>
      </c>
      <c r="AC57" s="10" t="str">
        <f t="shared" si="28"/>
        <v/>
      </c>
      <c r="AD57" s="10" t="str">
        <f t="shared" si="29"/>
        <v/>
      </c>
      <c r="AE57" s="10" t="str">
        <f t="shared" si="30"/>
        <v/>
      </c>
      <c r="AF57" s="10" t="str">
        <f t="shared" si="31"/>
        <v/>
      </c>
      <c r="AG57" s="10" t="str">
        <f t="shared" si="32"/>
        <v/>
      </c>
      <c r="AH57" s="10" t="str">
        <f t="shared" si="33"/>
        <v/>
      </c>
      <c r="AI57" s="10" t="str">
        <f t="shared" si="34"/>
        <v/>
      </c>
      <c r="AJ57" s="10"/>
      <c r="AK57" s="10" t="b">
        <f t="shared" si="35"/>
        <v>1</v>
      </c>
      <c r="AL57" s="10" t="b">
        <f t="shared" si="17"/>
        <v>1</v>
      </c>
      <c r="AM57" s="10" t="b">
        <f t="shared" si="36"/>
        <v>0</v>
      </c>
      <c r="AN57" s="10" t="b">
        <f t="shared" si="18"/>
        <v>0</v>
      </c>
    </row>
    <row r="58" spans="1:40" x14ac:dyDescent="0.35">
      <c r="A58" s="28"/>
      <c r="B58" s="28"/>
      <c r="C58" s="28"/>
      <c r="D58" s="28"/>
      <c r="E58" s="28" t="s">
        <v>4</v>
      </c>
      <c r="F58" s="28"/>
      <c r="G58" s="28"/>
      <c r="H58" s="28" t="s">
        <v>4</v>
      </c>
      <c r="I58" s="28"/>
      <c r="J58" s="28"/>
      <c r="K58" s="28"/>
      <c r="L58" s="28" t="s">
        <v>4</v>
      </c>
      <c r="M58" s="28"/>
      <c r="N58" s="28" t="s">
        <v>4</v>
      </c>
      <c r="O58" s="10" t="str">
        <f>IF(AND('Section 8'!$L$4=No,OR($AK58=FALSE,$AL58=FALSE)),Tab_NotReq,
IF(AND($AK58=TRUE,$AL58=TRUE,$Q58="",$R58=""),"",
IF(COUNTIF($Q58:$AI58,Incomplete)&gt;=1,Incomplete_or_multiple_errors&amp;": "&amp;INDEX($Q$2:$AI$4,1,MATCH(Incomplete,$Q58:$AI58,0)),Complete)))</f>
        <v/>
      </c>
      <c r="Q58" s="10" t="str">
        <f t="shared" si="19"/>
        <v/>
      </c>
      <c r="R58" s="10" t="str" cm="1">
        <f t="array" ref="R58">IF($R$1=No,"",
IF(OR(AK58=FALSE,AL58=FALSE),"",
IF(AND(SUMPRODUCT(--(AM58:AM$100=TRUE))=0,SUMPRODUCT(--(AN58:AN$100=TRUE))=0),"",Incomplete)))</f>
        <v/>
      </c>
      <c r="S58" s="10" t="str">
        <f t="shared" si="20"/>
        <v/>
      </c>
      <c r="T58" s="10" t="str">
        <f t="shared" si="21"/>
        <v/>
      </c>
      <c r="U58" s="10" t="str">
        <f t="shared" si="22"/>
        <v/>
      </c>
      <c r="V58" s="10"/>
      <c r="W58" s="10" t="str" cm="1">
        <f t="array" ref="W58">IF(W$1=No,"",IF(ISBLANK($A58)=TRUE,"",
IF(SUMPRODUCT(--('Section 11'!$C$4:$C$336=$A58))=0,Incomplete,Complete)))</f>
        <v/>
      </c>
      <c r="X58" s="10" t="str">
        <f t="shared" si="23"/>
        <v/>
      </c>
      <c r="Y58" s="10" t="str">
        <f t="shared" si="24"/>
        <v/>
      </c>
      <c r="Z58" s="10" t="str">
        <f t="shared" si="25"/>
        <v/>
      </c>
      <c r="AA58" s="10" t="str">
        <f t="shared" si="26"/>
        <v/>
      </c>
      <c r="AB58" s="10" t="str">
        <f t="shared" si="27"/>
        <v/>
      </c>
      <c r="AC58" s="10" t="str">
        <f t="shared" si="28"/>
        <v/>
      </c>
      <c r="AD58" s="10" t="str">
        <f t="shared" si="29"/>
        <v/>
      </c>
      <c r="AE58" s="10" t="str">
        <f t="shared" si="30"/>
        <v/>
      </c>
      <c r="AF58" s="10" t="str">
        <f t="shared" si="31"/>
        <v/>
      </c>
      <c r="AG58" s="10" t="str">
        <f t="shared" si="32"/>
        <v/>
      </c>
      <c r="AH58" s="10" t="str">
        <f t="shared" si="33"/>
        <v/>
      </c>
      <c r="AI58" s="10" t="str">
        <f t="shared" si="34"/>
        <v/>
      </c>
      <c r="AJ58" s="10"/>
      <c r="AK58" s="10" t="b">
        <f t="shared" si="35"/>
        <v>1</v>
      </c>
      <c r="AL58" s="10" t="b">
        <f t="shared" si="17"/>
        <v>1</v>
      </c>
      <c r="AM58" s="10" t="b">
        <f t="shared" si="36"/>
        <v>0</v>
      </c>
      <c r="AN58" s="10" t="b">
        <f t="shared" si="18"/>
        <v>0</v>
      </c>
    </row>
    <row r="59" spans="1:40" x14ac:dyDescent="0.35">
      <c r="A59" s="28"/>
      <c r="B59" s="28"/>
      <c r="C59" s="28"/>
      <c r="D59" s="28"/>
      <c r="E59" s="28" t="s">
        <v>4</v>
      </c>
      <c r="F59" s="28"/>
      <c r="G59" s="28"/>
      <c r="H59" s="28" t="s">
        <v>4</v>
      </c>
      <c r="I59" s="28"/>
      <c r="J59" s="28"/>
      <c r="K59" s="28"/>
      <c r="L59" s="28" t="s">
        <v>4</v>
      </c>
      <c r="M59" s="28"/>
      <c r="N59" s="28" t="s">
        <v>4</v>
      </c>
      <c r="O59" s="10" t="str">
        <f>IF(AND('Section 8'!$L$4=No,OR($AK59=FALSE,$AL59=FALSE)),Tab_NotReq,
IF(AND($AK59=TRUE,$AL59=TRUE,$Q59="",$R59=""),"",
IF(COUNTIF($Q59:$AI59,Incomplete)&gt;=1,Incomplete_or_multiple_errors&amp;": "&amp;INDEX($Q$2:$AI$4,1,MATCH(Incomplete,$Q59:$AI59,0)),Complete)))</f>
        <v/>
      </c>
      <c r="Q59" s="10" t="str">
        <f t="shared" si="19"/>
        <v/>
      </c>
      <c r="R59" s="10" t="str" cm="1">
        <f t="array" ref="R59">IF($R$1=No,"",
IF(OR(AK59=FALSE,AL59=FALSE),"",
IF(AND(SUMPRODUCT(--(AM59:AM$100=TRUE))=0,SUMPRODUCT(--(AN59:AN$100=TRUE))=0),"",Incomplete)))</f>
        <v/>
      </c>
      <c r="S59" s="10" t="str">
        <f t="shared" si="20"/>
        <v/>
      </c>
      <c r="T59" s="10" t="str">
        <f t="shared" si="21"/>
        <v/>
      </c>
      <c r="U59" s="10" t="str">
        <f t="shared" si="22"/>
        <v/>
      </c>
      <c r="V59" s="10"/>
      <c r="W59" s="10" t="str" cm="1">
        <f t="array" ref="W59">IF(W$1=No,"",IF(ISBLANK($A59)=TRUE,"",
IF(SUMPRODUCT(--('Section 11'!$C$4:$C$336=$A59))=0,Incomplete,Complete)))</f>
        <v/>
      </c>
      <c r="X59" s="10" t="str">
        <f t="shared" si="23"/>
        <v/>
      </c>
      <c r="Y59" s="10" t="str">
        <f t="shared" si="24"/>
        <v/>
      </c>
      <c r="Z59" s="10" t="str">
        <f t="shared" si="25"/>
        <v/>
      </c>
      <c r="AA59" s="10" t="str">
        <f t="shared" si="26"/>
        <v/>
      </c>
      <c r="AB59" s="10" t="str">
        <f t="shared" si="27"/>
        <v/>
      </c>
      <c r="AC59" s="10" t="str">
        <f t="shared" si="28"/>
        <v/>
      </c>
      <c r="AD59" s="10" t="str">
        <f t="shared" si="29"/>
        <v/>
      </c>
      <c r="AE59" s="10" t="str">
        <f t="shared" si="30"/>
        <v/>
      </c>
      <c r="AF59" s="10" t="str">
        <f t="shared" si="31"/>
        <v/>
      </c>
      <c r="AG59" s="10" t="str">
        <f t="shared" si="32"/>
        <v/>
      </c>
      <c r="AH59" s="10" t="str">
        <f t="shared" si="33"/>
        <v/>
      </c>
      <c r="AI59" s="10" t="str">
        <f t="shared" si="34"/>
        <v/>
      </c>
      <c r="AJ59" s="10"/>
      <c r="AK59" s="10" t="b">
        <f t="shared" si="35"/>
        <v>1</v>
      </c>
      <c r="AL59" s="10" t="b">
        <f t="shared" si="17"/>
        <v>1</v>
      </c>
      <c r="AM59" s="10" t="b">
        <f t="shared" si="36"/>
        <v>0</v>
      </c>
      <c r="AN59" s="10" t="b">
        <f t="shared" si="18"/>
        <v>0</v>
      </c>
    </row>
    <row r="60" spans="1:40" x14ac:dyDescent="0.35">
      <c r="A60" s="28"/>
      <c r="B60" s="28"/>
      <c r="C60" s="28"/>
      <c r="D60" s="28"/>
      <c r="E60" s="28" t="s">
        <v>4</v>
      </c>
      <c r="F60" s="28"/>
      <c r="G60" s="28"/>
      <c r="H60" s="28" t="s">
        <v>4</v>
      </c>
      <c r="I60" s="28"/>
      <c r="J60" s="28"/>
      <c r="K60" s="28"/>
      <c r="L60" s="28" t="s">
        <v>4</v>
      </c>
      <c r="M60" s="28"/>
      <c r="N60" s="28" t="s">
        <v>4</v>
      </c>
      <c r="O60" s="10" t="str">
        <f>IF(AND('Section 8'!$L$4=No,OR($AK60=FALSE,$AL60=FALSE)),Tab_NotReq,
IF(AND($AK60=TRUE,$AL60=TRUE,$Q60="",$R60=""),"",
IF(COUNTIF($Q60:$AI60,Incomplete)&gt;=1,Incomplete_or_multiple_errors&amp;": "&amp;INDEX($Q$2:$AI$4,1,MATCH(Incomplete,$Q60:$AI60,0)),Complete)))</f>
        <v/>
      </c>
      <c r="Q60" s="10" t="str">
        <f t="shared" si="19"/>
        <v/>
      </c>
      <c r="R60" s="10" t="str" cm="1">
        <f t="array" ref="R60">IF($R$1=No,"",
IF(OR(AK60=FALSE,AL60=FALSE),"",
IF(AND(SUMPRODUCT(--(AM60:AM$100=TRUE))=0,SUMPRODUCT(--(AN60:AN$100=TRUE))=0),"",Incomplete)))</f>
        <v/>
      </c>
      <c r="S60" s="10" t="str">
        <f t="shared" si="20"/>
        <v/>
      </c>
      <c r="T60" s="10" t="str">
        <f t="shared" si="21"/>
        <v/>
      </c>
      <c r="U60" s="10" t="str">
        <f t="shared" si="22"/>
        <v/>
      </c>
      <c r="V60" s="10"/>
      <c r="W60" s="10" t="str" cm="1">
        <f t="array" ref="W60">IF(W$1=No,"",IF(ISBLANK($A60)=TRUE,"",
IF(SUMPRODUCT(--('Section 11'!$C$4:$C$336=$A60))=0,Incomplete,Complete)))</f>
        <v/>
      </c>
      <c r="X60" s="10" t="str">
        <f t="shared" si="23"/>
        <v/>
      </c>
      <c r="Y60" s="10" t="str">
        <f t="shared" si="24"/>
        <v/>
      </c>
      <c r="Z60" s="10" t="str">
        <f t="shared" si="25"/>
        <v/>
      </c>
      <c r="AA60" s="10" t="str">
        <f t="shared" si="26"/>
        <v/>
      </c>
      <c r="AB60" s="10" t="str">
        <f t="shared" si="27"/>
        <v/>
      </c>
      <c r="AC60" s="10" t="str">
        <f t="shared" si="28"/>
        <v/>
      </c>
      <c r="AD60" s="10" t="str">
        <f t="shared" si="29"/>
        <v/>
      </c>
      <c r="AE60" s="10" t="str">
        <f t="shared" si="30"/>
        <v/>
      </c>
      <c r="AF60" s="10" t="str">
        <f t="shared" si="31"/>
        <v/>
      </c>
      <c r="AG60" s="10" t="str">
        <f t="shared" si="32"/>
        <v/>
      </c>
      <c r="AH60" s="10" t="str">
        <f t="shared" si="33"/>
        <v/>
      </c>
      <c r="AI60" s="10" t="str">
        <f t="shared" si="34"/>
        <v/>
      </c>
      <c r="AJ60" s="10"/>
      <c r="AK60" s="10" t="b">
        <f t="shared" si="35"/>
        <v>1</v>
      </c>
      <c r="AL60" s="10" t="b">
        <f t="shared" si="17"/>
        <v>1</v>
      </c>
      <c r="AM60" s="10" t="b">
        <f t="shared" si="36"/>
        <v>0</v>
      </c>
      <c r="AN60" s="10" t="b">
        <f t="shared" si="18"/>
        <v>0</v>
      </c>
    </row>
    <row r="61" spans="1:40" x14ac:dyDescent="0.35">
      <c r="A61" s="28"/>
      <c r="B61" s="28"/>
      <c r="C61" s="28"/>
      <c r="D61" s="28"/>
      <c r="E61" s="28" t="s">
        <v>4</v>
      </c>
      <c r="F61" s="28"/>
      <c r="G61" s="28"/>
      <c r="H61" s="28" t="s">
        <v>4</v>
      </c>
      <c r="I61" s="28"/>
      <c r="J61" s="28"/>
      <c r="K61" s="28"/>
      <c r="L61" s="28" t="s">
        <v>4</v>
      </c>
      <c r="M61" s="28"/>
      <c r="N61" s="28" t="s">
        <v>4</v>
      </c>
      <c r="O61" s="10" t="str">
        <f>IF(AND('Section 8'!$L$4=No,OR($AK61=FALSE,$AL61=FALSE)),Tab_NotReq,
IF(AND($AK61=TRUE,$AL61=TRUE,$Q61="",$R61=""),"",
IF(COUNTIF($Q61:$AI61,Incomplete)&gt;=1,Incomplete_or_multiple_errors&amp;": "&amp;INDEX($Q$2:$AI$4,1,MATCH(Incomplete,$Q61:$AI61,0)),Complete)))</f>
        <v/>
      </c>
      <c r="Q61" s="10" t="str">
        <f t="shared" si="19"/>
        <v/>
      </c>
      <c r="R61" s="10" t="str" cm="1">
        <f t="array" ref="R61">IF($R$1=No,"",
IF(OR(AK61=FALSE,AL61=FALSE),"",
IF(AND(SUMPRODUCT(--(AM61:AM$100=TRUE))=0,SUMPRODUCT(--(AN61:AN$100=TRUE))=0),"",Incomplete)))</f>
        <v/>
      </c>
      <c r="S61" s="10" t="str">
        <f t="shared" si="20"/>
        <v/>
      </c>
      <c r="T61" s="10" t="str">
        <f t="shared" si="21"/>
        <v/>
      </c>
      <c r="U61" s="10" t="str">
        <f t="shared" si="22"/>
        <v/>
      </c>
      <c r="V61" s="10"/>
      <c r="W61" s="10" t="str" cm="1">
        <f t="array" ref="W61">IF(W$1=No,"",IF(ISBLANK($A61)=TRUE,"",
IF(SUMPRODUCT(--('Section 11'!$C$4:$C$336=$A61))=0,Incomplete,Complete)))</f>
        <v/>
      </c>
      <c r="X61" s="10" t="str">
        <f t="shared" si="23"/>
        <v/>
      </c>
      <c r="Y61" s="10" t="str">
        <f t="shared" si="24"/>
        <v/>
      </c>
      <c r="Z61" s="10" t="str">
        <f t="shared" si="25"/>
        <v/>
      </c>
      <c r="AA61" s="10" t="str">
        <f t="shared" si="26"/>
        <v/>
      </c>
      <c r="AB61" s="10" t="str">
        <f t="shared" si="27"/>
        <v/>
      </c>
      <c r="AC61" s="10" t="str">
        <f t="shared" si="28"/>
        <v/>
      </c>
      <c r="AD61" s="10" t="str">
        <f t="shared" si="29"/>
        <v/>
      </c>
      <c r="AE61" s="10" t="str">
        <f t="shared" si="30"/>
        <v/>
      </c>
      <c r="AF61" s="10" t="str">
        <f t="shared" si="31"/>
        <v/>
      </c>
      <c r="AG61" s="10" t="str">
        <f t="shared" si="32"/>
        <v/>
      </c>
      <c r="AH61" s="10" t="str">
        <f t="shared" si="33"/>
        <v/>
      </c>
      <c r="AI61" s="10" t="str">
        <f t="shared" si="34"/>
        <v/>
      </c>
      <c r="AJ61" s="10"/>
      <c r="AK61" s="10" t="b">
        <f t="shared" si="35"/>
        <v>1</v>
      </c>
      <c r="AL61" s="10" t="b">
        <f t="shared" si="17"/>
        <v>1</v>
      </c>
      <c r="AM61" s="10" t="b">
        <f t="shared" si="36"/>
        <v>0</v>
      </c>
      <c r="AN61" s="10" t="b">
        <f t="shared" si="18"/>
        <v>0</v>
      </c>
    </row>
    <row r="62" spans="1:40" x14ac:dyDescent="0.35">
      <c r="A62" s="28"/>
      <c r="B62" s="28"/>
      <c r="C62" s="28"/>
      <c r="D62" s="28"/>
      <c r="E62" s="28" t="s">
        <v>4</v>
      </c>
      <c r="F62" s="28"/>
      <c r="G62" s="28"/>
      <c r="H62" s="28" t="s">
        <v>4</v>
      </c>
      <c r="I62" s="28"/>
      <c r="J62" s="28"/>
      <c r="K62" s="28"/>
      <c r="L62" s="28" t="s">
        <v>4</v>
      </c>
      <c r="M62" s="28"/>
      <c r="N62" s="28" t="s">
        <v>4</v>
      </c>
      <c r="O62" s="10" t="str">
        <f>IF(AND('Section 8'!$L$4=No,OR($AK62=FALSE,$AL62=FALSE)),Tab_NotReq,
IF(AND($AK62=TRUE,$AL62=TRUE,$Q62="",$R62=""),"",
IF(COUNTIF($Q62:$AI62,Incomplete)&gt;=1,Incomplete_or_multiple_errors&amp;": "&amp;INDEX($Q$2:$AI$4,1,MATCH(Incomplete,$Q62:$AI62,0)),Complete)))</f>
        <v/>
      </c>
      <c r="Q62" s="10" t="str">
        <f t="shared" si="19"/>
        <v/>
      </c>
      <c r="R62" s="10" t="str" cm="1">
        <f t="array" ref="R62">IF($R$1=No,"",
IF(OR(AK62=FALSE,AL62=FALSE),"",
IF(AND(SUMPRODUCT(--(AM62:AM$100=TRUE))=0,SUMPRODUCT(--(AN62:AN$100=TRUE))=0),"",Incomplete)))</f>
        <v/>
      </c>
      <c r="S62" s="10" t="str">
        <f t="shared" si="20"/>
        <v/>
      </c>
      <c r="T62" s="10" t="str">
        <f t="shared" si="21"/>
        <v/>
      </c>
      <c r="U62" s="10" t="str">
        <f t="shared" si="22"/>
        <v/>
      </c>
      <c r="V62" s="10"/>
      <c r="W62" s="10" t="str" cm="1">
        <f t="array" ref="W62">IF(W$1=No,"",IF(ISBLANK($A62)=TRUE,"",
IF(SUMPRODUCT(--('Section 11'!$C$4:$C$336=$A62))=0,Incomplete,Complete)))</f>
        <v/>
      </c>
      <c r="X62" s="10" t="str">
        <f t="shared" si="23"/>
        <v/>
      </c>
      <c r="Y62" s="10" t="str">
        <f t="shared" si="24"/>
        <v/>
      </c>
      <c r="Z62" s="10" t="str">
        <f t="shared" si="25"/>
        <v/>
      </c>
      <c r="AA62" s="10" t="str">
        <f t="shared" si="26"/>
        <v/>
      </c>
      <c r="AB62" s="10" t="str">
        <f t="shared" si="27"/>
        <v/>
      </c>
      <c r="AC62" s="10" t="str">
        <f t="shared" si="28"/>
        <v/>
      </c>
      <c r="AD62" s="10" t="str">
        <f t="shared" si="29"/>
        <v/>
      </c>
      <c r="AE62" s="10" t="str">
        <f t="shared" si="30"/>
        <v/>
      </c>
      <c r="AF62" s="10" t="str">
        <f t="shared" si="31"/>
        <v/>
      </c>
      <c r="AG62" s="10" t="str">
        <f t="shared" si="32"/>
        <v/>
      </c>
      <c r="AH62" s="10" t="str">
        <f t="shared" si="33"/>
        <v/>
      </c>
      <c r="AI62" s="10" t="str">
        <f t="shared" si="34"/>
        <v/>
      </c>
      <c r="AJ62" s="10"/>
      <c r="AK62" s="10" t="b">
        <f t="shared" si="35"/>
        <v>1</v>
      </c>
      <c r="AL62" s="10" t="b">
        <f t="shared" si="17"/>
        <v>1</v>
      </c>
      <c r="AM62" s="10" t="b">
        <f t="shared" si="36"/>
        <v>0</v>
      </c>
      <c r="AN62" s="10" t="b">
        <f t="shared" si="18"/>
        <v>0</v>
      </c>
    </row>
    <row r="63" spans="1:40" x14ac:dyDescent="0.35">
      <c r="A63" s="28"/>
      <c r="B63" s="28"/>
      <c r="C63" s="28"/>
      <c r="D63" s="28"/>
      <c r="E63" s="28" t="s">
        <v>4</v>
      </c>
      <c r="F63" s="28"/>
      <c r="G63" s="28"/>
      <c r="H63" s="28" t="s">
        <v>4</v>
      </c>
      <c r="I63" s="28"/>
      <c r="J63" s="28"/>
      <c r="K63" s="28"/>
      <c r="L63" s="28" t="s">
        <v>4</v>
      </c>
      <c r="M63" s="28"/>
      <c r="N63" s="28" t="s">
        <v>4</v>
      </c>
      <c r="O63" s="10" t="str">
        <f>IF(AND('Section 8'!$L$4=No,OR($AK63=FALSE,$AL63=FALSE)),Tab_NotReq,
IF(AND($AK63=TRUE,$AL63=TRUE,$Q63="",$R63=""),"",
IF(COUNTIF($Q63:$AI63,Incomplete)&gt;=1,Incomplete_or_multiple_errors&amp;": "&amp;INDEX($Q$2:$AI$4,1,MATCH(Incomplete,$Q63:$AI63,0)),Complete)))</f>
        <v/>
      </c>
      <c r="Q63" s="10" t="str">
        <f t="shared" si="19"/>
        <v/>
      </c>
      <c r="R63" s="10" t="str" cm="1">
        <f t="array" ref="R63">IF($R$1=No,"",
IF(OR(AK63=FALSE,AL63=FALSE),"",
IF(AND(SUMPRODUCT(--(AM63:AM$100=TRUE))=0,SUMPRODUCT(--(AN63:AN$100=TRUE))=0),"",Incomplete)))</f>
        <v/>
      </c>
      <c r="S63" s="10" t="str">
        <f t="shared" si="20"/>
        <v/>
      </c>
      <c r="T63" s="10" t="str">
        <f t="shared" si="21"/>
        <v/>
      </c>
      <c r="U63" s="10" t="str">
        <f t="shared" si="22"/>
        <v/>
      </c>
      <c r="V63" s="10"/>
      <c r="W63" s="10" t="str" cm="1">
        <f t="array" ref="W63">IF(W$1=No,"",IF(ISBLANK($A63)=TRUE,"",
IF(SUMPRODUCT(--('Section 11'!$C$4:$C$336=$A63))=0,Incomplete,Complete)))</f>
        <v/>
      </c>
      <c r="X63" s="10" t="str">
        <f t="shared" si="23"/>
        <v/>
      </c>
      <c r="Y63" s="10" t="str">
        <f t="shared" si="24"/>
        <v/>
      </c>
      <c r="Z63" s="10" t="str">
        <f t="shared" si="25"/>
        <v/>
      </c>
      <c r="AA63" s="10" t="str">
        <f t="shared" si="26"/>
        <v/>
      </c>
      <c r="AB63" s="10" t="str">
        <f t="shared" si="27"/>
        <v/>
      </c>
      <c r="AC63" s="10" t="str">
        <f t="shared" si="28"/>
        <v/>
      </c>
      <c r="AD63" s="10" t="str">
        <f t="shared" si="29"/>
        <v/>
      </c>
      <c r="AE63" s="10" t="str">
        <f t="shared" si="30"/>
        <v/>
      </c>
      <c r="AF63" s="10" t="str">
        <f t="shared" si="31"/>
        <v/>
      </c>
      <c r="AG63" s="10" t="str">
        <f t="shared" si="32"/>
        <v/>
      </c>
      <c r="AH63" s="10" t="str">
        <f t="shared" si="33"/>
        <v/>
      </c>
      <c r="AI63" s="10" t="str">
        <f t="shared" si="34"/>
        <v/>
      </c>
      <c r="AJ63" s="10"/>
      <c r="AK63" s="10" t="b">
        <f t="shared" si="35"/>
        <v>1</v>
      </c>
      <c r="AL63" s="10" t="b">
        <f t="shared" si="17"/>
        <v>1</v>
      </c>
      <c r="AM63" s="10" t="b">
        <f t="shared" si="36"/>
        <v>0</v>
      </c>
      <c r="AN63" s="10" t="b">
        <f t="shared" si="18"/>
        <v>0</v>
      </c>
    </row>
    <row r="64" spans="1:40" x14ac:dyDescent="0.35">
      <c r="A64" s="28"/>
      <c r="B64" s="28"/>
      <c r="C64" s="28"/>
      <c r="D64" s="28"/>
      <c r="E64" s="28" t="s">
        <v>4</v>
      </c>
      <c r="F64" s="28"/>
      <c r="G64" s="28"/>
      <c r="H64" s="28" t="s">
        <v>4</v>
      </c>
      <c r="I64" s="28"/>
      <c r="J64" s="28"/>
      <c r="K64" s="28"/>
      <c r="L64" s="28" t="s">
        <v>4</v>
      </c>
      <c r="M64" s="28"/>
      <c r="N64" s="28" t="s">
        <v>4</v>
      </c>
      <c r="O64" s="10" t="str">
        <f>IF(AND('Section 8'!$L$4=No,OR($AK64=FALSE,$AL64=FALSE)),Tab_NotReq,
IF(AND($AK64=TRUE,$AL64=TRUE,$Q64="",$R64=""),"",
IF(COUNTIF($Q64:$AI64,Incomplete)&gt;=1,Incomplete_or_multiple_errors&amp;": "&amp;INDEX($Q$2:$AI$4,1,MATCH(Incomplete,$Q64:$AI64,0)),Complete)))</f>
        <v/>
      </c>
      <c r="Q64" s="10" t="str">
        <f t="shared" si="19"/>
        <v/>
      </c>
      <c r="R64" s="10" t="str" cm="1">
        <f t="array" ref="R64">IF($R$1=No,"",
IF(OR(AK64=FALSE,AL64=FALSE),"",
IF(AND(SUMPRODUCT(--(AM64:AM$100=TRUE))=0,SUMPRODUCT(--(AN64:AN$100=TRUE))=0),"",Incomplete)))</f>
        <v/>
      </c>
      <c r="S64" s="10" t="str">
        <f t="shared" si="20"/>
        <v/>
      </c>
      <c r="T64" s="10" t="str">
        <f t="shared" si="21"/>
        <v/>
      </c>
      <c r="U64" s="10" t="str">
        <f t="shared" si="22"/>
        <v/>
      </c>
      <c r="V64" s="10"/>
      <c r="W64" s="10" t="str" cm="1">
        <f t="array" ref="W64">IF(W$1=No,"",IF(ISBLANK($A64)=TRUE,"",
IF(SUMPRODUCT(--('Section 11'!$C$4:$C$336=$A64))=0,Incomplete,Complete)))</f>
        <v/>
      </c>
      <c r="X64" s="10" t="str">
        <f t="shared" si="23"/>
        <v/>
      </c>
      <c r="Y64" s="10" t="str">
        <f t="shared" si="24"/>
        <v/>
      </c>
      <c r="Z64" s="10" t="str">
        <f t="shared" si="25"/>
        <v/>
      </c>
      <c r="AA64" s="10" t="str">
        <f t="shared" si="26"/>
        <v/>
      </c>
      <c r="AB64" s="10" t="str">
        <f t="shared" si="27"/>
        <v/>
      </c>
      <c r="AC64" s="10" t="str">
        <f t="shared" si="28"/>
        <v/>
      </c>
      <c r="AD64" s="10" t="str">
        <f t="shared" si="29"/>
        <v/>
      </c>
      <c r="AE64" s="10" t="str">
        <f t="shared" si="30"/>
        <v/>
      </c>
      <c r="AF64" s="10" t="str">
        <f t="shared" si="31"/>
        <v/>
      </c>
      <c r="AG64" s="10" t="str">
        <f t="shared" si="32"/>
        <v/>
      </c>
      <c r="AH64" s="10" t="str">
        <f t="shared" si="33"/>
        <v/>
      </c>
      <c r="AI64" s="10" t="str">
        <f t="shared" si="34"/>
        <v/>
      </c>
      <c r="AJ64" s="10"/>
      <c r="AK64" s="10" t="b">
        <f t="shared" si="35"/>
        <v>1</v>
      </c>
      <c r="AL64" s="10" t="b">
        <f t="shared" si="17"/>
        <v>1</v>
      </c>
      <c r="AM64" s="10" t="b">
        <f t="shared" si="36"/>
        <v>0</v>
      </c>
      <c r="AN64" s="10" t="b">
        <f t="shared" si="18"/>
        <v>0</v>
      </c>
    </row>
    <row r="65" spans="1:40" x14ac:dyDescent="0.35">
      <c r="A65" s="28"/>
      <c r="B65" s="28"/>
      <c r="C65" s="28"/>
      <c r="D65" s="28"/>
      <c r="E65" s="28" t="s">
        <v>4</v>
      </c>
      <c r="F65" s="28"/>
      <c r="G65" s="28"/>
      <c r="H65" s="28" t="s">
        <v>4</v>
      </c>
      <c r="I65" s="28"/>
      <c r="J65" s="28"/>
      <c r="K65" s="28"/>
      <c r="L65" s="28" t="s">
        <v>4</v>
      </c>
      <c r="M65" s="28"/>
      <c r="N65" s="28" t="s">
        <v>4</v>
      </c>
      <c r="O65" s="10" t="str">
        <f>IF(AND('Section 8'!$L$4=No,OR($AK65=FALSE,$AL65=FALSE)),Tab_NotReq,
IF(AND($AK65=TRUE,$AL65=TRUE,$Q65="",$R65=""),"",
IF(COUNTIF($Q65:$AI65,Incomplete)&gt;=1,Incomplete_or_multiple_errors&amp;": "&amp;INDEX($Q$2:$AI$4,1,MATCH(Incomplete,$Q65:$AI65,0)),Complete)))</f>
        <v/>
      </c>
      <c r="Q65" s="10" t="str">
        <f t="shared" si="19"/>
        <v/>
      </c>
      <c r="R65" s="10" t="str" cm="1">
        <f t="array" ref="R65">IF($R$1=No,"",
IF(OR(AK65=FALSE,AL65=FALSE),"",
IF(AND(SUMPRODUCT(--(AM65:AM$100=TRUE))=0,SUMPRODUCT(--(AN65:AN$100=TRUE))=0),"",Incomplete)))</f>
        <v/>
      </c>
      <c r="S65" s="10" t="str">
        <f t="shared" si="20"/>
        <v/>
      </c>
      <c r="T65" s="10" t="str">
        <f t="shared" si="21"/>
        <v/>
      </c>
      <c r="U65" s="10" t="str">
        <f t="shared" si="22"/>
        <v/>
      </c>
      <c r="V65" s="10"/>
      <c r="W65" s="10" t="str" cm="1">
        <f t="array" ref="W65">IF(W$1=No,"",IF(ISBLANK($A65)=TRUE,"",
IF(SUMPRODUCT(--('Section 11'!$C$4:$C$336=$A65))=0,Incomplete,Complete)))</f>
        <v/>
      </c>
      <c r="X65" s="10" t="str">
        <f t="shared" si="23"/>
        <v/>
      </c>
      <c r="Y65" s="10" t="str">
        <f t="shared" si="24"/>
        <v/>
      </c>
      <c r="Z65" s="10" t="str">
        <f t="shared" si="25"/>
        <v/>
      </c>
      <c r="AA65" s="10" t="str">
        <f t="shared" si="26"/>
        <v/>
      </c>
      <c r="AB65" s="10" t="str">
        <f t="shared" si="27"/>
        <v/>
      </c>
      <c r="AC65" s="10" t="str">
        <f t="shared" si="28"/>
        <v/>
      </c>
      <c r="AD65" s="10" t="str">
        <f t="shared" si="29"/>
        <v/>
      </c>
      <c r="AE65" s="10" t="str">
        <f t="shared" si="30"/>
        <v/>
      </c>
      <c r="AF65" s="10" t="str">
        <f t="shared" si="31"/>
        <v/>
      </c>
      <c r="AG65" s="10" t="str">
        <f t="shared" si="32"/>
        <v/>
      </c>
      <c r="AH65" s="10" t="str">
        <f t="shared" si="33"/>
        <v/>
      </c>
      <c r="AI65" s="10" t="str">
        <f t="shared" si="34"/>
        <v/>
      </c>
      <c r="AJ65" s="10"/>
      <c r="AK65" s="10" t="b">
        <f t="shared" si="35"/>
        <v>1</v>
      </c>
      <c r="AL65" s="10" t="b">
        <f t="shared" si="17"/>
        <v>1</v>
      </c>
      <c r="AM65" s="10" t="b">
        <f t="shared" si="36"/>
        <v>0</v>
      </c>
      <c r="AN65" s="10" t="b">
        <f t="shared" si="18"/>
        <v>0</v>
      </c>
    </row>
    <row r="66" spans="1:40" x14ac:dyDescent="0.35">
      <c r="A66" s="28"/>
      <c r="B66" s="28"/>
      <c r="C66" s="28"/>
      <c r="D66" s="28"/>
      <c r="E66" s="28" t="s">
        <v>4</v>
      </c>
      <c r="F66" s="28"/>
      <c r="G66" s="28"/>
      <c r="H66" s="28" t="s">
        <v>4</v>
      </c>
      <c r="I66" s="28"/>
      <c r="J66" s="28"/>
      <c r="K66" s="28"/>
      <c r="L66" s="28" t="s">
        <v>4</v>
      </c>
      <c r="M66" s="28"/>
      <c r="N66" s="28" t="s">
        <v>4</v>
      </c>
      <c r="O66" s="10" t="str">
        <f>IF(AND('Section 8'!$L$4=No,OR($AK66=FALSE,$AL66=FALSE)),Tab_NotReq,
IF(AND($AK66=TRUE,$AL66=TRUE,$Q66="",$R66=""),"",
IF(COUNTIF($Q66:$AI66,Incomplete)&gt;=1,Incomplete_or_multiple_errors&amp;": "&amp;INDEX($Q$2:$AI$4,1,MATCH(Incomplete,$Q66:$AI66,0)),Complete)))</f>
        <v/>
      </c>
      <c r="Q66" s="10" t="str">
        <f t="shared" si="19"/>
        <v/>
      </c>
      <c r="R66" s="10" t="str" cm="1">
        <f t="array" ref="R66">IF($R$1=No,"",
IF(OR(AK66=FALSE,AL66=FALSE),"",
IF(AND(SUMPRODUCT(--(AM66:AM$100=TRUE))=0,SUMPRODUCT(--(AN66:AN$100=TRUE))=0),"",Incomplete)))</f>
        <v/>
      </c>
      <c r="S66" s="10" t="str">
        <f t="shared" si="20"/>
        <v/>
      </c>
      <c r="T66" s="10" t="str">
        <f t="shared" si="21"/>
        <v/>
      </c>
      <c r="U66" s="10" t="str">
        <f t="shared" si="22"/>
        <v/>
      </c>
      <c r="V66" s="10"/>
      <c r="W66" s="10" t="str" cm="1">
        <f t="array" ref="W66">IF(W$1=No,"",IF(ISBLANK($A66)=TRUE,"",
IF(SUMPRODUCT(--('Section 11'!$C$4:$C$336=$A66))=0,Incomplete,Complete)))</f>
        <v/>
      </c>
      <c r="X66" s="10" t="str">
        <f t="shared" si="23"/>
        <v/>
      </c>
      <c r="Y66" s="10" t="str">
        <f t="shared" si="24"/>
        <v/>
      </c>
      <c r="Z66" s="10" t="str">
        <f t="shared" si="25"/>
        <v/>
      </c>
      <c r="AA66" s="10" t="str">
        <f t="shared" si="26"/>
        <v/>
      </c>
      <c r="AB66" s="10" t="str">
        <f t="shared" si="27"/>
        <v/>
      </c>
      <c r="AC66" s="10" t="str">
        <f t="shared" si="28"/>
        <v/>
      </c>
      <c r="AD66" s="10" t="str">
        <f t="shared" si="29"/>
        <v/>
      </c>
      <c r="AE66" s="10" t="str">
        <f t="shared" si="30"/>
        <v/>
      </c>
      <c r="AF66" s="10" t="str">
        <f t="shared" si="31"/>
        <v/>
      </c>
      <c r="AG66" s="10" t="str">
        <f t="shared" si="32"/>
        <v/>
      </c>
      <c r="AH66" s="10" t="str">
        <f t="shared" si="33"/>
        <v/>
      </c>
      <c r="AI66" s="10" t="str">
        <f t="shared" si="34"/>
        <v/>
      </c>
      <c r="AJ66" s="10"/>
      <c r="AK66" s="10" t="b">
        <f t="shared" si="35"/>
        <v>1</v>
      </c>
      <c r="AL66" s="10" t="b">
        <f t="shared" si="17"/>
        <v>1</v>
      </c>
      <c r="AM66" s="10" t="b">
        <f t="shared" si="36"/>
        <v>0</v>
      </c>
      <c r="AN66" s="10" t="b">
        <f t="shared" si="18"/>
        <v>0</v>
      </c>
    </row>
    <row r="67" spans="1:40" x14ac:dyDescent="0.35">
      <c r="A67" s="28"/>
      <c r="B67" s="28"/>
      <c r="C67" s="28"/>
      <c r="D67" s="28"/>
      <c r="E67" s="28" t="s">
        <v>4</v>
      </c>
      <c r="F67" s="28"/>
      <c r="G67" s="28"/>
      <c r="H67" s="28" t="s">
        <v>4</v>
      </c>
      <c r="I67" s="28"/>
      <c r="J67" s="28"/>
      <c r="K67" s="28"/>
      <c r="L67" s="28" t="s">
        <v>4</v>
      </c>
      <c r="M67" s="28"/>
      <c r="N67" s="28" t="s">
        <v>4</v>
      </c>
      <c r="O67" s="10" t="str">
        <f>IF(AND('Section 8'!$L$4=No,OR($AK67=FALSE,$AL67=FALSE)),Tab_NotReq,
IF(AND($AK67=TRUE,$AL67=TRUE,$Q67="",$R67=""),"",
IF(COUNTIF($Q67:$AI67,Incomplete)&gt;=1,Incomplete_or_multiple_errors&amp;": "&amp;INDEX($Q$2:$AI$4,1,MATCH(Incomplete,$Q67:$AI67,0)),Complete)))</f>
        <v/>
      </c>
      <c r="Q67" s="10" t="str">
        <f t="shared" si="19"/>
        <v/>
      </c>
      <c r="R67" s="10" t="str" cm="1">
        <f t="array" ref="R67">IF($R$1=No,"",
IF(OR(AK67=FALSE,AL67=FALSE),"",
IF(AND(SUMPRODUCT(--(AM67:AM$100=TRUE))=0,SUMPRODUCT(--(AN67:AN$100=TRUE))=0),"",Incomplete)))</f>
        <v/>
      </c>
      <c r="S67" s="10" t="str">
        <f t="shared" si="20"/>
        <v/>
      </c>
      <c r="T67" s="10" t="str">
        <f t="shared" si="21"/>
        <v/>
      </c>
      <c r="U67" s="10" t="str">
        <f t="shared" si="22"/>
        <v/>
      </c>
      <c r="V67" s="10"/>
      <c r="W67" s="10" t="str" cm="1">
        <f t="array" ref="W67">IF(W$1=No,"",IF(ISBLANK($A67)=TRUE,"",
IF(SUMPRODUCT(--('Section 11'!$C$4:$C$336=$A67))=0,Incomplete,Complete)))</f>
        <v/>
      </c>
      <c r="X67" s="10" t="str">
        <f t="shared" si="23"/>
        <v/>
      </c>
      <c r="Y67" s="10" t="str">
        <f t="shared" si="24"/>
        <v/>
      </c>
      <c r="Z67" s="10" t="str">
        <f t="shared" si="25"/>
        <v/>
      </c>
      <c r="AA67" s="10" t="str">
        <f t="shared" si="26"/>
        <v/>
      </c>
      <c r="AB67" s="10" t="str">
        <f t="shared" si="27"/>
        <v/>
      </c>
      <c r="AC67" s="10" t="str">
        <f t="shared" si="28"/>
        <v/>
      </c>
      <c r="AD67" s="10" t="str">
        <f t="shared" si="29"/>
        <v/>
      </c>
      <c r="AE67" s="10" t="str">
        <f t="shared" si="30"/>
        <v/>
      </c>
      <c r="AF67" s="10" t="str">
        <f t="shared" si="31"/>
        <v/>
      </c>
      <c r="AG67" s="10" t="str">
        <f t="shared" si="32"/>
        <v/>
      </c>
      <c r="AH67" s="10" t="str">
        <f t="shared" si="33"/>
        <v/>
      </c>
      <c r="AI67" s="10" t="str">
        <f t="shared" si="34"/>
        <v/>
      </c>
      <c r="AJ67" s="10"/>
      <c r="AK67" s="10" t="b">
        <f t="shared" si="35"/>
        <v>1</v>
      </c>
      <c r="AL67" s="10" t="b">
        <f t="shared" si="17"/>
        <v>1</v>
      </c>
      <c r="AM67" s="10" t="b">
        <f t="shared" si="36"/>
        <v>0</v>
      </c>
      <c r="AN67" s="10" t="b">
        <f t="shared" si="18"/>
        <v>0</v>
      </c>
    </row>
    <row r="68" spans="1:40" x14ac:dyDescent="0.35">
      <c r="A68" s="28"/>
      <c r="B68" s="28"/>
      <c r="C68" s="28"/>
      <c r="D68" s="28"/>
      <c r="E68" s="28" t="s">
        <v>4</v>
      </c>
      <c r="F68" s="28"/>
      <c r="G68" s="28"/>
      <c r="H68" s="28" t="s">
        <v>4</v>
      </c>
      <c r="I68" s="28"/>
      <c r="J68" s="28"/>
      <c r="K68" s="28"/>
      <c r="L68" s="28" t="s">
        <v>4</v>
      </c>
      <c r="M68" s="28"/>
      <c r="N68" s="28" t="s">
        <v>4</v>
      </c>
      <c r="O68" s="10" t="str">
        <f>IF(AND('Section 8'!$L$4=No,OR($AK68=FALSE,$AL68=FALSE)),Tab_NotReq,
IF(AND($AK68=TRUE,$AL68=TRUE,$Q68="",$R68=""),"",
IF(COUNTIF($Q68:$AI68,Incomplete)&gt;=1,Incomplete_or_multiple_errors&amp;": "&amp;INDEX($Q$2:$AI$4,1,MATCH(Incomplete,$Q68:$AI68,0)),Complete)))</f>
        <v/>
      </c>
      <c r="Q68" s="10" t="str">
        <f t="shared" si="19"/>
        <v/>
      </c>
      <c r="R68" s="10" t="str" cm="1">
        <f t="array" ref="R68">IF($R$1=No,"",
IF(OR(AK68=FALSE,AL68=FALSE),"",
IF(AND(SUMPRODUCT(--(AM68:AM$100=TRUE))=0,SUMPRODUCT(--(AN68:AN$100=TRUE))=0),"",Incomplete)))</f>
        <v/>
      </c>
      <c r="S68" s="10" t="str">
        <f t="shared" si="20"/>
        <v/>
      </c>
      <c r="T68" s="10" t="str">
        <f t="shared" si="21"/>
        <v/>
      </c>
      <c r="U68" s="10" t="str">
        <f t="shared" si="22"/>
        <v/>
      </c>
      <c r="V68" s="10"/>
      <c r="W68" s="10" t="str" cm="1">
        <f t="array" ref="W68">IF(W$1=No,"",IF(ISBLANK($A68)=TRUE,"",
IF(SUMPRODUCT(--('Section 11'!$C$4:$C$336=$A68))=0,Incomplete,Complete)))</f>
        <v/>
      </c>
      <c r="X68" s="10" t="str">
        <f t="shared" si="23"/>
        <v/>
      </c>
      <c r="Y68" s="10" t="str">
        <f t="shared" si="24"/>
        <v/>
      </c>
      <c r="Z68" s="10" t="str">
        <f t="shared" si="25"/>
        <v/>
      </c>
      <c r="AA68" s="10" t="str">
        <f t="shared" si="26"/>
        <v/>
      </c>
      <c r="AB68" s="10" t="str">
        <f t="shared" si="27"/>
        <v/>
      </c>
      <c r="AC68" s="10" t="str">
        <f t="shared" si="28"/>
        <v/>
      </c>
      <c r="AD68" s="10" t="str">
        <f t="shared" si="29"/>
        <v/>
      </c>
      <c r="AE68" s="10" t="str">
        <f t="shared" si="30"/>
        <v/>
      </c>
      <c r="AF68" s="10" t="str">
        <f t="shared" si="31"/>
        <v/>
      </c>
      <c r="AG68" s="10" t="str">
        <f t="shared" si="32"/>
        <v/>
      </c>
      <c r="AH68" s="10" t="str">
        <f t="shared" si="33"/>
        <v/>
      </c>
      <c r="AI68" s="10" t="str">
        <f t="shared" si="34"/>
        <v/>
      </c>
      <c r="AJ68" s="10"/>
      <c r="AK68" s="10" t="b">
        <f t="shared" si="35"/>
        <v>1</v>
      </c>
      <c r="AL68" s="10" t="b">
        <f t="shared" si="17"/>
        <v>1</v>
      </c>
      <c r="AM68" s="10" t="b">
        <f t="shared" si="36"/>
        <v>0</v>
      </c>
      <c r="AN68" s="10" t="b">
        <f t="shared" si="18"/>
        <v>0</v>
      </c>
    </row>
    <row r="69" spans="1:40" x14ac:dyDescent="0.35">
      <c r="A69" s="28"/>
      <c r="B69" s="28"/>
      <c r="C69" s="28"/>
      <c r="D69" s="28"/>
      <c r="E69" s="28" t="s">
        <v>4</v>
      </c>
      <c r="F69" s="28"/>
      <c r="G69" s="28"/>
      <c r="H69" s="28" t="s">
        <v>4</v>
      </c>
      <c r="I69" s="28"/>
      <c r="J69" s="28"/>
      <c r="K69" s="28"/>
      <c r="L69" s="28" t="s">
        <v>4</v>
      </c>
      <c r="M69" s="28"/>
      <c r="N69" s="28" t="s">
        <v>4</v>
      </c>
      <c r="O69" s="10" t="str">
        <f>IF(AND('Section 8'!$L$4=No,OR($AK69=FALSE,$AL69=FALSE)),Tab_NotReq,
IF(AND($AK69=TRUE,$AL69=TRUE,$Q69="",$R69=""),"",
IF(COUNTIF($Q69:$AI69,Incomplete)&gt;=1,Incomplete_or_multiple_errors&amp;": "&amp;INDEX($Q$2:$AI$4,1,MATCH(Incomplete,$Q69:$AI69,0)),Complete)))</f>
        <v/>
      </c>
      <c r="Q69" s="10" t="str">
        <f t="shared" ref="Q69:Q100" si="37">IF(Q$1=No,"",
IF(AND($A69="", OR(AK69=FALSE,AL69=FALSE)),Incomplete,""))</f>
        <v/>
      </c>
      <c r="R69" s="10" t="str" cm="1">
        <f t="array" ref="R69">IF($R$1=No,"",
IF(OR(AK69=FALSE,AL69=FALSE),"",
IF(AND(SUMPRODUCT(--(AM69:AM$100=TRUE))=0,SUMPRODUCT(--(AN69:AN$100=TRUE))=0),"",Incomplete)))</f>
        <v/>
      </c>
      <c r="S69" s="10" t="str">
        <f t="shared" ref="S69:S100" si="38">IF(S$1=No,"",IF($A69="", "",
IF(AND(OR(B69=Not_reasonably_accessible,B69=INDEX(s13app,3)), OR(C69&lt;&gt;"", D69&lt;&gt;"", AND(E69&lt;&gt;"",E69&lt;&gt;No))),
Incomplete, "")))</f>
        <v/>
      </c>
      <c r="T69" s="10" t="str">
        <f t="shared" ref="T69:T100" si="39">IF(T$1=No,"",IF($A69="", "",
IF(AND(OR(F69=Not_reasonably_accessible,F69=INDEX(s13app,3)), OR(G69&lt;&gt;"", AND(H69&lt;&gt;"",H69&lt;&gt;No))),
Incomplete, "")))</f>
        <v/>
      </c>
      <c r="U69" s="10" t="str">
        <f t="shared" ref="U69:U100" si="40">IF(U$1=No,"",IF($A69="", "",
IF(AND(OR(I69=Not_reasonably_accessible,I69=INDEX(s13app,3)), OR(J69&lt;&gt;"", K69&lt;&gt;"",AND(L69&lt;&gt;"",L69&lt;&gt;No))),
Incomplete, "")))</f>
        <v/>
      </c>
      <c r="V69" s="10"/>
      <c r="W69" s="10" t="str" cm="1">
        <f t="array" ref="W69">IF(W$1=No,"",IF(ISBLANK($A69)=TRUE,"",
IF(SUMPRODUCT(--('Section 11'!$C$4:$C$336=$A69))=0,Incomplete,Complete)))</f>
        <v/>
      </c>
      <c r="X69" s="10" t="str">
        <f t="shared" ref="X69:X100" si="41">IF($X$1=No,"",IF($A69="","",
IF(B69="",Incomplete,
IF(ISERROR(VLOOKUP(B69,s13app,1,FALSE))=TRUE,Incomplete,Complete))))</f>
        <v/>
      </c>
      <c r="Y69" s="10" t="str">
        <f t="shared" ref="Y69:Y100" si="42">IF(Y$1=No,"",IF($A69="","",
IF($S69=Incomplete, "",
IF(OR($B69=Not_reasonably_accessible,$B69=INDEX(s13app,3)),"",
IF(C69="",Incomplete,Complete)))))</f>
        <v/>
      </c>
      <c r="Z69" s="10" t="str">
        <f t="shared" ref="Z69:Z100" si="43">IF(Z$1=No,"",IF($A69="","",
IF($S69=Incomplete, "",
IF(OR($B69=Not_reasonably_accessible,$B69=INDEX(s13app,3)),"",
IF(D69="",Incomplete,Complete)))))</f>
        <v/>
      </c>
      <c r="AA69" s="10" t="str">
        <f t="shared" ref="AA69:AA100" si="44">IF(AA$1=No,"",IF($A69="","",
IF($S69=Incomplete, "",
IF(OR($B69=Not_reasonably_accessible,$B69=INDEX(s13app,3)),"",
IF(ISERROR(VLOOKUP(E69,YesNo_CBI,1,FALSE))=TRUE,Incomplete,Complete)))))</f>
        <v/>
      </c>
      <c r="AB69" s="10" t="str">
        <f t="shared" ref="AB69:AB100" si="45">IF($AB$1=No,"",IF($A69="","",
IF(F69="",Incomplete,
IF(ISERROR(VLOOKUP(F69,s13app,1,FALSE))=TRUE,Incomplete,Complete))))</f>
        <v/>
      </c>
      <c r="AC69" s="10" t="str">
        <f t="shared" ref="AC69:AC100" si="46">IF(AC$1=No,"",IF($A69="","",
IF($T69=Incomplete, "",
IF(OR($F69=Not_reasonably_accessible,$F69=INDEX(s13app,3)),"",
IF(G69="",Incomplete,Complete)))))</f>
        <v/>
      </c>
      <c r="AD69" s="10" t="str">
        <f t="shared" ref="AD69:AD100" si="47">IF(AD$1=No,"",IF($A69="","",
IF($T69=Incomplete, "",
IF(OR($F69=Not_reasonably_accessible,$F69=INDEX(s13app,3)),"",
IF(ISERROR(VLOOKUP(H69,YesNo_CBI,1,FALSE))=TRUE,Incomplete,Complete)))))</f>
        <v/>
      </c>
      <c r="AE69" s="10" t="str">
        <f t="shared" ref="AE69:AE100" si="48">IF($AE$1=No,"",IF($A69="","",
IF(I69="",Incomplete,
IF(ISERROR(VLOOKUP(I69,s13app,1,FALSE))=TRUE,Incomplete,Complete))))</f>
        <v/>
      </c>
      <c r="AF69" s="10" t="str">
        <f t="shared" ref="AF69:AF100" si="49">IF(AF$1=No,"",IF($A69="","",
IF($U69=Incomplete, "",
IF(OR($I69=Not_reasonably_accessible,$I69=INDEX(s13app,3)),"",
IF(J69="",Incomplete,Complete)))))</f>
        <v/>
      </c>
      <c r="AG69" s="10" t="str">
        <f t="shared" ref="AG69:AG100" si="50">IF(AG$1=No,"",IF($A69="","",
IF($U69=Incomplete, "",
IF(OR($I69=Not_reasonably_accessible,$I69=INDEX(s13app,3)),"",
IF(K69="",Incomplete,Complete)))))</f>
        <v/>
      </c>
      <c r="AH69" s="10" t="str">
        <f t="shared" ref="AH69:AH100" si="51">IF(AH$1=No,"",IF($A69="","",
IF($U69=Incomplete, "",
IF(OR($I69=Not_reasonably_accessible,$I69=INDEX(s13app,3)),"",
IF(ISERROR(VLOOKUP(L69,YesNo_CBI,1,FALSE))=TRUE,Incomplete,Complete)))))</f>
        <v/>
      </c>
      <c r="AI69" s="10" t="str">
        <f t="shared" ref="AI69:AI100" si="52">IF($AI$1=No,"",IF($A69="","",
IF(AND(M69="",OR(N69="",N69=No)),"",
IF(AND(M69="",OR(N69&lt;&gt;"",N69&lt;&gt;No)),Incomplete,
IF(AND(M69&lt;&gt;"",N69="")=TRUE,Incomplete,
IF(ISERROR(VLOOKUP(N69,YesNo_CBI,1,FALSE))=TRUE,
Incomplete,Complete))))))</f>
        <v/>
      </c>
      <c r="AJ69" s="10"/>
      <c r="AK69" s="10" t="b">
        <f t="shared" ref="AK69:AK100" si="53">AND($A69="",$B69="",$C69="",$D69="",$F69="",$G69="",$I69="",$J69="",$K69="",$M69="")</f>
        <v>1</v>
      </c>
      <c r="AL69" s="10" t="b">
        <f t="shared" si="17"/>
        <v>1</v>
      </c>
      <c r="AM69" s="10" t="b">
        <f t="shared" ref="AM69:AM100" si="54">OR($A70&lt;&gt;"",$B70&lt;&gt;"",$C70&lt;&gt;"",$F70&lt;&gt;"",$D70&lt;&gt;"",$G70&lt;&gt;"",$I70&lt;&gt;"",$J70&lt;&gt;"",$K70&lt;&gt;"",$M70&lt;&gt;"")</f>
        <v>0</v>
      </c>
      <c r="AN69" s="10" t="b">
        <f t="shared" si="18"/>
        <v>0</v>
      </c>
    </row>
    <row r="70" spans="1:40" x14ac:dyDescent="0.35">
      <c r="A70" s="28"/>
      <c r="B70" s="28"/>
      <c r="C70" s="28"/>
      <c r="D70" s="28"/>
      <c r="E70" s="28" t="s">
        <v>4</v>
      </c>
      <c r="F70" s="28"/>
      <c r="G70" s="28"/>
      <c r="H70" s="28" t="s">
        <v>4</v>
      </c>
      <c r="I70" s="28"/>
      <c r="J70" s="28"/>
      <c r="K70" s="28"/>
      <c r="L70" s="28" t="s">
        <v>4</v>
      </c>
      <c r="M70" s="28"/>
      <c r="N70" s="28" t="s">
        <v>4</v>
      </c>
      <c r="O70" s="10" t="str">
        <f>IF(AND('Section 8'!$L$4=No,OR($AK70=FALSE,$AL70=FALSE)),Tab_NotReq,
IF(AND($AK70=TRUE,$AL70=TRUE,$Q70="",$R70=""),"",
IF(COUNTIF($Q70:$AI70,Incomplete)&gt;=1,Incomplete_or_multiple_errors&amp;": "&amp;INDEX($Q$2:$AI$4,1,MATCH(Incomplete,$Q70:$AI70,0)),Complete)))</f>
        <v/>
      </c>
      <c r="Q70" s="10" t="str">
        <f t="shared" si="37"/>
        <v/>
      </c>
      <c r="R70" s="10" t="str" cm="1">
        <f t="array" ref="R70">IF($R$1=No,"",
IF(OR(AK70=FALSE,AL70=FALSE),"",
IF(AND(SUMPRODUCT(--(AM70:AM$100=TRUE))=0,SUMPRODUCT(--(AN70:AN$100=TRUE))=0),"",Incomplete)))</f>
        <v/>
      </c>
      <c r="S70" s="10" t="str">
        <f t="shared" si="38"/>
        <v/>
      </c>
      <c r="T70" s="10" t="str">
        <f t="shared" si="39"/>
        <v/>
      </c>
      <c r="U70" s="10" t="str">
        <f t="shared" si="40"/>
        <v/>
      </c>
      <c r="V70" s="10"/>
      <c r="W70" s="10" t="str" cm="1">
        <f t="array" ref="W70">IF(W$1=No,"",IF(ISBLANK($A70)=TRUE,"",
IF(SUMPRODUCT(--('Section 11'!$C$4:$C$336=$A70))=0,Incomplete,Complete)))</f>
        <v/>
      </c>
      <c r="X70" s="10" t="str">
        <f t="shared" si="41"/>
        <v/>
      </c>
      <c r="Y70" s="10" t="str">
        <f t="shared" si="42"/>
        <v/>
      </c>
      <c r="Z70" s="10" t="str">
        <f t="shared" si="43"/>
        <v/>
      </c>
      <c r="AA70" s="10" t="str">
        <f t="shared" si="44"/>
        <v/>
      </c>
      <c r="AB70" s="10" t="str">
        <f t="shared" si="45"/>
        <v/>
      </c>
      <c r="AC70" s="10" t="str">
        <f t="shared" si="46"/>
        <v/>
      </c>
      <c r="AD70" s="10" t="str">
        <f t="shared" si="47"/>
        <v/>
      </c>
      <c r="AE70" s="10" t="str">
        <f t="shared" si="48"/>
        <v/>
      </c>
      <c r="AF70" s="10" t="str">
        <f t="shared" si="49"/>
        <v/>
      </c>
      <c r="AG70" s="10" t="str">
        <f t="shared" si="50"/>
        <v/>
      </c>
      <c r="AH70" s="10" t="str">
        <f t="shared" si="51"/>
        <v/>
      </c>
      <c r="AI70" s="10" t="str">
        <f t="shared" si="52"/>
        <v/>
      </c>
      <c r="AJ70" s="10"/>
      <c r="AK70" s="10" t="b">
        <f t="shared" si="53"/>
        <v>1</v>
      </c>
      <c r="AL70" s="10" t="b">
        <f t="shared" si="17"/>
        <v>1</v>
      </c>
      <c r="AM70" s="10" t="b">
        <f t="shared" si="54"/>
        <v>0</v>
      </c>
      <c r="AN70" s="10" t="b">
        <f t="shared" si="18"/>
        <v>0</v>
      </c>
    </row>
    <row r="71" spans="1:40" x14ac:dyDescent="0.35">
      <c r="A71" s="28"/>
      <c r="B71" s="28"/>
      <c r="C71" s="28"/>
      <c r="D71" s="28"/>
      <c r="E71" s="28" t="s">
        <v>4</v>
      </c>
      <c r="F71" s="28"/>
      <c r="G71" s="28"/>
      <c r="H71" s="28" t="s">
        <v>4</v>
      </c>
      <c r="I71" s="28"/>
      <c r="J71" s="28"/>
      <c r="K71" s="28"/>
      <c r="L71" s="28" t="s">
        <v>4</v>
      </c>
      <c r="M71" s="28"/>
      <c r="N71" s="28" t="s">
        <v>4</v>
      </c>
      <c r="O71" s="10" t="str">
        <f>IF(AND('Section 8'!$L$4=No,OR($AK71=FALSE,$AL71=FALSE)),Tab_NotReq,
IF(AND($AK71=TRUE,$AL71=TRUE,$Q71="",$R71=""),"",
IF(COUNTIF($Q71:$AI71,Incomplete)&gt;=1,Incomplete_or_multiple_errors&amp;": "&amp;INDEX($Q$2:$AI$4,1,MATCH(Incomplete,$Q71:$AI71,0)),Complete)))</f>
        <v/>
      </c>
      <c r="Q71" s="10" t="str">
        <f t="shared" si="37"/>
        <v/>
      </c>
      <c r="R71" s="10" t="str" cm="1">
        <f t="array" ref="R71">IF($R$1=No,"",
IF(OR(AK71=FALSE,AL71=FALSE),"",
IF(AND(SUMPRODUCT(--(AM71:AM$100=TRUE))=0,SUMPRODUCT(--(AN71:AN$100=TRUE))=0),"",Incomplete)))</f>
        <v/>
      </c>
      <c r="S71" s="10" t="str">
        <f t="shared" si="38"/>
        <v/>
      </c>
      <c r="T71" s="10" t="str">
        <f t="shared" si="39"/>
        <v/>
      </c>
      <c r="U71" s="10" t="str">
        <f t="shared" si="40"/>
        <v/>
      </c>
      <c r="V71" s="10"/>
      <c r="W71" s="10" t="str" cm="1">
        <f t="array" ref="W71">IF(W$1=No,"",IF(ISBLANK($A71)=TRUE,"",
IF(SUMPRODUCT(--('Section 11'!$C$4:$C$336=$A71))=0,Incomplete,Complete)))</f>
        <v/>
      </c>
      <c r="X71" s="10" t="str">
        <f t="shared" si="41"/>
        <v/>
      </c>
      <c r="Y71" s="10" t="str">
        <f t="shared" si="42"/>
        <v/>
      </c>
      <c r="Z71" s="10" t="str">
        <f t="shared" si="43"/>
        <v/>
      </c>
      <c r="AA71" s="10" t="str">
        <f t="shared" si="44"/>
        <v/>
      </c>
      <c r="AB71" s="10" t="str">
        <f t="shared" si="45"/>
        <v/>
      </c>
      <c r="AC71" s="10" t="str">
        <f t="shared" si="46"/>
        <v/>
      </c>
      <c r="AD71" s="10" t="str">
        <f t="shared" si="47"/>
        <v/>
      </c>
      <c r="AE71" s="10" t="str">
        <f t="shared" si="48"/>
        <v/>
      </c>
      <c r="AF71" s="10" t="str">
        <f t="shared" si="49"/>
        <v/>
      </c>
      <c r="AG71" s="10" t="str">
        <f t="shared" si="50"/>
        <v/>
      </c>
      <c r="AH71" s="10" t="str">
        <f t="shared" si="51"/>
        <v/>
      </c>
      <c r="AI71" s="10" t="str">
        <f t="shared" si="52"/>
        <v/>
      </c>
      <c r="AJ71" s="10"/>
      <c r="AK71" s="10" t="b">
        <f t="shared" si="53"/>
        <v>1</v>
      </c>
      <c r="AL71" s="10" t="b">
        <f t="shared" si="17"/>
        <v>1</v>
      </c>
      <c r="AM71" s="10" t="b">
        <f t="shared" si="54"/>
        <v>0</v>
      </c>
      <c r="AN71" s="10" t="b">
        <f t="shared" si="18"/>
        <v>0</v>
      </c>
    </row>
    <row r="72" spans="1:40" x14ac:dyDescent="0.35">
      <c r="A72" s="28"/>
      <c r="B72" s="28"/>
      <c r="C72" s="28"/>
      <c r="D72" s="28"/>
      <c r="E72" s="28" t="s">
        <v>4</v>
      </c>
      <c r="F72" s="28"/>
      <c r="G72" s="28"/>
      <c r="H72" s="28" t="s">
        <v>4</v>
      </c>
      <c r="I72" s="28"/>
      <c r="J72" s="28"/>
      <c r="K72" s="28"/>
      <c r="L72" s="28" t="s">
        <v>4</v>
      </c>
      <c r="M72" s="28"/>
      <c r="N72" s="28" t="s">
        <v>4</v>
      </c>
      <c r="O72" s="10" t="str">
        <f>IF(AND('Section 8'!$L$4=No,OR($AK72=FALSE,$AL72=FALSE)),Tab_NotReq,
IF(AND($AK72=TRUE,$AL72=TRUE,$Q72="",$R72=""),"",
IF(COUNTIF($Q72:$AI72,Incomplete)&gt;=1,Incomplete_or_multiple_errors&amp;": "&amp;INDEX($Q$2:$AI$4,1,MATCH(Incomplete,$Q72:$AI72,0)),Complete)))</f>
        <v/>
      </c>
      <c r="Q72" s="10" t="str">
        <f t="shared" si="37"/>
        <v/>
      </c>
      <c r="R72" s="10" t="str" cm="1">
        <f t="array" ref="R72">IF($R$1=No,"",
IF(OR(AK72=FALSE,AL72=FALSE),"",
IF(AND(SUMPRODUCT(--(AM72:AM$100=TRUE))=0,SUMPRODUCT(--(AN72:AN$100=TRUE))=0),"",Incomplete)))</f>
        <v/>
      </c>
      <c r="S72" s="10" t="str">
        <f t="shared" si="38"/>
        <v/>
      </c>
      <c r="T72" s="10" t="str">
        <f t="shared" si="39"/>
        <v/>
      </c>
      <c r="U72" s="10" t="str">
        <f t="shared" si="40"/>
        <v/>
      </c>
      <c r="V72" s="10"/>
      <c r="W72" s="10" t="str" cm="1">
        <f t="array" ref="W72">IF(W$1=No,"",IF(ISBLANK($A72)=TRUE,"",
IF(SUMPRODUCT(--('Section 11'!$C$4:$C$336=$A72))=0,Incomplete,Complete)))</f>
        <v/>
      </c>
      <c r="X72" s="10" t="str">
        <f t="shared" si="41"/>
        <v/>
      </c>
      <c r="Y72" s="10" t="str">
        <f t="shared" si="42"/>
        <v/>
      </c>
      <c r="Z72" s="10" t="str">
        <f t="shared" si="43"/>
        <v/>
      </c>
      <c r="AA72" s="10" t="str">
        <f t="shared" si="44"/>
        <v/>
      </c>
      <c r="AB72" s="10" t="str">
        <f t="shared" si="45"/>
        <v/>
      </c>
      <c r="AC72" s="10" t="str">
        <f t="shared" si="46"/>
        <v/>
      </c>
      <c r="AD72" s="10" t="str">
        <f t="shared" si="47"/>
        <v/>
      </c>
      <c r="AE72" s="10" t="str">
        <f t="shared" si="48"/>
        <v/>
      </c>
      <c r="AF72" s="10" t="str">
        <f t="shared" si="49"/>
        <v/>
      </c>
      <c r="AG72" s="10" t="str">
        <f t="shared" si="50"/>
        <v/>
      </c>
      <c r="AH72" s="10" t="str">
        <f t="shared" si="51"/>
        <v/>
      </c>
      <c r="AI72" s="10" t="str">
        <f t="shared" si="52"/>
        <v/>
      </c>
      <c r="AJ72" s="10"/>
      <c r="AK72" s="10" t="b">
        <f t="shared" si="53"/>
        <v>1</v>
      </c>
      <c r="AL72" s="10" t="b">
        <f t="shared" si="17"/>
        <v>1</v>
      </c>
      <c r="AM72" s="10" t="b">
        <f t="shared" si="54"/>
        <v>0</v>
      </c>
      <c r="AN72" s="10" t="b">
        <f t="shared" si="18"/>
        <v>0</v>
      </c>
    </row>
    <row r="73" spans="1:40" x14ac:dyDescent="0.35">
      <c r="A73" s="28"/>
      <c r="B73" s="28"/>
      <c r="C73" s="28"/>
      <c r="D73" s="28"/>
      <c r="E73" s="28" t="s">
        <v>4</v>
      </c>
      <c r="F73" s="28"/>
      <c r="G73" s="28"/>
      <c r="H73" s="28" t="s">
        <v>4</v>
      </c>
      <c r="I73" s="28"/>
      <c r="J73" s="28"/>
      <c r="K73" s="28"/>
      <c r="L73" s="28" t="s">
        <v>4</v>
      </c>
      <c r="M73" s="28"/>
      <c r="N73" s="28" t="s">
        <v>4</v>
      </c>
      <c r="O73" s="10" t="str">
        <f>IF(AND('Section 8'!$L$4=No,OR($AK73=FALSE,$AL73=FALSE)),Tab_NotReq,
IF(AND($AK73=TRUE,$AL73=TRUE,$Q73="",$R73=""),"",
IF(COUNTIF($Q73:$AI73,Incomplete)&gt;=1,Incomplete_or_multiple_errors&amp;": "&amp;INDEX($Q$2:$AI$4,1,MATCH(Incomplete,$Q73:$AI73,0)),Complete)))</f>
        <v/>
      </c>
      <c r="Q73" s="10" t="str">
        <f t="shared" si="37"/>
        <v/>
      </c>
      <c r="R73" s="10" t="str" cm="1">
        <f t="array" ref="R73">IF($R$1=No,"",
IF(OR(AK73=FALSE,AL73=FALSE),"",
IF(AND(SUMPRODUCT(--(AM73:AM$100=TRUE))=0,SUMPRODUCT(--(AN73:AN$100=TRUE))=0),"",Incomplete)))</f>
        <v/>
      </c>
      <c r="S73" s="10" t="str">
        <f t="shared" si="38"/>
        <v/>
      </c>
      <c r="T73" s="10" t="str">
        <f t="shared" si="39"/>
        <v/>
      </c>
      <c r="U73" s="10" t="str">
        <f t="shared" si="40"/>
        <v/>
      </c>
      <c r="V73" s="10"/>
      <c r="W73" s="10" t="str" cm="1">
        <f t="array" ref="W73">IF(W$1=No,"",IF(ISBLANK($A73)=TRUE,"",
IF(SUMPRODUCT(--('Section 11'!$C$4:$C$336=$A73))=0,Incomplete,Complete)))</f>
        <v/>
      </c>
      <c r="X73" s="10" t="str">
        <f t="shared" si="41"/>
        <v/>
      </c>
      <c r="Y73" s="10" t="str">
        <f t="shared" si="42"/>
        <v/>
      </c>
      <c r="Z73" s="10" t="str">
        <f t="shared" si="43"/>
        <v/>
      </c>
      <c r="AA73" s="10" t="str">
        <f t="shared" si="44"/>
        <v/>
      </c>
      <c r="AB73" s="10" t="str">
        <f t="shared" si="45"/>
        <v/>
      </c>
      <c r="AC73" s="10" t="str">
        <f t="shared" si="46"/>
        <v/>
      </c>
      <c r="AD73" s="10" t="str">
        <f t="shared" si="47"/>
        <v/>
      </c>
      <c r="AE73" s="10" t="str">
        <f t="shared" si="48"/>
        <v/>
      </c>
      <c r="AF73" s="10" t="str">
        <f t="shared" si="49"/>
        <v/>
      </c>
      <c r="AG73" s="10" t="str">
        <f t="shared" si="50"/>
        <v/>
      </c>
      <c r="AH73" s="10" t="str">
        <f t="shared" si="51"/>
        <v/>
      </c>
      <c r="AI73" s="10" t="str">
        <f t="shared" si="52"/>
        <v/>
      </c>
      <c r="AJ73" s="10"/>
      <c r="AK73" s="10" t="b">
        <f t="shared" si="53"/>
        <v>1</v>
      </c>
      <c r="AL73" s="10" t="b">
        <f t="shared" si="17"/>
        <v>1</v>
      </c>
      <c r="AM73" s="10" t="b">
        <f t="shared" si="54"/>
        <v>0</v>
      </c>
      <c r="AN73" s="10" t="b">
        <f t="shared" si="18"/>
        <v>0</v>
      </c>
    </row>
    <row r="74" spans="1:40" x14ac:dyDescent="0.35">
      <c r="A74" s="28"/>
      <c r="B74" s="28"/>
      <c r="C74" s="28"/>
      <c r="D74" s="28"/>
      <c r="E74" s="28" t="s">
        <v>4</v>
      </c>
      <c r="F74" s="28"/>
      <c r="G74" s="28"/>
      <c r="H74" s="28" t="s">
        <v>4</v>
      </c>
      <c r="I74" s="28"/>
      <c r="J74" s="28"/>
      <c r="K74" s="28"/>
      <c r="L74" s="28" t="s">
        <v>4</v>
      </c>
      <c r="M74" s="28"/>
      <c r="N74" s="28" t="s">
        <v>4</v>
      </c>
      <c r="O74" s="10" t="str">
        <f>IF(AND('Section 8'!$L$4=No,OR($AK74=FALSE,$AL74=FALSE)),Tab_NotReq,
IF(AND($AK74=TRUE,$AL74=TRUE,$Q74="",$R74=""),"",
IF(COUNTIF($Q74:$AI74,Incomplete)&gt;=1,Incomplete_or_multiple_errors&amp;": "&amp;INDEX($Q$2:$AI$4,1,MATCH(Incomplete,$Q74:$AI74,0)),Complete)))</f>
        <v/>
      </c>
      <c r="Q74" s="10" t="str">
        <f t="shared" si="37"/>
        <v/>
      </c>
      <c r="R74" s="10" t="str" cm="1">
        <f t="array" ref="R74">IF($R$1=No,"",
IF(OR(AK74=FALSE,AL74=FALSE),"",
IF(AND(SUMPRODUCT(--(AM74:AM$100=TRUE))=0,SUMPRODUCT(--(AN74:AN$100=TRUE))=0),"",Incomplete)))</f>
        <v/>
      </c>
      <c r="S74" s="10" t="str">
        <f t="shared" si="38"/>
        <v/>
      </c>
      <c r="T74" s="10" t="str">
        <f t="shared" si="39"/>
        <v/>
      </c>
      <c r="U74" s="10" t="str">
        <f t="shared" si="40"/>
        <v/>
      </c>
      <c r="V74" s="10"/>
      <c r="W74" s="10" t="str" cm="1">
        <f t="array" ref="W74">IF(W$1=No,"",IF(ISBLANK($A74)=TRUE,"",
IF(SUMPRODUCT(--('Section 11'!$C$4:$C$336=$A74))=0,Incomplete,Complete)))</f>
        <v/>
      </c>
      <c r="X74" s="10" t="str">
        <f t="shared" si="41"/>
        <v/>
      </c>
      <c r="Y74" s="10" t="str">
        <f t="shared" si="42"/>
        <v/>
      </c>
      <c r="Z74" s="10" t="str">
        <f t="shared" si="43"/>
        <v/>
      </c>
      <c r="AA74" s="10" t="str">
        <f t="shared" si="44"/>
        <v/>
      </c>
      <c r="AB74" s="10" t="str">
        <f t="shared" si="45"/>
        <v/>
      </c>
      <c r="AC74" s="10" t="str">
        <f t="shared" si="46"/>
        <v/>
      </c>
      <c r="AD74" s="10" t="str">
        <f t="shared" si="47"/>
        <v/>
      </c>
      <c r="AE74" s="10" t="str">
        <f t="shared" si="48"/>
        <v/>
      </c>
      <c r="AF74" s="10" t="str">
        <f t="shared" si="49"/>
        <v/>
      </c>
      <c r="AG74" s="10" t="str">
        <f t="shared" si="50"/>
        <v/>
      </c>
      <c r="AH74" s="10" t="str">
        <f t="shared" si="51"/>
        <v/>
      </c>
      <c r="AI74" s="10" t="str">
        <f t="shared" si="52"/>
        <v/>
      </c>
      <c r="AJ74" s="10"/>
      <c r="AK74" s="10" t="b">
        <f t="shared" si="53"/>
        <v>1</v>
      </c>
      <c r="AL74" s="10" t="b">
        <f t="shared" si="17"/>
        <v>1</v>
      </c>
      <c r="AM74" s="10" t="b">
        <f t="shared" si="54"/>
        <v>0</v>
      </c>
      <c r="AN74" s="10" t="b">
        <f t="shared" si="18"/>
        <v>0</v>
      </c>
    </row>
    <row r="75" spans="1:40" x14ac:dyDescent="0.35">
      <c r="A75" s="28"/>
      <c r="B75" s="28"/>
      <c r="C75" s="28"/>
      <c r="D75" s="28"/>
      <c r="E75" s="28" t="s">
        <v>4</v>
      </c>
      <c r="F75" s="28"/>
      <c r="G75" s="28"/>
      <c r="H75" s="28" t="s">
        <v>4</v>
      </c>
      <c r="I75" s="28"/>
      <c r="J75" s="28"/>
      <c r="K75" s="28"/>
      <c r="L75" s="28" t="s">
        <v>4</v>
      </c>
      <c r="M75" s="28"/>
      <c r="N75" s="28" t="s">
        <v>4</v>
      </c>
      <c r="O75" s="10" t="str">
        <f>IF(AND('Section 8'!$L$4=No,OR($AK75=FALSE,$AL75=FALSE)),Tab_NotReq,
IF(AND($AK75=TRUE,$AL75=TRUE,$Q75="",$R75=""),"",
IF(COUNTIF($Q75:$AI75,Incomplete)&gt;=1,Incomplete_or_multiple_errors&amp;": "&amp;INDEX($Q$2:$AI$4,1,MATCH(Incomplete,$Q75:$AI75,0)),Complete)))</f>
        <v/>
      </c>
      <c r="Q75" s="10" t="str">
        <f t="shared" si="37"/>
        <v/>
      </c>
      <c r="R75" s="10" t="str" cm="1">
        <f t="array" ref="R75">IF($R$1=No,"",
IF(OR(AK75=FALSE,AL75=FALSE),"",
IF(AND(SUMPRODUCT(--(AM75:AM$100=TRUE))=0,SUMPRODUCT(--(AN75:AN$100=TRUE))=0),"",Incomplete)))</f>
        <v/>
      </c>
      <c r="S75" s="10" t="str">
        <f t="shared" si="38"/>
        <v/>
      </c>
      <c r="T75" s="10" t="str">
        <f t="shared" si="39"/>
        <v/>
      </c>
      <c r="U75" s="10" t="str">
        <f t="shared" si="40"/>
        <v/>
      </c>
      <c r="V75" s="10"/>
      <c r="W75" s="10" t="str" cm="1">
        <f t="array" ref="W75">IF(W$1=No,"",IF(ISBLANK($A75)=TRUE,"",
IF(SUMPRODUCT(--('Section 11'!$C$4:$C$336=$A75))=0,Incomplete,Complete)))</f>
        <v/>
      </c>
      <c r="X75" s="10" t="str">
        <f t="shared" si="41"/>
        <v/>
      </c>
      <c r="Y75" s="10" t="str">
        <f t="shared" si="42"/>
        <v/>
      </c>
      <c r="Z75" s="10" t="str">
        <f t="shared" si="43"/>
        <v/>
      </c>
      <c r="AA75" s="10" t="str">
        <f t="shared" si="44"/>
        <v/>
      </c>
      <c r="AB75" s="10" t="str">
        <f t="shared" si="45"/>
        <v/>
      </c>
      <c r="AC75" s="10" t="str">
        <f t="shared" si="46"/>
        <v/>
      </c>
      <c r="AD75" s="10" t="str">
        <f t="shared" si="47"/>
        <v/>
      </c>
      <c r="AE75" s="10" t="str">
        <f t="shared" si="48"/>
        <v/>
      </c>
      <c r="AF75" s="10" t="str">
        <f t="shared" si="49"/>
        <v/>
      </c>
      <c r="AG75" s="10" t="str">
        <f t="shared" si="50"/>
        <v/>
      </c>
      <c r="AH75" s="10" t="str">
        <f t="shared" si="51"/>
        <v/>
      </c>
      <c r="AI75" s="10" t="str">
        <f t="shared" si="52"/>
        <v/>
      </c>
      <c r="AJ75" s="10"/>
      <c r="AK75" s="10" t="b">
        <f t="shared" si="53"/>
        <v>1</v>
      </c>
      <c r="AL75" s="10" t="b">
        <f t="shared" si="17"/>
        <v>1</v>
      </c>
      <c r="AM75" s="10" t="b">
        <f t="shared" si="54"/>
        <v>0</v>
      </c>
      <c r="AN75" s="10" t="b">
        <f t="shared" si="18"/>
        <v>0</v>
      </c>
    </row>
    <row r="76" spans="1:40" x14ac:dyDescent="0.35">
      <c r="A76" s="28"/>
      <c r="B76" s="28"/>
      <c r="C76" s="28"/>
      <c r="D76" s="28"/>
      <c r="E76" s="28" t="s">
        <v>4</v>
      </c>
      <c r="F76" s="28"/>
      <c r="G76" s="28"/>
      <c r="H76" s="28" t="s">
        <v>4</v>
      </c>
      <c r="I76" s="28"/>
      <c r="J76" s="28"/>
      <c r="K76" s="28"/>
      <c r="L76" s="28" t="s">
        <v>4</v>
      </c>
      <c r="M76" s="28"/>
      <c r="N76" s="28" t="s">
        <v>4</v>
      </c>
      <c r="O76" s="10" t="str">
        <f>IF(AND('Section 8'!$L$4=No,OR($AK76=FALSE,$AL76=FALSE)),Tab_NotReq,
IF(AND($AK76=TRUE,$AL76=TRUE,$Q76="",$R76=""),"",
IF(COUNTIF($Q76:$AI76,Incomplete)&gt;=1,Incomplete_or_multiple_errors&amp;": "&amp;INDEX($Q$2:$AI$4,1,MATCH(Incomplete,$Q76:$AI76,0)),Complete)))</f>
        <v/>
      </c>
      <c r="Q76" s="10" t="str">
        <f t="shared" si="37"/>
        <v/>
      </c>
      <c r="R76" s="10" t="str" cm="1">
        <f t="array" ref="R76">IF($R$1=No,"",
IF(OR(AK76=FALSE,AL76=FALSE),"",
IF(AND(SUMPRODUCT(--(AM76:AM$100=TRUE))=0,SUMPRODUCT(--(AN76:AN$100=TRUE))=0),"",Incomplete)))</f>
        <v/>
      </c>
      <c r="S76" s="10" t="str">
        <f t="shared" si="38"/>
        <v/>
      </c>
      <c r="T76" s="10" t="str">
        <f t="shared" si="39"/>
        <v/>
      </c>
      <c r="U76" s="10" t="str">
        <f t="shared" si="40"/>
        <v/>
      </c>
      <c r="V76" s="10"/>
      <c r="W76" s="10" t="str" cm="1">
        <f t="array" ref="W76">IF(W$1=No,"",IF(ISBLANK($A76)=TRUE,"",
IF(SUMPRODUCT(--('Section 11'!$C$4:$C$336=$A76))=0,Incomplete,Complete)))</f>
        <v/>
      </c>
      <c r="X76" s="10" t="str">
        <f t="shared" si="41"/>
        <v/>
      </c>
      <c r="Y76" s="10" t="str">
        <f t="shared" si="42"/>
        <v/>
      </c>
      <c r="Z76" s="10" t="str">
        <f t="shared" si="43"/>
        <v/>
      </c>
      <c r="AA76" s="10" t="str">
        <f t="shared" si="44"/>
        <v/>
      </c>
      <c r="AB76" s="10" t="str">
        <f t="shared" si="45"/>
        <v/>
      </c>
      <c r="AC76" s="10" t="str">
        <f t="shared" si="46"/>
        <v/>
      </c>
      <c r="AD76" s="10" t="str">
        <f t="shared" si="47"/>
        <v/>
      </c>
      <c r="AE76" s="10" t="str">
        <f t="shared" si="48"/>
        <v/>
      </c>
      <c r="AF76" s="10" t="str">
        <f t="shared" si="49"/>
        <v/>
      </c>
      <c r="AG76" s="10" t="str">
        <f t="shared" si="50"/>
        <v/>
      </c>
      <c r="AH76" s="10" t="str">
        <f t="shared" si="51"/>
        <v/>
      </c>
      <c r="AI76" s="10" t="str">
        <f t="shared" si="52"/>
        <v/>
      </c>
      <c r="AJ76" s="10"/>
      <c r="AK76" s="10" t="b">
        <f t="shared" si="53"/>
        <v>1</v>
      </c>
      <c r="AL76" s="10" t="b">
        <f t="shared" si="17"/>
        <v>1</v>
      </c>
      <c r="AM76" s="10" t="b">
        <f t="shared" si="54"/>
        <v>0</v>
      </c>
      <c r="AN76" s="10" t="b">
        <f t="shared" si="18"/>
        <v>0</v>
      </c>
    </row>
    <row r="77" spans="1:40" x14ac:dyDescent="0.35">
      <c r="A77" s="28"/>
      <c r="B77" s="28"/>
      <c r="C77" s="28"/>
      <c r="D77" s="28"/>
      <c r="E77" s="28" t="s">
        <v>4</v>
      </c>
      <c r="F77" s="28"/>
      <c r="G77" s="28"/>
      <c r="H77" s="28" t="s">
        <v>4</v>
      </c>
      <c r="I77" s="28"/>
      <c r="J77" s="28"/>
      <c r="K77" s="28"/>
      <c r="L77" s="28" t="s">
        <v>4</v>
      </c>
      <c r="M77" s="28"/>
      <c r="N77" s="28" t="s">
        <v>4</v>
      </c>
      <c r="O77" s="10" t="str">
        <f>IF(AND('Section 8'!$L$4=No,OR($AK77=FALSE,$AL77=FALSE)),Tab_NotReq,
IF(AND($AK77=TRUE,$AL77=TRUE,$Q77="",$R77=""),"",
IF(COUNTIF($Q77:$AI77,Incomplete)&gt;=1,Incomplete_or_multiple_errors&amp;": "&amp;INDEX($Q$2:$AI$4,1,MATCH(Incomplete,$Q77:$AI77,0)),Complete)))</f>
        <v/>
      </c>
      <c r="Q77" s="10" t="str">
        <f t="shared" si="37"/>
        <v/>
      </c>
      <c r="R77" s="10" t="str" cm="1">
        <f t="array" ref="R77">IF($R$1=No,"",
IF(OR(AK77=FALSE,AL77=FALSE),"",
IF(AND(SUMPRODUCT(--(AM77:AM$100=TRUE))=0,SUMPRODUCT(--(AN77:AN$100=TRUE))=0),"",Incomplete)))</f>
        <v/>
      </c>
      <c r="S77" s="10" t="str">
        <f t="shared" si="38"/>
        <v/>
      </c>
      <c r="T77" s="10" t="str">
        <f t="shared" si="39"/>
        <v/>
      </c>
      <c r="U77" s="10" t="str">
        <f t="shared" si="40"/>
        <v/>
      </c>
      <c r="V77" s="10"/>
      <c r="W77" s="10" t="str" cm="1">
        <f t="array" ref="W77">IF(W$1=No,"",IF(ISBLANK($A77)=TRUE,"",
IF(SUMPRODUCT(--('Section 11'!$C$4:$C$336=$A77))=0,Incomplete,Complete)))</f>
        <v/>
      </c>
      <c r="X77" s="10" t="str">
        <f t="shared" si="41"/>
        <v/>
      </c>
      <c r="Y77" s="10" t="str">
        <f t="shared" si="42"/>
        <v/>
      </c>
      <c r="Z77" s="10" t="str">
        <f t="shared" si="43"/>
        <v/>
      </c>
      <c r="AA77" s="10" t="str">
        <f t="shared" si="44"/>
        <v/>
      </c>
      <c r="AB77" s="10" t="str">
        <f t="shared" si="45"/>
        <v/>
      </c>
      <c r="AC77" s="10" t="str">
        <f t="shared" si="46"/>
        <v/>
      </c>
      <c r="AD77" s="10" t="str">
        <f t="shared" si="47"/>
        <v/>
      </c>
      <c r="AE77" s="10" t="str">
        <f t="shared" si="48"/>
        <v/>
      </c>
      <c r="AF77" s="10" t="str">
        <f t="shared" si="49"/>
        <v/>
      </c>
      <c r="AG77" s="10" t="str">
        <f t="shared" si="50"/>
        <v/>
      </c>
      <c r="AH77" s="10" t="str">
        <f t="shared" si="51"/>
        <v/>
      </c>
      <c r="AI77" s="10" t="str">
        <f t="shared" si="52"/>
        <v/>
      </c>
      <c r="AJ77" s="10"/>
      <c r="AK77" s="10" t="b">
        <f t="shared" si="53"/>
        <v>1</v>
      </c>
      <c r="AL77" s="10" t="b">
        <f t="shared" si="17"/>
        <v>1</v>
      </c>
      <c r="AM77" s="10" t="b">
        <f t="shared" si="54"/>
        <v>0</v>
      </c>
      <c r="AN77" s="10" t="b">
        <f t="shared" si="18"/>
        <v>0</v>
      </c>
    </row>
    <row r="78" spans="1:40" x14ac:dyDescent="0.35">
      <c r="A78" s="28"/>
      <c r="B78" s="28"/>
      <c r="C78" s="28"/>
      <c r="D78" s="28"/>
      <c r="E78" s="28" t="s">
        <v>4</v>
      </c>
      <c r="F78" s="28"/>
      <c r="G78" s="28"/>
      <c r="H78" s="28" t="s">
        <v>4</v>
      </c>
      <c r="I78" s="28"/>
      <c r="J78" s="28"/>
      <c r="K78" s="28"/>
      <c r="L78" s="28" t="s">
        <v>4</v>
      </c>
      <c r="M78" s="28"/>
      <c r="N78" s="28" t="s">
        <v>4</v>
      </c>
      <c r="O78" s="10" t="str">
        <f>IF(AND('Section 8'!$L$4=No,OR($AK78=FALSE,$AL78=FALSE)),Tab_NotReq,
IF(AND($AK78=TRUE,$AL78=TRUE,$Q78="",$R78=""),"",
IF(COUNTIF($Q78:$AI78,Incomplete)&gt;=1,Incomplete_or_multiple_errors&amp;": "&amp;INDEX($Q$2:$AI$4,1,MATCH(Incomplete,$Q78:$AI78,0)),Complete)))</f>
        <v/>
      </c>
      <c r="Q78" s="10" t="str">
        <f t="shared" si="37"/>
        <v/>
      </c>
      <c r="R78" s="10" t="str" cm="1">
        <f t="array" ref="R78">IF($R$1=No,"",
IF(OR(AK78=FALSE,AL78=FALSE),"",
IF(AND(SUMPRODUCT(--(AM78:AM$100=TRUE))=0,SUMPRODUCT(--(AN78:AN$100=TRUE))=0),"",Incomplete)))</f>
        <v/>
      </c>
      <c r="S78" s="10" t="str">
        <f t="shared" si="38"/>
        <v/>
      </c>
      <c r="T78" s="10" t="str">
        <f t="shared" si="39"/>
        <v/>
      </c>
      <c r="U78" s="10" t="str">
        <f t="shared" si="40"/>
        <v/>
      </c>
      <c r="V78" s="10"/>
      <c r="W78" s="10" t="str" cm="1">
        <f t="array" ref="W78">IF(W$1=No,"",IF(ISBLANK($A78)=TRUE,"",
IF(SUMPRODUCT(--('Section 11'!$C$4:$C$336=$A78))=0,Incomplete,Complete)))</f>
        <v/>
      </c>
      <c r="X78" s="10" t="str">
        <f t="shared" si="41"/>
        <v/>
      </c>
      <c r="Y78" s="10" t="str">
        <f t="shared" si="42"/>
        <v/>
      </c>
      <c r="Z78" s="10" t="str">
        <f t="shared" si="43"/>
        <v/>
      </c>
      <c r="AA78" s="10" t="str">
        <f t="shared" si="44"/>
        <v/>
      </c>
      <c r="AB78" s="10" t="str">
        <f t="shared" si="45"/>
        <v/>
      </c>
      <c r="AC78" s="10" t="str">
        <f t="shared" si="46"/>
        <v/>
      </c>
      <c r="AD78" s="10" t="str">
        <f t="shared" si="47"/>
        <v/>
      </c>
      <c r="AE78" s="10" t="str">
        <f t="shared" si="48"/>
        <v/>
      </c>
      <c r="AF78" s="10" t="str">
        <f t="shared" si="49"/>
        <v/>
      </c>
      <c r="AG78" s="10" t="str">
        <f t="shared" si="50"/>
        <v/>
      </c>
      <c r="AH78" s="10" t="str">
        <f t="shared" si="51"/>
        <v/>
      </c>
      <c r="AI78" s="10" t="str">
        <f t="shared" si="52"/>
        <v/>
      </c>
      <c r="AJ78" s="10"/>
      <c r="AK78" s="10" t="b">
        <f t="shared" si="53"/>
        <v>1</v>
      </c>
      <c r="AL78" s="10" t="b">
        <f t="shared" si="17"/>
        <v>1</v>
      </c>
      <c r="AM78" s="10" t="b">
        <f t="shared" si="54"/>
        <v>0</v>
      </c>
      <c r="AN78" s="10" t="b">
        <f t="shared" si="18"/>
        <v>0</v>
      </c>
    </row>
    <row r="79" spans="1:40" x14ac:dyDescent="0.35">
      <c r="A79" s="28"/>
      <c r="B79" s="28"/>
      <c r="C79" s="28"/>
      <c r="D79" s="28"/>
      <c r="E79" s="28" t="s">
        <v>4</v>
      </c>
      <c r="F79" s="28"/>
      <c r="G79" s="28"/>
      <c r="H79" s="28" t="s">
        <v>4</v>
      </c>
      <c r="I79" s="28"/>
      <c r="J79" s="28"/>
      <c r="K79" s="28"/>
      <c r="L79" s="28" t="s">
        <v>4</v>
      </c>
      <c r="M79" s="28"/>
      <c r="N79" s="28" t="s">
        <v>4</v>
      </c>
      <c r="O79" s="10" t="str">
        <f>IF(AND('Section 8'!$L$4=No,OR($AK79=FALSE,$AL79=FALSE)),Tab_NotReq,
IF(AND($AK79=TRUE,$AL79=TRUE,$Q79="",$R79=""),"",
IF(COUNTIF($Q79:$AI79,Incomplete)&gt;=1,Incomplete_or_multiple_errors&amp;": "&amp;INDEX($Q$2:$AI$4,1,MATCH(Incomplete,$Q79:$AI79,0)),Complete)))</f>
        <v/>
      </c>
      <c r="Q79" s="10" t="str">
        <f t="shared" si="37"/>
        <v/>
      </c>
      <c r="R79" s="10" t="str" cm="1">
        <f t="array" ref="R79">IF($R$1=No,"",
IF(OR(AK79=FALSE,AL79=FALSE),"",
IF(AND(SUMPRODUCT(--(AM79:AM$100=TRUE))=0,SUMPRODUCT(--(AN79:AN$100=TRUE))=0),"",Incomplete)))</f>
        <v/>
      </c>
      <c r="S79" s="10" t="str">
        <f t="shared" si="38"/>
        <v/>
      </c>
      <c r="T79" s="10" t="str">
        <f t="shared" si="39"/>
        <v/>
      </c>
      <c r="U79" s="10" t="str">
        <f t="shared" si="40"/>
        <v/>
      </c>
      <c r="V79" s="10"/>
      <c r="W79" s="10" t="str" cm="1">
        <f t="array" ref="W79">IF(W$1=No,"",IF(ISBLANK($A79)=TRUE,"",
IF(SUMPRODUCT(--('Section 11'!$C$4:$C$336=$A79))=0,Incomplete,Complete)))</f>
        <v/>
      </c>
      <c r="X79" s="10" t="str">
        <f t="shared" si="41"/>
        <v/>
      </c>
      <c r="Y79" s="10" t="str">
        <f t="shared" si="42"/>
        <v/>
      </c>
      <c r="Z79" s="10" t="str">
        <f t="shared" si="43"/>
        <v/>
      </c>
      <c r="AA79" s="10" t="str">
        <f t="shared" si="44"/>
        <v/>
      </c>
      <c r="AB79" s="10" t="str">
        <f t="shared" si="45"/>
        <v/>
      </c>
      <c r="AC79" s="10" t="str">
        <f t="shared" si="46"/>
        <v/>
      </c>
      <c r="AD79" s="10" t="str">
        <f t="shared" si="47"/>
        <v/>
      </c>
      <c r="AE79" s="10" t="str">
        <f t="shared" si="48"/>
        <v/>
      </c>
      <c r="AF79" s="10" t="str">
        <f t="shared" si="49"/>
        <v/>
      </c>
      <c r="AG79" s="10" t="str">
        <f t="shared" si="50"/>
        <v/>
      </c>
      <c r="AH79" s="10" t="str">
        <f t="shared" si="51"/>
        <v/>
      </c>
      <c r="AI79" s="10" t="str">
        <f t="shared" si="52"/>
        <v/>
      </c>
      <c r="AJ79" s="10"/>
      <c r="AK79" s="10" t="b">
        <f t="shared" si="53"/>
        <v>1</v>
      </c>
      <c r="AL79" s="10" t="b">
        <f t="shared" si="17"/>
        <v>1</v>
      </c>
      <c r="AM79" s="10" t="b">
        <f t="shared" si="54"/>
        <v>0</v>
      </c>
      <c r="AN79" s="10" t="b">
        <f t="shared" si="18"/>
        <v>0</v>
      </c>
    </row>
    <row r="80" spans="1:40" x14ac:dyDescent="0.35">
      <c r="A80" s="28"/>
      <c r="B80" s="28"/>
      <c r="C80" s="28"/>
      <c r="D80" s="28"/>
      <c r="E80" s="28" t="s">
        <v>4</v>
      </c>
      <c r="F80" s="28"/>
      <c r="G80" s="28"/>
      <c r="H80" s="28" t="s">
        <v>4</v>
      </c>
      <c r="I80" s="28"/>
      <c r="J80" s="28"/>
      <c r="K80" s="28"/>
      <c r="L80" s="28" t="s">
        <v>4</v>
      </c>
      <c r="M80" s="28"/>
      <c r="N80" s="28" t="s">
        <v>4</v>
      </c>
      <c r="O80" s="10" t="str">
        <f>IF(AND('Section 8'!$L$4=No,OR($AK80=FALSE,$AL80=FALSE)),Tab_NotReq,
IF(AND($AK80=TRUE,$AL80=TRUE,$Q80="",$R80=""),"",
IF(COUNTIF($Q80:$AI80,Incomplete)&gt;=1,Incomplete_or_multiple_errors&amp;": "&amp;INDEX($Q$2:$AI$4,1,MATCH(Incomplete,$Q80:$AI80,0)),Complete)))</f>
        <v/>
      </c>
      <c r="Q80" s="10" t="str">
        <f t="shared" si="37"/>
        <v/>
      </c>
      <c r="R80" s="10" t="str" cm="1">
        <f t="array" ref="R80">IF($R$1=No,"",
IF(OR(AK80=FALSE,AL80=FALSE),"",
IF(AND(SUMPRODUCT(--(AM80:AM$100=TRUE))=0,SUMPRODUCT(--(AN80:AN$100=TRUE))=0),"",Incomplete)))</f>
        <v/>
      </c>
      <c r="S80" s="10" t="str">
        <f t="shared" si="38"/>
        <v/>
      </c>
      <c r="T80" s="10" t="str">
        <f t="shared" si="39"/>
        <v/>
      </c>
      <c r="U80" s="10" t="str">
        <f t="shared" si="40"/>
        <v/>
      </c>
      <c r="V80" s="10"/>
      <c r="W80" s="10" t="str" cm="1">
        <f t="array" ref="W80">IF(W$1=No,"",IF(ISBLANK($A80)=TRUE,"",
IF(SUMPRODUCT(--('Section 11'!$C$4:$C$336=$A80))=0,Incomplete,Complete)))</f>
        <v/>
      </c>
      <c r="X80" s="10" t="str">
        <f t="shared" si="41"/>
        <v/>
      </c>
      <c r="Y80" s="10" t="str">
        <f t="shared" si="42"/>
        <v/>
      </c>
      <c r="Z80" s="10" t="str">
        <f t="shared" si="43"/>
        <v/>
      </c>
      <c r="AA80" s="10" t="str">
        <f t="shared" si="44"/>
        <v/>
      </c>
      <c r="AB80" s="10" t="str">
        <f t="shared" si="45"/>
        <v/>
      </c>
      <c r="AC80" s="10" t="str">
        <f t="shared" si="46"/>
        <v/>
      </c>
      <c r="AD80" s="10" t="str">
        <f t="shared" si="47"/>
        <v/>
      </c>
      <c r="AE80" s="10" t="str">
        <f t="shared" si="48"/>
        <v/>
      </c>
      <c r="AF80" s="10" t="str">
        <f t="shared" si="49"/>
        <v/>
      </c>
      <c r="AG80" s="10" t="str">
        <f t="shared" si="50"/>
        <v/>
      </c>
      <c r="AH80" s="10" t="str">
        <f t="shared" si="51"/>
        <v/>
      </c>
      <c r="AI80" s="10" t="str">
        <f t="shared" si="52"/>
        <v/>
      </c>
      <c r="AJ80" s="10"/>
      <c r="AK80" s="10" t="b">
        <f t="shared" si="53"/>
        <v>1</v>
      </c>
      <c r="AL80" s="10" t="b">
        <f t="shared" si="17"/>
        <v>1</v>
      </c>
      <c r="AM80" s="10" t="b">
        <f t="shared" si="54"/>
        <v>0</v>
      </c>
      <c r="AN80" s="10" t="b">
        <f t="shared" si="18"/>
        <v>0</v>
      </c>
    </row>
    <row r="81" spans="1:40" x14ac:dyDescent="0.35">
      <c r="A81" s="28"/>
      <c r="B81" s="28"/>
      <c r="C81" s="28"/>
      <c r="D81" s="28"/>
      <c r="E81" s="28" t="s">
        <v>4</v>
      </c>
      <c r="F81" s="28"/>
      <c r="G81" s="28"/>
      <c r="H81" s="28" t="s">
        <v>4</v>
      </c>
      <c r="I81" s="28"/>
      <c r="J81" s="28"/>
      <c r="K81" s="28"/>
      <c r="L81" s="28" t="s">
        <v>4</v>
      </c>
      <c r="M81" s="28"/>
      <c r="N81" s="28" t="s">
        <v>4</v>
      </c>
      <c r="O81" s="10" t="str">
        <f>IF(AND('Section 8'!$L$4=No,OR($AK81=FALSE,$AL81=FALSE)),Tab_NotReq,
IF(AND($AK81=TRUE,$AL81=TRUE,$Q81="",$R81=""),"",
IF(COUNTIF($Q81:$AI81,Incomplete)&gt;=1,Incomplete_or_multiple_errors&amp;": "&amp;INDEX($Q$2:$AI$4,1,MATCH(Incomplete,$Q81:$AI81,0)),Complete)))</f>
        <v/>
      </c>
      <c r="Q81" s="10" t="str">
        <f t="shared" si="37"/>
        <v/>
      </c>
      <c r="R81" s="10" t="str" cm="1">
        <f t="array" ref="R81">IF($R$1=No,"",
IF(OR(AK81=FALSE,AL81=FALSE),"",
IF(AND(SUMPRODUCT(--(AM81:AM$100=TRUE))=0,SUMPRODUCT(--(AN81:AN$100=TRUE))=0),"",Incomplete)))</f>
        <v/>
      </c>
      <c r="S81" s="10" t="str">
        <f t="shared" si="38"/>
        <v/>
      </c>
      <c r="T81" s="10" t="str">
        <f t="shared" si="39"/>
        <v/>
      </c>
      <c r="U81" s="10" t="str">
        <f t="shared" si="40"/>
        <v/>
      </c>
      <c r="V81" s="10"/>
      <c r="W81" s="10" t="str" cm="1">
        <f t="array" ref="W81">IF(W$1=No,"",IF(ISBLANK($A81)=TRUE,"",
IF(SUMPRODUCT(--('Section 11'!$C$4:$C$336=$A81))=0,Incomplete,Complete)))</f>
        <v/>
      </c>
      <c r="X81" s="10" t="str">
        <f t="shared" si="41"/>
        <v/>
      </c>
      <c r="Y81" s="10" t="str">
        <f t="shared" si="42"/>
        <v/>
      </c>
      <c r="Z81" s="10" t="str">
        <f t="shared" si="43"/>
        <v/>
      </c>
      <c r="AA81" s="10" t="str">
        <f t="shared" si="44"/>
        <v/>
      </c>
      <c r="AB81" s="10" t="str">
        <f t="shared" si="45"/>
        <v/>
      </c>
      <c r="AC81" s="10" t="str">
        <f t="shared" si="46"/>
        <v/>
      </c>
      <c r="AD81" s="10" t="str">
        <f t="shared" si="47"/>
        <v/>
      </c>
      <c r="AE81" s="10" t="str">
        <f t="shared" si="48"/>
        <v/>
      </c>
      <c r="AF81" s="10" t="str">
        <f t="shared" si="49"/>
        <v/>
      </c>
      <c r="AG81" s="10" t="str">
        <f t="shared" si="50"/>
        <v/>
      </c>
      <c r="AH81" s="10" t="str">
        <f t="shared" si="51"/>
        <v/>
      </c>
      <c r="AI81" s="10" t="str">
        <f t="shared" si="52"/>
        <v/>
      </c>
      <c r="AJ81" s="10"/>
      <c r="AK81" s="10" t="b">
        <f t="shared" si="53"/>
        <v>1</v>
      </c>
      <c r="AL81" s="10" t="b">
        <f t="shared" si="17"/>
        <v>1</v>
      </c>
      <c r="AM81" s="10" t="b">
        <f t="shared" si="54"/>
        <v>0</v>
      </c>
      <c r="AN81" s="10" t="b">
        <f t="shared" si="18"/>
        <v>0</v>
      </c>
    </row>
    <row r="82" spans="1:40" x14ac:dyDescent="0.35">
      <c r="A82" s="28"/>
      <c r="B82" s="28"/>
      <c r="C82" s="28"/>
      <c r="D82" s="28"/>
      <c r="E82" s="28" t="s">
        <v>4</v>
      </c>
      <c r="F82" s="28"/>
      <c r="G82" s="28"/>
      <c r="H82" s="28" t="s">
        <v>4</v>
      </c>
      <c r="I82" s="28"/>
      <c r="J82" s="28"/>
      <c r="K82" s="28"/>
      <c r="L82" s="28" t="s">
        <v>4</v>
      </c>
      <c r="M82" s="28"/>
      <c r="N82" s="28" t="s">
        <v>4</v>
      </c>
      <c r="O82" s="10" t="str">
        <f>IF(AND('Section 8'!$L$4=No,OR($AK82=FALSE,$AL82=FALSE)),Tab_NotReq,
IF(AND($AK82=TRUE,$AL82=TRUE,$Q82="",$R82=""),"",
IF(COUNTIF($Q82:$AI82,Incomplete)&gt;=1,Incomplete_or_multiple_errors&amp;": "&amp;INDEX($Q$2:$AI$4,1,MATCH(Incomplete,$Q82:$AI82,0)),Complete)))</f>
        <v/>
      </c>
      <c r="Q82" s="10" t="str">
        <f t="shared" si="37"/>
        <v/>
      </c>
      <c r="R82" s="10" t="str" cm="1">
        <f t="array" ref="R82">IF($R$1=No,"",
IF(OR(AK82=FALSE,AL82=FALSE),"",
IF(AND(SUMPRODUCT(--(AM82:AM$100=TRUE))=0,SUMPRODUCT(--(AN82:AN$100=TRUE))=0),"",Incomplete)))</f>
        <v/>
      </c>
      <c r="S82" s="10" t="str">
        <f t="shared" si="38"/>
        <v/>
      </c>
      <c r="T82" s="10" t="str">
        <f t="shared" si="39"/>
        <v/>
      </c>
      <c r="U82" s="10" t="str">
        <f t="shared" si="40"/>
        <v/>
      </c>
      <c r="V82" s="10"/>
      <c r="W82" s="10" t="str" cm="1">
        <f t="array" ref="W82">IF(W$1=No,"",IF(ISBLANK($A82)=TRUE,"",
IF(SUMPRODUCT(--('Section 11'!$C$4:$C$336=$A82))=0,Incomplete,Complete)))</f>
        <v/>
      </c>
      <c r="X82" s="10" t="str">
        <f t="shared" si="41"/>
        <v/>
      </c>
      <c r="Y82" s="10" t="str">
        <f t="shared" si="42"/>
        <v/>
      </c>
      <c r="Z82" s="10" t="str">
        <f t="shared" si="43"/>
        <v/>
      </c>
      <c r="AA82" s="10" t="str">
        <f t="shared" si="44"/>
        <v/>
      </c>
      <c r="AB82" s="10" t="str">
        <f t="shared" si="45"/>
        <v/>
      </c>
      <c r="AC82" s="10" t="str">
        <f t="shared" si="46"/>
        <v/>
      </c>
      <c r="AD82" s="10" t="str">
        <f t="shared" si="47"/>
        <v/>
      </c>
      <c r="AE82" s="10" t="str">
        <f t="shared" si="48"/>
        <v/>
      </c>
      <c r="AF82" s="10" t="str">
        <f t="shared" si="49"/>
        <v/>
      </c>
      <c r="AG82" s="10" t="str">
        <f t="shared" si="50"/>
        <v/>
      </c>
      <c r="AH82" s="10" t="str">
        <f t="shared" si="51"/>
        <v/>
      </c>
      <c r="AI82" s="10" t="str">
        <f t="shared" si="52"/>
        <v/>
      </c>
      <c r="AJ82" s="10"/>
      <c r="AK82" s="10" t="b">
        <f t="shared" si="53"/>
        <v>1</v>
      </c>
      <c r="AL82" s="10" t="b">
        <f t="shared" si="17"/>
        <v>1</v>
      </c>
      <c r="AM82" s="10" t="b">
        <f t="shared" si="54"/>
        <v>0</v>
      </c>
      <c r="AN82" s="10" t="b">
        <f t="shared" si="18"/>
        <v>0</v>
      </c>
    </row>
    <row r="83" spans="1:40" x14ac:dyDescent="0.35">
      <c r="A83" s="28"/>
      <c r="B83" s="28"/>
      <c r="C83" s="28"/>
      <c r="D83" s="28"/>
      <c r="E83" s="28" t="s">
        <v>4</v>
      </c>
      <c r="F83" s="28"/>
      <c r="G83" s="28"/>
      <c r="H83" s="28" t="s">
        <v>4</v>
      </c>
      <c r="I83" s="28"/>
      <c r="J83" s="28"/>
      <c r="K83" s="28"/>
      <c r="L83" s="28" t="s">
        <v>4</v>
      </c>
      <c r="M83" s="28"/>
      <c r="N83" s="28" t="s">
        <v>4</v>
      </c>
      <c r="O83" s="10" t="str">
        <f>IF(AND('Section 8'!$L$4=No,OR($AK83=FALSE,$AL83=FALSE)),Tab_NotReq,
IF(AND($AK83=TRUE,$AL83=TRUE,$Q83="",$R83=""),"",
IF(COUNTIF($Q83:$AI83,Incomplete)&gt;=1,Incomplete_or_multiple_errors&amp;": "&amp;INDEX($Q$2:$AI$4,1,MATCH(Incomplete,$Q83:$AI83,0)),Complete)))</f>
        <v/>
      </c>
      <c r="Q83" s="10" t="str">
        <f t="shared" si="37"/>
        <v/>
      </c>
      <c r="R83" s="10" t="str" cm="1">
        <f t="array" ref="R83">IF($R$1=No,"",
IF(OR(AK83=FALSE,AL83=FALSE),"",
IF(AND(SUMPRODUCT(--(AM83:AM$100=TRUE))=0,SUMPRODUCT(--(AN83:AN$100=TRUE))=0),"",Incomplete)))</f>
        <v/>
      </c>
      <c r="S83" s="10" t="str">
        <f t="shared" si="38"/>
        <v/>
      </c>
      <c r="T83" s="10" t="str">
        <f t="shared" si="39"/>
        <v/>
      </c>
      <c r="U83" s="10" t="str">
        <f t="shared" si="40"/>
        <v/>
      </c>
      <c r="V83" s="10"/>
      <c r="W83" s="10" t="str" cm="1">
        <f t="array" ref="W83">IF(W$1=No,"",IF(ISBLANK($A83)=TRUE,"",
IF(SUMPRODUCT(--('Section 11'!$C$4:$C$336=$A83))=0,Incomplete,Complete)))</f>
        <v/>
      </c>
      <c r="X83" s="10" t="str">
        <f t="shared" si="41"/>
        <v/>
      </c>
      <c r="Y83" s="10" t="str">
        <f t="shared" si="42"/>
        <v/>
      </c>
      <c r="Z83" s="10" t="str">
        <f t="shared" si="43"/>
        <v/>
      </c>
      <c r="AA83" s="10" t="str">
        <f t="shared" si="44"/>
        <v/>
      </c>
      <c r="AB83" s="10" t="str">
        <f t="shared" si="45"/>
        <v/>
      </c>
      <c r="AC83" s="10" t="str">
        <f t="shared" si="46"/>
        <v/>
      </c>
      <c r="AD83" s="10" t="str">
        <f t="shared" si="47"/>
        <v/>
      </c>
      <c r="AE83" s="10" t="str">
        <f t="shared" si="48"/>
        <v/>
      </c>
      <c r="AF83" s="10" t="str">
        <f t="shared" si="49"/>
        <v/>
      </c>
      <c r="AG83" s="10" t="str">
        <f t="shared" si="50"/>
        <v/>
      </c>
      <c r="AH83" s="10" t="str">
        <f t="shared" si="51"/>
        <v/>
      </c>
      <c r="AI83" s="10" t="str">
        <f t="shared" si="52"/>
        <v/>
      </c>
      <c r="AJ83" s="10"/>
      <c r="AK83" s="10" t="b">
        <f t="shared" si="53"/>
        <v>1</v>
      </c>
      <c r="AL83" s="10" t="b">
        <f t="shared" si="17"/>
        <v>1</v>
      </c>
      <c r="AM83" s="10" t="b">
        <f t="shared" si="54"/>
        <v>0</v>
      </c>
      <c r="AN83" s="10" t="b">
        <f t="shared" si="18"/>
        <v>0</v>
      </c>
    </row>
    <row r="84" spans="1:40" x14ac:dyDescent="0.35">
      <c r="A84" s="28"/>
      <c r="B84" s="28"/>
      <c r="C84" s="28"/>
      <c r="D84" s="28"/>
      <c r="E84" s="28" t="s">
        <v>4</v>
      </c>
      <c r="F84" s="28"/>
      <c r="G84" s="28"/>
      <c r="H84" s="28" t="s">
        <v>4</v>
      </c>
      <c r="I84" s="28"/>
      <c r="J84" s="28"/>
      <c r="K84" s="28"/>
      <c r="L84" s="28" t="s">
        <v>4</v>
      </c>
      <c r="M84" s="28"/>
      <c r="N84" s="28" t="s">
        <v>4</v>
      </c>
      <c r="O84" s="10" t="str">
        <f>IF(AND('Section 8'!$L$4=No,OR($AK84=FALSE,$AL84=FALSE)),Tab_NotReq,
IF(AND($AK84=TRUE,$AL84=TRUE,$Q84="",$R84=""),"",
IF(COUNTIF($Q84:$AI84,Incomplete)&gt;=1,Incomplete_or_multiple_errors&amp;": "&amp;INDEX($Q$2:$AI$4,1,MATCH(Incomplete,$Q84:$AI84,0)),Complete)))</f>
        <v/>
      </c>
      <c r="Q84" s="10" t="str">
        <f t="shared" si="37"/>
        <v/>
      </c>
      <c r="R84" s="10" t="str" cm="1">
        <f t="array" ref="R84">IF($R$1=No,"",
IF(OR(AK84=FALSE,AL84=FALSE),"",
IF(AND(SUMPRODUCT(--(AM84:AM$100=TRUE))=0,SUMPRODUCT(--(AN84:AN$100=TRUE))=0),"",Incomplete)))</f>
        <v/>
      </c>
      <c r="S84" s="10" t="str">
        <f t="shared" si="38"/>
        <v/>
      </c>
      <c r="T84" s="10" t="str">
        <f t="shared" si="39"/>
        <v/>
      </c>
      <c r="U84" s="10" t="str">
        <f t="shared" si="40"/>
        <v/>
      </c>
      <c r="V84" s="10"/>
      <c r="W84" s="10" t="str" cm="1">
        <f t="array" ref="W84">IF(W$1=No,"",IF(ISBLANK($A84)=TRUE,"",
IF(SUMPRODUCT(--('Section 11'!$C$4:$C$336=$A84))=0,Incomplete,Complete)))</f>
        <v/>
      </c>
      <c r="X84" s="10" t="str">
        <f t="shared" si="41"/>
        <v/>
      </c>
      <c r="Y84" s="10" t="str">
        <f t="shared" si="42"/>
        <v/>
      </c>
      <c r="Z84" s="10" t="str">
        <f t="shared" si="43"/>
        <v/>
      </c>
      <c r="AA84" s="10" t="str">
        <f t="shared" si="44"/>
        <v/>
      </c>
      <c r="AB84" s="10" t="str">
        <f t="shared" si="45"/>
        <v/>
      </c>
      <c r="AC84" s="10" t="str">
        <f t="shared" si="46"/>
        <v/>
      </c>
      <c r="AD84" s="10" t="str">
        <f t="shared" si="47"/>
        <v/>
      </c>
      <c r="AE84" s="10" t="str">
        <f t="shared" si="48"/>
        <v/>
      </c>
      <c r="AF84" s="10" t="str">
        <f t="shared" si="49"/>
        <v/>
      </c>
      <c r="AG84" s="10" t="str">
        <f t="shared" si="50"/>
        <v/>
      </c>
      <c r="AH84" s="10" t="str">
        <f t="shared" si="51"/>
        <v/>
      </c>
      <c r="AI84" s="10" t="str">
        <f t="shared" si="52"/>
        <v/>
      </c>
      <c r="AJ84" s="10"/>
      <c r="AK84" s="10" t="b">
        <f t="shared" si="53"/>
        <v>1</v>
      </c>
      <c r="AL84" s="10" t="b">
        <f t="shared" si="17"/>
        <v>1</v>
      </c>
      <c r="AM84" s="10" t="b">
        <f t="shared" si="54"/>
        <v>0</v>
      </c>
      <c r="AN84" s="10" t="b">
        <f t="shared" si="18"/>
        <v>0</v>
      </c>
    </row>
    <row r="85" spans="1:40" x14ac:dyDescent="0.35">
      <c r="A85" s="28"/>
      <c r="B85" s="28"/>
      <c r="C85" s="28"/>
      <c r="D85" s="28"/>
      <c r="E85" s="28" t="s">
        <v>4</v>
      </c>
      <c r="F85" s="28"/>
      <c r="G85" s="28"/>
      <c r="H85" s="28" t="s">
        <v>4</v>
      </c>
      <c r="I85" s="28"/>
      <c r="J85" s="28"/>
      <c r="K85" s="28"/>
      <c r="L85" s="28" t="s">
        <v>4</v>
      </c>
      <c r="M85" s="28"/>
      <c r="N85" s="28" t="s">
        <v>4</v>
      </c>
      <c r="O85" s="10" t="str">
        <f>IF(AND('Section 8'!$L$4=No,OR($AK85=FALSE,$AL85=FALSE)),Tab_NotReq,
IF(AND($AK85=TRUE,$AL85=TRUE,$Q85="",$R85=""),"",
IF(COUNTIF($Q85:$AI85,Incomplete)&gt;=1,Incomplete_or_multiple_errors&amp;": "&amp;INDEX($Q$2:$AI$4,1,MATCH(Incomplete,$Q85:$AI85,0)),Complete)))</f>
        <v/>
      </c>
      <c r="Q85" s="10" t="str">
        <f t="shared" si="37"/>
        <v/>
      </c>
      <c r="R85" s="10" t="str" cm="1">
        <f t="array" ref="R85">IF($R$1=No,"",
IF(OR(AK85=FALSE,AL85=FALSE),"",
IF(AND(SUMPRODUCT(--(AM85:AM$100=TRUE))=0,SUMPRODUCT(--(AN85:AN$100=TRUE))=0),"",Incomplete)))</f>
        <v/>
      </c>
      <c r="S85" s="10" t="str">
        <f t="shared" si="38"/>
        <v/>
      </c>
      <c r="T85" s="10" t="str">
        <f t="shared" si="39"/>
        <v/>
      </c>
      <c r="U85" s="10" t="str">
        <f t="shared" si="40"/>
        <v/>
      </c>
      <c r="V85" s="10"/>
      <c r="W85" s="10" t="str" cm="1">
        <f t="array" ref="W85">IF(W$1=No,"",IF(ISBLANK($A85)=TRUE,"",
IF(SUMPRODUCT(--('Section 11'!$C$4:$C$336=$A85))=0,Incomplete,Complete)))</f>
        <v/>
      </c>
      <c r="X85" s="10" t="str">
        <f t="shared" si="41"/>
        <v/>
      </c>
      <c r="Y85" s="10" t="str">
        <f t="shared" si="42"/>
        <v/>
      </c>
      <c r="Z85" s="10" t="str">
        <f t="shared" si="43"/>
        <v/>
      </c>
      <c r="AA85" s="10" t="str">
        <f t="shared" si="44"/>
        <v/>
      </c>
      <c r="AB85" s="10" t="str">
        <f t="shared" si="45"/>
        <v/>
      </c>
      <c r="AC85" s="10" t="str">
        <f t="shared" si="46"/>
        <v/>
      </c>
      <c r="AD85" s="10" t="str">
        <f t="shared" si="47"/>
        <v/>
      </c>
      <c r="AE85" s="10" t="str">
        <f t="shared" si="48"/>
        <v/>
      </c>
      <c r="AF85" s="10" t="str">
        <f t="shared" si="49"/>
        <v/>
      </c>
      <c r="AG85" s="10" t="str">
        <f t="shared" si="50"/>
        <v/>
      </c>
      <c r="AH85" s="10" t="str">
        <f t="shared" si="51"/>
        <v/>
      </c>
      <c r="AI85" s="10" t="str">
        <f t="shared" si="52"/>
        <v/>
      </c>
      <c r="AJ85" s="10"/>
      <c r="AK85" s="10" t="b">
        <f t="shared" si="53"/>
        <v>1</v>
      </c>
      <c r="AL85" s="10" t="b">
        <f t="shared" si="17"/>
        <v>1</v>
      </c>
      <c r="AM85" s="10" t="b">
        <f t="shared" si="54"/>
        <v>0</v>
      </c>
      <c r="AN85" s="10" t="b">
        <f t="shared" si="18"/>
        <v>0</v>
      </c>
    </row>
    <row r="86" spans="1:40" x14ac:dyDescent="0.35">
      <c r="A86" s="28"/>
      <c r="B86" s="28"/>
      <c r="C86" s="28"/>
      <c r="D86" s="28"/>
      <c r="E86" s="28" t="s">
        <v>4</v>
      </c>
      <c r="F86" s="28"/>
      <c r="G86" s="28"/>
      <c r="H86" s="28" t="s">
        <v>4</v>
      </c>
      <c r="I86" s="28"/>
      <c r="J86" s="28"/>
      <c r="K86" s="28"/>
      <c r="L86" s="28" t="s">
        <v>4</v>
      </c>
      <c r="M86" s="28"/>
      <c r="N86" s="28" t="s">
        <v>4</v>
      </c>
      <c r="O86" s="10" t="str">
        <f>IF(AND('Section 8'!$L$4=No,OR($AK86=FALSE,$AL86=FALSE)),Tab_NotReq,
IF(AND($AK86=TRUE,$AL86=TRUE,$Q86="",$R86=""),"",
IF(COUNTIF($Q86:$AI86,Incomplete)&gt;=1,Incomplete_or_multiple_errors&amp;": "&amp;INDEX($Q$2:$AI$4,1,MATCH(Incomplete,$Q86:$AI86,0)),Complete)))</f>
        <v/>
      </c>
      <c r="Q86" s="10" t="str">
        <f t="shared" si="37"/>
        <v/>
      </c>
      <c r="R86" s="10" t="str" cm="1">
        <f t="array" ref="R86">IF($R$1=No,"",
IF(OR(AK86=FALSE,AL86=FALSE),"",
IF(AND(SUMPRODUCT(--(AM86:AM$100=TRUE))=0,SUMPRODUCT(--(AN86:AN$100=TRUE))=0),"",Incomplete)))</f>
        <v/>
      </c>
      <c r="S86" s="10" t="str">
        <f t="shared" si="38"/>
        <v/>
      </c>
      <c r="T86" s="10" t="str">
        <f t="shared" si="39"/>
        <v/>
      </c>
      <c r="U86" s="10" t="str">
        <f t="shared" si="40"/>
        <v/>
      </c>
      <c r="V86" s="10"/>
      <c r="W86" s="10" t="str" cm="1">
        <f t="array" ref="W86">IF(W$1=No,"",IF(ISBLANK($A86)=TRUE,"",
IF(SUMPRODUCT(--('Section 11'!$C$4:$C$336=$A86))=0,Incomplete,Complete)))</f>
        <v/>
      </c>
      <c r="X86" s="10" t="str">
        <f t="shared" si="41"/>
        <v/>
      </c>
      <c r="Y86" s="10" t="str">
        <f t="shared" si="42"/>
        <v/>
      </c>
      <c r="Z86" s="10" t="str">
        <f t="shared" si="43"/>
        <v/>
      </c>
      <c r="AA86" s="10" t="str">
        <f t="shared" si="44"/>
        <v/>
      </c>
      <c r="AB86" s="10" t="str">
        <f t="shared" si="45"/>
        <v/>
      </c>
      <c r="AC86" s="10" t="str">
        <f t="shared" si="46"/>
        <v/>
      </c>
      <c r="AD86" s="10" t="str">
        <f t="shared" si="47"/>
        <v/>
      </c>
      <c r="AE86" s="10" t="str">
        <f t="shared" si="48"/>
        <v/>
      </c>
      <c r="AF86" s="10" t="str">
        <f t="shared" si="49"/>
        <v/>
      </c>
      <c r="AG86" s="10" t="str">
        <f t="shared" si="50"/>
        <v/>
      </c>
      <c r="AH86" s="10" t="str">
        <f t="shared" si="51"/>
        <v/>
      </c>
      <c r="AI86" s="10" t="str">
        <f t="shared" si="52"/>
        <v/>
      </c>
      <c r="AJ86" s="10"/>
      <c r="AK86" s="10" t="b">
        <f t="shared" si="53"/>
        <v>1</v>
      </c>
      <c r="AL86" s="10" t="b">
        <f t="shared" si="17"/>
        <v>1</v>
      </c>
      <c r="AM86" s="10" t="b">
        <f t="shared" si="54"/>
        <v>0</v>
      </c>
      <c r="AN86" s="10" t="b">
        <f t="shared" si="18"/>
        <v>0</v>
      </c>
    </row>
    <row r="87" spans="1:40" x14ac:dyDescent="0.35">
      <c r="A87" s="28"/>
      <c r="B87" s="28"/>
      <c r="C87" s="28"/>
      <c r="D87" s="28"/>
      <c r="E87" s="28" t="s">
        <v>4</v>
      </c>
      <c r="F87" s="28"/>
      <c r="G87" s="28"/>
      <c r="H87" s="28" t="s">
        <v>4</v>
      </c>
      <c r="I87" s="28"/>
      <c r="J87" s="28"/>
      <c r="K87" s="28"/>
      <c r="L87" s="28" t="s">
        <v>4</v>
      </c>
      <c r="M87" s="28"/>
      <c r="N87" s="28" t="s">
        <v>4</v>
      </c>
      <c r="O87" s="10" t="str">
        <f>IF(AND('Section 8'!$L$4=No,OR($AK87=FALSE,$AL87=FALSE)),Tab_NotReq,
IF(AND($AK87=TRUE,$AL87=TRUE,$Q87="",$R87=""),"",
IF(COUNTIF($Q87:$AI87,Incomplete)&gt;=1,Incomplete_or_multiple_errors&amp;": "&amp;INDEX($Q$2:$AI$4,1,MATCH(Incomplete,$Q87:$AI87,0)),Complete)))</f>
        <v/>
      </c>
      <c r="Q87" s="10" t="str">
        <f t="shared" si="37"/>
        <v/>
      </c>
      <c r="R87" s="10" t="str" cm="1">
        <f t="array" ref="R87">IF($R$1=No,"",
IF(OR(AK87=FALSE,AL87=FALSE),"",
IF(AND(SUMPRODUCT(--(AM87:AM$100=TRUE))=0,SUMPRODUCT(--(AN87:AN$100=TRUE))=0),"",Incomplete)))</f>
        <v/>
      </c>
      <c r="S87" s="10" t="str">
        <f t="shared" si="38"/>
        <v/>
      </c>
      <c r="T87" s="10" t="str">
        <f t="shared" si="39"/>
        <v/>
      </c>
      <c r="U87" s="10" t="str">
        <f t="shared" si="40"/>
        <v/>
      </c>
      <c r="V87" s="10"/>
      <c r="W87" s="10" t="str" cm="1">
        <f t="array" ref="W87">IF(W$1=No,"",IF(ISBLANK($A87)=TRUE,"",
IF(SUMPRODUCT(--('Section 11'!$C$4:$C$336=$A87))=0,Incomplete,Complete)))</f>
        <v/>
      </c>
      <c r="X87" s="10" t="str">
        <f t="shared" si="41"/>
        <v/>
      </c>
      <c r="Y87" s="10" t="str">
        <f t="shared" si="42"/>
        <v/>
      </c>
      <c r="Z87" s="10" t="str">
        <f t="shared" si="43"/>
        <v/>
      </c>
      <c r="AA87" s="10" t="str">
        <f t="shared" si="44"/>
        <v/>
      </c>
      <c r="AB87" s="10" t="str">
        <f t="shared" si="45"/>
        <v/>
      </c>
      <c r="AC87" s="10" t="str">
        <f t="shared" si="46"/>
        <v/>
      </c>
      <c r="AD87" s="10" t="str">
        <f t="shared" si="47"/>
        <v/>
      </c>
      <c r="AE87" s="10" t="str">
        <f t="shared" si="48"/>
        <v/>
      </c>
      <c r="AF87" s="10" t="str">
        <f t="shared" si="49"/>
        <v/>
      </c>
      <c r="AG87" s="10" t="str">
        <f t="shared" si="50"/>
        <v/>
      </c>
      <c r="AH87" s="10" t="str">
        <f t="shared" si="51"/>
        <v/>
      </c>
      <c r="AI87" s="10" t="str">
        <f t="shared" si="52"/>
        <v/>
      </c>
      <c r="AJ87" s="10"/>
      <c r="AK87" s="10" t="b">
        <f t="shared" si="53"/>
        <v>1</v>
      </c>
      <c r="AL87" s="10" t="b">
        <f t="shared" si="17"/>
        <v>1</v>
      </c>
      <c r="AM87" s="10" t="b">
        <f t="shared" si="54"/>
        <v>0</v>
      </c>
      <c r="AN87" s="10" t="b">
        <f t="shared" si="18"/>
        <v>0</v>
      </c>
    </row>
    <row r="88" spans="1:40" x14ac:dyDescent="0.35">
      <c r="A88" s="28"/>
      <c r="B88" s="28"/>
      <c r="C88" s="28"/>
      <c r="D88" s="28"/>
      <c r="E88" s="28" t="s">
        <v>4</v>
      </c>
      <c r="F88" s="28"/>
      <c r="G88" s="28"/>
      <c r="H88" s="28" t="s">
        <v>4</v>
      </c>
      <c r="I88" s="28"/>
      <c r="J88" s="28"/>
      <c r="K88" s="28"/>
      <c r="L88" s="28" t="s">
        <v>4</v>
      </c>
      <c r="M88" s="28"/>
      <c r="N88" s="28" t="s">
        <v>4</v>
      </c>
      <c r="O88" s="10" t="str">
        <f>IF(AND('Section 8'!$L$4=No,OR($AK88=FALSE,$AL88=FALSE)),Tab_NotReq,
IF(AND($AK88=TRUE,$AL88=TRUE,$Q88="",$R88=""),"",
IF(COUNTIF($Q88:$AI88,Incomplete)&gt;=1,Incomplete_or_multiple_errors&amp;": "&amp;INDEX($Q$2:$AI$4,1,MATCH(Incomplete,$Q88:$AI88,0)),Complete)))</f>
        <v/>
      </c>
      <c r="Q88" s="10" t="str">
        <f t="shared" si="37"/>
        <v/>
      </c>
      <c r="R88" s="10" t="str" cm="1">
        <f t="array" ref="R88">IF($R$1=No,"",
IF(OR(AK88=FALSE,AL88=FALSE),"",
IF(AND(SUMPRODUCT(--(AM88:AM$100=TRUE))=0,SUMPRODUCT(--(AN88:AN$100=TRUE))=0),"",Incomplete)))</f>
        <v/>
      </c>
      <c r="S88" s="10" t="str">
        <f t="shared" si="38"/>
        <v/>
      </c>
      <c r="T88" s="10" t="str">
        <f t="shared" si="39"/>
        <v/>
      </c>
      <c r="U88" s="10" t="str">
        <f t="shared" si="40"/>
        <v/>
      </c>
      <c r="V88" s="10"/>
      <c r="W88" s="10" t="str" cm="1">
        <f t="array" ref="W88">IF(W$1=No,"",IF(ISBLANK($A88)=TRUE,"",
IF(SUMPRODUCT(--('Section 11'!$C$4:$C$336=$A88))=0,Incomplete,Complete)))</f>
        <v/>
      </c>
      <c r="X88" s="10" t="str">
        <f t="shared" si="41"/>
        <v/>
      </c>
      <c r="Y88" s="10" t="str">
        <f t="shared" si="42"/>
        <v/>
      </c>
      <c r="Z88" s="10" t="str">
        <f t="shared" si="43"/>
        <v/>
      </c>
      <c r="AA88" s="10" t="str">
        <f t="shared" si="44"/>
        <v/>
      </c>
      <c r="AB88" s="10" t="str">
        <f t="shared" si="45"/>
        <v/>
      </c>
      <c r="AC88" s="10" t="str">
        <f t="shared" si="46"/>
        <v/>
      </c>
      <c r="AD88" s="10" t="str">
        <f t="shared" si="47"/>
        <v/>
      </c>
      <c r="AE88" s="10" t="str">
        <f t="shared" si="48"/>
        <v/>
      </c>
      <c r="AF88" s="10" t="str">
        <f t="shared" si="49"/>
        <v/>
      </c>
      <c r="AG88" s="10" t="str">
        <f t="shared" si="50"/>
        <v/>
      </c>
      <c r="AH88" s="10" t="str">
        <f t="shared" si="51"/>
        <v/>
      </c>
      <c r="AI88" s="10" t="str">
        <f t="shared" si="52"/>
        <v/>
      </c>
      <c r="AJ88" s="10"/>
      <c r="AK88" s="10" t="b">
        <f t="shared" si="53"/>
        <v>1</v>
      </c>
      <c r="AL88" s="10" t="b">
        <f t="shared" si="17"/>
        <v>1</v>
      </c>
      <c r="AM88" s="10" t="b">
        <f t="shared" si="54"/>
        <v>0</v>
      </c>
      <c r="AN88" s="10" t="b">
        <f t="shared" si="18"/>
        <v>0</v>
      </c>
    </row>
    <row r="89" spans="1:40" x14ac:dyDescent="0.35">
      <c r="A89" s="28"/>
      <c r="B89" s="28"/>
      <c r="C89" s="28"/>
      <c r="D89" s="28"/>
      <c r="E89" s="28" t="s">
        <v>4</v>
      </c>
      <c r="F89" s="28"/>
      <c r="G89" s="28"/>
      <c r="H89" s="28" t="s">
        <v>4</v>
      </c>
      <c r="I89" s="28"/>
      <c r="J89" s="28"/>
      <c r="K89" s="28"/>
      <c r="L89" s="28" t="s">
        <v>4</v>
      </c>
      <c r="M89" s="28"/>
      <c r="N89" s="28" t="s">
        <v>4</v>
      </c>
      <c r="O89" s="10" t="str">
        <f>IF(AND('Section 8'!$L$4=No,OR($AK89=FALSE,$AL89=FALSE)),Tab_NotReq,
IF(AND($AK89=TRUE,$AL89=TRUE,$Q89="",$R89=""),"",
IF(COUNTIF($Q89:$AI89,Incomplete)&gt;=1,Incomplete_or_multiple_errors&amp;": "&amp;INDEX($Q$2:$AI$4,1,MATCH(Incomplete,$Q89:$AI89,0)),Complete)))</f>
        <v/>
      </c>
      <c r="Q89" s="10" t="str">
        <f t="shared" si="37"/>
        <v/>
      </c>
      <c r="R89" s="10" t="str" cm="1">
        <f t="array" ref="R89">IF($R$1=No,"",
IF(OR(AK89=FALSE,AL89=FALSE),"",
IF(AND(SUMPRODUCT(--(AM89:AM$100=TRUE))=0,SUMPRODUCT(--(AN89:AN$100=TRUE))=0),"",Incomplete)))</f>
        <v/>
      </c>
      <c r="S89" s="10" t="str">
        <f t="shared" si="38"/>
        <v/>
      </c>
      <c r="T89" s="10" t="str">
        <f t="shared" si="39"/>
        <v/>
      </c>
      <c r="U89" s="10" t="str">
        <f t="shared" si="40"/>
        <v/>
      </c>
      <c r="V89" s="10"/>
      <c r="W89" s="10" t="str" cm="1">
        <f t="array" ref="W89">IF(W$1=No,"",IF(ISBLANK($A89)=TRUE,"",
IF(SUMPRODUCT(--('Section 11'!$C$4:$C$336=$A89))=0,Incomplete,Complete)))</f>
        <v/>
      </c>
      <c r="X89" s="10" t="str">
        <f t="shared" si="41"/>
        <v/>
      </c>
      <c r="Y89" s="10" t="str">
        <f t="shared" si="42"/>
        <v/>
      </c>
      <c r="Z89" s="10" t="str">
        <f t="shared" si="43"/>
        <v/>
      </c>
      <c r="AA89" s="10" t="str">
        <f t="shared" si="44"/>
        <v/>
      </c>
      <c r="AB89" s="10" t="str">
        <f t="shared" si="45"/>
        <v/>
      </c>
      <c r="AC89" s="10" t="str">
        <f t="shared" si="46"/>
        <v/>
      </c>
      <c r="AD89" s="10" t="str">
        <f t="shared" si="47"/>
        <v/>
      </c>
      <c r="AE89" s="10" t="str">
        <f t="shared" si="48"/>
        <v/>
      </c>
      <c r="AF89" s="10" t="str">
        <f t="shared" si="49"/>
        <v/>
      </c>
      <c r="AG89" s="10" t="str">
        <f t="shared" si="50"/>
        <v/>
      </c>
      <c r="AH89" s="10" t="str">
        <f t="shared" si="51"/>
        <v/>
      </c>
      <c r="AI89" s="10" t="str">
        <f t="shared" si="52"/>
        <v/>
      </c>
      <c r="AJ89" s="10"/>
      <c r="AK89" s="10" t="b">
        <f t="shared" si="53"/>
        <v>1</v>
      </c>
      <c r="AL89" s="10" t="b">
        <f t="shared" si="17"/>
        <v>1</v>
      </c>
      <c r="AM89" s="10" t="b">
        <f t="shared" si="54"/>
        <v>0</v>
      </c>
      <c r="AN89" s="10" t="b">
        <f t="shared" si="18"/>
        <v>0</v>
      </c>
    </row>
    <row r="90" spans="1:40" x14ac:dyDescent="0.35">
      <c r="A90" s="28"/>
      <c r="B90" s="28"/>
      <c r="C90" s="28"/>
      <c r="D90" s="28"/>
      <c r="E90" s="28" t="s">
        <v>4</v>
      </c>
      <c r="F90" s="28"/>
      <c r="G90" s="28"/>
      <c r="H90" s="28" t="s">
        <v>4</v>
      </c>
      <c r="I90" s="28"/>
      <c r="J90" s="28"/>
      <c r="K90" s="28"/>
      <c r="L90" s="28" t="s">
        <v>4</v>
      </c>
      <c r="M90" s="28"/>
      <c r="N90" s="28" t="s">
        <v>4</v>
      </c>
      <c r="O90" s="10" t="str">
        <f>IF(AND('Section 8'!$L$4=No,OR($AK90=FALSE,$AL90=FALSE)),Tab_NotReq,
IF(AND($AK90=TRUE,$AL90=TRUE,$Q90="",$R90=""),"",
IF(COUNTIF($Q90:$AI90,Incomplete)&gt;=1,Incomplete_or_multiple_errors&amp;": "&amp;INDEX($Q$2:$AI$4,1,MATCH(Incomplete,$Q90:$AI90,0)),Complete)))</f>
        <v/>
      </c>
      <c r="Q90" s="10" t="str">
        <f t="shared" si="37"/>
        <v/>
      </c>
      <c r="R90" s="10" t="str" cm="1">
        <f t="array" ref="R90">IF($R$1=No,"",
IF(OR(AK90=FALSE,AL90=FALSE),"",
IF(AND(SUMPRODUCT(--(AM90:AM$100=TRUE))=0,SUMPRODUCT(--(AN90:AN$100=TRUE))=0),"",Incomplete)))</f>
        <v/>
      </c>
      <c r="S90" s="10" t="str">
        <f t="shared" si="38"/>
        <v/>
      </c>
      <c r="T90" s="10" t="str">
        <f t="shared" si="39"/>
        <v/>
      </c>
      <c r="U90" s="10" t="str">
        <f t="shared" si="40"/>
        <v/>
      </c>
      <c r="V90" s="10"/>
      <c r="W90" s="10" t="str" cm="1">
        <f t="array" ref="W90">IF(W$1=No,"",IF(ISBLANK($A90)=TRUE,"",
IF(SUMPRODUCT(--('Section 11'!$C$4:$C$336=$A90))=0,Incomplete,Complete)))</f>
        <v/>
      </c>
      <c r="X90" s="10" t="str">
        <f t="shared" si="41"/>
        <v/>
      </c>
      <c r="Y90" s="10" t="str">
        <f t="shared" si="42"/>
        <v/>
      </c>
      <c r="Z90" s="10" t="str">
        <f t="shared" si="43"/>
        <v/>
      </c>
      <c r="AA90" s="10" t="str">
        <f t="shared" si="44"/>
        <v/>
      </c>
      <c r="AB90" s="10" t="str">
        <f t="shared" si="45"/>
        <v/>
      </c>
      <c r="AC90" s="10" t="str">
        <f t="shared" si="46"/>
        <v/>
      </c>
      <c r="AD90" s="10" t="str">
        <f t="shared" si="47"/>
        <v/>
      </c>
      <c r="AE90" s="10" t="str">
        <f t="shared" si="48"/>
        <v/>
      </c>
      <c r="AF90" s="10" t="str">
        <f t="shared" si="49"/>
        <v/>
      </c>
      <c r="AG90" s="10" t="str">
        <f t="shared" si="50"/>
        <v/>
      </c>
      <c r="AH90" s="10" t="str">
        <f t="shared" si="51"/>
        <v/>
      </c>
      <c r="AI90" s="10" t="str">
        <f t="shared" si="52"/>
        <v/>
      </c>
      <c r="AJ90" s="10"/>
      <c r="AK90" s="10" t="b">
        <f t="shared" si="53"/>
        <v>1</v>
      </c>
      <c r="AL90" s="10" t="b">
        <f t="shared" si="17"/>
        <v>1</v>
      </c>
      <c r="AM90" s="10" t="b">
        <f t="shared" si="54"/>
        <v>0</v>
      </c>
      <c r="AN90" s="10" t="b">
        <f t="shared" si="18"/>
        <v>0</v>
      </c>
    </row>
    <row r="91" spans="1:40" x14ac:dyDescent="0.35">
      <c r="A91" s="28"/>
      <c r="B91" s="28"/>
      <c r="C91" s="28"/>
      <c r="D91" s="28"/>
      <c r="E91" s="28" t="s">
        <v>4</v>
      </c>
      <c r="F91" s="28"/>
      <c r="G91" s="28"/>
      <c r="H91" s="28" t="s">
        <v>4</v>
      </c>
      <c r="I91" s="28"/>
      <c r="J91" s="28"/>
      <c r="K91" s="28"/>
      <c r="L91" s="28" t="s">
        <v>4</v>
      </c>
      <c r="M91" s="28"/>
      <c r="N91" s="28" t="s">
        <v>4</v>
      </c>
      <c r="O91" s="10" t="str">
        <f>IF(AND('Section 8'!$L$4=No,OR($AK91=FALSE,$AL91=FALSE)),Tab_NotReq,
IF(AND($AK91=TRUE,$AL91=TRUE,$Q91="",$R91=""),"",
IF(COUNTIF($Q91:$AI91,Incomplete)&gt;=1,Incomplete_or_multiple_errors&amp;": "&amp;INDEX($Q$2:$AI$4,1,MATCH(Incomplete,$Q91:$AI91,0)),Complete)))</f>
        <v/>
      </c>
      <c r="Q91" s="10" t="str">
        <f t="shared" si="37"/>
        <v/>
      </c>
      <c r="R91" s="10" t="str" cm="1">
        <f t="array" ref="R91">IF($R$1=No,"",
IF(OR(AK91=FALSE,AL91=FALSE),"",
IF(AND(SUMPRODUCT(--(AM91:AM$100=TRUE))=0,SUMPRODUCT(--(AN91:AN$100=TRUE))=0),"",Incomplete)))</f>
        <v/>
      </c>
      <c r="S91" s="10" t="str">
        <f t="shared" si="38"/>
        <v/>
      </c>
      <c r="T91" s="10" t="str">
        <f t="shared" si="39"/>
        <v/>
      </c>
      <c r="U91" s="10" t="str">
        <f t="shared" si="40"/>
        <v/>
      </c>
      <c r="V91" s="10"/>
      <c r="W91" s="10" t="str" cm="1">
        <f t="array" ref="W91">IF(W$1=No,"",IF(ISBLANK($A91)=TRUE,"",
IF(SUMPRODUCT(--('Section 11'!$C$4:$C$336=$A91))=0,Incomplete,Complete)))</f>
        <v/>
      </c>
      <c r="X91" s="10" t="str">
        <f t="shared" si="41"/>
        <v/>
      </c>
      <c r="Y91" s="10" t="str">
        <f t="shared" si="42"/>
        <v/>
      </c>
      <c r="Z91" s="10" t="str">
        <f t="shared" si="43"/>
        <v/>
      </c>
      <c r="AA91" s="10" t="str">
        <f t="shared" si="44"/>
        <v/>
      </c>
      <c r="AB91" s="10" t="str">
        <f t="shared" si="45"/>
        <v/>
      </c>
      <c r="AC91" s="10" t="str">
        <f t="shared" si="46"/>
        <v/>
      </c>
      <c r="AD91" s="10" t="str">
        <f t="shared" si="47"/>
        <v/>
      </c>
      <c r="AE91" s="10" t="str">
        <f t="shared" si="48"/>
        <v/>
      </c>
      <c r="AF91" s="10" t="str">
        <f t="shared" si="49"/>
        <v/>
      </c>
      <c r="AG91" s="10" t="str">
        <f t="shared" si="50"/>
        <v/>
      </c>
      <c r="AH91" s="10" t="str">
        <f t="shared" si="51"/>
        <v/>
      </c>
      <c r="AI91" s="10" t="str">
        <f t="shared" si="52"/>
        <v/>
      </c>
      <c r="AJ91" s="10"/>
      <c r="AK91" s="10" t="b">
        <f t="shared" si="53"/>
        <v>1</v>
      </c>
      <c r="AL91" s="10" t="b">
        <f t="shared" si="17"/>
        <v>1</v>
      </c>
      <c r="AM91" s="10" t="b">
        <f t="shared" si="54"/>
        <v>0</v>
      </c>
      <c r="AN91" s="10" t="b">
        <f t="shared" si="18"/>
        <v>0</v>
      </c>
    </row>
    <row r="92" spans="1:40" x14ac:dyDescent="0.35">
      <c r="A92" s="28"/>
      <c r="B92" s="28"/>
      <c r="C92" s="28"/>
      <c r="D92" s="28"/>
      <c r="E92" s="28" t="s">
        <v>4</v>
      </c>
      <c r="F92" s="28"/>
      <c r="G92" s="28"/>
      <c r="H92" s="28" t="s">
        <v>4</v>
      </c>
      <c r="I92" s="28"/>
      <c r="J92" s="28"/>
      <c r="K92" s="28"/>
      <c r="L92" s="28" t="s">
        <v>4</v>
      </c>
      <c r="M92" s="28"/>
      <c r="N92" s="28" t="s">
        <v>4</v>
      </c>
      <c r="O92" s="10" t="str">
        <f>IF(AND('Section 8'!$L$4=No,OR($AK92=FALSE,$AL92=FALSE)),Tab_NotReq,
IF(AND($AK92=TRUE,$AL92=TRUE,$Q92="",$R92=""),"",
IF(COUNTIF($Q92:$AI92,Incomplete)&gt;=1,Incomplete_or_multiple_errors&amp;": "&amp;INDEX($Q$2:$AI$4,1,MATCH(Incomplete,$Q92:$AI92,0)),Complete)))</f>
        <v/>
      </c>
      <c r="Q92" s="10" t="str">
        <f t="shared" si="37"/>
        <v/>
      </c>
      <c r="R92" s="10" t="str" cm="1">
        <f t="array" ref="R92">IF($R$1=No,"",
IF(OR(AK92=FALSE,AL92=FALSE),"",
IF(AND(SUMPRODUCT(--(AM92:AM$100=TRUE))=0,SUMPRODUCT(--(AN92:AN$100=TRUE))=0),"",Incomplete)))</f>
        <v/>
      </c>
      <c r="S92" s="10" t="str">
        <f t="shared" si="38"/>
        <v/>
      </c>
      <c r="T92" s="10" t="str">
        <f t="shared" si="39"/>
        <v/>
      </c>
      <c r="U92" s="10" t="str">
        <f t="shared" si="40"/>
        <v/>
      </c>
      <c r="V92" s="10"/>
      <c r="W92" s="10" t="str" cm="1">
        <f t="array" ref="W92">IF(W$1=No,"",IF(ISBLANK($A92)=TRUE,"",
IF(SUMPRODUCT(--('Section 11'!$C$4:$C$336=$A92))=0,Incomplete,Complete)))</f>
        <v/>
      </c>
      <c r="X92" s="10" t="str">
        <f t="shared" si="41"/>
        <v/>
      </c>
      <c r="Y92" s="10" t="str">
        <f t="shared" si="42"/>
        <v/>
      </c>
      <c r="Z92" s="10" t="str">
        <f t="shared" si="43"/>
        <v/>
      </c>
      <c r="AA92" s="10" t="str">
        <f t="shared" si="44"/>
        <v/>
      </c>
      <c r="AB92" s="10" t="str">
        <f t="shared" si="45"/>
        <v/>
      </c>
      <c r="AC92" s="10" t="str">
        <f t="shared" si="46"/>
        <v/>
      </c>
      <c r="AD92" s="10" t="str">
        <f t="shared" si="47"/>
        <v/>
      </c>
      <c r="AE92" s="10" t="str">
        <f t="shared" si="48"/>
        <v/>
      </c>
      <c r="AF92" s="10" t="str">
        <f t="shared" si="49"/>
        <v/>
      </c>
      <c r="AG92" s="10" t="str">
        <f t="shared" si="50"/>
        <v/>
      </c>
      <c r="AH92" s="10" t="str">
        <f t="shared" si="51"/>
        <v/>
      </c>
      <c r="AI92" s="10" t="str">
        <f t="shared" si="52"/>
        <v/>
      </c>
      <c r="AJ92" s="10"/>
      <c r="AK92" s="10" t="b">
        <f t="shared" si="53"/>
        <v>1</v>
      </c>
      <c r="AL92" s="10" t="b">
        <f t="shared" si="17"/>
        <v>1</v>
      </c>
      <c r="AM92" s="10" t="b">
        <f t="shared" si="54"/>
        <v>0</v>
      </c>
      <c r="AN92" s="10" t="b">
        <f t="shared" si="18"/>
        <v>0</v>
      </c>
    </row>
    <row r="93" spans="1:40" x14ac:dyDescent="0.35">
      <c r="A93" s="28"/>
      <c r="B93" s="28"/>
      <c r="C93" s="28"/>
      <c r="D93" s="28"/>
      <c r="E93" s="28" t="s">
        <v>4</v>
      </c>
      <c r="F93" s="28"/>
      <c r="G93" s="28"/>
      <c r="H93" s="28" t="s">
        <v>4</v>
      </c>
      <c r="I93" s="28"/>
      <c r="J93" s="28"/>
      <c r="K93" s="28"/>
      <c r="L93" s="28" t="s">
        <v>4</v>
      </c>
      <c r="M93" s="28"/>
      <c r="N93" s="28" t="s">
        <v>4</v>
      </c>
      <c r="O93" s="10" t="str">
        <f>IF(AND('Section 8'!$L$4=No,OR($AK93=FALSE,$AL93=FALSE)),Tab_NotReq,
IF(AND($AK93=TRUE,$AL93=TRUE,$Q93="",$R93=""),"",
IF(COUNTIF($Q93:$AI93,Incomplete)&gt;=1,Incomplete_or_multiple_errors&amp;": "&amp;INDEX($Q$2:$AI$4,1,MATCH(Incomplete,$Q93:$AI93,0)),Complete)))</f>
        <v/>
      </c>
      <c r="Q93" s="10" t="str">
        <f t="shared" si="37"/>
        <v/>
      </c>
      <c r="R93" s="10" t="str" cm="1">
        <f t="array" ref="R93">IF($R$1=No,"",
IF(OR(AK93=FALSE,AL93=FALSE),"",
IF(AND(SUMPRODUCT(--(AM93:AM$100=TRUE))=0,SUMPRODUCT(--(AN93:AN$100=TRUE))=0),"",Incomplete)))</f>
        <v/>
      </c>
      <c r="S93" s="10" t="str">
        <f t="shared" si="38"/>
        <v/>
      </c>
      <c r="T93" s="10" t="str">
        <f t="shared" si="39"/>
        <v/>
      </c>
      <c r="U93" s="10" t="str">
        <f t="shared" si="40"/>
        <v/>
      </c>
      <c r="V93" s="10"/>
      <c r="W93" s="10" t="str" cm="1">
        <f t="array" ref="W93">IF(W$1=No,"",IF(ISBLANK($A93)=TRUE,"",
IF(SUMPRODUCT(--('Section 11'!$C$4:$C$336=$A93))=0,Incomplete,Complete)))</f>
        <v/>
      </c>
      <c r="X93" s="10" t="str">
        <f t="shared" si="41"/>
        <v/>
      </c>
      <c r="Y93" s="10" t="str">
        <f t="shared" si="42"/>
        <v/>
      </c>
      <c r="Z93" s="10" t="str">
        <f t="shared" si="43"/>
        <v/>
      </c>
      <c r="AA93" s="10" t="str">
        <f t="shared" si="44"/>
        <v/>
      </c>
      <c r="AB93" s="10" t="str">
        <f t="shared" si="45"/>
        <v/>
      </c>
      <c r="AC93" s="10" t="str">
        <f t="shared" si="46"/>
        <v/>
      </c>
      <c r="AD93" s="10" t="str">
        <f t="shared" si="47"/>
        <v/>
      </c>
      <c r="AE93" s="10" t="str">
        <f t="shared" si="48"/>
        <v/>
      </c>
      <c r="AF93" s="10" t="str">
        <f t="shared" si="49"/>
        <v/>
      </c>
      <c r="AG93" s="10" t="str">
        <f t="shared" si="50"/>
        <v/>
      </c>
      <c r="AH93" s="10" t="str">
        <f t="shared" si="51"/>
        <v/>
      </c>
      <c r="AI93" s="10" t="str">
        <f t="shared" si="52"/>
        <v/>
      </c>
      <c r="AJ93" s="10"/>
      <c r="AK93" s="10" t="b">
        <f t="shared" si="53"/>
        <v>1</v>
      </c>
      <c r="AL93" s="10" t="b">
        <f t="shared" si="17"/>
        <v>1</v>
      </c>
      <c r="AM93" s="10" t="b">
        <f t="shared" si="54"/>
        <v>0</v>
      </c>
      <c r="AN93" s="10" t="b">
        <f t="shared" si="18"/>
        <v>0</v>
      </c>
    </row>
    <row r="94" spans="1:40" x14ac:dyDescent="0.35">
      <c r="A94" s="28"/>
      <c r="B94" s="28"/>
      <c r="C94" s="28"/>
      <c r="D94" s="28"/>
      <c r="E94" s="28" t="s">
        <v>4</v>
      </c>
      <c r="F94" s="28"/>
      <c r="G94" s="28"/>
      <c r="H94" s="28" t="s">
        <v>4</v>
      </c>
      <c r="I94" s="28"/>
      <c r="J94" s="28"/>
      <c r="K94" s="28"/>
      <c r="L94" s="28" t="s">
        <v>4</v>
      </c>
      <c r="M94" s="28"/>
      <c r="N94" s="28" t="s">
        <v>4</v>
      </c>
      <c r="O94" s="10" t="str">
        <f>IF(AND('Section 8'!$L$4=No,OR($AK94=FALSE,$AL94=FALSE)),Tab_NotReq,
IF(AND($AK94=TRUE,$AL94=TRUE,$Q94="",$R94=""),"",
IF(COUNTIF($Q94:$AI94,Incomplete)&gt;=1,Incomplete_or_multiple_errors&amp;": "&amp;INDEX($Q$2:$AI$4,1,MATCH(Incomplete,$Q94:$AI94,0)),Complete)))</f>
        <v/>
      </c>
      <c r="Q94" s="10" t="str">
        <f t="shared" si="37"/>
        <v/>
      </c>
      <c r="R94" s="10" t="str" cm="1">
        <f t="array" ref="R94">IF($R$1=No,"",
IF(OR(AK94=FALSE,AL94=FALSE),"",
IF(AND(SUMPRODUCT(--(AM94:AM$100=TRUE))=0,SUMPRODUCT(--(AN94:AN$100=TRUE))=0),"",Incomplete)))</f>
        <v/>
      </c>
      <c r="S94" s="10" t="str">
        <f t="shared" si="38"/>
        <v/>
      </c>
      <c r="T94" s="10" t="str">
        <f t="shared" si="39"/>
        <v/>
      </c>
      <c r="U94" s="10" t="str">
        <f t="shared" si="40"/>
        <v/>
      </c>
      <c r="V94" s="10"/>
      <c r="W94" s="10" t="str" cm="1">
        <f t="array" ref="W94">IF(W$1=No,"",IF(ISBLANK($A94)=TRUE,"",
IF(SUMPRODUCT(--('Section 11'!$C$4:$C$336=$A94))=0,Incomplete,Complete)))</f>
        <v/>
      </c>
      <c r="X94" s="10" t="str">
        <f t="shared" si="41"/>
        <v/>
      </c>
      <c r="Y94" s="10" t="str">
        <f t="shared" si="42"/>
        <v/>
      </c>
      <c r="Z94" s="10" t="str">
        <f t="shared" si="43"/>
        <v/>
      </c>
      <c r="AA94" s="10" t="str">
        <f t="shared" si="44"/>
        <v/>
      </c>
      <c r="AB94" s="10" t="str">
        <f t="shared" si="45"/>
        <v/>
      </c>
      <c r="AC94" s="10" t="str">
        <f t="shared" si="46"/>
        <v/>
      </c>
      <c r="AD94" s="10" t="str">
        <f t="shared" si="47"/>
        <v/>
      </c>
      <c r="AE94" s="10" t="str">
        <f t="shared" si="48"/>
        <v/>
      </c>
      <c r="AF94" s="10" t="str">
        <f t="shared" si="49"/>
        <v/>
      </c>
      <c r="AG94" s="10" t="str">
        <f t="shared" si="50"/>
        <v/>
      </c>
      <c r="AH94" s="10" t="str">
        <f t="shared" si="51"/>
        <v/>
      </c>
      <c r="AI94" s="10" t="str">
        <f t="shared" si="52"/>
        <v/>
      </c>
      <c r="AJ94" s="10"/>
      <c r="AK94" s="10" t="b">
        <f t="shared" si="53"/>
        <v>1</v>
      </c>
      <c r="AL94" s="10" t="b">
        <f t="shared" si="17"/>
        <v>1</v>
      </c>
      <c r="AM94" s="10" t="b">
        <f t="shared" si="54"/>
        <v>0</v>
      </c>
      <c r="AN94" s="10" t="b">
        <f t="shared" si="18"/>
        <v>0</v>
      </c>
    </row>
    <row r="95" spans="1:40" x14ac:dyDescent="0.35">
      <c r="A95" s="28"/>
      <c r="B95" s="28"/>
      <c r="C95" s="28"/>
      <c r="D95" s="28"/>
      <c r="E95" s="28" t="s">
        <v>4</v>
      </c>
      <c r="F95" s="28"/>
      <c r="G95" s="28"/>
      <c r="H95" s="28" t="s">
        <v>4</v>
      </c>
      <c r="I95" s="28"/>
      <c r="J95" s="28"/>
      <c r="K95" s="28"/>
      <c r="L95" s="28" t="s">
        <v>4</v>
      </c>
      <c r="M95" s="28"/>
      <c r="N95" s="28" t="s">
        <v>4</v>
      </c>
      <c r="O95" s="10" t="str">
        <f>IF(AND('Section 8'!$L$4=No,OR($AK95=FALSE,$AL95=FALSE)),Tab_NotReq,
IF(AND($AK95=TRUE,$AL95=TRUE,$Q95="",$R95=""),"",
IF(COUNTIF($Q95:$AI95,Incomplete)&gt;=1,Incomplete_or_multiple_errors&amp;": "&amp;INDEX($Q$2:$AI$4,1,MATCH(Incomplete,$Q95:$AI95,0)),Complete)))</f>
        <v/>
      </c>
      <c r="Q95" s="10" t="str">
        <f t="shared" si="37"/>
        <v/>
      </c>
      <c r="R95" s="10" t="str" cm="1">
        <f t="array" ref="R95">IF($R$1=No,"",
IF(OR(AK95=FALSE,AL95=FALSE),"",
IF(AND(SUMPRODUCT(--(AM95:AM$100=TRUE))=0,SUMPRODUCT(--(AN95:AN$100=TRUE))=0),"",Incomplete)))</f>
        <v/>
      </c>
      <c r="S95" s="10" t="str">
        <f t="shared" si="38"/>
        <v/>
      </c>
      <c r="T95" s="10" t="str">
        <f t="shared" si="39"/>
        <v/>
      </c>
      <c r="U95" s="10" t="str">
        <f t="shared" si="40"/>
        <v/>
      </c>
      <c r="V95" s="10"/>
      <c r="W95" s="10" t="str" cm="1">
        <f t="array" ref="W95">IF(W$1=No,"",IF(ISBLANK($A95)=TRUE,"",
IF(SUMPRODUCT(--('Section 11'!$C$4:$C$336=$A95))=0,Incomplete,Complete)))</f>
        <v/>
      </c>
      <c r="X95" s="10" t="str">
        <f t="shared" si="41"/>
        <v/>
      </c>
      <c r="Y95" s="10" t="str">
        <f t="shared" si="42"/>
        <v/>
      </c>
      <c r="Z95" s="10" t="str">
        <f t="shared" si="43"/>
        <v/>
      </c>
      <c r="AA95" s="10" t="str">
        <f t="shared" si="44"/>
        <v/>
      </c>
      <c r="AB95" s="10" t="str">
        <f t="shared" si="45"/>
        <v/>
      </c>
      <c r="AC95" s="10" t="str">
        <f t="shared" si="46"/>
        <v/>
      </c>
      <c r="AD95" s="10" t="str">
        <f t="shared" si="47"/>
        <v/>
      </c>
      <c r="AE95" s="10" t="str">
        <f t="shared" si="48"/>
        <v/>
      </c>
      <c r="AF95" s="10" t="str">
        <f t="shared" si="49"/>
        <v/>
      </c>
      <c r="AG95" s="10" t="str">
        <f t="shared" si="50"/>
        <v/>
      </c>
      <c r="AH95" s="10" t="str">
        <f t="shared" si="51"/>
        <v/>
      </c>
      <c r="AI95" s="10" t="str">
        <f t="shared" si="52"/>
        <v/>
      </c>
      <c r="AJ95" s="10"/>
      <c r="AK95" s="10" t="b">
        <f t="shared" si="53"/>
        <v>1</v>
      </c>
      <c r="AL95" s="10" t="b">
        <f t="shared" si="17"/>
        <v>1</v>
      </c>
      <c r="AM95" s="10" t="b">
        <f t="shared" si="54"/>
        <v>0</v>
      </c>
      <c r="AN95" s="10" t="b">
        <f t="shared" si="18"/>
        <v>0</v>
      </c>
    </row>
    <row r="96" spans="1:40" x14ac:dyDescent="0.35">
      <c r="A96" s="28"/>
      <c r="B96" s="28"/>
      <c r="C96" s="28"/>
      <c r="D96" s="28"/>
      <c r="E96" s="28" t="s">
        <v>4</v>
      </c>
      <c r="F96" s="28"/>
      <c r="G96" s="28"/>
      <c r="H96" s="28" t="s">
        <v>4</v>
      </c>
      <c r="I96" s="28"/>
      <c r="J96" s="28"/>
      <c r="K96" s="28"/>
      <c r="L96" s="28" t="s">
        <v>4</v>
      </c>
      <c r="M96" s="28"/>
      <c r="N96" s="28" t="s">
        <v>4</v>
      </c>
      <c r="O96" s="10" t="str">
        <f>IF(AND('Section 8'!$L$4=No,OR($AK96=FALSE,$AL96=FALSE)),Tab_NotReq,
IF(AND($AK96=TRUE,$AL96=TRUE,$Q96="",$R96=""),"",
IF(COUNTIF($Q96:$AI96,Incomplete)&gt;=1,Incomplete_or_multiple_errors&amp;": "&amp;INDEX($Q$2:$AI$4,1,MATCH(Incomplete,$Q96:$AI96,0)),Complete)))</f>
        <v/>
      </c>
      <c r="Q96" s="10" t="str">
        <f t="shared" si="37"/>
        <v/>
      </c>
      <c r="R96" s="10" t="str" cm="1">
        <f t="array" ref="R96">IF($R$1=No,"",
IF(OR(AK96=FALSE,AL96=FALSE),"",
IF(AND(SUMPRODUCT(--(AM96:AM$100=TRUE))=0,SUMPRODUCT(--(AN96:AN$100=TRUE))=0),"",Incomplete)))</f>
        <v/>
      </c>
      <c r="S96" s="10" t="str">
        <f t="shared" si="38"/>
        <v/>
      </c>
      <c r="T96" s="10" t="str">
        <f t="shared" si="39"/>
        <v/>
      </c>
      <c r="U96" s="10" t="str">
        <f t="shared" si="40"/>
        <v/>
      </c>
      <c r="V96" s="10"/>
      <c r="W96" s="10" t="str" cm="1">
        <f t="array" ref="W96">IF(W$1=No,"",IF(ISBLANK($A96)=TRUE,"",
IF(SUMPRODUCT(--('Section 11'!$C$4:$C$336=$A96))=0,Incomplete,Complete)))</f>
        <v/>
      </c>
      <c r="X96" s="10" t="str">
        <f t="shared" si="41"/>
        <v/>
      </c>
      <c r="Y96" s="10" t="str">
        <f t="shared" si="42"/>
        <v/>
      </c>
      <c r="Z96" s="10" t="str">
        <f t="shared" si="43"/>
        <v/>
      </c>
      <c r="AA96" s="10" t="str">
        <f t="shared" si="44"/>
        <v/>
      </c>
      <c r="AB96" s="10" t="str">
        <f t="shared" si="45"/>
        <v/>
      </c>
      <c r="AC96" s="10" t="str">
        <f t="shared" si="46"/>
        <v/>
      </c>
      <c r="AD96" s="10" t="str">
        <f t="shared" si="47"/>
        <v/>
      </c>
      <c r="AE96" s="10" t="str">
        <f t="shared" si="48"/>
        <v/>
      </c>
      <c r="AF96" s="10" t="str">
        <f t="shared" si="49"/>
        <v/>
      </c>
      <c r="AG96" s="10" t="str">
        <f t="shared" si="50"/>
        <v/>
      </c>
      <c r="AH96" s="10" t="str">
        <f t="shared" si="51"/>
        <v/>
      </c>
      <c r="AI96" s="10" t="str">
        <f t="shared" si="52"/>
        <v/>
      </c>
      <c r="AJ96" s="10"/>
      <c r="AK96" s="10" t="b">
        <f t="shared" si="53"/>
        <v>1</v>
      </c>
      <c r="AL96" s="10" t="b">
        <f t="shared" si="17"/>
        <v>1</v>
      </c>
      <c r="AM96" s="10" t="b">
        <f t="shared" si="54"/>
        <v>0</v>
      </c>
      <c r="AN96" s="10" t="b">
        <f t="shared" si="18"/>
        <v>0</v>
      </c>
    </row>
    <row r="97" spans="1:40" x14ac:dyDescent="0.35">
      <c r="A97" s="28"/>
      <c r="B97" s="28"/>
      <c r="C97" s="28"/>
      <c r="D97" s="28"/>
      <c r="E97" s="28" t="s">
        <v>4</v>
      </c>
      <c r="F97" s="28"/>
      <c r="G97" s="28"/>
      <c r="H97" s="28" t="s">
        <v>4</v>
      </c>
      <c r="I97" s="28"/>
      <c r="J97" s="28"/>
      <c r="K97" s="28"/>
      <c r="L97" s="28" t="s">
        <v>4</v>
      </c>
      <c r="M97" s="28"/>
      <c r="N97" s="28" t="s">
        <v>4</v>
      </c>
      <c r="O97" s="10" t="str">
        <f>IF(AND('Section 8'!$L$4=No,OR($AK97=FALSE,$AL97=FALSE)),Tab_NotReq,
IF(AND($AK97=TRUE,$AL97=TRUE,$Q97="",$R97=""),"",
IF(COUNTIF($Q97:$AI97,Incomplete)&gt;=1,Incomplete_or_multiple_errors&amp;": "&amp;INDEX($Q$2:$AI$4,1,MATCH(Incomplete,$Q97:$AI97,0)),Complete)))</f>
        <v/>
      </c>
      <c r="Q97" s="10" t="str">
        <f t="shared" si="37"/>
        <v/>
      </c>
      <c r="R97" s="10" t="str" cm="1">
        <f t="array" ref="R97">IF($R$1=No,"",
IF(OR(AK97=FALSE,AL97=FALSE),"",
IF(AND(SUMPRODUCT(--(AM97:AM$100=TRUE))=0,SUMPRODUCT(--(AN97:AN$100=TRUE))=0),"",Incomplete)))</f>
        <v/>
      </c>
      <c r="S97" s="10" t="str">
        <f t="shared" si="38"/>
        <v/>
      </c>
      <c r="T97" s="10" t="str">
        <f t="shared" si="39"/>
        <v/>
      </c>
      <c r="U97" s="10" t="str">
        <f t="shared" si="40"/>
        <v/>
      </c>
      <c r="V97" s="10"/>
      <c r="W97" s="10" t="str" cm="1">
        <f t="array" ref="W97">IF(W$1=No,"",IF(ISBLANK($A97)=TRUE,"",
IF(SUMPRODUCT(--('Section 11'!$C$4:$C$336=$A97))=0,Incomplete,Complete)))</f>
        <v/>
      </c>
      <c r="X97" s="10" t="str">
        <f t="shared" si="41"/>
        <v/>
      </c>
      <c r="Y97" s="10" t="str">
        <f t="shared" si="42"/>
        <v/>
      </c>
      <c r="Z97" s="10" t="str">
        <f t="shared" si="43"/>
        <v/>
      </c>
      <c r="AA97" s="10" t="str">
        <f t="shared" si="44"/>
        <v/>
      </c>
      <c r="AB97" s="10" t="str">
        <f t="shared" si="45"/>
        <v/>
      </c>
      <c r="AC97" s="10" t="str">
        <f t="shared" si="46"/>
        <v/>
      </c>
      <c r="AD97" s="10" t="str">
        <f t="shared" si="47"/>
        <v/>
      </c>
      <c r="AE97" s="10" t="str">
        <f t="shared" si="48"/>
        <v/>
      </c>
      <c r="AF97" s="10" t="str">
        <f t="shared" si="49"/>
        <v/>
      </c>
      <c r="AG97" s="10" t="str">
        <f t="shared" si="50"/>
        <v/>
      </c>
      <c r="AH97" s="10" t="str">
        <f t="shared" si="51"/>
        <v/>
      </c>
      <c r="AI97" s="10" t="str">
        <f t="shared" si="52"/>
        <v/>
      </c>
      <c r="AJ97" s="10"/>
      <c r="AK97" s="10" t="b">
        <f t="shared" si="53"/>
        <v>1</v>
      </c>
      <c r="AL97" s="10" t="b">
        <f t="shared" si="17"/>
        <v>1</v>
      </c>
      <c r="AM97" s="10" t="b">
        <f t="shared" si="54"/>
        <v>0</v>
      </c>
      <c r="AN97" s="10" t="b">
        <f t="shared" si="18"/>
        <v>0</v>
      </c>
    </row>
    <row r="98" spans="1:40" x14ac:dyDescent="0.35">
      <c r="A98" s="28"/>
      <c r="B98" s="28"/>
      <c r="C98" s="28"/>
      <c r="D98" s="28"/>
      <c r="E98" s="28" t="s">
        <v>4</v>
      </c>
      <c r="F98" s="28"/>
      <c r="G98" s="28"/>
      <c r="H98" s="28" t="s">
        <v>4</v>
      </c>
      <c r="I98" s="28"/>
      <c r="J98" s="28"/>
      <c r="K98" s="28"/>
      <c r="L98" s="28" t="s">
        <v>4</v>
      </c>
      <c r="M98" s="28"/>
      <c r="N98" s="28" t="s">
        <v>4</v>
      </c>
      <c r="O98" s="10" t="str">
        <f>IF(AND('Section 8'!$L$4=No,OR($AK98=FALSE,$AL98=FALSE)),Tab_NotReq,
IF(AND($AK98=TRUE,$AL98=TRUE,$Q98="",$R98=""),"",
IF(COUNTIF($Q98:$AI98,Incomplete)&gt;=1,Incomplete_or_multiple_errors&amp;": "&amp;INDEX($Q$2:$AI$4,1,MATCH(Incomplete,$Q98:$AI98,0)),Complete)))</f>
        <v/>
      </c>
      <c r="Q98" s="10" t="str">
        <f t="shared" si="37"/>
        <v/>
      </c>
      <c r="R98" s="10" t="str" cm="1">
        <f t="array" ref="R98">IF($R$1=No,"",
IF(OR(AK98=FALSE,AL98=FALSE),"",
IF(AND(SUMPRODUCT(--(AM98:AM$100=TRUE))=0,SUMPRODUCT(--(AN98:AN$100=TRUE))=0),"",Incomplete)))</f>
        <v/>
      </c>
      <c r="S98" s="10" t="str">
        <f t="shared" si="38"/>
        <v/>
      </c>
      <c r="T98" s="10" t="str">
        <f t="shared" si="39"/>
        <v/>
      </c>
      <c r="U98" s="10" t="str">
        <f t="shared" si="40"/>
        <v/>
      </c>
      <c r="V98" s="10"/>
      <c r="W98" s="10" t="str" cm="1">
        <f t="array" ref="W98">IF(W$1=No,"",IF(ISBLANK($A98)=TRUE,"",
IF(SUMPRODUCT(--('Section 11'!$C$4:$C$336=$A98))=0,Incomplete,Complete)))</f>
        <v/>
      </c>
      <c r="X98" s="10" t="str">
        <f t="shared" si="41"/>
        <v/>
      </c>
      <c r="Y98" s="10" t="str">
        <f t="shared" si="42"/>
        <v/>
      </c>
      <c r="Z98" s="10" t="str">
        <f t="shared" si="43"/>
        <v/>
      </c>
      <c r="AA98" s="10" t="str">
        <f t="shared" si="44"/>
        <v/>
      </c>
      <c r="AB98" s="10" t="str">
        <f t="shared" si="45"/>
        <v/>
      </c>
      <c r="AC98" s="10" t="str">
        <f t="shared" si="46"/>
        <v/>
      </c>
      <c r="AD98" s="10" t="str">
        <f t="shared" si="47"/>
        <v/>
      </c>
      <c r="AE98" s="10" t="str">
        <f t="shared" si="48"/>
        <v/>
      </c>
      <c r="AF98" s="10" t="str">
        <f t="shared" si="49"/>
        <v/>
      </c>
      <c r="AG98" s="10" t="str">
        <f t="shared" si="50"/>
        <v/>
      </c>
      <c r="AH98" s="10" t="str">
        <f t="shared" si="51"/>
        <v/>
      </c>
      <c r="AI98" s="10" t="str">
        <f t="shared" si="52"/>
        <v/>
      </c>
      <c r="AJ98" s="10"/>
      <c r="AK98" s="10" t="b">
        <f t="shared" si="53"/>
        <v>1</v>
      </c>
      <c r="AL98" s="10" t="b">
        <f t="shared" si="17"/>
        <v>1</v>
      </c>
      <c r="AM98" s="10" t="b">
        <f t="shared" si="54"/>
        <v>0</v>
      </c>
      <c r="AN98" s="10" t="b">
        <f t="shared" si="18"/>
        <v>0</v>
      </c>
    </row>
    <row r="99" spans="1:40" x14ac:dyDescent="0.35">
      <c r="A99" s="28"/>
      <c r="B99" s="28"/>
      <c r="C99" s="28"/>
      <c r="D99" s="28"/>
      <c r="E99" s="28" t="s">
        <v>4</v>
      </c>
      <c r="F99" s="28"/>
      <c r="G99" s="28"/>
      <c r="H99" s="28" t="s">
        <v>4</v>
      </c>
      <c r="I99" s="28"/>
      <c r="J99" s="28"/>
      <c r="K99" s="28"/>
      <c r="L99" s="28" t="s">
        <v>4</v>
      </c>
      <c r="M99" s="28"/>
      <c r="N99" s="28" t="s">
        <v>4</v>
      </c>
      <c r="O99" s="10" t="str">
        <f>IF(AND('Section 8'!$L$4=No,OR($AK99=FALSE,$AL99=FALSE)),Tab_NotReq,
IF(AND($AK99=TRUE,$AL99=TRUE,$Q99="",$R99=""),"",
IF(COUNTIF($Q99:$AI99,Incomplete)&gt;=1,Incomplete_or_multiple_errors&amp;": "&amp;INDEX($Q$2:$AI$4,1,MATCH(Incomplete,$Q99:$AI99,0)),Complete)))</f>
        <v/>
      </c>
      <c r="Q99" s="10" t="str">
        <f t="shared" si="37"/>
        <v/>
      </c>
      <c r="R99" s="10" t="str" cm="1">
        <f t="array" ref="R99">IF($R$1=No,"",
IF(OR(AK99=FALSE,AL99=FALSE),"",
IF(AND(SUMPRODUCT(--(AM99:AM$100=TRUE))=0,SUMPRODUCT(--(AN99:AN$100=TRUE))=0),"",Incomplete)))</f>
        <v/>
      </c>
      <c r="S99" s="10" t="str">
        <f t="shared" si="38"/>
        <v/>
      </c>
      <c r="T99" s="10" t="str">
        <f t="shared" si="39"/>
        <v/>
      </c>
      <c r="U99" s="10" t="str">
        <f t="shared" si="40"/>
        <v/>
      </c>
      <c r="V99" s="10"/>
      <c r="W99" s="10" t="str" cm="1">
        <f t="array" ref="W99">IF(W$1=No,"",IF(ISBLANK($A99)=TRUE,"",
IF(SUMPRODUCT(--('Section 11'!$C$4:$C$336=$A99))=0,Incomplete,Complete)))</f>
        <v/>
      </c>
      <c r="X99" s="10" t="str">
        <f t="shared" si="41"/>
        <v/>
      </c>
      <c r="Y99" s="10" t="str">
        <f t="shared" si="42"/>
        <v/>
      </c>
      <c r="Z99" s="10" t="str">
        <f t="shared" si="43"/>
        <v/>
      </c>
      <c r="AA99" s="10" t="str">
        <f t="shared" si="44"/>
        <v/>
      </c>
      <c r="AB99" s="10" t="str">
        <f t="shared" si="45"/>
        <v/>
      </c>
      <c r="AC99" s="10" t="str">
        <f t="shared" si="46"/>
        <v/>
      </c>
      <c r="AD99" s="10" t="str">
        <f t="shared" si="47"/>
        <v/>
      </c>
      <c r="AE99" s="10" t="str">
        <f t="shared" si="48"/>
        <v/>
      </c>
      <c r="AF99" s="10" t="str">
        <f t="shared" si="49"/>
        <v/>
      </c>
      <c r="AG99" s="10" t="str">
        <f t="shared" si="50"/>
        <v/>
      </c>
      <c r="AH99" s="10" t="str">
        <f t="shared" si="51"/>
        <v/>
      </c>
      <c r="AI99" s="10" t="str">
        <f t="shared" si="52"/>
        <v/>
      </c>
      <c r="AJ99" s="10"/>
      <c r="AK99" s="10" t="b">
        <f t="shared" si="53"/>
        <v>1</v>
      </c>
      <c r="AL99" s="10" t="b">
        <f t="shared" si="17"/>
        <v>1</v>
      </c>
      <c r="AM99" s="10" t="b">
        <f t="shared" si="54"/>
        <v>0</v>
      </c>
      <c r="AN99" s="10" t="b">
        <f t="shared" si="18"/>
        <v>0</v>
      </c>
    </row>
    <row r="100" spans="1:40" x14ac:dyDescent="0.35">
      <c r="A100" s="28"/>
      <c r="B100" s="28"/>
      <c r="C100" s="28"/>
      <c r="D100" s="28"/>
      <c r="E100" s="28" t="s">
        <v>4</v>
      </c>
      <c r="F100" s="28"/>
      <c r="G100" s="28"/>
      <c r="H100" s="28" t="s">
        <v>4</v>
      </c>
      <c r="I100" s="28"/>
      <c r="J100" s="28"/>
      <c r="K100" s="28"/>
      <c r="L100" s="28" t="s">
        <v>4</v>
      </c>
      <c r="M100" s="28"/>
      <c r="N100" s="28" t="s">
        <v>4</v>
      </c>
      <c r="O100" s="10" t="str">
        <f>IF(AND('Section 8'!$L$4=No,OR($AK100=FALSE,$AL100=FALSE)),Tab_NotReq,
IF(AND($AK100=TRUE,$AL100=TRUE,$Q100="",$R100=""),"",
IF(COUNTIF($Q100:$AI100,Incomplete)&gt;=1,Incomplete_or_multiple_errors&amp;": "&amp;INDEX($Q$2:$AI$4,1,MATCH(Incomplete,$Q100:$AI100,0)),Complete)))</f>
        <v/>
      </c>
      <c r="Q100" s="10" t="str">
        <f t="shared" si="37"/>
        <v/>
      </c>
      <c r="R100" s="10" t="str" cm="1">
        <f t="array" ref="R100">IF($R$1=No,"",
IF(OR(AK100=FALSE,AL100=FALSE),"",
IF(AND(SUMPRODUCT(--(AM100:AM$100=TRUE))=0,SUMPRODUCT(--(AN100:AN$100=TRUE))=0),"",Incomplete)))</f>
        <v/>
      </c>
      <c r="S100" s="10" t="str">
        <f t="shared" si="38"/>
        <v/>
      </c>
      <c r="T100" s="10" t="str">
        <f t="shared" si="39"/>
        <v/>
      </c>
      <c r="U100" s="10" t="str">
        <f t="shared" si="40"/>
        <v/>
      </c>
      <c r="V100" s="10"/>
      <c r="W100" s="10" t="str" cm="1">
        <f t="array" ref="W100">IF(W$1=No,"",IF(ISBLANK($A100)=TRUE,"",
IF(SUMPRODUCT(--('Section 11'!$C$4:$C$336=$A100))=0,Incomplete,Complete)))</f>
        <v/>
      </c>
      <c r="X100" s="10" t="str">
        <f t="shared" si="41"/>
        <v/>
      </c>
      <c r="Y100" s="10" t="str">
        <f t="shared" si="42"/>
        <v/>
      </c>
      <c r="Z100" s="10" t="str">
        <f t="shared" si="43"/>
        <v/>
      </c>
      <c r="AA100" s="10" t="str">
        <f t="shared" si="44"/>
        <v/>
      </c>
      <c r="AB100" s="10" t="str">
        <f t="shared" si="45"/>
        <v/>
      </c>
      <c r="AC100" s="10" t="str">
        <f t="shared" si="46"/>
        <v/>
      </c>
      <c r="AD100" s="10" t="str">
        <f t="shared" si="47"/>
        <v/>
      </c>
      <c r="AE100" s="10" t="str">
        <f t="shared" si="48"/>
        <v/>
      </c>
      <c r="AF100" s="10" t="str">
        <f t="shared" si="49"/>
        <v/>
      </c>
      <c r="AG100" s="10" t="str">
        <f t="shared" si="50"/>
        <v/>
      </c>
      <c r="AH100" s="10" t="str">
        <f t="shared" si="51"/>
        <v/>
      </c>
      <c r="AI100" s="10" t="str">
        <f t="shared" si="52"/>
        <v/>
      </c>
      <c r="AJ100" s="10"/>
      <c r="AK100" s="10" t="b">
        <f t="shared" si="53"/>
        <v>1</v>
      </c>
      <c r="AL100" s="10" t="b">
        <f t="shared" si="17"/>
        <v>1</v>
      </c>
      <c r="AM100" s="10" t="b">
        <f t="shared" si="54"/>
        <v>0</v>
      </c>
      <c r="AN100" s="10" t="b">
        <f t="shared" si="18"/>
        <v>0</v>
      </c>
    </row>
    <row r="101" spans="1:40" s="25" customFormat="1" x14ac:dyDescent="0.35"/>
    <row r="102" spans="1:40" hidden="1" x14ac:dyDescent="0.35">
      <c r="A102" s="106"/>
      <c r="B102" s="106"/>
      <c r="C102" s="106"/>
      <c r="D102" s="106"/>
      <c r="E102" s="106"/>
      <c r="F102" s="106"/>
      <c r="G102" s="106"/>
      <c r="H102" s="106"/>
      <c r="I102" s="106"/>
      <c r="J102" s="106"/>
      <c r="K102" s="106"/>
      <c r="L102" s="106"/>
      <c r="M102" s="106"/>
      <c r="N102" s="106"/>
      <c r="O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row>
    <row r="103" spans="1:40" hidden="1" x14ac:dyDescent="0.35">
      <c r="A103" s="106"/>
      <c r="B103" s="106"/>
      <c r="C103" s="106"/>
      <c r="D103" s="106"/>
      <c r="E103" s="106"/>
      <c r="F103" s="106"/>
      <c r="G103" s="106"/>
      <c r="H103" s="106"/>
      <c r="I103" s="106"/>
      <c r="J103" s="106"/>
      <c r="K103" s="106"/>
      <c r="L103" s="106"/>
      <c r="M103" s="106"/>
      <c r="N103" s="106"/>
      <c r="O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row>
    <row r="104" spans="1:40" hidden="1" x14ac:dyDescent="0.35">
      <c r="A104" s="106"/>
      <c r="B104" s="106"/>
      <c r="C104" s="106"/>
      <c r="D104" s="106"/>
      <c r="E104" s="106"/>
      <c r="F104" s="106"/>
      <c r="G104" s="106"/>
      <c r="H104" s="106"/>
      <c r="I104" s="106"/>
      <c r="J104" s="106"/>
      <c r="K104" s="106"/>
      <c r="L104" s="106"/>
      <c r="M104" s="106"/>
      <c r="N104" s="106"/>
      <c r="O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row>
    <row r="105" spans="1:40" hidden="1" x14ac:dyDescent="0.35">
      <c r="A105" s="106"/>
      <c r="B105" s="106"/>
      <c r="C105" s="106"/>
      <c r="D105" s="106"/>
      <c r="E105" s="106"/>
      <c r="F105" s="106"/>
      <c r="G105" s="106"/>
      <c r="H105" s="106"/>
      <c r="I105" s="106"/>
      <c r="J105" s="106"/>
      <c r="K105" s="106"/>
      <c r="L105" s="106"/>
      <c r="M105" s="106"/>
      <c r="N105" s="106"/>
      <c r="O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row>
    <row r="106" spans="1:40" hidden="1" x14ac:dyDescent="0.35">
      <c r="A106" s="106"/>
      <c r="B106" s="106"/>
      <c r="C106" s="106"/>
      <c r="D106" s="106"/>
      <c r="E106" s="106"/>
      <c r="F106" s="106"/>
      <c r="G106" s="106"/>
      <c r="H106" s="106"/>
      <c r="I106" s="106"/>
      <c r="J106" s="106"/>
      <c r="K106" s="106"/>
      <c r="L106" s="106"/>
      <c r="M106" s="106"/>
      <c r="N106" s="106"/>
      <c r="O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row>
    <row r="107" spans="1:40" hidden="1" x14ac:dyDescent="0.35">
      <c r="A107" s="106"/>
      <c r="B107" s="106"/>
      <c r="C107" s="106"/>
      <c r="D107" s="106"/>
      <c r="E107" s="106"/>
      <c r="F107" s="106"/>
      <c r="G107" s="106"/>
      <c r="H107" s="106"/>
      <c r="I107" s="106"/>
      <c r="J107" s="106"/>
      <c r="K107" s="106"/>
      <c r="L107" s="106"/>
      <c r="M107" s="106"/>
      <c r="N107" s="106"/>
      <c r="O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row>
    <row r="108" spans="1:40" hidden="1" x14ac:dyDescent="0.35">
      <c r="A108" s="106"/>
      <c r="B108" s="106"/>
      <c r="C108" s="106"/>
      <c r="D108" s="106"/>
      <c r="E108" s="106"/>
      <c r="F108" s="106"/>
      <c r="G108" s="106"/>
      <c r="H108" s="106"/>
      <c r="I108" s="106"/>
      <c r="J108" s="106"/>
      <c r="K108" s="106"/>
      <c r="L108" s="106"/>
      <c r="M108" s="106"/>
      <c r="N108" s="106"/>
      <c r="O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row>
    <row r="109" spans="1:40" hidden="1" x14ac:dyDescent="0.35">
      <c r="A109" s="106"/>
      <c r="B109" s="106"/>
      <c r="C109" s="106"/>
      <c r="D109" s="106"/>
      <c r="E109" s="106"/>
      <c r="F109" s="106"/>
      <c r="G109" s="106"/>
      <c r="H109" s="106"/>
      <c r="I109" s="106"/>
      <c r="J109" s="106"/>
      <c r="K109" s="106"/>
      <c r="L109" s="106"/>
      <c r="M109" s="106"/>
      <c r="N109" s="106"/>
      <c r="O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row>
    <row r="110" spans="1:40" hidden="1" x14ac:dyDescent="0.35">
      <c r="A110" s="106"/>
      <c r="B110" s="106"/>
      <c r="C110" s="106"/>
      <c r="D110" s="106"/>
      <c r="E110" s="106"/>
      <c r="F110" s="106"/>
      <c r="G110" s="106"/>
      <c r="H110" s="106"/>
      <c r="I110" s="106"/>
      <c r="J110" s="106"/>
      <c r="K110" s="106"/>
      <c r="L110" s="106"/>
      <c r="M110" s="106"/>
      <c r="N110" s="106"/>
      <c r="O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row>
    <row r="111" spans="1:40" hidden="1" x14ac:dyDescent="0.35">
      <c r="A111" s="106"/>
      <c r="B111" s="106"/>
      <c r="C111" s="106"/>
      <c r="D111" s="106"/>
      <c r="E111" s="106"/>
      <c r="F111" s="106"/>
      <c r="G111" s="106"/>
      <c r="H111" s="106"/>
      <c r="I111" s="106"/>
      <c r="J111" s="106"/>
      <c r="K111" s="106"/>
      <c r="L111" s="106"/>
      <c r="M111" s="106"/>
      <c r="N111" s="106"/>
      <c r="O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row>
    <row r="112" spans="1:40" hidden="1" x14ac:dyDescent="0.35">
      <c r="A112" s="106"/>
      <c r="B112" s="106"/>
      <c r="C112" s="106"/>
      <c r="D112" s="106"/>
      <c r="E112" s="106"/>
      <c r="F112" s="106"/>
      <c r="G112" s="106"/>
      <c r="H112" s="106"/>
      <c r="I112" s="106"/>
      <c r="J112" s="106"/>
      <c r="K112" s="106"/>
      <c r="L112" s="106"/>
      <c r="M112" s="106"/>
      <c r="N112" s="106"/>
      <c r="O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row>
    <row r="113" spans="1:40" hidden="1" x14ac:dyDescent="0.35">
      <c r="A113" s="106"/>
      <c r="B113" s="106"/>
      <c r="C113" s="106"/>
      <c r="D113" s="106"/>
      <c r="E113" s="106"/>
      <c r="F113" s="106"/>
      <c r="G113" s="106"/>
      <c r="H113" s="106"/>
      <c r="I113" s="106"/>
      <c r="J113" s="106"/>
      <c r="K113" s="106"/>
      <c r="L113" s="106"/>
      <c r="M113" s="106"/>
      <c r="N113" s="106"/>
      <c r="O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row>
    <row r="114" spans="1:40" hidden="1" x14ac:dyDescent="0.35">
      <c r="A114" s="106"/>
      <c r="B114" s="106"/>
      <c r="C114" s="106"/>
      <c r="D114" s="106"/>
      <c r="E114" s="106"/>
      <c r="F114" s="106"/>
      <c r="G114" s="106"/>
      <c r="H114" s="106"/>
      <c r="I114" s="106"/>
      <c r="J114" s="106"/>
      <c r="K114" s="106"/>
      <c r="L114" s="106"/>
      <c r="M114" s="106"/>
      <c r="N114" s="106"/>
      <c r="O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row>
    <row r="115" spans="1:40" hidden="1" x14ac:dyDescent="0.35">
      <c r="A115" s="106"/>
      <c r="B115" s="106"/>
      <c r="C115" s="106"/>
      <c r="D115" s="106"/>
      <c r="E115" s="106"/>
      <c r="F115" s="106"/>
      <c r="G115" s="106"/>
      <c r="H115" s="106"/>
      <c r="I115" s="106"/>
      <c r="J115" s="106"/>
      <c r="K115" s="106"/>
      <c r="L115" s="106"/>
      <c r="M115" s="106"/>
      <c r="N115" s="106"/>
      <c r="O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row>
    <row r="116" spans="1:40" hidden="1" x14ac:dyDescent="0.35">
      <c r="A116" s="106"/>
      <c r="B116" s="106"/>
      <c r="C116" s="106"/>
      <c r="D116" s="106"/>
      <c r="E116" s="106"/>
      <c r="F116" s="106"/>
      <c r="G116" s="106"/>
      <c r="H116" s="106"/>
      <c r="I116" s="106"/>
      <c r="J116" s="106"/>
      <c r="K116" s="106"/>
      <c r="L116" s="106"/>
      <c r="M116" s="106"/>
      <c r="N116" s="106"/>
      <c r="O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row>
    <row r="117" spans="1:40" hidden="1" x14ac:dyDescent="0.35">
      <c r="A117" s="106"/>
      <c r="B117" s="106"/>
      <c r="C117" s="106"/>
      <c r="D117" s="106"/>
      <c r="E117" s="106"/>
      <c r="F117" s="106"/>
      <c r="G117" s="106"/>
      <c r="H117" s="106"/>
      <c r="I117" s="106"/>
      <c r="J117" s="106"/>
      <c r="K117" s="106"/>
      <c r="L117" s="106"/>
      <c r="M117" s="106"/>
      <c r="N117" s="106"/>
      <c r="O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row>
    <row r="118" spans="1:40" hidden="1" x14ac:dyDescent="0.35">
      <c r="A118" s="106"/>
      <c r="B118" s="106"/>
      <c r="C118" s="106"/>
      <c r="D118" s="106"/>
      <c r="E118" s="106"/>
      <c r="F118" s="106"/>
      <c r="G118" s="106"/>
      <c r="H118" s="106"/>
      <c r="I118" s="106"/>
      <c r="J118" s="106"/>
      <c r="K118" s="106"/>
      <c r="L118" s="106"/>
      <c r="M118" s="106"/>
      <c r="N118" s="106"/>
      <c r="O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row>
    <row r="119" spans="1:40" hidden="1" x14ac:dyDescent="0.35">
      <c r="A119" s="106"/>
      <c r="B119" s="106"/>
      <c r="C119" s="106"/>
      <c r="D119" s="106"/>
      <c r="E119" s="106"/>
      <c r="F119" s="106"/>
      <c r="G119" s="106"/>
      <c r="H119" s="106"/>
      <c r="I119" s="106"/>
      <c r="J119" s="106"/>
      <c r="K119" s="106"/>
      <c r="L119" s="106"/>
      <c r="M119" s="106"/>
      <c r="N119" s="106"/>
      <c r="O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row>
    <row r="120" spans="1:40" hidden="1" x14ac:dyDescent="0.35">
      <c r="A120" s="106"/>
      <c r="B120" s="106"/>
      <c r="C120" s="106"/>
      <c r="D120" s="106"/>
      <c r="E120" s="106"/>
      <c r="F120" s="106"/>
      <c r="G120" s="106"/>
      <c r="H120" s="106"/>
      <c r="I120" s="106"/>
      <c r="J120" s="106"/>
      <c r="K120" s="106"/>
      <c r="L120" s="106"/>
      <c r="M120" s="106"/>
      <c r="N120" s="106"/>
      <c r="O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row>
    <row r="121" spans="1:40" hidden="1" x14ac:dyDescent="0.35">
      <c r="A121" s="106"/>
      <c r="B121" s="106"/>
      <c r="C121" s="106"/>
      <c r="D121" s="106"/>
      <c r="E121" s="106"/>
      <c r="F121" s="106"/>
      <c r="G121" s="106"/>
      <c r="H121" s="106"/>
      <c r="I121" s="106"/>
      <c r="J121" s="106"/>
      <c r="K121" s="106"/>
      <c r="L121" s="106"/>
      <c r="M121" s="106"/>
      <c r="N121" s="106"/>
      <c r="O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row>
    <row r="122" spans="1:40" hidden="1" x14ac:dyDescent="0.35">
      <c r="A122" s="106"/>
      <c r="B122" s="106"/>
      <c r="C122" s="106"/>
      <c r="D122" s="106"/>
      <c r="E122" s="106"/>
      <c r="F122" s="106"/>
      <c r="G122" s="106"/>
      <c r="H122" s="106"/>
      <c r="I122" s="106"/>
      <c r="J122" s="106"/>
      <c r="K122" s="106"/>
      <c r="L122" s="106"/>
      <c r="M122" s="106"/>
      <c r="N122" s="106"/>
      <c r="O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row>
    <row r="123" spans="1:40" hidden="1" x14ac:dyDescent="0.35">
      <c r="A123" s="106"/>
      <c r="B123" s="106"/>
      <c r="C123" s="106"/>
      <c r="D123" s="106"/>
      <c r="E123" s="106"/>
      <c r="F123" s="106"/>
      <c r="G123" s="106"/>
      <c r="H123" s="106"/>
      <c r="I123" s="106"/>
      <c r="J123" s="106"/>
      <c r="K123" s="106"/>
      <c r="L123" s="106"/>
      <c r="M123" s="106"/>
      <c r="N123" s="106"/>
      <c r="O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row>
    <row r="124" spans="1:40" hidden="1" x14ac:dyDescent="0.35">
      <c r="A124" s="106"/>
      <c r="B124" s="106"/>
      <c r="C124" s="106"/>
      <c r="D124" s="106"/>
      <c r="E124" s="106"/>
      <c r="F124" s="106"/>
      <c r="G124" s="106"/>
      <c r="H124" s="106"/>
      <c r="I124" s="106"/>
      <c r="J124" s="106"/>
      <c r="K124" s="106"/>
      <c r="L124" s="106"/>
      <c r="M124" s="106"/>
      <c r="N124" s="106"/>
      <c r="O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row>
    <row r="125" spans="1:40" hidden="1" x14ac:dyDescent="0.35">
      <c r="A125" s="106"/>
      <c r="B125" s="106"/>
      <c r="C125" s="106"/>
      <c r="D125" s="106"/>
      <c r="E125" s="106"/>
      <c r="F125" s="106"/>
      <c r="G125" s="106"/>
      <c r="H125" s="106"/>
      <c r="I125" s="106"/>
      <c r="J125" s="106"/>
      <c r="K125" s="106"/>
      <c r="L125" s="106"/>
      <c r="M125" s="106"/>
      <c r="N125" s="106"/>
      <c r="O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row>
    <row r="126" spans="1:40" hidden="1" x14ac:dyDescent="0.35">
      <c r="A126" s="106"/>
      <c r="B126" s="106"/>
      <c r="C126" s="106"/>
      <c r="D126" s="106"/>
      <c r="E126" s="106"/>
      <c r="F126" s="106"/>
      <c r="G126" s="106"/>
      <c r="H126" s="106"/>
      <c r="I126" s="106"/>
      <c r="J126" s="106"/>
      <c r="K126" s="106"/>
      <c r="L126" s="106"/>
      <c r="M126" s="106"/>
      <c r="N126" s="106"/>
      <c r="O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row>
    <row r="127" spans="1:40" hidden="1" x14ac:dyDescent="0.35">
      <c r="A127" s="106"/>
      <c r="B127" s="106"/>
      <c r="C127" s="106"/>
      <c r="D127" s="106"/>
      <c r="E127" s="106"/>
      <c r="F127" s="106"/>
      <c r="G127" s="106"/>
      <c r="H127" s="106"/>
      <c r="I127" s="106"/>
      <c r="J127" s="106"/>
      <c r="K127" s="106"/>
      <c r="L127" s="106"/>
      <c r="M127" s="106"/>
      <c r="N127" s="106"/>
      <c r="O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row>
    <row r="128" spans="1:40" hidden="1" x14ac:dyDescent="0.35">
      <c r="A128" s="106"/>
      <c r="B128" s="106"/>
      <c r="C128" s="106"/>
      <c r="D128" s="106"/>
      <c r="E128" s="106"/>
      <c r="F128" s="106"/>
      <c r="G128" s="106"/>
      <c r="H128" s="106"/>
      <c r="I128" s="106"/>
      <c r="J128" s="106"/>
      <c r="K128" s="106"/>
      <c r="L128" s="106"/>
      <c r="M128" s="106"/>
      <c r="N128" s="106"/>
      <c r="O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row>
    <row r="129" spans="1:40" hidden="1" x14ac:dyDescent="0.35">
      <c r="A129" s="106"/>
      <c r="B129" s="106"/>
      <c r="C129" s="106"/>
      <c r="D129" s="106"/>
      <c r="E129" s="106"/>
      <c r="F129" s="106"/>
      <c r="G129" s="106"/>
      <c r="H129" s="106"/>
      <c r="I129" s="106"/>
      <c r="J129" s="106"/>
      <c r="K129" s="106"/>
      <c r="L129" s="106"/>
      <c r="M129" s="106"/>
      <c r="N129" s="106"/>
      <c r="O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row>
    <row r="130" spans="1:40" hidden="1" x14ac:dyDescent="0.35">
      <c r="A130" s="106"/>
      <c r="B130" s="106"/>
      <c r="C130" s="106"/>
      <c r="D130" s="106"/>
      <c r="E130" s="106"/>
      <c r="F130" s="106"/>
      <c r="G130" s="106"/>
      <c r="H130" s="106"/>
      <c r="I130" s="106"/>
      <c r="J130" s="106"/>
      <c r="K130" s="106"/>
      <c r="L130" s="106"/>
      <c r="M130" s="106"/>
      <c r="N130" s="106"/>
      <c r="O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row>
    <row r="131" spans="1:40" hidden="1" x14ac:dyDescent="0.35">
      <c r="A131" s="106"/>
      <c r="B131" s="106"/>
      <c r="C131" s="106"/>
      <c r="D131" s="106"/>
      <c r="E131" s="106"/>
      <c r="F131" s="106"/>
      <c r="G131" s="106"/>
      <c r="H131" s="106"/>
      <c r="I131" s="106"/>
      <c r="J131" s="106"/>
      <c r="K131" s="106"/>
      <c r="L131" s="106"/>
      <c r="M131" s="106"/>
      <c r="N131" s="106"/>
      <c r="O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row>
    <row r="132" spans="1:40" hidden="1" x14ac:dyDescent="0.35">
      <c r="A132" s="106"/>
      <c r="B132" s="106"/>
      <c r="C132" s="106"/>
      <c r="D132" s="106"/>
      <c r="E132" s="106"/>
      <c r="F132" s="106"/>
      <c r="G132" s="106"/>
      <c r="H132" s="106"/>
      <c r="I132" s="106"/>
      <c r="J132" s="106"/>
      <c r="K132" s="106"/>
      <c r="L132" s="106"/>
      <c r="M132" s="106"/>
      <c r="N132" s="106"/>
      <c r="O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row>
    <row r="133" spans="1:40" hidden="1" x14ac:dyDescent="0.35">
      <c r="A133" s="106"/>
      <c r="B133" s="106"/>
      <c r="C133" s="106"/>
      <c r="D133" s="106"/>
      <c r="E133" s="106"/>
      <c r="F133" s="106"/>
      <c r="G133" s="106"/>
      <c r="H133" s="106"/>
      <c r="I133" s="106"/>
      <c r="J133" s="106"/>
      <c r="K133" s="106"/>
      <c r="L133" s="106"/>
      <c r="M133" s="106"/>
      <c r="N133" s="106"/>
      <c r="O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row>
    <row r="134" spans="1:40" hidden="1" x14ac:dyDescent="0.35">
      <c r="A134" s="106"/>
      <c r="B134" s="106"/>
      <c r="C134" s="106"/>
      <c r="D134" s="106"/>
      <c r="E134" s="106"/>
      <c r="F134" s="106"/>
      <c r="G134" s="106"/>
      <c r="H134" s="106"/>
      <c r="I134" s="106"/>
      <c r="J134" s="106"/>
      <c r="K134" s="106"/>
      <c r="L134" s="106"/>
      <c r="M134" s="106"/>
      <c r="N134" s="106"/>
      <c r="O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row>
    <row r="135" spans="1:40" hidden="1" x14ac:dyDescent="0.35">
      <c r="A135" s="106"/>
      <c r="B135" s="106"/>
      <c r="C135" s="106"/>
      <c r="D135" s="106"/>
      <c r="E135" s="106"/>
      <c r="F135" s="106"/>
      <c r="G135" s="106"/>
      <c r="H135" s="106"/>
      <c r="I135" s="106"/>
      <c r="J135" s="106"/>
      <c r="K135" s="106"/>
      <c r="L135" s="106"/>
      <c r="M135" s="106"/>
      <c r="N135" s="106"/>
      <c r="O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row>
    <row r="136" spans="1:40" hidden="1" x14ac:dyDescent="0.35">
      <c r="A136" s="106"/>
      <c r="B136" s="106"/>
      <c r="C136" s="106"/>
      <c r="D136" s="106"/>
      <c r="E136" s="106"/>
      <c r="F136" s="106"/>
      <c r="G136" s="106"/>
      <c r="H136" s="106"/>
      <c r="I136" s="106"/>
      <c r="J136" s="106"/>
      <c r="K136" s="106"/>
      <c r="L136" s="106"/>
      <c r="M136" s="106"/>
      <c r="N136" s="106"/>
      <c r="O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row>
    <row r="137" spans="1:40" hidden="1" x14ac:dyDescent="0.35">
      <c r="A137" s="106"/>
      <c r="B137" s="106"/>
      <c r="C137" s="106"/>
      <c r="D137" s="106"/>
      <c r="E137" s="106"/>
      <c r="F137" s="106"/>
      <c r="G137" s="106"/>
      <c r="H137" s="106"/>
      <c r="I137" s="106"/>
      <c r="J137" s="106"/>
      <c r="K137" s="106"/>
      <c r="L137" s="106"/>
      <c r="M137" s="106"/>
      <c r="N137" s="106"/>
      <c r="O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row>
    <row r="138" spans="1:40" hidden="1" x14ac:dyDescent="0.35">
      <c r="A138" s="106"/>
      <c r="B138" s="106"/>
      <c r="C138" s="106"/>
      <c r="D138" s="106"/>
      <c r="E138" s="106"/>
      <c r="F138" s="106"/>
      <c r="G138" s="106"/>
      <c r="H138" s="106"/>
      <c r="I138" s="106"/>
      <c r="J138" s="106"/>
      <c r="K138" s="106"/>
      <c r="L138" s="106"/>
      <c r="M138" s="106"/>
      <c r="N138" s="106"/>
      <c r="O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row>
    <row r="139" spans="1:40" hidden="1" x14ac:dyDescent="0.35">
      <c r="A139" s="106"/>
      <c r="B139" s="106"/>
      <c r="C139" s="106"/>
      <c r="D139" s="106"/>
      <c r="E139" s="106"/>
      <c r="F139" s="106"/>
      <c r="G139" s="106"/>
      <c r="H139" s="106"/>
      <c r="I139" s="106"/>
      <c r="J139" s="106"/>
      <c r="K139" s="106"/>
      <c r="L139" s="106"/>
      <c r="M139" s="106"/>
      <c r="N139" s="106"/>
      <c r="O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row>
    <row r="140" spans="1:40" hidden="1" x14ac:dyDescent="0.35">
      <c r="A140" s="106"/>
      <c r="B140" s="106"/>
      <c r="C140" s="106"/>
      <c r="D140" s="106"/>
      <c r="E140" s="106"/>
      <c r="F140" s="106"/>
      <c r="G140" s="106"/>
      <c r="H140" s="106"/>
      <c r="I140" s="106"/>
      <c r="J140" s="106"/>
      <c r="K140" s="106"/>
      <c r="L140" s="106"/>
      <c r="M140" s="106"/>
      <c r="N140" s="106"/>
      <c r="O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row>
    <row r="141" spans="1:40" hidden="1" x14ac:dyDescent="0.35">
      <c r="A141" s="106"/>
      <c r="B141" s="106"/>
      <c r="C141" s="106"/>
      <c r="D141" s="106"/>
      <c r="E141" s="106"/>
      <c r="F141" s="106"/>
      <c r="G141" s="106"/>
      <c r="H141" s="106"/>
      <c r="I141" s="106"/>
      <c r="J141" s="106"/>
      <c r="K141" s="106"/>
      <c r="L141" s="106"/>
      <c r="M141" s="106"/>
      <c r="N141" s="106"/>
      <c r="O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row>
    <row r="142" spans="1:40" hidden="1" x14ac:dyDescent="0.35">
      <c r="A142" s="106"/>
      <c r="B142" s="106"/>
      <c r="C142" s="106"/>
      <c r="D142" s="106"/>
      <c r="E142" s="106"/>
      <c r="F142" s="106"/>
      <c r="G142" s="106"/>
      <c r="H142" s="106"/>
      <c r="I142" s="106"/>
      <c r="J142" s="106"/>
      <c r="K142" s="106"/>
      <c r="L142" s="106"/>
      <c r="M142" s="106"/>
      <c r="N142" s="106"/>
      <c r="O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row>
    <row r="143" spans="1:40" hidden="1" x14ac:dyDescent="0.35">
      <c r="A143" s="106"/>
      <c r="B143" s="106"/>
      <c r="C143" s="106"/>
      <c r="D143" s="106"/>
      <c r="E143" s="106"/>
      <c r="F143" s="106"/>
      <c r="G143" s="106"/>
      <c r="H143" s="106"/>
      <c r="I143" s="106"/>
      <c r="J143" s="106"/>
      <c r="K143" s="106"/>
      <c r="L143" s="106"/>
      <c r="M143" s="106"/>
      <c r="N143" s="106"/>
      <c r="O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row>
    <row r="144" spans="1:40" hidden="1" x14ac:dyDescent="0.35">
      <c r="A144" s="106"/>
      <c r="B144" s="106"/>
      <c r="C144" s="106"/>
      <c r="D144" s="106"/>
      <c r="E144" s="106"/>
      <c r="F144" s="106"/>
      <c r="G144" s="106"/>
      <c r="H144" s="106"/>
      <c r="I144" s="106"/>
      <c r="J144" s="106"/>
      <c r="K144" s="106"/>
      <c r="L144" s="106"/>
      <c r="M144" s="106"/>
      <c r="N144" s="106"/>
      <c r="O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row>
    <row r="145" spans="1:40" hidden="1" x14ac:dyDescent="0.35">
      <c r="A145" s="106"/>
      <c r="B145" s="106"/>
      <c r="C145" s="106"/>
      <c r="D145" s="106"/>
      <c r="E145" s="106"/>
      <c r="F145" s="106"/>
      <c r="G145" s="106"/>
      <c r="H145" s="106"/>
      <c r="I145" s="106"/>
      <c r="J145" s="106"/>
      <c r="K145" s="106"/>
      <c r="L145" s="106"/>
      <c r="M145" s="106"/>
      <c r="N145" s="106"/>
      <c r="O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row>
    <row r="146" spans="1:40" hidden="1" x14ac:dyDescent="0.35">
      <c r="A146" s="106"/>
      <c r="B146" s="106"/>
      <c r="C146" s="106"/>
      <c r="D146" s="106"/>
      <c r="E146" s="106"/>
      <c r="F146" s="106"/>
      <c r="G146" s="106"/>
      <c r="H146" s="106"/>
      <c r="I146" s="106"/>
      <c r="J146" s="106"/>
      <c r="K146" s="106"/>
      <c r="L146" s="106"/>
      <c r="M146" s="106"/>
      <c r="N146" s="106"/>
      <c r="O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row>
    <row r="147" spans="1:40" hidden="1" x14ac:dyDescent="0.35">
      <c r="A147" s="106"/>
      <c r="B147" s="106"/>
      <c r="C147" s="106"/>
      <c r="D147" s="106"/>
      <c r="E147" s="106"/>
      <c r="F147" s="106"/>
      <c r="G147" s="106"/>
      <c r="H147" s="106"/>
      <c r="I147" s="106"/>
      <c r="J147" s="106"/>
      <c r="K147" s="106"/>
      <c r="L147" s="106"/>
      <c r="M147" s="106"/>
      <c r="N147" s="106"/>
      <c r="O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row>
    <row r="148" spans="1:40" hidden="1" x14ac:dyDescent="0.35">
      <c r="A148" s="106"/>
      <c r="B148" s="106"/>
      <c r="C148" s="106"/>
      <c r="D148" s="106"/>
      <c r="E148" s="106"/>
      <c r="F148" s="106"/>
      <c r="G148" s="106"/>
      <c r="H148" s="106"/>
      <c r="I148" s="106"/>
      <c r="J148" s="106"/>
      <c r="K148" s="106"/>
      <c r="L148" s="106"/>
      <c r="M148" s="106"/>
      <c r="N148" s="106"/>
      <c r="O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row>
    <row r="149" spans="1:40" hidden="1" x14ac:dyDescent="0.35">
      <c r="A149" s="106"/>
      <c r="B149" s="106"/>
      <c r="C149" s="106"/>
      <c r="D149" s="106"/>
      <c r="E149" s="106"/>
      <c r="F149" s="106"/>
      <c r="G149" s="106"/>
      <c r="H149" s="106"/>
      <c r="I149" s="106"/>
      <c r="J149" s="106"/>
      <c r="K149" s="106"/>
      <c r="L149" s="106"/>
      <c r="M149" s="106"/>
      <c r="N149" s="106"/>
      <c r="O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row>
    <row r="150" spans="1:40" hidden="1" x14ac:dyDescent="0.35">
      <c r="A150" s="106"/>
      <c r="B150" s="106"/>
      <c r="C150" s="106"/>
      <c r="D150" s="106"/>
      <c r="E150" s="106"/>
      <c r="F150" s="106"/>
      <c r="G150" s="106"/>
      <c r="H150" s="106"/>
      <c r="I150" s="106"/>
      <c r="J150" s="106"/>
      <c r="K150" s="106"/>
      <c r="L150" s="106"/>
      <c r="M150" s="106"/>
      <c r="N150" s="106"/>
      <c r="O150" s="78"/>
      <c r="Q150" s="78"/>
      <c r="R150" s="78"/>
      <c r="S150" s="78"/>
      <c r="T150" s="78"/>
      <c r="U150" s="78"/>
      <c r="V150" s="78"/>
      <c r="W150" s="78"/>
      <c r="X150" s="78"/>
      <c r="Y150" s="78"/>
      <c r="Z150" s="78"/>
      <c r="AA150" s="78"/>
      <c r="AB150" s="78"/>
      <c r="AC150" s="78"/>
      <c r="AD150" s="78"/>
      <c r="AE150" s="78"/>
      <c r="AF150" s="78"/>
      <c r="AG150" s="78"/>
      <c r="AH150" s="78"/>
      <c r="AI150" s="78"/>
      <c r="AJ150" s="78"/>
      <c r="AK150" s="78"/>
      <c r="AL150" s="78"/>
      <c r="AM150" s="78"/>
      <c r="AN150" s="78"/>
    </row>
    <row r="151" spans="1:40" hidden="1" x14ac:dyDescent="0.35">
      <c r="A151" s="106"/>
      <c r="B151" s="106"/>
      <c r="C151" s="106"/>
      <c r="D151" s="106"/>
      <c r="E151" s="106"/>
      <c r="F151" s="106"/>
      <c r="G151" s="106"/>
      <c r="H151" s="106"/>
      <c r="I151" s="106"/>
      <c r="J151" s="106"/>
      <c r="K151" s="106"/>
      <c r="L151" s="106"/>
      <c r="M151" s="106"/>
      <c r="N151" s="106"/>
      <c r="O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78"/>
      <c r="AM151" s="78"/>
      <c r="AN151" s="78"/>
    </row>
    <row r="152" spans="1:40" hidden="1" x14ac:dyDescent="0.35">
      <c r="A152" s="106"/>
      <c r="B152" s="106"/>
      <c r="C152" s="106"/>
      <c r="D152" s="106"/>
      <c r="E152" s="106"/>
      <c r="F152" s="106"/>
      <c r="G152" s="106"/>
      <c r="H152" s="106"/>
      <c r="I152" s="106"/>
      <c r="J152" s="106"/>
      <c r="K152" s="106"/>
      <c r="L152" s="106"/>
      <c r="M152" s="106"/>
      <c r="N152" s="106"/>
      <c r="O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row>
    <row r="153" spans="1:40" hidden="1" x14ac:dyDescent="0.35">
      <c r="A153" s="106"/>
      <c r="B153" s="106"/>
      <c r="C153" s="106"/>
      <c r="D153" s="106"/>
      <c r="E153" s="106"/>
      <c r="F153" s="106"/>
      <c r="G153" s="106"/>
      <c r="H153" s="106"/>
      <c r="I153" s="106"/>
      <c r="J153" s="106"/>
      <c r="K153" s="106"/>
      <c r="L153" s="106"/>
      <c r="M153" s="106"/>
      <c r="N153" s="106"/>
      <c r="O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row>
    <row r="154" spans="1:40" hidden="1" x14ac:dyDescent="0.35">
      <c r="A154" s="106"/>
      <c r="B154" s="106"/>
      <c r="C154" s="106"/>
      <c r="D154" s="106"/>
      <c r="E154" s="106"/>
      <c r="F154" s="106"/>
      <c r="G154" s="106"/>
      <c r="H154" s="106"/>
      <c r="I154" s="106"/>
      <c r="J154" s="106"/>
      <c r="K154" s="106"/>
      <c r="L154" s="106"/>
      <c r="M154" s="106"/>
      <c r="N154" s="106"/>
      <c r="O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row>
    <row r="155" spans="1:40" hidden="1" x14ac:dyDescent="0.35">
      <c r="A155" s="106"/>
      <c r="B155" s="106"/>
      <c r="C155" s="106"/>
      <c r="D155" s="106"/>
      <c r="E155" s="106"/>
      <c r="F155" s="106"/>
      <c r="G155" s="106"/>
      <c r="H155" s="106"/>
      <c r="I155" s="106"/>
      <c r="J155" s="106"/>
      <c r="K155" s="106"/>
      <c r="L155" s="106"/>
      <c r="M155" s="106"/>
      <c r="N155" s="106"/>
      <c r="O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row>
    <row r="156" spans="1:40" hidden="1" x14ac:dyDescent="0.35">
      <c r="A156" s="106"/>
      <c r="B156" s="106"/>
      <c r="C156" s="106"/>
      <c r="D156" s="106"/>
      <c r="E156" s="106"/>
      <c r="F156" s="106"/>
      <c r="G156" s="106"/>
      <c r="H156" s="106"/>
      <c r="I156" s="106"/>
      <c r="J156" s="106"/>
      <c r="K156" s="106"/>
      <c r="L156" s="106"/>
      <c r="M156" s="106"/>
      <c r="N156" s="106"/>
      <c r="O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row>
    <row r="157" spans="1:40" hidden="1" x14ac:dyDescent="0.35">
      <c r="A157" s="106"/>
      <c r="B157" s="106"/>
      <c r="C157" s="106"/>
      <c r="D157" s="106"/>
      <c r="E157" s="106"/>
      <c r="F157" s="106"/>
      <c r="G157" s="106"/>
      <c r="H157" s="106"/>
      <c r="I157" s="106"/>
      <c r="J157" s="106"/>
      <c r="K157" s="106"/>
      <c r="L157" s="106"/>
      <c r="M157" s="106"/>
      <c r="N157" s="106"/>
      <c r="O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row>
    <row r="158" spans="1:40" hidden="1" x14ac:dyDescent="0.35">
      <c r="A158" s="106"/>
      <c r="B158" s="106"/>
      <c r="C158" s="106"/>
      <c r="D158" s="106"/>
      <c r="E158" s="106"/>
      <c r="F158" s="106"/>
      <c r="G158" s="106"/>
      <c r="H158" s="106"/>
      <c r="I158" s="106"/>
      <c r="J158" s="106"/>
      <c r="K158" s="106"/>
      <c r="L158" s="106"/>
      <c r="M158" s="106"/>
      <c r="N158" s="106"/>
      <c r="O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row>
    <row r="159" spans="1:40" hidden="1" x14ac:dyDescent="0.35">
      <c r="A159" s="106"/>
      <c r="B159" s="106"/>
      <c r="C159" s="106"/>
      <c r="D159" s="106"/>
      <c r="E159" s="106"/>
      <c r="F159" s="106"/>
      <c r="G159" s="106"/>
      <c r="H159" s="106"/>
      <c r="I159" s="106"/>
      <c r="J159" s="106"/>
      <c r="K159" s="106"/>
      <c r="L159" s="106"/>
      <c r="M159" s="106"/>
      <c r="N159" s="106"/>
      <c r="O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row>
    <row r="160" spans="1:40" hidden="1" x14ac:dyDescent="0.35">
      <c r="A160" s="106"/>
      <c r="B160" s="106"/>
      <c r="C160" s="106"/>
      <c r="D160" s="106"/>
      <c r="E160" s="106"/>
      <c r="F160" s="106"/>
      <c r="G160" s="106"/>
      <c r="H160" s="106"/>
      <c r="I160" s="106"/>
      <c r="J160" s="106"/>
      <c r="K160" s="106"/>
      <c r="L160" s="106"/>
      <c r="M160" s="106"/>
      <c r="N160" s="106"/>
      <c r="O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row>
    <row r="161" spans="1:40" hidden="1" x14ac:dyDescent="0.35">
      <c r="A161" s="106"/>
      <c r="B161" s="106"/>
      <c r="C161" s="106"/>
      <c r="D161" s="106"/>
      <c r="E161" s="106"/>
      <c r="F161" s="106"/>
      <c r="G161" s="106"/>
      <c r="H161" s="106"/>
      <c r="I161" s="106"/>
      <c r="J161" s="106"/>
      <c r="K161" s="106"/>
      <c r="L161" s="106"/>
      <c r="M161" s="106"/>
      <c r="N161" s="106"/>
      <c r="O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row>
    <row r="162" spans="1:40" hidden="1" x14ac:dyDescent="0.35">
      <c r="A162" s="106"/>
      <c r="B162" s="106"/>
      <c r="C162" s="106"/>
      <c r="D162" s="106"/>
      <c r="E162" s="106"/>
      <c r="F162" s="106"/>
      <c r="G162" s="106"/>
      <c r="H162" s="106"/>
      <c r="I162" s="106"/>
      <c r="J162" s="106"/>
      <c r="K162" s="106"/>
      <c r="L162" s="106"/>
      <c r="M162" s="106"/>
      <c r="N162" s="106"/>
      <c r="O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row>
    <row r="163" spans="1:40" hidden="1" x14ac:dyDescent="0.35">
      <c r="A163" s="106"/>
      <c r="B163" s="106"/>
      <c r="C163" s="106"/>
      <c r="D163" s="106"/>
      <c r="E163" s="106"/>
      <c r="F163" s="106"/>
      <c r="G163" s="106"/>
      <c r="H163" s="106"/>
      <c r="I163" s="106"/>
      <c r="J163" s="106"/>
      <c r="K163" s="106"/>
      <c r="L163" s="106"/>
      <c r="M163" s="106"/>
      <c r="N163" s="106"/>
      <c r="O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row>
    <row r="164" spans="1:40" hidden="1" x14ac:dyDescent="0.35">
      <c r="A164" s="106"/>
      <c r="B164" s="106"/>
      <c r="C164" s="106"/>
      <c r="D164" s="106"/>
      <c r="E164" s="106"/>
      <c r="F164" s="106"/>
      <c r="G164" s="106"/>
      <c r="H164" s="106"/>
      <c r="I164" s="106"/>
      <c r="J164" s="106"/>
      <c r="K164" s="106"/>
      <c r="L164" s="106"/>
      <c r="M164" s="106"/>
      <c r="N164" s="106"/>
      <c r="O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row>
    <row r="165" spans="1:40" hidden="1" x14ac:dyDescent="0.35">
      <c r="A165" s="106"/>
      <c r="B165" s="106"/>
      <c r="C165" s="106"/>
      <c r="D165" s="106"/>
      <c r="E165" s="106"/>
      <c r="F165" s="106"/>
      <c r="G165" s="106"/>
      <c r="H165" s="106"/>
      <c r="I165" s="106"/>
      <c r="J165" s="106"/>
      <c r="K165" s="106"/>
      <c r="L165" s="106"/>
      <c r="M165" s="106"/>
      <c r="N165" s="106"/>
      <c r="O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row>
    <row r="166" spans="1:40" hidden="1" x14ac:dyDescent="0.35">
      <c r="A166" s="106"/>
      <c r="B166" s="106"/>
      <c r="C166" s="106"/>
      <c r="D166" s="106"/>
      <c r="E166" s="106"/>
      <c r="F166" s="106"/>
      <c r="G166" s="106"/>
      <c r="H166" s="106"/>
      <c r="I166" s="106"/>
      <c r="J166" s="106"/>
      <c r="K166" s="106"/>
      <c r="L166" s="106"/>
      <c r="M166" s="106"/>
      <c r="N166" s="106"/>
      <c r="O166" s="78"/>
      <c r="Q166" s="78"/>
      <c r="R166" s="78"/>
      <c r="S166" s="78"/>
      <c r="T166" s="78"/>
      <c r="U166" s="78"/>
      <c r="V166" s="78"/>
      <c r="W166" s="78"/>
      <c r="X166" s="78"/>
      <c r="Y166" s="78"/>
      <c r="Z166" s="78"/>
      <c r="AA166" s="78"/>
      <c r="AB166" s="78"/>
      <c r="AC166" s="78"/>
      <c r="AD166" s="78"/>
      <c r="AE166" s="78"/>
      <c r="AF166" s="78"/>
      <c r="AG166" s="78"/>
      <c r="AH166" s="78"/>
      <c r="AI166" s="78"/>
      <c r="AJ166" s="78"/>
      <c r="AK166" s="78"/>
      <c r="AL166" s="78"/>
      <c r="AM166" s="78"/>
      <c r="AN166" s="78"/>
    </row>
    <row r="167" spans="1:40" hidden="1" x14ac:dyDescent="0.35">
      <c r="A167" s="106"/>
      <c r="B167" s="106"/>
      <c r="C167" s="106"/>
      <c r="D167" s="106"/>
      <c r="E167" s="106"/>
      <c r="F167" s="106"/>
      <c r="G167" s="106"/>
      <c r="H167" s="106"/>
      <c r="I167" s="106"/>
      <c r="J167" s="106"/>
      <c r="K167" s="106"/>
      <c r="L167" s="106"/>
      <c r="M167" s="106"/>
      <c r="N167" s="106"/>
      <c r="O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row>
    <row r="168" spans="1:40" hidden="1" x14ac:dyDescent="0.35">
      <c r="A168" s="106"/>
      <c r="B168" s="106"/>
      <c r="C168" s="106"/>
      <c r="D168" s="106"/>
      <c r="E168" s="106"/>
      <c r="F168" s="106"/>
      <c r="G168" s="106"/>
      <c r="H168" s="106"/>
      <c r="I168" s="106"/>
      <c r="J168" s="106"/>
      <c r="K168" s="106"/>
      <c r="L168" s="106"/>
      <c r="M168" s="106"/>
      <c r="N168" s="106"/>
      <c r="O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row>
    <row r="169" spans="1:40" hidden="1" x14ac:dyDescent="0.35">
      <c r="A169" s="106"/>
      <c r="B169" s="106"/>
      <c r="C169" s="106"/>
      <c r="D169" s="106"/>
      <c r="E169" s="106"/>
      <c r="F169" s="106"/>
      <c r="G169" s="106"/>
      <c r="H169" s="106"/>
      <c r="I169" s="106"/>
      <c r="J169" s="106"/>
      <c r="K169" s="106"/>
      <c r="L169" s="106"/>
      <c r="M169" s="106"/>
      <c r="N169" s="106"/>
      <c r="O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row>
    <row r="170" spans="1:40" hidden="1" x14ac:dyDescent="0.35">
      <c r="A170" s="106"/>
      <c r="B170" s="106"/>
      <c r="C170" s="106"/>
      <c r="D170" s="106"/>
      <c r="E170" s="106"/>
      <c r="F170" s="106"/>
      <c r="G170" s="106"/>
      <c r="H170" s="106"/>
      <c r="I170" s="106"/>
      <c r="J170" s="106"/>
      <c r="K170" s="106"/>
      <c r="L170" s="106"/>
      <c r="M170" s="106"/>
      <c r="N170" s="106"/>
      <c r="O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row>
    <row r="171" spans="1:40" hidden="1" x14ac:dyDescent="0.35">
      <c r="A171" s="106"/>
      <c r="B171" s="106"/>
      <c r="C171" s="106"/>
      <c r="D171" s="106"/>
      <c r="E171" s="106"/>
      <c r="F171" s="106"/>
      <c r="G171" s="106"/>
      <c r="H171" s="106"/>
      <c r="I171" s="106"/>
      <c r="J171" s="106"/>
      <c r="K171" s="106"/>
      <c r="L171" s="106"/>
      <c r="M171" s="106"/>
      <c r="N171" s="106"/>
      <c r="O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row>
    <row r="172" spans="1:40" hidden="1" x14ac:dyDescent="0.35">
      <c r="A172" s="106"/>
      <c r="B172" s="106"/>
      <c r="C172" s="106"/>
      <c r="D172" s="106"/>
      <c r="E172" s="106"/>
      <c r="F172" s="106"/>
      <c r="G172" s="106"/>
      <c r="H172" s="106"/>
      <c r="I172" s="106"/>
      <c r="J172" s="106"/>
      <c r="K172" s="106"/>
      <c r="L172" s="106"/>
      <c r="M172" s="106"/>
      <c r="N172" s="106"/>
      <c r="O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row>
    <row r="173" spans="1:40" hidden="1" x14ac:dyDescent="0.35">
      <c r="A173" s="106"/>
      <c r="B173" s="106"/>
      <c r="C173" s="106"/>
      <c r="D173" s="106"/>
      <c r="E173" s="106"/>
      <c r="F173" s="106"/>
      <c r="G173" s="106"/>
      <c r="H173" s="106"/>
      <c r="I173" s="106"/>
      <c r="J173" s="106"/>
      <c r="K173" s="106"/>
      <c r="L173" s="106"/>
      <c r="M173" s="106"/>
      <c r="N173" s="106"/>
      <c r="O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row>
    <row r="174" spans="1:40" hidden="1" x14ac:dyDescent="0.35">
      <c r="A174" s="106"/>
      <c r="B174" s="106"/>
      <c r="C174" s="106"/>
      <c r="D174" s="106"/>
      <c r="E174" s="106"/>
      <c r="F174" s="106"/>
      <c r="G174" s="106"/>
      <c r="H174" s="106"/>
      <c r="I174" s="106"/>
      <c r="J174" s="106"/>
      <c r="K174" s="106"/>
      <c r="L174" s="106"/>
      <c r="M174" s="106"/>
      <c r="N174" s="106"/>
      <c r="O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row>
    <row r="175" spans="1:40" hidden="1" x14ac:dyDescent="0.35">
      <c r="A175" s="106"/>
      <c r="B175" s="106"/>
      <c r="C175" s="106"/>
      <c r="D175" s="106"/>
      <c r="E175" s="106"/>
      <c r="F175" s="106"/>
      <c r="G175" s="106"/>
      <c r="H175" s="106"/>
      <c r="I175" s="106"/>
      <c r="J175" s="106"/>
      <c r="K175" s="106"/>
      <c r="L175" s="106"/>
      <c r="M175" s="106"/>
      <c r="N175" s="106"/>
      <c r="O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row>
    <row r="176" spans="1:40" hidden="1" x14ac:dyDescent="0.35">
      <c r="A176" s="106"/>
      <c r="B176" s="106"/>
      <c r="C176" s="106"/>
      <c r="D176" s="106"/>
      <c r="E176" s="106"/>
      <c r="F176" s="106"/>
      <c r="G176" s="106"/>
      <c r="H176" s="106"/>
      <c r="I176" s="106"/>
      <c r="J176" s="106"/>
      <c r="K176" s="106"/>
      <c r="L176" s="106"/>
      <c r="M176" s="106"/>
      <c r="N176" s="106"/>
      <c r="O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row>
    <row r="177" spans="1:40" hidden="1" x14ac:dyDescent="0.35">
      <c r="A177" s="106"/>
      <c r="B177" s="106"/>
      <c r="C177" s="106"/>
      <c r="D177" s="106"/>
      <c r="E177" s="106"/>
      <c r="F177" s="106"/>
      <c r="G177" s="106"/>
      <c r="H177" s="106"/>
      <c r="I177" s="106"/>
      <c r="J177" s="106"/>
      <c r="K177" s="106"/>
      <c r="L177" s="106"/>
      <c r="M177" s="106"/>
      <c r="N177" s="106"/>
      <c r="O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row>
    <row r="178" spans="1:40" hidden="1" x14ac:dyDescent="0.35">
      <c r="A178" s="106"/>
      <c r="B178" s="106"/>
      <c r="C178" s="106"/>
      <c r="D178" s="106"/>
      <c r="E178" s="106"/>
      <c r="F178" s="106"/>
      <c r="G178" s="106"/>
      <c r="H178" s="106"/>
      <c r="I178" s="106"/>
      <c r="J178" s="106"/>
      <c r="K178" s="106"/>
      <c r="L178" s="106"/>
      <c r="M178" s="106"/>
      <c r="N178" s="106"/>
      <c r="O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row>
    <row r="179" spans="1:40" hidden="1" x14ac:dyDescent="0.35">
      <c r="A179" s="106"/>
      <c r="B179" s="106"/>
      <c r="C179" s="106"/>
      <c r="D179" s="106"/>
      <c r="E179" s="106"/>
      <c r="F179" s="106"/>
      <c r="G179" s="106"/>
      <c r="H179" s="106"/>
      <c r="I179" s="106"/>
      <c r="J179" s="106"/>
      <c r="K179" s="106"/>
      <c r="L179" s="106"/>
      <c r="M179" s="106"/>
      <c r="N179" s="106"/>
      <c r="O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row>
    <row r="180" spans="1:40" hidden="1" x14ac:dyDescent="0.35">
      <c r="A180" s="106"/>
      <c r="B180" s="106"/>
      <c r="C180" s="106"/>
      <c r="D180" s="106"/>
      <c r="E180" s="106"/>
      <c r="F180" s="106"/>
      <c r="G180" s="106"/>
      <c r="H180" s="106"/>
      <c r="I180" s="106"/>
      <c r="J180" s="106"/>
      <c r="K180" s="106"/>
      <c r="L180" s="106"/>
      <c r="M180" s="106"/>
      <c r="N180" s="106"/>
      <c r="O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row>
    <row r="181" spans="1:40" hidden="1" x14ac:dyDescent="0.35">
      <c r="A181" s="106"/>
      <c r="B181" s="106"/>
      <c r="C181" s="106"/>
      <c r="D181" s="106"/>
      <c r="E181" s="106"/>
      <c r="F181" s="106"/>
      <c r="G181" s="106"/>
      <c r="H181" s="106"/>
      <c r="I181" s="106"/>
      <c r="J181" s="106"/>
      <c r="K181" s="106"/>
      <c r="L181" s="106"/>
      <c r="M181" s="106"/>
      <c r="N181" s="106"/>
      <c r="O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row>
    <row r="182" spans="1:40" hidden="1" x14ac:dyDescent="0.35">
      <c r="A182" s="106"/>
      <c r="B182" s="106"/>
      <c r="C182" s="106"/>
      <c r="D182" s="106"/>
      <c r="E182" s="106"/>
      <c r="F182" s="106"/>
      <c r="G182" s="106"/>
      <c r="H182" s="106"/>
      <c r="I182" s="106"/>
      <c r="J182" s="106"/>
      <c r="K182" s="106"/>
      <c r="L182" s="106"/>
      <c r="M182" s="106"/>
      <c r="N182" s="106"/>
      <c r="O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row>
    <row r="183" spans="1:40" hidden="1" x14ac:dyDescent="0.35">
      <c r="A183" s="106"/>
      <c r="B183" s="106"/>
      <c r="C183" s="106"/>
      <c r="D183" s="106"/>
      <c r="E183" s="106"/>
      <c r="F183" s="106"/>
      <c r="G183" s="106"/>
      <c r="H183" s="106"/>
      <c r="I183" s="106"/>
      <c r="J183" s="106"/>
      <c r="K183" s="106"/>
      <c r="L183" s="106"/>
      <c r="M183" s="106"/>
      <c r="N183" s="106"/>
      <c r="O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row>
    <row r="184" spans="1:40" hidden="1" x14ac:dyDescent="0.35">
      <c r="A184" s="106"/>
      <c r="B184" s="106"/>
      <c r="C184" s="106"/>
      <c r="D184" s="106"/>
      <c r="E184" s="106"/>
      <c r="F184" s="106"/>
      <c r="G184" s="106"/>
      <c r="H184" s="106"/>
      <c r="I184" s="106"/>
      <c r="J184" s="106"/>
      <c r="K184" s="106"/>
      <c r="L184" s="106"/>
      <c r="M184" s="106"/>
      <c r="N184" s="106"/>
      <c r="O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row>
    <row r="185" spans="1:40" hidden="1" x14ac:dyDescent="0.35">
      <c r="A185" s="106"/>
      <c r="B185" s="106"/>
      <c r="C185" s="106"/>
      <c r="D185" s="106"/>
      <c r="E185" s="106"/>
      <c r="F185" s="106"/>
      <c r="G185" s="106"/>
      <c r="H185" s="106"/>
      <c r="I185" s="106"/>
      <c r="J185" s="106"/>
      <c r="K185" s="106"/>
      <c r="L185" s="106"/>
      <c r="M185" s="106"/>
      <c r="N185" s="106"/>
      <c r="O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row>
    <row r="186" spans="1:40" hidden="1" x14ac:dyDescent="0.35">
      <c r="A186" s="106"/>
      <c r="B186" s="106"/>
      <c r="C186" s="106"/>
      <c r="D186" s="106"/>
      <c r="E186" s="106"/>
      <c r="F186" s="106"/>
      <c r="G186" s="106"/>
      <c r="H186" s="106"/>
      <c r="I186" s="106"/>
      <c r="J186" s="106"/>
      <c r="K186" s="106"/>
      <c r="L186" s="106"/>
      <c r="M186" s="106"/>
      <c r="N186" s="106"/>
      <c r="O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row>
    <row r="187" spans="1:40" hidden="1" x14ac:dyDescent="0.35">
      <c r="A187" s="106"/>
      <c r="B187" s="106"/>
      <c r="C187" s="106"/>
      <c r="D187" s="106"/>
      <c r="E187" s="106"/>
      <c r="F187" s="106"/>
      <c r="G187" s="106"/>
      <c r="H187" s="106"/>
      <c r="I187" s="106"/>
      <c r="J187" s="106"/>
      <c r="K187" s="106"/>
      <c r="L187" s="106"/>
      <c r="M187" s="106"/>
      <c r="N187" s="106"/>
      <c r="O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row>
    <row r="188" spans="1:40" hidden="1" x14ac:dyDescent="0.35">
      <c r="A188" s="106"/>
      <c r="B188" s="106"/>
      <c r="C188" s="106"/>
      <c r="D188" s="106"/>
      <c r="E188" s="106"/>
      <c r="F188" s="106"/>
      <c r="G188" s="106"/>
      <c r="H188" s="106"/>
      <c r="I188" s="106"/>
      <c r="J188" s="106"/>
      <c r="K188" s="106"/>
      <c r="L188" s="106"/>
      <c r="M188" s="106"/>
      <c r="N188" s="106"/>
      <c r="O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row>
    <row r="189" spans="1:40" hidden="1" x14ac:dyDescent="0.35">
      <c r="A189" s="106"/>
      <c r="B189" s="106"/>
      <c r="C189" s="106"/>
      <c r="D189" s="106"/>
      <c r="E189" s="106"/>
      <c r="F189" s="106"/>
      <c r="G189" s="106"/>
      <c r="H189" s="106"/>
      <c r="I189" s="106"/>
      <c r="J189" s="106"/>
      <c r="K189" s="106"/>
      <c r="L189" s="106"/>
      <c r="M189" s="106"/>
      <c r="N189" s="106"/>
      <c r="O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row>
    <row r="190" spans="1:40" hidden="1" x14ac:dyDescent="0.35">
      <c r="A190" s="106"/>
      <c r="B190" s="106"/>
      <c r="C190" s="106"/>
      <c r="D190" s="106"/>
      <c r="E190" s="106"/>
      <c r="F190" s="106"/>
      <c r="G190" s="106"/>
      <c r="H190" s="106"/>
      <c r="I190" s="106"/>
      <c r="J190" s="106"/>
      <c r="K190" s="106"/>
      <c r="L190" s="106"/>
      <c r="M190" s="106"/>
      <c r="N190" s="106"/>
      <c r="O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row>
    <row r="191" spans="1:40" hidden="1" x14ac:dyDescent="0.35">
      <c r="A191" s="106"/>
      <c r="B191" s="106"/>
      <c r="C191" s="106"/>
      <c r="D191" s="106"/>
      <c r="E191" s="106"/>
      <c r="F191" s="106"/>
      <c r="G191" s="106"/>
      <c r="H191" s="106"/>
      <c r="I191" s="106"/>
      <c r="J191" s="106"/>
      <c r="K191" s="106"/>
      <c r="L191" s="106"/>
      <c r="M191" s="106"/>
      <c r="N191" s="106"/>
      <c r="O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row>
    <row r="192" spans="1:40" hidden="1" x14ac:dyDescent="0.35">
      <c r="A192" s="106"/>
      <c r="B192" s="106"/>
      <c r="C192" s="106"/>
      <c r="D192" s="106"/>
      <c r="E192" s="106"/>
      <c r="F192" s="106"/>
      <c r="G192" s="106"/>
      <c r="H192" s="106"/>
      <c r="I192" s="106"/>
      <c r="J192" s="106"/>
      <c r="K192" s="106"/>
      <c r="L192" s="106"/>
      <c r="M192" s="106"/>
      <c r="N192" s="106"/>
      <c r="O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row>
    <row r="193" spans="1:40" hidden="1" x14ac:dyDescent="0.35">
      <c r="A193" s="106"/>
      <c r="B193" s="106"/>
      <c r="C193" s="106"/>
      <c r="D193" s="106"/>
      <c r="E193" s="106"/>
      <c r="F193" s="106"/>
      <c r="G193" s="106"/>
      <c r="H193" s="106"/>
      <c r="I193" s="106"/>
      <c r="J193" s="106"/>
      <c r="K193" s="106"/>
      <c r="L193" s="106"/>
      <c r="M193" s="106"/>
      <c r="N193" s="106"/>
      <c r="O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row>
    <row r="194" spans="1:40" hidden="1" x14ac:dyDescent="0.35">
      <c r="A194" s="106"/>
      <c r="B194" s="106"/>
      <c r="C194" s="106"/>
      <c r="D194" s="106"/>
      <c r="E194" s="106"/>
      <c r="F194" s="106"/>
      <c r="G194" s="106"/>
      <c r="H194" s="106"/>
      <c r="I194" s="106"/>
      <c r="J194" s="106"/>
      <c r="K194" s="106"/>
      <c r="L194" s="106"/>
      <c r="M194" s="106"/>
      <c r="N194" s="106"/>
      <c r="O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row>
    <row r="195" spans="1:40" hidden="1" x14ac:dyDescent="0.35">
      <c r="A195" s="106"/>
      <c r="B195" s="106"/>
      <c r="C195" s="106"/>
      <c r="D195" s="106"/>
      <c r="E195" s="106"/>
      <c r="F195" s="106"/>
      <c r="G195" s="106"/>
      <c r="H195" s="106"/>
      <c r="I195" s="106"/>
      <c r="J195" s="106"/>
      <c r="K195" s="106"/>
      <c r="L195" s="106"/>
      <c r="M195" s="106"/>
      <c r="N195" s="106"/>
      <c r="O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row>
    <row r="196" spans="1:40" hidden="1" x14ac:dyDescent="0.35">
      <c r="A196" s="106"/>
      <c r="B196" s="106"/>
      <c r="C196" s="106"/>
      <c r="D196" s="106"/>
      <c r="E196" s="106"/>
      <c r="F196" s="106"/>
      <c r="G196" s="106"/>
      <c r="H196" s="106"/>
      <c r="I196" s="106"/>
      <c r="J196" s="106"/>
      <c r="K196" s="106"/>
      <c r="L196" s="106"/>
      <c r="M196" s="106"/>
      <c r="N196" s="106"/>
      <c r="O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row>
    <row r="197" spans="1:40" hidden="1" x14ac:dyDescent="0.35">
      <c r="A197" s="106"/>
      <c r="B197" s="106"/>
      <c r="C197" s="106"/>
      <c r="D197" s="106"/>
      <c r="E197" s="106"/>
      <c r="F197" s="106"/>
      <c r="G197" s="106"/>
      <c r="H197" s="106"/>
      <c r="I197" s="106"/>
      <c r="J197" s="106"/>
      <c r="K197" s="106"/>
      <c r="L197" s="106"/>
      <c r="M197" s="106"/>
      <c r="N197" s="106"/>
      <c r="O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row>
    <row r="198" spans="1:40" hidden="1" x14ac:dyDescent="0.35">
      <c r="A198" s="106"/>
      <c r="B198" s="106"/>
      <c r="C198" s="106"/>
      <c r="D198" s="106"/>
      <c r="E198" s="106"/>
      <c r="F198" s="106"/>
      <c r="G198" s="106"/>
      <c r="H198" s="106"/>
      <c r="I198" s="106"/>
      <c r="J198" s="106"/>
      <c r="K198" s="106"/>
      <c r="L198" s="106"/>
      <c r="M198" s="106"/>
      <c r="N198" s="106"/>
      <c r="O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row>
    <row r="199" spans="1:40" hidden="1" x14ac:dyDescent="0.35">
      <c r="A199" s="106"/>
      <c r="B199" s="106"/>
      <c r="C199" s="106"/>
      <c r="D199" s="106"/>
      <c r="E199" s="106"/>
      <c r="F199" s="106"/>
      <c r="G199" s="106"/>
      <c r="H199" s="106"/>
      <c r="I199" s="106"/>
      <c r="J199" s="106"/>
      <c r="K199" s="106"/>
      <c r="L199" s="106"/>
      <c r="M199" s="106"/>
      <c r="N199" s="106"/>
      <c r="O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row>
    <row r="200" spans="1:40" hidden="1" x14ac:dyDescent="0.35">
      <c r="A200" s="106"/>
      <c r="B200" s="106"/>
      <c r="C200" s="106"/>
      <c r="D200" s="106"/>
      <c r="E200" s="106"/>
      <c r="F200" s="106"/>
      <c r="G200" s="106"/>
      <c r="H200" s="106"/>
      <c r="I200" s="106"/>
      <c r="J200" s="106"/>
      <c r="K200" s="106"/>
      <c r="L200" s="106"/>
      <c r="M200" s="106"/>
      <c r="N200" s="106"/>
      <c r="O200" s="78"/>
      <c r="Q200" s="78"/>
      <c r="R200" s="78"/>
      <c r="S200" s="78"/>
      <c r="T200" s="78"/>
      <c r="U200" s="78"/>
      <c r="V200" s="78"/>
      <c r="W200" s="78"/>
      <c r="X200" s="78"/>
      <c r="Y200" s="78"/>
      <c r="Z200" s="78"/>
      <c r="AA200" s="78"/>
      <c r="AB200" s="78"/>
      <c r="AC200" s="78"/>
      <c r="AD200" s="78"/>
      <c r="AE200" s="78"/>
      <c r="AF200" s="78"/>
      <c r="AG200" s="78"/>
      <c r="AH200" s="78"/>
      <c r="AI200" s="78"/>
      <c r="AJ200" s="78"/>
      <c r="AK200" s="78"/>
      <c r="AL200" s="78"/>
      <c r="AM200" s="78"/>
      <c r="AN200" s="78"/>
    </row>
    <row r="201" spans="1:40" hidden="1" x14ac:dyDescent="0.35">
      <c r="A201" s="106"/>
      <c r="B201" s="106"/>
      <c r="C201" s="106"/>
      <c r="D201" s="106"/>
      <c r="E201" s="106"/>
      <c r="F201" s="106"/>
      <c r="G201" s="106"/>
      <c r="H201" s="106"/>
      <c r="I201" s="106"/>
      <c r="J201" s="106"/>
      <c r="K201" s="106"/>
      <c r="L201" s="106"/>
      <c r="M201" s="106"/>
      <c r="N201" s="106"/>
      <c r="O201" s="78"/>
      <c r="Q201" s="78"/>
      <c r="R201" s="78"/>
      <c r="S201" s="78"/>
      <c r="T201" s="78"/>
      <c r="U201" s="78"/>
      <c r="V201" s="78"/>
      <c r="W201" s="78"/>
      <c r="X201" s="78"/>
      <c r="Y201" s="78"/>
      <c r="Z201" s="78"/>
      <c r="AA201" s="78"/>
      <c r="AB201" s="78"/>
      <c r="AC201" s="78"/>
      <c r="AD201" s="78"/>
      <c r="AE201" s="78"/>
      <c r="AF201" s="78"/>
      <c r="AG201" s="78"/>
      <c r="AH201" s="78"/>
      <c r="AI201" s="78"/>
      <c r="AJ201" s="78"/>
      <c r="AK201" s="78"/>
      <c r="AL201" s="78"/>
      <c r="AM201" s="78"/>
      <c r="AN201" s="78"/>
    </row>
    <row r="202" spans="1:40" hidden="1" x14ac:dyDescent="0.35">
      <c r="A202" s="106"/>
      <c r="B202" s="106"/>
      <c r="C202" s="106"/>
      <c r="D202" s="106"/>
      <c r="E202" s="106"/>
      <c r="F202" s="106"/>
      <c r="G202" s="106"/>
      <c r="H202" s="106"/>
      <c r="I202" s="106"/>
      <c r="J202" s="106"/>
      <c r="K202" s="106"/>
      <c r="L202" s="106"/>
      <c r="M202" s="106"/>
      <c r="N202" s="106"/>
      <c r="O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row>
    <row r="203" spans="1:40" hidden="1" x14ac:dyDescent="0.35">
      <c r="A203" s="106"/>
      <c r="B203" s="106"/>
      <c r="C203" s="106"/>
      <c r="D203" s="106"/>
      <c r="E203" s="106"/>
      <c r="F203" s="106"/>
      <c r="G203" s="106"/>
      <c r="H203" s="106"/>
      <c r="I203" s="106"/>
      <c r="J203" s="106"/>
      <c r="K203" s="106"/>
      <c r="L203" s="106"/>
      <c r="M203" s="106"/>
      <c r="N203" s="106"/>
      <c r="O203" s="78"/>
      <c r="Q203" s="78"/>
      <c r="R203" s="78"/>
      <c r="S203" s="78"/>
      <c r="T203" s="78"/>
      <c r="U203" s="78"/>
      <c r="V203" s="78"/>
      <c r="W203" s="78"/>
      <c r="X203" s="78"/>
      <c r="Y203" s="78"/>
      <c r="Z203" s="78"/>
      <c r="AA203" s="78"/>
      <c r="AB203" s="78"/>
      <c r="AC203" s="78"/>
      <c r="AD203" s="78"/>
      <c r="AE203" s="78"/>
      <c r="AF203" s="78"/>
      <c r="AG203" s="78"/>
      <c r="AH203" s="78"/>
      <c r="AI203" s="78"/>
      <c r="AJ203" s="78"/>
      <c r="AK203" s="78"/>
      <c r="AL203" s="78"/>
      <c r="AM203" s="78"/>
      <c r="AN203" s="78"/>
    </row>
    <row r="204" spans="1:40" hidden="1" x14ac:dyDescent="0.35">
      <c r="A204" s="106"/>
      <c r="B204" s="106"/>
      <c r="C204" s="106"/>
      <c r="D204" s="106"/>
      <c r="E204" s="106"/>
      <c r="F204" s="106"/>
      <c r="G204" s="106"/>
      <c r="H204" s="106"/>
      <c r="I204" s="106"/>
      <c r="J204" s="106"/>
      <c r="K204" s="106"/>
      <c r="L204" s="106"/>
      <c r="M204" s="106"/>
      <c r="N204" s="106"/>
      <c r="O204" s="78"/>
      <c r="Q204" s="78"/>
      <c r="R204" s="78"/>
      <c r="S204" s="78"/>
      <c r="T204" s="78"/>
      <c r="U204" s="78"/>
      <c r="V204" s="78"/>
      <c r="W204" s="78"/>
      <c r="X204" s="78"/>
      <c r="Y204" s="78"/>
      <c r="Z204" s="78"/>
      <c r="AA204" s="78"/>
      <c r="AB204" s="78"/>
      <c r="AC204" s="78"/>
      <c r="AD204" s="78"/>
      <c r="AE204" s="78"/>
      <c r="AF204" s="78"/>
      <c r="AG204" s="78"/>
      <c r="AH204" s="78"/>
      <c r="AI204" s="78"/>
      <c r="AJ204" s="78"/>
      <c r="AK204" s="78"/>
      <c r="AL204" s="78"/>
      <c r="AM204" s="78"/>
      <c r="AN204" s="78"/>
    </row>
    <row r="205" spans="1:40" hidden="1" x14ac:dyDescent="0.35">
      <c r="A205" s="106"/>
      <c r="B205" s="106"/>
      <c r="C205" s="106"/>
      <c r="D205" s="106"/>
      <c r="E205" s="106"/>
      <c r="F205" s="106"/>
      <c r="G205" s="106"/>
      <c r="H205" s="106"/>
      <c r="I205" s="106"/>
      <c r="J205" s="106"/>
      <c r="K205" s="106"/>
      <c r="L205" s="106"/>
      <c r="M205" s="106"/>
      <c r="N205" s="106"/>
      <c r="O205" s="78"/>
      <c r="Q205" s="78"/>
      <c r="R205" s="78"/>
      <c r="S205" s="78"/>
      <c r="T205" s="78"/>
      <c r="U205" s="78"/>
      <c r="V205" s="78"/>
      <c r="W205" s="78"/>
      <c r="X205" s="78"/>
      <c r="Y205" s="78"/>
      <c r="Z205" s="78"/>
      <c r="AA205" s="78"/>
      <c r="AB205" s="78"/>
      <c r="AC205" s="78"/>
      <c r="AD205" s="78"/>
      <c r="AE205" s="78"/>
      <c r="AF205" s="78"/>
      <c r="AG205" s="78"/>
      <c r="AH205" s="78"/>
      <c r="AI205" s="78"/>
      <c r="AJ205" s="78"/>
      <c r="AK205" s="78"/>
      <c r="AL205" s="78"/>
      <c r="AM205" s="78"/>
      <c r="AN205" s="78"/>
    </row>
    <row r="206" spans="1:40" hidden="1" x14ac:dyDescent="0.35">
      <c r="A206" s="106"/>
      <c r="B206" s="106"/>
      <c r="C206" s="106"/>
      <c r="D206" s="106"/>
      <c r="E206" s="106"/>
      <c r="F206" s="106"/>
      <c r="G206" s="106"/>
      <c r="H206" s="106"/>
      <c r="I206" s="106"/>
      <c r="J206" s="106"/>
      <c r="K206" s="106"/>
      <c r="L206" s="106"/>
      <c r="M206" s="106"/>
      <c r="N206" s="106"/>
      <c r="O206" s="78"/>
      <c r="Q206" s="78"/>
      <c r="R206" s="78"/>
      <c r="S206" s="78"/>
      <c r="T206" s="78"/>
      <c r="U206" s="78"/>
      <c r="V206" s="78"/>
      <c r="W206" s="78"/>
      <c r="X206" s="78"/>
      <c r="Y206" s="78"/>
      <c r="Z206" s="78"/>
      <c r="AA206" s="78"/>
      <c r="AB206" s="78"/>
      <c r="AC206" s="78"/>
      <c r="AD206" s="78"/>
      <c r="AE206" s="78"/>
      <c r="AF206" s="78"/>
      <c r="AG206" s="78"/>
      <c r="AH206" s="78"/>
      <c r="AI206" s="78"/>
      <c r="AJ206" s="78"/>
      <c r="AK206" s="78"/>
      <c r="AL206" s="78"/>
      <c r="AM206" s="78"/>
      <c r="AN206" s="78"/>
    </row>
    <row r="207" spans="1:40" hidden="1" x14ac:dyDescent="0.35">
      <c r="A207" s="106"/>
      <c r="B207" s="106"/>
      <c r="C207" s="106"/>
      <c r="D207" s="106"/>
      <c r="E207" s="106"/>
      <c r="F207" s="106"/>
      <c r="G207" s="106"/>
      <c r="H207" s="106"/>
      <c r="I207" s="106"/>
      <c r="J207" s="106"/>
      <c r="K207" s="106"/>
      <c r="L207" s="106"/>
      <c r="M207" s="106"/>
      <c r="N207" s="106"/>
      <c r="O207" s="78"/>
      <c r="Q207" s="78"/>
      <c r="R207" s="78"/>
      <c r="S207" s="78"/>
      <c r="T207" s="78"/>
      <c r="U207" s="78"/>
      <c r="V207" s="78"/>
      <c r="W207" s="78"/>
      <c r="X207" s="78"/>
      <c r="Y207" s="78"/>
      <c r="Z207" s="78"/>
      <c r="AA207" s="78"/>
      <c r="AB207" s="78"/>
      <c r="AC207" s="78"/>
      <c r="AD207" s="78"/>
      <c r="AE207" s="78"/>
      <c r="AF207" s="78"/>
      <c r="AG207" s="78"/>
      <c r="AH207" s="78"/>
      <c r="AI207" s="78"/>
      <c r="AJ207" s="78"/>
      <c r="AK207" s="78"/>
      <c r="AL207" s="78"/>
      <c r="AM207" s="78"/>
      <c r="AN207" s="78"/>
    </row>
    <row r="208" spans="1:40" hidden="1" x14ac:dyDescent="0.35">
      <c r="A208" s="106"/>
      <c r="B208" s="106"/>
      <c r="C208" s="106"/>
      <c r="D208" s="106"/>
      <c r="E208" s="106"/>
      <c r="F208" s="106"/>
      <c r="G208" s="106"/>
      <c r="H208" s="106"/>
      <c r="I208" s="106"/>
      <c r="J208" s="106"/>
      <c r="K208" s="106"/>
      <c r="L208" s="106"/>
      <c r="M208" s="106"/>
      <c r="N208" s="106"/>
      <c r="O208" s="78"/>
      <c r="Q208" s="78"/>
      <c r="R208" s="78"/>
      <c r="S208" s="78"/>
      <c r="T208" s="78"/>
      <c r="U208" s="78"/>
      <c r="V208" s="78"/>
      <c r="W208" s="78"/>
      <c r="X208" s="78"/>
      <c r="Y208" s="78"/>
      <c r="Z208" s="78"/>
      <c r="AA208" s="78"/>
      <c r="AB208" s="78"/>
      <c r="AC208" s="78"/>
      <c r="AD208" s="78"/>
      <c r="AE208" s="78"/>
      <c r="AF208" s="78"/>
      <c r="AG208" s="78"/>
      <c r="AH208" s="78"/>
      <c r="AI208" s="78"/>
      <c r="AJ208" s="78"/>
      <c r="AK208" s="78"/>
      <c r="AL208" s="78"/>
      <c r="AM208" s="78"/>
      <c r="AN208" s="78"/>
    </row>
    <row r="209" spans="1:40" hidden="1" x14ac:dyDescent="0.35">
      <c r="A209" s="106"/>
      <c r="B209" s="106"/>
      <c r="C209" s="106"/>
      <c r="D209" s="106"/>
      <c r="E209" s="106"/>
      <c r="F209" s="106"/>
      <c r="G209" s="106"/>
      <c r="H209" s="106"/>
      <c r="I209" s="106"/>
      <c r="J209" s="106"/>
      <c r="K209" s="106"/>
      <c r="L209" s="106"/>
      <c r="M209" s="106"/>
      <c r="N209" s="106"/>
      <c r="O209" s="78"/>
      <c r="Q209" s="78"/>
      <c r="R209" s="78"/>
      <c r="S209" s="78"/>
      <c r="T209" s="78"/>
      <c r="U209" s="78"/>
      <c r="V209" s="78"/>
      <c r="W209" s="78"/>
      <c r="X209" s="78"/>
      <c r="Y209" s="78"/>
      <c r="Z209" s="78"/>
      <c r="AA209" s="78"/>
      <c r="AB209" s="78"/>
      <c r="AC209" s="78"/>
      <c r="AD209" s="78"/>
      <c r="AE209" s="78"/>
      <c r="AF209" s="78"/>
      <c r="AG209" s="78"/>
      <c r="AH209" s="78"/>
      <c r="AI209" s="78"/>
      <c r="AJ209" s="78"/>
      <c r="AK209" s="78"/>
      <c r="AL209" s="78"/>
      <c r="AM209" s="78"/>
      <c r="AN209" s="78"/>
    </row>
    <row r="210" spans="1:40" hidden="1" x14ac:dyDescent="0.35">
      <c r="A210" s="106"/>
      <c r="B210" s="106"/>
      <c r="C210" s="106"/>
      <c r="D210" s="106"/>
      <c r="E210" s="106"/>
      <c r="F210" s="106"/>
      <c r="G210" s="106"/>
      <c r="H210" s="106"/>
      <c r="I210" s="106"/>
      <c r="J210" s="106"/>
      <c r="K210" s="106"/>
      <c r="L210" s="106"/>
      <c r="M210" s="106"/>
      <c r="N210" s="106"/>
      <c r="O210" s="78"/>
      <c r="Q210" s="78"/>
      <c r="R210" s="78"/>
      <c r="S210" s="78"/>
      <c r="T210" s="78"/>
      <c r="U210" s="78"/>
      <c r="V210" s="78"/>
      <c r="W210" s="78"/>
      <c r="X210" s="78"/>
      <c r="Y210" s="78"/>
      <c r="Z210" s="78"/>
      <c r="AA210" s="78"/>
      <c r="AB210" s="78"/>
      <c r="AC210" s="78"/>
      <c r="AD210" s="78"/>
      <c r="AE210" s="78"/>
      <c r="AF210" s="78"/>
      <c r="AG210" s="78"/>
      <c r="AH210" s="78"/>
      <c r="AI210" s="78"/>
      <c r="AJ210" s="78"/>
      <c r="AK210" s="78"/>
      <c r="AL210" s="78"/>
      <c r="AM210" s="78"/>
      <c r="AN210" s="78"/>
    </row>
    <row r="211" spans="1:40" hidden="1" x14ac:dyDescent="0.35">
      <c r="A211" s="106"/>
      <c r="B211" s="106"/>
      <c r="C211" s="106"/>
      <c r="D211" s="106"/>
      <c r="E211" s="106"/>
      <c r="F211" s="106"/>
      <c r="G211" s="106"/>
      <c r="H211" s="106"/>
      <c r="I211" s="106"/>
      <c r="J211" s="106"/>
      <c r="K211" s="106"/>
      <c r="L211" s="106"/>
      <c r="M211" s="106"/>
      <c r="N211" s="106"/>
      <c r="O211" s="78"/>
      <c r="Q211" s="78"/>
      <c r="R211" s="78"/>
      <c r="S211" s="78"/>
      <c r="T211" s="78"/>
      <c r="U211" s="78"/>
      <c r="V211" s="78"/>
      <c r="W211" s="78"/>
      <c r="X211" s="78"/>
      <c r="Y211" s="78"/>
      <c r="Z211" s="78"/>
      <c r="AA211" s="78"/>
      <c r="AB211" s="78"/>
      <c r="AC211" s="78"/>
      <c r="AD211" s="78"/>
      <c r="AE211" s="78"/>
      <c r="AF211" s="78"/>
      <c r="AG211" s="78"/>
      <c r="AH211" s="78"/>
      <c r="AI211" s="78"/>
      <c r="AJ211" s="78"/>
      <c r="AK211" s="78"/>
      <c r="AL211" s="78"/>
      <c r="AM211" s="78"/>
      <c r="AN211" s="78"/>
    </row>
    <row r="212" spans="1:40" hidden="1" x14ac:dyDescent="0.35">
      <c r="A212" s="106"/>
      <c r="B212" s="106"/>
      <c r="C212" s="106"/>
      <c r="D212" s="106"/>
      <c r="E212" s="106"/>
      <c r="F212" s="106"/>
      <c r="G212" s="106"/>
      <c r="H212" s="106"/>
      <c r="I212" s="106"/>
      <c r="J212" s="106"/>
      <c r="K212" s="106"/>
      <c r="L212" s="106"/>
      <c r="M212" s="106"/>
      <c r="N212" s="106"/>
      <c r="O212" s="78"/>
      <c r="Q212" s="78"/>
      <c r="R212" s="78"/>
      <c r="S212" s="78"/>
      <c r="T212" s="78"/>
      <c r="U212" s="78"/>
      <c r="V212" s="78"/>
      <c r="W212" s="78"/>
      <c r="X212" s="78"/>
      <c r="Y212" s="78"/>
      <c r="Z212" s="78"/>
      <c r="AA212" s="78"/>
      <c r="AB212" s="78"/>
      <c r="AC212" s="78"/>
      <c r="AD212" s="78"/>
      <c r="AE212" s="78"/>
      <c r="AF212" s="78"/>
      <c r="AG212" s="78"/>
      <c r="AH212" s="78"/>
      <c r="AI212" s="78"/>
      <c r="AJ212" s="78"/>
      <c r="AK212" s="78"/>
      <c r="AL212" s="78"/>
      <c r="AM212" s="78"/>
      <c r="AN212" s="78"/>
    </row>
    <row r="213" spans="1:40" hidden="1" x14ac:dyDescent="0.35">
      <c r="A213" s="106"/>
      <c r="B213" s="106"/>
      <c r="C213" s="106"/>
      <c r="D213" s="106"/>
      <c r="E213" s="106"/>
      <c r="F213" s="106"/>
      <c r="G213" s="106"/>
      <c r="H213" s="106"/>
      <c r="I213" s="106"/>
      <c r="J213" s="106"/>
      <c r="K213" s="106"/>
      <c r="L213" s="106"/>
      <c r="M213" s="106"/>
      <c r="N213" s="106"/>
      <c r="O213" s="78"/>
      <c r="Q213" s="78"/>
      <c r="R213" s="78"/>
      <c r="S213" s="78"/>
      <c r="T213" s="78"/>
      <c r="U213" s="78"/>
      <c r="V213" s="78"/>
      <c r="W213" s="78"/>
      <c r="X213" s="78"/>
      <c r="Y213" s="78"/>
      <c r="Z213" s="78"/>
      <c r="AA213" s="78"/>
      <c r="AB213" s="78"/>
      <c r="AC213" s="78"/>
      <c r="AD213" s="78"/>
      <c r="AE213" s="78"/>
      <c r="AF213" s="78"/>
      <c r="AG213" s="78"/>
      <c r="AH213" s="78"/>
      <c r="AI213" s="78"/>
      <c r="AJ213" s="78"/>
      <c r="AK213" s="78"/>
      <c r="AL213" s="78"/>
      <c r="AM213" s="78"/>
      <c r="AN213" s="78"/>
    </row>
    <row r="214" spans="1:40" hidden="1" x14ac:dyDescent="0.35">
      <c r="A214" s="106"/>
      <c r="B214" s="106"/>
      <c r="C214" s="106"/>
      <c r="D214" s="106"/>
      <c r="E214" s="106"/>
      <c r="F214" s="106"/>
      <c r="G214" s="106"/>
      <c r="H214" s="106"/>
      <c r="I214" s="106"/>
      <c r="J214" s="106"/>
      <c r="K214" s="106"/>
      <c r="L214" s="106"/>
      <c r="M214" s="106"/>
      <c r="N214" s="106"/>
      <c r="O214" s="78"/>
      <c r="Q214" s="78"/>
      <c r="R214" s="78"/>
      <c r="S214" s="78"/>
      <c r="T214" s="78"/>
      <c r="U214" s="78"/>
      <c r="V214" s="78"/>
      <c r="W214" s="78"/>
      <c r="X214" s="78"/>
      <c r="Y214" s="78"/>
      <c r="Z214" s="78"/>
      <c r="AA214" s="78"/>
      <c r="AB214" s="78"/>
      <c r="AC214" s="78"/>
      <c r="AD214" s="78"/>
      <c r="AE214" s="78"/>
      <c r="AF214" s="78"/>
      <c r="AG214" s="78"/>
      <c r="AH214" s="78"/>
      <c r="AI214" s="78"/>
      <c r="AJ214" s="78"/>
      <c r="AK214" s="78"/>
      <c r="AL214" s="78"/>
      <c r="AM214" s="78"/>
      <c r="AN214" s="78"/>
    </row>
    <row r="215" spans="1:40" hidden="1" x14ac:dyDescent="0.35">
      <c r="A215" s="106"/>
      <c r="B215" s="106"/>
      <c r="C215" s="106"/>
      <c r="D215" s="106"/>
      <c r="E215" s="106"/>
      <c r="F215" s="106"/>
      <c r="G215" s="106"/>
      <c r="H215" s="106"/>
      <c r="I215" s="106"/>
      <c r="J215" s="106"/>
      <c r="K215" s="106"/>
      <c r="L215" s="106"/>
      <c r="M215" s="106"/>
      <c r="N215" s="106"/>
      <c r="O215" s="78"/>
      <c r="Q215" s="78"/>
      <c r="R215" s="78"/>
      <c r="S215" s="78"/>
      <c r="T215" s="78"/>
      <c r="U215" s="78"/>
      <c r="V215" s="78"/>
      <c r="W215" s="78"/>
      <c r="X215" s="78"/>
      <c r="Y215" s="78"/>
      <c r="Z215" s="78"/>
      <c r="AA215" s="78"/>
      <c r="AB215" s="78"/>
      <c r="AC215" s="78"/>
      <c r="AD215" s="78"/>
      <c r="AE215" s="78"/>
      <c r="AF215" s="78"/>
      <c r="AG215" s="78"/>
      <c r="AH215" s="78"/>
      <c r="AI215" s="78"/>
      <c r="AJ215" s="78"/>
      <c r="AK215" s="78"/>
      <c r="AL215" s="78"/>
      <c r="AM215" s="78"/>
      <c r="AN215" s="78"/>
    </row>
    <row r="216" spans="1:40" hidden="1" x14ac:dyDescent="0.35">
      <c r="A216" s="106"/>
      <c r="B216" s="106"/>
      <c r="C216" s="106"/>
      <c r="D216" s="106"/>
      <c r="E216" s="106"/>
      <c r="F216" s="106"/>
      <c r="G216" s="106"/>
      <c r="H216" s="106"/>
      <c r="I216" s="106"/>
      <c r="J216" s="106"/>
      <c r="K216" s="106"/>
      <c r="L216" s="106"/>
      <c r="M216" s="106"/>
      <c r="N216" s="106"/>
      <c r="O216" s="78"/>
      <c r="Q216" s="78"/>
      <c r="R216" s="78"/>
      <c r="S216" s="78"/>
      <c r="T216" s="78"/>
      <c r="U216" s="78"/>
      <c r="V216" s="78"/>
      <c r="W216" s="78"/>
      <c r="X216" s="78"/>
      <c r="Y216" s="78"/>
      <c r="Z216" s="78"/>
      <c r="AA216" s="78"/>
      <c r="AB216" s="78"/>
      <c r="AC216" s="78"/>
      <c r="AD216" s="78"/>
      <c r="AE216" s="78"/>
      <c r="AF216" s="78"/>
      <c r="AG216" s="78"/>
      <c r="AH216" s="78"/>
      <c r="AI216" s="78"/>
      <c r="AJ216" s="78"/>
      <c r="AK216" s="78"/>
      <c r="AL216" s="78"/>
      <c r="AM216" s="78"/>
      <c r="AN216" s="78"/>
    </row>
    <row r="217" spans="1:40" hidden="1" x14ac:dyDescent="0.35">
      <c r="A217" s="106"/>
      <c r="B217" s="106"/>
      <c r="C217" s="106"/>
      <c r="D217" s="106"/>
      <c r="E217" s="106"/>
      <c r="F217" s="106"/>
      <c r="G217" s="106"/>
      <c r="H217" s="106"/>
      <c r="I217" s="106"/>
      <c r="J217" s="106"/>
      <c r="K217" s="106"/>
      <c r="L217" s="106"/>
      <c r="M217" s="106"/>
      <c r="N217" s="106"/>
      <c r="O217" s="78"/>
      <c r="Q217" s="78"/>
      <c r="R217" s="78"/>
      <c r="S217" s="78"/>
      <c r="T217" s="78"/>
      <c r="U217" s="78"/>
      <c r="V217" s="78"/>
      <c r="W217" s="78"/>
      <c r="X217" s="78"/>
      <c r="Y217" s="78"/>
      <c r="Z217" s="78"/>
      <c r="AA217" s="78"/>
      <c r="AB217" s="78"/>
      <c r="AC217" s="78"/>
      <c r="AD217" s="78"/>
      <c r="AE217" s="78"/>
      <c r="AF217" s="78"/>
      <c r="AG217" s="78"/>
      <c r="AH217" s="78"/>
      <c r="AI217" s="78"/>
      <c r="AJ217" s="78"/>
      <c r="AK217" s="78"/>
      <c r="AL217" s="78"/>
      <c r="AM217" s="78"/>
      <c r="AN217" s="78"/>
    </row>
    <row r="218" spans="1:40" hidden="1" x14ac:dyDescent="0.35">
      <c r="A218" s="106"/>
      <c r="B218" s="106"/>
      <c r="C218" s="106"/>
      <c r="D218" s="106"/>
      <c r="E218" s="106"/>
      <c r="F218" s="106"/>
      <c r="G218" s="106"/>
      <c r="H218" s="106"/>
      <c r="I218" s="106"/>
      <c r="J218" s="106"/>
      <c r="K218" s="106"/>
      <c r="L218" s="106"/>
      <c r="M218" s="106"/>
      <c r="N218" s="106"/>
      <c r="O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row>
    <row r="219" spans="1:40" hidden="1" x14ac:dyDescent="0.35">
      <c r="A219" s="106"/>
      <c r="B219" s="106"/>
      <c r="C219" s="106"/>
      <c r="D219" s="106"/>
      <c r="E219" s="106"/>
      <c r="F219" s="106"/>
      <c r="G219" s="106"/>
      <c r="H219" s="106"/>
      <c r="I219" s="106"/>
      <c r="J219" s="106"/>
      <c r="K219" s="106"/>
      <c r="L219" s="106"/>
      <c r="M219" s="106"/>
      <c r="N219" s="106"/>
      <c r="O219" s="78"/>
      <c r="Q219" s="78"/>
      <c r="R219" s="78"/>
      <c r="S219" s="78"/>
      <c r="T219" s="78"/>
      <c r="U219" s="78"/>
      <c r="V219" s="78"/>
      <c r="W219" s="78"/>
      <c r="X219" s="78"/>
      <c r="Y219" s="78"/>
      <c r="Z219" s="78"/>
      <c r="AA219" s="78"/>
      <c r="AB219" s="78"/>
      <c r="AC219" s="78"/>
      <c r="AD219" s="78"/>
      <c r="AE219" s="78"/>
      <c r="AF219" s="78"/>
      <c r="AG219" s="78"/>
      <c r="AH219" s="78"/>
      <c r="AI219" s="78"/>
      <c r="AJ219" s="78"/>
      <c r="AK219" s="78"/>
      <c r="AL219" s="78"/>
      <c r="AM219" s="78"/>
      <c r="AN219" s="78"/>
    </row>
    <row r="220" spans="1:40" hidden="1" x14ac:dyDescent="0.35">
      <c r="A220" s="106"/>
      <c r="B220" s="106"/>
      <c r="C220" s="106"/>
      <c r="D220" s="106"/>
      <c r="E220" s="106"/>
      <c r="F220" s="106"/>
      <c r="G220" s="106"/>
      <c r="H220" s="106"/>
      <c r="I220" s="106"/>
      <c r="J220" s="106"/>
      <c r="K220" s="106"/>
      <c r="L220" s="106"/>
      <c r="M220" s="106"/>
      <c r="N220" s="106"/>
      <c r="O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row>
    <row r="221" spans="1:40" hidden="1" x14ac:dyDescent="0.35">
      <c r="A221" s="106"/>
      <c r="B221" s="106"/>
      <c r="C221" s="106"/>
      <c r="D221" s="106"/>
      <c r="E221" s="106"/>
      <c r="F221" s="106"/>
      <c r="G221" s="106"/>
      <c r="H221" s="106"/>
      <c r="I221" s="106"/>
      <c r="J221" s="106"/>
      <c r="K221" s="106"/>
      <c r="L221" s="106"/>
      <c r="M221" s="106"/>
      <c r="N221" s="106"/>
      <c r="O221" s="78"/>
      <c r="Q221" s="78"/>
      <c r="R221" s="78"/>
      <c r="S221" s="78"/>
      <c r="T221" s="78"/>
      <c r="U221" s="78"/>
      <c r="V221" s="78"/>
      <c r="W221" s="78"/>
      <c r="X221" s="78"/>
      <c r="Y221" s="78"/>
      <c r="Z221" s="78"/>
      <c r="AA221" s="78"/>
      <c r="AB221" s="78"/>
      <c r="AC221" s="78"/>
      <c r="AD221" s="78"/>
      <c r="AE221" s="78"/>
      <c r="AF221" s="78"/>
      <c r="AG221" s="78"/>
      <c r="AH221" s="78"/>
      <c r="AI221" s="78"/>
      <c r="AJ221" s="78"/>
      <c r="AK221" s="78"/>
      <c r="AL221" s="78"/>
      <c r="AM221" s="78"/>
      <c r="AN221" s="78"/>
    </row>
    <row r="222" spans="1:40" hidden="1" x14ac:dyDescent="0.35">
      <c r="A222" s="106"/>
      <c r="B222" s="106"/>
      <c r="C222" s="106"/>
      <c r="D222" s="106"/>
      <c r="E222" s="106"/>
      <c r="F222" s="106"/>
      <c r="G222" s="106"/>
      <c r="H222" s="106"/>
      <c r="I222" s="106"/>
      <c r="J222" s="106"/>
      <c r="K222" s="106"/>
      <c r="L222" s="106"/>
      <c r="M222" s="106"/>
      <c r="N222" s="106"/>
      <c r="O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row>
    <row r="223" spans="1:40" hidden="1" x14ac:dyDescent="0.35">
      <c r="A223" s="106"/>
      <c r="B223" s="106"/>
      <c r="C223" s="106"/>
      <c r="D223" s="106"/>
      <c r="E223" s="106"/>
      <c r="F223" s="106"/>
      <c r="G223" s="106"/>
      <c r="H223" s="106"/>
      <c r="I223" s="106"/>
      <c r="J223" s="106"/>
      <c r="K223" s="106"/>
      <c r="L223" s="106"/>
      <c r="M223" s="106"/>
      <c r="N223" s="106"/>
      <c r="O223" s="78"/>
      <c r="Q223" s="78"/>
      <c r="R223" s="78"/>
      <c r="S223" s="78"/>
      <c r="T223" s="78"/>
      <c r="U223" s="78"/>
      <c r="V223" s="78"/>
      <c r="W223" s="78"/>
      <c r="X223" s="78"/>
      <c r="Y223" s="78"/>
      <c r="Z223" s="78"/>
      <c r="AA223" s="78"/>
      <c r="AB223" s="78"/>
      <c r="AC223" s="78"/>
      <c r="AD223" s="78"/>
      <c r="AE223" s="78"/>
      <c r="AF223" s="78"/>
      <c r="AG223" s="78"/>
      <c r="AH223" s="78"/>
      <c r="AI223" s="78"/>
      <c r="AJ223" s="78"/>
      <c r="AK223" s="78"/>
      <c r="AL223" s="78"/>
      <c r="AM223" s="78"/>
      <c r="AN223" s="78"/>
    </row>
    <row r="224" spans="1:40" hidden="1" x14ac:dyDescent="0.35">
      <c r="A224" s="106"/>
      <c r="B224" s="106"/>
      <c r="C224" s="106"/>
      <c r="D224" s="106"/>
      <c r="E224" s="106"/>
      <c r="F224" s="106"/>
      <c r="G224" s="106"/>
      <c r="H224" s="106"/>
      <c r="I224" s="106"/>
      <c r="J224" s="106"/>
      <c r="K224" s="106"/>
      <c r="L224" s="106"/>
      <c r="M224" s="106"/>
      <c r="N224" s="106"/>
      <c r="O224" s="78"/>
      <c r="Q224" s="78"/>
      <c r="R224" s="78"/>
      <c r="S224" s="78"/>
      <c r="T224" s="78"/>
      <c r="U224" s="78"/>
      <c r="V224" s="78"/>
      <c r="W224" s="78"/>
      <c r="X224" s="78"/>
      <c r="Y224" s="78"/>
      <c r="Z224" s="78"/>
      <c r="AA224" s="78"/>
      <c r="AB224" s="78"/>
      <c r="AC224" s="78"/>
      <c r="AD224" s="78"/>
      <c r="AE224" s="78"/>
      <c r="AF224" s="78"/>
      <c r="AG224" s="78"/>
      <c r="AH224" s="78"/>
      <c r="AI224" s="78"/>
      <c r="AJ224" s="78"/>
      <c r="AK224" s="78"/>
      <c r="AL224" s="78"/>
      <c r="AM224" s="78"/>
      <c r="AN224" s="78"/>
    </row>
    <row r="225" spans="1:40" hidden="1" x14ac:dyDescent="0.35">
      <c r="A225" s="106"/>
      <c r="B225" s="106"/>
      <c r="C225" s="106"/>
      <c r="D225" s="106"/>
      <c r="E225" s="106"/>
      <c r="F225" s="106"/>
      <c r="G225" s="106"/>
      <c r="H225" s="106"/>
      <c r="I225" s="106"/>
      <c r="J225" s="106"/>
      <c r="K225" s="106"/>
      <c r="L225" s="106"/>
      <c r="M225" s="106"/>
      <c r="N225" s="106"/>
      <c r="O225" s="78"/>
      <c r="Q225" s="78"/>
      <c r="R225" s="78"/>
      <c r="S225" s="78"/>
      <c r="T225" s="78"/>
      <c r="U225" s="78"/>
      <c r="V225" s="78"/>
      <c r="W225" s="78"/>
      <c r="X225" s="78"/>
      <c r="Y225" s="78"/>
      <c r="Z225" s="78"/>
      <c r="AA225" s="78"/>
      <c r="AB225" s="78"/>
      <c r="AC225" s="78"/>
      <c r="AD225" s="78"/>
      <c r="AE225" s="78"/>
      <c r="AF225" s="78"/>
      <c r="AG225" s="78"/>
      <c r="AH225" s="78"/>
      <c r="AI225" s="78"/>
      <c r="AJ225" s="78"/>
      <c r="AK225" s="78"/>
      <c r="AL225" s="78"/>
      <c r="AM225" s="78"/>
      <c r="AN225" s="78"/>
    </row>
    <row r="226" spans="1:40" hidden="1" x14ac:dyDescent="0.35">
      <c r="A226" s="106"/>
      <c r="B226" s="106"/>
      <c r="C226" s="106"/>
      <c r="D226" s="106"/>
      <c r="E226" s="106"/>
      <c r="F226" s="106"/>
      <c r="G226" s="106"/>
      <c r="H226" s="106"/>
      <c r="I226" s="106"/>
      <c r="J226" s="106"/>
      <c r="K226" s="106"/>
      <c r="L226" s="106"/>
      <c r="M226" s="106"/>
      <c r="N226" s="106"/>
      <c r="O226" s="78"/>
      <c r="Q226" s="78"/>
      <c r="R226" s="78"/>
      <c r="S226" s="78"/>
      <c r="T226" s="78"/>
      <c r="U226" s="78"/>
      <c r="V226" s="78"/>
      <c r="W226" s="78"/>
      <c r="X226" s="78"/>
      <c r="Y226" s="78"/>
      <c r="Z226" s="78"/>
      <c r="AA226" s="78"/>
      <c r="AB226" s="78"/>
      <c r="AC226" s="78"/>
      <c r="AD226" s="78"/>
      <c r="AE226" s="78"/>
      <c r="AF226" s="78"/>
      <c r="AG226" s="78"/>
      <c r="AH226" s="78"/>
      <c r="AI226" s="78"/>
      <c r="AJ226" s="78"/>
      <c r="AK226" s="78"/>
      <c r="AL226" s="78"/>
      <c r="AM226" s="78"/>
      <c r="AN226" s="78"/>
    </row>
    <row r="227" spans="1:40" hidden="1" x14ac:dyDescent="0.35">
      <c r="A227" s="106"/>
      <c r="B227" s="106"/>
      <c r="C227" s="106"/>
      <c r="D227" s="106"/>
      <c r="E227" s="106"/>
      <c r="F227" s="106"/>
      <c r="G227" s="106"/>
      <c r="H227" s="106"/>
      <c r="I227" s="106"/>
      <c r="J227" s="106"/>
      <c r="K227" s="106"/>
      <c r="L227" s="106"/>
      <c r="M227" s="106"/>
      <c r="N227" s="106"/>
      <c r="O227" s="78"/>
      <c r="Q227" s="78"/>
      <c r="R227" s="78"/>
      <c r="S227" s="78"/>
      <c r="T227" s="78"/>
      <c r="U227" s="78"/>
      <c r="V227" s="78"/>
      <c r="W227" s="78"/>
      <c r="X227" s="78"/>
      <c r="Y227" s="78"/>
      <c r="Z227" s="78"/>
      <c r="AA227" s="78"/>
      <c r="AB227" s="78"/>
      <c r="AC227" s="78"/>
      <c r="AD227" s="78"/>
      <c r="AE227" s="78"/>
      <c r="AF227" s="78"/>
      <c r="AG227" s="78"/>
      <c r="AH227" s="78"/>
      <c r="AI227" s="78"/>
      <c r="AJ227" s="78"/>
      <c r="AK227" s="78"/>
      <c r="AL227" s="78"/>
      <c r="AM227" s="78"/>
      <c r="AN227" s="78"/>
    </row>
    <row r="228" spans="1:40" hidden="1" x14ac:dyDescent="0.35">
      <c r="A228" s="106"/>
      <c r="B228" s="106"/>
      <c r="C228" s="106"/>
      <c r="D228" s="106"/>
      <c r="E228" s="106"/>
      <c r="F228" s="106"/>
      <c r="G228" s="106"/>
      <c r="H228" s="106"/>
      <c r="I228" s="106"/>
      <c r="J228" s="106"/>
      <c r="K228" s="106"/>
      <c r="L228" s="106"/>
      <c r="M228" s="106"/>
      <c r="N228" s="106"/>
      <c r="O228" s="78"/>
      <c r="Q228" s="78"/>
      <c r="R228" s="78"/>
      <c r="S228" s="78"/>
      <c r="T228" s="78"/>
      <c r="U228" s="78"/>
      <c r="V228" s="78"/>
      <c r="W228" s="78"/>
      <c r="X228" s="78"/>
      <c r="Y228" s="78"/>
      <c r="Z228" s="78"/>
      <c r="AA228" s="78"/>
      <c r="AB228" s="78"/>
      <c r="AC228" s="78"/>
      <c r="AD228" s="78"/>
      <c r="AE228" s="78"/>
      <c r="AF228" s="78"/>
      <c r="AG228" s="78"/>
      <c r="AH228" s="78"/>
      <c r="AI228" s="78"/>
      <c r="AJ228" s="78"/>
      <c r="AK228" s="78"/>
      <c r="AL228" s="78"/>
      <c r="AM228" s="78"/>
      <c r="AN228" s="78"/>
    </row>
    <row r="229" spans="1:40" hidden="1" x14ac:dyDescent="0.35">
      <c r="A229" s="106"/>
      <c r="B229" s="106"/>
      <c r="C229" s="106"/>
      <c r="D229" s="106"/>
      <c r="E229" s="106"/>
      <c r="F229" s="106"/>
      <c r="G229" s="106"/>
      <c r="H229" s="106"/>
      <c r="I229" s="106"/>
      <c r="J229" s="106"/>
      <c r="K229" s="106"/>
      <c r="L229" s="106"/>
      <c r="M229" s="106"/>
      <c r="N229" s="106"/>
      <c r="O229" s="78"/>
      <c r="Q229" s="78"/>
      <c r="R229" s="78"/>
      <c r="S229" s="78"/>
      <c r="T229" s="78"/>
      <c r="U229" s="78"/>
      <c r="V229" s="78"/>
      <c r="W229" s="78"/>
      <c r="X229" s="78"/>
      <c r="Y229" s="78"/>
      <c r="Z229" s="78"/>
      <c r="AA229" s="78"/>
      <c r="AB229" s="78"/>
      <c r="AC229" s="78"/>
      <c r="AD229" s="78"/>
      <c r="AE229" s="78"/>
      <c r="AF229" s="78"/>
      <c r="AG229" s="78"/>
      <c r="AH229" s="78"/>
      <c r="AI229" s="78"/>
      <c r="AJ229" s="78"/>
      <c r="AK229" s="78"/>
      <c r="AL229" s="78"/>
      <c r="AM229" s="78"/>
      <c r="AN229" s="78"/>
    </row>
    <row r="230" spans="1:40" hidden="1" x14ac:dyDescent="0.35">
      <c r="A230" s="106"/>
      <c r="B230" s="106"/>
      <c r="C230" s="106"/>
      <c r="D230" s="106"/>
      <c r="E230" s="106"/>
      <c r="F230" s="106"/>
      <c r="G230" s="106"/>
      <c r="H230" s="106"/>
      <c r="I230" s="106"/>
      <c r="J230" s="106"/>
      <c r="K230" s="106"/>
      <c r="L230" s="106"/>
      <c r="M230" s="106"/>
      <c r="N230" s="106"/>
      <c r="O230" s="78"/>
      <c r="Q230" s="78"/>
      <c r="R230" s="78"/>
      <c r="S230" s="78"/>
      <c r="T230" s="78"/>
      <c r="U230" s="78"/>
      <c r="V230" s="78"/>
      <c r="W230" s="78"/>
      <c r="X230" s="78"/>
      <c r="Y230" s="78"/>
      <c r="Z230" s="78"/>
      <c r="AA230" s="78"/>
      <c r="AB230" s="78"/>
      <c r="AC230" s="78"/>
      <c r="AD230" s="78"/>
      <c r="AE230" s="78"/>
      <c r="AF230" s="78"/>
      <c r="AG230" s="78"/>
      <c r="AH230" s="78"/>
      <c r="AI230" s="78"/>
      <c r="AJ230" s="78"/>
      <c r="AK230" s="78"/>
      <c r="AL230" s="78"/>
      <c r="AM230" s="78"/>
      <c r="AN230" s="78"/>
    </row>
    <row r="231" spans="1:40" hidden="1" x14ac:dyDescent="0.35">
      <c r="A231" s="106"/>
      <c r="B231" s="106"/>
      <c r="C231" s="106"/>
      <c r="D231" s="106"/>
      <c r="E231" s="106"/>
      <c r="F231" s="106"/>
      <c r="G231" s="106"/>
      <c r="H231" s="106"/>
      <c r="I231" s="106"/>
      <c r="J231" s="106"/>
      <c r="K231" s="106"/>
      <c r="L231" s="106"/>
      <c r="M231" s="106"/>
      <c r="N231" s="106"/>
      <c r="O231" s="78"/>
      <c r="Q231" s="78"/>
      <c r="R231" s="78"/>
      <c r="S231" s="78"/>
      <c r="T231" s="78"/>
      <c r="U231" s="78"/>
      <c r="V231" s="78"/>
      <c r="W231" s="78"/>
      <c r="X231" s="78"/>
      <c r="Y231" s="78"/>
      <c r="Z231" s="78"/>
      <c r="AA231" s="78"/>
      <c r="AB231" s="78"/>
      <c r="AC231" s="78"/>
      <c r="AD231" s="78"/>
      <c r="AE231" s="78"/>
      <c r="AF231" s="78"/>
      <c r="AG231" s="78"/>
      <c r="AH231" s="78"/>
      <c r="AI231" s="78"/>
      <c r="AJ231" s="78"/>
      <c r="AK231" s="78"/>
      <c r="AL231" s="78"/>
      <c r="AM231" s="78"/>
      <c r="AN231" s="78"/>
    </row>
    <row r="232" spans="1:40" hidden="1" x14ac:dyDescent="0.35">
      <c r="A232" s="106"/>
      <c r="B232" s="106"/>
      <c r="C232" s="106"/>
      <c r="D232" s="106"/>
      <c r="E232" s="106"/>
      <c r="F232" s="106"/>
      <c r="G232" s="106"/>
      <c r="H232" s="106"/>
      <c r="I232" s="106"/>
      <c r="J232" s="106"/>
      <c r="K232" s="106"/>
      <c r="L232" s="106"/>
      <c r="M232" s="106"/>
      <c r="N232" s="106"/>
      <c r="O232" s="78"/>
      <c r="Q232" s="78"/>
      <c r="R232" s="78"/>
      <c r="S232" s="78"/>
      <c r="T232" s="78"/>
      <c r="U232" s="78"/>
      <c r="V232" s="78"/>
      <c r="W232" s="78"/>
      <c r="X232" s="78"/>
      <c r="Y232" s="78"/>
      <c r="Z232" s="78"/>
      <c r="AA232" s="78"/>
      <c r="AB232" s="78"/>
      <c r="AC232" s="78"/>
      <c r="AD232" s="78"/>
      <c r="AE232" s="78"/>
      <c r="AF232" s="78"/>
      <c r="AG232" s="78"/>
      <c r="AH232" s="78"/>
      <c r="AI232" s="78"/>
      <c r="AJ232" s="78"/>
      <c r="AK232" s="78"/>
      <c r="AL232" s="78"/>
      <c r="AM232" s="78"/>
      <c r="AN232" s="78"/>
    </row>
    <row r="233" spans="1:40" hidden="1" x14ac:dyDescent="0.35">
      <c r="A233" s="106"/>
      <c r="B233" s="106"/>
      <c r="C233" s="106"/>
      <c r="D233" s="106"/>
      <c r="E233" s="106"/>
      <c r="F233" s="106"/>
      <c r="G233" s="106"/>
      <c r="H233" s="106"/>
      <c r="I233" s="106"/>
      <c r="J233" s="106"/>
      <c r="K233" s="106"/>
      <c r="L233" s="106"/>
      <c r="M233" s="106"/>
      <c r="N233" s="106"/>
      <c r="O233" s="78"/>
      <c r="Q233" s="78"/>
      <c r="R233" s="78"/>
      <c r="S233" s="78"/>
      <c r="T233" s="78"/>
      <c r="U233" s="78"/>
      <c r="V233" s="78"/>
      <c r="W233" s="78"/>
      <c r="X233" s="78"/>
      <c r="Y233" s="78"/>
      <c r="Z233" s="78"/>
      <c r="AA233" s="78"/>
      <c r="AB233" s="78"/>
      <c r="AC233" s="78"/>
      <c r="AD233" s="78"/>
      <c r="AE233" s="78"/>
      <c r="AF233" s="78"/>
      <c r="AG233" s="78"/>
      <c r="AH233" s="78"/>
      <c r="AI233" s="78"/>
      <c r="AJ233" s="78"/>
      <c r="AK233" s="78"/>
      <c r="AL233" s="78"/>
      <c r="AM233" s="78"/>
      <c r="AN233" s="78"/>
    </row>
    <row r="234" spans="1:40" hidden="1" x14ac:dyDescent="0.35">
      <c r="A234" s="106"/>
      <c r="B234" s="106"/>
      <c r="C234" s="106"/>
      <c r="D234" s="106"/>
      <c r="E234" s="106"/>
      <c r="F234" s="106"/>
      <c r="G234" s="106"/>
      <c r="H234" s="106"/>
      <c r="I234" s="106"/>
      <c r="J234" s="106"/>
      <c r="K234" s="106"/>
      <c r="L234" s="106"/>
      <c r="M234" s="106"/>
      <c r="N234" s="106"/>
      <c r="O234" s="78"/>
      <c r="Q234" s="78"/>
      <c r="R234" s="78"/>
      <c r="S234" s="78"/>
      <c r="T234" s="78"/>
      <c r="U234" s="78"/>
      <c r="V234" s="78"/>
      <c r="W234" s="78"/>
      <c r="X234" s="78"/>
      <c r="Y234" s="78"/>
      <c r="Z234" s="78"/>
      <c r="AA234" s="78"/>
      <c r="AB234" s="78"/>
      <c r="AC234" s="78"/>
      <c r="AD234" s="78"/>
      <c r="AE234" s="78"/>
      <c r="AF234" s="78"/>
      <c r="AG234" s="78"/>
      <c r="AH234" s="78"/>
      <c r="AI234" s="78"/>
      <c r="AJ234" s="78"/>
      <c r="AK234" s="78"/>
      <c r="AL234" s="78"/>
      <c r="AM234" s="78"/>
      <c r="AN234" s="78"/>
    </row>
    <row r="235" spans="1:40" hidden="1" x14ac:dyDescent="0.35">
      <c r="A235" s="106"/>
      <c r="B235" s="106"/>
      <c r="C235" s="106"/>
      <c r="D235" s="106"/>
      <c r="E235" s="106"/>
      <c r="F235" s="106"/>
      <c r="G235" s="106"/>
      <c r="H235" s="106"/>
      <c r="I235" s="106"/>
      <c r="J235" s="106"/>
      <c r="K235" s="106"/>
      <c r="L235" s="106"/>
      <c r="M235" s="106"/>
      <c r="N235" s="106"/>
      <c r="O235" s="78"/>
      <c r="Q235" s="78"/>
      <c r="R235" s="78"/>
      <c r="S235" s="78"/>
      <c r="T235" s="78"/>
      <c r="U235" s="78"/>
      <c r="V235" s="78"/>
      <c r="W235" s="78"/>
      <c r="X235" s="78"/>
      <c r="Y235" s="78"/>
      <c r="Z235" s="78"/>
      <c r="AA235" s="78"/>
      <c r="AB235" s="78"/>
      <c r="AC235" s="78"/>
      <c r="AD235" s="78"/>
      <c r="AE235" s="78"/>
      <c r="AF235" s="78"/>
      <c r="AG235" s="78"/>
      <c r="AH235" s="78"/>
      <c r="AI235" s="78"/>
      <c r="AJ235" s="78"/>
      <c r="AK235" s="78"/>
      <c r="AL235" s="78"/>
      <c r="AM235" s="78"/>
      <c r="AN235" s="78"/>
    </row>
    <row r="236" spans="1:40" hidden="1" x14ac:dyDescent="0.35">
      <c r="A236" s="106"/>
      <c r="B236" s="106"/>
      <c r="C236" s="106"/>
      <c r="D236" s="106"/>
      <c r="E236" s="106"/>
      <c r="F236" s="106"/>
      <c r="G236" s="106"/>
      <c r="H236" s="106"/>
      <c r="I236" s="106"/>
      <c r="J236" s="106"/>
      <c r="K236" s="106"/>
      <c r="L236" s="106"/>
      <c r="M236" s="106"/>
      <c r="N236" s="106"/>
      <c r="O236" s="78"/>
      <c r="Q236" s="78"/>
      <c r="R236" s="78"/>
      <c r="S236" s="78"/>
      <c r="T236" s="78"/>
      <c r="U236" s="78"/>
      <c r="V236" s="78"/>
      <c r="W236" s="78"/>
      <c r="X236" s="78"/>
      <c r="Y236" s="78"/>
      <c r="Z236" s="78"/>
      <c r="AA236" s="78"/>
      <c r="AB236" s="78"/>
      <c r="AC236" s="78"/>
      <c r="AD236" s="78"/>
      <c r="AE236" s="78"/>
      <c r="AF236" s="78"/>
      <c r="AG236" s="78"/>
      <c r="AH236" s="78"/>
      <c r="AI236" s="78"/>
      <c r="AJ236" s="78"/>
      <c r="AK236" s="78"/>
      <c r="AL236" s="78"/>
      <c r="AM236" s="78"/>
      <c r="AN236" s="78"/>
    </row>
    <row r="237" spans="1:40" hidden="1" x14ac:dyDescent="0.35">
      <c r="A237" s="106"/>
      <c r="B237" s="106"/>
      <c r="C237" s="106"/>
      <c r="D237" s="106"/>
      <c r="E237" s="106"/>
      <c r="F237" s="106"/>
      <c r="G237" s="106"/>
      <c r="H237" s="106"/>
      <c r="I237" s="106"/>
      <c r="J237" s="106"/>
      <c r="K237" s="106"/>
      <c r="L237" s="106"/>
      <c r="M237" s="106"/>
      <c r="N237" s="106"/>
      <c r="O237" s="78"/>
      <c r="Q237" s="78"/>
      <c r="R237" s="78"/>
      <c r="S237" s="78"/>
      <c r="T237" s="78"/>
      <c r="U237" s="78"/>
      <c r="V237" s="78"/>
      <c r="W237" s="78"/>
      <c r="X237" s="78"/>
      <c r="Y237" s="78"/>
      <c r="Z237" s="78"/>
      <c r="AA237" s="78"/>
      <c r="AB237" s="78"/>
      <c r="AC237" s="78"/>
      <c r="AD237" s="78"/>
      <c r="AE237" s="78"/>
      <c r="AF237" s="78"/>
      <c r="AG237" s="78"/>
      <c r="AH237" s="78"/>
      <c r="AI237" s="78"/>
      <c r="AJ237" s="78"/>
      <c r="AK237" s="78"/>
      <c r="AL237" s="78"/>
      <c r="AM237" s="78"/>
      <c r="AN237" s="78"/>
    </row>
    <row r="238" spans="1:40" hidden="1" x14ac:dyDescent="0.35">
      <c r="A238" s="106"/>
      <c r="B238" s="106"/>
      <c r="C238" s="106"/>
      <c r="D238" s="106"/>
      <c r="E238" s="106"/>
      <c r="F238" s="106"/>
      <c r="G238" s="106"/>
      <c r="H238" s="106"/>
      <c r="I238" s="106"/>
      <c r="J238" s="106"/>
      <c r="K238" s="106"/>
      <c r="L238" s="106"/>
      <c r="M238" s="106"/>
      <c r="N238" s="106"/>
      <c r="O238" s="78"/>
      <c r="Q238" s="78"/>
      <c r="R238" s="78"/>
      <c r="S238" s="78"/>
      <c r="T238" s="78"/>
      <c r="U238" s="78"/>
      <c r="V238" s="78"/>
      <c r="W238" s="78"/>
      <c r="X238" s="78"/>
      <c r="Y238" s="78"/>
      <c r="Z238" s="78"/>
      <c r="AA238" s="78"/>
      <c r="AB238" s="78"/>
      <c r="AC238" s="78"/>
      <c r="AD238" s="78"/>
      <c r="AE238" s="78"/>
      <c r="AF238" s="78"/>
      <c r="AG238" s="78"/>
      <c r="AH238" s="78"/>
      <c r="AI238" s="78"/>
      <c r="AJ238" s="78"/>
      <c r="AK238" s="78"/>
      <c r="AL238" s="78"/>
      <c r="AM238" s="78"/>
      <c r="AN238" s="78"/>
    </row>
    <row r="239" spans="1:40" hidden="1" x14ac:dyDescent="0.35">
      <c r="A239" s="106"/>
      <c r="B239" s="106"/>
      <c r="C239" s="106"/>
      <c r="D239" s="106"/>
      <c r="E239" s="106"/>
      <c r="F239" s="106"/>
      <c r="G239" s="106"/>
      <c r="H239" s="106"/>
      <c r="I239" s="106"/>
      <c r="J239" s="106"/>
      <c r="K239" s="106"/>
      <c r="L239" s="106"/>
      <c r="M239" s="106"/>
      <c r="N239" s="106"/>
      <c r="O239" s="78"/>
      <c r="Q239" s="78"/>
      <c r="R239" s="78"/>
      <c r="S239" s="78"/>
      <c r="T239" s="78"/>
      <c r="U239" s="78"/>
      <c r="V239" s="78"/>
      <c r="W239" s="78"/>
      <c r="X239" s="78"/>
      <c r="Y239" s="78"/>
      <c r="Z239" s="78"/>
      <c r="AA239" s="78"/>
      <c r="AB239" s="78"/>
      <c r="AC239" s="78"/>
      <c r="AD239" s="78"/>
      <c r="AE239" s="78"/>
      <c r="AF239" s="78"/>
      <c r="AG239" s="78"/>
      <c r="AH239" s="78"/>
      <c r="AI239" s="78"/>
      <c r="AJ239" s="78"/>
      <c r="AK239" s="78"/>
      <c r="AL239" s="78"/>
      <c r="AM239" s="78"/>
      <c r="AN239" s="78"/>
    </row>
    <row r="240" spans="1:40" hidden="1" x14ac:dyDescent="0.35">
      <c r="A240" s="106"/>
      <c r="B240" s="106"/>
      <c r="C240" s="106"/>
      <c r="D240" s="106"/>
      <c r="E240" s="106"/>
      <c r="F240" s="106"/>
      <c r="G240" s="106"/>
      <c r="H240" s="106"/>
      <c r="I240" s="106"/>
      <c r="J240" s="106"/>
      <c r="K240" s="106"/>
      <c r="L240" s="106"/>
      <c r="M240" s="106"/>
      <c r="N240" s="106"/>
      <c r="O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8"/>
      <c r="AN240" s="78"/>
    </row>
    <row r="241" spans="1:40" hidden="1" x14ac:dyDescent="0.35">
      <c r="A241" s="106"/>
      <c r="B241" s="106"/>
      <c r="C241" s="106"/>
      <c r="D241" s="106"/>
      <c r="E241" s="106"/>
      <c r="F241" s="106"/>
      <c r="G241" s="106"/>
      <c r="H241" s="106"/>
      <c r="I241" s="106"/>
      <c r="J241" s="106"/>
      <c r="K241" s="106"/>
      <c r="L241" s="106"/>
      <c r="M241" s="106"/>
      <c r="N241" s="106"/>
      <c r="O241" s="78"/>
      <c r="Q241" s="78"/>
      <c r="R241" s="78"/>
      <c r="S241" s="78"/>
      <c r="T241" s="78"/>
      <c r="U241" s="78"/>
      <c r="V241" s="78"/>
      <c r="W241" s="78"/>
      <c r="X241" s="78"/>
      <c r="Y241" s="78"/>
      <c r="Z241" s="78"/>
      <c r="AA241" s="78"/>
      <c r="AB241" s="78"/>
      <c r="AC241" s="78"/>
      <c r="AD241" s="78"/>
      <c r="AE241" s="78"/>
      <c r="AF241" s="78"/>
      <c r="AG241" s="78"/>
      <c r="AH241" s="78"/>
      <c r="AI241" s="78"/>
      <c r="AJ241" s="78"/>
      <c r="AK241" s="78"/>
      <c r="AL241" s="78"/>
      <c r="AM241" s="78"/>
      <c r="AN241" s="78"/>
    </row>
    <row r="242" spans="1:40" hidden="1" x14ac:dyDescent="0.35">
      <c r="A242" s="106"/>
      <c r="B242" s="106"/>
      <c r="C242" s="106"/>
      <c r="D242" s="106"/>
      <c r="E242" s="106"/>
      <c r="F242" s="106"/>
      <c r="G242" s="106"/>
      <c r="H242" s="106"/>
      <c r="I242" s="106"/>
      <c r="J242" s="106"/>
      <c r="K242" s="106"/>
      <c r="L242" s="106"/>
      <c r="M242" s="106"/>
      <c r="N242" s="106"/>
      <c r="O242" s="78"/>
      <c r="Q242" s="78"/>
      <c r="R242" s="78"/>
      <c r="S242" s="78"/>
      <c r="T242" s="78"/>
      <c r="U242" s="78"/>
      <c r="V242" s="78"/>
      <c r="W242" s="78"/>
      <c r="X242" s="78"/>
      <c r="Y242" s="78"/>
      <c r="Z242" s="78"/>
      <c r="AA242" s="78"/>
      <c r="AB242" s="78"/>
      <c r="AC242" s="78"/>
      <c r="AD242" s="78"/>
      <c r="AE242" s="78"/>
      <c r="AF242" s="78"/>
      <c r="AG242" s="78"/>
      <c r="AH242" s="78"/>
      <c r="AI242" s="78"/>
      <c r="AJ242" s="78"/>
      <c r="AK242" s="78"/>
      <c r="AL242" s="78"/>
      <c r="AM242" s="78"/>
      <c r="AN242" s="78"/>
    </row>
    <row r="243" spans="1:40" hidden="1" x14ac:dyDescent="0.35">
      <c r="A243" s="106"/>
      <c r="B243" s="106"/>
      <c r="C243" s="106"/>
      <c r="D243" s="106"/>
      <c r="E243" s="106"/>
      <c r="F243" s="106"/>
      <c r="G243" s="106"/>
      <c r="H243" s="106"/>
      <c r="I243" s="106"/>
      <c r="J243" s="106"/>
      <c r="K243" s="106"/>
      <c r="L243" s="106"/>
      <c r="M243" s="106"/>
      <c r="N243" s="106"/>
      <c r="O243" s="78"/>
      <c r="Q243" s="78"/>
      <c r="R243" s="78"/>
      <c r="S243" s="78"/>
      <c r="T243" s="78"/>
      <c r="U243" s="78"/>
      <c r="V243" s="78"/>
      <c r="W243" s="78"/>
      <c r="X243" s="78"/>
      <c r="Y243" s="78"/>
      <c r="Z243" s="78"/>
      <c r="AA243" s="78"/>
      <c r="AB243" s="78"/>
      <c r="AC243" s="78"/>
      <c r="AD243" s="78"/>
      <c r="AE243" s="78"/>
      <c r="AF243" s="78"/>
      <c r="AG243" s="78"/>
      <c r="AH243" s="78"/>
      <c r="AI243" s="78"/>
      <c r="AJ243" s="78"/>
      <c r="AK243" s="78"/>
      <c r="AL243" s="78"/>
      <c r="AM243" s="78"/>
      <c r="AN243" s="78"/>
    </row>
    <row r="244" spans="1:40" hidden="1" x14ac:dyDescent="0.35">
      <c r="A244" s="106"/>
      <c r="B244" s="106"/>
      <c r="C244" s="106"/>
      <c r="D244" s="106"/>
      <c r="E244" s="106"/>
      <c r="F244" s="106"/>
      <c r="G244" s="106"/>
      <c r="H244" s="106"/>
      <c r="I244" s="106"/>
      <c r="J244" s="106"/>
      <c r="K244" s="106"/>
      <c r="L244" s="106"/>
      <c r="M244" s="106"/>
      <c r="N244" s="106"/>
      <c r="O244" s="78"/>
      <c r="Q244" s="78"/>
      <c r="R244" s="78"/>
      <c r="S244" s="78"/>
      <c r="T244" s="78"/>
      <c r="U244" s="78"/>
      <c r="V244" s="78"/>
      <c r="W244" s="78"/>
      <c r="X244" s="78"/>
      <c r="Y244" s="78"/>
      <c r="Z244" s="78"/>
      <c r="AA244" s="78"/>
      <c r="AB244" s="78"/>
      <c r="AC244" s="78"/>
      <c r="AD244" s="78"/>
      <c r="AE244" s="78"/>
      <c r="AF244" s="78"/>
      <c r="AG244" s="78"/>
      <c r="AH244" s="78"/>
      <c r="AI244" s="78"/>
      <c r="AJ244" s="78"/>
      <c r="AK244" s="78"/>
      <c r="AL244" s="78"/>
      <c r="AM244" s="78"/>
      <c r="AN244" s="78"/>
    </row>
    <row r="245" spans="1:40" hidden="1" x14ac:dyDescent="0.35">
      <c r="A245" s="106"/>
      <c r="B245" s="106"/>
      <c r="C245" s="106"/>
      <c r="D245" s="106"/>
      <c r="E245" s="106"/>
      <c r="F245" s="106"/>
      <c r="G245" s="106"/>
      <c r="H245" s="106"/>
      <c r="I245" s="106"/>
      <c r="J245" s="106"/>
      <c r="K245" s="106"/>
      <c r="L245" s="106"/>
      <c r="M245" s="106"/>
      <c r="N245" s="106"/>
      <c r="O245" s="78"/>
      <c r="Q245" s="78"/>
      <c r="R245" s="78"/>
      <c r="S245" s="78"/>
      <c r="T245" s="78"/>
      <c r="U245" s="78"/>
      <c r="V245" s="78"/>
      <c r="W245" s="78"/>
      <c r="X245" s="78"/>
      <c r="Y245" s="78"/>
      <c r="Z245" s="78"/>
      <c r="AA245" s="78"/>
      <c r="AB245" s="78"/>
      <c r="AC245" s="78"/>
      <c r="AD245" s="78"/>
      <c r="AE245" s="78"/>
      <c r="AF245" s="78"/>
      <c r="AG245" s="78"/>
      <c r="AH245" s="78"/>
      <c r="AI245" s="78"/>
      <c r="AJ245" s="78"/>
      <c r="AK245" s="78"/>
      <c r="AL245" s="78"/>
      <c r="AM245" s="78"/>
      <c r="AN245" s="78"/>
    </row>
    <row r="246" spans="1:40" hidden="1" x14ac:dyDescent="0.35">
      <c r="A246" s="106"/>
      <c r="B246" s="106"/>
      <c r="C246" s="106"/>
      <c r="D246" s="106"/>
      <c r="E246" s="106"/>
      <c r="F246" s="106"/>
      <c r="G246" s="106"/>
      <c r="H246" s="106"/>
      <c r="I246" s="106"/>
      <c r="J246" s="106"/>
      <c r="K246" s="106"/>
      <c r="L246" s="106"/>
      <c r="M246" s="106"/>
      <c r="N246" s="106"/>
      <c r="O246" s="78"/>
      <c r="Q246" s="78"/>
      <c r="R246" s="78"/>
      <c r="S246" s="78"/>
      <c r="T246" s="78"/>
      <c r="U246" s="78"/>
      <c r="V246" s="78"/>
      <c r="W246" s="78"/>
      <c r="X246" s="78"/>
      <c r="Y246" s="78"/>
      <c r="Z246" s="78"/>
      <c r="AA246" s="78"/>
      <c r="AB246" s="78"/>
      <c r="AC246" s="78"/>
      <c r="AD246" s="78"/>
      <c r="AE246" s="78"/>
      <c r="AF246" s="78"/>
      <c r="AG246" s="78"/>
      <c r="AH246" s="78"/>
      <c r="AI246" s="78"/>
      <c r="AJ246" s="78"/>
      <c r="AK246" s="78"/>
      <c r="AL246" s="78"/>
      <c r="AM246" s="78"/>
      <c r="AN246" s="78"/>
    </row>
    <row r="247" spans="1:40" hidden="1" x14ac:dyDescent="0.35">
      <c r="A247" s="106"/>
      <c r="B247" s="106"/>
      <c r="C247" s="106"/>
      <c r="D247" s="106"/>
      <c r="E247" s="106"/>
      <c r="F247" s="106"/>
      <c r="G247" s="106"/>
      <c r="H247" s="106"/>
      <c r="I247" s="106"/>
      <c r="J247" s="106"/>
      <c r="K247" s="106"/>
      <c r="L247" s="106"/>
      <c r="M247" s="106"/>
      <c r="N247" s="106"/>
      <c r="O247" s="78"/>
      <c r="Q247" s="78"/>
      <c r="R247" s="78"/>
      <c r="S247" s="78"/>
      <c r="T247" s="78"/>
      <c r="U247" s="78"/>
      <c r="V247" s="78"/>
      <c r="W247" s="78"/>
      <c r="X247" s="78"/>
      <c r="Y247" s="78"/>
      <c r="Z247" s="78"/>
      <c r="AA247" s="78"/>
      <c r="AB247" s="78"/>
      <c r="AC247" s="78"/>
      <c r="AD247" s="78"/>
      <c r="AE247" s="78"/>
      <c r="AF247" s="78"/>
      <c r="AG247" s="78"/>
      <c r="AH247" s="78"/>
      <c r="AI247" s="78"/>
      <c r="AJ247" s="78"/>
      <c r="AK247" s="78"/>
      <c r="AL247" s="78"/>
      <c r="AM247" s="78"/>
      <c r="AN247" s="78"/>
    </row>
    <row r="248" spans="1:40" hidden="1" x14ac:dyDescent="0.35">
      <c r="A248" s="106"/>
      <c r="B248" s="106"/>
      <c r="C248" s="106"/>
      <c r="D248" s="106"/>
      <c r="E248" s="106"/>
      <c r="F248" s="106"/>
      <c r="G248" s="106"/>
      <c r="H248" s="106"/>
      <c r="I248" s="106"/>
      <c r="J248" s="106"/>
      <c r="K248" s="106"/>
      <c r="L248" s="106"/>
      <c r="M248" s="106"/>
      <c r="N248" s="106"/>
      <c r="O248" s="78"/>
      <c r="Q248" s="78"/>
      <c r="R248" s="78"/>
      <c r="S248" s="78"/>
      <c r="T248" s="78"/>
      <c r="U248" s="78"/>
      <c r="V248" s="78"/>
      <c r="W248" s="78"/>
      <c r="X248" s="78"/>
      <c r="Y248" s="78"/>
      <c r="Z248" s="78"/>
      <c r="AA248" s="78"/>
      <c r="AB248" s="78"/>
      <c r="AC248" s="78"/>
      <c r="AD248" s="78"/>
      <c r="AE248" s="78"/>
      <c r="AF248" s="78"/>
      <c r="AG248" s="78"/>
      <c r="AH248" s="78"/>
      <c r="AI248" s="78"/>
      <c r="AJ248" s="78"/>
      <c r="AK248" s="78"/>
      <c r="AL248" s="78"/>
      <c r="AM248" s="78"/>
      <c r="AN248" s="78"/>
    </row>
    <row r="249" spans="1:40" hidden="1" x14ac:dyDescent="0.35">
      <c r="A249" s="106"/>
      <c r="B249" s="106"/>
      <c r="C249" s="106"/>
      <c r="D249" s="106"/>
      <c r="E249" s="106"/>
      <c r="F249" s="106"/>
      <c r="G249" s="106"/>
      <c r="H249" s="106"/>
      <c r="I249" s="106"/>
      <c r="J249" s="106"/>
      <c r="K249" s="106"/>
      <c r="L249" s="106"/>
      <c r="M249" s="106"/>
      <c r="N249" s="106"/>
      <c r="O249" s="78"/>
      <c r="Q249" s="78"/>
      <c r="R249" s="78"/>
      <c r="S249" s="78"/>
      <c r="T249" s="78"/>
      <c r="U249" s="78"/>
      <c r="V249" s="78"/>
      <c r="W249" s="78"/>
      <c r="X249" s="78"/>
      <c r="Y249" s="78"/>
      <c r="Z249" s="78"/>
      <c r="AA249" s="78"/>
      <c r="AB249" s="78"/>
      <c r="AC249" s="78"/>
      <c r="AD249" s="78"/>
      <c r="AE249" s="78"/>
      <c r="AF249" s="78"/>
      <c r="AG249" s="78"/>
      <c r="AH249" s="78"/>
      <c r="AI249" s="78"/>
      <c r="AJ249" s="78"/>
      <c r="AK249" s="78"/>
      <c r="AL249" s="78"/>
      <c r="AM249" s="78"/>
      <c r="AN249" s="78"/>
    </row>
    <row r="250" spans="1:40" hidden="1" x14ac:dyDescent="0.35">
      <c r="A250" s="106"/>
      <c r="B250" s="106"/>
      <c r="C250" s="106"/>
      <c r="D250" s="106"/>
      <c r="E250" s="106"/>
      <c r="F250" s="106"/>
      <c r="G250" s="106"/>
      <c r="H250" s="106"/>
      <c r="I250" s="106"/>
      <c r="J250" s="106"/>
      <c r="K250" s="106"/>
      <c r="L250" s="106"/>
      <c r="M250" s="106"/>
      <c r="N250" s="106"/>
      <c r="O250" s="78"/>
      <c r="Q250" s="78"/>
      <c r="R250" s="78"/>
      <c r="S250" s="78"/>
      <c r="T250" s="78"/>
      <c r="U250" s="78"/>
      <c r="V250" s="78"/>
      <c r="W250" s="78"/>
      <c r="X250" s="78"/>
      <c r="Y250" s="78"/>
      <c r="Z250" s="78"/>
      <c r="AA250" s="78"/>
      <c r="AB250" s="78"/>
      <c r="AC250" s="78"/>
      <c r="AD250" s="78"/>
      <c r="AE250" s="78"/>
      <c r="AF250" s="78"/>
      <c r="AG250" s="78"/>
      <c r="AH250" s="78"/>
      <c r="AI250" s="78"/>
      <c r="AJ250" s="78"/>
      <c r="AK250" s="78"/>
      <c r="AL250" s="78"/>
      <c r="AM250" s="78"/>
      <c r="AN250" s="78"/>
    </row>
    <row r="251" spans="1:40" hidden="1" x14ac:dyDescent="0.35">
      <c r="A251" s="106"/>
      <c r="B251" s="106"/>
      <c r="C251" s="106"/>
      <c r="D251" s="106"/>
      <c r="E251" s="106"/>
      <c r="F251" s="106"/>
      <c r="G251" s="106"/>
      <c r="H251" s="106"/>
      <c r="I251" s="106"/>
      <c r="J251" s="106"/>
      <c r="K251" s="106"/>
      <c r="L251" s="106"/>
      <c r="M251" s="106"/>
      <c r="N251" s="106"/>
      <c r="O251" s="78"/>
      <c r="Q251" s="78"/>
      <c r="R251" s="78"/>
      <c r="S251" s="78"/>
      <c r="T251" s="78"/>
      <c r="U251" s="78"/>
      <c r="V251" s="78"/>
      <c r="W251" s="78"/>
      <c r="X251" s="78"/>
      <c r="Y251" s="78"/>
      <c r="Z251" s="78"/>
      <c r="AA251" s="78"/>
      <c r="AB251" s="78"/>
      <c r="AC251" s="78"/>
      <c r="AD251" s="78"/>
      <c r="AE251" s="78"/>
      <c r="AF251" s="78"/>
      <c r="AG251" s="78"/>
      <c r="AH251" s="78"/>
      <c r="AI251" s="78"/>
      <c r="AJ251" s="78"/>
      <c r="AK251" s="78"/>
      <c r="AL251" s="78"/>
      <c r="AM251" s="78"/>
      <c r="AN251" s="78"/>
    </row>
    <row r="252" spans="1:40" hidden="1" x14ac:dyDescent="0.35">
      <c r="A252" s="106"/>
      <c r="B252" s="106"/>
      <c r="C252" s="106"/>
      <c r="D252" s="106"/>
      <c r="E252" s="106"/>
      <c r="F252" s="106"/>
      <c r="G252" s="106"/>
      <c r="H252" s="106"/>
      <c r="I252" s="106"/>
      <c r="J252" s="106"/>
      <c r="K252" s="106"/>
      <c r="L252" s="106"/>
      <c r="M252" s="106"/>
      <c r="N252" s="106"/>
      <c r="O252" s="78"/>
      <c r="Q252" s="78"/>
      <c r="R252" s="78"/>
      <c r="S252" s="78"/>
      <c r="T252" s="78"/>
      <c r="U252" s="78"/>
      <c r="V252" s="78"/>
      <c r="W252" s="78"/>
      <c r="X252" s="78"/>
      <c r="Y252" s="78"/>
      <c r="Z252" s="78"/>
      <c r="AA252" s="78"/>
      <c r="AB252" s="78"/>
      <c r="AC252" s="78"/>
      <c r="AD252" s="78"/>
      <c r="AE252" s="78"/>
      <c r="AF252" s="78"/>
      <c r="AG252" s="78"/>
      <c r="AH252" s="78"/>
      <c r="AI252" s="78"/>
      <c r="AJ252" s="78"/>
      <c r="AK252" s="78"/>
      <c r="AL252" s="78"/>
      <c r="AM252" s="78"/>
      <c r="AN252" s="78"/>
    </row>
    <row r="253" spans="1:40" hidden="1" x14ac:dyDescent="0.35">
      <c r="A253" s="106"/>
      <c r="B253" s="106"/>
      <c r="C253" s="106"/>
      <c r="D253" s="106"/>
      <c r="E253" s="106"/>
      <c r="F253" s="106"/>
      <c r="G253" s="106"/>
      <c r="H253" s="106"/>
      <c r="I253" s="106"/>
      <c r="J253" s="106"/>
      <c r="K253" s="106"/>
      <c r="L253" s="106"/>
      <c r="M253" s="106"/>
      <c r="N253" s="106"/>
      <c r="O253" s="78"/>
      <c r="Q253" s="78"/>
      <c r="R253" s="78"/>
      <c r="S253" s="78"/>
      <c r="T253" s="78"/>
      <c r="U253" s="78"/>
      <c r="V253" s="78"/>
      <c r="W253" s="78"/>
      <c r="X253" s="78"/>
      <c r="Y253" s="78"/>
      <c r="Z253" s="78"/>
      <c r="AA253" s="78"/>
      <c r="AB253" s="78"/>
      <c r="AC253" s="78"/>
      <c r="AD253" s="78"/>
      <c r="AE253" s="78"/>
      <c r="AF253" s="78"/>
      <c r="AG253" s="78"/>
      <c r="AH253" s="78"/>
      <c r="AI253" s="78"/>
      <c r="AJ253" s="78"/>
      <c r="AK253" s="78"/>
      <c r="AL253" s="78"/>
      <c r="AM253" s="78"/>
      <c r="AN253" s="78"/>
    </row>
    <row r="254" spans="1:40" hidden="1" x14ac:dyDescent="0.35">
      <c r="A254" s="106"/>
      <c r="B254" s="106"/>
      <c r="C254" s="106"/>
      <c r="D254" s="106"/>
      <c r="E254" s="106"/>
      <c r="F254" s="106"/>
      <c r="G254" s="106"/>
      <c r="H254" s="106"/>
      <c r="I254" s="106"/>
      <c r="J254" s="106"/>
      <c r="K254" s="106"/>
      <c r="L254" s="106"/>
      <c r="M254" s="106"/>
      <c r="N254" s="106"/>
      <c r="O254" s="78"/>
      <c r="Q254" s="78"/>
      <c r="R254" s="78"/>
      <c r="S254" s="78"/>
      <c r="T254" s="78"/>
      <c r="U254" s="78"/>
      <c r="V254" s="78"/>
      <c r="W254" s="78"/>
      <c r="X254" s="78"/>
      <c r="Y254" s="78"/>
      <c r="Z254" s="78"/>
      <c r="AA254" s="78"/>
      <c r="AB254" s="78"/>
      <c r="AC254" s="78"/>
      <c r="AD254" s="78"/>
      <c r="AE254" s="78"/>
      <c r="AF254" s="78"/>
      <c r="AG254" s="78"/>
      <c r="AH254" s="78"/>
      <c r="AI254" s="78"/>
      <c r="AJ254" s="78"/>
      <c r="AK254" s="78"/>
      <c r="AL254" s="78"/>
      <c r="AM254" s="78"/>
      <c r="AN254" s="78"/>
    </row>
    <row r="255" spans="1:40" hidden="1" x14ac:dyDescent="0.35">
      <c r="A255" s="106"/>
      <c r="B255" s="106"/>
      <c r="C255" s="106"/>
      <c r="D255" s="106"/>
      <c r="E255" s="106"/>
      <c r="F255" s="106"/>
      <c r="G255" s="106"/>
      <c r="H255" s="106"/>
      <c r="I255" s="106"/>
      <c r="J255" s="106"/>
      <c r="K255" s="106"/>
      <c r="L255" s="106"/>
      <c r="M255" s="106"/>
      <c r="N255" s="106"/>
      <c r="O255" s="78"/>
      <c r="Q255" s="78"/>
      <c r="R255" s="78"/>
      <c r="S255" s="78"/>
      <c r="T255" s="78"/>
      <c r="U255" s="78"/>
      <c r="V255" s="78"/>
      <c r="W255" s="78"/>
      <c r="X255" s="78"/>
      <c r="Y255" s="78"/>
      <c r="Z255" s="78"/>
      <c r="AA255" s="78"/>
      <c r="AB255" s="78"/>
      <c r="AC255" s="78"/>
      <c r="AD255" s="78"/>
      <c r="AE255" s="78"/>
      <c r="AF255" s="78"/>
      <c r="AG255" s="78"/>
      <c r="AH255" s="78"/>
      <c r="AI255" s="78"/>
      <c r="AJ255" s="78"/>
      <c r="AK255" s="78"/>
      <c r="AL255" s="78"/>
      <c r="AM255" s="78"/>
      <c r="AN255" s="78"/>
    </row>
    <row r="256" spans="1:40" hidden="1" x14ac:dyDescent="0.35">
      <c r="A256" s="106"/>
      <c r="B256" s="106"/>
      <c r="C256" s="106"/>
      <c r="D256" s="106"/>
      <c r="E256" s="106"/>
      <c r="F256" s="106"/>
      <c r="G256" s="106"/>
      <c r="H256" s="106"/>
      <c r="I256" s="106"/>
      <c r="J256" s="106"/>
      <c r="K256" s="106"/>
      <c r="L256" s="106"/>
      <c r="M256" s="106"/>
      <c r="N256" s="106"/>
      <c r="O256" s="78"/>
      <c r="Q256" s="78"/>
      <c r="R256" s="78"/>
      <c r="S256" s="78"/>
      <c r="T256" s="78"/>
      <c r="U256" s="78"/>
      <c r="V256" s="78"/>
      <c r="W256" s="78"/>
      <c r="X256" s="78"/>
      <c r="Y256" s="78"/>
      <c r="Z256" s="78"/>
      <c r="AA256" s="78"/>
      <c r="AB256" s="78"/>
      <c r="AC256" s="78"/>
      <c r="AD256" s="78"/>
      <c r="AE256" s="78"/>
      <c r="AF256" s="78"/>
      <c r="AG256" s="78"/>
      <c r="AH256" s="78"/>
      <c r="AI256" s="78"/>
      <c r="AJ256" s="78"/>
      <c r="AK256" s="78"/>
      <c r="AL256" s="78"/>
      <c r="AM256" s="78"/>
      <c r="AN256" s="78"/>
    </row>
    <row r="257" spans="1:40" hidden="1" x14ac:dyDescent="0.35">
      <c r="A257" s="106"/>
      <c r="B257" s="106"/>
      <c r="C257" s="106"/>
      <c r="D257" s="106"/>
      <c r="E257" s="106"/>
      <c r="F257" s="106"/>
      <c r="G257" s="106"/>
      <c r="H257" s="106"/>
      <c r="I257" s="106"/>
      <c r="J257" s="106"/>
      <c r="K257" s="106"/>
      <c r="L257" s="106"/>
      <c r="M257" s="106"/>
      <c r="N257" s="106"/>
      <c r="O257" s="78"/>
      <c r="Q257" s="78"/>
      <c r="R257" s="78"/>
      <c r="S257" s="78"/>
      <c r="T257" s="78"/>
      <c r="U257" s="78"/>
      <c r="V257" s="78"/>
      <c r="W257" s="78"/>
      <c r="X257" s="78"/>
      <c r="Y257" s="78"/>
      <c r="Z257" s="78"/>
      <c r="AA257" s="78"/>
      <c r="AB257" s="78"/>
      <c r="AC257" s="78"/>
      <c r="AD257" s="78"/>
      <c r="AE257" s="78"/>
      <c r="AF257" s="78"/>
      <c r="AG257" s="78"/>
      <c r="AH257" s="78"/>
      <c r="AI257" s="78"/>
      <c r="AJ257" s="78"/>
      <c r="AK257" s="78"/>
      <c r="AL257" s="78"/>
      <c r="AM257" s="78"/>
      <c r="AN257" s="78"/>
    </row>
    <row r="258" spans="1:40" hidden="1" x14ac:dyDescent="0.35">
      <c r="A258" s="106"/>
      <c r="B258" s="106"/>
      <c r="C258" s="106"/>
      <c r="D258" s="106"/>
      <c r="E258" s="106"/>
      <c r="F258" s="106"/>
      <c r="G258" s="106"/>
      <c r="H258" s="106"/>
      <c r="I258" s="106"/>
      <c r="J258" s="106"/>
      <c r="K258" s="106"/>
      <c r="L258" s="106"/>
      <c r="M258" s="106"/>
      <c r="N258" s="106"/>
      <c r="O258" s="78"/>
      <c r="Q258" s="78"/>
      <c r="R258" s="78"/>
      <c r="S258" s="78"/>
      <c r="T258" s="78"/>
      <c r="U258" s="78"/>
      <c r="V258" s="78"/>
      <c r="W258" s="78"/>
      <c r="X258" s="78"/>
      <c r="Y258" s="78"/>
      <c r="Z258" s="78"/>
      <c r="AA258" s="78"/>
      <c r="AB258" s="78"/>
      <c r="AC258" s="78"/>
      <c r="AD258" s="78"/>
      <c r="AE258" s="78"/>
      <c r="AF258" s="78"/>
      <c r="AG258" s="78"/>
      <c r="AH258" s="78"/>
      <c r="AI258" s="78"/>
      <c r="AJ258" s="78"/>
      <c r="AK258" s="78"/>
      <c r="AL258" s="78"/>
      <c r="AM258" s="78"/>
      <c r="AN258" s="78"/>
    </row>
    <row r="259" spans="1:40" hidden="1" x14ac:dyDescent="0.35">
      <c r="A259" s="106"/>
      <c r="B259" s="106"/>
      <c r="C259" s="106"/>
      <c r="D259" s="106"/>
      <c r="E259" s="106"/>
      <c r="F259" s="106"/>
      <c r="G259" s="106"/>
      <c r="H259" s="106"/>
      <c r="I259" s="106"/>
      <c r="J259" s="106"/>
      <c r="K259" s="106"/>
      <c r="L259" s="106"/>
      <c r="M259" s="106"/>
      <c r="N259" s="106"/>
      <c r="O259" s="78"/>
      <c r="Q259" s="78"/>
      <c r="R259" s="78"/>
      <c r="S259" s="78"/>
      <c r="T259" s="78"/>
      <c r="U259" s="78"/>
      <c r="V259" s="78"/>
      <c r="W259" s="78"/>
      <c r="X259" s="78"/>
      <c r="Y259" s="78"/>
      <c r="Z259" s="78"/>
      <c r="AA259" s="78"/>
      <c r="AB259" s="78"/>
      <c r="AC259" s="78"/>
      <c r="AD259" s="78"/>
      <c r="AE259" s="78"/>
      <c r="AF259" s="78"/>
      <c r="AG259" s="78"/>
      <c r="AH259" s="78"/>
      <c r="AI259" s="78"/>
      <c r="AJ259" s="78"/>
      <c r="AK259" s="78"/>
      <c r="AL259" s="78"/>
      <c r="AM259" s="78"/>
      <c r="AN259" s="78"/>
    </row>
    <row r="260" spans="1:40" hidden="1" x14ac:dyDescent="0.35">
      <c r="A260" s="106"/>
      <c r="B260" s="106"/>
      <c r="C260" s="106"/>
      <c r="D260" s="106"/>
      <c r="E260" s="106"/>
      <c r="F260" s="106"/>
      <c r="G260" s="106"/>
      <c r="H260" s="106"/>
      <c r="I260" s="106"/>
      <c r="J260" s="106"/>
      <c r="K260" s="106"/>
      <c r="L260" s="106"/>
      <c r="M260" s="106"/>
      <c r="N260" s="106"/>
      <c r="O260" s="78"/>
      <c r="Q260" s="78"/>
      <c r="R260" s="78"/>
      <c r="S260" s="78"/>
      <c r="T260" s="78"/>
      <c r="U260" s="78"/>
      <c r="V260" s="78"/>
      <c r="W260" s="78"/>
      <c r="X260" s="78"/>
      <c r="Y260" s="78"/>
      <c r="Z260" s="78"/>
      <c r="AA260" s="78"/>
      <c r="AB260" s="78"/>
      <c r="AC260" s="78"/>
      <c r="AD260" s="78"/>
      <c r="AE260" s="78"/>
      <c r="AF260" s="78"/>
      <c r="AG260" s="78"/>
      <c r="AH260" s="78"/>
      <c r="AI260" s="78"/>
      <c r="AJ260" s="78"/>
      <c r="AK260" s="78"/>
      <c r="AL260" s="78"/>
      <c r="AM260" s="78"/>
      <c r="AN260" s="78"/>
    </row>
    <row r="261" spans="1:40" hidden="1" x14ac:dyDescent="0.35">
      <c r="A261" s="106"/>
      <c r="B261" s="106"/>
      <c r="C261" s="106"/>
      <c r="D261" s="106"/>
      <c r="E261" s="106"/>
      <c r="F261" s="106"/>
      <c r="G261" s="106"/>
      <c r="H261" s="106"/>
      <c r="I261" s="106"/>
      <c r="J261" s="106"/>
      <c r="K261" s="106"/>
      <c r="L261" s="106"/>
      <c r="M261" s="106"/>
      <c r="N261" s="106"/>
      <c r="O261" s="78"/>
      <c r="Q261" s="78"/>
      <c r="R261" s="78"/>
      <c r="S261" s="78"/>
      <c r="T261" s="78"/>
      <c r="U261" s="78"/>
      <c r="V261" s="78"/>
      <c r="W261" s="78"/>
      <c r="X261" s="78"/>
      <c r="Y261" s="78"/>
      <c r="Z261" s="78"/>
      <c r="AA261" s="78"/>
      <c r="AB261" s="78"/>
      <c r="AC261" s="78"/>
      <c r="AD261" s="78"/>
      <c r="AE261" s="78"/>
      <c r="AF261" s="78"/>
      <c r="AG261" s="78"/>
      <c r="AH261" s="78"/>
      <c r="AI261" s="78"/>
      <c r="AJ261" s="78"/>
      <c r="AK261" s="78"/>
      <c r="AL261" s="78"/>
      <c r="AM261" s="78"/>
      <c r="AN261" s="78"/>
    </row>
    <row r="262" spans="1:40" hidden="1" x14ac:dyDescent="0.35">
      <c r="A262" s="106"/>
      <c r="B262" s="106"/>
      <c r="C262" s="106"/>
      <c r="D262" s="106"/>
      <c r="E262" s="106"/>
      <c r="F262" s="106"/>
      <c r="G262" s="106"/>
      <c r="H262" s="106"/>
      <c r="I262" s="106"/>
      <c r="J262" s="106"/>
      <c r="K262" s="106"/>
      <c r="L262" s="106"/>
      <c r="M262" s="106"/>
      <c r="N262" s="106"/>
      <c r="O262" s="78"/>
      <c r="Q262" s="78"/>
      <c r="R262" s="78"/>
      <c r="S262" s="78"/>
      <c r="T262" s="78"/>
      <c r="U262" s="78"/>
      <c r="V262" s="78"/>
      <c r="W262" s="78"/>
      <c r="X262" s="78"/>
      <c r="Y262" s="78"/>
      <c r="Z262" s="78"/>
      <c r="AA262" s="78"/>
      <c r="AB262" s="78"/>
      <c r="AC262" s="78"/>
      <c r="AD262" s="78"/>
      <c r="AE262" s="78"/>
      <c r="AF262" s="78"/>
      <c r="AG262" s="78"/>
      <c r="AH262" s="78"/>
      <c r="AI262" s="78"/>
      <c r="AJ262" s="78"/>
      <c r="AK262" s="78"/>
      <c r="AL262" s="78"/>
      <c r="AM262" s="78"/>
      <c r="AN262" s="78"/>
    </row>
    <row r="263" spans="1:40" hidden="1" x14ac:dyDescent="0.35">
      <c r="A263" s="106"/>
      <c r="B263" s="106"/>
      <c r="C263" s="106"/>
      <c r="D263" s="106"/>
      <c r="E263" s="106"/>
      <c r="F263" s="106"/>
      <c r="G263" s="106"/>
      <c r="H263" s="106"/>
      <c r="I263" s="106"/>
      <c r="J263" s="106"/>
      <c r="K263" s="106"/>
      <c r="L263" s="106"/>
      <c r="M263" s="106"/>
      <c r="N263" s="106"/>
      <c r="O263" s="78"/>
      <c r="Q263" s="78"/>
      <c r="R263" s="78"/>
      <c r="S263" s="78"/>
      <c r="T263" s="78"/>
      <c r="U263" s="78"/>
      <c r="V263" s="78"/>
      <c r="W263" s="78"/>
      <c r="X263" s="78"/>
      <c r="Y263" s="78"/>
      <c r="Z263" s="78"/>
      <c r="AA263" s="78"/>
      <c r="AB263" s="78"/>
      <c r="AC263" s="78"/>
      <c r="AD263" s="78"/>
      <c r="AE263" s="78"/>
      <c r="AF263" s="78"/>
      <c r="AG263" s="78"/>
      <c r="AH263" s="78"/>
      <c r="AI263" s="78"/>
      <c r="AJ263" s="78"/>
      <c r="AK263" s="78"/>
      <c r="AL263" s="78"/>
      <c r="AM263" s="78"/>
      <c r="AN263" s="78"/>
    </row>
    <row r="264" spans="1:40" hidden="1" x14ac:dyDescent="0.35">
      <c r="A264" s="106"/>
      <c r="B264" s="106"/>
      <c r="C264" s="106"/>
      <c r="D264" s="106"/>
      <c r="E264" s="106"/>
      <c r="F264" s="106"/>
      <c r="G264" s="106"/>
      <c r="H264" s="106"/>
      <c r="I264" s="106"/>
      <c r="J264" s="106"/>
      <c r="K264" s="106"/>
      <c r="L264" s="106"/>
      <c r="M264" s="106"/>
      <c r="N264" s="106"/>
      <c r="O264" s="78"/>
      <c r="Q264" s="78"/>
      <c r="R264" s="78"/>
      <c r="S264" s="78"/>
      <c r="T264" s="78"/>
      <c r="U264" s="78"/>
      <c r="V264" s="78"/>
      <c r="W264" s="78"/>
      <c r="X264" s="78"/>
      <c r="Y264" s="78"/>
      <c r="Z264" s="78"/>
      <c r="AA264" s="78"/>
      <c r="AB264" s="78"/>
      <c r="AC264" s="78"/>
      <c r="AD264" s="78"/>
      <c r="AE264" s="78"/>
      <c r="AF264" s="78"/>
      <c r="AG264" s="78"/>
      <c r="AH264" s="78"/>
      <c r="AI264" s="78"/>
      <c r="AJ264" s="78"/>
      <c r="AK264" s="78"/>
      <c r="AL264" s="78"/>
      <c r="AM264" s="78"/>
      <c r="AN264" s="78"/>
    </row>
    <row r="265" spans="1:40" hidden="1" x14ac:dyDescent="0.35">
      <c r="A265" s="106"/>
      <c r="B265" s="106"/>
      <c r="C265" s="106"/>
      <c r="D265" s="106"/>
      <c r="E265" s="106"/>
      <c r="F265" s="106"/>
      <c r="G265" s="106"/>
      <c r="H265" s="106"/>
      <c r="I265" s="106"/>
      <c r="J265" s="106"/>
      <c r="K265" s="106"/>
      <c r="L265" s="106"/>
      <c r="M265" s="106"/>
      <c r="N265" s="106"/>
      <c r="O265" s="78"/>
      <c r="Q265" s="78"/>
      <c r="R265" s="78"/>
      <c r="S265" s="78"/>
      <c r="T265" s="78"/>
      <c r="U265" s="78"/>
      <c r="V265" s="78"/>
      <c r="W265" s="78"/>
      <c r="X265" s="78"/>
      <c r="Y265" s="78"/>
      <c r="Z265" s="78"/>
      <c r="AA265" s="78"/>
      <c r="AB265" s="78"/>
      <c r="AC265" s="78"/>
      <c r="AD265" s="78"/>
      <c r="AE265" s="78"/>
      <c r="AF265" s="78"/>
      <c r="AG265" s="78"/>
      <c r="AH265" s="78"/>
      <c r="AI265" s="78"/>
      <c r="AJ265" s="78"/>
      <c r="AK265" s="78"/>
      <c r="AL265" s="78"/>
      <c r="AM265" s="78"/>
      <c r="AN265" s="78"/>
    </row>
    <row r="266" spans="1:40" hidden="1" x14ac:dyDescent="0.35">
      <c r="A266" s="106"/>
      <c r="B266" s="106"/>
      <c r="C266" s="106"/>
      <c r="D266" s="106"/>
      <c r="E266" s="106"/>
      <c r="F266" s="106"/>
      <c r="G266" s="106"/>
      <c r="H266" s="106"/>
      <c r="I266" s="106"/>
      <c r="J266" s="106"/>
      <c r="K266" s="106"/>
      <c r="L266" s="106"/>
      <c r="M266" s="106"/>
      <c r="N266" s="106"/>
      <c r="O266" s="78"/>
      <c r="Q266" s="78"/>
      <c r="R266" s="78"/>
      <c r="S266" s="78"/>
      <c r="T266" s="78"/>
      <c r="U266" s="78"/>
      <c r="V266" s="78"/>
      <c r="W266" s="78"/>
      <c r="X266" s="78"/>
      <c r="Y266" s="78"/>
      <c r="Z266" s="78"/>
      <c r="AA266" s="78"/>
      <c r="AB266" s="78"/>
      <c r="AC266" s="78"/>
      <c r="AD266" s="78"/>
      <c r="AE266" s="78"/>
      <c r="AF266" s="78"/>
      <c r="AG266" s="78"/>
      <c r="AH266" s="78"/>
      <c r="AI266" s="78"/>
      <c r="AJ266" s="78"/>
      <c r="AK266" s="78"/>
      <c r="AL266" s="78"/>
      <c r="AM266" s="78"/>
      <c r="AN266" s="78"/>
    </row>
    <row r="267" spans="1:40" hidden="1" x14ac:dyDescent="0.35">
      <c r="A267" s="106"/>
      <c r="B267" s="106"/>
      <c r="C267" s="106"/>
      <c r="D267" s="106"/>
      <c r="E267" s="106"/>
      <c r="F267" s="106"/>
      <c r="G267" s="106"/>
      <c r="H267" s="106"/>
      <c r="I267" s="106"/>
      <c r="J267" s="106"/>
      <c r="K267" s="106"/>
      <c r="L267" s="106"/>
      <c r="M267" s="106"/>
      <c r="N267" s="106"/>
      <c r="O267" s="78"/>
      <c r="Q267" s="78"/>
      <c r="R267" s="78"/>
      <c r="S267" s="78"/>
      <c r="T267" s="78"/>
      <c r="U267" s="78"/>
      <c r="V267" s="78"/>
      <c r="W267" s="78"/>
      <c r="X267" s="78"/>
      <c r="Y267" s="78"/>
      <c r="Z267" s="78"/>
      <c r="AA267" s="78"/>
      <c r="AB267" s="78"/>
      <c r="AC267" s="78"/>
      <c r="AD267" s="78"/>
      <c r="AE267" s="78"/>
      <c r="AF267" s="78"/>
      <c r="AG267" s="78"/>
      <c r="AH267" s="78"/>
      <c r="AI267" s="78"/>
      <c r="AJ267" s="78"/>
      <c r="AK267" s="78"/>
      <c r="AL267" s="78"/>
      <c r="AM267" s="78"/>
      <c r="AN267" s="78"/>
    </row>
    <row r="268" spans="1:40" hidden="1" x14ac:dyDescent="0.35">
      <c r="A268" s="106"/>
      <c r="B268" s="106"/>
      <c r="C268" s="106"/>
      <c r="D268" s="106"/>
      <c r="E268" s="106"/>
      <c r="F268" s="106"/>
      <c r="G268" s="106"/>
      <c r="H268" s="106"/>
      <c r="I268" s="106"/>
      <c r="J268" s="106"/>
      <c r="K268" s="106"/>
      <c r="L268" s="106"/>
      <c r="M268" s="106"/>
      <c r="N268" s="106"/>
      <c r="O268" s="78"/>
      <c r="Q268" s="78"/>
      <c r="R268" s="78"/>
      <c r="S268" s="78"/>
      <c r="T268" s="78"/>
      <c r="U268" s="78"/>
      <c r="V268" s="78"/>
      <c r="W268" s="78"/>
      <c r="X268" s="78"/>
      <c r="Y268" s="78"/>
      <c r="Z268" s="78"/>
      <c r="AA268" s="78"/>
      <c r="AB268" s="78"/>
      <c r="AC268" s="78"/>
      <c r="AD268" s="78"/>
      <c r="AE268" s="78"/>
      <c r="AF268" s="78"/>
      <c r="AG268" s="78"/>
      <c r="AH268" s="78"/>
      <c r="AI268" s="78"/>
      <c r="AJ268" s="78"/>
      <c r="AK268" s="78"/>
      <c r="AL268" s="78"/>
      <c r="AM268" s="78"/>
      <c r="AN268" s="78"/>
    </row>
    <row r="269" spans="1:40" hidden="1" x14ac:dyDescent="0.35">
      <c r="A269" s="106"/>
      <c r="B269" s="106"/>
      <c r="C269" s="106"/>
      <c r="D269" s="106"/>
      <c r="E269" s="106"/>
      <c r="F269" s="106"/>
      <c r="G269" s="106"/>
      <c r="H269" s="106"/>
      <c r="I269" s="106"/>
      <c r="J269" s="106"/>
      <c r="K269" s="106"/>
      <c r="L269" s="106"/>
      <c r="M269" s="106"/>
      <c r="N269" s="106"/>
      <c r="O269" s="78"/>
      <c r="Q269" s="78"/>
      <c r="R269" s="78"/>
      <c r="S269" s="78"/>
      <c r="T269" s="78"/>
      <c r="U269" s="78"/>
      <c r="V269" s="78"/>
      <c r="W269" s="78"/>
      <c r="X269" s="78"/>
      <c r="Y269" s="78"/>
      <c r="Z269" s="78"/>
      <c r="AA269" s="78"/>
      <c r="AB269" s="78"/>
      <c r="AC269" s="78"/>
      <c r="AD269" s="78"/>
      <c r="AE269" s="78"/>
      <c r="AF269" s="78"/>
      <c r="AG269" s="78"/>
      <c r="AH269" s="78"/>
      <c r="AI269" s="78"/>
      <c r="AJ269" s="78"/>
      <c r="AK269" s="78"/>
      <c r="AL269" s="78"/>
      <c r="AM269" s="78"/>
      <c r="AN269" s="78"/>
    </row>
    <row r="270" spans="1:40" hidden="1" x14ac:dyDescent="0.35">
      <c r="A270" s="106"/>
      <c r="B270" s="106"/>
      <c r="C270" s="106"/>
      <c r="D270" s="106"/>
      <c r="E270" s="106"/>
      <c r="F270" s="106"/>
      <c r="G270" s="106"/>
      <c r="H270" s="106"/>
      <c r="I270" s="106"/>
      <c r="J270" s="106"/>
      <c r="K270" s="106"/>
      <c r="L270" s="106"/>
      <c r="M270" s="106"/>
      <c r="N270" s="106"/>
      <c r="O270" s="78"/>
      <c r="Q270" s="78"/>
      <c r="R270" s="78"/>
      <c r="S270" s="78"/>
      <c r="T270" s="78"/>
      <c r="U270" s="78"/>
      <c r="V270" s="78"/>
      <c r="W270" s="78"/>
      <c r="X270" s="78"/>
      <c r="Y270" s="78"/>
      <c r="Z270" s="78"/>
      <c r="AA270" s="78"/>
      <c r="AB270" s="78"/>
      <c r="AC270" s="78"/>
      <c r="AD270" s="78"/>
      <c r="AE270" s="78"/>
      <c r="AF270" s="78"/>
      <c r="AG270" s="78"/>
      <c r="AH270" s="78"/>
      <c r="AI270" s="78"/>
      <c r="AJ270" s="78"/>
      <c r="AK270" s="78"/>
      <c r="AL270" s="78"/>
      <c r="AM270" s="78"/>
      <c r="AN270" s="78"/>
    </row>
    <row r="271" spans="1:40" hidden="1" x14ac:dyDescent="0.35">
      <c r="A271" s="106"/>
      <c r="B271" s="106"/>
      <c r="C271" s="106"/>
      <c r="D271" s="106"/>
      <c r="E271" s="106"/>
      <c r="F271" s="106"/>
      <c r="G271" s="106"/>
      <c r="H271" s="106"/>
      <c r="I271" s="106"/>
      <c r="J271" s="106"/>
      <c r="K271" s="106"/>
      <c r="L271" s="106"/>
      <c r="M271" s="106"/>
      <c r="N271" s="106"/>
      <c r="O271" s="78"/>
      <c r="Q271" s="78"/>
      <c r="R271" s="78"/>
      <c r="S271" s="78"/>
      <c r="T271" s="78"/>
      <c r="U271" s="78"/>
      <c r="V271" s="78"/>
      <c r="W271" s="78"/>
      <c r="X271" s="78"/>
      <c r="Y271" s="78"/>
      <c r="Z271" s="78"/>
      <c r="AA271" s="78"/>
      <c r="AB271" s="78"/>
      <c r="AC271" s="78"/>
      <c r="AD271" s="78"/>
      <c r="AE271" s="78"/>
      <c r="AF271" s="78"/>
      <c r="AG271" s="78"/>
      <c r="AH271" s="78"/>
      <c r="AI271" s="78"/>
      <c r="AJ271" s="78"/>
      <c r="AK271" s="78"/>
      <c r="AL271" s="78"/>
      <c r="AM271" s="78"/>
      <c r="AN271" s="78"/>
    </row>
    <row r="272" spans="1:40" hidden="1" x14ac:dyDescent="0.35">
      <c r="A272" s="106"/>
      <c r="B272" s="106"/>
      <c r="C272" s="106"/>
      <c r="D272" s="106"/>
      <c r="E272" s="106"/>
      <c r="F272" s="106"/>
      <c r="G272" s="106"/>
      <c r="H272" s="106"/>
      <c r="I272" s="106"/>
      <c r="J272" s="106"/>
      <c r="K272" s="106"/>
      <c r="L272" s="106"/>
      <c r="M272" s="106"/>
      <c r="N272" s="106"/>
      <c r="O272" s="78"/>
      <c r="Q272" s="78"/>
      <c r="R272" s="78"/>
      <c r="S272" s="78"/>
      <c r="T272" s="78"/>
      <c r="U272" s="78"/>
      <c r="V272" s="78"/>
      <c r="W272" s="78"/>
      <c r="X272" s="78"/>
      <c r="Y272" s="78"/>
      <c r="Z272" s="78"/>
      <c r="AA272" s="78"/>
      <c r="AB272" s="78"/>
      <c r="AC272" s="78"/>
      <c r="AD272" s="78"/>
      <c r="AE272" s="78"/>
      <c r="AF272" s="78"/>
      <c r="AG272" s="78"/>
      <c r="AH272" s="78"/>
      <c r="AI272" s="78"/>
      <c r="AJ272" s="78"/>
      <c r="AK272" s="78"/>
      <c r="AL272" s="78"/>
      <c r="AM272" s="78"/>
      <c r="AN272" s="78"/>
    </row>
    <row r="273" spans="1:40" hidden="1" x14ac:dyDescent="0.35">
      <c r="A273" s="106"/>
      <c r="B273" s="106"/>
      <c r="C273" s="106"/>
      <c r="D273" s="106"/>
      <c r="E273" s="106"/>
      <c r="F273" s="106"/>
      <c r="G273" s="106"/>
      <c r="H273" s="106"/>
      <c r="I273" s="106"/>
      <c r="J273" s="106"/>
      <c r="K273" s="106"/>
      <c r="L273" s="106"/>
      <c r="M273" s="106"/>
      <c r="N273" s="106"/>
      <c r="O273" s="78"/>
      <c r="Q273" s="78"/>
      <c r="R273" s="78"/>
      <c r="S273" s="78"/>
      <c r="T273" s="78"/>
      <c r="U273" s="78"/>
      <c r="V273" s="78"/>
      <c r="W273" s="78"/>
      <c r="X273" s="78"/>
      <c r="Y273" s="78"/>
      <c r="Z273" s="78"/>
      <c r="AA273" s="78"/>
      <c r="AB273" s="78"/>
      <c r="AC273" s="78"/>
      <c r="AD273" s="78"/>
      <c r="AE273" s="78"/>
      <c r="AF273" s="78"/>
      <c r="AG273" s="78"/>
      <c r="AH273" s="78"/>
      <c r="AI273" s="78"/>
      <c r="AJ273" s="78"/>
      <c r="AK273" s="78"/>
      <c r="AL273" s="78"/>
      <c r="AM273" s="78"/>
      <c r="AN273" s="78"/>
    </row>
    <row r="274" spans="1:40" hidden="1" x14ac:dyDescent="0.35">
      <c r="A274" s="106"/>
      <c r="B274" s="106"/>
      <c r="C274" s="106"/>
      <c r="D274" s="106"/>
      <c r="E274" s="106"/>
      <c r="F274" s="106"/>
      <c r="G274" s="106"/>
      <c r="H274" s="106"/>
      <c r="I274" s="106"/>
      <c r="J274" s="106"/>
      <c r="K274" s="106"/>
      <c r="L274" s="106"/>
      <c r="M274" s="106"/>
      <c r="N274" s="106"/>
      <c r="O274" s="78"/>
      <c r="Q274" s="78"/>
      <c r="R274" s="78"/>
      <c r="S274" s="78"/>
      <c r="T274" s="78"/>
      <c r="U274" s="78"/>
      <c r="V274" s="78"/>
      <c r="W274" s="78"/>
      <c r="X274" s="78"/>
      <c r="Y274" s="78"/>
      <c r="Z274" s="78"/>
      <c r="AA274" s="78"/>
      <c r="AB274" s="78"/>
      <c r="AC274" s="78"/>
      <c r="AD274" s="78"/>
      <c r="AE274" s="78"/>
      <c r="AF274" s="78"/>
      <c r="AG274" s="78"/>
      <c r="AH274" s="78"/>
      <c r="AI274" s="78"/>
      <c r="AJ274" s="78"/>
      <c r="AK274" s="78"/>
      <c r="AL274" s="78"/>
      <c r="AM274" s="78"/>
      <c r="AN274" s="78"/>
    </row>
    <row r="275" spans="1:40" hidden="1" x14ac:dyDescent="0.35">
      <c r="A275" s="106"/>
      <c r="B275" s="106"/>
      <c r="C275" s="106"/>
      <c r="D275" s="106"/>
      <c r="E275" s="106"/>
      <c r="F275" s="106"/>
      <c r="G275" s="106"/>
      <c r="H275" s="106"/>
      <c r="I275" s="106"/>
      <c r="J275" s="106"/>
      <c r="K275" s="106"/>
      <c r="L275" s="106"/>
      <c r="M275" s="106"/>
      <c r="N275" s="106"/>
      <c r="O275" s="78"/>
      <c r="Q275" s="78"/>
      <c r="R275" s="78"/>
      <c r="S275" s="78"/>
      <c r="T275" s="78"/>
      <c r="U275" s="78"/>
      <c r="V275" s="78"/>
      <c r="W275" s="78"/>
      <c r="X275" s="78"/>
      <c r="Y275" s="78"/>
      <c r="Z275" s="78"/>
      <c r="AA275" s="78"/>
      <c r="AB275" s="78"/>
      <c r="AC275" s="78"/>
      <c r="AD275" s="78"/>
      <c r="AE275" s="78"/>
      <c r="AF275" s="78"/>
      <c r="AG275" s="78"/>
      <c r="AH275" s="78"/>
      <c r="AI275" s="78"/>
      <c r="AJ275" s="78"/>
      <c r="AK275" s="78"/>
      <c r="AL275" s="78"/>
      <c r="AM275" s="78"/>
      <c r="AN275" s="78"/>
    </row>
    <row r="276" spans="1:40" hidden="1" x14ac:dyDescent="0.35">
      <c r="A276" s="106"/>
      <c r="B276" s="106"/>
      <c r="C276" s="106"/>
      <c r="D276" s="106"/>
      <c r="E276" s="106"/>
      <c r="F276" s="106"/>
      <c r="G276" s="106"/>
      <c r="H276" s="106"/>
      <c r="I276" s="106"/>
      <c r="J276" s="106"/>
      <c r="K276" s="106"/>
      <c r="L276" s="106"/>
      <c r="M276" s="106"/>
      <c r="N276" s="106"/>
      <c r="O276" s="78"/>
      <c r="Q276" s="78"/>
      <c r="R276" s="78"/>
      <c r="S276" s="78"/>
      <c r="T276" s="78"/>
      <c r="U276" s="78"/>
      <c r="V276" s="78"/>
      <c r="W276" s="78"/>
      <c r="X276" s="78"/>
      <c r="Y276" s="78"/>
      <c r="Z276" s="78"/>
      <c r="AA276" s="78"/>
      <c r="AB276" s="78"/>
      <c r="AC276" s="78"/>
      <c r="AD276" s="78"/>
      <c r="AE276" s="78"/>
      <c r="AF276" s="78"/>
      <c r="AG276" s="78"/>
      <c r="AH276" s="78"/>
      <c r="AI276" s="78"/>
      <c r="AJ276" s="78"/>
      <c r="AK276" s="78"/>
      <c r="AL276" s="78"/>
      <c r="AM276" s="78"/>
      <c r="AN276" s="78"/>
    </row>
    <row r="277" spans="1:40" hidden="1" x14ac:dyDescent="0.35">
      <c r="A277" s="106"/>
      <c r="B277" s="106"/>
      <c r="C277" s="106"/>
      <c r="D277" s="106"/>
      <c r="E277" s="106"/>
      <c r="F277" s="106"/>
      <c r="G277" s="106"/>
      <c r="H277" s="106"/>
      <c r="I277" s="106"/>
      <c r="J277" s="106"/>
      <c r="K277" s="106"/>
      <c r="L277" s="106"/>
      <c r="M277" s="106"/>
      <c r="N277" s="106"/>
      <c r="O277" s="78"/>
      <c r="Q277" s="78"/>
      <c r="R277" s="78"/>
      <c r="S277" s="78"/>
      <c r="T277" s="78"/>
      <c r="U277" s="78"/>
      <c r="V277" s="78"/>
      <c r="W277" s="78"/>
      <c r="X277" s="78"/>
      <c r="Y277" s="78"/>
      <c r="Z277" s="78"/>
      <c r="AA277" s="78"/>
      <c r="AB277" s="78"/>
      <c r="AC277" s="78"/>
      <c r="AD277" s="78"/>
      <c r="AE277" s="78"/>
      <c r="AF277" s="78"/>
      <c r="AG277" s="78"/>
      <c r="AH277" s="78"/>
      <c r="AI277" s="78"/>
      <c r="AJ277" s="78"/>
      <c r="AK277" s="78"/>
      <c r="AL277" s="78"/>
      <c r="AM277" s="78"/>
      <c r="AN277" s="78"/>
    </row>
    <row r="278" spans="1:40" hidden="1" x14ac:dyDescent="0.35">
      <c r="A278" s="106"/>
      <c r="B278" s="106"/>
      <c r="C278" s="106"/>
      <c r="D278" s="106"/>
      <c r="E278" s="106"/>
      <c r="F278" s="106"/>
      <c r="G278" s="106"/>
      <c r="H278" s="106"/>
      <c r="I278" s="106"/>
      <c r="J278" s="106"/>
      <c r="K278" s="106"/>
      <c r="L278" s="106"/>
      <c r="M278" s="106"/>
      <c r="N278" s="106"/>
      <c r="O278" s="78"/>
      <c r="Q278" s="78"/>
      <c r="R278" s="78"/>
      <c r="S278" s="78"/>
      <c r="T278" s="78"/>
      <c r="U278" s="78"/>
      <c r="V278" s="78"/>
      <c r="W278" s="78"/>
      <c r="X278" s="78"/>
      <c r="Y278" s="78"/>
      <c r="Z278" s="78"/>
      <c r="AA278" s="78"/>
      <c r="AB278" s="78"/>
      <c r="AC278" s="78"/>
      <c r="AD278" s="78"/>
      <c r="AE278" s="78"/>
      <c r="AF278" s="78"/>
      <c r="AG278" s="78"/>
      <c r="AH278" s="78"/>
      <c r="AI278" s="78"/>
      <c r="AJ278" s="78"/>
      <c r="AK278" s="78"/>
      <c r="AL278" s="78"/>
      <c r="AM278" s="78"/>
      <c r="AN278" s="78"/>
    </row>
    <row r="279" spans="1:40" hidden="1" x14ac:dyDescent="0.35">
      <c r="A279" s="106"/>
      <c r="B279" s="106"/>
      <c r="C279" s="106"/>
      <c r="D279" s="106"/>
      <c r="E279" s="106"/>
      <c r="F279" s="106"/>
      <c r="G279" s="106"/>
      <c r="H279" s="106"/>
      <c r="I279" s="106"/>
      <c r="J279" s="106"/>
      <c r="K279" s="106"/>
      <c r="L279" s="106"/>
      <c r="M279" s="106"/>
      <c r="N279" s="106"/>
      <c r="O279" s="78"/>
      <c r="Q279" s="78"/>
      <c r="R279" s="78"/>
      <c r="S279" s="78"/>
      <c r="T279" s="78"/>
      <c r="U279" s="78"/>
      <c r="V279" s="78"/>
      <c r="W279" s="78"/>
      <c r="X279" s="78"/>
      <c r="Y279" s="78"/>
      <c r="Z279" s="78"/>
      <c r="AA279" s="78"/>
      <c r="AB279" s="78"/>
      <c r="AC279" s="78"/>
      <c r="AD279" s="78"/>
      <c r="AE279" s="78"/>
      <c r="AF279" s="78"/>
      <c r="AG279" s="78"/>
      <c r="AH279" s="78"/>
      <c r="AI279" s="78"/>
      <c r="AJ279" s="78"/>
      <c r="AK279" s="78"/>
      <c r="AL279" s="78"/>
      <c r="AM279" s="78"/>
      <c r="AN279" s="78"/>
    </row>
    <row r="280" spans="1:40" hidden="1" x14ac:dyDescent="0.35">
      <c r="A280" s="106"/>
      <c r="B280" s="106"/>
      <c r="C280" s="106"/>
      <c r="D280" s="106"/>
      <c r="E280" s="106"/>
      <c r="F280" s="106"/>
      <c r="G280" s="106"/>
      <c r="H280" s="106"/>
      <c r="I280" s="106"/>
      <c r="J280" s="106"/>
      <c r="K280" s="106"/>
      <c r="L280" s="106"/>
      <c r="M280" s="106"/>
      <c r="N280" s="106"/>
      <c r="O280" s="78"/>
      <c r="Q280" s="78"/>
      <c r="R280" s="78"/>
      <c r="S280" s="78"/>
      <c r="T280" s="78"/>
      <c r="U280" s="78"/>
      <c r="V280" s="78"/>
      <c r="W280" s="78"/>
      <c r="X280" s="78"/>
      <c r="Y280" s="78"/>
      <c r="Z280" s="78"/>
      <c r="AA280" s="78"/>
      <c r="AB280" s="78"/>
      <c r="AC280" s="78"/>
      <c r="AD280" s="78"/>
      <c r="AE280" s="78"/>
      <c r="AF280" s="78"/>
      <c r="AG280" s="78"/>
      <c r="AH280" s="78"/>
      <c r="AI280" s="78"/>
      <c r="AJ280" s="78"/>
      <c r="AK280" s="78"/>
      <c r="AL280" s="78"/>
      <c r="AM280" s="78"/>
      <c r="AN280" s="78"/>
    </row>
    <row r="281" spans="1:40" hidden="1" x14ac:dyDescent="0.35">
      <c r="A281" s="106"/>
      <c r="B281" s="106"/>
      <c r="C281" s="106"/>
      <c r="D281" s="106"/>
      <c r="E281" s="106"/>
      <c r="F281" s="106"/>
      <c r="G281" s="106"/>
      <c r="H281" s="106"/>
      <c r="I281" s="106"/>
      <c r="J281" s="106"/>
      <c r="K281" s="106"/>
      <c r="L281" s="106"/>
      <c r="M281" s="106"/>
      <c r="N281" s="106"/>
      <c r="O281" s="78"/>
      <c r="Q281" s="78"/>
      <c r="R281" s="78"/>
      <c r="S281" s="78"/>
      <c r="T281" s="78"/>
      <c r="U281" s="78"/>
      <c r="V281" s="78"/>
      <c r="W281" s="78"/>
      <c r="X281" s="78"/>
      <c r="Y281" s="78"/>
      <c r="Z281" s="78"/>
      <c r="AA281" s="78"/>
      <c r="AB281" s="78"/>
      <c r="AC281" s="78"/>
      <c r="AD281" s="78"/>
      <c r="AE281" s="78"/>
      <c r="AF281" s="78"/>
      <c r="AG281" s="78"/>
      <c r="AH281" s="78"/>
      <c r="AI281" s="78"/>
      <c r="AJ281" s="78"/>
      <c r="AK281" s="78"/>
      <c r="AL281" s="78"/>
      <c r="AM281" s="78"/>
      <c r="AN281" s="78"/>
    </row>
    <row r="282" spans="1:40" hidden="1" x14ac:dyDescent="0.35">
      <c r="A282" s="106"/>
      <c r="B282" s="106"/>
      <c r="C282" s="106"/>
      <c r="D282" s="106"/>
      <c r="E282" s="106"/>
      <c r="F282" s="106"/>
      <c r="G282" s="106"/>
      <c r="H282" s="106"/>
      <c r="I282" s="106"/>
      <c r="J282" s="106"/>
      <c r="K282" s="106"/>
      <c r="L282" s="106"/>
      <c r="M282" s="106"/>
      <c r="N282" s="106"/>
      <c r="O282" s="78"/>
      <c r="Q282" s="78"/>
      <c r="R282" s="78"/>
      <c r="S282" s="78"/>
      <c r="T282" s="78"/>
      <c r="U282" s="78"/>
      <c r="V282" s="78"/>
      <c r="W282" s="78"/>
      <c r="X282" s="78"/>
      <c r="Y282" s="78"/>
      <c r="Z282" s="78"/>
      <c r="AA282" s="78"/>
      <c r="AB282" s="78"/>
      <c r="AC282" s="78"/>
      <c r="AD282" s="78"/>
      <c r="AE282" s="78"/>
      <c r="AF282" s="78"/>
      <c r="AG282" s="78"/>
      <c r="AH282" s="78"/>
      <c r="AI282" s="78"/>
      <c r="AJ282" s="78"/>
      <c r="AK282" s="78"/>
      <c r="AL282" s="78"/>
      <c r="AM282" s="78"/>
      <c r="AN282" s="78"/>
    </row>
    <row r="283" spans="1:40" hidden="1" x14ac:dyDescent="0.35">
      <c r="A283" s="106"/>
      <c r="B283" s="106"/>
      <c r="C283" s="106"/>
      <c r="D283" s="106"/>
      <c r="E283" s="106"/>
      <c r="F283" s="106"/>
      <c r="G283" s="106"/>
      <c r="H283" s="106"/>
      <c r="I283" s="106"/>
      <c r="J283" s="106"/>
      <c r="K283" s="106"/>
      <c r="L283" s="106"/>
      <c r="M283" s="106"/>
      <c r="N283" s="106"/>
      <c r="O283" s="78"/>
      <c r="Q283" s="78"/>
      <c r="R283" s="78"/>
      <c r="S283" s="78"/>
      <c r="T283" s="78"/>
      <c r="U283" s="78"/>
      <c r="V283" s="78"/>
      <c r="W283" s="78"/>
      <c r="X283" s="78"/>
      <c r="Y283" s="78"/>
      <c r="Z283" s="78"/>
      <c r="AA283" s="78"/>
      <c r="AB283" s="78"/>
      <c r="AC283" s="78"/>
      <c r="AD283" s="78"/>
      <c r="AE283" s="78"/>
      <c r="AF283" s="78"/>
      <c r="AG283" s="78"/>
      <c r="AH283" s="78"/>
      <c r="AI283" s="78"/>
      <c r="AJ283" s="78"/>
      <c r="AK283" s="78"/>
      <c r="AL283" s="78"/>
      <c r="AM283" s="78"/>
      <c r="AN283" s="78"/>
    </row>
    <row r="284" spans="1:40" hidden="1" x14ac:dyDescent="0.35">
      <c r="A284" s="106"/>
      <c r="B284" s="106"/>
      <c r="C284" s="106"/>
      <c r="D284" s="106"/>
      <c r="E284" s="106"/>
      <c r="F284" s="106"/>
      <c r="G284" s="106"/>
      <c r="H284" s="106"/>
      <c r="I284" s="106"/>
      <c r="J284" s="106"/>
      <c r="K284" s="106"/>
      <c r="L284" s="106"/>
      <c r="M284" s="106"/>
      <c r="N284" s="106"/>
      <c r="O284" s="78"/>
      <c r="Q284" s="78"/>
      <c r="R284" s="78"/>
      <c r="S284" s="78"/>
      <c r="T284" s="78"/>
      <c r="U284" s="78"/>
      <c r="V284" s="78"/>
      <c r="W284" s="78"/>
      <c r="X284" s="78"/>
      <c r="Y284" s="78"/>
      <c r="Z284" s="78"/>
      <c r="AA284" s="78"/>
      <c r="AB284" s="78"/>
      <c r="AC284" s="78"/>
      <c r="AD284" s="78"/>
      <c r="AE284" s="78"/>
      <c r="AF284" s="78"/>
      <c r="AG284" s="78"/>
      <c r="AH284" s="78"/>
      <c r="AI284" s="78"/>
      <c r="AJ284" s="78"/>
      <c r="AK284" s="78"/>
      <c r="AL284" s="78"/>
      <c r="AM284" s="78"/>
      <c r="AN284" s="78"/>
    </row>
    <row r="285" spans="1:40" hidden="1" x14ac:dyDescent="0.35">
      <c r="A285" s="106"/>
      <c r="B285" s="106"/>
      <c r="C285" s="106"/>
      <c r="D285" s="106"/>
      <c r="E285" s="106"/>
      <c r="F285" s="106"/>
      <c r="G285" s="106"/>
      <c r="H285" s="106"/>
      <c r="I285" s="106"/>
      <c r="J285" s="106"/>
      <c r="K285" s="106"/>
      <c r="L285" s="106"/>
      <c r="M285" s="106"/>
      <c r="N285" s="106"/>
      <c r="O285" s="78"/>
      <c r="Q285" s="78"/>
      <c r="R285" s="78"/>
      <c r="S285" s="78"/>
      <c r="T285" s="78"/>
      <c r="U285" s="78"/>
      <c r="V285" s="78"/>
      <c r="W285" s="78"/>
      <c r="X285" s="78"/>
      <c r="Y285" s="78"/>
      <c r="Z285" s="78"/>
      <c r="AA285" s="78"/>
      <c r="AB285" s="78"/>
      <c r="AC285" s="78"/>
      <c r="AD285" s="78"/>
      <c r="AE285" s="78"/>
      <c r="AF285" s="78"/>
      <c r="AG285" s="78"/>
      <c r="AH285" s="78"/>
      <c r="AI285" s="78"/>
      <c r="AJ285" s="78"/>
      <c r="AK285" s="78"/>
      <c r="AL285" s="78"/>
      <c r="AM285" s="78"/>
      <c r="AN285" s="78"/>
    </row>
    <row r="286" spans="1:40" hidden="1" x14ac:dyDescent="0.35">
      <c r="A286" s="106"/>
      <c r="B286" s="106"/>
      <c r="C286" s="106"/>
      <c r="D286" s="106"/>
      <c r="E286" s="106"/>
      <c r="F286" s="106"/>
      <c r="G286" s="106"/>
      <c r="H286" s="106"/>
      <c r="I286" s="106"/>
      <c r="J286" s="106"/>
      <c r="K286" s="106"/>
      <c r="L286" s="106"/>
      <c r="M286" s="106"/>
      <c r="N286" s="106"/>
      <c r="O286" s="78"/>
      <c r="Q286" s="78"/>
      <c r="R286" s="78"/>
      <c r="S286" s="78"/>
      <c r="T286" s="78"/>
      <c r="U286" s="78"/>
      <c r="V286" s="78"/>
      <c r="W286" s="78"/>
      <c r="X286" s="78"/>
      <c r="Y286" s="78"/>
      <c r="Z286" s="78"/>
      <c r="AA286" s="78"/>
      <c r="AB286" s="78"/>
      <c r="AC286" s="78"/>
      <c r="AD286" s="78"/>
      <c r="AE286" s="78"/>
      <c r="AF286" s="78"/>
      <c r="AG286" s="78"/>
      <c r="AH286" s="78"/>
      <c r="AI286" s="78"/>
      <c r="AJ286" s="78"/>
      <c r="AK286" s="78"/>
      <c r="AL286" s="78"/>
      <c r="AM286" s="78"/>
      <c r="AN286" s="78"/>
    </row>
    <row r="287" spans="1:40" hidden="1" x14ac:dyDescent="0.35">
      <c r="A287" s="106"/>
      <c r="B287" s="106"/>
      <c r="C287" s="106"/>
      <c r="D287" s="106"/>
      <c r="E287" s="106"/>
      <c r="F287" s="106"/>
      <c r="G287" s="106"/>
      <c r="H287" s="106"/>
      <c r="I287" s="106"/>
      <c r="J287" s="106"/>
      <c r="K287" s="106"/>
      <c r="L287" s="106"/>
      <c r="M287" s="106"/>
      <c r="N287" s="106"/>
      <c r="O287" s="78"/>
      <c r="Q287" s="78"/>
      <c r="R287" s="78"/>
      <c r="S287" s="78"/>
      <c r="T287" s="78"/>
      <c r="U287" s="78"/>
      <c r="V287" s="78"/>
      <c r="W287" s="78"/>
      <c r="X287" s="78"/>
      <c r="Y287" s="78"/>
      <c r="Z287" s="78"/>
      <c r="AA287" s="78"/>
      <c r="AB287" s="78"/>
      <c r="AC287" s="78"/>
      <c r="AD287" s="78"/>
      <c r="AE287" s="78"/>
      <c r="AF287" s="78"/>
      <c r="AG287" s="78"/>
      <c r="AH287" s="78"/>
      <c r="AI287" s="78"/>
      <c r="AJ287" s="78"/>
      <c r="AK287" s="78"/>
      <c r="AL287" s="78"/>
      <c r="AM287" s="78"/>
      <c r="AN287" s="78"/>
    </row>
    <row r="288" spans="1:40" hidden="1" x14ac:dyDescent="0.35">
      <c r="A288" s="106"/>
      <c r="B288" s="106"/>
      <c r="C288" s="106"/>
      <c r="D288" s="106"/>
      <c r="E288" s="106"/>
      <c r="F288" s="106"/>
      <c r="G288" s="106"/>
      <c r="H288" s="106"/>
      <c r="I288" s="106"/>
      <c r="J288" s="106"/>
      <c r="K288" s="106"/>
      <c r="L288" s="106"/>
      <c r="M288" s="106"/>
      <c r="N288" s="106"/>
      <c r="O288" s="78"/>
      <c r="Q288" s="78"/>
      <c r="R288" s="78"/>
      <c r="S288" s="78"/>
      <c r="T288" s="78"/>
      <c r="U288" s="78"/>
      <c r="V288" s="78"/>
      <c r="W288" s="78"/>
      <c r="X288" s="78"/>
      <c r="Y288" s="78"/>
      <c r="Z288" s="78"/>
      <c r="AA288" s="78"/>
      <c r="AB288" s="78"/>
      <c r="AC288" s="78"/>
      <c r="AD288" s="78"/>
      <c r="AE288" s="78"/>
      <c r="AF288" s="78"/>
      <c r="AG288" s="78"/>
      <c r="AH288" s="78"/>
      <c r="AI288" s="78"/>
      <c r="AJ288" s="78"/>
      <c r="AK288" s="78"/>
      <c r="AL288" s="78"/>
      <c r="AM288" s="78"/>
      <c r="AN288" s="78"/>
    </row>
    <row r="289" spans="1:40" hidden="1" x14ac:dyDescent="0.35">
      <c r="A289" s="106"/>
      <c r="B289" s="106"/>
      <c r="C289" s="106"/>
      <c r="D289" s="106"/>
      <c r="E289" s="106"/>
      <c r="F289" s="106"/>
      <c r="G289" s="106"/>
      <c r="H289" s="106"/>
      <c r="I289" s="106"/>
      <c r="J289" s="106"/>
      <c r="K289" s="106"/>
      <c r="L289" s="106"/>
      <c r="M289" s="106"/>
      <c r="N289" s="106"/>
      <c r="O289" s="78"/>
      <c r="Q289" s="78"/>
      <c r="R289" s="78"/>
      <c r="S289" s="78"/>
      <c r="T289" s="78"/>
      <c r="U289" s="78"/>
      <c r="V289" s="78"/>
      <c r="W289" s="78"/>
      <c r="X289" s="78"/>
      <c r="Y289" s="78"/>
      <c r="Z289" s="78"/>
      <c r="AA289" s="78"/>
      <c r="AB289" s="78"/>
      <c r="AC289" s="78"/>
      <c r="AD289" s="78"/>
      <c r="AE289" s="78"/>
      <c r="AF289" s="78"/>
      <c r="AG289" s="78"/>
      <c r="AH289" s="78"/>
      <c r="AI289" s="78"/>
      <c r="AJ289" s="78"/>
      <c r="AK289" s="78"/>
      <c r="AL289" s="78"/>
      <c r="AM289" s="78"/>
      <c r="AN289" s="78"/>
    </row>
    <row r="290" spans="1:40" hidden="1" x14ac:dyDescent="0.35">
      <c r="A290" s="106"/>
      <c r="B290" s="106"/>
      <c r="C290" s="106"/>
      <c r="D290" s="106"/>
      <c r="E290" s="106"/>
      <c r="F290" s="106"/>
      <c r="G290" s="106"/>
      <c r="H290" s="106"/>
      <c r="I290" s="106"/>
      <c r="J290" s="106"/>
      <c r="K290" s="106"/>
      <c r="L290" s="106"/>
      <c r="M290" s="106"/>
      <c r="N290" s="106"/>
      <c r="O290" s="78"/>
      <c r="Q290" s="78"/>
      <c r="R290" s="78"/>
      <c r="S290" s="78"/>
      <c r="T290" s="78"/>
      <c r="U290" s="78"/>
      <c r="V290" s="78"/>
      <c r="W290" s="78"/>
      <c r="X290" s="78"/>
      <c r="Y290" s="78"/>
      <c r="Z290" s="78"/>
      <c r="AA290" s="78"/>
      <c r="AB290" s="78"/>
      <c r="AC290" s="78"/>
      <c r="AD290" s="78"/>
      <c r="AE290" s="78"/>
      <c r="AF290" s="78"/>
      <c r="AG290" s="78"/>
      <c r="AH290" s="78"/>
      <c r="AI290" s="78"/>
      <c r="AJ290" s="78"/>
      <c r="AK290" s="78"/>
      <c r="AL290" s="78"/>
      <c r="AM290" s="78"/>
      <c r="AN290" s="78"/>
    </row>
    <row r="291" spans="1:40" hidden="1" x14ac:dyDescent="0.35">
      <c r="A291" s="106"/>
      <c r="B291" s="106"/>
      <c r="C291" s="106"/>
      <c r="D291" s="106"/>
      <c r="E291" s="106"/>
      <c r="F291" s="106"/>
      <c r="G291" s="106"/>
      <c r="H291" s="106"/>
      <c r="I291" s="106"/>
      <c r="J291" s="106"/>
      <c r="K291" s="106"/>
      <c r="L291" s="106"/>
      <c r="M291" s="106"/>
      <c r="N291" s="106"/>
      <c r="O291" s="78"/>
      <c r="Q291" s="78"/>
      <c r="R291" s="78"/>
      <c r="S291" s="78"/>
      <c r="T291" s="78"/>
      <c r="U291" s="78"/>
      <c r="V291" s="78"/>
      <c r="W291" s="78"/>
      <c r="X291" s="78"/>
      <c r="Y291" s="78"/>
      <c r="Z291" s="78"/>
      <c r="AA291" s="78"/>
      <c r="AB291" s="78"/>
      <c r="AC291" s="78"/>
      <c r="AD291" s="78"/>
      <c r="AE291" s="78"/>
      <c r="AF291" s="78"/>
      <c r="AG291" s="78"/>
      <c r="AH291" s="78"/>
      <c r="AI291" s="78"/>
      <c r="AJ291" s="78"/>
      <c r="AK291" s="78"/>
      <c r="AL291" s="78"/>
      <c r="AM291" s="78"/>
      <c r="AN291" s="78"/>
    </row>
    <row r="292" spans="1:40" hidden="1" x14ac:dyDescent="0.35">
      <c r="A292" s="106"/>
      <c r="B292" s="106"/>
      <c r="C292" s="106"/>
      <c r="D292" s="106"/>
      <c r="E292" s="106"/>
      <c r="F292" s="106"/>
      <c r="G292" s="106"/>
      <c r="H292" s="106"/>
      <c r="I292" s="106"/>
      <c r="J292" s="106"/>
      <c r="K292" s="106"/>
      <c r="L292" s="106"/>
      <c r="M292" s="106"/>
      <c r="N292" s="106"/>
      <c r="O292" s="78"/>
      <c r="Q292" s="78"/>
      <c r="R292" s="78"/>
      <c r="S292" s="78"/>
      <c r="T292" s="78"/>
      <c r="U292" s="78"/>
      <c r="V292" s="78"/>
      <c r="W292" s="78"/>
      <c r="X292" s="78"/>
      <c r="Y292" s="78"/>
      <c r="Z292" s="78"/>
      <c r="AA292" s="78"/>
      <c r="AB292" s="78"/>
      <c r="AC292" s="78"/>
      <c r="AD292" s="78"/>
      <c r="AE292" s="78"/>
      <c r="AF292" s="78"/>
      <c r="AG292" s="78"/>
      <c r="AH292" s="78"/>
      <c r="AI292" s="78"/>
      <c r="AJ292" s="78"/>
      <c r="AK292" s="78"/>
      <c r="AL292" s="78"/>
      <c r="AM292" s="78"/>
      <c r="AN292" s="78"/>
    </row>
    <row r="293" spans="1:40" hidden="1" x14ac:dyDescent="0.35">
      <c r="A293" s="106"/>
      <c r="B293" s="106"/>
      <c r="C293" s="106"/>
      <c r="D293" s="106"/>
      <c r="E293" s="106"/>
      <c r="F293" s="106"/>
      <c r="G293" s="106"/>
      <c r="H293" s="106"/>
      <c r="I293" s="106"/>
      <c r="J293" s="106"/>
      <c r="K293" s="106"/>
      <c r="L293" s="106"/>
      <c r="M293" s="106"/>
      <c r="N293" s="106"/>
      <c r="O293" s="78"/>
      <c r="Q293" s="78"/>
      <c r="R293" s="78"/>
      <c r="S293" s="78"/>
      <c r="T293" s="78"/>
      <c r="U293" s="78"/>
      <c r="V293" s="78"/>
      <c r="W293" s="78"/>
      <c r="X293" s="78"/>
      <c r="Y293" s="78"/>
      <c r="Z293" s="78"/>
      <c r="AA293" s="78"/>
      <c r="AB293" s="78"/>
      <c r="AC293" s="78"/>
      <c r="AD293" s="78"/>
      <c r="AE293" s="78"/>
      <c r="AF293" s="78"/>
      <c r="AG293" s="78"/>
      <c r="AH293" s="78"/>
      <c r="AI293" s="78"/>
      <c r="AJ293" s="78"/>
      <c r="AK293" s="78"/>
      <c r="AL293" s="78"/>
      <c r="AM293" s="78"/>
      <c r="AN293" s="78"/>
    </row>
    <row r="294" spans="1:40" hidden="1" x14ac:dyDescent="0.35">
      <c r="A294" s="106"/>
      <c r="B294" s="106"/>
      <c r="C294" s="106"/>
      <c r="D294" s="106"/>
      <c r="E294" s="106"/>
      <c r="F294" s="106"/>
      <c r="G294" s="106"/>
      <c r="H294" s="106"/>
      <c r="I294" s="106"/>
      <c r="J294" s="106"/>
      <c r="K294" s="106"/>
      <c r="L294" s="106"/>
      <c r="M294" s="106"/>
      <c r="N294" s="106"/>
      <c r="O294" s="78"/>
      <c r="Q294" s="78"/>
      <c r="R294" s="78"/>
      <c r="S294" s="78"/>
      <c r="T294" s="78"/>
      <c r="U294" s="78"/>
      <c r="V294" s="78"/>
      <c r="W294" s="78"/>
      <c r="X294" s="78"/>
      <c r="Y294" s="78"/>
      <c r="Z294" s="78"/>
      <c r="AA294" s="78"/>
      <c r="AB294" s="78"/>
      <c r="AC294" s="78"/>
      <c r="AD294" s="78"/>
      <c r="AE294" s="78"/>
      <c r="AF294" s="78"/>
      <c r="AG294" s="78"/>
      <c r="AH294" s="78"/>
      <c r="AI294" s="78"/>
      <c r="AJ294" s="78"/>
      <c r="AK294" s="78"/>
      <c r="AL294" s="78"/>
      <c r="AM294" s="78"/>
      <c r="AN294" s="78"/>
    </row>
    <row r="295" spans="1:40" hidden="1" x14ac:dyDescent="0.35">
      <c r="A295" s="106"/>
      <c r="B295" s="106"/>
      <c r="C295" s="106"/>
      <c r="D295" s="106"/>
      <c r="E295" s="106"/>
      <c r="F295" s="106"/>
      <c r="G295" s="106"/>
      <c r="H295" s="106"/>
      <c r="I295" s="106"/>
      <c r="J295" s="106"/>
      <c r="K295" s="106"/>
      <c r="L295" s="106"/>
      <c r="M295" s="106"/>
      <c r="N295" s="106"/>
      <c r="O295" s="78"/>
      <c r="Q295" s="78"/>
      <c r="R295" s="78"/>
      <c r="S295" s="78"/>
      <c r="T295" s="78"/>
      <c r="U295" s="78"/>
      <c r="V295" s="78"/>
      <c r="W295" s="78"/>
      <c r="X295" s="78"/>
      <c r="Y295" s="78"/>
      <c r="Z295" s="78"/>
      <c r="AA295" s="78"/>
      <c r="AB295" s="78"/>
      <c r="AC295" s="78"/>
      <c r="AD295" s="78"/>
      <c r="AE295" s="78"/>
      <c r="AF295" s="78"/>
      <c r="AG295" s="78"/>
      <c r="AH295" s="78"/>
      <c r="AI295" s="78"/>
      <c r="AJ295" s="78"/>
      <c r="AK295" s="78"/>
      <c r="AL295" s="78"/>
      <c r="AM295" s="78"/>
      <c r="AN295" s="78"/>
    </row>
    <row r="296" spans="1:40" hidden="1" x14ac:dyDescent="0.35">
      <c r="A296" s="106"/>
      <c r="B296" s="106"/>
      <c r="C296" s="106"/>
      <c r="D296" s="106"/>
      <c r="E296" s="106"/>
      <c r="F296" s="106"/>
      <c r="G296" s="106"/>
      <c r="H296" s="106"/>
      <c r="I296" s="106"/>
      <c r="J296" s="106"/>
      <c r="K296" s="106"/>
      <c r="L296" s="106"/>
      <c r="M296" s="106"/>
      <c r="N296" s="106"/>
      <c r="O296" s="78"/>
      <c r="Q296" s="78"/>
      <c r="R296" s="78"/>
      <c r="S296" s="78"/>
      <c r="T296" s="78"/>
      <c r="U296" s="78"/>
      <c r="V296" s="78"/>
      <c r="W296" s="78"/>
      <c r="X296" s="78"/>
      <c r="Y296" s="78"/>
      <c r="Z296" s="78"/>
      <c r="AA296" s="78"/>
      <c r="AB296" s="78"/>
      <c r="AC296" s="78"/>
      <c r="AD296" s="78"/>
      <c r="AE296" s="78"/>
      <c r="AF296" s="78"/>
      <c r="AG296" s="78"/>
      <c r="AH296" s="78"/>
      <c r="AI296" s="78"/>
      <c r="AJ296" s="78"/>
      <c r="AK296" s="78"/>
      <c r="AL296" s="78"/>
      <c r="AM296" s="78"/>
      <c r="AN296" s="78"/>
    </row>
    <row r="297" spans="1:40" hidden="1" x14ac:dyDescent="0.35">
      <c r="A297" s="106"/>
      <c r="B297" s="106"/>
      <c r="C297" s="106"/>
      <c r="D297" s="106"/>
      <c r="E297" s="106"/>
      <c r="F297" s="106"/>
      <c r="G297" s="106"/>
      <c r="H297" s="106"/>
      <c r="I297" s="106"/>
      <c r="J297" s="106"/>
      <c r="K297" s="106"/>
      <c r="L297" s="106"/>
      <c r="M297" s="106"/>
      <c r="N297" s="106"/>
      <c r="O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row>
    <row r="298" spans="1:40" hidden="1" x14ac:dyDescent="0.35">
      <c r="A298" s="106"/>
      <c r="B298" s="106"/>
      <c r="C298" s="106"/>
      <c r="D298" s="106"/>
      <c r="E298" s="106"/>
      <c r="F298" s="106"/>
      <c r="G298" s="106"/>
      <c r="H298" s="106"/>
      <c r="I298" s="106"/>
      <c r="J298" s="106"/>
      <c r="K298" s="106"/>
      <c r="L298" s="106"/>
      <c r="M298" s="106"/>
      <c r="N298" s="106"/>
      <c r="O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row>
    <row r="299" spans="1:40" hidden="1" x14ac:dyDescent="0.35">
      <c r="A299" s="106"/>
      <c r="B299" s="106"/>
      <c r="C299" s="106"/>
      <c r="D299" s="106"/>
      <c r="E299" s="106"/>
      <c r="F299" s="106"/>
      <c r="G299" s="106"/>
      <c r="H299" s="106"/>
      <c r="I299" s="106"/>
      <c r="J299" s="106"/>
      <c r="K299" s="106"/>
      <c r="L299" s="106"/>
      <c r="M299" s="106"/>
      <c r="N299" s="106"/>
      <c r="O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row>
    <row r="300" spans="1:40" hidden="1" x14ac:dyDescent="0.35">
      <c r="A300" s="106"/>
      <c r="B300" s="106"/>
      <c r="C300" s="106"/>
      <c r="D300" s="106"/>
      <c r="E300" s="106"/>
      <c r="F300" s="106"/>
      <c r="G300" s="106"/>
      <c r="H300" s="106"/>
      <c r="I300" s="106"/>
      <c r="J300" s="106"/>
      <c r="K300" s="106"/>
      <c r="L300" s="106"/>
      <c r="M300" s="106"/>
      <c r="N300" s="106"/>
      <c r="O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row>
    <row r="301" spans="1:40" hidden="1" x14ac:dyDescent="0.35">
      <c r="A301" s="106"/>
      <c r="B301" s="106"/>
      <c r="C301" s="106"/>
      <c r="D301" s="106"/>
      <c r="E301" s="106"/>
      <c r="F301" s="106"/>
      <c r="G301" s="106"/>
      <c r="H301" s="106"/>
      <c r="I301" s="106"/>
      <c r="J301" s="106"/>
      <c r="K301" s="106"/>
      <c r="L301" s="106"/>
      <c r="M301" s="106"/>
      <c r="N301" s="106"/>
      <c r="O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row>
    <row r="302" spans="1:40" hidden="1" x14ac:dyDescent="0.35">
      <c r="A302" s="106"/>
      <c r="B302" s="106"/>
      <c r="C302" s="106"/>
      <c r="D302" s="106"/>
      <c r="E302" s="106"/>
      <c r="F302" s="106"/>
      <c r="G302" s="106"/>
      <c r="H302" s="106"/>
      <c r="I302" s="106"/>
      <c r="J302" s="106"/>
      <c r="K302" s="106"/>
      <c r="L302" s="106"/>
      <c r="M302" s="106"/>
      <c r="N302" s="106"/>
      <c r="O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row>
    <row r="303" spans="1:40" hidden="1" x14ac:dyDescent="0.35">
      <c r="A303" s="106"/>
      <c r="B303" s="106"/>
      <c r="C303" s="106"/>
      <c r="D303" s="106"/>
      <c r="E303" s="106"/>
      <c r="F303" s="106"/>
      <c r="G303" s="106"/>
      <c r="H303" s="106"/>
      <c r="I303" s="106"/>
      <c r="J303" s="106"/>
      <c r="K303" s="106"/>
      <c r="L303" s="106"/>
      <c r="M303" s="106"/>
      <c r="N303" s="106"/>
      <c r="O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row>
    <row r="304" spans="1:40" hidden="1" x14ac:dyDescent="0.35">
      <c r="A304" s="106"/>
      <c r="B304" s="106"/>
      <c r="C304" s="106"/>
      <c r="D304" s="106"/>
      <c r="E304" s="106"/>
      <c r="F304" s="106"/>
      <c r="G304" s="106"/>
      <c r="H304" s="106"/>
      <c r="I304" s="106"/>
      <c r="J304" s="106"/>
      <c r="K304" s="106"/>
      <c r="L304" s="106"/>
      <c r="M304" s="106"/>
      <c r="N304" s="106"/>
      <c r="O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row>
    <row r="305" spans="1:40" hidden="1" x14ac:dyDescent="0.35">
      <c r="A305" s="106"/>
      <c r="B305" s="106"/>
      <c r="C305" s="106"/>
      <c r="D305" s="106"/>
      <c r="E305" s="106"/>
      <c r="F305" s="106"/>
      <c r="G305" s="106"/>
      <c r="H305" s="106"/>
      <c r="I305" s="106"/>
      <c r="J305" s="106"/>
      <c r="K305" s="106"/>
      <c r="L305" s="106"/>
      <c r="M305" s="106"/>
      <c r="N305" s="106"/>
      <c r="O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row>
    <row r="306" spans="1:40" hidden="1" x14ac:dyDescent="0.35">
      <c r="A306" s="106"/>
      <c r="B306" s="106"/>
      <c r="C306" s="106"/>
      <c r="D306" s="106"/>
      <c r="E306" s="106"/>
      <c r="F306" s="106"/>
      <c r="G306" s="106"/>
      <c r="H306" s="106"/>
      <c r="I306" s="106"/>
      <c r="J306" s="106"/>
      <c r="K306" s="106"/>
      <c r="L306" s="106"/>
      <c r="M306" s="106"/>
      <c r="N306" s="106"/>
      <c r="O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row>
    <row r="307" spans="1:40" hidden="1" x14ac:dyDescent="0.35">
      <c r="A307" s="106"/>
      <c r="B307" s="106"/>
      <c r="C307" s="106"/>
      <c r="D307" s="106"/>
      <c r="E307" s="106"/>
      <c r="F307" s="106"/>
      <c r="G307" s="106"/>
      <c r="H307" s="106"/>
      <c r="I307" s="106"/>
      <c r="J307" s="106"/>
      <c r="K307" s="106"/>
      <c r="L307" s="106"/>
      <c r="M307" s="106"/>
      <c r="N307" s="106"/>
      <c r="O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row>
    <row r="308" spans="1:40" hidden="1" x14ac:dyDescent="0.35">
      <c r="A308" s="106"/>
      <c r="B308" s="106"/>
      <c r="C308" s="106"/>
      <c r="D308" s="106"/>
      <c r="E308" s="106"/>
      <c r="F308" s="106"/>
      <c r="G308" s="106"/>
      <c r="H308" s="106"/>
      <c r="I308" s="106"/>
      <c r="J308" s="106"/>
      <c r="K308" s="106"/>
      <c r="L308" s="106"/>
      <c r="M308" s="106"/>
      <c r="N308" s="106"/>
      <c r="O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row>
    <row r="309" spans="1:40" hidden="1" x14ac:dyDescent="0.35">
      <c r="A309" s="106"/>
      <c r="B309" s="106"/>
      <c r="C309" s="106"/>
      <c r="D309" s="106"/>
      <c r="E309" s="106"/>
      <c r="F309" s="106"/>
      <c r="G309" s="106"/>
      <c r="H309" s="106"/>
      <c r="I309" s="106"/>
      <c r="J309" s="106"/>
      <c r="K309" s="106"/>
      <c r="L309" s="106"/>
      <c r="M309" s="106"/>
      <c r="N309" s="106"/>
      <c r="O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row>
    <row r="310" spans="1:40" hidden="1" x14ac:dyDescent="0.35">
      <c r="A310" s="106"/>
      <c r="B310" s="106"/>
      <c r="C310" s="106"/>
      <c r="D310" s="106"/>
      <c r="E310" s="106"/>
      <c r="F310" s="106"/>
      <c r="G310" s="106"/>
      <c r="H310" s="106"/>
      <c r="I310" s="106"/>
      <c r="J310" s="106"/>
      <c r="K310" s="106"/>
      <c r="L310" s="106"/>
      <c r="M310" s="106"/>
      <c r="N310" s="106"/>
      <c r="O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row>
    <row r="311" spans="1:40" hidden="1" x14ac:dyDescent="0.35">
      <c r="A311" s="106"/>
      <c r="B311" s="106"/>
      <c r="C311" s="106"/>
      <c r="D311" s="106"/>
      <c r="E311" s="106"/>
      <c r="F311" s="106"/>
      <c r="G311" s="106"/>
      <c r="H311" s="106"/>
      <c r="I311" s="106"/>
      <c r="J311" s="106"/>
      <c r="K311" s="106"/>
      <c r="L311" s="106"/>
      <c r="M311" s="106"/>
      <c r="N311" s="106"/>
      <c r="O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row>
    <row r="312" spans="1:40" hidden="1" x14ac:dyDescent="0.35">
      <c r="A312" s="106"/>
      <c r="B312" s="106"/>
      <c r="C312" s="106"/>
      <c r="D312" s="106"/>
      <c r="E312" s="106"/>
      <c r="F312" s="106"/>
      <c r="G312" s="106"/>
      <c r="H312" s="106"/>
      <c r="I312" s="106"/>
      <c r="J312" s="106"/>
      <c r="K312" s="106"/>
      <c r="L312" s="106"/>
      <c r="M312" s="106"/>
      <c r="N312" s="106"/>
      <c r="O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row>
    <row r="313" spans="1:40" hidden="1" x14ac:dyDescent="0.35">
      <c r="A313" s="106"/>
      <c r="B313" s="106"/>
      <c r="C313" s="106"/>
      <c r="D313" s="106"/>
      <c r="E313" s="106"/>
      <c r="F313" s="106"/>
      <c r="G313" s="106"/>
      <c r="H313" s="106"/>
      <c r="I313" s="106"/>
      <c r="J313" s="106"/>
      <c r="K313" s="106"/>
      <c r="L313" s="106"/>
      <c r="M313" s="106"/>
      <c r="N313" s="106"/>
      <c r="O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row>
    <row r="314" spans="1:40" hidden="1" x14ac:dyDescent="0.35">
      <c r="A314" s="106"/>
      <c r="B314" s="106"/>
      <c r="C314" s="106"/>
      <c r="D314" s="106"/>
      <c r="E314" s="106"/>
      <c r="F314" s="106"/>
      <c r="G314" s="106"/>
      <c r="H314" s="106"/>
      <c r="I314" s="106"/>
      <c r="J314" s="106"/>
      <c r="K314" s="106"/>
      <c r="L314" s="106"/>
      <c r="M314" s="106"/>
      <c r="N314" s="106"/>
      <c r="O314" s="78"/>
      <c r="Q314" s="78"/>
      <c r="R314" s="78"/>
      <c r="S314" s="78"/>
      <c r="T314" s="78"/>
      <c r="U314" s="78"/>
      <c r="V314" s="78"/>
      <c r="W314" s="78"/>
      <c r="X314" s="78"/>
      <c r="Y314" s="78"/>
      <c r="Z314" s="78"/>
      <c r="AA314" s="78"/>
      <c r="AB314" s="78"/>
      <c r="AC314" s="78"/>
      <c r="AD314" s="78"/>
      <c r="AE314" s="78"/>
      <c r="AF314" s="78"/>
      <c r="AG314" s="78"/>
      <c r="AH314" s="78"/>
      <c r="AI314" s="78"/>
      <c r="AJ314" s="78"/>
      <c r="AK314" s="78"/>
      <c r="AL314" s="78"/>
      <c r="AM314" s="78"/>
      <c r="AN314" s="78"/>
    </row>
    <row r="315" spans="1:40" hidden="1" x14ac:dyDescent="0.35">
      <c r="A315" s="106"/>
      <c r="B315" s="106"/>
      <c r="C315" s="106"/>
      <c r="D315" s="106"/>
      <c r="E315" s="106"/>
      <c r="F315" s="106"/>
      <c r="G315" s="106"/>
      <c r="H315" s="106"/>
      <c r="I315" s="106"/>
      <c r="J315" s="106"/>
      <c r="K315" s="106"/>
      <c r="L315" s="106"/>
      <c r="M315" s="106"/>
      <c r="N315" s="106"/>
      <c r="O315" s="78"/>
      <c r="Q315" s="78"/>
      <c r="R315" s="78"/>
      <c r="S315" s="78"/>
      <c r="T315" s="78"/>
      <c r="U315" s="78"/>
      <c r="V315" s="78"/>
      <c r="W315" s="78"/>
      <c r="X315" s="78"/>
      <c r="Y315" s="78"/>
      <c r="Z315" s="78"/>
      <c r="AA315" s="78"/>
      <c r="AB315" s="78"/>
      <c r="AC315" s="78"/>
      <c r="AD315" s="78"/>
      <c r="AE315" s="78"/>
      <c r="AF315" s="78"/>
      <c r="AG315" s="78"/>
      <c r="AH315" s="78"/>
      <c r="AI315" s="78"/>
      <c r="AJ315" s="78"/>
      <c r="AK315" s="78"/>
      <c r="AL315" s="78"/>
      <c r="AM315" s="78"/>
      <c r="AN315" s="78"/>
    </row>
    <row r="316" spans="1:40" hidden="1" x14ac:dyDescent="0.35">
      <c r="A316" s="106"/>
      <c r="B316" s="106"/>
      <c r="C316" s="106"/>
      <c r="D316" s="106"/>
      <c r="E316" s="106"/>
      <c r="F316" s="106"/>
      <c r="G316" s="106"/>
      <c r="H316" s="106"/>
      <c r="I316" s="106"/>
      <c r="J316" s="106"/>
      <c r="K316" s="106"/>
      <c r="L316" s="106"/>
      <c r="M316" s="106"/>
      <c r="N316" s="106"/>
      <c r="O316" s="78"/>
      <c r="Q316" s="78"/>
      <c r="R316" s="78"/>
      <c r="S316" s="78"/>
      <c r="T316" s="78"/>
      <c r="U316" s="78"/>
      <c r="V316" s="78"/>
      <c r="W316" s="78"/>
      <c r="X316" s="78"/>
      <c r="Y316" s="78"/>
      <c r="Z316" s="78"/>
      <c r="AA316" s="78"/>
      <c r="AB316" s="78"/>
      <c r="AC316" s="78"/>
      <c r="AD316" s="78"/>
      <c r="AE316" s="78"/>
      <c r="AF316" s="78"/>
      <c r="AG316" s="78"/>
      <c r="AH316" s="78"/>
      <c r="AI316" s="78"/>
      <c r="AJ316" s="78"/>
      <c r="AK316" s="78"/>
      <c r="AL316" s="78"/>
      <c r="AM316" s="78"/>
      <c r="AN316" s="78"/>
    </row>
    <row r="317" spans="1:40" hidden="1" x14ac:dyDescent="0.35">
      <c r="A317" s="106"/>
      <c r="B317" s="106"/>
      <c r="C317" s="106"/>
      <c r="D317" s="106"/>
      <c r="E317" s="106"/>
      <c r="F317" s="106"/>
      <c r="G317" s="106"/>
      <c r="H317" s="106"/>
      <c r="I317" s="106"/>
      <c r="J317" s="106"/>
      <c r="K317" s="106"/>
      <c r="L317" s="106"/>
      <c r="M317" s="106"/>
      <c r="N317" s="106"/>
      <c r="O317" s="78"/>
      <c r="Q317" s="78"/>
      <c r="R317" s="78"/>
      <c r="S317" s="78"/>
      <c r="T317" s="78"/>
      <c r="U317" s="78"/>
      <c r="V317" s="78"/>
      <c r="W317" s="78"/>
      <c r="X317" s="78"/>
      <c r="Y317" s="78"/>
      <c r="Z317" s="78"/>
      <c r="AA317" s="78"/>
      <c r="AB317" s="78"/>
      <c r="AC317" s="78"/>
      <c r="AD317" s="78"/>
      <c r="AE317" s="78"/>
      <c r="AF317" s="78"/>
      <c r="AG317" s="78"/>
      <c r="AH317" s="78"/>
      <c r="AI317" s="78"/>
      <c r="AJ317" s="78"/>
      <c r="AK317" s="78"/>
      <c r="AL317" s="78"/>
      <c r="AM317" s="78"/>
      <c r="AN317" s="78"/>
    </row>
    <row r="318" spans="1:40" hidden="1" x14ac:dyDescent="0.35">
      <c r="A318" s="106"/>
      <c r="B318" s="106"/>
      <c r="C318" s="106"/>
      <c r="D318" s="106"/>
      <c r="E318" s="106"/>
      <c r="F318" s="106"/>
      <c r="G318" s="106"/>
      <c r="H318" s="106"/>
      <c r="I318" s="106"/>
      <c r="J318" s="106"/>
      <c r="K318" s="106"/>
      <c r="L318" s="106"/>
      <c r="M318" s="106"/>
      <c r="N318" s="106"/>
      <c r="O318" s="78"/>
      <c r="Q318" s="78"/>
      <c r="R318" s="78"/>
      <c r="S318" s="78"/>
      <c r="T318" s="78"/>
      <c r="U318" s="78"/>
      <c r="V318" s="78"/>
      <c r="W318" s="78"/>
      <c r="X318" s="78"/>
      <c r="Y318" s="78"/>
      <c r="Z318" s="78"/>
      <c r="AA318" s="78"/>
      <c r="AB318" s="78"/>
      <c r="AC318" s="78"/>
      <c r="AD318" s="78"/>
      <c r="AE318" s="78"/>
      <c r="AF318" s="78"/>
      <c r="AG318" s="78"/>
      <c r="AH318" s="78"/>
      <c r="AI318" s="78"/>
      <c r="AJ318" s="78"/>
      <c r="AK318" s="78"/>
      <c r="AL318" s="78"/>
      <c r="AM318" s="78"/>
      <c r="AN318" s="78"/>
    </row>
    <row r="319" spans="1:40" hidden="1" x14ac:dyDescent="0.35">
      <c r="A319" s="106"/>
      <c r="B319" s="106"/>
      <c r="C319" s="106"/>
      <c r="D319" s="106"/>
      <c r="E319" s="106"/>
      <c r="F319" s="106"/>
      <c r="G319" s="106"/>
      <c r="H319" s="106"/>
      <c r="I319" s="106"/>
      <c r="J319" s="106"/>
      <c r="K319" s="106"/>
      <c r="L319" s="106"/>
      <c r="M319" s="106"/>
      <c r="N319" s="106"/>
      <c r="O319" s="78"/>
      <c r="Q319" s="78"/>
      <c r="R319" s="78"/>
      <c r="S319" s="78"/>
      <c r="T319" s="78"/>
      <c r="U319" s="78"/>
      <c r="V319" s="78"/>
      <c r="W319" s="78"/>
      <c r="X319" s="78"/>
      <c r="Y319" s="78"/>
      <c r="Z319" s="78"/>
      <c r="AA319" s="78"/>
      <c r="AB319" s="78"/>
      <c r="AC319" s="78"/>
      <c r="AD319" s="78"/>
      <c r="AE319" s="78"/>
      <c r="AF319" s="78"/>
      <c r="AG319" s="78"/>
      <c r="AH319" s="78"/>
      <c r="AI319" s="78"/>
      <c r="AJ319" s="78"/>
      <c r="AK319" s="78"/>
      <c r="AL319" s="78"/>
      <c r="AM319" s="78"/>
      <c r="AN319" s="78"/>
    </row>
    <row r="320" spans="1:40" hidden="1" x14ac:dyDescent="0.35">
      <c r="A320" s="106"/>
      <c r="B320" s="106"/>
      <c r="C320" s="106"/>
      <c r="D320" s="106"/>
      <c r="E320" s="106"/>
      <c r="F320" s="106"/>
      <c r="G320" s="106"/>
      <c r="H320" s="106"/>
      <c r="I320" s="106"/>
      <c r="J320" s="106"/>
      <c r="K320" s="106"/>
      <c r="L320" s="106"/>
      <c r="M320" s="106"/>
      <c r="N320" s="106"/>
      <c r="O320" s="78"/>
      <c r="Q320" s="78"/>
      <c r="R320" s="78"/>
      <c r="S320" s="78"/>
      <c r="T320" s="78"/>
      <c r="U320" s="78"/>
      <c r="V320" s="78"/>
      <c r="W320" s="78"/>
      <c r="X320" s="78"/>
      <c r="Y320" s="78"/>
      <c r="Z320" s="78"/>
      <c r="AA320" s="78"/>
      <c r="AB320" s="78"/>
      <c r="AC320" s="78"/>
      <c r="AD320" s="78"/>
      <c r="AE320" s="78"/>
      <c r="AF320" s="78"/>
      <c r="AG320" s="78"/>
      <c r="AH320" s="78"/>
      <c r="AI320" s="78"/>
      <c r="AJ320" s="78"/>
      <c r="AK320" s="78"/>
      <c r="AL320" s="78"/>
      <c r="AM320" s="78"/>
      <c r="AN320" s="78"/>
    </row>
    <row r="321" spans="1:40" hidden="1" x14ac:dyDescent="0.35">
      <c r="A321" s="106"/>
      <c r="B321" s="106"/>
      <c r="C321" s="106"/>
      <c r="D321" s="106"/>
      <c r="E321" s="106"/>
      <c r="F321" s="106"/>
      <c r="G321" s="106"/>
      <c r="H321" s="106"/>
      <c r="I321" s="106"/>
      <c r="J321" s="106"/>
      <c r="K321" s="106"/>
      <c r="L321" s="106"/>
      <c r="M321" s="106"/>
      <c r="N321" s="106"/>
      <c r="O321" s="78"/>
      <c r="Q321" s="78"/>
      <c r="R321" s="78"/>
      <c r="S321" s="78"/>
      <c r="T321" s="78"/>
      <c r="U321" s="78"/>
      <c r="V321" s="78"/>
      <c r="W321" s="78"/>
      <c r="X321" s="78"/>
      <c r="Y321" s="78"/>
      <c r="Z321" s="78"/>
      <c r="AA321" s="78"/>
      <c r="AB321" s="78"/>
      <c r="AC321" s="78"/>
      <c r="AD321" s="78"/>
      <c r="AE321" s="78"/>
      <c r="AF321" s="78"/>
      <c r="AG321" s="78"/>
      <c r="AH321" s="78"/>
      <c r="AI321" s="78"/>
      <c r="AJ321" s="78"/>
      <c r="AK321" s="78"/>
      <c r="AL321" s="78"/>
      <c r="AM321" s="78"/>
      <c r="AN321" s="78"/>
    </row>
    <row r="322" spans="1:40" hidden="1" x14ac:dyDescent="0.35">
      <c r="A322" s="106"/>
      <c r="B322" s="106"/>
      <c r="C322" s="106"/>
      <c r="D322" s="106"/>
      <c r="E322" s="106"/>
      <c r="F322" s="106"/>
      <c r="G322" s="106"/>
      <c r="H322" s="106"/>
      <c r="I322" s="106"/>
      <c r="J322" s="106"/>
      <c r="K322" s="106"/>
      <c r="L322" s="106"/>
      <c r="M322" s="106"/>
      <c r="N322" s="106"/>
      <c r="O322" s="78"/>
      <c r="Q322" s="78"/>
      <c r="R322" s="78"/>
      <c r="S322" s="78"/>
      <c r="T322" s="78"/>
      <c r="U322" s="78"/>
      <c r="V322" s="78"/>
      <c r="W322" s="78"/>
      <c r="X322" s="78"/>
      <c r="Y322" s="78"/>
      <c r="Z322" s="78"/>
      <c r="AA322" s="78"/>
      <c r="AB322" s="78"/>
      <c r="AC322" s="78"/>
      <c r="AD322" s="78"/>
      <c r="AE322" s="78"/>
      <c r="AF322" s="78"/>
      <c r="AG322" s="78"/>
      <c r="AH322" s="78"/>
      <c r="AI322" s="78"/>
      <c r="AJ322" s="78"/>
      <c r="AK322" s="78"/>
      <c r="AL322" s="78"/>
      <c r="AM322" s="78"/>
      <c r="AN322" s="78"/>
    </row>
    <row r="323" spans="1:40" hidden="1" x14ac:dyDescent="0.35">
      <c r="A323" s="106"/>
      <c r="B323" s="106"/>
      <c r="C323" s="106"/>
      <c r="D323" s="106"/>
      <c r="E323" s="106"/>
      <c r="F323" s="106"/>
      <c r="G323" s="106"/>
      <c r="H323" s="106"/>
      <c r="I323" s="106"/>
      <c r="J323" s="106"/>
      <c r="K323" s="106"/>
      <c r="L323" s="106"/>
      <c r="M323" s="106"/>
      <c r="N323" s="106"/>
      <c r="O323" s="78"/>
      <c r="Q323" s="78"/>
      <c r="R323" s="78"/>
      <c r="S323" s="78"/>
      <c r="T323" s="78"/>
      <c r="U323" s="78"/>
      <c r="V323" s="78"/>
      <c r="W323" s="78"/>
      <c r="X323" s="78"/>
      <c r="Y323" s="78"/>
      <c r="Z323" s="78"/>
      <c r="AA323" s="78"/>
      <c r="AB323" s="78"/>
      <c r="AC323" s="78"/>
      <c r="AD323" s="78"/>
      <c r="AE323" s="78"/>
      <c r="AF323" s="78"/>
      <c r="AG323" s="78"/>
      <c r="AH323" s="78"/>
      <c r="AI323" s="78"/>
      <c r="AJ323" s="78"/>
      <c r="AK323" s="78"/>
      <c r="AL323" s="78"/>
      <c r="AM323" s="78"/>
      <c r="AN323" s="78"/>
    </row>
    <row r="324" spans="1:40" hidden="1" x14ac:dyDescent="0.35">
      <c r="A324" s="106"/>
      <c r="B324" s="106"/>
      <c r="C324" s="106"/>
      <c r="D324" s="106"/>
      <c r="E324" s="106"/>
      <c r="F324" s="106"/>
      <c r="G324" s="106"/>
      <c r="H324" s="106"/>
      <c r="I324" s="106"/>
      <c r="J324" s="106"/>
      <c r="K324" s="106"/>
      <c r="L324" s="106"/>
      <c r="M324" s="106"/>
      <c r="N324" s="106"/>
      <c r="O324" s="78"/>
      <c r="Q324" s="78"/>
      <c r="R324" s="78"/>
      <c r="S324" s="78"/>
      <c r="T324" s="78"/>
      <c r="U324" s="78"/>
      <c r="V324" s="78"/>
      <c r="W324" s="78"/>
      <c r="X324" s="78"/>
      <c r="Y324" s="78"/>
      <c r="Z324" s="78"/>
      <c r="AA324" s="78"/>
      <c r="AB324" s="78"/>
      <c r="AC324" s="78"/>
      <c r="AD324" s="78"/>
      <c r="AE324" s="78"/>
      <c r="AF324" s="78"/>
      <c r="AG324" s="78"/>
      <c r="AH324" s="78"/>
      <c r="AI324" s="78"/>
      <c r="AJ324" s="78"/>
      <c r="AK324" s="78"/>
      <c r="AL324" s="78"/>
      <c r="AM324" s="78"/>
      <c r="AN324" s="78"/>
    </row>
    <row r="325" spans="1:40" hidden="1" x14ac:dyDescent="0.35">
      <c r="A325" s="106"/>
      <c r="B325" s="106"/>
      <c r="C325" s="106"/>
      <c r="D325" s="106"/>
      <c r="E325" s="106"/>
      <c r="F325" s="106"/>
      <c r="G325" s="106"/>
      <c r="H325" s="106"/>
      <c r="I325" s="106"/>
      <c r="J325" s="106"/>
      <c r="K325" s="106"/>
      <c r="L325" s="106"/>
      <c r="M325" s="106"/>
      <c r="N325" s="106"/>
      <c r="O325" s="78"/>
      <c r="Q325" s="78"/>
      <c r="R325" s="78"/>
      <c r="S325" s="78"/>
      <c r="T325" s="78"/>
      <c r="U325" s="78"/>
      <c r="V325" s="78"/>
      <c r="W325" s="78"/>
      <c r="X325" s="78"/>
      <c r="Y325" s="78"/>
      <c r="Z325" s="78"/>
      <c r="AA325" s="78"/>
      <c r="AB325" s="78"/>
      <c r="AC325" s="78"/>
      <c r="AD325" s="78"/>
      <c r="AE325" s="78"/>
      <c r="AF325" s="78"/>
      <c r="AG325" s="78"/>
      <c r="AH325" s="78"/>
      <c r="AI325" s="78"/>
      <c r="AJ325" s="78"/>
      <c r="AK325" s="78"/>
      <c r="AL325" s="78"/>
      <c r="AM325" s="78"/>
      <c r="AN325" s="78"/>
    </row>
    <row r="326" spans="1:40" hidden="1" x14ac:dyDescent="0.35">
      <c r="A326" s="106"/>
      <c r="B326" s="106"/>
      <c r="C326" s="106"/>
      <c r="D326" s="106"/>
      <c r="E326" s="106"/>
      <c r="F326" s="106"/>
      <c r="G326" s="106"/>
      <c r="H326" s="106"/>
      <c r="I326" s="106"/>
      <c r="J326" s="106"/>
      <c r="K326" s="106"/>
      <c r="L326" s="106"/>
      <c r="M326" s="106"/>
      <c r="N326" s="106"/>
      <c r="O326" s="78"/>
      <c r="Q326" s="78"/>
      <c r="R326" s="78"/>
      <c r="S326" s="78"/>
      <c r="T326" s="78"/>
      <c r="U326" s="78"/>
      <c r="V326" s="78"/>
      <c r="W326" s="78"/>
      <c r="X326" s="78"/>
      <c r="Y326" s="78"/>
      <c r="Z326" s="78"/>
      <c r="AA326" s="78"/>
      <c r="AB326" s="78"/>
      <c r="AC326" s="78"/>
      <c r="AD326" s="78"/>
      <c r="AE326" s="78"/>
      <c r="AF326" s="78"/>
      <c r="AG326" s="78"/>
      <c r="AH326" s="78"/>
      <c r="AI326" s="78"/>
      <c r="AJ326" s="78"/>
      <c r="AK326" s="78"/>
      <c r="AL326" s="78"/>
      <c r="AM326" s="78"/>
      <c r="AN326" s="78"/>
    </row>
    <row r="327" spans="1:40" hidden="1" x14ac:dyDescent="0.35">
      <c r="A327" s="106"/>
      <c r="B327" s="106"/>
      <c r="C327" s="106"/>
      <c r="D327" s="106"/>
      <c r="E327" s="106"/>
      <c r="F327" s="106"/>
      <c r="G327" s="106"/>
      <c r="H327" s="106"/>
      <c r="I327" s="106"/>
      <c r="J327" s="106"/>
      <c r="K327" s="106"/>
      <c r="L327" s="106"/>
      <c r="M327" s="106"/>
      <c r="N327" s="106"/>
      <c r="O327" s="78"/>
      <c r="Q327" s="78"/>
      <c r="R327" s="78"/>
      <c r="S327" s="78"/>
      <c r="T327" s="78"/>
      <c r="U327" s="78"/>
      <c r="V327" s="78"/>
      <c r="W327" s="78"/>
      <c r="X327" s="78"/>
      <c r="Y327" s="78"/>
      <c r="Z327" s="78"/>
      <c r="AA327" s="78"/>
      <c r="AB327" s="78"/>
      <c r="AC327" s="78"/>
      <c r="AD327" s="78"/>
      <c r="AE327" s="78"/>
      <c r="AF327" s="78"/>
      <c r="AG327" s="78"/>
      <c r="AH327" s="78"/>
      <c r="AI327" s="78"/>
      <c r="AJ327" s="78"/>
      <c r="AK327" s="78"/>
      <c r="AL327" s="78"/>
      <c r="AM327" s="78"/>
      <c r="AN327" s="78"/>
    </row>
    <row r="328" spans="1:40" hidden="1" x14ac:dyDescent="0.35">
      <c r="A328" s="106"/>
      <c r="B328" s="106"/>
      <c r="C328" s="106"/>
      <c r="D328" s="106"/>
      <c r="E328" s="106"/>
      <c r="F328" s="106"/>
      <c r="G328" s="106"/>
      <c r="H328" s="106"/>
      <c r="I328" s="106"/>
      <c r="J328" s="106"/>
      <c r="K328" s="106"/>
      <c r="L328" s="106"/>
      <c r="M328" s="106"/>
      <c r="N328" s="106"/>
      <c r="O328" s="78"/>
      <c r="Q328" s="78"/>
      <c r="R328" s="78"/>
      <c r="S328" s="78"/>
      <c r="T328" s="78"/>
      <c r="U328" s="78"/>
      <c r="V328" s="78"/>
      <c r="W328" s="78"/>
      <c r="X328" s="78"/>
      <c r="Y328" s="78"/>
      <c r="Z328" s="78"/>
      <c r="AA328" s="78"/>
      <c r="AB328" s="78"/>
      <c r="AC328" s="78"/>
      <c r="AD328" s="78"/>
      <c r="AE328" s="78"/>
      <c r="AF328" s="78"/>
      <c r="AG328" s="78"/>
      <c r="AH328" s="78"/>
      <c r="AI328" s="78"/>
      <c r="AJ328" s="78"/>
      <c r="AK328" s="78"/>
      <c r="AL328" s="78"/>
      <c r="AM328" s="78"/>
      <c r="AN328" s="78"/>
    </row>
    <row r="329" spans="1:40" hidden="1" x14ac:dyDescent="0.35">
      <c r="A329" s="106"/>
      <c r="B329" s="106"/>
      <c r="C329" s="106"/>
      <c r="D329" s="106"/>
      <c r="E329" s="106"/>
      <c r="F329" s="106"/>
      <c r="G329" s="106"/>
      <c r="H329" s="106"/>
      <c r="I329" s="106"/>
      <c r="J329" s="106"/>
      <c r="K329" s="106"/>
      <c r="L329" s="106"/>
      <c r="M329" s="106"/>
      <c r="N329" s="106"/>
      <c r="O329" s="78"/>
      <c r="Q329" s="78"/>
      <c r="R329" s="78"/>
      <c r="S329" s="78"/>
      <c r="T329" s="78"/>
      <c r="U329" s="78"/>
      <c r="V329" s="78"/>
      <c r="W329" s="78"/>
      <c r="X329" s="78"/>
      <c r="Y329" s="78"/>
      <c r="Z329" s="78"/>
      <c r="AA329" s="78"/>
      <c r="AB329" s="78"/>
      <c r="AC329" s="78"/>
      <c r="AD329" s="78"/>
      <c r="AE329" s="78"/>
      <c r="AF329" s="78"/>
      <c r="AG329" s="78"/>
      <c r="AH329" s="78"/>
      <c r="AI329" s="78"/>
      <c r="AJ329" s="78"/>
      <c r="AK329" s="78"/>
      <c r="AL329" s="78"/>
      <c r="AM329" s="78"/>
      <c r="AN329" s="78"/>
    </row>
    <row r="330" spans="1:40" hidden="1" x14ac:dyDescent="0.35">
      <c r="A330" s="106"/>
      <c r="B330" s="106"/>
      <c r="C330" s="106"/>
      <c r="D330" s="106"/>
      <c r="E330" s="106"/>
      <c r="F330" s="106"/>
      <c r="G330" s="106"/>
      <c r="H330" s="106"/>
      <c r="I330" s="106"/>
      <c r="J330" s="106"/>
      <c r="K330" s="106"/>
      <c r="L330" s="106"/>
      <c r="M330" s="106"/>
      <c r="N330" s="106"/>
      <c r="O330" s="78"/>
      <c r="Q330" s="78"/>
      <c r="R330" s="78"/>
      <c r="S330" s="78"/>
      <c r="T330" s="78"/>
      <c r="U330" s="78"/>
      <c r="V330" s="78"/>
      <c r="W330" s="78"/>
      <c r="X330" s="78"/>
      <c r="Y330" s="78"/>
      <c r="Z330" s="78"/>
      <c r="AA330" s="78"/>
      <c r="AB330" s="78"/>
      <c r="AC330" s="78"/>
      <c r="AD330" s="78"/>
      <c r="AE330" s="78"/>
      <c r="AF330" s="78"/>
      <c r="AG330" s="78"/>
      <c r="AH330" s="78"/>
      <c r="AI330" s="78"/>
      <c r="AJ330" s="78"/>
      <c r="AK330" s="78"/>
      <c r="AL330" s="78"/>
      <c r="AM330" s="78"/>
      <c r="AN330" s="78"/>
    </row>
    <row r="331" spans="1:40" hidden="1" x14ac:dyDescent="0.35">
      <c r="A331" s="106"/>
      <c r="B331" s="106"/>
      <c r="C331" s="106"/>
      <c r="D331" s="106"/>
      <c r="E331" s="106"/>
      <c r="F331" s="106"/>
      <c r="G331" s="106"/>
      <c r="H331" s="106"/>
      <c r="I331" s="106"/>
      <c r="J331" s="106"/>
      <c r="K331" s="106"/>
      <c r="L331" s="106"/>
      <c r="M331" s="106"/>
      <c r="N331" s="106"/>
      <c r="O331" s="78"/>
      <c r="Q331" s="78"/>
      <c r="R331" s="78"/>
      <c r="S331" s="78"/>
      <c r="T331" s="78"/>
      <c r="U331" s="78"/>
      <c r="V331" s="78"/>
      <c r="W331" s="78"/>
      <c r="X331" s="78"/>
      <c r="Y331" s="78"/>
      <c r="Z331" s="78"/>
      <c r="AA331" s="78"/>
      <c r="AB331" s="78"/>
      <c r="AC331" s="78"/>
      <c r="AD331" s="78"/>
      <c r="AE331" s="78"/>
      <c r="AF331" s="78"/>
      <c r="AG331" s="78"/>
      <c r="AH331" s="78"/>
      <c r="AI331" s="78"/>
      <c r="AJ331" s="78"/>
      <c r="AK331" s="78"/>
      <c r="AL331" s="78"/>
      <c r="AM331" s="78"/>
      <c r="AN331" s="78"/>
    </row>
    <row r="332" spans="1:40" hidden="1" x14ac:dyDescent="0.35">
      <c r="A332" s="106"/>
      <c r="B332" s="106"/>
      <c r="C332" s="106"/>
      <c r="D332" s="106"/>
      <c r="E332" s="106"/>
      <c r="F332" s="106"/>
      <c r="G332" s="106"/>
      <c r="H332" s="106"/>
      <c r="I332" s="106"/>
      <c r="J332" s="106"/>
      <c r="K332" s="106"/>
      <c r="L332" s="106"/>
      <c r="M332" s="106"/>
      <c r="N332" s="106"/>
      <c r="O332" s="78"/>
      <c r="Q332" s="78"/>
      <c r="R332" s="78"/>
      <c r="S332" s="78"/>
      <c r="T332" s="78"/>
      <c r="U332" s="78"/>
      <c r="V332" s="78"/>
      <c r="W332" s="78"/>
      <c r="X332" s="78"/>
      <c r="Y332" s="78"/>
      <c r="Z332" s="78"/>
      <c r="AA332" s="78"/>
      <c r="AB332" s="78"/>
      <c r="AC332" s="78"/>
      <c r="AD332" s="78"/>
      <c r="AE332" s="78"/>
      <c r="AF332" s="78"/>
      <c r="AG332" s="78"/>
      <c r="AH332" s="78"/>
      <c r="AI332" s="78"/>
      <c r="AJ332" s="78"/>
      <c r="AK332" s="78"/>
      <c r="AL332" s="78"/>
      <c r="AM332" s="78"/>
      <c r="AN332" s="78"/>
    </row>
    <row r="333" spans="1:40" hidden="1" x14ac:dyDescent="0.35">
      <c r="A333" s="106"/>
      <c r="B333" s="106"/>
      <c r="C333" s="106"/>
      <c r="D333" s="106"/>
      <c r="E333" s="106"/>
      <c r="F333" s="106"/>
      <c r="G333" s="106"/>
      <c r="H333" s="106"/>
      <c r="I333" s="106"/>
      <c r="J333" s="106"/>
      <c r="K333" s="106"/>
      <c r="L333" s="106"/>
      <c r="M333" s="106"/>
      <c r="N333" s="106"/>
      <c r="O333" s="78"/>
      <c r="Q333" s="78"/>
      <c r="R333" s="78"/>
      <c r="S333" s="78"/>
      <c r="T333" s="78"/>
      <c r="U333" s="78"/>
      <c r="V333" s="78"/>
      <c r="W333" s="78"/>
      <c r="X333" s="78"/>
      <c r="Y333" s="78"/>
      <c r="Z333" s="78"/>
      <c r="AA333" s="78"/>
      <c r="AB333" s="78"/>
      <c r="AC333" s="78"/>
      <c r="AD333" s="78"/>
      <c r="AE333" s="78"/>
      <c r="AF333" s="78"/>
      <c r="AG333" s="78"/>
      <c r="AH333" s="78"/>
      <c r="AI333" s="78"/>
      <c r="AJ333" s="78"/>
      <c r="AK333" s="78"/>
      <c r="AL333" s="78"/>
      <c r="AM333" s="78"/>
      <c r="AN333" s="78"/>
    </row>
    <row r="334" spans="1:40" hidden="1" x14ac:dyDescent="0.35">
      <c r="A334" s="106"/>
      <c r="B334" s="106"/>
      <c r="C334" s="106"/>
      <c r="D334" s="106"/>
      <c r="E334" s="106"/>
      <c r="F334" s="106"/>
      <c r="G334" s="106"/>
      <c r="H334" s="106"/>
      <c r="I334" s="106"/>
      <c r="J334" s="106"/>
      <c r="K334" s="106"/>
      <c r="L334" s="106"/>
      <c r="M334" s="106"/>
      <c r="N334" s="106"/>
      <c r="O334" s="78"/>
      <c r="Q334" s="78"/>
      <c r="R334" s="78"/>
      <c r="S334" s="78"/>
      <c r="T334" s="78"/>
      <c r="U334" s="78"/>
      <c r="V334" s="78"/>
      <c r="W334" s="78"/>
      <c r="X334" s="78"/>
      <c r="Y334" s="78"/>
      <c r="Z334" s="78"/>
      <c r="AA334" s="78"/>
      <c r="AB334" s="78"/>
      <c r="AC334" s="78"/>
      <c r="AD334" s="78"/>
      <c r="AE334" s="78"/>
      <c r="AF334" s="78"/>
      <c r="AG334" s="78"/>
      <c r="AH334" s="78"/>
      <c r="AI334" s="78"/>
      <c r="AJ334" s="78"/>
      <c r="AK334" s="78"/>
      <c r="AL334" s="78"/>
      <c r="AM334" s="78"/>
      <c r="AN334" s="78"/>
    </row>
    <row r="335" spans="1:40" hidden="1" x14ac:dyDescent="0.35">
      <c r="A335" s="106"/>
      <c r="B335" s="106"/>
      <c r="C335" s="106"/>
      <c r="D335" s="106"/>
      <c r="E335" s="106"/>
      <c r="F335" s="106"/>
      <c r="G335" s="106"/>
      <c r="H335" s="106"/>
      <c r="I335" s="106"/>
      <c r="J335" s="106"/>
      <c r="K335" s="106"/>
      <c r="L335" s="106"/>
      <c r="M335" s="106"/>
      <c r="N335" s="106"/>
      <c r="O335" s="78"/>
      <c r="Q335" s="78"/>
      <c r="R335" s="78"/>
      <c r="S335" s="78"/>
      <c r="T335" s="78"/>
      <c r="U335" s="78"/>
      <c r="V335" s="78"/>
      <c r="W335" s="78"/>
      <c r="X335" s="78"/>
      <c r="Y335" s="78"/>
      <c r="Z335" s="78"/>
      <c r="AA335" s="78"/>
      <c r="AB335" s="78"/>
      <c r="AC335" s="78"/>
      <c r="AD335" s="78"/>
      <c r="AE335" s="78"/>
      <c r="AF335" s="78"/>
      <c r="AG335" s="78"/>
      <c r="AH335" s="78"/>
      <c r="AI335" s="78"/>
      <c r="AJ335" s="78"/>
      <c r="AK335" s="78"/>
      <c r="AL335" s="78"/>
      <c r="AM335" s="78"/>
      <c r="AN335" s="78"/>
    </row>
    <row r="336" spans="1:40" hidden="1" x14ac:dyDescent="0.35">
      <c r="A336" s="106"/>
      <c r="B336" s="106"/>
      <c r="C336" s="106"/>
      <c r="D336" s="106"/>
      <c r="E336" s="106"/>
      <c r="F336" s="106"/>
      <c r="G336" s="106"/>
      <c r="H336" s="106"/>
      <c r="I336" s="106"/>
      <c r="J336" s="106"/>
      <c r="K336" s="106"/>
      <c r="L336" s="106"/>
      <c r="M336" s="106"/>
      <c r="N336" s="106"/>
      <c r="O336" s="78"/>
      <c r="Q336" s="78"/>
      <c r="R336" s="78"/>
      <c r="S336" s="78"/>
      <c r="T336" s="78"/>
      <c r="U336" s="78"/>
      <c r="V336" s="78"/>
      <c r="W336" s="78"/>
      <c r="X336" s="78"/>
      <c r="Y336" s="78"/>
      <c r="Z336" s="78"/>
      <c r="AA336" s="78"/>
      <c r="AB336" s="78"/>
      <c r="AC336" s="78"/>
      <c r="AD336" s="78"/>
      <c r="AE336" s="78"/>
      <c r="AF336" s="78"/>
      <c r="AG336" s="78"/>
      <c r="AH336" s="78"/>
      <c r="AI336" s="78"/>
      <c r="AJ336" s="78"/>
      <c r="AK336" s="78"/>
      <c r="AL336" s="78"/>
      <c r="AM336" s="78"/>
      <c r="AN336" s="78"/>
    </row>
    <row r="337" s="25" customFormat="1" hidden="1" x14ac:dyDescent="0.35"/>
  </sheetData>
  <sheetProtection algorithmName="SHA-512" hashValue="WDazuRAPD4rLOCOwXH+YEOEIYp2Z//IDeLftuqH2KsZKBGjEBFm7cVdperIm+/mWB6bY8HxX6R7W8pEWKua1uw==" saltValue="NGxYQp0O09UN+muej53ipA==" spinCount="100000" sheet="1" objects="1" scenarios="1"/>
  <mergeCells count="6">
    <mergeCell ref="M1:N1"/>
    <mergeCell ref="B2:E2"/>
    <mergeCell ref="M2:N2"/>
    <mergeCell ref="F2:H2"/>
    <mergeCell ref="I2:L2"/>
    <mergeCell ref="B1:L1"/>
  </mergeCells>
  <conditionalFormatting sqref="C4:E100">
    <cfRule type="expression" dxfId="75" priority="294">
      <formula>OR($B4=INDEX(s13app,3),$B4=Not_reasonably_accessible)</formula>
    </cfRule>
  </conditionalFormatting>
  <conditionalFormatting sqref="E4:E100">
    <cfRule type="expression" dxfId="72" priority="310">
      <formula>AND($C4="",$D4="",$E4=No)</formula>
    </cfRule>
  </conditionalFormatting>
  <conditionalFormatting sqref="G4:H100">
    <cfRule type="expression" dxfId="71" priority="3">
      <formula>OR($F4=INDEX(s13app,3),$F4=Not_reasonably_accessible)</formula>
    </cfRule>
  </conditionalFormatting>
  <conditionalFormatting sqref="H4:H100">
    <cfRule type="expression" dxfId="68" priority="313">
      <formula>AND($G4="",$H4=No)</formula>
    </cfRule>
  </conditionalFormatting>
  <conditionalFormatting sqref="J4:L100">
    <cfRule type="expression" dxfId="67" priority="2">
      <formula>OR($I4=INDEX(s13app,3),$I4=Not_reasonably_accessible)</formula>
    </cfRule>
  </conditionalFormatting>
  <conditionalFormatting sqref="L4:L100">
    <cfRule type="expression" dxfId="64" priority="316">
      <formula>AND($J4="",$K4="",$L4=No)</formula>
    </cfRule>
  </conditionalFormatting>
  <conditionalFormatting sqref="N4:N100">
    <cfRule type="expression" dxfId="61" priority="19">
      <formula>AND($M4="",$N4=No)</formula>
    </cfRule>
  </conditionalFormatting>
  <conditionalFormatting sqref="O4:O100">
    <cfRule type="cellIs" dxfId="60" priority="325" operator="equal">
      <formula>Tab_NotReq</formula>
    </cfRule>
    <cfRule type="expression" dxfId="59" priority="326">
      <formula>AND(COUNTIF($Q4:$AI4,Incomplete)&gt;1)</formula>
    </cfRule>
    <cfRule type="cellIs" dxfId="58" priority="327" operator="equal">
      <formula>Incomplete_or_multiple_errors&amp;": "&amp;HLOOKUP(RIGHT(O4,LEN(O4)-10), $Q$2:$AI$2, 1, FALSE)</formula>
    </cfRule>
    <cfRule type="cellIs" dxfId="57" priority="328" operator="equal">
      <formula>Complete</formula>
    </cfRule>
  </conditionalFormatting>
  <conditionalFormatting sqref="Q4:AI100">
    <cfRule type="cellIs" dxfId="56" priority="34" operator="equal">
      <formula>"Complete"</formula>
    </cfRule>
    <cfRule type="cellIs" dxfId="55" priority="35" operator="equal">
      <formula>"Incomplete"</formula>
    </cfRule>
  </conditionalFormatting>
  <conditionalFormatting sqref="AK4:AN100">
    <cfRule type="cellIs" dxfId="54" priority="32" operator="equal">
      <formula>TRUE</formula>
    </cfRule>
    <cfRule type="cellIs" dxfId="53" priority="33" operator="equal">
      <formula>FALSE</formula>
    </cfRule>
  </conditionalFormatting>
  <dataValidations count="4">
    <dataValidation type="list" allowBlank="1" showInputMessage="1" showErrorMessage="1" sqref="B4:B100 F4:F100 I4:I100" xr:uid="{5B89C1F9-F08C-410B-B2BE-D11EC5889426}">
      <formula1>s13app</formula1>
    </dataValidation>
    <dataValidation type="list" allowBlank="1" showInputMessage="1" showErrorMessage="1" sqref="L4:L100 H4:H100 E4:E100 N4:N100" xr:uid="{79AF436E-8B6E-433D-B3B7-2D58FA1BDB32}">
      <formula1>YesNo_CBI</formula1>
    </dataValidation>
    <dataValidation type="list" allowBlank="1" showInputMessage="1" showErrorMessage="1" sqref="Q1:U1 W1:AI1" xr:uid="{2189271A-12D2-484E-B370-B55FFB01AA9B}">
      <formula1>Yes_No</formula1>
    </dataValidation>
    <dataValidation type="list" allowBlank="1" showInputMessage="1" showErrorMessage="1" errorTitle="Error" error="This substance identifier is not a Part 2 substance selected in the Section 11 tab. " sqref="A4:A100" xr:uid="{66020775-5DDB-4F43-A27A-14E983BE8B80}">
      <formula1>List_Section_1314</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043C5230-C695-426F-8955-4A01636C34CA}">
            <xm:f>'Section 8'!$L$4=No</xm:f>
            <x14:dxf>
              <fill>
                <patternFill>
                  <bgColor theme="0" tint="-0.24994659260841701"/>
                </patternFill>
              </fill>
            </x14:dxf>
          </x14:cfRule>
          <xm:sqref>A4:N100 A4:A101</xm:sqref>
        </x14:conditionalFormatting>
        <x14:conditionalFormatting xmlns:xm="http://schemas.microsoft.com/office/excel/2006/main">
          <x14:cfRule type="expression" priority="308" id="{0E9B4577-FC20-4B90-ADC1-E67C8B2364F3}">
            <xm:f>AND(OR('Section 8'!$L$4=No,$B4=Not_reasonably_accessible,$B4=INDEX(s13app,3)),$E4&lt;&gt;No)</xm:f>
            <x14:dxf>
              <font>
                <color theme="1"/>
              </font>
            </x14:dxf>
          </x14:cfRule>
          <x14:cfRule type="expression" priority="309" id="{EF2211BF-8676-45C6-8512-0ACA7432264A}">
            <xm:f>AND(OR('Section 8'!$L$4=No,$B4=Not_reasonably_accessible,$B4=INDEX(s13app,3)),$C4="",$D4="")</xm:f>
            <x14:dxf>
              <font>
                <color theme="0" tint="-0.24994659260841701"/>
              </font>
            </x14:dxf>
          </x14:cfRule>
          <xm:sqref>E4:E100</xm:sqref>
        </x14:conditionalFormatting>
        <x14:conditionalFormatting xmlns:xm="http://schemas.microsoft.com/office/excel/2006/main">
          <x14:cfRule type="expression" priority="311" id="{46B6FCA7-E424-45BE-98E1-9F32E0B4F3DF}">
            <xm:f>AND(OR('Section 8'!$L$4=No,$F4=Not_reasonably_accessible,$F4=INDEX(s13app,3)),$H4&lt;&gt;No)</xm:f>
            <x14:dxf>
              <font>
                <color theme="1"/>
              </font>
            </x14:dxf>
          </x14:cfRule>
          <x14:cfRule type="expression" priority="312" id="{4F845F3B-60E3-432A-AAF2-76BD3FDA3783}">
            <xm:f>AND(OR('Section 8'!$L$4=No,$F4=Not_reasonably_accessible,$F4=INDEX(s13app,3)),$G4="")</xm:f>
            <x14:dxf>
              <font>
                <color theme="0" tint="-0.24994659260841701"/>
              </font>
            </x14:dxf>
          </x14:cfRule>
          <xm:sqref>H4:H100</xm:sqref>
        </x14:conditionalFormatting>
        <x14:conditionalFormatting xmlns:xm="http://schemas.microsoft.com/office/excel/2006/main">
          <x14:cfRule type="expression" priority="314" id="{1016E974-471C-4E0E-B2A4-88CFB7DC2C70}">
            <xm:f>AND(OR('Section 8'!$L$4=No,$I4=Not_reasonably_accessible,$I4=INDEX(s13app,3)),$L4&lt;&gt;No)</xm:f>
            <x14:dxf>
              <font>
                <color theme="1"/>
              </font>
            </x14:dxf>
          </x14:cfRule>
          <x14:cfRule type="expression" priority="315" id="{158456F6-92C9-4CA3-AB2A-8517D4852139}">
            <xm:f>AND(OR('Section 8'!$L$4=No,$I4=Not_reasonably_accessible,$I4=INDEX(s13app,3)),$J4="",$K4="")</xm:f>
            <x14:dxf>
              <font>
                <color theme="0" tint="-0.24994659260841701"/>
              </font>
            </x14:dxf>
          </x14:cfRule>
          <xm:sqref>L4:L100</xm:sqref>
        </x14:conditionalFormatting>
        <x14:conditionalFormatting xmlns:xm="http://schemas.microsoft.com/office/excel/2006/main">
          <x14:cfRule type="expression" priority="17" id="{6D12CAE2-CA7E-41BB-9F99-B8200C1E713D}">
            <xm:f>AND('Section 8'!$L$4=No,$N4&lt;&gt;No)</xm:f>
            <x14:dxf>
              <font>
                <color theme="1"/>
              </font>
            </x14:dxf>
          </x14:cfRule>
          <x14:cfRule type="expression" priority="18" id="{1C780458-17D5-4370-ACA6-EB0B6F1C30A2}">
            <xm:f>AND('Section 8'!$L$4=No,$M4="")</xm:f>
            <x14:dxf>
              <font>
                <color theme="0" tint="-0.24994659260841701"/>
              </font>
            </x14:dxf>
          </x14:cfRule>
          <xm:sqref>N4:N100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49E9D-1A10-4DBA-901E-53FEDF38268E}">
  <dimension ref="A1:AG301"/>
  <sheetViews>
    <sheetView workbookViewId="0">
      <pane xSplit="1" ySplit="3" topLeftCell="B4" activePane="bottomRight" state="frozen"/>
      <selection pane="topRight" activeCell="B1" sqref="B1"/>
      <selection pane="bottomLeft" activeCell="A4" sqref="A4"/>
      <selection pane="bottomRight"/>
    </sheetView>
  </sheetViews>
  <sheetFormatPr defaultColWidth="9.1796875" defaultRowHeight="14.5" zeroHeight="1" x14ac:dyDescent="0.35"/>
  <cols>
    <col min="1" max="2" width="27.81640625" customWidth="1"/>
    <col min="3" max="9" width="31.81640625" customWidth="1"/>
    <col min="10" max="10" width="40.7265625" customWidth="1"/>
    <col min="11" max="11" width="27" customWidth="1"/>
    <col min="12" max="12" width="60.7265625" customWidth="1"/>
    <col min="13" max="13" width="9.1796875" hidden="1" customWidth="1"/>
    <col min="14" max="15" width="26.81640625" hidden="1" customWidth="1"/>
    <col min="16" max="17" width="31.81640625" hidden="1" customWidth="1"/>
    <col min="18" max="19" width="19.453125" hidden="1" customWidth="1"/>
    <col min="20" max="22" width="14.54296875" hidden="1" customWidth="1"/>
    <col min="23" max="23" width="18.7265625" hidden="1" customWidth="1"/>
    <col min="24" max="25" width="25.453125" hidden="1" customWidth="1"/>
    <col min="26" max="26" width="18.453125" hidden="1" customWidth="1"/>
    <col min="27" max="27" width="14.54296875" hidden="1" customWidth="1"/>
    <col min="28" max="28" width="2.54296875" hidden="1" customWidth="1"/>
    <col min="29" max="32" width="24.26953125" hidden="1" customWidth="1"/>
    <col min="33" max="33" width="1.81640625" hidden="1" customWidth="1"/>
  </cols>
  <sheetData>
    <row r="1" spans="1:33" ht="27.75" customHeight="1" x14ac:dyDescent="0.35">
      <c r="A1" s="76" t="s">
        <v>783</v>
      </c>
      <c r="B1" s="116"/>
      <c r="C1" s="138" t="s">
        <v>784</v>
      </c>
      <c r="D1" s="139"/>
      <c r="E1" s="139"/>
      <c r="F1" s="139"/>
      <c r="G1" s="139"/>
      <c r="H1" s="139"/>
      <c r="I1" s="139"/>
      <c r="J1" s="100"/>
      <c r="K1" s="100"/>
      <c r="L1" s="101"/>
      <c r="M1" s="1" t="s">
        <v>236</v>
      </c>
      <c r="N1" s="12" t="s">
        <v>5</v>
      </c>
      <c r="O1" s="12" t="s">
        <v>5</v>
      </c>
      <c r="P1" s="12" t="s">
        <v>5</v>
      </c>
      <c r="Q1" s="12" t="s">
        <v>5</v>
      </c>
      <c r="R1" s="12" t="s">
        <v>5</v>
      </c>
      <c r="S1" s="12" t="s">
        <v>5</v>
      </c>
      <c r="T1" s="12" t="s">
        <v>5</v>
      </c>
      <c r="U1" s="12" t="s">
        <v>5</v>
      </c>
      <c r="V1" s="12" t="s">
        <v>5</v>
      </c>
      <c r="W1" s="12" t="s">
        <v>5</v>
      </c>
      <c r="X1" s="12" t="s">
        <v>5</v>
      </c>
      <c r="Y1" s="12" t="s">
        <v>5</v>
      </c>
      <c r="Z1" s="12" t="s">
        <v>5</v>
      </c>
      <c r="AA1" s="12" t="s">
        <v>5</v>
      </c>
      <c r="AB1" s="12"/>
      <c r="AC1" s="12"/>
      <c r="AD1" s="12"/>
      <c r="AE1" s="12"/>
      <c r="AF1" s="12"/>
      <c r="AG1" s="12"/>
    </row>
    <row r="2" spans="1:33" ht="42" customHeight="1" x14ac:dyDescent="0.35">
      <c r="A2" s="24" t="s">
        <v>230</v>
      </c>
      <c r="B2" s="119" t="s">
        <v>1074</v>
      </c>
      <c r="C2" s="120"/>
      <c r="D2" s="120"/>
      <c r="E2" s="121"/>
      <c r="F2" s="119" t="s">
        <v>791</v>
      </c>
      <c r="G2" s="120"/>
      <c r="H2" s="120"/>
      <c r="I2" s="121"/>
      <c r="J2" s="125" t="s">
        <v>230</v>
      </c>
      <c r="K2" s="125"/>
      <c r="L2" s="56"/>
      <c r="M2" s="1" t="s">
        <v>238</v>
      </c>
      <c r="N2" s="12" t="s">
        <v>653</v>
      </c>
      <c r="O2" s="12" t="s">
        <v>271</v>
      </c>
      <c r="P2" s="12" t="s">
        <v>905</v>
      </c>
      <c r="Q2" s="12" t="s">
        <v>906</v>
      </c>
      <c r="R2" s="12" t="s">
        <v>807</v>
      </c>
      <c r="S2" s="12" t="str">
        <f>"Information is missing or incorrect in column "&amp;CHAR(COLUMN(INDEX($A$3:$K$3,1,MATCH(S$3,$A$3:J$3,0)))+64)</f>
        <v>Information is missing or incorrect in column B</v>
      </c>
      <c r="T2" s="12" t="str">
        <f>"Information is missing in column "&amp;CHAR(COLUMN(INDEX($A$3:$K$3,1,MATCH(T$3,$A$3:K$3,0)))+64)</f>
        <v>Information is missing in column C</v>
      </c>
      <c r="U2" s="12" t="str">
        <f>"Information is missing in column "&amp;CHAR(COLUMN(INDEX($A$3:$K$3,1,MATCH(U$3,$A$3:L$3,0)))+64)</f>
        <v>Information is missing in column D</v>
      </c>
      <c r="V2" s="12" t="str">
        <f>"Information is missing or incorrect in column "&amp;CHAR(COLUMN(INDEX($A$3:$K$3,1,MATCH(V$3,$A$3:M$3,0)))+64)</f>
        <v>Information is missing or incorrect in column E</v>
      </c>
      <c r="W2" s="12" t="str">
        <f>"Information is missing or incorrect in column "&amp;CHAR(COLUMN(INDEX($A$3:$K$3,1,MATCH(W$3,$A$3:N$3,0)))+64)</f>
        <v>Information is missing or incorrect in column F</v>
      </c>
      <c r="X2" s="12" t="str">
        <f>"Information is missing or incorrect in column "&amp;CHAR(COLUMN(INDEX($A$3:$K$3,1,MATCH(X$3,$A$3:P$3,0)))+64)</f>
        <v>Information is missing or incorrect in column G</v>
      </c>
      <c r="Y2" s="12" t="str">
        <f>"Information is missing or incorrect in column "&amp;CHAR(COLUMN(INDEX($A$3:$K$3,1,MATCH(Y$3,$A$3:Q$3,0)))+64)</f>
        <v>Information is missing or incorrect in column H</v>
      </c>
      <c r="Z2" s="12" t="str">
        <f>"Information is missing or incorrect in column "&amp;CHAR(COLUMN(INDEX($A$3:$K$3,1,MATCH(Z$3,$A$3:T$3,0)))+64)</f>
        <v>Information is missing or incorrect in column I</v>
      </c>
      <c r="AA2" s="12" t="s">
        <v>1067</v>
      </c>
      <c r="AB2" s="12"/>
      <c r="AC2" s="12"/>
      <c r="AD2" s="12" t="s">
        <v>667</v>
      </c>
      <c r="AE2" s="12"/>
      <c r="AF2" s="12"/>
      <c r="AG2" s="12"/>
    </row>
    <row r="3" spans="1:33" ht="82.5" customHeight="1" x14ac:dyDescent="0.35">
      <c r="A3" s="11" t="s">
        <v>671</v>
      </c>
      <c r="B3" s="11" t="s">
        <v>898</v>
      </c>
      <c r="C3" s="99" t="s">
        <v>792</v>
      </c>
      <c r="D3" s="99" t="s">
        <v>793</v>
      </c>
      <c r="E3" s="99" t="s">
        <v>794</v>
      </c>
      <c r="F3" s="11" t="s">
        <v>899</v>
      </c>
      <c r="G3" s="11" t="s">
        <v>1125</v>
      </c>
      <c r="H3" s="11" t="s">
        <v>1126</v>
      </c>
      <c r="I3" s="65" t="s">
        <v>691</v>
      </c>
      <c r="J3" s="11" t="s">
        <v>648</v>
      </c>
      <c r="K3" s="11" t="s">
        <v>231</v>
      </c>
      <c r="L3" s="98" t="s">
        <v>19</v>
      </c>
      <c r="M3" s="1" t="s">
        <v>237</v>
      </c>
      <c r="N3" s="12" t="s">
        <v>268</v>
      </c>
      <c r="O3" s="12" t="s">
        <v>240</v>
      </c>
      <c r="P3" s="12" t="s">
        <v>901</v>
      </c>
      <c r="Q3" s="12" t="s">
        <v>901</v>
      </c>
      <c r="R3" s="12" t="str">
        <f t="shared" ref="R3:Z3" si="0">A3</f>
        <v>Substance identifier</v>
      </c>
      <c r="S3" s="12" t="str">
        <f t="shared" si="0"/>
        <v>If reasonably accessible, how will the information be provided for 13(d)?</v>
      </c>
      <c r="T3" s="12" t="str">
        <f t="shared" si="0"/>
        <v>CAS RN of monomer</v>
      </c>
      <c r="U3" s="12" t="str">
        <f t="shared" si="0"/>
        <v>Monomer name</v>
      </c>
      <c r="V3" s="12" t="str">
        <f t="shared" si="0"/>
        <v>Monomer is confidential?</v>
      </c>
      <c r="W3" s="12" t="str">
        <f t="shared" si="0"/>
        <v>If reasonably accessible, how will the information be provided for 13(e)?</v>
      </c>
      <c r="X3" s="12" t="str">
        <f t="shared" si="0"/>
        <v>Concentration or range of concentrations, expressed as percent by weight (w/w%), of each monomer that becomes part of the polymer - lower end</v>
      </c>
      <c r="Y3" s="12" t="str">
        <f t="shared" si="0"/>
        <v>Concentration or range of concentrations expressed as percent by weight (w/w%), of each monomer that becomes part of the polymer - upper end</v>
      </c>
      <c r="Z3" s="12" t="str">
        <f t="shared" si="0"/>
        <v>Concentration or range of concentrations is confidential?</v>
      </c>
      <c r="AA3" s="12" t="s">
        <v>242</v>
      </c>
      <c r="AB3" s="12"/>
      <c r="AC3" s="12" t="s">
        <v>424</v>
      </c>
      <c r="AD3" s="12" t="s">
        <v>425</v>
      </c>
      <c r="AE3" s="12" t="s">
        <v>426</v>
      </c>
      <c r="AF3" s="12" t="s">
        <v>427</v>
      </c>
      <c r="AG3" s="12"/>
    </row>
    <row r="4" spans="1:33" x14ac:dyDescent="0.35">
      <c r="A4" s="28"/>
      <c r="B4" s="28"/>
      <c r="C4" s="28"/>
      <c r="D4" s="28"/>
      <c r="E4" s="28" t="s">
        <v>4</v>
      </c>
      <c r="F4" s="28"/>
      <c r="G4" s="28"/>
      <c r="H4" s="28"/>
      <c r="I4" s="28" t="s">
        <v>4</v>
      </c>
      <c r="J4" s="28"/>
      <c r="K4" s="28" t="s">
        <v>4</v>
      </c>
      <c r="L4" s="10" t="str">
        <f>IF(AND('Section 8'!$L$4=No,OR($AC4=FALSE,$AD4=FALSE)),Tab_NotReq,
IF(AND('Section 8'!$L$4=No,OR($AC4=TRUE,$AD4=TRUE)),Complete,
IF(AND($AC4=TRUE,$AD4=TRUE,$N4="",$O4=""),"",
IF(COUNTIF($N4:$AA4,Incomplete)&gt;=1,Incomplete_or_multiple_errors&amp;": "&amp;INDEX($N$2:$AA$4,1,MATCH(Incomplete,$N4:$AA4,0)),Complete))))</f>
        <v/>
      </c>
      <c r="N4" s="10" t="str">
        <f t="shared" ref="N4:N67" si="1">IF(N$1=No,"",
IF(AND($A4="", OR(AC4=FALSE,AD4=FALSE)),Incomplete,""))</f>
        <v/>
      </c>
      <c r="O4" s="10" t="str" cm="1">
        <f t="array" ref="O4">IF($O$1=No,"",
IF(OR(AC4=FALSE,AD4=FALSE),"",
IF(AND(SUMPRODUCT(--(AE4:AF$300=TRUE))=0,SUMPRODUCT(--(AE4:AF$300=TRUE))=0),"",Incomplete)))</f>
        <v/>
      </c>
      <c r="P4" s="10" t="str">
        <f t="shared" ref="P4" si="2">IF(P$1=No,"",IF($A4="", "",
IF(AND(OR(B4=Not_reasonably_accessible,B4=INDEX(s13app,3)), OR(C4&lt;&gt;"", D4&lt;&gt;"", AND(E4&lt;&gt;"",E4&lt;&gt;No))),
Incomplete, "")))</f>
        <v/>
      </c>
      <c r="Q4" s="10" t="str">
        <f>IF(Q$1=No,"",IF($A4="", "",
IF(AND(OR(F4=Not_reasonably_accessible,F4=INDEX(s13app,3)), OR(G4&lt;&gt;"", H4&lt;&gt;"", AND(I4&lt;&gt;"",I4&lt;&gt;No))),
Incomplete, "")))</f>
        <v/>
      </c>
      <c r="R4" s="10" t="str" cm="1">
        <f t="array" ref="R4">IF(R$1=No,"",IF($A4="","",
IF(SUMPRODUCT(--('Section 13(a)(b)(c)'!$A$4:$A$100=$A4))=0,Incomplete,Complete)))</f>
        <v/>
      </c>
      <c r="S4" s="10" t="str">
        <f t="shared" ref="S4" si="3">IF(S$1=No,"",IF($A4="","",
IF(B4="",Incomplete,
IF(ISERROR(VLOOKUP(B4,s13app,1,FALSE))=TRUE,Incomplete,Complete))))</f>
        <v/>
      </c>
      <c r="T4" s="10" t="str">
        <f t="shared" ref="T4:T195" si="4">IF(T$1=No, "", IF($A4="", "",
IF($P4=Incomplete,"",
IF(OR($B4=Not_reasonably_accessible,$B4=INDEX(s13app,3)),"",
IF($C4="", Incomplete, Complete)))))</f>
        <v/>
      </c>
      <c r="U4" s="10" t="str">
        <f t="shared" ref="U4:U195" si="5">IF(U$1=No, "", IF($A4="", "",
IF($P4=Incomplete,"",
IF(OR($B4=Not_reasonably_accessible,$B4=INDEX(s13app,3)),"",
IF($D4="", Incomplete, Complete)))))</f>
        <v/>
      </c>
      <c r="V4" s="10" t="str">
        <f t="shared" ref="V4" si="6">IF(V$1=No,"",IF($A4="","",
IF($P4=Incomplete, "",
IF(OR($B4=Not_reasonably_accessible,$B4=INDEX(s13app,3)),"",
IF(ISERROR(VLOOKUP(E4,YesNo_CBI,1,FALSE))=TRUE,Incomplete,Complete)))))</f>
        <v/>
      </c>
      <c r="W4" s="10" t="str">
        <f>IF(W$1=No,"",IF($A4="","",
IF(F4="",Incomplete,
IF(ISERROR(VLOOKUP(F4,s13app,1,FALSE))=TRUE,Incomplete,Complete))))</f>
        <v/>
      </c>
      <c r="X4" s="10" t="str">
        <f t="shared" ref="X4:X67" si="7">IF(X$1=No, "", IF($A4="", "",
IF($Q4=Incomplete,"",
IF(OR($F4=Not_reasonably_accessible,$F4=INDEX(s13app,3)),"",
IF(AND(OR($F4=INDEX(s13app,2), $F4=INDEX(s13app,4)), OR($G4="", $G4&lt;0, $G4&gt;100)), Incomplete,
IF(LEN($G4)-LEN(INT($G4))&gt;5, Incomplete,
Complete))))))</f>
        <v/>
      </c>
      <c r="Y4" s="10" t="str">
        <f t="shared" ref="Y4:Y67" si="8">IF(Y$1=No, "", IF($A4="", "",
IF($Q4=Incomplete,"",
IF(OR($F4=Not_reasonably_accessible,$F4=INDEX(s13app,3)),"",
IF(AND(OR($F4=INDEX(s13app,2),$F4=INDEX(s13app,4)), OR($H4="", $H4&lt;0, $H4&gt;100,$G4&gt;$H4)), Incomplete,
IF(LEN($H4)-LEN(INT($H4))&gt;5, Incomplete,
Complete))))))</f>
        <v/>
      </c>
      <c r="Z4" s="10" t="str">
        <f>IF(Z$1=No,"",IF($A4="","",
IF($Q4=Incomplete, "",
IF(OR($F4=Not_reasonably_accessible,$F4=INDEX(s13app,3)),"",
IF(ISERROR(VLOOKUP(I4,YesNo_CBI,1,FALSE))=TRUE,Incomplete,Complete)))))</f>
        <v/>
      </c>
      <c r="AA4" s="10" t="str">
        <f t="shared" ref="AA4" si="9">IF($AA$1=No,"",IF($A4="","",
IF(AND(J4="",OR(K4="",K4=No)),"",
IF(AND(J4="",OR(K4&lt;&gt;"",K4&lt;&gt;No)),Incomplete,
IF(AND(J4&lt;&gt;"",K4="")=TRUE,Incomplete,
IF(ISERROR(VLOOKUP(K4,YesNo_CBI,1,FALSE))=TRUE,
Incomplete,Complete))))))</f>
        <v/>
      </c>
      <c r="AB4" s="10"/>
      <c r="AC4" s="10" t="b">
        <f>AND($A4="",$B4="",$C4="",$D4="",$F4="",$G4="",$H4="",$J4="")</f>
        <v>1</v>
      </c>
      <c r="AD4" s="10" t="b">
        <f t="shared" ref="AD4:AD195" si="10">AND(OR($E4="",$E4=No),OR($I4="",$I4=No),OR($K4="",$K4=No))</f>
        <v>1</v>
      </c>
      <c r="AE4" s="10" t="b">
        <f>OR($A5&lt;&gt;"",$B5&lt;&gt;"",$C5&lt;&gt;"",$D5&lt;&gt;"",$F5&lt;&gt;"",$G5&lt;&gt;"",$H5&lt;&gt;"",$J5&lt;&gt;"")</f>
        <v>0</v>
      </c>
      <c r="AF4" s="10" t="b">
        <f t="shared" ref="AF4:AF195" si="11">OR(AND($E5&lt;&gt;"",$E5&lt;&gt;No),AND($I5&lt;&gt;"",$I5&lt;&gt;No),AND($K5&lt;&gt;"",$K5&lt;&gt;No))</f>
        <v>0</v>
      </c>
      <c r="AG4" s="10"/>
    </row>
    <row r="5" spans="1:33" x14ac:dyDescent="0.35">
      <c r="A5" s="28"/>
      <c r="B5" s="28"/>
      <c r="C5" s="28"/>
      <c r="D5" s="28"/>
      <c r="E5" s="28" t="s">
        <v>4</v>
      </c>
      <c r="F5" s="28"/>
      <c r="G5" s="28"/>
      <c r="H5" s="28"/>
      <c r="I5" s="28" t="s">
        <v>4</v>
      </c>
      <c r="J5" s="28"/>
      <c r="K5" s="28" t="s">
        <v>4</v>
      </c>
      <c r="L5" s="10" t="str">
        <f>IF(AND('Section 8'!$L$4=No,OR($AC5=FALSE,$AD5=FALSE)),Tab_NotReq,
IF(AND($AC5=TRUE,$AD5=TRUE,$N5="",$O5=""),"",
IF(COUNTIF($N5:$AA5,Incomplete)&gt;=1,Incomplete_or_multiple_errors&amp;": "&amp;INDEX($N$2:$AA$4,1,MATCH(Incomplete,$N5:$AA5,0)),Complete)))</f>
        <v/>
      </c>
      <c r="N5" s="10" t="str">
        <f t="shared" si="1"/>
        <v/>
      </c>
      <c r="O5" s="10" t="str" cm="1">
        <f t="array" ref="O5">IF($O$1=No,"",
IF(OR(AC5=FALSE,AD5=FALSE),"",
IF(AND(SUMPRODUCT(--(AE5:AF$300=TRUE))=0,SUMPRODUCT(--(AE5:AF$300=TRUE))=0),"",Incomplete)))</f>
        <v/>
      </c>
      <c r="P5" s="10" t="str">
        <f t="shared" ref="P5:P68" si="12">IF(P$1=No,"",IF($A5="", "",
IF(AND(OR(B5=Not_reasonably_accessible,B5=INDEX(s13app,3)), OR(C5&lt;&gt;"", D5&lt;&gt;"", AND(E5&lt;&gt;"",E5&lt;&gt;No))),
Incomplete, "")))</f>
        <v/>
      </c>
      <c r="Q5" s="10" t="str">
        <f>IF(Q$1=No,"",IF($A5="", "",
IF(AND(OR(F5=Not_reasonably_accessible,F5=INDEX(s13app,3)), OR(G5&lt;&gt;"", H5&lt;&gt;"", AND(I5&lt;&gt;"",I5&lt;&gt;No))),
Incomplete, "")))</f>
        <v/>
      </c>
      <c r="R5" s="10" t="str" cm="1">
        <f t="array" ref="R5">IF(R$1=No,"",IF($A5="","",
IF(SUMPRODUCT(--('Section 13(a)(b)(c)'!$A$4:$A$100=$A5))=0,Incomplete,Complete)))</f>
        <v/>
      </c>
      <c r="S5" s="10" t="str">
        <f t="shared" ref="S5:S68" si="13">IF(S$1=No,"",IF($A5="","",
IF(B5="",Incomplete,
IF(ISERROR(VLOOKUP(B5,s13app,1,FALSE))=TRUE,Incomplete,Complete))))</f>
        <v/>
      </c>
      <c r="T5" s="10" t="str">
        <f t="shared" si="4"/>
        <v/>
      </c>
      <c r="U5" s="10" t="str">
        <f t="shared" si="5"/>
        <v/>
      </c>
      <c r="V5" s="10" t="str">
        <f t="shared" ref="V5:V68" si="14">IF(V$1=No,"",IF($A5="","",
IF($P5=Incomplete, "",
IF(OR($B5=Not_reasonably_accessible,$B5=INDEX(s13app,3)),"",
IF(ISERROR(VLOOKUP(E5,YesNo_CBI,1,FALSE))=TRUE,Incomplete,Complete)))))</f>
        <v/>
      </c>
      <c r="W5" s="10" t="str">
        <f>IF(W$1=No,"",IF($A5="","",
IF(F5="",Incomplete,
IF(ISERROR(VLOOKUP(F5,s13app,1,FALSE))=TRUE,Incomplete,Complete))))</f>
        <v/>
      </c>
      <c r="X5" s="10" t="str">
        <f t="shared" si="7"/>
        <v/>
      </c>
      <c r="Y5" s="10" t="str">
        <f t="shared" si="8"/>
        <v/>
      </c>
      <c r="Z5" s="10" t="str">
        <f>IF(Z$1=No,"",IF($A5="","",
IF($Q5=Incomplete, "",
IF(OR($F5=Not_reasonably_accessible,$F5=INDEX(s13app,3)),"",
IF(ISERROR(VLOOKUP(I5,YesNo_CBI,1,FALSE))=TRUE,Incomplete,Complete)))))</f>
        <v/>
      </c>
      <c r="AA5" s="10" t="str">
        <f t="shared" ref="AA5:AA68" si="15">IF($AA$1=No,"",IF($A5="","",
IF(AND(J5="",OR(K5="",K5=No)),"",
IF(AND(J5="",OR(K5&lt;&gt;"",K5&lt;&gt;No)),Incomplete,
IF(AND(J5&lt;&gt;"",K5="")=TRUE,Incomplete,
IF(ISERROR(VLOOKUP(K5,YesNo_CBI,1,FALSE))=TRUE,
Incomplete,Complete))))))</f>
        <v/>
      </c>
      <c r="AB5" s="10"/>
      <c r="AC5" s="10" t="b">
        <f>AND($A5="",$B5="",$C5="",$D5="",$F5="",$G5="",$H5="",$J5="")</f>
        <v>1</v>
      </c>
      <c r="AD5" s="10" t="b">
        <f t="shared" si="10"/>
        <v>1</v>
      </c>
      <c r="AE5" s="10" t="b">
        <f t="shared" ref="AE5:AE68" si="16">OR($A6&lt;&gt;"",$B6&lt;&gt;"",$C6&lt;&gt;"",$D6&lt;&gt;"",$F6&lt;&gt;"",$G6&lt;&gt;"",$H6&lt;&gt;"",$J6&lt;&gt;"")</f>
        <v>0</v>
      </c>
      <c r="AF5" s="10" t="b">
        <f t="shared" si="11"/>
        <v>0</v>
      </c>
      <c r="AG5" s="10"/>
    </row>
    <row r="6" spans="1:33" x14ac:dyDescent="0.35">
      <c r="A6" s="28"/>
      <c r="B6" s="28"/>
      <c r="C6" s="28"/>
      <c r="D6" s="28"/>
      <c r="E6" s="28" t="s">
        <v>4</v>
      </c>
      <c r="F6" s="28"/>
      <c r="G6" s="28"/>
      <c r="H6" s="28"/>
      <c r="I6" s="28" t="s">
        <v>4</v>
      </c>
      <c r="J6" s="28"/>
      <c r="K6" s="28" t="s">
        <v>4</v>
      </c>
      <c r="L6" s="10" t="str">
        <f>IF(AND('Section 8'!$L$4=No,OR($AC6=FALSE,$AD6=FALSE)),Tab_NotReq,
IF(AND($AC6=TRUE,$AD6=TRUE,$N6="",$O6=""),"",
IF(COUNTIF($N6:$AA6,Incomplete)&gt;=1,Incomplete_or_multiple_errors&amp;": "&amp;INDEX($N$2:$AA$4,1,MATCH(Incomplete,$N6:$AA6,0)),Complete)))</f>
        <v/>
      </c>
      <c r="N6" s="10" t="str">
        <f t="shared" si="1"/>
        <v/>
      </c>
      <c r="O6" s="10" t="str" cm="1">
        <f t="array" ref="O6">IF($O$1=No,"",
IF(OR(AC6=FALSE,AD6=FALSE),"",
IF(AND(SUMPRODUCT(--(AE6:AF$300=TRUE))=0,SUMPRODUCT(--(AE6:AF$300=TRUE))=0),"",Incomplete)))</f>
        <v/>
      </c>
      <c r="P6" s="10" t="str">
        <f t="shared" si="12"/>
        <v/>
      </c>
      <c r="Q6" s="10" t="str">
        <f t="shared" ref="Q6:Q68" si="17">IF(Q$1=No,"",IF($A6="", "",
IF(AND(OR(F6=Not_reasonably_accessible,F6=INDEX(s13app,3)), OR(G6&lt;&gt;"", H6&lt;&gt;"", AND(I6&lt;&gt;"",I6&lt;&gt;No))),
Incomplete, "")))</f>
        <v/>
      </c>
      <c r="R6" s="10" t="str" cm="1">
        <f t="array" ref="R6">IF(R$1=No,"",IF($A6="","",
IF(SUMPRODUCT(--('Section 13(a)(b)(c)'!$A$4:$A$100=$A6))=0,Incomplete,Complete)))</f>
        <v/>
      </c>
      <c r="S6" s="10" t="str">
        <f t="shared" si="13"/>
        <v/>
      </c>
      <c r="T6" s="10" t="str">
        <f t="shared" si="4"/>
        <v/>
      </c>
      <c r="U6" s="10" t="str">
        <f t="shared" si="5"/>
        <v/>
      </c>
      <c r="V6" s="10" t="str">
        <f t="shared" si="14"/>
        <v/>
      </c>
      <c r="W6" s="10" t="str">
        <f t="shared" ref="W6:W68" si="18">IF(W$1=No,"",IF($A6="","",
IF(F6="",Incomplete,
IF(ISERROR(VLOOKUP(F6,s13app,1,FALSE))=TRUE,Incomplete,Complete))))</f>
        <v/>
      </c>
      <c r="X6" s="10" t="str">
        <f t="shared" si="7"/>
        <v/>
      </c>
      <c r="Y6" s="10" t="str">
        <f t="shared" si="8"/>
        <v/>
      </c>
      <c r="Z6" s="10" t="str">
        <f t="shared" ref="Z6:Z68" si="19">IF(Z$1=No,"",IF($A6="","",
IF($Q6=Incomplete, "",
IF(OR($F6=Not_reasonably_accessible,$F6=INDEX(s13app,3)),"",
IF(ISERROR(VLOOKUP(I6,YesNo_CBI,1,FALSE))=TRUE,Incomplete,Complete)))))</f>
        <v/>
      </c>
      <c r="AA6" s="10" t="str">
        <f t="shared" si="15"/>
        <v/>
      </c>
      <c r="AB6" s="10"/>
      <c r="AC6" s="10" t="b">
        <f t="shared" ref="AC6:AC68" si="20">AND($A6="",$B6="",$C6="",$D6="",$F6="",$G6="",$H6="",$J6="")</f>
        <v>1</v>
      </c>
      <c r="AD6" s="10" t="b">
        <f t="shared" si="10"/>
        <v>1</v>
      </c>
      <c r="AE6" s="10" t="b">
        <f t="shared" si="16"/>
        <v>0</v>
      </c>
      <c r="AF6" s="10" t="b">
        <f t="shared" si="11"/>
        <v>0</v>
      </c>
      <c r="AG6" s="10"/>
    </row>
    <row r="7" spans="1:33" x14ac:dyDescent="0.35">
      <c r="A7" s="28"/>
      <c r="B7" s="28"/>
      <c r="C7" s="28"/>
      <c r="D7" s="28"/>
      <c r="E7" s="28" t="s">
        <v>4</v>
      </c>
      <c r="F7" s="28"/>
      <c r="G7" s="28"/>
      <c r="H7" s="28"/>
      <c r="I7" s="28" t="s">
        <v>4</v>
      </c>
      <c r="J7" s="28"/>
      <c r="K7" s="28" t="s">
        <v>4</v>
      </c>
      <c r="L7" s="10" t="str">
        <f>IF(AND('Section 8'!$L$4=No,OR($AC7=FALSE,$AD7=FALSE)),Tab_NotReq,
IF(AND($AC7=TRUE,$AD7=TRUE,$N7="",$O7=""),"",
IF(COUNTIF($N7:$AA7,Incomplete)&gt;=1,Incomplete_or_multiple_errors&amp;": "&amp;INDEX($N$2:$AA$4,1,MATCH(Incomplete,$N7:$AA7,0)),Complete)))</f>
        <v/>
      </c>
      <c r="N7" s="10" t="str">
        <f t="shared" si="1"/>
        <v/>
      </c>
      <c r="O7" s="10" t="str" cm="1">
        <f t="array" ref="O7">IF($O$1=No,"",
IF(OR(AC7=FALSE,AD7=FALSE),"",
IF(AND(SUMPRODUCT(--(AE7:AF$300=TRUE))=0,SUMPRODUCT(--(AE7:AF$300=TRUE))=0),"",Incomplete)))</f>
        <v/>
      </c>
      <c r="P7" s="10" t="str">
        <f t="shared" si="12"/>
        <v/>
      </c>
      <c r="Q7" s="10" t="str">
        <f t="shared" si="17"/>
        <v/>
      </c>
      <c r="R7" s="10" t="str" cm="1">
        <f t="array" ref="R7">IF(R$1=No,"",IF($A7="","",
IF(SUMPRODUCT(--('Section 13(a)(b)(c)'!$A$4:$A$100=$A7))=0,Incomplete,Complete)))</f>
        <v/>
      </c>
      <c r="S7" s="10" t="str">
        <f t="shared" si="13"/>
        <v/>
      </c>
      <c r="T7" s="10" t="str">
        <f t="shared" si="4"/>
        <v/>
      </c>
      <c r="U7" s="10" t="str">
        <f t="shared" si="5"/>
        <v/>
      </c>
      <c r="V7" s="10" t="str">
        <f t="shared" si="14"/>
        <v/>
      </c>
      <c r="W7" s="10" t="str">
        <f t="shared" si="18"/>
        <v/>
      </c>
      <c r="X7" s="10" t="str">
        <f t="shared" si="7"/>
        <v/>
      </c>
      <c r="Y7" s="10" t="str">
        <f t="shared" si="8"/>
        <v/>
      </c>
      <c r="Z7" s="10" t="str">
        <f t="shared" si="19"/>
        <v/>
      </c>
      <c r="AA7" s="10" t="str">
        <f t="shared" si="15"/>
        <v/>
      </c>
      <c r="AB7" s="10"/>
      <c r="AC7" s="10" t="b">
        <f t="shared" si="20"/>
        <v>1</v>
      </c>
      <c r="AD7" s="10" t="b">
        <f t="shared" si="10"/>
        <v>1</v>
      </c>
      <c r="AE7" s="10" t="b">
        <f t="shared" si="16"/>
        <v>0</v>
      </c>
      <c r="AF7" s="10" t="b">
        <f t="shared" si="11"/>
        <v>0</v>
      </c>
      <c r="AG7" s="10"/>
    </row>
    <row r="8" spans="1:33" x14ac:dyDescent="0.35">
      <c r="A8" s="28"/>
      <c r="B8" s="28"/>
      <c r="C8" s="28"/>
      <c r="D8" s="28"/>
      <c r="E8" s="28" t="s">
        <v>4</v>
      </c>
      <c r="F8" s="28"/>
      <c r="G8" s="28"/>
      <c r="H8" s="28"/>
      <c r="I8" s="28" t="s">
        <v>4</v>
      </c>
      <c r="J8" s="28"/>
      <c r="K8" s="28" t="s">
        <v>4</v>
      </c>
      <c r="L8" s="10" t="str">
        <f>IF(AND('Section 8'!$L$4=No,OR($AC8=FALSE,$AD8=FALSE)),Tab_NotReq,
IF(AND($AC8=TRUE,$AD8=TRUE,$N8="",$O8=""),"",
IF(COUNTIF($N8:$AA8,Incomplete)&gt;=1,Incomplete_or_multiple_errors&amp;": "&amp;INDEX($N$2:$AA$4,1,MATCH(Incomplete,$N8:$AA8,0)),Complete)))</f>
        <v/>
      </c>
      <c r="N8" s="10" t="str">
        <f t="shared" si="1"/>
        <v/>
      </c>
      <c r="O8" s="10" t="str" cm="1">
        <f t="array" ref="O8">IF($O$1=No,"",
IF(OR(AC8=FALSE,AD8=FALSE),"",
IF(AND(SUMPRODUCT(--(AE8:AF$300=TRUE))=0,SUMPRODUCT(--(AE8:AF$300=TRUE))=0),"",Incomplete)))</f>
        <v/>
      </c>
      <c r="P8" s="10" t="str">
        <f t="shared" si="12"/>
        <v/>
      </c>
      <c r="Q8" s="10" t="str">
        <f t="shared" si="17"/>
        <v/>
      </c>
      <c r="R8" s="10" t="str" cm="1">
        <f t="array" ref="R8">IF(R$1=No,"",IF($A8="","",
IF(SUMPRODUCT(--('Section 13(a)(b)(c)'!$A$4:$A$100=$A8))=0,Incomplete,Complete)))</f>
        <v/>
      </c>
      <c r="S8" s="10" t="str">
        <f t="shared" si="13"/>
        <v/>
      </c>
      <c r="T8" s="10" t="str">
        <f t="shared" si="4"/>
        <v/>
      </c>
      <c r="U8" s="10" t="str">
        <f t="shared" si="5"/>
        <v/>
      </c>
      <c r="V8" s="10" t="str">
        <f t="shared" si="14"/>
        <v/>
      </c>
      <c r="W8" s="10" t="str">
        <f t="shared" si="18"/>
        <v/>
      </c>
      <c r="X8" s="10" t="str">
        <f t="shared" si="7"/>
        <v/>
      </c>
      <c r="Y8" s="10" t="str">
        <f t="shared" si="8"/>
        <v/>
      </c>
      <c r="Z8" s="10" t="str">
        <f t="shared" si="19"/>
        <v/>
      </c>
      <c r="AA8" s="10" t="str">
        <f t="shared" si="15"/>
        <v/>
      </c>
      <c r="AB8" s="10"/>
      <c r="AC8" s="10" t="b">
        <f t="shared" si="20"/>
        <v>1</v>
      </c>
      <c r="AD8" s="10" t="b">
        <f t="shared" si="10"/>
        <v>1</v>
      </c>
      <c r="AE8" s="10" t="b">
        <f t="shared" si="16"/>
        <v>0</v>
      </c>
      <c r="AF8" s="10" t="b">
        <f t="shared" si="11"/>
        <v>0</v>
      </c>
      <c r="AG8" s="10"/>
    </row>
    <row r="9" spans="1:33" x14ac:dyDescent="0.35">
      <c r="A9" s="28"/>
      <c r="B9" s="28"/>
      <c r="C9" s="28"/>
      <c r="D9" s="28"/>
      <c r="E9" s="28" t="s">
        <v>4</v>
      </c>
      <c r="F9" s="28"/>
      <c r="G9" s="28"/>
      <c r="H9" s="28"/>
      <c r="I9" s="28" t="s">
        <v>4</v>
      </c>
      <c r="J9" s="28"/>
      <c r="K9" s="28" t="s">
        <v>4</v>
      </c>
      <c r="L9" s="10" t="str">
        <f>IF(AND('Section 8'!$L$4=No,OR($AC9=FALSE,$AD9=FALSE)),Tab_NotReq,
IF(AND($AC9=TRUE,$AD9=TRUE,$N9="",$O9=""),"",
IF(COUNTIF($N9:$AA9,Incomplete)&gt;=1,Incomplete_or_multiple_errors&amp;": "&amp;INDEX($N$2:$AA$4,1,MATCH(Incomplete,$N9:$AA9,0)),Complete)))</f>
        <v/>
      </c>
      <c r="N9" s="10" t="str">
        <f t="shared" si="1"/>
        <v/>
      </c>
      <c r="O9" s="10" t="str" cm="1">
        <f t="array" ref="O9">IF($O$1=No,"",
IF(OR(AC9=FALSE,AD9=FALSE),"",
IF(AND(SUMPRODUCT(--(AE9:AF$300=TRUE))=0,SUMPRODUCT(--(AE9:AF$300=TRUE))=0),"",Incomplete)))</f>
        <v/>
      </c>
      <c r="P9" s="10" t="str">
        <f t="shared" si="12"/>
        <v/>
      </c>
      <c r="Q9" s="10" t="str">
        <f t="shared" si="17"/>
        <v/>
      </c>
      <c r="R9" s="10" t="str" cm="1">
        <f t="array" ref="R9">IF(R$1=No,"",IF($A9="","",
IF(SUMPRODUCT(--('Section 13(a)(b)(c)'!$A$4:$A$100=$A9))=0,Incomplete,Complete)))</f>
        <v/>
      </c>
      <c r="S9" s="10" t="str">
        <f t="shared" si="13"/>
        <v/>
      </c>
      <c r="T9" s="10" t="str">
        <f t="shared" si="4"/>
        <v/>
      </c>
      <c r="U9" s="10" t="str">
        <f t="shared" si="5"/>
        <v/>
      </c>
      <c r="V9" s="10" t="str">
        <f t="shared" si="14"/>
        <v/>
      </c>
      <c r="W9" s="10" t="str">
        <f t="shared" si="18"/>
        <v/>
      </c>
      <c r="X9" s="10" t="str">
        <f t="shared" si="7"/>
        <v/>
      </c>
      <c r="Y9" s="10" t="str">
        <f t="shared" si="8"/>
        <v/>
      </c>
      <c r="Z9" s="10" t="str">
        <f t="shared" si="19"/>
        <v/>
      </c>
      <c r="AA9" s="10" t="str">
        <f t="shared" si="15"/>
        <v/>
      </c>
      <c r="AB9" s="10"/>
      <c r="AC9" s="10" t="b">
        <f t="shared" si="20"/>
        <v>1</v>
      </c>
      <c r="AD9" s="10" t="b">
        <f t="shared" si="10"/>
        <v>1</v>
      </c>
      <c r="AE9" s="10" t="b">
        <f t="shared" si="16"/>
        <v>0</v>
      </c>
      <c r="AF9" s="10" t="b">
        <f t="shared" si="11"/>
        <v>0</v>
      </c>
      <c r="AG9" s="10"/>
    </row>
    <row r="10" spans="1:33" x14ac:dyDescent="0.35">
      <c r="A10" s="28"/>
      <c r="B10" s="28"/>
      <c r="C10" s="28"/>
      <c r="D10" s="28"/>
      <c r="E10" s="28" t="s">
        <v>4</v>
      </c>
      <c r="F10" s="28"/>
      <c r="G10" s="28"/>
      <c r="H10" s="28"/>
      <c r="I10" s="28" t="s">
        <v>4</v>
      </c>
      <c r="J10" s="28"/>
      <c r="K10" s="28" t="s">
        <v>4</v>
      </c>
      <c r="L10" s="10" t="str">
        <f>IF(AND('Section 8'!$L$4=No,OR($AC10=FALSE,$AD10=FALSE)),Tab_NotReq,
IF(AND($AC10=TRUE,$AD10=TRUE,$N10="",$O10=""),"",
IF(COUNTIF($N10:$AA10,Incomplete)&gt;=1,Incomplete_or_multiple_errors&amp;": "&amp;INDEX($N$2:$AA$4,1,MATCH(Incomplete,$N10:$AA10,0)),Complete)))</f>
        <v/>
      </c>
      <c r="N10" s="10" t="str">
        <f t="shared" si="1"/>
        <v/>
      </c>
      <c r="O10" s="10" t="str" cm="1">
        <f t="array" ref="O10">IF($O$1=No,"",
IF(OR(AC10=FALSE,AD10=FALSE),"",
IF(AND(SUMPRODUCT(--(AE10:AF$300=TRUE))=0,SUMPRODUCT(--(AE10:AF$300=TRUE))=0),"",Incomplete)))</f>
        <v/>
      </c>
      <c r="P10" s="10" t="str">
        <f t="shared" si="12"/>
        <v/>
      </c>
      <c r="Q10" s="10" t="str">
        <f t="shared" si="17"/>
        <v/>
      </c>
      <c r="R10" s="10" t="str" cm="1">
        <f t="array" ref="R10">IF(R$1=No,"",IF($A10="","",
IF(SUMPRODUCT(--('Section 13(a)(b)(c)'!$A$4:$A$100=$A10))=0,Incomplete,Complete)))</f>
        <v/>
      </c>
      <c r="S10" s="10" t="str">
        <f t="shared" si="13"/>
        <v/>
      </c>
      <c r="T10" s="10" t="str">
        <f t="shared" si="4"/>
        <v/>
      </c>
      <c r="U10" s="10" t="str">
        <f t="shared" si="5"/>
        <v/>
      </c>
      <c r="V10" s="10" t="str">
        <f t="shared" si="14"/>
        <v/>
      </c>
      <c r="W10" s="10" t="str">
        <f t="shared" si="18"/>
        <v/>
      </c>
      <c r="X10" s="10" t="str">
        <f t="shared" si="7"/>
        <v/>
      </c>
      <c r="Y10" s="10" t="str">
        <f t="shared" si="8"/>
        <v/>
      </c>
      <c r="Z10" s="10" t="str">
        <f t="shared" si="19"/>
        <v/>
      </c>
      <c r="AA10" s="10" t="str">
        <f t="shared" si="15"/>
        <v/>
      </c>
      <c r="AB10" s="10"/>
      <c r="AC10" s="10" t="b">
        <f t="shared" si="20"/>
        <v>1</v>
      </c>
      <c r="AD10" s="10" t="b">
        <f t="shared" si="10"/>
        <v>1</v>
      </c>
      <c r="AE10" s="10" t="b">
        <f t="shared" si="16"/>
        <v>0</v>
      </c>
      <c r="AF10" s="10" t="b">
        <f t="shared" si="11"/>
        <v>0</v>
      </c>
      <c r="AG10" s="10"/>
    </row>
    <row r="11" spans="1:33" x14ac:dyDescent="0.35">
      <c r="A11" s="28"/>
      <c r="B11" s="28"/>
      <c r="C11" s="28"/>
      <c r="D11" s="28"/>
      <c r="E11" s="28" t="s">
        <v>4</v>
      </c>
      <c r="F11" s="28"/>
      <c r="G11" s="28"/>
      <c r="H11" s="28"/>
      <c r="I11" s="28" t="s">
        <v>4</v>
      </c>
      <c r="J11" s="28"/>
      <c r="K11" s="28" t="s">
        <v>4</v>
      </c>
      <c r="L11" s="10" t="str">
        <f>IF(AND('Section 8'!$L$4=No,OR($AC11=FALSE,$AD11=FALSE)),Tab_NotReq,
IF(AND($AC11=TRUE,$AD11=TRUE,$N11="",$O11=""),"",
IF(COUNTIF($N11:$AA11,Incomplete)&gt;=1,Incomplete_or_multiple_errors&amp;": "&amp;INDEX($N$2:$AA$4,1,MATCH(Incomplete,$N11:$AA11,0)),Complete)))</f>
        <v/>
      </c>
      <c r="N11" s="10" t="str">
        <f t="shared" si="1"/>
        <v/>
      </c>
      <c r="O11" s="10" t="str" cm="1">
        <f t="array" ref="O11">IF($O$1=No,"",
IF(OR(AC11=FALSE,AD11=FALSE),"",
IF(AND(SUMPRODUCT(--(AE11:AF$300=TRUE))=0,SUMPRODUCT(--(AE11:AF$300=TRUE))=0),"",Incomplete)))</f>
        <v/>
      </c>
      <c r="P11" s="10" t="str">
        <f t="shared" si="12"/>
        <v/>
      </c>
      <c r="Q11" s="10" t="str">
        <f t="shared" si="17"/>
        <v/>
      </c>
      <c r="R11" s="10" t="str" cm="1">
        <f t="array" ref="R11">IF(R$1=No,"",IF($A11="","",
IF(SUMPRODUCT(--('Section 13(a)(b)(c)'!$A$4:$A$100=$A11))=0,Incomplete,Complete)))</f>
        <v/>
      </c>
      <c r="S11" s="10" t="str">
        <f t="shared" si="13"/>
        <v/>
      </c>
      <c r="T11" s="10" t="str">
        <f t="shared" si="4"/>
        <v/>
      </c>
      <c r="U11" s="10" t="str">
        <f t="shared" si="5"/>
        <v/>
      </c>
      <c r="V11" s="10" t="str">
        <f t="shared" si="14"/>
        <v/>
      </c>
      <c r="W11" s="10" t="str">
        <f t="shared" si="18"/>
        <v/>
      </c>
      <c r="X11" s="10" t="str">
        <f t="shared" si="7"/>
        <v/>
      </c>
      <c r="Y11" s="10" t="str">
        <f t="shared" si="8"/>
        <v/>
      </c>
      <c r="Z11" s="10" t="str">
        <f t="shared" si="19"/>
        <v/>
      </c>
      <c r="AA11" s="10" t="str">
        <f t="shared" si="15"/>
        <v/>
      </c>
      <c r="AB11" s="10"/>
      <c r="AC11" s="10" t="b">
        <f t="shared" si="20"/>
        <v>1</v>
      </c>
      <c r="AD11" s="10" t="b">
        <f t="shared" si="10"/>
        <v>1</v>
      </c>
      <c r="AE11" s="10" t="b">
        <f t="shared" si="16"/>
        <v>0</v>
      </c>
      <c r="AF11" s="10" t="b">
        <f t="shared" si="11"/>
        <v>0</v>
      </c>
      <c r="AG11" s="10"/>
    </row>
    <row r="12" spans="1:33" x14ac:dyDescent="0.35">
      <c r="A12" s="28"/>
      <c r="B12" s="28"/>
      <c r="C12" s="28"/>
      <c r="D12" s="28"/>
      <c r="E12" s="28" t="s">
        <v>4</v>
      </c>
      <c r="F12" s="28"/>
      <c r="G12" s="28"/>
      <c r="H12" s="28"/>
      <c r="I12" s="28" t="s">
        <v>4</v>
      </c>
      <c r="J12" s="28"/>
      <c r="K12" s="28" t="s">
        <v>4</v>
      </c>
      <c r="L12" s="10" t="str">
        <f>IF(AND('Section 8'!$L$4=No,OR($AC12=FALSE,$AD12=FALSE)),Tab_NotReq,
IF(AND($AC12=TRUE,$AD12=TRUE,$N12="",$O12=""),"",
IF(COUNTIF($N12:$AA12,Incomplete)&gt;=1,Incomplete_or_multiple_errors&amp;": "&amp;INDEX($N$2:$AA$4,1,MATCH(Incomplete,$N12:$AA12,0)),Complete)))</f>
        <v/>
      </c>
      <c r="N12" s="10" t="str">
        <f t="shared" si="1"/>
        <v/>
      </c>
      <c r="O12" s="10" t="str" cm="1">
        <f t="array" ref="O12">IF($O$1=No,"",
IF(OR(AC12=FALSE,AD12=FALSE),"",
IF(AND(SUMPRODUCT(--(AE12:AF$300=TRUE))=0,SUMPRODUCT(--(AE12:AF$300=TRUE))=0),"",Incomplete)))</f>
        <v/>
      </c>
      <c r="P12" s="10" t="str">
        <f t="shared" si="12"/>
        <v/>
      </c>
      <c r="Q12" s="10" t="str">
        <f t="shared" si="17"/>
        <v/>
      </c>
      <c r="R12" s="10" t="str" cm="1">
        <f t="array" ref="R12">IF(R$1=No,"",IF($A12="","",
IF(SUMPRODUCT(--('Section 13(a)(b)(c)'!$A$4:$A$100=$A12))=0,Incomplete,Complete)))</f>
        <v/>
      </c>
      <c r="S12" s="10" t="str">
        <f t="shared" si="13"/>
        <v/>
      </c>
      <c r="T12" s="10" t="str">
        <f t="shared" si="4"/>
        <v/>
      </c>
      <c r="U12" s="10" t="str">
        <f t="shared" si="5"/>
        <v/>
      </c>
      <c r="V12" s="10" t="str">
        <f t="shared" si="14"/>
        <v/>
      </c>
      <c r="W12" s="10" t="str">
        <f t="shared" si="18"/>
        <v/>
      </c>
      <c r="X12" s="10" t="str">
        <f t="shared" si="7"/>
        <v/>
      </c>
      <c r="Y12" s="10" t="str">
        <f t="shared" si="8"/>
        <v/>
      </c>
      <c r="Z12" s="10" t="str">
        <f t="shared" si="19"/>
        <v/>
      </c>
      <c r="AA12" s="10" t="str">
        <f t="shared" si="15"/>
        <v/>
      </c>
      <c r="AB12" s="10"/>
      <c r="AC12" s="10" t="b">
        <f t="shared" si="20"/>
        <v>1</v>
      </c>
      <c r="AD12" s="10" t="b">
        <f t="shared" si="10"/>
        <v>1</v>
      </c>
      <c r="AE12" s="10" t="b">
        <f t="shared" si="16"/>
        <v>0</v>
      </c>
      <c r="AF12" s="10" t="b">
        <f t="shared" si="11"/>
        <v>0</v>
      </c>
      <c r="AG12" s="10"/>
    </row>
    <row r="13" spans="1:33" x14ac:dyDescent="0.35">
      <c r="A13" s="28"/>
      <c r="B13" s="28"/>
      <c r="C13" s="28"/>
      <c r="D13" s="28"/>
      <c r="E13" s="28" t="s">
        <v>4</v>
      </c>
      <c r="F13" s="28"/>
      <c r="G13" s="28"/>
      <c r="H13" s="28"/>
      <c r="I13" s="28" t="s">
        <v>4</v>
      </c>
      <c r="J13" s="28"/>
      <c r="K13" s="28" t="s">
        <v>4</v>
      </c>
      <c r="L13" s="10" t="str">
        <f>IF(AND('Section 8'!$L$4=No,OR($AC13=FALSE,$AD13=FALSE)),Tab_NotReq,
IF(AND($AC13=TRUE,$AD13=TRUE,$N13="",$O13=""),"",
IF(COUNTIF($N13:$AA13,Incomplete)&gt;=1,Incomplete_or_multiple_errors&amp;": "&amp;INDEX($N$2:$AA$4,1,MATCH(Incomplete,$N13:$AA13,0)),Complete)))</f>
        <v/>
      </c>
      <c r="N13" s="10" t="str">
        <f t="shared" si="1"/>
        <v/>
      </c>
      <c r="O13" s="10" t="str" cm="1">
        <f t="array" ref="O13">IF($O$1=No,"",
IF(OR(AC13=FALSE,AD13=FALSE),"",
IF(AND(SUMPRODUCT(--(AE13:AF$300=TRUE))=0,SUMPRODUCT(--(AE13:AF$300=TRUE))=0),"",Incomplete)))</f>
        <v/>
      </c>
      <c r="P13" s="10" t="str">
        <f t="shared" si="12"/>
        <v/>
      </c>
      <c r="Q13" s="10" t="str">
        <f t="shared" si="17"/>
        <v/>
      </c>
      <c r="R13" s="10" t="str" cm="1">
        <f t="array" ref="R13">IF(R$1=No,"",IF($A13="","",
IF(SUMPRODUCT(--('Section 13(a)(b)(c)'!$A$4:$A$100=$A13))=0,Incomplete,Complete)))</f>
        <v/>
      </c>
      <c r="S13" s="10" t="str">
        <f t="shared" si="13"/>
        <v/>
      </c>
      <c r="T13" s="10" t="str">
        <f t="shared" si="4"/>
        <v/>
      </c>
      <c r="U13" s="10" t="str">
        <f t="shared" si="5"/>
        <v/>
      </c>
      <c r="V13" s="10" t="str">
        <f t="shared" si="14"/>
        <v/>
      </c>
      <c r="W13" s="10" t="str">
        <f t="shared" si="18"/>
        <v/>
      </c>
      <c r="X13" s="10" t="str">
        <f t="shared" si="7"/>
        <v/>
      </c>
      <c r="Y13" s="10" t="str">
        <f t="shared" si="8"/>
        <v/>
      </c>
      <c r="Z13" s="10" t="str">
        <f t="shared" si="19"/>
        <v/>
      </c>
      <c r="AA13" s="10" t="str">
        <f t="shared" si="15"/>
        <v/>
      </c>
      <c r="AB13" s="10"/>
      <c r="AC13" s="10" t="b">
        <f t="shared" si="20"/>
        <v>1</v>
      </c>
      <c r="AD13" s="10" t="b">
        <f t="shared" si="10"/>
        <v>1</v>
      </c>
      <c r="AE13" s="10" t="b">
        <f t="shared" si="16"/>
        <v>0</v>
      </c>
      <c r="AF13" s="10" t="b">
        <f t="shared" si="11"/>
        <v>0</v>
      </c>
      <c r="AG13" s="10"/>
    </row>
    <row r="14" spans="1:33" x14ac:dyDescent="0.35">
      <c r="A14" s="28"/>
      <c r="B14" s="28"/>
      <c r="C14" s="28"/>
      <c r="D14" s="28"/>
      <c r="E14" s="28" t="s">
        <v>4</v>
      </c>
      <c r="F14" s="28"/>
      <c r="G14" s="28"/>
      <c r="H14" s="28"/>
      <c r="I14" s="28" t="s">
        <v>4</v>
      </c>
      <c r="J14" s="28"/>
      <c r="K14" s="28" t="s">
        <v>4</v>
      </c>
      <c r="L14" s="10" t="str">
        <f>IF(AND('Section 8'!$L$4=No,OR($AC14=FALSE,$AD14=FALSE)),Tab_NotReq,
IF(AND($AC14=TRUE,$AD14=TRUE,$N14="",$O14=""),"",
IF(COUNTIF($N14:$AA14,Incomplete)&gt;=1,Incomplete_or_multiple_errors&amp;": "&amp;INDEX($N$2:$AA$4,1,MATCH(Incomplete,$N14:$AA14,0)),Complete)))</f>
        <v/>
      </c>
      <c r="N14" s="10" t="str">
        <f t="shared" si="1"/>
        <v/>
      </c>
      <c r="O14" s="10" t="str" cm="1">
        <f t="array" ref="O14">IF($O$1=No,"",
IF(OR(AC14=FALSE,AD14=FALSE),"",
IF(AND(SUMPRODUCT(--(AE14:AF$300=TRUE))=0,SUMPRODUCT(--(AE14:AF$300=TRUE))=0),"",Incomplete)))</f>
        <v/>
      </c>
      <c r="P14" s="10" t="str">
        <f t="shared" si="12"/>
        <v/>
      </c>
      <c r="Q14" s="10" t="str">
        <f t="shared" si="17"/>
        <v/>
      </c>
      <c r="R14" s="10" t="str" cm="1">
        <f t="array" ref="R14">IF(R$1=No,"",IF($A14="","",
IF(SUMPRODUCT(--('Section 13(a)(b)(c)'!$A$4:$A$100=$A14))=0,Incomplete,Complete)))</f>
        <v/>
      </c>
      <c r="S14" s="10" t="str">
        <f t="shared" si="13"/>
        <v/>
      </c>
      <c r="T14" s="10" t="str">
        <f t="shared" si="4"/>
        <v/>
      </c>
      <c r="U14" s="10" t="str">
        <f t="shared" si="5"/>
        <v/>
      </c>
      <c r="V14" s="10" t="str">
        <f t="shared" si="14"/>
        <v/>
      </c>
      <c r="W14" s="10" t="str">
        <f t="shared" si="18"/>
        <v/>
      </c>
      <c r="X14" s="10" t="str">
        <f t="shared" si="7"/>
        <v/>
      </c>
      <c r="Y14" s="10" t="str">
        <f t="shared" si="8"/>
        <v/>
      </c>
      <c r="Z14" s="10" t="str">
        <f t="shared" si="19"/>
        <v/>
      </c>
      <c r="AA14" s="10" t="str">
        <f t="shared" si="15"/>
        <v/>
      </c>
      <c r="AB14" s="10"/>
      <c r="AC14" s="10" t="b">
        <f t="shared" si="20"/>
        <v>1</v>
      </c>
      <c r="AD14" s="10" t="b">
        <f t="shared" si="10"/>
        <v>1</v>
      </c>
      <c r="AE14" s="10" t="b">
        <f t="shared" si="16"/>
        <v>0</v>
      </c>
      <c r="AF14" s="10" t="b">
        <f t="shared" si="11"/>
        <v>0</v>
      </c>
      <c r="AG14" s="10"/>
    </row>
    <row r="15" spans="1:33" x14ac:dyDescent="0.35">
      <c r="A15" s="28"/>
      <c r="B15" s="28"/>
      <c r="C15" s="28"/>
      <c r="D15" s="28"/>
      <c r="E15" s="28" t="s">
        <v>4</v>
      </c>
      <c r="F15" s="28"/>
      <c r="G15" s="28"/>
      <c r="H15" s="28"/>
      <c r="I15" s="28" t="s">
        <v>4</v>
      </c>
      <c r="J15" s="28"/>
      <c r="K15" s="28" t="s">
        <v>4</v>
      </c>
      <c r="L15" s="10" t="str">
        <f>IF(AND('Section 8'!$L$4=No,OR($AC15=FALSE,$AD15=FALSE)),Tab_NotReq,
IF(AND($AC15=TRUE,$AD15=TRUE,$N15="",$O15=""),"",
IF(COUNTIF($N15:$AA15,Incomplete)&gt;=1,Incomplete_or_multiple_errors&amp;": "&amp;INDEX($N$2:$AA$4,1,MATCH(Incomplete,$N15:$AA15,0)),Complete)))</f>
        <v/>
      </c>
      <c r="N15" s="10" t="str">
        <f t="shared" si="1"/>
        <v/>
      </c>
      <c r="O15" s="10" t="str" cm="1">
        <f t="array" ref="O15">IF($O$1=No,"",
IF(OR(AC15=FALSE,AD15=FALSE),"",
IF(AND(SUMPRODUCT(--(AE15:AF$300=TRUE))=0,SUMPRODUCT(--(AE15:AF$300=TRUE))=0),"",Incomplete)))</f>
        <v/>
      </c>
      <c r="P15" s="10" t="str">
        <f t="shared" si="12"/>
        <v/>
      </c>
      <c r="Q15" s="10" t="str">
        <f t="shared" si="17"/>
        <v/>
      </c>
      <c r="R15" s="10" t="str" cm="1">
        <f t="array" ref="R15">IF(R$1=No,"",IF($A15="","",
IF(SUMPRODUCT(--('Section 13(a)(b)(c)'!$A$4:$A$100=$A15))=0,Incomplete,Complete)))</f>
        <v/>
      </c>
      <c r="S15" s="10" t="str">
        <f t="shared" si="13"/>
        <v/>
      </c>
      <c r="T15" s="10" t="str">
        <f t="shared" si="4"/>
        <v/>
      </c>
      <c r="U15" s="10" t="str">
        <f t="shared" si="5"/>
        <v/>
      </c>
      <c r="V15" s="10" t="str">
        <f t="shared" si="14"/>
        <v/>
      </c>
      <c r="W15" s="10" t="str">
        <f t="shared" si="18"/>
        <v/>
      </c>
      <c r="X15" s="10" t="str">
        <f t="shared" si="7"/>
        <v/>
      </c>
      <c r="Y15" s="10" t="str">
        <f t="shared" si="8"/>
        <v/>
      </c>
      <c r="Z15" s="10" t="str">
        <f t="shared" si="19"/>
        <v/>
      </c>
      <c r="AA15" s="10" t="str">
        <f t="shared" si="15"/>
        <v/>
      </c>
      <c r="AB15" s="10"/>
      <c r="AC15" s="10" t="b">
        <f t="shared" si="20"/>
        <v>1</v>
      </c>
      <c r="AD15" s="10" t="b">
        <f t="shared" si="10"/>
        <v>1</v>
      </c>
      <c r="AE15" s="10" t="b">
        <f t="shared" si="16"/>
        <v>0</v>
      </c>
      <c r="AF15" s="10" t="b">
        <f t="shared" si="11"/>
        <v>0</v>
      </c>
      <c r="AG15" s="10"/>
    </row>
    <row r="16" spans="1:33" x14ac:dyDescent="0.35">
      <c r="A16" s="28"/>
      <c r="B16" s="28"/>
      <c r="C16" s="28"/>
      <c r="D16" s="28"/>
      <c r="E16" s="28" t="s">
        <v>4</v>
      </c>
      <c r="F16" s="28"/>
      <c r="G16" s="28"/>
      <c r="H16" s="28"/>
      <c r="I16" s="28" t="s">
        <v>4</v>
      </c>
      <c r="J16" s="28"/>
      <c r="K16" s="28" t="s">
        <v>4</v>
      </c>
      <c r="L16" s="10" t="str">
        <f>IF(AND('Section 8'!$L$4=No,OR($AC16=FALSE,$AD16=FALSE)),Tab_NotReq,
IF(AND($AC16=TRUE,$AD16=TRUE,$N16="",$O16=""),"",
IF(COUNTIF($N16:$AA16,Incomplete)&gt;=1,Incomplete_or_multiple_errors&amp;": "&amp;INDEX($N$2:$AA$4,1,MATCH(Incomplete,$N16:$AA16,0)),Complete)))</f>
        <v/>
      </c>
      <c r="N16" s="10" t="str">
        <f t="shared" si="1"/>
        <v/>
      </c>
      <c r="O16" s="10" t="str" cm="1">
        <f t="array" ref="O16">IF($O$1=No,"",
IF(OR(AC16=FALSE,AD16=FALSE),"",
IF(AND(SUMPRODUCT(--(AE16:AF$300=TRUE))=0,SUMPRODUCT(--(AE16:AF$300=TRUE))=0),"",Incomplete)))</f>
        <v/>
      </c>
      <c r="P16" s="10" t="str">
        <f t="shared" si="12"/>
        <v/>
      </c>
      <c r="Q16" s="10" t="str">
        <f t="shared" si="17"/>
        <v/>
      </c>
      <c r="R16" s="10" t="str" cm="1">
        <f t="array" ref="R16">IF(R$1=No,"",IF($A16="","",
IF(SUMPRODUCT(--('Section 13(a)(b)(c)'!$A$4:$A$100=$A16))=0,Incomplete,Complete)))</f>
        <v/>
      </c>
      <c r="S16" s="10" t="str">
        <f t="shared" si="13"/>
        <v/>
      </c>
      <c r="T16" s="10" t="str">
        <f t="shared" si="4"/>
        <v/>
      </c>
      <c r="U16" s="10" t="str">
        <f t="shared" si="5"/>
        <v/>
      </c>
      <c r="V16" s="10" t="str">
        <f t="shared" si="14"/>
        <v/>
      </c>
      <c r="W16" s="10" t="str">
        <f t="shared" si="18"/>
        <v/>
      </c>
      <c r="X16" s="10" t="str">
        <f t="shared" si="7"/>
        <v/>
      </c>
      <c r="Y16" s="10" t="str">
        <f t="shared" si="8"/>
        <v/>
      </c>
      <c r="Z16" s="10" t="str">
        <f t="shared" si="19"/>
        <v/>
      </c>
      <c r="AA16" s="10" t="str">
        <f t="shared" si="15"/>
        <v/>
      </c>
      <c r="AB16" s="10"/>
      <c r="AC16" s="10" t="b">
        <f t="shared" si="20"/>
        <v>1</v>
      </c>
      <c r="AD16" s="10" t="b">
        <f t="shared" si="10"/>
        <v>1</v>
      </c>
      <c r="AE16" s="10" t="b">
        <f t="shared" si="16"/>
        <v>0</v>
      </c>
      <c r="AF16" s="10" t="b">
        <f t="shared" si="11"/>
        <v>0</v>
      </c>
      <c r="AG16" s="10"/>
    </row>
    <row r="17" spans="1:33" x14ac:dyDescent="0.35">
      <c r="A17" s="28"/>
      <c r="B17" s="28"/>
      <c r="C17" s="28"/>
      <c r="D17" s="28"/>
      <c r="E17" s="28" t="s">
        <v>4</v>
      </c>
      <c r="F17" s="28"/>
      <c r="G17" s="28"/>
      <c r="H17" s="28"/>
      <c r="I17" s="28" t="s">
        <v>4</v>
      </c>
      <c r="J17" s="28"/>
      <c r="K17" s="28" t="s">
        <v>4</v>
      </c>
      <c r="L17" s="10" t="str">
        <f>IF(AND('Section 8'!$L$4=No,OR($AC17=FALSE,$AD17=FALSE)),Tab_NotReq,
IF(AND($AC17=TRUE,$AD17=TRUE,$N17="",$O17=""),"",
IF(COUNTIF($N17:$AA17,Incomplete)&gt;=1,Incomplete_or_multiple_errors&amp;": "&amp;INDEX($N$2:$AA$4,1,MATCH(Incomplete,$N17:$AA17,0)),Complete)))</f>
        <v/>
      </c>
      <c r="N17" s="10" t="str">
        <f t="shared" si="1"/>
        <v/>
      </c>
      <c r="O17" s="10" t="str" cm="1">
        <f t="array" ref="O17">IF($O$1=No,"",
IF(OR(AC17=FALSE,AD17=FALSE),"",
IF(AND(SUMPRODUCT(--(AE17:AF$300=TRUE))=0,SUMPRODUCT(--(AE17:AF$300=TRUE))=0),"",Incomplete)))</f>
        <v/>
      </c>
      <c r="P17" s="10" t="str">
        <f t="shared" si="12"/>
        <v/>
      </c>
      <c r="Q17" s="10" t="str">
        <f t="shared" si="17"/>
        <v/>
      </c>
      <c r="R17" s="10" t="str" cm="1">
        <f t="array" ref="R17">IF(R$1=No,"",IF($A17="","",
IF(SUMPRODUCT(--('Section 13(a)(b)(c)'!$A$4:$A$100=$A17))=0,Incomplete,Complete)))</f>
        <v/>
      </c>
      <c r="S17" s="10" t="str">
        <f t="shared" si="13"/>
        <v/>
      </c>
      <c r="T17" s="10" t="str">
        <f t="shared" si="4"/>
        <v/>
      </c>
      <c r="U17" s="10" t="str">
        <f t="shared" si="5"/>
        <v/>
      </c>
      <c r="V17" s="10" t="str">
        <f t="shared" si="14"/>
        <v/>
      </c>
      <c r="W17" s="10" t="str">
        <f t="shared" si="18"/>
        <v/>
      </c>
      <c r="X17" s="10" t="str">
        <f t="shared" si="7"/>
        <v/>
      </c>
      <c r="Y17" s="10" t="str">
        <f t="shared" si="8"/>
        <v/>
      </c>
      <c r="Z17" s="10" t="str">
        <f t="shared" si="19"/>
        <v/>
      </c>
      <c r="AA17" s="10" t="str">
        <f t="shared" si="15"/>
        <v/>
      </c>
      <c r="AB17" s="10"/>
      <c r="AC17" s="10" t="b">
        <f t="shared" si="20"/>
        <v>1</v>
      </c>
      <c r="AD17" s="10" t="b">
        <f t="shared" si="10"/>
        <v>1</v>
      </c>
      <c r="AE17" s="10" t="b">
        <f t="shared" si="16"/>
        <v>0</v>
      </c>
      <c r="AF17" s="10" t="b">
        <f t="shared" si="11"/>
        <v>0</v>
      </c>
      <c r="AG17" s="10"/>
    </row>
    <row r="18" spans="1:33" x14ac:dyDescent="0.35">
      <c r="A18" s="28"/>
      <c r="B18" s="28"/>
      <c r="C18" s="28"/>
      <c r="D18" s="28"/>
      <c r="E18" s="28" t="s">
        <v>4</v>
      </c>
      <c r="F18" s="28"/>
      <c r="G18" s="28"/>
      <c r="H18" s="28"/>
      <c r="I18" s="28" t="s">
        <v>4</v>
      </c>
      <c r="J18" s="28"/>
      <c r="K18" s="28" t="s">
        <v>4</v>
      </c>
      <c r="L18" s="10" t="str">
        <f>IF(AND('Section 8'!$L$4=No,OR($AC18=FALSE,$AD18=FALSE)),Tab_NotReq,
IF(AND($AC18=TRUE,$AD18=TRUE,$N18="",$O18=""),"",
IF(COUNTIF($N18:$AA18,Incomplete)&gt;=1,Incomplete_or_multiple_errors&amp;": "&amp;INDEX($N$2:$AA$4,1,MATCH(Incomplete,$N18:$AA18,0)),Complete)))</f>
        <v/>
      </c>
      <c r="N18" s="10" t="str">
        <f t="shared" si="1"/>
        <v/>
      </c>
      <c r="O18" s="10" t="str" cm="1">
        <f t="array" ref="O18">IF($O$1=No,"",
IF(OR(AC18=FALSE,AD18=FALSE),"",
IF(AND(SUMPRODUCT(--(AE18:AF$300=TRUE))=0,SUMPRODUCT(--(AE18:AF$300=TRUE))=0),"",Incomplete)))</f>
        <v/>
      </c>
      <c r="P18" s="10" t="str">
        <f t="shared" si="12"/>
        <v/>
      </c>
      <c r="Q18" s="10" t="str">
        <f t="shared" si="17"/>
        <v/>
      </c>
      <c r="R18" s="10" t="str" cm="1">
        <f t="array" ref="R18">IF(R$1=No,"",IF($A18="","",
IF(SUMPRODUCT(--('Section 13(a)(b)(c)'!$A$4:$A$100=$A18))=0,Incomplete,Complete)))</f>
        <v/>
      </c>
      <c r="S18" s="10" t="str">
        <f t="shared" si="13"/>
        <v/>
      </c>
      <c r="T18" s="10" t="str">
        <f t="shared" si="4"/>
        <v/>
      </c>
      <c r="U18" s="10" t="str">
        <f t="shared" si="5"/>
        <v/>
      </c>
      <c r="V18" s="10" t="str">
        <f t="shared" si="14"/>
        <v/>
      </c>
      <c r="W18" s="10" t="str">
        <f t="shared" si="18"/>
        <v/>
      </c>
      <c r="X18" s="10" t="str">
        <f t="shared" si="7"/>
        <v/>
      </c>
      <c r="Y18" s="10" t="str">
        <f t="shared" si="8"/>
        <v/>
      </c>
      <c r="Z18" s="10" t="str">
        <f t="shared" si="19"/>
        <v/>
      </c>
      <c r="AA18" s="10" t="str">
        <f t="shared" si="15"/>
        <v/>
      </c>
      <c r="AB18" s="10"/>
      <c r="AC18" s="10" t="b">
        <f t="shared" si="20"/>
        <v>1</v>
      </c>
      <c r="AD18" s="10" t="b">
        <f t="shared" si="10"/>
        <v>1</v>
      </c>
      <c r="AE18" s="10" t="b">
        <f t="shared" si="16"/>
        <v>0</v>
      </c>
      <c r="AF18" s="10" t="b">
        <f t="shared" si="11"/>
        <v>0</v>
      </c>
      <c r="AG18" s="10"/>
    </row>
    <row r="19" spans="1:33" x14ac:dyDescent="0.35">
      <c r="A19" s="28"/>
      <c r="B19" s="28"/>
      <c r="C19" s="28"/>
      <c r="D19" s="28"/>
      <c r="E19" s="28" t="s">
        <v>4</v>
      </c>
      <c r="F19" s="28"/>
      <c r="G19" s="28"/>
      <c r="H19" s="28"/>
      <c r="I19" s="28" t="s">
        <v>4</v>
      </c>
      <c r="J19" s="28"/>
      <c r="K19" s="28" t="s">
        <v>4</v>
      </c>
      <c r="L19" s="10" t="str">
        <f>IF(AND('Section 8'!$L$4=No,OR($AC19=FALSE,$AD19=FALSE)),Tab_NotReq,
IF(AND($AC19=TRUE,$AD19=TRUE,$N19="",$O19=""),"",
IF(COUNTIF($N19:$AA19,Incomplete)&gt;=1,Incomplete_or_multiple_errors&amp;": "&amp;INDEX($N$2:$AA$4,1,MATCH(Incomplete,$N19:$AA19,0)),Complete)))</f>
        <v/>
      </c>
      <c r="N19" s="10" t="str">
        <f t="shared" si="1"/>
        <v/>
      </c>
      <c r="O19" s="10" t="str" cm="1">
        <f t="array" ref="O19">IF($O$1=No,"",
IF(OR(AC19=FALSE,AD19=FALSE),"",
IF(AND(SUMPRODUCT(--(AE19:AF$300=TRUE))=0,SUMPRODUCT(--(AE19:AF$300=TRUE))=0),"",Incomplete)))</f>
        <v/>
      </c>
      <c r="P19" s="10" t="str">
        <f t="shared" si="12"/>
        <v/>
      </c>
      <c r="Q19" s="10" t="str">
        <f t="shared" si="17"/>
        <v/>
      </c>
      <c r="R19" s="10" t="str" cm="1">
        <f t="array" ref="R19">IF(R$1=No,"",IF($A19="","",
IF(SUMPRODUCT(--('Section 13(a)(b)(c)'!$A$4:$A$100=$A19))=0,Incomplete,Complete)))</f>
        <v/>
      </c>
      <c r="S19" s="10" t="str">
        <f t="shared" si="13"/>
        <v/>
      </c>
      <c r="T19" s="10" t="str">
        <f t="shared" si="4"/>
        <v/>
      </c>
      <c r="U19" s="10" t="str">
        <f t="shared" si="5"/>
        <v/>
      </c>
      <c r="V19" s="10" t="str">
        <f t="shared" si="14"/>
        <v/>
      </c>
      <c r="W19" s="10" t="str">
        <f t="shared" si="18"/>
        <v/>
      </c>
      <c r="X19" s="10" t="str">
        <f t="shared" si="7"/>
        <v/>
      </c>
      <c r="Y19" s="10" t="str">
        <f t="shared" si="8"/>
        <v/>
      </c>
      <c r="Z19" s="10" t="str">
        <f t="shared" si="19"/>
        <v/>
      </c>
      <c r="AA19" s="10" t="str">
        <f t="shared" si="15"/>
        <v/>
      </c>
      <c r="AB19" s="10"/>
      <c r="AC19" s="10" t="b">
        <f t="shared" si="20"/>
        <v>1</v>
      </c>
      <c r="AD19" s="10" t="b">
        <f t="shared" si="10"/>
        <v>1</v>
      </c>
      <c r="AE19" s="10" t="b">
        <f t="shared" si="16"/>
        <v>0</v>
      </c>
      <c r="AF19" s="10" t="b">
        <f t="shared" si="11"/>
        <v>0</v>
      </c>
      <c r="AG19" s="10"/>
    </row>
    <row r="20" spans="1:33" x14ac:dyDescent="0.35">
      <c r="A20" s="28"/>
      <c r="B20" s="28"/>
      <c r="C20" s="28"/>
      <c r="D20" s="28"/>
      <c r="E20" s="28" t="s">
        <v>4</v>
      </c>
      <c r="F20" s="28"/>
      <c r="G20" s="28"/>
      <c r="H20" s="28"/>
      <c r="I20" s="28" t="s">
        <v>4</v>
      </c>
      <c r="J20" s="28"/>
      <c r="K20" s="28" t="s">
        <v>4</v>
      </c>
      <c r="L20" s="10" t="str">
        <f>IF(AND('Section 8'!$L$4=No,OR($AC20=FALSE,$AD20=FALSE)),Tab_NotReq,
IF(AND($AC20=TRUE,$AD20=TRUE,$N20="",$O20=""),"",
IF(COUNTIF($N20:$AA20,Incomplete)&gt;=1,Incomplete_or_multiple_errors&amp;": "&amp;INDEX($N$2:$AA$4,1,MATCH(Incomplete,$N20:$AA20,0)),Complete)))</f>
        <v/>
      </c>
      <c r="N20" s="10" t="str">
        <f t="shared" si="1"/>
        <v/>
      </c>
      <c r="O20" s="10" t="str" cm="1">
        <f t="array" ref="O20">IF($O$1=No,"",
IF(OR(AC20=FALSE,AD20=FALSE),"",
IF(AND(SUMPRODUCT(--(AE20:AF$300=TRUE))=0,SUMPRODUCT(--(AE20:AF$300=TRUE))=0),"",Incomplete)))</f>
        <v/>
      </c>
      <c r="P20" s="10" t="str">
        <f t="shared" si="12"/>
        <v/>
      </c>
      <c r="Q20" s="10" t="str">
        <f t="shared" si="17"/>
        <v/>
      </c>
      <c r="R20" s="10" t="str" cm="1">
        <f t="array" ref="R20">IF(R$1=No,"",IF($A20="","",
IF(SUMPRODUCT(--('Section 13(a)(b)(c)'!$A$4:$A$100=$A20))=0,Incomplete,Complete)))</f>
        <v/>
      </c>
      <c r="S20" s="10" t="str">
        <f t="shared" si="13"/>
        <v/>
      </c>
      <c r="T20" s="10" t="str">
        <f t="shared" si="4"/>
        <v/>
      </c>
      <c r="U20" s="10" t="str">
        <f t="shared" si="5"/>
        <v/>
      </c>
      <c r="V20" s="10" t="str">
        <f t="shared" si="14"/>
        <v/>
      </c>
      <c r="W20" s="10" t="str">
        <f t="shared" si="18"/>
        <v/>
      </c>
      <c r="X20" s="10" t="str">
        <f t="shared" si="7"/>
        <v/>
      </c>
      <c r="Y20" s="10" t="str">
        <f t="shared" si="8"/>
        <v/>
      </c>
      <c r="Z20" s="10" t="str">
        <f t="shared" si="19"/>
        <v/>
      </c>
      <c r="AA20" s="10" t="str">
        <f t="shared" si="15"/>
        <v/>
      </c>
      <c r="AB20" s="10"/>
      <c r="AC20" s="10" t="b">
        <f t="shared" si="20"/>
        <v>1</v>
      </c>
      <c r="AD20" s="10" t="b">
        <f t="shared" si="10"/>
        <v>1</v>
      </c>
      <c r="AE20" s="10" t="b">
        <f t="shared" si="16"/>
        <v>0</v>
      </c>
      <c r="AF20" s="10" t="b">
        <f t="shared" si="11"/>
        <v>0</v>
      </c>
      <c r="AG20" s="10"/>
    </row>
    <row r="21" spans="1:33" x14ac:dyDescent="0.35">
      <c r="A21" s="28"/>
      <c r="B21" s="28"/>
      <c r="C21" s="28"/>
      <c r="D21" s="28"/>
      <c r="E21" s="28" t="s">
        <v>4</v>
      </c>
      <c r="F21" s="28"/>
      <c r="G21" s="28"/>
      <c r="H21" s="28"/>
      <c r="I21" s="28" t="s">
        <v>4</v>
      </c>
      <c r="J21" s="28"/>
      <c r="K21" s="28" t="s">
        <v>4</v>
      </c>
      <c r="L21" s="10" t="str">
        <f>IF(AND('Section 8'!$L$4=No,OR($AC21=FALSE,$AD21=FALSE)),Tab_NotReq,
IF(AND($AC21=TRUE,$AD21=TRUE,$N21="",$O21=""),"",
IF(COUNTIF($N21:$AA21,Incomplete)&gt;=1,Incomplete_or_multiple_errors&amp;": "&amp;INDEX($N$2:$AA$4,1,MATCH(Incomplete,$N21:$AA21,0)),Complete)))</f>
        <v/>
      </c>
      <c r="N21" s="10" t="str">
        <f t="shared" si="1"/>
        <v/>
      </c>
      <c r="O21" s="10" t="str" cm="1">
        <f t="array" ref="O21">IF($O$1=No,"",
IF(OR(AC21=FALSE,AD21=FALSE),"",
IF(AND(SUMPRODUCT(--(AE21:AF$300=TRUE))=0,SUMPRODUCT(--(AE21:AF$300=TRUE))=0),"",Incomplete)))</f>
        <v/>
      </c>
      <c r="P21" s="10" t="str">
        <f t="shared" si="12"/>
        <v/>
      </c>
      <c r="Q21" s="10" t="str">
        <f t="shared" si="17"/>
        <v/>
      </c>
      <c r="R21" s="10" t="str" cm="1">
        <f t="array" ref="R21">IF(R$1=No,"",IF($A21="","",
IF(SUMPRODUCT(--('Section 13(a)(b)(c)'!$A$4:$A$100=$A21))=0,Incomplete,Complete)))</f>
        <v/>
      </c>
      <c r="S21" s="10" t="str">
        <f t="shared" si="13"/>
        <v/>
      </c>
      <c r="T21" s="10" t="str">
        <f t="shared" si="4"/>
        <v/>
      </c>
      <c r="U21" s="10" t="str">
        <f t="shared" si="5"/>
        <v/>
      </c>
      <c r="V21" s="10" t="str">
        <f t="shared" si="14"/>
        <v/>
      </c>
      <c r="W21" s="10" t="str">
        <f t="shared" si="18"/>
        <v/>
      </c>
      <c r="X21" s="10" t="str">
        <f t="shared" si="7"/>
        <v/>
      </c>
      <c r="Y21" s="10" t="str">
        <f t="shared" si="8"/>
        <v/>
      </c>
      <c r="Z21" s="10" t="str">
        <f t="shared" si="19"/>
        <v/>
      </c>
      <c r="AA21" s="10" t="str">
        <f t="shared" si="15"/>
        <v/>
      </c>
      <c r="AB21" s="10"/>
      <c r="AC21" s="10" t="b">
        <f t="shared" si="20"/>
        <v>1</v>
      </c>
      <c r="AD21" s="10" t="b">
        <f t="shared" si="10"/>
        <v>1</v>
      </c>
      <c r="AE21" s="10" t="b">
        <f t="shared" si="16"/>
        <v>0</v>
      </c>
      <c r="AF21" s="10" t="b">
        <f t="shared" si="11"/>
        <v>0</v>
      </c>
      <c r="AG21" s="10"/>
    </row>
    <row r="22" spans="1:33" x14ac:dyDescent="0.35">
      <c r="A22" s="28"/>
      <c r="B22" s="28"/>
      <c r="C22" s="28"/>
      <c r="D22" s="28"/>
      <c r="E22" s="28" t="s">
        <v>4</v>
      </c>
      <c r="F22" s="28"/>
      <c r="G22" s="28"/>
      <c r="H22" s="28"/>
      <c r="I22" s="28" t="s">
        <v>4</v>
      </c>
      <c r="J22" s="28"/>
      <c r="K22" s="28" t="s">
        <v>4</v>
      </c>
      <c r="L22" s="10" t="str">
        <f>IF(AND('Section 8'!$L$4=No,OR($AC22=FALSE,$AD22=FALSE)),Tab_NotReq,
IF(AND($AC22=TRUE,$AD22=TRUE,$N22="",$O22=""),"",
IF(COUNTIF($N22:$AA22,Incomplete)&gt;=1,Incomplete_or_multiple_errors&amp;": "&amp;INDEX($N$2:$AA$4,1,MATCH(Incomplete,$N22:$AA22,0)),Complete)))</f>
        <v/>
      </c>
      <c r="N22" s="10" t="str">
        <f t="shared" si="1"/>
        <v/>
      </c>
      <c r="O22" s="10" t="str" cm="1">
        <f t="array" ref="O22">IF($O$1=No,"",
IF(OR(AC22=FALSE,AD22=FALSE),"",
IF(AND(SUMPRODUCT(--(AE22:AF$300=TRUE))=0,SUMPRODUCT(--(AE22:AF$300=TRUE))=0),"",Incomplete)))</f>
        <v/>
      </c>
      <c r="P22" s="10" t="str">
        <f t="shared" si="12"/>
        <v/>
      </c>
      <c r="Q22" s="10" t="str">
        <f t="shared" si="17"/>
        <v/>
      </c>
      <c r="R22" s="10" t="str" cm="1">
        <f t="array" ref="R22">IF(R$1=No,"",IF($A22="","",
IF(SUMPRODUCT(--('Section 13(a)(b)(c)'!$A$4:$A$100=$A22))=0,Incomplete,Complete)))</f>
        <v/>
      </c>
      <c r="S22" s="10" t="str">
        <f t="shared" si="13"/>
        <v/>
      </c>
      <c r="T22" s="10" t="str">
        <f t="shared" si="4"/>
        <v/>
      </c>
      <c r="U22" s="10" t="str">
        <f t="shared" si="5"/>
        <v/>
      </c>
      <c r="V22" s="10" t="str">
        <f t="shared" si="14"/>
        <v/>
      </c>
      <c r="W22" s="10" t="str">
        <f t="shared" si="18"/>
        <v/>
      </c>
      <c r="X22" s="10" t="str">
        <f t="shared" si="7"/>
        <v/>
      </c>
      <c r="Y22" s="10" t="str">
        <f t="shared" si="8"/>
        <v/>
      </c>
      <c r="Z22" s="10" t="str">
        <f t="shared" si="19"/>
        <v/>
      </c>
      <c r="AA22" s="10" t="str">
        <f t="shared" si="15"/>
        <v/>
      </c>
      <c r="AB22" s="10"/>
      <c r="AC22" s="10" t="b">
        <f t="shared" si="20"/>
        <v>1</v>
      </c>
      <c r="AD22" s="10" t="b">
        <f t="shared" si="10"/>
        <v>1</v>
      </c>
      <c r="AE22" s="10" t="b">
        <f t="shared" si="16"/>
        <v>0</v>
      </c>
      <c r="AF22" s="10" t="b">
        <f t="shared" si="11"/>
        <v>0</v>
      </c>
      <c r="AG22" s="10"/>
    </row>
    <row r="23" spans="1:33" x14ac:dyDescent="0.35">
      <c r="A23" s="28"/>
      <c r="B23" s="28"/>
      <c r="C23" s="28"/>
      <c r="D23" s="28"/>
      <c r="E23" s="28" t="s">
        <v>4</v>
      </c>
      <c r="F23" s="28"/>
      <c r="G23" s="28"/>
      <c r="H23" s="28"/>
      <c r="I23" s="28" t="s">
        <v>4</v>
      </c>
      <c r="J23" s="28"/>
      <c r="K23" s="28" t="s">
        <v>4</v>
      </c>
      <c r="L23" s="10" t="str">
        <f>IF(AND('Section 8'!$L$4=No,OR($AC23=FALSE,$AD23=FALSE)),Tab_NotReq,
IF(AND($AC23=TRUE,$AD23=TRUE,$N23="",$O23=""),"",
IF(COUNTIF($N23:$AA23,Incomplete)&gt;=1,Incomplete_or_multiple_errors&amp;": "&amp;INDEX($N$2:$AA$4,1,MATCH(Incomplete,$N23:$AA23,0)),Complete)))</f>
        <v/>
      </c>
      <c r="N23" s="10" t="str">
        <f t="shared" si="1"/>
        <v/>
      </c>
      <c r="O23" s="10" t="str" cm="1">
        <f t="array" ref="O23">IF($O$1=No,"",
IF(OR(AC23=FALSE,AD23=FALSE),"",
IF(AND(SUMPRODUCT(--(AE23:AF$300=TRUE))=0,SUMPRODUCT(--(AE23:AF$300=TRUE))=0),"",Incomplete)))</f>
        <v/>
      </c>
      <c r="P23" s="10" t="str">
        <f t="shared" si="12"/>
        <v/>
      </c>
      <c r="Q23" s="10" t="str">
        <f t="shared" si="17"/>
        <v/>
      </c>
      <c r="R23" s="10" t="str" cm="1">
        <f t="array" ref="R23">IF(R$1=No,"",IF($A23="","",
IF(SUMPRODUCT(--('Section 13(a)(b)(c)'!$A$4:$A$100=$A23))=0,Incomplete,Complete)))</f>
        <v/>
      </c>
      <c r="S23" s="10" t="str">
        <f t="shared" si="13"/>
        <v/>
      </c>
      <c r="T23" s="10" t="str">
        <f t="shared" si="4"/>
        <v/>
      </c>
      <c r="U23" s="10" t="str">
        <f t="shared" si="5"/>
        <v/>
      </c>
      <c r="V23" s="10" t="str">
        <f t="shared" si="14"/>
        <v/>
      </c>
      <c r="W23" s="10" t="str">
        <f t="shared" si="18"/>
        <v/>
      </c>
      <c r="X23" s="10" t="str">
        <f t="shared" si="7"/>
        <v/>
      </c>
      <c r="Y23" s="10" t="str">
        <f t="shared" si="8"/>
        <v/>
      </c>
      <c r="Z23" s="10" t="str">
        <f t="shared" si="19"/>
        <v/>
      </c>
      <c r="AA23" s="10" t="str">
        <f t="shared" si="15"/>
        <v/>
      </c>
      <c r="AB23" s="10"/>
      <c r="AC23" s="10" t="b">
        <f t="shared" si="20"/>
        <v>1</v>
      </c>
      <c r="AD23" s="10" t="b">
        <f t="shared" si="10"/>
        <v>1</v>
      </c>
      <c r="AE23" s="10" t="b">
        <f t="shared" si="16"/>
        <v>0</v>
      </c>
      <c r="AF23" s="10" t="b">
        <f t="shared" si="11"/>
        <v>0</v>
      </c>
      <c r="AG23" s="10"/>
    </row>
    <row r="24" spans="1:33" x14ac:dyDescent="0.35">
      <c r="A24" s="28"/>
      <c r="B24" s="28"/>
      <c r="C24" s="28"/>
      <c r="D24" s="28"/>
      <c r="E24" s="28" t="s">
        <v>4</v>
      </c>
      <c r="F24" s="28"/>
      <c r="G24" s="28"/>
      <c r="H24" s="28"/>
      <c r="I24" s="28" t="s">
        <v>4</v>
      </c>
      <c r="J24" s="28"/>
      <c r="K24" s="28" t="s">
        <v>4</v>
      </c>
      <c r="L24" s="10" t="str">
        <f>IF(AND('Section 8'!$L$4=No,OR($AC24=FALSE,$AD24=FALSE)),Tab_NotReq,
IF(AND($AC24=TRUE,$AD24=TRUE,$N24="",$O24=""),"",
IF(COUNTIF($N24:$AA24,Incomplete)&gt;=1,Incomplete_or_multiple_errors&amp;": "&amp;INDEX($N$2:$AA$4,1,MATCH(Incomplete,$N24:$AA24,0)),Complete)))</f>
        <v/>
      </c>
      <c r="N24" s="10" t="str">
        <f t="shared" si="1"/>
        <v/>
      </c>
      <c r="O24" s="10" t="str" cm="1">
        <f t="array" ref="O24">IF($O$1=No,"",
IF(OR(AC24=FALSE,AD24=FALSE),"",
IF(AND(SUMPRODUCT(--(AE24:AF$300=TRUE))=0,SUMPRODUCT(--(AE24:AF$300=TRUE))=0),"",Incomplete)))</f>
        <v/>
      </c>
      <c r="P24" s="10" t="str">
        <f t="shared" si="12"/>
        <v/>
      </c>
      <c r="Q24" s="10" t="str">
        <f t="shared" si="17"/>
        <v/>
      </c>
      <c r="R24" s="10" t="str" cm="1">
        <f t="array" ref="R24">IF(R$1=No,"",IF($A24="","",
IF(SUMPRODUCT(--('Section 13(a)(b)(c)'!$A$4:$A$100=$A24))=0,Incomplete,Complete)))</f>
        <v/>
      </c>
      <c r="S24" s="10" t="str">
        <f t="shared" si="13"/>
        <v/>
      </c>
      <c r="T24" s="10" t="str">
        <f t="shared" si="4"/>
        <v/>
      </c>
      <c r="U24" s="10" t="str">
        <f t="shared" si="5"/>
        <v/>
      </c>
      <c r="V24" s="10" t="str">
        <f t="shared" si="14"/>
        <v/>
      </c>
      <c r="W24" s="10" t="str">
        <f t="shared" si="18"/>
        <v/>
      </c>
      <c r="X24" s="10" t="str">
        <f t="shared" si="7"/>
        <v/>
      </c>
      <c r="Y24" s="10" t="str">
        <f t="shared" si="8"/>
        <v/>
      </c>
      <c r="Z24" s="10" t="str">
        <f t="shared" si="19"/>
        <v/>
      </c>
      <c r="AA24" s="10" t="str">
        <f t="shared" si="15"/>
        <v/>
      </c>
      <c r="AB24" s="10"/>
      <c r="AC24" s="10" t="b">
        <f t="shared" si="20"/>
        <v>1</v>
      </c>
      <c r="AD24" s="10" t="b">
        <f t="shared" si="10"/>
        <v>1</v>
      </c>
      <c r="AE24" s="10" t="b">
        <f t="shared" si="16"/>
        <v>0</v>
      </c>
      <c r="AF24" s="10" t="b">
        <f t="shared" si="11"/>
        <v>0</v>
      </c>
      <c r="AG24" s="10"/>
    </row>
    <row r="25" spans="1:33" x14ac:dyDescent="0.35">
      <c r="A25" s="28"/>
      <c r="B25" s="28"/>
      <c r="C25" s="28"/>
      <c r="D25" s="28"/>
      <c r="E25" s="28" t="s">
        <v>4</v>
      </c>
      <c r="F25" s="28"/>
      <c r="G25" s="28"/>
      <c r="H25" s="28"/>
      <c r="I25" s="28" t="s">
        <v>4</v>
      </c>
      <c r="J25" s="28"/>
      <c r="K25" s="28" t="s">
        <v>4</v>
      </c>
      <c r="L25" s="10" t="str">
        <f>IF(AND('Section 8'!$L$4=No,OR($AC25=FALSE,$AD25=FALSE)),Tab_NotReq,
IF(AND($AC25=TRUE,$AD25=TRUE,$N25="",$O25=""),"",
IF(COUNTIF($N25:$AA25,Incomplete)&gt;=1,Incomplete_or_multiple_errors&amp;": "&amp;INDEX($N$2:$AA$4,1,MATCH(Incomplete,$N25:$AA25,0)),Complete)))</f>
        <v/>
      </c>
      <c r="N25" s="10" t="str">
        <f t="shared" si="1"/>
        <v/>
      </c>
      <c r="O25" s="10" t="str" cm="1">
        <f t="array" ref="O25">IF($O$1=No,"",
IF(OR(AC25=FALSE,AD25=FALSE),"",
IF(AND(SUMPRODUCT(--(AE25:AF$300=TRUE))=0,SUMPRODUCT(--(AE25:AF$300=TRUE))=0),"",Incomplete)))</f>
        <v/>
      </c>
      <c r="P25" s="10" t="str">
        <f t="shared" si="12"/>
        <v/>
      </c>
      <c r="Q25" s="10" t="str">
        <f t="shared" si="17"/>
        <v/>
      </c>
      <c r="R25" s="10" t="str" cm="1">
        <f t="array" ref="R25">IF(R$1=No,"",IF($A25="","",
IF(SUMPRODUCT(--('Section 13(a)(b)(c)'!$A$4:$A$100=$A25))=0,Incomplete,Complete)))</f>
        <v/>
      </c>
      <c r="S25" s="10" t="str">
        <f t="shared" si="13"/>
        <v/>
      </c>
      <c r="T25" s="10" t="str">
        <f t="shared" si="4"/>
        <v/>
      </c>
      <c r="U25" s="10" t="str">
        <f t="shared" si="5"/>
        <v/>
      </c>
      <c r="V25" s="10" t="str">
        <f t="shared" si="14"/>
        <v/>
      </c>
      <c r="W25" s="10" t="str">
        <f t="shared" si="18"/>
        <v/>
      </c>
      <c r="X25" s="10" t="str">
        <f t="shared" si="7"/>
        <v/>
      </c>
      <c r="Y25" s="10" t="str">
        <f t="shared" si="8"/>
        <v/>
      </c>
      <c r="Z25" s="10" t="str">
        <f t="shared" si="19"/>
        <v/>
      </c>
      <c r="AA25" s="10" t="str">
        <f t="shared" si="15"/>
        <v/>
      </c>
      <c r="AB25" s="10"/>
      <c r="AC25" s="10" t="b">
        <f t="shared" si="20"/>
        <v>1</v>
      </c>
      <c r="AD25" s="10" t="b">
        <f t="shared" si="10"/>
        <v>1</v>
      </c>
      <c r="AE25" s="10" t="b">
        <f t="shared" si="16"/>
        <v>0</v>
      </c>
      <c r="AF25" s="10" t="b">
        <f t="shared" si="11"/>
        <v>0</v>
      </c>
      <c r="AG25" s="10"/>
    </row>
    <row r="26" spans="1:33" x14ac:dyDescent="0.35">
      <c r="A26" s="28"/>
      <c r="B26" s="28"/>
      <c r="C26" s="28"/>
      <c r="D26" s="28"/>
      <c r="E26" s="28" t="s">
        <v>4</v>
      </c>
      <c r="F26" s="28"/>
      <c r="G26" s="28"/>
      <c r="H26" s="28"/>
      <c r="I26" s="28" t="s">
        <v>4</v>
      </c>
      <c r="J26" s="28"/>
      <c r="K26" s="28" t="s">
        <v>4</v>
      </c>
      <c r="L26" s="10" t="str">
        <f>IF(AND('Section 8'!$L$4=No,OR($AC26=FALSE,$AD26=FALSE)),Tab_NotReq,
IF(AND($AC26=TRUE,$AD26=TRUE,$N26="",$O26=""),"",
IF(COUNTIF($N26:$AA26,Incomplete)&gt;=1,Incomplete_or_multiple_errors&amp;": "&amp;INDEX($N$2:$AA$4,1,MATCH(Incomplete,$N26:$AA26,0)),Complete)))</f>
        <v/>
      </c>
      <c r="N26" s="10" t="str">
        <f t="shared" si="1"/>
        <v/>
      </c>
      <c r="O26" s="10" t="str" cm="1">
        <f t="array" ref="O26">IF($O$1=No,"",
IF(OR(AC26=FALSE,AD26=FALSE),"",
IF(AND(SUMPRODUCT(--(AE26:AF$300=TRUE))=0,SUMPRODUCT(--(AE26:AF$300=TRUE))=0),"",Incomplete)))</f>
        <v/>
      </c>
      <c r="P26" s="10" t="str">
        <f t="shared" si="12"/>
        <v/>
      </c>
      <c r="Q26" s="10" t="str">
        <f t="shared" si="17"/>
        <v/>
      </c>
      <c r="R26" s="10" t="str" cm="1">
        <f t="array" ref="R26">IF(R$1=No,"",IF($A26="","",
IF(SUMPRODUCT(--('Section 13(a)(b)(c)'!$A$4:$A$100=$A26))=0,Incomplete,Complete)))</f>
        <v/>
      </c>
      <c r="S26" s="10" t="str">
        <f t="shared" si="13"/>
        <v/>
      </c>
      <c r="T26" s="10" t="str">
        <f t="shared" si="4"/>
        <v/>
      </c>
      <c r="U26" s="10" t="str">
        <f t="shared" si="5"/>
        <v/>
      </c>
      <c r="V26" s="10" t="str">
        <f t="shared" si="14"/>
        <v/>
      </c>
      <c r="W26" s="10" t="str">
        <f t="shared" si="18"/>
        <v/>
      </c>
      <c r="X26" s="10" t="str">
        <f t="shared" si="7"/>
        <v/>
      </c>
      <c r="Y26" s="10" t="str">
        <f t="shared" si="8"/>
        <v/>
      </c>
      <c r="Z26" s="10" t="str">
        <f t="shared" si="19"/>
        <v/>
      </c>
      <c r="AA26" s="10" t="str">
        <f t="shared" si="15"/>
        <v/>
      </c>
      <c r="AB26" s="10"/>
      <c r="AC26" s="10" t="b">
        <f t="shared" si="20"/>
        <v>1</v>
      </c>
      <c r="AD26" s="10" t="b">
        <f t="shared" si="10"/>
        <v>1</v>
      </c>
      <c r="AE26" s="10" t="b">
        <f t="shared" si="16"/>
        <v>0</v>
      </c>
      <c r="AF26" s="10" t="b">
        <f t="shared" si="11"/>
        <v>0</v>
      </c>
      <c r="AG26" s="10"/>
    </row>
    <row r="27" spans="1:33" x14ac:dyDescent="0.35">
      <c r="A27" s="28"/>
      <c r="B27" s="28"/>
      <c r="C27" s="28"/>
      <c r="D27" s="28"/>
      <c r="E27" s="28" t="s">
        <v>4</v>
      </c>
      <c r="F27" s="28"/>
      <c r="G27" s="28"/>
      <c r="H27" s="28"/>
      <c r="I27" s="28" t="s">
        <v>4</v>
      </c>
      <c r="J27" s="28"/>
      <c r="K27" s="28" t="s">
        <v>4</v>
      </c>
      <c r="L27" s="10" t="str">
        <f>IF(AND('Section 8'!$L$4=No,OR($AC27=FALSE,$AD27=FALSE)),Tab_NotReq,
IF(AND($AC27=TRUE,$AD27=TRUE,$N27="",$O27=""),"",
IF(COUNTIF($N27:$AA27,Incomplete)&gt;=1,Incomplete_or_multiple_errors&amp;": "&amp;INDEX($N$2:$AA$4,1,MATCH(Incomplete,$N27:$AA27,0)),Complete)))</f>
        <v/>
      </c>
      <c r="N27" s="10" t="str">
        <f t="shared" si="1"/>
        <v/>
      </c>
      <c r="O27" s="10" t="str" cm="1">
        <f t="array" ref="O27">IF($O$1=No,"",
IF(OR(AC27=FALSE,AD27=FALSE),"",
IF(AND(SUMPRODUCT(--(AE27:AF$300=TRUE))=0,SUMPRODUCT(--(AE27:AF$300=TRUE))=0),"",Incomplete)))</f>
        <v/>
      </c>
      <c r="P27" s="10" t="str">
        <f t="shared" si="12"/>
        <v/>
      </c>
      <c r="Q27" s="10" t="str">
        <f t="shared" si="17"/>
        <v/>
      </c>
      <c r="R27" s="10" t="str" cm="1">
        <f t="array" ref="R27">IF(R$1=No,"",IF($A27="","",
IF(SUMPRODUCT(--('Section 13(a)(b)(c)'!$A$4:$A$100=$A27))=0,Incomplete,Complete)))</f>
        <v/>
      </c>
      <c r="S27" s="10" t="str">
        <f t="shared" si="13"/>
        <v/>
      </c>
      <c r="T27" s="10" t="str">
        <f t="shared" si="4"/>
        <v/>
      </c>
      <c r="U27" s="10" t="str">
        <f t="shared" si="5"/>
        <v/>
      </c>
      <c r="V27" s="10" t="str">
        <f t="shared" si="14"/>
        <v/>
      </c>
      <c r="W27" s="10" t="str">
        <f t="shared" si="18"/>
        <v/>
      </c>
      <c r="X27" s="10" t="str">
        <f t="shared" si="7"/>
        <v/>
      </c>
      <c r="Y27" s="10" t="str">
        <f t="shared" si="8"/>
        <v/>
      </c>
      <c r="Z27" s="10" t="str">
        <f t="shared" si="19"/>
        <v/>
      </c>
      <c r="AA27" s="10" t="str">
        <f t="shared" si="15"/>
        <v/>
      </c>
      <c r="AB27" s="10"/>
      <c r="AC27" s="10" t="b">
        <f t="shared" si="20"/>
        <v>1</v>
      </c>
      <c r="AD27" s="10" t="b">
        <f t="shared" si="10"/>
        <v>1</v>
      </c>
      <c r="AE27" s="10" t="b">
        <f t="shared" si="16"/>
        <v>0</v>
      </c>
      <c r="AF27" s="10" t="b">
        <f t="shared" si="11"/>
        <v>0</v>
      </c>
      <c r="AG27" s="10"/>
    </row>
    <row r="28" spans="1:33" x14ac:dyDescent="0.35">
      <c r="A28" s="28"/>
      <c r="B28" s="28"/>
      <c r="C28" s="28"/>
      <c r="D28" s="28"/>
      <c r="E28" s="28" t="s">
        <v>4</v>
      </c>
      <c r="F28" s="28"/>
      <c r="G28" s="28"/>
      <c r="H28" s="28"/>
      <c r="I28" s="28" t="s">
        <v>4</v>
      </c>
      <c r="J28" s="28"/>
      <c r="K28" s="28" t="s">
        <v>4</v>
      </c>
      <c r="L28" s="10" t="str">
        <f>IF(AND('Section 8'!$L$4=No,OR($AC28=FALSE,$AD28=FALSE)),Tab_NotReq,
IF(AND($AC28=TRUE,$AD28=TRUE,$N28="",$O28=""),"",
IF(COUNTIF($N28:$AA28,Incomplete)&gt;=1,Incomplete_or_multiple_errors&amp;": "&amp;INDEX($N$2:$AA$4,1,MATCH(Incomplete,$N28:$AA28,0)),Complete)))</f>
        <v/>
      </c>
      <c r="N28" s="10" t="str">
        <f t="shared" si="1"/>
        <v/>
      </c>
      <c r="O28" s="10" t="str" cm="1">
        <f t="array" ref="O28">IF($O$1=No,"",
IF(OR(AC28=FALSE,AD28=FALSE),"",
IF(AND(SUMPRODUCT(--(AE28:AF$300=TRUE))=0,SUMPRODUCT(--(AE28:AF$300=TRUE))=0),"",Incomplete)))</f>
        <v/>
      </c>
      <c r="P28" s="10" t="str">
        <f t="shared" si="12"/>
        <v/>
      </c>
      <c r="Q28" s="10" t="str">
        <f t="shared" si="17"/>
        <v/>
      </c>
      <c r="R28" s="10" t="str" cm="1">
        <f t="array" ref="R28">IF(R$1=No,"",IF($A28="","",
IF(SUMPRODUCT(--('Section 13(a)(b)(c)'!$A$4:$A$100=$A28))=0,Incomplete,Complete)))</f>
        <v/>
      </c>
      <c r="S28" s="10" t="str">
        <f t="shared" si="13"/>
        <v/>
      </c>
      <c r="T28" s="10" t="str">
        <f t="shared" si="4"/>
        <v/>
      </c>
      <c r="U28" s="10" t="str">
        <f t="shared" si="5"/>
        <v/>
      </c>
      <c r="V28" s="10" t="str">
        <f t="shared" si="14"/>
        <v/>
      </c>
      <c r="W28" s="10" t="str">
        <f t="shared" si="18"/>
        <v/>
      </c>
      <c r="X28" s="10" t="str">
        <f t="shared" si="7"/>
        <v/>
      </c>
      <c r="Y28" s="10" t="str">
        <f t="shared" si="8"/>
        <v/>
      </c>
      <c r="Z28" s="10" t="str">
        <f t="shared" si="19"/>
        <v/>
      </c>
      <c r="AA28" s="10" t="str">
        <f t="shared" si="15"/>
        <v/>
      </c>
      <c r="AB28" s="10"/>
      <c r="AC28" s="10" t="b">
        <f t="shared" si="20"/>
        <v>1</v>
      </c>
      <c r="AD28" s="10" t="b">
        <f t="shared" si="10"/>
        <v>1</v>
      </c>
      <c r="AE28" s="10" t="b">
        <f t="shared" si="16"/>
        <v>0</v>
      </c>
      <c r="AF28" s="10" t="b">
        <f t="shared" si="11"/>
        <v>0</v>
      </c>
      <c r="AG28" s="10"/>
    </row>
    <row r="29" spans="1:33" x14ac:dyDescent="0.35">
      <c r="A29" s="28"/>
      <c r="B29" s="28"/>
      <c r="C29" s="28"/>
      <c r="D29" s="28"/>
      <c r="E29" s="28" t="s">
        <v>4</v>
      </c>
      <c r="F29" s="28"/>
      <c r="G29" s="28"/>
      <c r="H29" s="28"/>
      <c r="I29" s="28" t="s">
        <v>4</v>
      </c>
      <c r="J29" s="28"/>
      <c r="K29" s="28" t="s">
        <v>4</v>
      </c>
      <c r="L29" s="10" t="str">
        <f>IF(AND('Section 8'!$L$4=No,OR($AC29=FALSE,$AD29=FALSE)),Tab_NotReq,
IF(AND($AC29=TRUE,$AD29=TRUE,$N29="",$O29=""),"",
IF(COUNTIF($N29:$AA29,Incomplete)&gt;=1,Incomplete_or_multiple_errors&amp;": "&amp;INDEX($N$2:$AA$4,1,MATCH(Incomplete,$N29:$AA29,0)),Complete)))</f>
        <v/>
      </c>
      <c r="N29" s="10" t="str">
        <f t="shared" si="1"/>
        <v/>
      </c>
      <c r="O29" s="10" t="str" cm="1">
        <f t="array" ref="O29">IF($O$1=No,"",
IF(OR(AC29=FALSE,AD29=FALSE),"",
IF(AND(SUMPRODUCT(--(AE29:AF$300=TRUE))=0,SUMPRODUCT(--(AE29:AF$300=TRUE))=0),"",Incomplete)))</f>
        <v/>
      </c>
      <c r="P29" s="10" t="str">
        <f t="shared" si="12"/>
        <v/>
      </c>
      <c r="Q29" s="10" t="str">
        <f t="shared" si="17"/>
        <v/>
      </c>
      <c r="R29" s="10" t="str" cm="1">
        <f t="array" ref="R29">IF(R$1=No,"",IF($A29="","",
IF(SUMPRODUCT(--('Section 13(a)(b)(c)'!$A$4:$A$100=$A29))=0,Incomplete,Complete)))</f>
        <v/>
      </c>
      <c r="S29" s="10" t="str">
        <f t="shared" si="13"/>
        <v/>
      </c>
      <c r="T29" s="10" t="str">
        <f t="shared" si="4"/>
        <v/>
      </c>
      <c r="U29" s="10" t="str">
        <f t="shared" si="5"/>
        <v/>
      </c>
      <c r="V29" s="10" t="str">
        <f t="shared" si="14"/>
        <v/>
      </c>
      <c r="W29" s="10" t="str">
        <f t="shared" si="18"/>
        <v/>
      </c>
      <c r="X29" s="10" t="str">
        <f t="shared" si="7"/>
        <v/>
      </c>
      <c r="Y29" s="10" t="str">
        <f t="shared" si="8"/>
        <v/>
      </c>
      <c r="Z29" s="10" t="str">
        <f t="shared" si="19"/>
        <v/>
      </c>
      <c r="AA29" s="10" t="str">
        <f t="shared" si="15"/>
        <v/>
      </c>
      <c r="AB29" s="10"/>
      <c r="AC29" s="10" t="b">
        <f t="shared" si="20"/>
        <v>1</v>
      </c>
      <c r="AD29" s="10" t="b">
        <f t="shared" si="10"/>
        <v>1</v>
      </c>
      <c r="AE29" s="10" t="b">
        <f t="shared" si="16"/>
        <v>0</v>
      </c>
      <c r="AF29" s="10" t="b">
        <f t="shared" si="11"/>
        <v>0</v>
      </c>
      <c r="AG29" s="10"/>
    </row>
    <row r="30" spans="1:33" x14ac:dyDescent="0.35">
      <c r="A30" s="28"/>
      <c r="B30" s="28"/>
      <c r="C30" s="28"/>
      <c r="D30" s="28"/>
      <c r="E30" s="28" t="s">
        <v>4</v>
      </c>
      <c r="F30" s="28"/>
      <c r="G30" s="28"/>
      <c r="H30" s="28"/>
      <c r="I30" s="28" t="s">
        <v>4</v>
      </c>
      <c r="J30" s="28"/>
      <c r="K30" s="28" t="s">
        <v>4</v>
      </c>
      <c r="L30" s="10" t="str">
        <f>IF(AND('Section 8'!$L$4=No,OR($AC30=FALSE,$AD30=FALSE)),Tab_NotReq,
IF(AND($AC30=TRUE,$AD30=TRUE,$N30="",$O30=""),"",
IF(COUNTIF($N30:$AA30,Incomplete)&gt;=1,Incomplete_or_multiple_errors&amp;": "&amp;INDEX($N$2:$AA$4,1,MATCH(Incomplete,$N30:$AA30,0)),Complete)))</f>
        <v/>
      </c>
      <c r="N30" s="10" t="str">
        <f t="shared" si="1"/>
        <v/>
      </c>
      <c r="O30" s="10" t="str" cm="1">
        <f t="array" ref="O30">IF($O$1=No,"",
IF(OR(AC30=FALSE,AD30=FALSE),"",
IF(AND(SUMPRODUCT(--(AE30:AF$300=TRUE))=0,SUMPRODUCT(--(AE30:AF$300=TRUE))=0),"",Incomplete)))</f>
        <v/>
      </c>
      <c r="P30" s="10" t="str">
        <f t="shared" si="12"/>
        <v/>
      </c>
      <c r="Q30" s="10" t="str">
        <f t="shared" si="17"/>
        <v/>
      </c>
      <c r="R30" s="10" t="str" cm="1">
        <f t="array" ref="R30">IF(R$1=No,"",IF($A30="","",
IF(SUMPRODUCT(--('Section 13(a)(b)(c)'!$A$4:$A$100=$A30))=0,Incomplete,Complete)))</f>
        <v/>
      </c>
      <c r="S30" s="10" t="str">
        <f t="shared" si="13"/>
        <v/>
      </c>
      <c r="T30" s="10" t="str">
        <f t="shared" si="4"/>
        <v/>
      </c>
      <c r="U30" s="10" t="str">
        <f t="shared" si="5"/>
        <v/>
      </c>
      <c r="V30" s="10" t="str">
        <f t="shared" si="14"/>
        <v/>
      </c>
      <c r="W30" s="10" t="str">
        <f t="shared" si="18"/>
        <v/>
      </c>
      <c r="X30" s="10" t="str">
        <f t="shared" si="7"/>
        <v/>
      </c>
      <c r="Y30" s="10" t="str">
        <f t="shared" si="8"/>
        <v/>
      </c>
      <c r="Z30" s="10" t="str">
        <f t="shared" si="19"/>
        <v/>
      </c>
      <c r="AA30" s="10" t="str">
        <f t="shared" si="15"/>
        <v/>
      </c>
      <c r="AB30" s="10"/>
      <c r="AC30" s="10" t="b">
        <f t="shared" si="20"/>
        <v>1</v>
      </c>
      <c r="AD30" s="10" t="b">
        <f t="shared" si="10"/>
        <v>1</v>
      </c>
      <c r="AE30" s="10" t="b">
        <f t="shared" si="16"/>
        <v>0</v>
      </c>
      <c r="AF30" s="10" t="b">
        <f t="shared" si="11"/>
        <v>0</v>
      </c>
      <c r="AG30" s="10"/>
    </row>
    <row r="31" spans="1:33" x14ac:dyDescent="0.35">
      <c r="A31" s="28"/>
      <c r="B31" s="28"/>
      <c r="C31" s="28"/>
      <c r="D31" s="28"/>
      <c r="E31" s="28" t="s">
        <v>4</v>
      </c>
      <c r="F31" s="28"/>
      <c r="G31" s="28"/>
      <c r="H31" s="28"/>
      <c r="I31" s="28" t="s">
        <v>4</v>
      </c>
      <c r="J31" s="28"/>
      <c r="K31" s="28" t="s">
        <v>4</v>
      </c>
      <c r="L31" s="10" t="str">
        <f>IF(AND('Section 8'!$L$4=No,OR($AC31=FALSE,$AD31=FALSE)),Tab_NotReq,
IF(AND($AC31=TRUE,$AD31=TRUE,$N31="",$O31=""),"",
IF(COUNTIF($N31:$AA31,Incomplete)&gt;=1,Incomplete_or_multiple_errors&amp;": "&amp;INDEX($N$2:$AA$4,1,MATCH(Incomplete,$N31:$AA31,0)),Complete)))</f>
        <v/>
      </c>
      <c r="N31" s="10" t="str">
        <f t="shared" si="1"/>
        <v/>
      </c>
      <c r="O31" s="10" t="str" cm="1">
        <f t="array" ref="O31">IF($O$1=No,"",
IF(OR(AC31=FALSE,AD31=FALSE),"",
IF(AND(SUMPRODUCT(--(AE31:AF$300=TRUE))=0,SUMPRODUCT(--(AE31:AF$300=TRUE))=0),"",Incomplete)))</f>
        <v/>
      </c>
      <c r="P31" s="10" t="str">
        <f t="shared" si="12"/>
        <v/>
      </c>
      <c r="Q31" s="10" t="str">
        <f t="shared" si="17"/>
        <v/>
      </c>
      <c r="R31" s="10" t="str" cm="1">
        <f t="array" ref="R31">IF(R$1=No,"",IF($A31="","",
IF(SUMPRODUCT(--('Section 13(a)(b)(c)'!$A$4:$A$100=$A31))=0,Incomplete,Complete)))</f>
        <v/>
      </c>
      <c r="S31" s="10" t="str">
        <f t="shared" si="13"/>
        <v/>
      </c>
      <c r="T31" s="10" t="str">
        <f t="shared" si="4"/>
        <v/>
      </c>
      <c r="U31" s="10" t="str">
        <f t="shared" si="5"/>
        <v/>
      </c>
      <c r="V31" s="10" t="str">
        <f t="shared" si="14"/>
        <v/>
      </c>
      <c r="W31" s="10" t="str">
        <f t="shared" si="18"/>
        <v/>
      </c>
      <c r="X31" s="10" t="str">
        <f t="shared" si="7"/>
        <v/>
      </c>
      <c r="Y31" s="10" t="str">
        <f t="shared" si="8"/>
        <v/>
      </c>
      <c r="Z31" s="10" t="str">
        <f t="shared" si="19"/>
        <v/>
      </c>
      <c r="AA31" s="10" t="str">
        <f t="shared" si="15"/>
        <v/>
      </c>
      <c r="AB31" s="10"/>
      <c r="AC31" s="10" t="b">
        <f t="shared" si="20"/>
        <v>1</v>
      </c>
      <c r="AD31" s="10" t="b">
        <f t="shared" si="10"/>
        <v>1</v>
      </c>
      <c r="AE31" s="10" t="b">
        <f t="shared" si="16"/>
        <v>0</v>
      </c>
      <c r="AF31" s="10" t="b">
        <f t="shared" si="11"/>
        <v>0</v>
      </c>
      <c r="AG31" s="10"/>
    </row>
    <row r="32" spans="1:33" x14ac:dyDescent="0.35">
      <c r="A32" s="28"/>
      <c r="B32" s="28"/>
      <c r="C32" s="28"/>
      <c r="D32" s="28"/>
      <c r="E32" s="28" t="s">
        <v>4</v>
      </c>
      <c r="F32" s="28"/>
      <c r="G32" s="28"/>
      <c r="H32" s="28"/>
      <c r="I32" s="28" t="s">
        <v>4</v>
      </c>
      <c r="J32" s="28"/>
      <c r="K32" s="28" t="s">
        <v>4</v>
      </c>
      <c r="L32" s="10" t="str">
        <f>IF(AND('Section 8'!$L$4=No,OR($AC32=FALSE,$AD32=FALSE)),Tab_NotReq,
IF(AND($AC32=TRUE,$AD32=TRUE,$N32="",$O32=""),"",
IF(COUNTIF($N32:$AA32,Incomplete)&gt;=1,Incomplete_or_multiple_errors&amp;": "&amp;INDEX($N$2:$AA$4,1,MATCH(Incomplete,$N32:$AA32,0)),Complete)))</f>
        <v/>
      </c>
      <c r="N32" s="10" t="str">
        <f t="shared" si="1"/>
        <v/>
      </c>
      <c r="O32" s="10" t="str" cm="1">
        <f t="array" ref="O32">IF($O$1=No,"",
IF(OR(AC32=FALSE,AD32=FALSE),"",
IF(AND(SUMPRODUCT(--(AE32:AF$300=TRUE))=0,SUMPRODUCT(--(AE32:AF$300=TRUE))=0),"",Incomplete)))</f>
        <v/>
      </c>
      <c r="P32" s="10" t="str">
        <f t="shared" si="12"/>
        <v/>
      </c>
      <c r="Q32" s="10" t="str">
        <f t="shared" si="17"/>
        <v/>
      </c>
      <c r="R32" s="10" t="str" cm="1">
        <f t="array" ref="R32">IF(R$1=No,"",IF($A32="","",
IF(SUMPRODUCT(--('Section 13(a)(b)(c)'!$A$4:$A$100=$A32))=0,Incomplete,Complete)))</f>
        <v/>
      </c>
      <c r="S32" s="10" t="str">
        <f t="shared" si="13"/>
        <v/>
      </c>
      <c r="T32" s="10" t="str">
        <f t="shared" si="4"/>
        <v/>
      </c>
      <c r="U32" s="10" t="str">
        <f t="shared" si="5"/>
        <v/>
      </c>
      <c r="V32" s="10" t="str">
        <f t="shared" si="14"/>
        <v/>
      </c>
      <c r="W32" s="10" t="str">
        <f t="shared" si="18"/>
        <v/>
      </c>
      <c r="X32" s="10" t="str">
        <f t="shared" si="7"/>
        <v/>
      </c>
      <c r="Y32" s="10" t="str">
        <f t="shared" si="8"/>
        <v/>
      </c>
      <c r="Z32" s="10" t="str">
        <f t="shared" si="19"/>
        <v/>
      </c>
      <c r="AA32" s="10" t="str">
        <f t="shared" si="15"/>
        <v/>
      </c>
      <c r="AB32" s="10"/>
      <c r="AC32" s="10" t="b">
        <f t="shared" si="20"/>
        <v>1</v>
      </c>
      <c r="AD32" s="10" t="b">
        <f t="shared" si="10"/>
        <v>1</v>
      </c>
      <c r="AE32" s="10" t="b">
        <f t="shared" si="16"/>
        <v>0</v>
      </c>
      <c r="AF32" s="10" t="b">
        <f t="shared" si="11"/>
        <v>0</v>
      </c>
      <c r="AG32" s="10"/>
    </row>
    <row r="33" spans="1:33" x14ac:dyDescent="0.35">
      <c r="A33" s="28"/>
      <c r="B33" s="28"/>
      <c r="C33" s="28"/>
      <c r="D33" s="28"/>
      <c r="E33" s="28" t="s">
        <v>4</v>
      </c>
      <c r="F33" s="28"/>
      <c r="G33" s="28"/>
      <c r="H33" s="28"/>
      <c r="I33" s="28" t="s">
        <v>4</v>
      </c>
      <c r="J33" s="28"/>
      <c r="K33" s="28" t="s">
        <v>4</v>
      </c>
      <c r="L33" s="10" t="str">
        <f>IF(AND('Section 8'!$L$4=No,OR($AC33=FALSE,$AD33=FALSE)),Tab_NotReq,
IF(AND($AC33=TRUE,$AD33=TRUE,$N33="",$O33=""),"",
IF(COUNTIF($N33:$AA33,Incomplete)&gt;=1,Incomplete_or_multiple_errors&amp;": "&amp;INDEX($N$2:$AA$4,1,MATCH(Incomplete,$N33:$AA33,0)),Complete)))</f>
        <v/>
      </c>
      <c r="N33" s="10" t="str">
        <f t="shared" si="1"/>
        <v/>
      </c>
      <c r="O33" s="10" t="str" cm="1">
        <f t="array" ref="O33">IF($O$1=No,"",
IF(OR(AC33=FALSE,AD33=FALSE),"",
IF(AND(SUMPRODUCT(--(AE33:AF$300=TRUE))=0,SUMPRODUCT(--(AE33:AF$300=TRUE))=0),"",Incomplete)))</f>
        <v/>
      </c>
      <c r="P33" s="10" t="str">
        <f t="shared" si="12"/>
        <v/>
      </c>
      <c r="Q33" s="10" t="str">
        <f t="shared" si="17"/>
        <v/>
      </c>
      <c r="R33" s="10" t="str" cm="1">
        <f t="array" ref="R33">IF(R$1=No,"",IF($A33="","",
IF(SUMPRODUCT(--('Section 13(a)(b)(c)'!$A$4:$A$100=$A33))=0,Incomplete,Complete)))</f>
        <v/>
      </c>
      <c r="S33" s="10" t="str">
        <f t="shared" si="13"/>
        <v/>
      </c>
      <c r="T33" s="10" t="str">
        <f t="shared" si="4"/>
        <v/>
      </c>
      <c r="U33" s="10" t="str">
        <f t="shared" si="5"/>
        <v/>
      </c>
      <c r="V33" s="10" t="str">
        <f t="shared" si="14"/>
        <v/>
      </c>
      <c r="W33" s="10" t="str">
        <f t="shared" si="18"/>
        <v/>
      </c>
      <c r="X33" s="10" t="str">
        <f t="shared" si="7"/>
        <v/>
      </c>
      <c r="Y33" s="10" t="str">
        <f t="shared" si="8"/>
        <v/>
      </c>
      <c r="Z33" s="10" t="str">
        <f t="shared" si="19"/>
        <v/>
      </c>
      <c r="AA33" s="10" t="str">
        <f t="shared" si="15"/>
        <v/>
      </c>
      <c r="AB33" s="10"/>
      <c r="AC33" s="10" t="b">
        <f t="shared" si="20"/>
        <v>1</v>
      </c>
      <c r="AD33" s="10" t="b">
        <f t="shared" si="10"/>
        <v>1</v>
      </c>
      <c r="AE33" s="10" t="b">
        <f t="shared" si="16"/>
        <v>0</v>
      </c>
      <c r="AF33" s="10" t="b">
        <f t="shared" si="11"/>
        <v>0</v>
      </c>
      <c r="AG33" s="10"/>
    </row>
    <row r="34" spans="1:33" x14ac:dyDescent="0.35">
      <c r="A34" s="28"/>
      <c r="B34" s="28"/>
      <c r="C34" s="28"/>
      <c r="D34" s="28"/>
      <c r="E34" s="28" t="s">
        <v>4</v>
      </c>
      <c r="F34" s="28"/>
      <c r="G34" s="28"/>
      <c r="H34" s="28"/>
      <c r="I34" s="28" t="s">
        <v>4</v>
      </c>
      <c r="J34" s="28"/>
      <c r="K34" s="28" t="s">
        <v>4</v>
      </c>
      <c r="L34" s="10" t="str">
        <f>IF(AND('Section 8'!$L$4=No,OR($AC34=FALSE,$AD34=FALSE)),Tab_NotReq,
IF(AND($AC34=TRUE,$AD34=TRUE,$N34="",$O34=""),"",
IF(COUNTIF($N34:$AA34,Incomplete)&gt;=1,Incomplete_or_multiple_errors&amp;": "&amp;INDEX($N$2:$AA$4,1,MATCH(Incomplete,$N34:$AA34,0)),Complete)))</f>
        <v/>
      </c>
      <c r="N34" s="10" t="str">
        <f t="shared" si="1"/>
        <v/>
      </c>
      <c r="O34" s="10" t="str" cm="1">
        <f t="array" ref="O34">IF($O$1=No,"",
IF(OR(AC34=FALSE,AD34=FALSE),"",
IF(AND(SUMPRODUCT(--(AE34:AF$300=TRUE))=0,SUMPRODUCT(--(AE34:AF$300=TRUE))=0),"",Incomplete)))</f>
        <v/>
      </c>
      <c r="P34" s="10" t="str">
        <f t="shared" si="12"/>
        <v/>
      </c>
      <c r="Q34" s="10" t="str">
        <f t="shared" si="17"/>
        <v/>
      </c>
      <c r="R34" s="10" t="str" cm="1">
        <f t="array" ref="R34">IF(R$1=No,"",IF($A34="","",
IF(SUMPRODUCT(--('Section 13(a)(b)(c)'!$A$4:$A$100=$A34))=0,Incomplete,Complete)))</f>
        <v/>
      </c>
      <c r="S34" s="10" t="str">
        <f t="shared" si="13"/>
        <v/>
      </c>
      <c r="T34" s="10" t="str">
        <f t="shared" si="4"/>
        <v/>
      </c>
      <c r="U34" s="10" t="str">
        <f t="shared" si="5"/>
        <v/>
      </c>
      <c r="V34" s="10" t="str">
        <f t="shared" si="14"/>
        <v/>
      </c>
      <c r="W34" s="10" t="str">
        <f t="shared" si="18"/>
        <v/>
      </c>
      <c r="X34" s="10" t="str">
        <f t="shared" si="7"/>
        <v/>
      </c>
      <c r="Y34" s="10" t="str">
        <f t="shared" si="8"/>
        <v/>
      </c>
      <c r="Z34" s="10" t="str">
        <f t="shared" si="19"/>
        <v/>
      </c>
      <c r="AA34" s="10" t="str">
        <f t="shared" si="15"/>
        <v/>
      </c>
      <c r="AB34" s="10"/>
      <c r="AC34" s="10" t="b">
        <f t="shared" si="20"/>
        <v>1</v>
      </c>
      <c r="AD34" s="10" t="b">
        <f t="shared" si="10"/>
        <v>1</v>
      </c>
      <c r="AE34" s="10" t="b">
        <f t="shared" si="16"/>
        <v>0</v>
      </c>
      <c r="AF34" s="10" t="b">
        <f t="shared" si="11"/>
        <v>0</v>
      </c>
      <c r="AG34" s="10"/>
    </row>
    <row r="35" spans="1:33" x14ac:dyDescent="0.35">
      <c r="A35" s="28"/>
      <c r="B35" s="28"/>
      <c r="C35" s="28"/>
      <c r="D35" s="28"/>
      <c r="E35" s="28" t="s">
        <v>4</v>
      </c>
      <c r="F35" s="28"/>
      <c r="G35" s="28"/>
      <c r="H35" s="28"/>
      <c r="I35" s="28" t="s">
        <v>4</v>
      </c>
      <c r="J35" s="28"/>
      <c r="K35" s="28" t="s">
        <v>4</v>
      </c>
      <c r="L35" s="10" t="str">
        <f>IF(AND('Section 8'!$L$4=No,OR($AC35=FALSE,$AD35=FALSE)),Tab_NotReq,
IF(AND($AC35=TRUE,$AD35=TRUE,$N35="",$O35=""),"",
IF(COUNTIF($N35:$AA35,Incomplete)&gt;=1,Incomplete_or_multiple_errors&amp;": "&amp;INDEX($N$2:$AA$4,1,MATCH(Incomplete,$N35:$AA35,0)),Complete)))</f>
        <v/>
      </c>
      <c r="N35" s="10" t="str">
        <f t="shared" si="1"/>
        <v/>
      </c>
      <c r="O35" s="10" t="str" cm="1">
        <f t="array" ref="O35">IF($O$1=No,"",
IF(OR(AC35=FALSE,AD35=FALSE),"",
IF(AND(SUMPRODUCT(--(AE35:AF$300=TRUE))=0,SUMPRODUCT(--(AE35:AF$300=TRUE))=0),"",Incomplete)))</f>
        <v/>
      </c>
      <c r="P35" s="10" t="str">
        <f t="shared" si="12"/>
        <v/>
      </c>
      <c r="Q35" s="10" t="str">
        <f t="shared" si="17"/>
        <v/>
      </c>
      <c r="R35" s="10" t="str" cm="1">
        <f t="array" ref="R35">IF(R$1=No,"",IF($A35="","",
IF(SUMPRODUCT(--('Section 13(a)(b)(c)'!$A$4:$A$100=$A35))=0,Incomplete,Complete)))</f>
        <v/>
      </c>
      <c r="S35" s="10" t="str">
        <f t="shared" si="13"/>
        <v/>
      </c>
      <c r="T35" s="10" t="str">
        <f t="shared" si="4"/>
        <v/>
      </c>
      <c r="U35" s="10" t="str">
        <f t="shared" si="5"/>
        <v/>
      </c>
      <c r="V35" s="10" t="str">
        <f t="shared" si="14"/>
        <v/>
      </c>
      <c r="W35" s="10" t="str">
        <f t="shared" si="18"/>
        <v/>
      </c>
      <c r="X35" s="10" t="str">
        <f t="shared" si="7"/>
        <v/>
      </c>
      <c r="Y35" s="10" t="str">
        <f t="shared" si="8"/>
        <v/>
      </c>
      <c r="Z35" s="10" t="str">
        <f t="shared" si="19"/>
        <v/>
      </c>
      <c r="AA35" s="10" t="str">
        <f t="shared" si="15"/>
        <v/>
      </c>
      <c r="AB35" s="10"/>
      <c r="AC35" s="10" t="b">
        <f t="shared" si="20"/>
        <v>1</v>
      </c>
      <c r="AD35" s="10" t="b">
        <f t="shared" si="10"/>
        <v>1</v>
      </c>
      <c r="AE35" s="10" t="b">
        <f t="shared" si="16"/>
        <v>0</v>
      </c>
      <c r="AF35" s="10" t="b">
        <f t="shared" si="11"/>
        <v>0</v>
      </c>
      <c r="AG35" s="10"/>
    </row>
    <row r="36" spans="1:33" x14ac:dyDescent="0.35">
      <c r="A36" s="28"/>
      <c r="B36" s="28"/>
      <c r="C36" s="28"/>
      <c r="D36" s="28"/>
      <c r="E36" s="28" t="s">
        <v>4</v>
      </c>
      <c r="F36" s="28"/>
      <c r="G36" s="28"/>
      <c r="H36" s="28"/>
      <c r="I36" s="28" t="s">
        <v>4</v>
      </c>
      <c r="J36" s="28"/>
      <c r="K36" s="28" t="s">
        <v>4</v>
      </c>
      <c r="L36" s="10" t="str">
        <f>IF(AND('Section 8'!$L$4=No,OR($AC36=FALSE,$AD36=FALSE)),Tab_NotReq,
IF(AND($AC36=TRUE,$AD36=TRUE,$N36="",$O36=""),"",
IF(COUNTIF($N36:$AA36,Incomplete)&gt;=1,Incomplete_or_multiple_errors&amp;": "&amp;INDEX($N$2:$AA$4,1,MATCH(Incomplete,$N36:$AA36,0)),Complete)))</f>
        <v/>
      </c>
      <c r="N36" s="10" t="str">
        <f t="shared" si="1"/>
        <v/>
      </c>
      <c r="O36" s="10" t="str" cm="1">
        <f t="array" ref="O36">IF($O$1=No,"",
IF(OR(AC36=FALSE,AD36=FALSE),"",
IF(AND(SUMPRODUCT(--(AE36:AF$300=TRUE))=0,SUMPRODUCT(--(AE36:AF$300=TRUE))=0),"",Incomplete)))</f>
        <v/>
      </c>
      <c r="P36" s="10" t="str">
        <f t="shared" si="12"/>
        <v/>
      </c>
      <c r="Q36" s="10" t="str">
        <f t="shared" si="17"/>
        <v/>
      </c>
      <c r="R36" s="10" t="str" cm="1">
        <f t="array" ref="R36">IF(R$1=No,"",IF($A36="","",
IF(SUMPRODUCT(--('Section 13(a)(b)(c)'!$A$4:$A$100=$A36))=0,Incomplete,Complete)))</f>
        <v/>
      </c>
      <c r="S36" s="10" t="str">
        <f t="shared" si="13"/>
        <v/>
      </c>
      <c r="T36" s="10" t="str">
        <f t="shared" si="4"/>
        <v/>
      </c>
      <c r="U36" s="10" t="str">
        <f t="shared" si="5"/>
        <v/>
      </c>
      <c r="V36" s="10" t="str">
        <f t="shared" si="14"/>
        <v/>
      </c>
      <c r="W36" s="10" t="str">
        <f t="shared" si="18"/>
        <v/>
      </c>
      <c r="X36" s="10" t="str">
        <f t="shared" si="7"/>
        <v/>
      </c>
      <c r="Y36" s="10" t="str">
        <f t="shared" si="8"/>
        <v/>
      </c>
      <c r="Z36" s="10" t="str">
        <f t="shared" si="19"/>
        <v/>
      </c>
      <c r="AA36" s="10" t="str">
        <f t="shared" si="15"/>
        <v/>
      </c>
      <c r="AB36" s="10"/>
      <c r="AC36" s="10" t="b">
        <f t="shared" si="20"/>
        <v>1</v>
      </c>
      <c r="AD36" s="10" t="b">
        <f t="shared" si="10"/>
        <v>1</v>
      </c>
      <c r="AE36" s="10" t="b">
        <f t="shared" si="16"/>
        <v>0</v>
      </c>
      <c r="AF36" s="10" t="b">
        <f t="shared" si="11"/>
        <v>0</v>
      </c>
      <c r="AG36" s="10"/>
    </row>
    <row r="37" spans="1:33" x14ac:dyDescent="0.35">
      <c r="A37" s="28"/>
      <c r="B37" s="28"/>
      <c r="C37" s="28"/>
      <c r="D37" s="28"/>
      <c r="E37" s="28" t="s">
        <v>4</v>
      </c>
      <c r="F37" s="28"/>
      <c r="G37" s="28"/>
      <c r="H37" s="28"/>
      <c r="I37" s="28" t="s">
        <v>4</v>
      </c>
      <c r="J37" s="28"/>
      <c r="K37" s="28" t="s">
        <v>4</v>
      </c>
      <c r="L37" s="10" t="str">
        <f>IF(AND('Section 8'!$L$4=No,OR($AC37=FALSE,$AD37=FALSE)),Tab_NotReq,
IF(AND($AC37=TRUE,$AD37=TRUE,$N37="",$O37=""),"",
IF(COUNTIF($N37:$AA37,Incomplete)&gt;=1,Incomplete_or_multiple_errors&amp;": "&amp;INDEX($N$2:$AA$4,1,MATCH(Incomplete,$N37:$AA37,0)),Complete)))</f>
        <v/>
      </c>
      <c r="N37" s="10" t="str">
        <f t="shared" si="1"/>
        <v/>
      </c>
      <c r="O37" s="10" t="str" cm="1">
        <f t="array" ref="O37">IF($O$1=No,"",
IF(OR(AC37=FALSE,AD37=FALSE),"",
IF(AND(SUMPRODUCT(--(AE37:AF$300=TRUE))=0,SUMPRODUCT(--(AE37:AF$300=TRUE))=0),"",Incomplete)))</f>
        <v/>
      </c>
      <c r="P37" s="10" t="str">
        <f t="shared" si="12"/>
        <v/>
      </c>
      <c r="Q37" s="10" t="str">
        <f t="shared" si="17"/>
        <v/>
      </c>
      <c r="R37" s="10" t="str" cm="1">
        <f t="array" ref="R37">IF(R$1=No,"",IF($A37="","",
IF(SUMPRODUCT(--('Section 13(a)(b)(c)'!$A$4:$A$100=$A37))=0,Incomplete,Complete)))</f>
        <v/>
      </c>
      <c r="S37" s="10" t="str">
        <f t="shared" si="13"/>
        <v/>
      </c>
      <c r="T37" s="10" t="str">
        <f t="shared" si="4"/>
        <v/>
      </c>
      <c r="U37" s="10" t="str">
        <f t="shared" si="5"/>
        <v/>
      </c>
      <c r="V37" s="10" t="str">
        <f t="shared" si="14"/>
        <v/>
      </c>
      <c r="W37" s="10" t="str">
        <f t="shared" si="18"/>
        <v/>
      </c>
      <c r="X37" s="10" t="str">
        <f t="shared" si="7"/>
        <v/>
      </c>
      <c r="Y37" s="10" t="str">
        <f t="shared" si="8"/>
        <v/>
      </c>
      <c r="Z37" s="10" t="str">
        <f t="shared" si="19"/>
        <v/>
      </c>
      <c r="AA37" s="10" t="str">
        <f t="shared" si="15"/>
        <v/>
      </c>
      <c r="AB37" s="10"/>
      <c r="AC37" s="10" t="b">
        <f t="shared" si="20"/>
        <v>1</v>
      </c>
      <c r="AD37" s="10" t="b">
        <f t="shared" si="10"/>
        <v>1</v>
      </c>
      <c r="AE37" s="10" t="b">
        <f t="shared" si="16"/>
        <v>0</v>
      </c>
      <c r="AF37" s="10" t="b">
        <f t="shared" si="11"/>
        <v>0</v>
      </c>
      <c r="AG37" s="10"/>
    </row>
    <row r="38" spans="1:33" x14ac:dyDescent="0.35">
      <c r="A38" s="28"/>
      <c r="B38" s="28"/>
      <c r="C38" s="28"/>
      <c r="D38" s="28"/>
      <c r="E38" s="28" t="s">
        <v>4</v>
      </c>
      <c r="F38" s="28"/>
      <c r="G38" s="28"/>
      <c r="H38" s="28"/>
      <c r="I38" s="28" t="s">
        <v>4</v>
      </c>
      <c r="J38" s="28"/>
      <c r="K38" s="28" t="s">
        <v>4</v>
      </c>
      <c r="L38" s="10" t="str">
        <f>IF(AND('Section 8'!$L$4=No,OR($AC38=FALSE,$AD38=FALSE)),Tab_NotReq,
IF(AND($AC38=TRUE,$AD38=TRUE,$N38="",$O38=""),"",
IF(COUNTIF($N38:$AA38,Incomplete)&gt;=1,Incomplete_or_multiple_errors&amp;": "&amp;INDEX($N$2:$AA$4,1,MATCH(Incomplete,$N38:$AA38,0)),Complete)))</f>
        <v/>
      </c>
      <c r="N38" s="10" t="str">
        <f t="shared" si="1"/>
        <v/>
      </c>
      <c r="O38" s="10" t="str" cm="1">
        <f t="array" ref="O38">IF($O$1=No,"",
IF(OR(AC38=FALSE,AD38=FALSE),"",
IF(AND(SUMPRODUCT(--(AE38:AF$300=TRUE))=0,SUMPRODUCT(--(AE38:AF$300=TRUE))=0),"",Incomplete)))</f>
        <v/>
      </c>
      <c r="P38" s="10" t="str">
        <f t="shared" si="12"/>
        <v/>
      </c>
      <c r="Q38" s="10" t="str">
        <f t="shared" si="17"/>
        <v/>
      </c>
      <c r="R38" s="10" t="str" cm="1">
        <f t="array" ref="R38">IF(R$1=No,"",IF($A38="","",
IF(SUMPRODUCT(--('Section 13(a)(b)(c)'!$A$4:$A$100=$A38))=0,Incomplete,Complete)))</f>
        <v/>
      </c>
      <c r="S38" s="10" t="str">
        <f t="shared" si="13"/>
        <v/>
      </c>
      <c r="T38" s="10" t="str">
        <f t="shared" si="4"/>
        <v/>
      </c>
      <c r="U38" s="10" t="str">
        <f t="shared" si="5"/>
        <v/>
      </c>
      <c r="V38" s="10" t="str">
        <f t="shared" si="14"/>
        <v/>
      </c>
      <c r="W38" s="10" t="str">
        <f t="shared" si="18"/>
        <v/>
      </c>
      <c r="X38" s="10" t="str">
        <f t="shared" si="7"/>
        <v/>
      </c>
      <c r="Y38" s="10" t="str">
        <f t="shared" si="8"/>
        <v/>
      </c>
      <c r="Z38" s="10" t="str">
        <f t="shared" si="19"/>
        <v/>
      </c>
      <c r="AA38" s="10" t="str">
        <f t="shared" si="15"/>
        <v/>
      </c>
      <c r="AB38" s="10"/>
      <c r="AC38" s="10" t="b">
        <f t="shared" si="20"/>
        <v>1</v>
      </c>
      <c r="AD38" s="10" t="b">
        <f t="shared" si="10"/>
        <v>1</v>
      </c>
      <c r="AE38" s="10" t="b">
        <f t="shared" si="16"/>
        <v>0</v>
      </c>
      <c r="AF38" s="10" t="b">
        <f t="shared" si="11"/>
        <v>0</v>
      </c>
      <c r="AG38" s="10"/>
    </row>
    <row r="39" spans="1:33" x14ac:dyDescent="0.35">
      <c r="A39" s="28"/>
      <c r="B39" s="28"/>
      <c r="C39" s="28"/>
      <c r="D39" s="28"/>
      <c r="E39" s="28" t="s">
        <v>4</v>
      </c>
      <c r="F39" s="28"/>
      <c r="G39" s="28"/>
      <c r="H39" s="28"/>
      <c r="I39" s="28" t="s">
        <v>4</v>
      </c>
      <c r="J39" s="28"/>
      <c r="K39" s="28" t="s">
        <v>4</v>
      </c>
      <c r="L39" s="10" t="str">
        <f>IF(AND('Section 8'!$L$4=No,OR($AC39=FALSE,$AD39=FALSE)),Tab_NotReq,
IF(AND($AC39=TRUE,$AD39=TRUE,$N39="",$O39=""),"",
IF(COUNTIF($N39:$AA39,Incomplete)&gt;=1,Incomplete_or_multiple_errors&amp;": "&amp;INDEX($N$2:$AA$4,1,MATCH(Incomplete,$N39:$AA39,0)),Complete)))</f>
        <v/>
      </c>
      <c r="N39" s="10" t="str">
        <f t="shared" si="1"/>
        <v/>
      </c>
      <c r="O39" s="10" t="str" cm="1">
        <f t="array" ref="O39">IF($O$1=No,"",
IF(OR(AC39=FALSE,AD39=FALSE),"",
IF(AND(SUMPRODUCT(--(AE39:AF$300=TRUE))=0,SUMPRODUCT(--(AE39:AF$300=TRUE))=0),"",Incomplete)))</f>
        <v/>
      </c>
      <c r="P39" s="10" t="str">
        <f t="shared" si="12"/>
        <v/>
      </c>
      <c r="Q39" s="10" t="str">
        <f t="shared" si="17"/>
        <v/>
      </c>
      <c r="R39" s="10" t="str" cm="1">
        <f t="array" ref="R39">IF(R$1=No,"",IF($A39="","",
IF(SUMPRODUCT(--('Section 13(a)(b)(c)'!$A$4:$A$100=$A39))=0,Incomplete,Complete)))</f>
        <v/>
      </c>
      <c r="S39" s="10" t="str">
        <f t="shared" si="13"/>
        <v/>
      </c>
      <c r="T39" s="10" t="str">
        <f t="shared" si="4"/>
        <v/>
      </c>
      <c r="U39" s="10" t="str">
        <f t="shared" si="5"/>
        <v/>
      </c>
      <c r="V39" s="10" t="str">
        <f t="shared" si="14"/>
        <v/>
      </c>
      <c r="W39" s="10" t="str">
        <f t="shared" si="18"/>
        <v/>
      </c>
      <c r="X39" s="10" t="str">
        <f t="shared" si="7"/>
        <v/>
      </c>
      <c r="Y39" s="10" t="str">
        <f t="shared" si="8"/>
        <v/>
      </c>
      <c r="Z39" s="10" t="str">
        <f t="shared" si="19"/>
        <v/>
      </c>
      <c r="AA39" s="10" t="str">
        <f t="shared" si="15"/>
        <v/>
      </c>
      <c r="AB39" s="10"/>
      <c r="AC39" s="10" t="b">
        <f t="shared" si="20"/>
        <v>1</v>
      </c>
      <c r="AD39" s="10" t="b">
        <f t="shared" si="10"/>
        <v>1</v>
      </c>
      <c r="AE39" s="10" t="b">
        <f t="shared" si="16"/>
        <v>0</v>
      </c>
      <c r="AF39" s="10" t="b">
        <f t="shared" si="11"/>
        <v>0</v>
      </c>
      <c r="AG39" s="10"/>
    </row>
    <row r="40" spans="1:33" x14ac:dyDescent="0.35">
      <c r="A40" s="28"/>
      <c r="B40" s="28"/>
      <c r="C40" s="28"/>
      <c r="D40" s="28"/>
      <c r="E40" s="28" t="s">
        <v>4</v>
      </c>
      <c r="F40" s="28"/>
      <c r="G40" s="28"/>
      <c r="H40" s="28"/>
      <c r="I40" s="28" t="s">
        <v>4</v>
      </c>
      <c r="J40" s="28"/>
      <c r="K40" s="28" t="s">
        <v>4</v>
      </c>
      <c r="L40" s="10" t="str">
        <f>IF(AND('Section 8'!$L$4=No,OR($AC40=FALSE,$AD40=FALSE)),Tab_NotReq,
IF(AND($AC40=TRUE,$AD40=TRUE,$N40="",$O40=""),"",
IF(COUNTIF($N40:$AA40,Incomplete)&gt;=1,Incomplete_or_multiple_errors&amp;": "&amp;INDEX($N$2:$AA$4,1,MATCH(Incomplete,$N40:$AA40,0)),Complete)))</f>
        <v/>
      </c>
      <c r="N40" s="10" t="str">
        <f t="shared" si="1"/>
        <v/>
      </c>
      <c r="O40" s="10" t="str" cm="1">
        <f t="array" ref="O40">IF($O$1=No,"",
IF(OR(AC40=FALSE,AD40=FALSE),"",
IF(AND(SUMPRODUCT(--(AE40:AF$300=TRUE))=0,SUMPRODUCT(--(AE40:AF$300=TRUE))=0),"",Incomplete)))</f>
        <v/>
      </c>
      <c r="P40" s="10" t="str">
        <f t="shared" si="12"/>
        <v/>
      </c>
      <c r="Q40" s="10" t="str">
        <f t="shared" si="17"/>
        <v/>
      </c>
      <c r="R40" s="10" t="str" cm="1">
        <f t="array" ref="R40">IF(R$1=No,"",IF($A40="","",
IF(SUMPRODUCT(--('Section 13(a)(b)(c)'!$A$4:$A$100=$A40))=0,Incomplete,Complete)))</f>
        <v/>
      </c>
      <c r="S40" s="10" t="str">
        <f t="shared" si="13"/>
        <v/>
      </c>
      <c r="T40" s="10" t="str">
        <f t="shared" si="4"/>
        <v/>
      </c>
      <c r="U40" s="10" t="str">
        <f t="shared" si="5"/>
        <v/>
      </c>
      <c r="V40" s="10" t="str">
        <f t="shared" si="14"/>
        <v/>
      </c>
      <c r="W40" s="10" t="str">
        <f t="shared" si="18"/>
        <v/>
      </c>
      <c r="X40" s="10" t="str">
        <f t="shared" si="7"/>
        <v/>
      </c>
      <c r="Y40" s="10" t="str">
        <f t="shared" si="8"/>
        <v/>
      </c>
      <c r="Z40" s="10" t="str">
        <f t="shared" si="19"/>
        <v/>
      </c>
      <c r="AA40" s="10" t="str">
        <f t="shared" si="15"/>
        <v/>
      </c>
      <c r="AB40" s="10"/>
      <c r="AC40" s="10" t="b">
        <f t="shared" si="20"/>
        <v>1</v>
      </c>
      <c r="AD40" s="10" t="b">
        <f t="shared" si="10"/>
        <v>1</v>
      </c>
      <c r="AE40" s="10" t="b">
        <f t="shared" si="16"/>
        <v>0</v>
      </c>
      <c r="AF40" s="10" t="b">
        <f t="shared" si="11"/>
        <v>0</v>
      </c>
      <c r="AG40" s="10"/>
    </row>
    <row r="41" spans="1:33" x14ac:dyDescent="0.35">
      <c r="A41" s="28"/>
      <c r="B41" s="28"/>
      <c r="C41" s="28"/>
      <c r="D41" s="28"/>
      <c r="E41" s="28" t="s">
        <v>4</v>
      </c>
      <c r="F41" s="28"/>
      <c r="G41" s="28"/>
      <c r="H41" s="28"/>
      <c r="I41" s="28" t="s">
        <v>4</v>
      </c>
      <c r="J41" s="28"/>
      <c r="K41" s="28" t="s">
        <v>4</v>
      </c>
      <c r="L41" s="10" t="str">
        <f>IF(AND('Section 8'!$L$4=No,OR($AC41=FALSE,$AD41=FALSE)),Tab_NotReq,
IF(AND($AC41=TRUE,$AD41=TRUE,$N41="",$O41=""),"",
IF(COUNTIF($N41:$AA41,Incomplete)&gt;=1,Incomplete_or_multiple_errors&amp;": "&amp;INDEX($N$2:$AA$4,1,MATCH(Incomplete,$N41:$AA41,0)),Complete)))</f>
        <v/>
      </c>
      <c r="N41" s="10" t="str">
        <f t="shared" si="1"/>
        <v/>
      </c>
      <c r="O41" s="10" t="str" cm="1">
        <f t="array" ref="O41">IF($O$1=No,"",
IF(OR(AC41=FALSE,AD41=FALSE),"",
IF(AND(SUMPRODUCT(--(AE41:AF$300=TRUE))=0,SUMPRODUCT(--(AE41:AF$300=TRUE))=0),"",Incomplete)))</f>
        <v/>
      </c>
      <c r="P41" s="10" t="str">
        <f t="shared" si="12"/>
        <v/>
      </c>
      <c r="Q41" s="10" t="str">
        <f t="shared" si="17"/>
        <v/>
      </c>
      <c r="R41" s="10" t="str" cm="1">
        <f t="array" ref="R41">IF(R$1=No,"",IF($A41="","",
IF(SUMPRODUCT(--('Section 13(a)(b)(c)'!$A$4:$A$100=$A41))=0,Incomplete,Complete)))</f>
        <v/>
      </c>
      <c r="S41" s="10" t="str">
        <f t="shared" si="13"/>
        <v/>
      </c>
      <c r="T41" s="10" t="str">
        <f t="shared" si="4"/>
        <v/>
      </c>
      <c r="U41" s="10" t="str">
        <f t="shared" si="5"/>
        <v/>
      </c>
      <c r="V41" s="10" t="str">
        <f t="shared" si="14"/>
        <v/>
      </c>
      <c r="W41" s="10" t="str">
        <f t="shared" si="18"/>
        <v/>
      </c>
      <c r="X41" s="10" t="str">
        <f t="shared" si="7"/>
        <v/>
      </c>
      <c r="Y41" s="10" t="str">
        <f t="shared" si="8"/>
        <v/>
      </c>
      <c r="Z41" s="10" t="str">
        <f t="shared" si="19"/>
        <v/>
      </c>
      <c r="AA41" s="10" t="str">
        <f t="shared" si="15"/>
        <v/>
      </c>
      <c r="AB41" s="10"/>
      <c r="AC41" s="10" t="b">
        <f t="shared" si="20"/>
        <v>1</v>
      </c>
      <c r="AD41" s="10" t="b">
        <f t="shared" si="10"/>
        <v>1</v>
      </c>
      <c r="AE41" s="10" t="b">
        <f t="shared" si="16"/>
        <v>0</v>
      </c>
      <c r="AF41" s="10" t="b">
        <f t="shared" si="11"/>
        <v>0</v>
      </c>
      <c r="AG41" s="10"/>
    </row>
    <row r="42" spans="1:33" x14ac:dyDescent="0.35">
      <c r="A42" s="28"/>
      <c r="B42" s="28"/>
      <c r="C42" s="28"/>
      <c r="D42" s="28"/>
      <c r="E42" s="28" t="s">
        <v>4</v>
      </c>
      <c r="F42" s="28"/>
      <c r="G42" s="28"/>
      <c r="H42" s="28"/>
      <c r="I42" s="28" t="s">
        <v>4</v>
      </c>
      <c r="J42" s="28"/>
      <c r="K42" s="28" t="s">
        <v>4</v>
      </c>
      <c r="L42" s="10" t="str">
        <f>IF(AND('Section 8'!$L$4=No,OR($AC42=FALSE,$AD42=FALSE)),Tab_NotReq,
IF(AND($AC42=TRUE,$AD42=TRUE,$N42="",$O42=""),"",
IF(COUNTIF($N42:$AA42,Incomplete)&gt;=1,Incomplete_or_multiple_errors&amp;": "&amp;INDEX($N$2:$AA$4,1,MATCH(Incomplete,$N42:$AA42,0)),Complete)))</f>
        <v/>
      </c>
      <c r="N42" s="10" t="str">
        <f t="shared" si="1"/>
        <v/>
      </c>
      <c r="O42" s="10" t="str" cm="1">
        <f t="array" ref="O42">IF($O$1=No,"",
IF(OR(AC42=FALSE,AD42=FALSE),"",
IF(AND(SUMPRODUCT(--(AE42:AF$300=TRUE))=0,SUMPRODUCT(--(AE42:AF$300=TRUE))=0),"",Incomplete)))</f>
        <v/>
      </c>
      <c r="P42" s="10" t="str">
        <f t="shared" si="12"/>
        <v/>
      </c>
      <c r="Q42" s="10" t="str">
        <f t="shared" si="17"/>
        <v/>
      </c>
      <c r="R42" s="10" t="str" cm="1">
        <f t="array" ref="R42">IF(R$1=No,"",IF($A42="","",
IF(SUMPRODUCT(--('Section 13(a)(b)(c)'!$A$4:$A$100=$A42))=0,Incomplete,Complete)))</f>
        <v/>
      </c>
      <c r="S42" s="10" t="str">
        <f t="shared" si="13"/>
        <v/>
      </c>
      <c r="T42" s="10" t="str">
        <f t="shared" si="4"/>
        <v/>
      </c>
      <c r="U42" s="10" t="str">
        <f t="shared" si="5"/>
        <v/>
      </c>
      <c r="V42" s="10" t="str">
        <f t="shared" si="14"/>
        <v/>
      </c>
      <c r="W42" s="10" t="str">
        <f t="shared" si="18"/>
        <v/>
      </c>
      <c r="X42" s="10" t="str">
        <f t="shared" si="7"/>
        <v/>
      </c>
      <c r="Y42" s="10" t="str">
        <f t="shared" si="8"/>
        <v/>
      </c>
      <c r="Z42" s="10" t="str">
        <f t="shared" si="19"/>
        <v/>
      </c>
      <c r="AA42" s="10" t="str">
        <f t="shared" si="15"/>
        <v/>
      </c>
      <c r="AB42" s="10"/>
      <c r="AC42" s="10" t="b">
        <f t="shared" si="20"/>
        <v>1</v>
      </c>
      <c r="AD42" s="10" t="b">
        <f t="shared" si="10"/>
        <v>1</v>
      </c>
      <c r="AE42" s="10" t="b">
        <f t="shared" si="16"/>
        <v>0</v>
      </c>
      <c r="AF42" s="10" t="b">
        <f t="shared" si="11"/>
        <v>0</v>
      </c>
      <c r="AG42" s="10"/>
    </row>
    <row r="43" spans="1:33" x14ac:dyDescent="0.35">
      <c r="A43" s="28"/>
      <c r="B43" s="28"/>
      <c r="C43" s="28"/>
      <c r="D43" s="28"/>
      <c r="E43" s="28" t="s">
        <v>4</v>
      </c>
      <c r="F43" s="28"/>
      <c r="G43" s="28"/>
      <c r="H43" s="28"/>
      <c r="I43" s="28" t="s">
        <v>4</v>
      </c>
      <c r="J43" s="28"/>
      <c r="K43" s="28" t="s">
        <v>4</v>
      </c>
      <c r="L43" s="10" t="str">
        <f>IF(AND('Section 8'!$L$4=No,OR($AC43=FALSE,$AD43=FALSE)),Tab_NotReq,
IF(AND($AC43=TRUE,$AD43=TRUE,$N43="",$O43=""),"",
IF(COUNTIF($N43:$AA43,Incomplete)&gt;=1,Incomplete_or_multiple_errors&amp;": "&amp;INDEX($N$2:$AA$4,1,MATCH(Incomplete,$N43:$AA43,0)),Complete)))</f>
        <v/>
      </c>
      <c r="N43" s="10" t="str">
        <f t="shared" si="1"/>
        <v/>
      </c>
      <c r="O43" s="10" t="str" cm="1">
        <f t="array" ref="O43">IF($O$1=No,"",
IF(OR(AC43=FALSE,AD43=FALSE),"",
IF(AND(SUMPRODUCT(--(AE43:AF$300=TRUE))=0,SUMPRODUCT(--(AE43:AF$300=TRUE))=0),"",Incomplete)))</f>
        <v/>
      </c>
      <c r="P43" s="10" t="str">
        <f t="shared" si="12"/>
        <v/>
      </c>
      <c r="Q43" s="10" t="str">
        <f t="shared" si="17"/>
        <v/>
      </c>
      <c r="R43" s="10" t="str" cm="1">
        <f t="array" ref="R43">IF(R$1=No,"",IF($A43="","",
IF(SUMPRODUCT(--('Section 13(a)(b)(c)'!$A$4:$A$100=$A43))=0,Incomplete,Complete)))</f>
        <v/>
      </c>
      <c r="S43" s="10" t="str">
        <f t="shared" si="13"/>
        <v/>
      </c>
      <c r="T43" s="10" t="str">
        <f t="shared" si="4"/>
        <v/>
      </c>
      <c r="U43" s="10" t="str">
        <f t="shared" si="5"/>
        <v/>
      </c>
      <c r="V43" s="10" t="str">
        <f t="shared" si="14"/>
        <v/>
      </c>
      <c r="W43" s="10" t="str">
        <f t="shared" si="18"/>
        <v/>
      </c>
      <c r="X43" s="10" t="str">
        <f t="shared" si="7"/>
        <v/>
      </c>
      <c r="Y43" s="10" t="str">
        <f t="shared" si="8"/>
        <v/>
      </c>
      <c r="Z43" s="10" t="str">
        <f t="shared" si="19"/>
        <v/>
      </c>
      <c r="AA43" s="10" t="str">
        <f t="shared" si="15"/>
        <v/>
      </c>
      <c r="AB43" s="10"/>
      <c r="AC43" s="10" t="b">
        <f t="shared" si="20"/>
        <v>1</v>
      </c>
      <c r="AD43" s="10" t="b">
        <f t="shared" si="10"/>
        <v>1</v>
      </c>
      <c r="AE43" s="10" t="b">
        <f t="shared" si="16"/>
        <v>0</v>
      </c>
      <c r="AF43" s="10" t="b">
        <f t="shared" si="11"/>
        <v>0</v>
      </c>
      <c r="AG43" s="10"/>
    </row>
    <row r="44" spans="1:33" x14ac:dyDescent="0.35">
      <c r="A44" s="28"/>
      <c r="B44" s="28"/>
      <c r="C44" s="28"/>
      <c r="D44" s="28"/>
      <c r="E44" s="28" t="s">
        <v>4</v>
      </c>
      <c r="F44" s="28"/>
      <c r="G44" s="28"/>
      <c r="H44" s="28"/>
      <c r="I44" s="28" t="s">
        <v>4</v>
      </c>
      <c r="J44" s="28"/>
      <c r="K44" s="28" t="s">
        <v>4</v>
      </c>
      <c r="L44" s="10" t="str">
        <f>IF(AND('Section 8'!$L$4=No,OR($AC44=FALSE,$AD44=FALSE)),Tab_NotReq,
IF(AND($AC44=TRUE,$AD44=TRUE,$N44="",$O44=""),"",
IF(COUNTIF($N44:$AA44,Incomplete)&gt;=1,Incomplete_or_multiple_errors&amp;": "&amp;INDEX($N$2:$AA$4,1,MATCH(Incomplete,$N44:$AA44,0)),Complete)))</f>
        <v/>
      </c>
      <c r="N44" s="10" t="str">
        <f t="shared" si="1"/>
        <v/>
      </c>
      <c r="O44" s="10" t="str" cm="1">
        <f t="array" ref="O44">IF($O$1=No,"",
IF(OR(AC44=FALSE,AD44=FALSE),"",
IF(AND(SUMPRODUCT(--(AE44:AF$300=TRUE))=0,SUMPRODUCT(--(AE44:AF$300=TRUE))=0),"",Incomplete)))</f>
        <v/>
      </c>
      <c r="P44" s="10" t="str">
        <f t="shared" si="12"/>
        <v/>
      </c>
      <c r="Q44" s="10" t="str">
        <f t="shared" si="17"/>
        <v/>
      </c>
      <c r="R44" s="10" t="str" cm="1">
        <f t="array" ref="R44">IF(R$1=No,"",IF($A44="","",
IF(SUMPRODUCT(--('Section 13(a)(b)(c)'!$A$4:$A$100=$A44))=0,Incomplete,Complete)))</f>
        <v/>
      </c>
      <c r="S44" s="10" t="str">
        <f t="shared" si="13"/>
        <v/>
      </c>
      <c r="T44" s="10" t="str">
        <f t="shared" si="4"/>
        <v/>
      </c>
      <c r="U44" s="10" t="str">
        <f t="shared" si="5"/>
        <v/>
      </c>
      <c r="V44" s="10" t="str">
        <f t="shared" si="14"/>
        <v/>
      </c>
      <c r="W44" s="10" t="str">
        <f t="shared" si="18"/>
        <v/>
      </c>
      <c r="X44" s="10" t="str">
        <f t="shared" si="7"/>
        <v/>
      </c>
      <c r="Y44" s="10" t="str">
        <f t="shared" si="8"/>
        <v/>
      </c>
      <c r="Z44" s="10" t="str">
        <f t="shared" si="19"/>
        <v/>
      </c>
      <c r="AA44" s="10" t="str">
        <f t="shared" si="15"/>
        <v/>
      </c>
      <c r="AB44" s="10"/>
      <c r="AC44" s="10" t="b">
        <f t="shared" si="20"/>
        <v>1</v>
      </c>
      <c r="AD44" s="10" t="b">
        <f t="shared" si="10"/>
        <v>1</v>
      </c>
      <c r="AE44" s="10" t="b">
        <f t="shared" si="16"/>
        <v>0</v>
      </c>
      <c r="AF44" s="10" t="b">
        <f t="shared" si="11"/>
        <v>0</v>
      </c>
      <c r="AG44" s="10"/>
    </row>
    <row r="45" spans="1:33" x14ac:dyDescent="0.35">
      <c r="A45" s="28"/>
      <c r="B45" s="28"/>
      <c r="C45" s="28"/>
      <c r="D45" s="28"/>
      <c r="E45" s="28" t="s">
        <v>4</v>
      </c>
      <c r="F45" s="28"/>
      <c r="G45" s="28"/>
      <c r="H45" s="28"/>
      <c r="I45" s="28" t="s">
        <v>4</v>
      </c>
      <c r="J45" s="28"/>
      <c r="K45" s="28" t="s">
        <v>4</v>
      </c>
      <c r="L45" s="10" t="str">
        <f>IF(AND('Section 8'!$L$4=No,OR($AC45=FALSE,$AD45=FALSE)),Tab_NotReq,
IF(AND($AC45=TRUE,$AD45=TRUE,$N45="",$O45=""),"",
IF(COUNTIF($N45:$AA45,Incomplete)&gt;=1,Incomplete_or_multiple_errors&amp;": "&amp;INDEX($N$2:$AA$4,1,MATCH(Incomplete,$N45:$AA45,0)),Complete)))</f>
        <v/>
      </c>
      <c r="N45" s="10" t="str">
        <f t="shared" si="1"/>
        <v/>
      </c>
      <c r="O45" s="10" t="str" cm="1">
        <f t="array" ref="O45">IF($O$1=No,"",
IF(OR(AC45=FALSE,AD45=FALSE),"",
IF(AND(SUMPRODUCT(--(AE45:AF$300=TRUE))=0,SUMPRODUCT(--(AE45:AF$300=TRUE))=0),"",Incomplete)))</f>
        <v/>
      </c>
      <c r="P45" s="10" t="str">
        <f t="shared" si="12"/>
        <v/>
      </c>
      <c r="Q45" s="10" t="str">
        <f t="shared" si="17"/>
        <v/>
      </c>
      <c r="R45" s="10" t="str" cm="1">
        <f t="array" ref="R45">IF(R$1=No,"",IF($A45="","",
IF(SUMPRODUCT(--('Section 13(a)(b)(c)'!$A$4:$A$100=$A45))=0,Incomplete,Complete)))</f>
        <v/>
      </c>
      <c r="S45" s="10" t="str">
        <f t="shared" si="13"/>
        <v/>
      </c>
      <c r="T45" s="10" t="str">
        <f t="shared" si="4"/>
        <v/>
      </c>
      <c r="U45" s="10" t="str">
        <f t="shared" si="5"/>
        <v/>
      </c>
      <c r="V45" s="10" t="str">
        <f t="shared" si="14"/>
        <v/>
      </c>
      <c r="W45" s="10" t="str">
        <f t="shared" si="18"/>
        <v/>
      </c>
      <c r="X45" s="10" t="str">
        <f t="shared" si="7"/>
        <v/>
      </c>
      <c r="Y45" s="10" t="str">
        <f t="shared" si="8"/>
        <v/>
      </c>
      <c r="Z45" s="10" t="str">
        <f t="shared" si="19"/>
        <v/>
      </c>
      <c r="AA45" s="10" t="str">
        <f t="shared" si="15"/>
        <v/>
      </c>
      <c r="AB45" s="10"/>
      <c r="AC45" s="10" t="b">
        <f t="shared" si="20"/>
        <v>1</v>
      </c>
      <c r="AD45" s="10" t="b">
        <f t="shared" si="10"/>
        <v>1</v>
      </c>
      <c r="AE45" s="10" t="b">
        <f t="shared" si="16"/>
        <v>0</v>
      </c>
      <c r="AF45" s="10" t="b">
        <f t="shared" si="11"/>
        <v>0</v>
      </c>
      <c r="AG45" s="10"/>
    </row>
    <row r="46" spans="1:33" x14ac:dyDescent="0.35">
      <c r="A46" s="28"/>
      <c r="B46" s="28"/>
      <c r="C46" s="28"/>
      <c r="D46" s="28"/>
      <c r="E46" s="28" t="s">
        <v>4</v>
      </c>
      <c r="F46" s="28"/>
      <c r="G46" s="28"/>
      <c r="H46" s="28"/>
      <c r="I46" s="28" t="s">
        <v>4</v>
      </c>
      <c r="J46" s="28"/>
      <c r="K46" s="28" t="s">
        <v>4</v>
      </c>
      <c r="L46" s="10" t="str">
        <f>IF(AND('Section 8'!$L$4=No,OR($AC46=FALSE,$AD46=FALSE)),Tab_NotReq,
IF(AND($AC46=TRUE,$AD46=TRUE,$N46="",$O46=""),"",
IF(COUNTIF($N46:$AA46,Incomplete)&gt;=1,Incomplete_or_multiple_errors&amp;": "&amp;INDEX($N$2:$AA$4,1,MATCH(Incomplete,$N46:$AA46,0)),Complete)))</f>
        <v/>
      </c>
      <c r="N46" s="10" t="str">
        <f t="shared" si="1"/>
        <v/>
      </c>
      <c r="O46" s="10" t="str" cm="1">
        <f t="array" ref="O46">IF($O$1=No,"",
IF(OR(AC46=FALSE,AD46=FALSE),"",
IF(AND(SUMPRODUCT(--(AE46:AF$300=TRUE))=0,SUMPRODUCT(--(AE46:AF$300=TRUE))=0),"",Incomplete)))</f>
        <v/>
      </c>
      <c r="P46" s="10" t="str">
        <f t="shared" si="12"/>
        <v/>
      </c>
      <c r="Q46" s="10" t="str">
        <f t="shared" si="17"/>
        <v/>
      </c>
      <c r="R46" s="10" t="str" cm="1">
        <f t="array" ref="R46">IF(R$1=No,"",IF($A46="","",
IF(SUMPRODUCT(--('Section 13(a)(b)(c)'!$A$4:$A$100=$A46))=0,Incomplete,Complete)))</f>
        <v/>
      </c>
      <c r="S46" s="10" t="str">
        <f t="shared" si="13"/>
        <v/>
      </c>
      <c r="T46" s="10" t="str">
        <f t="shared" si="4"/>
        <v/>
      </c>
      <c r="U46" s="10" t="str">
        <f t="shared" si="5"/>
        <v/>
      </c>
      <c r="V46" s="10" t="str">
        <f t="shared" si="14"/>
        <v/>
      </c>
      <c r="W46" s="10" t="str">
        <f t="shared" si="18"/>
        <v/>
      </c>
      <c r="X46" s="10" t="str">
        <f t="shared" si="7"/>
        <v/>
      </c>
      <c r="Y46" s="10" t="str">
        <f t="shared" si="8"/>
        <v/>
      </c>
      <c r="Z46" s="10" t="str">
        <f t="shared" si="19"/>
        <v/>
      </c>
      <c r="AA46" s="10" t="str">
        <f t="shared" si="15"/>
        <v/>
      </c>
      <c r="AB46" s="10"/>
      <c r="AC46" s="10" t="b">
        <f t="shared" si="20"/>
        <v>1</v>
      </c>
      <c r="AD46" s="10" t="b">
        <f t="shared" si="10"/>
        <v>1</v>
      </c>
      <c r="AE46" s="10" t="b">
        <f t="shared" si="16"/>
        <v>0</v>
      </c>
      <c r="AF46" s="10" t="b">
        <f t="shared" si="11"/>
        <v>0</v>
      </c>
      <c r="AG46" s="10"/>
    </row>
    <row r="47" spans="1:33" x14ac:dyDescent="0.35">
      <c r="A47" s="28"/>
      <c r="B47" s="28"/>
      <c r="C47" s="28"/>
      <c r="D47" s="28"/>
      <c r="E47" s="28" t="s">
        <v>4</v>
      </c>
      <c r="F47" s="28"/>
      <c r="G47" s="28"/>
      <c r="H47" s="28"/>
      <c r="I47" s="28" t="s">
        <v>4</v>
      </c>
      <c r="J47" s="28"/>
      <c r="K47" s="28" t="s">
        <v>4</v>
      </c>
      <c r="L47" s="10" t="str">
        <f>IF(AND('Section 8'!$L$4=No,OR($AC47=FALSE,$AD47=FALSE)),Tab_NotReq,
IF(AND($AC47=TRUE,$AD47=TRUE,$N47="",$O47=""),"",
IF(COUNTIF($N47:$AA47,Incomplete)&gt;=1,Incomplete_or_multiple_errors&amp;": "&amp;INDEX($N$2:$AA$4,1,MATCH(Incomplete,$N47:$AA47,0)),Complete)))</f>
        <v/>
      </c>
      <c r="N47" s="10" t="str">
        <f t="shared" si="1"/>
        <v/>
      </c>
      <c r="O47" s="10" t="str" cm="1">
        <f t="array" ref="O47">IF($O$1=No,"",
IF(OR(AC47=FALSE,AD47=FALSE),"",
IF(AND(SUMPRODUCT(--(AE47:AF$300=TRUE))=0,SUMPRODUCT(--(AE47:AF$300=TRUE))=0),"",Incomplete)))</f>
        <v/>
      </c>
      <c r="P47" s="10" t="str">
        <f t="shared" si="12"/>
        <v/>
      </c>
      <c r="Q47" s="10" t="str">
        <f t="shared" si="17"/>
        <v/>
      </c>
      <c r="R47" s="10" t="str" cm="1">
        <f t="array" ref="R47">IF(R$1=No,"",IF($A47="","",
IF(SUMPRODUCT(--('Section 13(a)(b)(c)'!$A$4:$A$100=$A47))=0,Incomplete,Complete)))</f>
        <v/>
      </c>
      <c r="S47" s="10" t="str">
        <f t="shared" si="13"/>
        <v/>
      </c>
      <c r="T47" s="10" t="str">
        <f t="shared" si="4"/>
        <v/>
      </c>
      <c r="U47" s="10" t="str">
        <f t="shared" si="5"/>
        <v/>
      </c>
      <c r="V47" s="10" t="str">
        <f t="shared" si="14"/>
        <v/>
      </c>
      <c r="W47" s="10" t="str">
        <f t="shared" si="18"/>
        <v/>
      </c>
      <c r="X47" s="10" t="str">
        <f t="shared" si="7"/>
        <v/>
      </c>
      <c r="Y47" s="10" t="str">
        <f t="shared" si="8"/>
        <v/>
      </c>
      <c r="Z47" s="10" t="str">
        <f t="shared" si="19"/>
        <v/>
      </c>
      <c r="AA47" s="10" t="str">
        <f t="shared" si="15"/>
        <v/>
      </c>
      <c r="AB47" s="10"/>
      <c r="AC47" s="10" t="b">
        <f t="shared" si="20"/>
        <v>1</v>
      </c>
      <c r="AD47" s="10" t="b">
        <f t="shared" si="10"/>
        <v>1</v>
      </c>
      <c r="AE47" s="10" t="b">
        <f t="shared" si="16"/>
        <v>0</v>
      </c>
      <c r="AF47" s="10" t="b">
        <f t="shared" si="11"/>
        <v>0</v>
      </c>
      <c r="AG47" s="10"/>
    </row>
    <row r="48" spans="1:33" x14ac:dyDescent="0.35">
      <c r="A48" s="28"/>
      <c r="B48" s="28"/>
      <c r="C48" s="28"/>
      <c r="D48" s="28"/>
      <c r="E48" s="28" t="s">
        <v>4</v>
      </c>
      <c r="F48" s="28"/>
      <c r="G48" s="28"/>
      <c r="H48" s="28"/>
      <c r="I48" s="28" t="s">
        <v>4</v>
      </c>
      <c r="J48" s="28"/>
      <c r="K48" s="28" t="s">
        <v>4</v>
      </c>
      <c r="L48" s="10" t="str">
        <f>IF(AND('Section 8'!$L$4=No,OR($AC48=FALSE,$AD48=FALSE)),Tab_NotReq,
IF(AND($AC48=TRUE,$AD48=TRUE,$N48="",$O48=""),"",
IF(COUNTIF($N48:$AA48,Incomplete)&gt;=1,Incomplete_or_multiple_errors&amp;": "&amp;INDEX($N$2:$AA$4,1,MATCH(Incomplete,$N48:$AA48,0)),Complete)))</f>
        <v/>
      </c>
      <c r="N48" s="10" t="str">
        <f t="shared" si="1"/>
        <v/>
      </c>
      <c r="O48" s="10" t="str" cm="1">
        <f t="array" ref="O48">IF($O$1=No,"",
IF(OR(AC48=FALSE,AD48=FALSE),"",
IF(AND(SUMPRODUCT(--(AE48:AF$300=TRUE))=0,SUMPRODUCT(--(AE48:AF$300=TRUE))=0),"",Incomplete)))</f>
        <v/>
      </c>
      <c r="P48" s="10" t="str">
        <f t="shared" si="12"/>
        <v/>
      </c>
      <c r="Q48" s="10" t="str">
        <f t="shared" si="17"/>
        <v/>
      </c>
      <c r="R48" s="10" t="str" cm="1">
        <f t="array" ref="R48">IF(R$1=No,"",IF($A48="","",
IF(SUMPRODUCT(--('Section 13(a)(b)(c)'!$A$4:$A$100=$A48))=0,Incomplete,Complete)))</f>
        <v/>
      </c>
      <c r="S48" s="10" t="str">
        <f t="shared" si="13"/>
        <v/>
      </c>
      <c r="T48" s="10" t="str">
        <f t="shared" si="4"/>
        <v/>
      </c>
      <c r="U48" s="10" t="str">
        <f t="shared" si="5"/>
        <v/>
      </c>
      <c r="V48" s="10" t="str">
        <f t="shared" si="14"/>
        <v/>
      </c>
      <c r="W48" s="10" t="str">
        <f t="shared" si="18"/>
        <v/>
      </c>
      <c r="X48" s="10" t="str">
        <f t="shared" si="7"/>
        <v/>
      </c>
      <c r="Y48" s="10" t="str">
        <f t="shared" si="8"/>
        <v/>
      </c>
      <c r="Z48" s="10" t="str">
        <f t="shared" si="19"/>
        <v/>
      </c>
      <c r="AA48" s="10" t="str">
        <f t="shared" si="15"/>
        <v/>
      </c>
      <c r="AB48" s="10"/>
      <c r="AC48" s="10" t="b">
        <f t="shared" si="20"/>
        <v>1</v>
      </c>
      <c r="AD48" s="10" t="b">
        <f t="shared" si="10"/>
        <v>1</v>
      </c>
      <c r="AE48" s="10" t="b">
        <f t="shared" si="16"/>
        <v>0</v>
      </c>
      <c r="AF48" s="10" t="b">
        <f t="shared" si="11"/>
        <v>0</v>
      </c>
      <c r="AG48" s="10"/>
    </row>
    <row r="49" spans="1:33" x14ac:dyDescent="0.35">
      <c r="A49" s="28"/>
      <c r="B49" s="28"/>
      <c r="C49" s="28"/>
      <c r="D49" s="28"/>
      <c r="E49" s="28" t="s">
        <v>4</v>
      </c>
      <c r="F49" s="28"/>
      <c r="G49" s="28"/>
      <c r="H49" s="28"/>
      <c r="I49" s="28" t="s">
        <v>4</v>
      </c>
      <c r="J49" s="28"/>
      <c r="K49" s="28" t="s">
        <v>4</v>
      </c>
      <c r="L49" s="10" t="str">
        <f>IF(AND('Section 8'!$L$4=No,OR($AC49=FALSE,$AD49=FALSE)),Tab_NotReq,
IF(AND($AC49=TRUE,$AD49=TRUE,$N49="",$O49=""),"",
IF(COUNTIF($N49:$AA49,Incomplete)&gt;=1,Incomplete_or_multiple_errors&amp;": "&amp;INDEX($N$2:$AA$4,1,MATCH(Incomplete,$N49:$AA49,0)),Complete)))</f>
        <v/>
      </c>
      <c r="N49" s="10" t="str">
        <f t="shared" si="1"/>
        <v/>
      </c>
      <c r="O49" s="10" t="str" cm="1">
        <f t="array" ref="O49">IF($O$1=No,"",
IF(OR(AC49=FALSE,AD49=FALSE),"",
IF(AND(SUMPRODUCT(--(AE49:AF$300=TRUE))=0,SUMPRODUCT(--(AE49:AF$300=TRUE))=0),"",Incomplete)))</f>
        <v/>
      </c>
      <c r="P49" s="10" t="str">
        <f t="shared" si="12"/>
        <v/>
      </c>
      <c r="Q49" s="10" t="str">
        <f t="shared" si="17"/>
        <v/>
      </c>
      <c r="R49" s="10" t="str" cm="1">
        <f t="array" ref="R49">IF(R$1=No,"",IF($A49="","",
IF(SUMPRODUCT(--('Section 13(a)(b)(c)'!$A$4:$A$100=$A49))=0,Incomplete,Complete)))</f>
        <v/>
      </c>
      <c r="S49" s="10" t="str">
        <f t="shared" si="13"/>
        <v/>
      </c>
      <c r="T49" s="10" t="str">
        <f t="shared" si="4"/>
        <v/>
      </c>
      <c r="U49" s="10" t="str">
        <f t="shared" si="5"/>
        <v/>
      </c>
      <c r="V49" s="10" t="str">
        <f t="shared" si="14"/>
        <v/>
      </c>
      <c r="W49" s="10" t="str">
        <f t="shared" si="18"/>
        <v/>
      </c>
      <c r="X49" s="10" t="str">
        <f t="shared" si="7"/>
        <v/>
      </c>
      <c r="Y49" s="10" t="str">
        <f t="shared" si="8"/>
        <v/>
      </c>
      <c r="Z49" s="10" t="str">
        <f t="shared" si="19"/>
        <v/>
      </c>
      <c r="AA49" s="10" t="str">
        <f t="shared" si="15"/>
        <v/>
      </c>
      <c r="AB49" s="10"/>
      <c r="AC49" s="10" t="b">
        <f t="shared" si="20"/>
        <v>1</v>
      </c>
      <c r="AD49" s="10" t="b">
        <f t="shared" si="10"/>
        <v>1</v>
      </c>
      <c r="AE49" s="10" t="b">
        <f t="shared" si="16"/>
        <v>0</v>
      </c>
      <c r="AF49" s="10" t="b">
        <f t="shared" si="11"/>
        <v>0</v>
      </c>
      <c r="AG49" s="10"/>
    </row>
    <row r="50" spans="1:33" x14ac:dyDescent="0.35">
      <c r="A50" s="28"/>
      <c r="B50" s="28"/>
      <c r="C50" s="28"/>
      <c r="D50" s="28"/>
      <c r="E50" s="28" t="s">
        <v>4</v>
      </c>
      <c r="F50" s="28"/>
      <c r="G50" s="28"/>
      <c r="H50" s="28"/>
      <c r="I50" s="28" t="s">
        <v>4</v>
      </c>
      <c r="J50" s="28"/>
      <c r="K50" s="28" t="s">
        <v>4</v>
      </c>
      <c r="L50" s="10" t="str">
        <f>IF(AND('Section 8'!$L$4=No,OR($AC50=FALSE,$AD50=FALSE)),Tab_NotReq,
IF(AND($AC50=TRUE,$AD50=TRUE,$N50="",$O50=""),"",
IF(COUNTIF($N50:$AA50,Incomplete)&gt;=1,Incomplete_or_multiple_errors&amp;": "&amp;INDEX($N$2:$AA$4,1,MATCH(Incomplete,$N50:$AA50,0)),Complete)))</f>
        <v/>
      </c>
      <c r="N50" s="10" t="str">
        <f t="shared" si="1"/>
        <v/>
      </c>
      <c r="O50" s="10" t="str" cm="1">
        <f t="array" ref="O50">IF($O$1=No,"",
IF(OR(AC50=FALSE,AD50=FALSE),"",
IF(AND(SUMPRODUCT(--(AE50:AF$300=TRUE))=0,SUMPRODUCT(--(AE50:AF$300=TRUE))=0),"",Incomplete)))</f>
        <v/>
      </c>
      <c r="P50" s="10" t="str">
        <f t="shared" si="12"/>
        <v/>
      </c>
      <c r="Q50" s="10" t="str">
        <f t="shared" si="17"/>
        <v/>
      </c>
      <c r="R50" s="10" t="str" cm="1">
        <f t="array" ref="R50">IF(R$1=No,"",IF($A50="","",
IF(SUMPRODUCT(--('Section 13(a)(b)(c)'!$A$4:$A$100=$A50))=0,Incomplete,Complete)))</f>
        <v/>
      </c>
      <c r="S50" s="10" t="str">
        <f t="shared" si="13"/>
        <v/>
      </c>
      <c r="T50" s="10" t="str">
        <f t="shared" si="4"/>
        <v/>
      </c>
      <c r="U50" s="10" t="str">
        <f t="shared" si="5"/>
        <v/>
      </c>
      <c r="V50" s="10" t="str">
        <f t="shared" si="14"/>
        <v/>
      </c>
      <c r="W50" s="10" t="str">
        <f t="shared" si="18"/>
        <v/>
      </c>
      <c r="X50" s="10" t="str">
        <f t="shared" si="7"/>
        <v/>
      </c>
      <c r="Y50" s="10" t="str">
        <f t="shared" si="8"/>
        <v/>
      </c>
      <c r="Z50" s="10" t="str">
        <f t="shared" si="19"/>
        <v/>
      </c>
      <c r="AA50" s="10" t="str">
        <f t="shared" si="15"/>
        <v/>
      </c>
      <c r="AB50" s="10"/>
      <c r="AC50" s="10" t="b">
        <f t="shared" si="20"/>
        <v>1</v>
      </c>
      <c r="AD50" s="10" t="b">
        <f t="shared" si="10"/>
        <v>1</v>
      </c>
      <c r="AE50" s="10" t="b">
        <f t="shared" si="16"/>
        <v>0</v>
      </c>
      <c r="AF50" s="10" t="b">
        <f t="shared" si="11"/>
        <v>0</v>
      </c>
      <c r="AG50" s="10"/>
    </row>
    <row r="51" spans="1:33" x14ac:dyDescent="0.35">
      <c r="A51" s="28"/>
      <c r="B51" s="28"/>
      <c r="C51" s="28"/>
      <c r="D51" s="28"/>
      <c r="E51" s="28" t="s">
        <v>4</v>
      </c>
      <c r="F51" s="28"/>
      <c r="G51" s="28"/>
      <c r="H51" s="28"/>
      <c r="I51" s="28" t="s">
        <v>4</v>
      </c>
      <c r="J51" s="28"/>
      <c r="K51" s="28" t="s">
        <v>4</v>
      </c>
      <c r="L51" s="10" t="str">
        <f>IF(AND('Section 8'!$L$4=No,OR($AC51=FALSE,$AD51=FALSE)),Tab_NotReq,
IF(AND($AC51=TRUE,$AD51=TRUE,$N51="",$O51=""),"",
IF(COUNTIF($N51:$AA51,Incomplete)&gt;=1,Incomplete_or_multiple_errors&amp;": "&amp;INDEX($N$2:$AA$4,1,MATCH(Incomplete,$N51:$AA51,0)),Complete)))</f>
        <v/>
      </c>
      <c r="N51" s="10" t="str">
        <f t="shared" si="1"/>
        <v/>
      </c>
      <c r="O51" s="10" t="str" cm="1">
        <f t="array" ref="O51">IF($O$1=No,"",
IF(OR(AC51=FALSE,AD51=FALSE),"",
IF(AND(SUMPRODUCT(--(AE51:AF$300=TRUE))=0,SUMPRODUCT(--(AE51:AF$300=TRUE))=0),"",Incomplete)))</f>
        <v/>
      </c>
      <c r="P51" s="10" t="str">
        <f t="shared" si="12"/>
        <v/>
      </c>
      <c r="Q51" s="10" t="str">
        <f t="shared" si="17"/>
        <v/>
      </c>
      <c r="R51" s="10" t="str" cm="1">
        <f t="array" ref="R51">IF(R$1=No,"",IF($A51="","",
IF(SUMPRODUCT(--('Section 13(a)(b)(c)'!$A$4:$A$100=$A51))=0,Incomplete,Complete)))</f>
        <v/>
      </c>
      <c r="S51" s="10" t="str">
        <f t="shared" si="13"/>
        <v/>
      </c>
      <c r="T51" s="10" t="str">
        <f t="shared" si="4"/>
        <v/>
      </c>
      <c r="U51" s="10" t="str">
        <f t="shared" si="5"/>
        <v/>
      </c>
      <c r="V51" s="10" t="str">
        <f t="shared" si="14"/>
        <v/>
      </c>
      <c r="W51" s="10" t="str">
        <f t="shared" si="18"/>
        <v/>
      </c>
      <c r="X51" s="10" t="str">
        <f t="shared" si="7"/>
        <v/>
      </c>
      <c r="Y51" s="10" t="str">
        <f t="shared" si="8"/>
        <v/>
      </c>
      <c r="Z51" s="10" t="str">
        <f t="shared" si="19"/>
        <v/>
      </c>
      <c r="AA51" s="10" t="str">
        <f t="shared" si="15"/>
        <v/>
      </c>
      <c r="AB51" s="10"/>
      <c r="AC51" s="10" t="b">
        <f t="shared" si="20"/>
        <v>1</v>
      </c>
      <c r="AD51" s="10" t="b">
        <f t="shared" si="10"/>
        <v>1</v>
      </c>
      <c r="AE51" s="10" t="b">
        <f t="shared" si="16"/>
        <v>0</v>
      </c>
      <c r="AF51" s="10" t="b">
        <f t="shared" si="11"/>
        <v>0</v>
      </c>
      <c r="AG51" s="10"/>
    </row>
    <row r="52" spans="1:33" x14ac:dyDescent="0.35">
      <c r="A52" s="28"/>
      <c r="B52" s="28"/>
      <c r="C52" s="28"/>
      <c r="D52" s="28"/>
      <c r="E52" s="28" t="s">
        <v>4</v>
      </c>
      <c r="F52" s="28"/>
      <c r="G52" s="28"/>
      <c r="H52" s="28"/>
      <c r="I52" s="28" t="s">
        <v>4</v>
      </c>
      <c r="J52" s="28"/>
      <c r="K52" s="28" t="s">
        <v>4</v>
      </c>
      <c r="L52" s="10" t="str">
        <f>IF(AND('Section 8'!$L$4=No,OR($AC52=FALSE,$AD52=FALSE)),Tab_NotReq,
IF(AND($AC52=TRUE,$AD52=TRUE,$N52="",$O52=""),"",
IF(COUNTIF($N52:$AA52,Incomplete)&gt;=1,Incomplete_or_multiple_errors&amp;": "&amp;INDEX($N$2:$AA$4,1,MATCH(Incomplete,$N52:$AA52,0)),Complete)))</f>
        <v/>
      </c>
      <c r="N52" s="10" t="str">
        <f t="shared" si="1"/>
        <v/>
      </c>
      <c r="O52" s="10" t="str" cm="1">
        <f t="array" ref="O52">IF($O$1=No,"",
IF(OR(AC52=FALSE,AD52=FALSE),"",
IF(AND(SUMPRODUCT(--(AE52:AF$300=TRUE))=0,SUMPRODUCT(--(AE52:AF$300=TRUE))=0),"",Incomplete)))</f>
        <v/>
      </c>
      <c r="P52" s="10" t="str">
        <f t="shared" si="12"/>
        <v/>
      </c>
      <c r="Q52" s="10" t="str">
        <f t="shared" si="17"/>
        <v/>
      </c>
      <c r="R52" s="10" t="str" cm="1">
        <f t="array" ref="R52">IF(R$1=No,"",IF($A52="","",
IF(SUMPRODUCT(--('Section 13(a)(b)(c)'!$A$4:$A$100=$A52))=0,Incomplete,Complete)))</f>
        <v/>
      </c>
      <c r="S52" s="10" t="str">
        <f t="shared" si="13"/>
        <v/>
      </c>
      <c r="T52" s="10" t="str">
        <f t="shared" si="4"/>
        <v/>
      </c>
      <c r="U52" s="10" t="str">
        <f t="shared" si="5"/>
        <v/>
      </c>
      <c r="V52" s="10" t="str">
        <f t="shared" si="14"/>
        <v/>
      </c>
      <c r="W52" s="10" t="str">
        <f t="shared" si="18"/>
        <v/>
      </c>
      <c r="X52" s="10" t="str">
        <f t="shared" si="7"/>
        <v/>
      </c>
      <c r="Y52" s="10" t="str">
        <f t="shared" si="8"/>
        <v/>
      </c>
      <c r="Z52" s="10" t="str">
        <f t="shared" si="19"/>
        <v/>
      </c>
      <c r="AA52" s="10" t="str">
        <f t="shared" si="15"/>
        <v/>
      </c>
      <c r="AB52" s="10"/>
      <c r="AC52" s="10" t="b">
        <f t="shared" si="20"/>
        <v>1</v>
      </c>
      <c r="AD52" s="10" t="b">
        <f t="shared" si="10"/>
        <v>1</v>
      </c>
      <c r="AE52" s="10" t="b">
        <f t="shared" si="16"/>
        <v>0</v>
      </c>
      <c r="AF52" s="10" t="b">
        <f t="shared" si="11"/>
        <v>0</v>
      </c>
      <c r="AG52" s="10"/>
    </row>
    <row r="53" spans="1:33" x14ac:dyDescent="0.35">
      <c r="A53" s="28"/>
      <c r="B53" s="28"/>
      <c r="C53" s="28"/>
      <c r="D53" s="28"/>
      <c r="E53" s="28" t="s">
        <v>4</v>
      </c>
      <c r="F53" s="28"/>
      <c r="G53" s="28"/>
      <c r="H53" s="28"/>
      <c r="I53" s="28" t="s">
        <v>4</v>
      </c>
      <c r="J53" s="28"/>
      <c r="K53" s="28" t="s">
        <v>4</v>
      </c>
      <c r="L53" s="10" t="str">
        <f>IF(AND('Section 8'!$L$4=No,OR($AC53=FALSE,$AD53=FALSE)),Tab_NotReq,
IF(AND($AC53=TRUE,$AD53=TRUE,$N53="",$O53=""),"",
IF(COUNTIF($N53:$AA53,Incomplete)&gt;=1,Incomplete_or_multiple_errors&amp;": "&amp;INDEX($N$2:$AA$4,1,MATCH(Incomplete,$N53:$AA53,0)),Complete)))</f>
        <v/>
      </c>
      <c r="N53" s="10" t="str">
        <f t="shared" si="1"/>
        <v/>
      </c>
      <c r="O53" s="10" t="str" cm="1">
        <f t="array" ref="O53">IF($O$1=No,"",
IF(OR(AC53=FALSE,AD53=FALSE),"",
IF(AND(SUMPRODUCT(--(AE53:AF$300=TRUE))=0,SUMPRODUCT(--(AE53:AF$300=TRUE))=0),"",Incomplete)))</f>
        <v/>
      </c>
      <c r="P53" s="10" t="str">
        <f t="shared" si="12"/>
        <v/>
      </c>
      <c r="Q53" s="10" t="str">
        <f t="shared" si="17"/>
        <v/>
      </c>
      <c r="R53" s="10" t="str" cm="1">
        <f t="array" ref="R53">IF(R$1=No,"",IF($A53="","",
IF(SUMPRODUCT(--('Section 13(a)(b)(c)'!$A$4:$A$100=$A53))=0,Incomplete,Complete)))</f>
        <v/>
      </c>
      <c r="S53" s="10" t="str">
        <f t="shared" si="13"/>
        <v/>
      </c>
      <c r="T53" s="10" t="str">
        <f t="shared" si="4"/>
        <v/>
      </c>
      <c r="U53" s="10" t="str">
        <f t="shared" si="5"/>
        <v/>
      </c>
      <c r="V53" s="10" t="str">
        <f t="shared" si="14"/>
        <v/>
      </c>
      <c r="W53" s="10" t="str">
        <f t="shared" si="18"/>
        <v/>
      </c>
      <c r="X53" s="10" t="str">
        <f t="shared" si="7"/>
        <v/>
      </c>
      <c r="Y53" s="10" t="str">
        <f t="shared" si="8"/>
        <v/>
      </c>
      <c r="Z53" s="10" t="str">
        <f t="shared" si="19"/>
        <v/>
      </c>
      <c r="AA53" s="10" t="str">
        <f t="shared" si="15"/>
        <v/>
      </c>
      <c r="AB53" s="10"/>
      <c r="AC53" s="10" t="b">
        <f t="shared" si="20"/>
        <v>1</v>
      </c>
      <c r="AD53" s="10" t="b">
        <f t="shared" si="10"/>
        <v>1</v>
      </c>
      <c r="AE53" s="10" t="b">
        <f t="shared" si="16"/>
        <v>0</v>
      </c>
      <c r="AF53" s="10" t="b">
        <f t="shared" si="11"/>
        <v>0</v>
      </c>
      <c r="AG53" s="10"/>
    </row>
    <row r="54" spans="1:33" x14ac:dyDescent="0.35">
      <c r="A54" s="28"/>
      <c r="B54" s="28"/>
      <c r="C54" s="28"/>
      <c r="D54" s="28"/>
      <c r="E54" s="28" t="s">
        <v>4</v>
      </c>
      <c r="F54" s="28"/>
      <c r="G54" s="28"/>
      <c r="H54" s="28"/>
      <c r="I54" s="28" t="s">
        <v>4</v>
      </c>
      <c r="J54" s="28"/>
      <c r="K54" s="28" t="s">
        <v>4</v>
      </c>
      <c r="L54" s="10" t="str">
        <f>IF(AND('Section 8'!$L$4=No,OR($AC54=FALSE,$AD54=FALSE)),Tab_NotReq,
IF(AND($AC54=TRUE,$AD54=TRUE,$N54="",$O54=""),"",
IF(COUNTIF($N54:$AA54,Incomplete)&gt;=1,Incomplete_or_multiple_errors&amp;": "&amp;INDEX($N$2:$AA$4,1,MATCH(Incomplete,$N54:$AA54,0)),Complete)))</f>
        <v/>
      </c>
      <c r="N54" s="10" t="str">
        <f t="shared" si="1"/>
        <v/>
      </c>
      <c r="O54" s="10" t="str" cm="1">
        <f t="array" ref="O54">IF($O$1=No,"",
IF(OR(AC54=FALSE,AD54=FALSE),"",
IF(AND(SUMPRODUCT(--(AE54:AF$300=TRUE))=0,SUMPRODUCT(--(AE54:AF$300=TRUE))=0),"",Incomplete)))</f>
        <v/>
      </c>
      <c r="P54" s="10" t="str">
        <f t="shared" si="12"/>
        <v/>
      </c>
      <c r="Q54" s="10" t="str">
        <f t="shared" si="17"/>
        <v/>
      </c>
      <c r="R54" s="10" t="str" cm="1">
        <f t="array" ref="R54">IF(R$1=No,"",IF($A54="","",
IF(SUMPRODUCT(--('Section 13(a)(b)(c)'!$A$4:$A$100=$A54))=0,Incomplete,Complete)))</f>
        <v/>
      </c>
      <c r="S54" s="10" t="str">
        <f t="shared" si="13"/>
        <v/>
      </c>
      <c r="T54" s="10" t="str">
        <f t="shared" si="4"/>
        <v/>
      </c>
      <c r="U54" s="10" t="str">
        <f t="shared" si="5"/>
        <v/>
      </c>
      <c r="V54" s="10" t="str">
        <f t="shared" si="14"/>
        <v/>
      </c>
      <c r="W54" s="10" t="str">
        <f t="shared" si="18"/>
        <v/>
      </c>
      <c r="X54" s="10" t="str">
        <f t="shared" si="7"/>
        <v/>
      </c>
      <c r="Y54" s="10" t="str">
        <f t="shared" si="8"/>
        <v/>
      </c>
      <c r="Z54" s="10" t="str">
        <f t="shared" si="19"/>
        <v/>
      </c>
      <c r="AA54" s="10" t="str">
        <f t="shared" si="15"/>
        <v/>
      </c>
      <c r="AB54" s="10"/>
      <c r="AC54" s="10" t="b">
        <f t="shared" si="20"/>
        <v>1</v>
      </c>
      <c r="AD54" s="10" t="b">
        <f t="shared" si="10"/>
        <v>1</v>
      </c>
      <c r="AE54" s="10" t="b">
        <f t="shared" si="16"/>
        <v>0</v>
      </c>
      <c r="AF54" s="10" t="b">
        <f t="shared" si="11"/>
        <v>0</v>
      </c>
      <c r="AG54" s="10"/>
    </row>
    <row r="55" spans="1:33" x14ac:dyDescent="0.35">
      <c r="A55" s="28"/>
      <c r="B55" s="28"/>
      <c r="C55" s="28"/>
      <c r="D55" s="28"/>
      <c r="E55" s="28" t="s">
        <v>4</v>
      </c>
      <c r="F55" s="28"/>
      <c r="G55" s="28"/>
      <c r="H55" s="28"/>
      <c r="I55" s="28" t="s">
        <v>4</v>
      </c>
      <c r="J55" s="28"/>
      <c r="K55" s="28" t="s">
        <v>4</v>
      </c>
      <c r="L55" s="10" t="str">
        <f>IF(AND('Section 8'!$L$4=No,OR($AC55=FALSE,$AD55=FALSE)),Tab_NotReq,
IF(AND($AC55=TRUE,$AD55=TRUE,$N55="",$O55=""),"",
IF(COUNTIF($N55:$AA55,Incomplete)&gt;=1,Incomplete_or_multiple_errors&amp;": "&amp;INDEX($N$2:$AA$4,1,MATCH(Incomplete,$N55:$AA55,0)),Complete)))</f>
        <v/>
      </c>
      <c r="N55" s="10" t="str">
        <f t="shared" si="1"/>
        <v/>
      </c>
      <c r="O55" s="10" t="str" cm="1">
        <f t="array" ref="O55">IF($O$1=No,"",
IF(OR(AC55=FALSE,AD55=FALSE),"",
IF(AND(SUMPRODUCT(--(AE55:AF$300=TRUE))=0,SUMPRODUCT(--(AE55:AF$300=TRUE))=0),"",Incomplete)))</f>
        <v/>
      </c>
      <c r="P55" s="10" t="str">
        <f t="shared" si="12"/>
        <v/>
      </c>
      <c r="Q55" s="10" t="str">
        <f t="shared" si="17"/>
        <v/>
      </c>
      <c r="R55" s="10" t="str" cm="1">
        <f t="array" ref="R55">IF(R$1=No,"",IF($A55="","",
IF(SUMPRODUCT(--('Section 13(a)(b)(c)'!$A$4:$A$100=$A55))=0,Incomplete,Complete)))</f>
        <v/>
      </c>
      <c r="S55" s="10" t="str">
        <f t="shared" si="13"/>
        <v/>
      </c>
      <c r="T55" s="10" t="str">
        <f t="shared" si="4"/>
        <v/>
      </c>
      <c r="U55" s="10" t="str">
        <f t="shared" si="5"/>
        <v/>
      </c>
      <c r="V55" s="10" t="str">
        <f t="shared" si="14"/>
        <v/>
      </c>
      <c r="W55" s="10" t="str">
        <f t="shared" si="18"/>
        <v/>
      </c>
      <c r="X55" s="10" t="str">
        <f t="shared" si="7"/>
        <v/>
      </c>
      <c r="Y55" s="10" t="str">
        <f t="shared" si="8"/>
        <v/>
      </c>
      <c r="Z55" s="10" t="str">
        <f t="shared" si="19"/>
        <v/>
      </c>
      <c r="AA55" s="10" t="str">
        <f t="shared" si="15"/>
        <v/>
      </c>
      <c r="AB55" s="10"/>
      <c r="AC55" s="10" t="b">
        <f t="shared" si="20"/>
        <v>1</v>
      </c>
      <c r="AD55" s="10" t="b">
        <f t="shared" si="10"/>
        <v>1</v>
      </c>
      <c r="AE55" s="10" t="b">
        <f t="shared" si="16"/>
        <v>0</v>
      </c>
      <c r="AF55" s="10" t="b">
        <f t="shared" si="11"/>
        <v>0</v>
      </c>
      <c r="AG55" s="10"/>
    </row>
    <row r="56" spans="1:33" x14ac:dyDescent="0.35">
      <c r="A56" s="28"/>
      <c r="B56" s="28"/>
      <c r="C56" s="28"/>
      <c r="D56" s="28"/>
      <c r="E56" s="28" t="s">
        <v>4</v>
      </c>
      <c r="F56" s="28"/>
      <c r="G56" s="28"/>
      <c r="H56" s="28"/>
      <c r="I56" s="28" t="s">
        <v>4</v>
      </c>
      <c r="J56" s="28"/>
      <c r="K56" s="28" t="s">
        <v>4</v>
      </c>
      <c r="L56" s="10" t="str">
        <f>IF(AND('Section 8'!$L$4=No,OR($AC56=FALSE,$AD56=FALSE)),Tab_NotReq,
IF(AND($AC56=TRUE,$AD56=TRUE,$N56="",$O56=""),"",
IF(COUNTIF($N56:$AA56,Incomplete)&gt;=1,Incomplete_or_multiple_errors&amp;": "&amp;INDEX($N$2:$AA$4,1,MATCH(Incomplete,$N56:$AA56,0)),Complete)))</f>
        <v/>
      </c>
      <c r="N56" s="10" t="str">
        <f t="shared" si="1"/>
        <v/>
      </c>
      <c r="O56" s="10" t="str" cm="1">
        <f t="array" ref="O56">IF($O$1=No,"",
IF(OR(AC56=FALSE,AD56=FALSE),"",
IF(AND(SUMPRODUCT(--(AE56:AF$300=TRUE))=0,SUMPRODUCT(--(AE56:AF$300=TRUE))=0),"",Incomplete)))</f>
        <v/>
      </c>
      <c r="P56" s="10" t="str">
        <f t="shared" si="12"/>
        <v/>
      </c>
      <c r="Q56" s="10" t="str">
        <f t="shared" si="17"/>
        <v/>
      </c>
      <c r="R56" s="10" t="str" cm="1">
        <f t="array" ref="R56">IF(R$1=No,"",IF($A56="","",
IF(SUMPRODUCT(--('Section 13(a)(b)(c)'!$A$4:$A$100=$A56))=0,Incomplete,Complete)))</f>
        <v/>
      </c>
      <c r="S56" s="10" t="str">
        <f t="shared" si="13"/>
        <v/>
      </c>
      <c r="T56" s="10" t="str">
        <f t="shared" si="4"/>
        <v/>
      </c>
      <c r="U56" s="10" t="str">
        <f t="shared" si="5"/>
        <v/>
      </c>
      <c r="V56" s="10" t="str">
        <f t="shared" si="14"/>
        <v/>
      </c>
      <c r="W56" s="10" t="str">
        <f t="shared" si="18"/>
        <v/>
      </c>
      <c r="X56" s="10" t="str">
        <f t="shared" si="7"/>
        <v/>
      </c>
      <c r="Y56" s="10" t="str">
        <f t="shared" si="8"/>
        <v/>
      </c>
      <c r="Z56" s="10" t="str">
        <f t="shared" si="19"/>
        <v/>
      </c>
      <c r="AA56" s="10" t="str">
        <f t="shared" si="15"/>
        <v/>
      </c>
      <c r="AB56" s="10"/>
      <c r="AC56" s="10" t="b">
        <f t="shared" si="20"/>
        <v>1</v>
      </c>
      <c r="AD56" s="10" t="b">
        <f t="shared" si="10"/>
        <v>1</v>
      </c>
      <c r="AE56" s="10" t="b">
        <f t="shared" si="16"/>
        <v>0</v>
      </c>
      <c r="AF56" s="10" t="b">
        <f t="shared" si="11"/>
        <v>0</v>
      </c>
      <c r="AG56" s="10"/>
    </row>
    <row r="57" spans="1:33" x14ac:dyDescent="0.35">
      <c r="A57" s="28"/>
      <c r="B57" s="28"/>
      <c r="C57" s="28"/>
      <c r="D57" s="28"/>
      <c r="E57" s="28" t="s">
        <v>4</v>
      </c>
      <c r="F57" s="28"/>
      <c r="G57" s="28"/>
      <c r="H57" s="28"/>
      <c r="I57" s="28" t="s">
        <v>4</v>
      </c>
      <c r="J57" s="28"/>
      <c r="K57" s="28" t="s">
        <v>4</v>
      </c>
      <c r="L57" s="10" t="str">
        <f>IF(AND('Section 8'!$L$4=No,OR($AC57=FALSE,$AD57=FALSE)),Tab_NotReq,
IF(AND($AC57=TRUE,$AD57=TRUE,$N57="",$O57=""),"",
IF(COUNTIF($N57:$AA57,Incomplete)&gt;=1,Incomplete_or_multiple_errors&amp;": "&amp;INDEX($N$2:$AA$4,1,MATCH(Incomplete,$N57:$AA57,0)),Complete)))</f>
        <v/>
      </c>
      <c r="N57" s="10" t="str">
        <f t="shared" si="1"/>
        <v/>
      </c>
      <c r="O57" s="10" t="str" cm="1">
        <f t="array" ref="O57">IF($O$1=No,"",
IF(OR(AC57=FALSE,AD57=FALSE),"",
IF(AND(SUMPRODUCT(--(AE57:AF$300=TRUE))=0,SUMPRODUCT(--(AE57:AF$300=TRUE))=0),"",Incomplete)))</f>
        <v/>
      </c>
      <c r="P57" s="10" t="str">
        <f t="shared" si="12"/>
        <v/>
      </c>
      <c r="Q57" s="10" t="str">
        <f t="shared" si="17"/>
        <v/>
      </c>
      <c r="R57" s="10" t="str" cm="1">
        <f t="array" ref="R57">IF(R$1=No,"",IF($A57="","",
IF(SUMPRODUCT(--('Section 13(a)(b)(c)'!$A$4:$A$100=$A57))=0,Incomplete,Complete)))</f>
        <v/>
      </c>
      <c r="S57" s="10" t="str">
        <f t="shared" si="13"/>
        <v/>
      </c>
      <c r="T57" s="10" t="str">
        <f t="shared" si="4"/>
        <v/>
      </c>
      <c r="U57" s="10" t="str">
        <f t="shared" si="5"/>
        <v/>
      </c>
      <c r="V57" s="10" t="str">
        <f t="shared" si="14"/>
        <v/>
      </c>
      <c r="W57" s="10" t="str">
        <f t="shared" si="18"/>
        <v/>
      </c>
      <c r="X57" s="10" t="str">
        <f t="shared" si="7"/>
        <v/>
      </c>
      <c r="Y57" s="10" t="str">
        <f t="shared" si="8"/>
        <v/>
      </c>
      <c r="Z57" s="10" t="str">
        <f t="shared" si="19"/>
        <v/>
      </c>
      <c r="AA57" s="10" t="str">
        <f t="shared" si="15"/>
        <v/>
      </c>
      <c r="AB57" s="10"/>
      <c r="AC57" s="10" t="b">
        <f t="shared" si="20"/>
        <v>1</v>
      </c>
      <c r="AD57" s="10" t="b">
        <f t="shared" si="10"/>
        <v>1</v>
      </c>
      <c r="AE57" s="10" t="b">
        <f t="shared" si="16"/>
        <v>0</v>
      </c>
      <c r="AF57" s="10" t="b">
        <f t="shared" si="11"/>
        <v>0</v>
      </c>
      <c r="AG57" s="10"/>
    </row>
    <row r="58" spans="1:33" x14ac:dyDescent="0.35">
      <c r="A58" s="28"/>
      <c r="B58" s="28"/>
      <c r="C58" s="28"/>
      <c r="D58" s="28"/>
      <c r="E58" s="28" t="s">
        <v>4</v>
      </c>
      <c r="F58" s="28"/>
      <c r="G58" s="28"/>
      <c r="H58" s="28"/>
      <c r="I58" s="28" t="s">
        <v>4</v>
      </c>
      <c r="J58" s="28"/>
      <c r="K58" s="28" t="s">
        <v>4</v>
      </c>
      <c r="L58" s="10" t="str">
        <f>IF(AND('Section 8'!$L$4=No,OR($AC58=FALSE,$AD58=FALSE)),Tab_NotReq,
IF(AND($AC58=TRUE,$AD58=TRUE,$N58="",$O58=""),"",
IF(COUNTIF($N58:$AA58,Incomplete)&gt;=1,Incomplete_or_multiple_errors&amp;": "&amp;INDEX($N$2:$AA$4,1,MATCH(Incomplete,$N58:$AA58,0)),Complete)))</f>
        <v/>
      </c>
      <c r="N58" s="10" t="str">
        <f t="shared" si="1"/>
        <v/>
      </c>
      <c r="O58" s="10" t="str" cm="1">
        <f t="array" ref="O58">IF($O$1=No,"",
IF(OR(AC58=FALSE,AD58=FALSE),"",
IF(AND(SUMPRODUCT(--(AE58:AF$300=TRUE))=0,SUMPRODUCT(--(AE58:AF$300=TRUE))=0),"",Incomplete)))</f>
        <v/>
      </c>
      <c r="P58" s="10" t="str">
        <f t="shared" si="12"/>
        <v/>
      </c>
      <c r="Q58" s="10" t="str">
        <f t="shared" si="17"/>
        <v/>
      </c>
      <c r="R58" s="10" t="str" cm="1">
        <f t="array" ref="R58">IF(R$1=No,"",IF($A58="","",
IF(SUMPRODUCT(--('Section 13(a)(b)(c)'!$A$4:$A$100=$A58))=0,Incomplete,Complete)))</f>
        <v/>
      </c>
      <c r="S58" s="10" t="str">
        <f t="shared" si="13"/>
        <v/>
      </c>
      <c r="T58" s="10" t="str">
        <f t="shared" si="4"/>
        <v/>
      </c>
      <c r="U58" s="10" t="str">
        <f t="shared" si="5"/>
        <v/>
      </c>
      <c r="V58" s="10" t="str">
        <f t="shared" si="14"/>
        <v/>
      </c>
      <c r="W58" s="10" t="str">
        <f t="shared" si="18"/>
        <v/>
      </c>
      <c r="X58" s="10" t="str">
        <f t="shared" si="7"/>
        <v/>
      </c>
      <c r="Y58" s="10" t="str">
        <f t="shared" si="8"/>
        <v/>
      </c>
      <c r="Z58" s="10" t="str">
        <f t="shared" si="19"/>
        <v/>
      </c>
      <c r="AA58" s="10" t="str">
        <f t="shared" si="15"/>
        <v/>
      </c>
      <c r="AB58" s="10"/>
      <c r="AC58" s="10" t="b">
        <f t="shared" si="20"/>
        <v>1</v>
      </c>
      <c r="AD58" s="10" t="b">
        <f t="shared" si="10"/>
        <v>1</v>
      </c>
      <c r="AE58" s="10" t="b">
        <f t="shared" si="16"/>
        <v>0</v>
      </c>
      <c r="AF58" s="10" t="b">
        <f t="shared" si="11"/>
        <v>0</v>
      </c>
      <c r="AG58" s="10"/>
    </row>
    <row r="59" spans="1:33" x14ac:dyDescent="0.35">
      <c r="A59" s="28"/>
      <c r="B59" s="28"/>
      <c r="C59" s="28"/>
      <c r="D59" s="28"/>
      <c r="E59" s="28" t="s">
        <v>4</v>
      </c>
      <c r="F59" s="28"/>
      <c r="G59" s="28"/>
      <c r="H59" s="28"/>
      <c r="I59" s="28" t="s">
        <v>4</v>
      </c>
      <c r="J59" s="28"/>
      <c r="K59" s="28" t="s">
        <v>4</v>
      </c>
      <c r="L59" s="10" t="str">
        <f>IF(AND('Section 8'!$L$4=No,OR($AC59=FALSE,$AD59=FALSE)),Tab_NotReq,
IF(AND($AC59=TRUE,$AD59=TRUE,$N59="",$O59=""),"",
IF(COUNTIF($N59:$AA59,Incomplete)&gt;=1,Incomplete_or_multiple_errors&amp;": "&amp;INDEX($N$2:$AA$4,1,MATCH(Incomplete,$N59:$AA59,0)),Complete)))</f>
        <v/>
      </c>
      <c r="N59" s="10" t="str">
        <f t="shared" si="1"/>
        <v/>
      </c>
      <c r="O59" s="10" t="str" cm="1">
        <f t="array" ref="O59">IF($O$1=No,"",
IF(OR(AC59=FALSE,AD59=FALSE),"",
IF(AND(SUMPRODUCT(--(AE59:AF$300=TRUE))=0,SUMPRODUCT(--(AE59:AF$300=TRUE))=0),"",Incomplete)))</f>
        <v/>
      </c>
      <c r="P59" s="10" t="str">
        <f t="shared" si="12"/>
        <v/>
      </c>
      <c r="Q59" s="10" t="str">
        <f t="shared" si="17"/>
        <v/>
      </c>
      <c r="R59" s="10" t="str" cm="1">
        <f t="array" ref="R59">IF(R$1=No,"",IF($A59="","",
IF(SUMPRODUCT(--('Section 13(a)(b)(c)'!$A$4:$A$100=$A59))=0,Incomplete,Complete)))</f>
        <v/>
      </c>
      <c r="S59" s="10" t="str">
        <f t="shared" si="13"/>
        <v/>
      </c>
      <c r="T59" s="10" t="str">
        <f t="shared" si="4"/>
        <v/>
      </c>
      <c r="U59" s="10" t="str">
        <f t="shared" si="5"/>
        <v/>
      </c>
      <c r="V59" s="10" t="str">
        <f t="shared" si="14"/>
        <v/>
      </c>
      <c r="W59" s="10" t="str">
        <f t="shared" si="18"/>
        <v/>
      </c>
      <c r="X59" s="10" t="str">
        <f t="shared" si="7"/>
        <v/>
      </c>
      <c r="Y59" s="10" t="str">
        <f t="shared" si="8"/>
        <v/>
      </c>
      <c r="Z59" s="10" t="str">
        <f t="shared" si="19"/>
        <v/>
      </c>
      <c r="AA59" s="10" t="str">
        <f t="shared" si="15"/>
        <v/>
      </c>
      <c r="AB59" s="10"/>
      <c r="AC59" s="10" t="b">
        <f t="shared" si="20"/>
        <v>1</v>
      </c>
      <c r="AD59" s="10" t="b">
        <f t="shared" si="10"/>
        <v>1</v>
      </c>
      <c r="AE59" s="10" t="b">
        <f t="shared" si="16"/>
        <v>0</v>
      </c>
      <c r="AF59" s="10" t="b">
        <f t="shared" si="11"/>
        <v>0</v>
      </c>
      <c r="AG59" s="10"/>
    </row>
    <row r="60" spans="1:33" x14ac:dyDescent="0.35">
      <c r="A60" s="28"/>
      <c r="B60" s="28"/>
      <c r="C60" s="28"/>
      <c r="D60" s="28"/>
      <c r="E60" s="28" t="s">
        <v>4</v>
      </c>
      <c r="F60" s="28"/>
      <c r="G60" s="28"/>
      <c r="H60" s="28"/>
      <c r="I60" s="28" t="s">
        <v>4</v>
      </c>
      <c r="J60" s="28"/>
      <c r="K60" s="28" t="s">
        <v>4</v>
      </c>
      <c r="L60" s="10" t="str">
        <f>IF(AND('Section 8'!$L$4=No,OR($AC60=FALSE,$AD60=FALSE)),Tab_NotReq,
IF(AND($AC60=TRUE,$AD60=TRUE,$N60="",$O60=""),"",
IF(COUNTIF($N60:$AA60,Incomplete)&gt;=1,Incomplete_or_multiple_errors&amp;": "&amp;INDEX($N$2:$AA$4,1,MATCH(Incomplete,$N60:$AA60,0)),Complete)))</f>
        <v/>
      </c>
      <c r="N60" s="10" t="str">
        <f t="shared" si="1"/>
        <v/>
      </c>
      <c r="O60" s="10" t="str" cm="1">
        <f t="array" ref="O60">IF($O$1=No,"",
IF(OR(AC60=FALSE,AD60=FALSE),"",
IF(AND(SUMPRODUCT(--(AE60:AF$300=TRUE))=0,SUMPRODUCT(--(AE60:AF$300=TRUE))=0),"",Incomplete)))</f>
        <v/>
      </c>
      <c r="P60" s="10" t="str">
        <f t="shared" si="12"/>
        <v/>
      </c>
      <c r="Q60" s="10" t="str">
        <f t="shared" si="17"/>
        <v/>
      </c>
      <c r="R60" s="10" t="str" cm="1">
        <f t="array" ref="R60">IF(R$1=No,"",IF($A60="","",
IF(SUMPRODUCT(--('Section 13(a)(b)(c)'!$A$4:$A$100=$A60))=0,Incomplete,Complete)))</f>
        <v/>
      </c>
      <c r="S60" s="10" t="str">
        <f t="shared" si="13"/>
        <v/>
      </c>
      <c r="T60" s="10" t="str">
        <f t="shared" si="4"/>
        <v/>
      </c>
      <c r="U60" s="10" t="str">
        <f t="shared" si="5"/>
        <v/>
      </c>
      <c r="V60" s="10" t="str">
        <f t="shared" si="14"/>
        <v/>
      </c>
      <c r="W60" s="10" t="str">
        <f t="shared" si="18"/>
        <v/>
      </c>
      <c r="X60" s="10" t="str">
        <f t="shared" si="7"/>
        <v/>
      </c>
      <c r="Y60" s="10" t="str">
        <f t="shared" si="8"/>
        <v/>
      </c>
      <c r="Z60" s="10" t="str">
        <f t="shared" si="19"/>
        <v/>
      </c>
      <c r="AA60" s="10" t="str">
        <f t="shared" si="15"/>
        <v/>
      </c>
      <c r="AB60" s="10"/>
      <c r="AC60" s="10" t="b">
        <f t="shared" si="20"/>
        <v>1</v>
      </c>
      <c r="AD60" s="10" t="b">
        <f t="shared" si="10"/>
        <v>1</v>
      </c>
      <c r="AE60" s="10" t="b">
        <f t="shared" si="16"/>
        <v>0</v>
      </c>
      <c r="AF60" s="10" t="b">
        <f t="shared" si="11"/>
        <v>0</v>
      </c>
      <c r="AG60" s="10"/>
    </row>
    <row r="61" spans="1:33" x14ac:dyDescent="0.35">
      <c r="A61" s="28"/>
      <c r="B61" s="28"/>
      <c r="C61" s="28"/>
      <c r="D61" s="28"/>
      <c r="E61" s="28" t="s">
        <v>4</v>
      </c>
      <c r="F61" s="28"/>
      <c r="G61" s="28"/>
      <c r="H61" s="28"/>
      <c r="I61" s="28" t="s">
        <v>4</v>
      </c>
      <c r="J61" s="28"/>
      <c r="K61" s="28" t="s">
        <v>4</v>
      </c>
      <c r="L61" s="10" t="str">
        <f>IF(AND('Section 8'!$L$4=No,OR($AC61=FALSE,$AD61=FALSE)),Tab_NotReq,
IF(AND($AC61=TRUE,$AD61=TRUE,$N61="",$O61=""),"",
IF(COUNTIF($N61:$AA61,Incomplete)&gt;=1,Incomplete_or_multiple_errors&amp;": "&amp;INDEX($N$2:$AA$4,1,MATCH(Incomplete,$N61:$AA61,0)),Complete)))</f>
        <v/>
      </c>
      <c r="N61" s="10" t="str">
        <f t="shared" si="1"/>
        <v/>
      </c>
      <c r="O61" s="10" t="str" cm="1">
        <f t="array" ref="O61">IF($O$1=No,"",
IF(OR(AC61=FALSE,AD61=FALSE),"",
IF(AND(SUMPRODUCT(--(AE61:AF$300=TRUE))=0,SUMPRODUCT(--(AE61:AF$300=TRUE))=0),"",Incomplete)))</f>
        <v/>
      </c>
      <c r="P61" s="10" t="str">
        <f t="shared" si="12"/>
        <v/>
      </c>
      <c r="Q61" s="10" t="str">
        <f t="shared" si="17"/>
        <v/>
      </c>
      <c r="R61" s="10" t="str" cm="1">
        <f t="array" ref="R61">IF(R$1=No,"",IF($A61="","",
IF(SUMPRODUCT(--('Section 13(a)(b)(c)'!$A$4:$A$100=$A61))=0,Incomplete,Complete)))</f>
        <v/>
      </c>
      <c r="S61" s="10" t="str">
        <f t="shared" si="13"/>
        <v/>
      </c>
      <c r="T61" s="10" t="str">
        <f t="shared" si="4"/>
        <v/>
      </c>
      <c r="U61" s="10" t="str">
        <f t="shared" si="5"/>
        <v/>
      </c>
      <c r="V61" s="10" t="str">
        <f t="shared" si="14"/>
        <v/>
      </c>
      <c r="W61" s="10" t="str">
        <f t="shared" si="18"/>
        <v/>
      </c>
      <c r="X61" s="10" t="str">
        <f t="shared" si="7"/>
        <v/>
      </c>
      <c r="Y61" s="10" t="str">
        <f t="shared" si="8"/>
        <v/>
      </c>
      <c r="Z61" s="10" t="str">
        <f t="shared" si="19"/>
        <v/>
      </c>
      <c r="AA61" s="10" t="str">
        <f t="shared" si="15"/>
        <v/>
      </c>
      <c r="AB61" s="10"/>
      <c r="AC61" s="10" t="b">
        <f t="shared" si="20"/>
        <v>1</v>
      </c>
      <c r="AD61" s="10" t="b">
        <f t="shared" si="10"/>
        <v>1</v>
      </c>
      <c r="AE61" s="10" t="b">
        <f t="shared" si="16"/>
        <v>0</v>
      </c>
      <c r="AF61" s="10" t="b">
        <f t="shared" si="11"/>
        <v>0</v>
      </c>
      <c r="AG61" s="10"/>
    </row>
    <row r="62" spans="1:33" x14ac:dyDescent="0.35">
      <c r="A62" s="28"/>
      <c r="B62" s="28"/>
      <c r="C62" s="28"/>
      <c r="D62" s="28"/>
      <c r="E62" s="28" t="s">
        <v>4</v>
      </c>
      <c r="F62" s="28"/>
      <c r="G62" s="28"/>
      <c r="H62" s="28"/>
      <c r="I62" s="28" t="s">
        <v>4</v>
      </c>
      <c r="J62" s="28"/>
      <c r="K62" s="28" t="s">
        <v>4</v>
      </c>
      <c r="L62" s="10" t="str">
        <f>IF(AND('Section 8'!$L$4=No,OR($AC62=FALSE,$AD62=FALSE)),Tab_NotReq,
IF(AND($AC62=TRUE,$AD62=TRUE,$N62="",$O62=""),"",
IF(COUNTIF($N62:$AA62,Incomplete)&gt;=1,Incomplete_or_multiple_errors&amp;": "&amp;INDEX($N$2:$AA$4,1,MATCH(Incomplete,$N62:$AA62,0)),Complete)))</f>
        <v/>
      </c>
      <c r="N62" s="10" t="str">
        <f t="shared" si="1"/>
        <v/>
      </c>
      <c r="O62" s="10" t="str" cm="1">
        <f t="array" ref="O62">IF($O$1=No,"",
IF(OR(AC62=FALSE,AD62=FALSE),"",
IF(AND(SUMPRODUCT(--(AE62:AF$300=TRUE))=0,SUMPRODUCT(--(AE62:AF$300=TRUE))=0),"",Incomplete)))</f>
        <v/>
      </c>
      <c r="P62" s="10" t="str">
        <f t="shared" si="12"/>
        <v/>
      </c>
      <c r="Q62" s="10" t="str">
        <f t="shared" si="17"/>
        <v/>
      </c>
      <c r="R62" s="10" t="str" cm="1">
        <f t="array" ref="R62">IF(R$1=No,"",IF($A62="","",
IF(SUMPRODUCT(--('Section 13(a)(b)(c)'!$A$4:$A$100=$A62))=0,Incomplete,Complete)))</f>
        <v/>
      </c>
      <c r="S62" s="10" t="str">
        <f t="shared" si="13"/>
        <v/>
      </c>
      <c r="T62" s="10" t="str">
        <f t="shared" si="4"/>
        <v/>
      </c>
      <c r="U62" s="10" t="str">
        <f t="shared" si="5"/>
        <v/>
      </c>
      <c r="V62" s="10" t="str">
        <f t="shared" si="14"/>
        <v/>
      </c>
      <c r="W62" s="10" t="str">
        <f t="shared" si="18"/>
        <v/>
      </c>
      <c r="X62" s="10" t="str">
        <f t="shared" si="7"/>
        <v/>
      </c>
      <c r="Y62" s="10" t="str">
        <f t="shared" si="8"/>
        <v/>
      </c>
      <c r="Z62" s="10" t="str">
        <f t="shared" si="19"/>
        <v/>
      </c>
      <c r="AA62" s="10" t="str">
        <f t="shared" si="15"/>
        <v/>
      </c>
      <c r="AB62" s="10"/>
      <c r="AC62" s="10" t="b">
        <f t="shared" si="20"/>
        <v>1</v>
      </c>
      <c r="AD62" s="10" t="b">
        <f t="shared" si="10"/>
        <v>1</v>
      </c>
      <c r="AE62" s="10" t="b">
        <f t="shared" si="16"/>
        <v>0</v>
      </c>
      <c r="AF62" s="10" t="b">
        <f t="shared" si="11"/>
        <v>0</v>
      </c>
      <c r="AG62" s="10"/>
    </row>
    <row r="63" spans="1:33" x14ac:dyDescent="0.35">
      <c r="A63" s="28"/>
      <c r="B63" s="28"/>
      <c r="C63" s="28"/>
      <c r="D63" s="28"/>
      <c r="E63" s="28" t="s">
        <v>4</v>
      </c>
      <c r="F63" s="28"/>
      <c r="G63" s="28"/>
      <c r="H63" s="28"/>
      <c r="I63" s="28" t="s">
        <v>4</v>
      </c>
      <c r="J63" s="28"/>
      <c r="K63" s="28" t="s">
        <v>4</v>
      </c>
      <c r="L63" s="10" t="str">
        <f>IF(AND('Section 8'!$L$4=No,OR($AC63=FALSE,$AD63=FALSE)),Tab_NotReq,
IF(AND($AC63=TRUE,$AD63=TRUE,$N63="",$O63=""),"",
IF(COUNTIF($N63:$AA63,Incomplete)&gt;=1,Incomplete_or_multiple_errors&amp;": "&amp;INDEX($N$2:$AA$4,1,MATCH(Incomplete,$N63:$AA63,0)),Complete)))</f>
        <v/>
      </c>
      <c r="N63" s="10" t="str">
        <f t="shared" si="1"/>
        <v/>
      </c>
      <c r="O63" s="10" t="str" cm="1">
        <f t="array" ref="O63">IF($O$1=No,"",
IF(OR(AC63=FALSE,AD63=FALSE),"",
IF(AND(SUMPRODUCT(--(AE63:AF$300=TRUE))=0,SUMPRODUCT(--(AE63:AF$300=TRUE))=0),"",Incomplete)))</f>
        <v/>
      </c>
      <c r="P63" s="10" t="str">
        <f t="shared" si="12"/>
        <v/>
      </c>
      <c r="Q63" s="10" t="str">
        <f t="shared" si="17"/>
        <v/>
      </c>
      <c r="R63" s="10" t="str" cm="1">
        <f t="array" ref="R63">IF(R$1=No,"",IF($A63="","",
IF(SUMPRODUCT(--('Section 13(a)(b)(c)'!$A$4:$A$100=$A63))=0,Incomplete,Complete)))</f>
        <v/>
      </c>
      <c r="S63" s="10" t="str">
        <f t="shared" si="13"/>
        <v/>
      </c>
      <c r="T63" s="10" t="str">
        <f t="shared" si="4"/>
        <v/>
      </c>
      <c r="U63" s="10" t="str">
        <f t="shared" si="5"/>
        <v/>
      </c>
      <c r="V63" s="10" t="str">
        <f t="shared" si="14"/>
        <v/>
      </c>
      <c r="W63" s="10" t="str">
        <f t="shared" si="18"/>
        <v/>
      </c>
      <c r="X63" s="10" t="str">
        <f t="shared" si="7"/>
        <v/>
      </c>
      <c r="Y63" s="10" t="str">
        <f t="shared" si="8"/>
        <v/>
      </c>
      <c r="Z63" s="10" t="str">
        <f t="shared" si="19"/>
        <v/>
      </c>
      <c r="AA63" s="10" t="str">
        <f t="shared" si="15"/>
        <v/>
      </c>
      <c r="AB63" s="10"/>
      <c r="AC63" s="10" t="b">
        <f t="shared" si="20"/>
        <v>1</v>
      </c>
      <c r="AD63" s="10" t="b">
        <f t="shared" si="10"/>
        <v>1</v>
      </c>
      <c r="AE63" s="10" t="b">
        <f t="shared" si="16"/>
        <v>0</v>
      </c>
      <c r="AF63" s="10" t="b">
        <f t="shared" si="11"/>
        <v>0</v>
      </c>
      <c r="AG63" s="10"/>
    </row>
    <row r="64" spans="1:33" x14ac:dyDescent="0.35">
      <c r="A64" s="28"/>
      <c r="B64" s="28"/>
      <c r="C64" s="28"/>
      <c r="D64" s="28"/>
      <c r="E64" s="28" t="s">
        <v>4</v>
      </c>
      <c r="F64" s="28"/>
      <c r="G64" s="28"/>
      <c r="H64" s="28"/>
      <c r="I64" s="28" t="s">
        <v>4</v>
      </c>
      <c r="J64" s="28"/>
      <c r="K64" s="28" t="s">
        <v>4</v>
      </c>
      <c r="L64" s="10" t="str">
        <f>IF(AND('Section 8'!$L$4=No,OR($AC64=FALSE,$AD64=FALSE)),Tab_NotReq,
IF(AND($AC64=TRUE,$AD64=TRUE,$N64="",$O64=""),"",
IF(COUNTIF($N64:$AA64,Incomplete)&gt;=1,Incomplete_or_multiple_errors&amp;": "&amp;INDEX($N$2:$AA$4,1,MATCH(Incomplete,$N64:$AA64,0)),Complete)))</f>
        <v/>
      </c>
      <c r="N64" s="10" t="str">
        <f t="shared" si="1"/>
        <v/>
      </c>
      <c r="O64" s="10" t="str" cm="1">
        <f t="array" ref="O64">IF($O$1=No,"",
IF(OR(AC64=FALSE,AD64=FALSE),"",
IF(AND(SUMPRODUCT(--(AE64:AF$300=TRUE))=0,SUMPRODUCT(--(AE64:AF$300=TRUE))=0),"",Incomplete)))</f>
        <v/>
      </c>
      <c r="P64" s="10" t="str">
        <f t="shared" si="12"/>
        <v/>
      </c>
      <c r="Q64" s="10" t="str">
        <f t="shared" si="17"/>
        <v/>
      </c>
      <c r="R64" s="10" t="str" cm="1">
        <f t="array" ref="R64">IF(R$1=No,"",IF($A64="","",
IF(SUMPRODUCT(--('Section 13(a)(b)(c)'!$A$4:$A$100=$A64))=0,Incomplete,Complete)))</f>
        <v/>
      </c>
      <c r="S64" s="10" t="str">
        <f t="shared" si="13"/>
        <v/>
      </c>
      <c r="T64" s="10" t="str">
        <f t="shared" si="4"/>
        <v/>
      </c>
      <c r="U64" s="10" t="str">
        <f t="shared" si="5"/>
        <v/>
      </c>
      <c r="V64" s="10" t="str">
        <f t="shared" si="14"/>
        <v/>
      </c>
      <c r="W64" s="10" t="str">
        <f t="shared" si="18"/>
        <v/>
      </c>
      <c r="X64" s="10" t="str">
        <f t="shared" si="7"/>
        <v/>
      </c>
      <c r="Y64" s="10" t="str">
        <f t="shared" si="8"/>
        <v/>
      </c>
      <c r="Z64" s="10" t="str">
        <f t="shared" si="19"/>
        <v/>
      </c>
      <c r="AA64" s="10" t="str">
        <f t="shared" si="15"/>
        <v/>
      </c>
      <c r="AB64" s="10"/>
      <c r="AC64" s="10" t="b">
        <f t="shared" si="20"/>
        <v>1</v>
      </c>
      <c r="AD64" s="10" t="b">
        <f t="shared" si="10"/>
        <v>1</v>
      </c>
      <c r="AE64" s="10" t="b">
        <f t="shared" si="16"/>
        <v>0</v>
      </c>
      <c r="AF64" s="10" t="b">
        <f t="shared" si="11"/>
        <v>0</v>
      </c>
      <c r="AG64" s="10"/>
    </row>
    <row r="65" spans="1:33" x14ac:dyDescent="0.35">
      <c r="A65" s="28"/>
      <c r="B65" s="28"/>
      <c r="C65" s="28"/>
      <c r="D65" s="28"/>
      <c r="E65" s="28" t="s">
        <v>4</v>
      </c>
      <c r="F65" s="28"/>
      <c r="G65" s="28"/>
      <c r="H65" s="28"/>
      <c r="I65" s="28" t="s">
        <v>4</v>
      </c>
      <c r="J65" s="28"/>
      <c r="K65" s="28" t="s">
        <v>4</v>
      </c>
      <c r="L65" s="10" t="str">
        <f>IF(AND('Section 8'!$L$4=No,OR($AC65=FALSE,$AD65=FALSE)),Tab_NotReq,
IF(AND($AC65=TRUE,$AD65=TRUE,$N65="",$O65=""),"",
IF(COUNTIF($N65:$AA65,Incomplete)&gt;=1,Incomplete_or_multiple_errors&amp;": "&amp;INDEX($N$2:$AA$4,1,MATCH(Incomplete,$N65:$AA65,0)),Complete)))</f>
        <v/>
      </c>
      <c r="N65" s="10" t="str">
        <f t="shared" si="1"/>
        <v/>
      </c>
      <c r="O65" s="10" t="str" cm="1">
        <f t="array" ref="O65">IF($O$1=No,"",
IF(OR(AC65=FALSE,AD65=FALSE),"",
IF(AND(SUMPRODUCT(--(AE65:AF$300=TRUE))=0,SUMPRODUCT(--(AE65:AF$300=TRUE))=0),"",Incomplete)))</f>
        <v/>
      </c>
      <c r="P65" s="10" t="str">
        <f t="shared" si="12"/>
        <v/>
      </c>
      <c r="Q65" s="10" t="str">
        <f t="shared" si="17"/>
        <v/>
      </c>
      <c r="R65" s="10" t="str" cm="1">
        <f t="array" ref="R65">IF(R$1=No,"",IF($A65="","",
IF(SUMPRODUCT(--('Section 13(a)(b)(c)'!$A$4:$A$100=$A65))=0,Incomplete,Complete)))</f>
        <v/>
      </c>
      <c r="S65" s="10" t="str">
        <f t="shared" si="13"/>
        <v/>
      </c>
      <c r="T65" s="10" t="str">
        <f t="shared" si="4"/>
        <v/>
      </c>
      <c r="U65" s="10" t="str">
        <f t="shared" si="5"/>
        <v/>
      </c>
      <c r="V65" s="10" t="str">
        <f t="shared" si="14"/>
        <v/>
      </c>
      <c r="W65" s="10" t="str">
        <f t="shared" si="18"/>
        <v/>
      </c>
      <c r="X65" s="10" t="str">
        <f t="shared" si="7"/>
        <v/>
      </c>
      <c r="Y65" s="10" t="str">
        <f t="shared" si="8"/>
        <v/>
      </c>
      <c r="Z65" s="10" t="str">
        <f t="shared" si="19"/>
        <v/>
      </c>
      <c r="AA65" s="10" t="str">
        <f t="shared" si="15"/>
        <v/>
      </c>
      <c r="AB65" s="10"/>
      <c r="AC65" s="10" t="b">
        <f t="shared" si="20"/>
        <v>1</v>
      </c>
      <c r="AD65" s="10" t="b">
        <f t="shared" si="10"/>
        <v>1</v>
      </c>
      <c r="AE65" s="10" t="b">
        <f t="shared" si="16"/>
        <v>0</v>
      </c>
      <c r="AF65" s="10" t="b">
        <f t="shared" si="11"/>
        <v>0</v>
      </c>
      <c r="AG65" s="10"/>
    </row>
    <row r="66" spans="1:33" x14ac:dyDescent="0.35">
      <c r="A66" s="28"/>
      <c r="B66" s="28"/>
      <c r="C66" s="28"/>
      <c r="D66" s="28"/>
      <c r="E66" s="28" t="s">
        <v>4</v>
      </c>
      <c r="F66" s="28"/>
      <c r="G66" s="28"/>
      <c r="H66" s="28"/>
      <c r="I66" s="28" t="s">
        <v>4</v>
      </c>
      <c r="J66" s="28"/>
      <c r="K66" s="28" t="s">
        <v>4</v>
      </c>
      <c r="L66" s="10" t="str">
        <f>IF(AND('Section 8'!$L$4=No,OR($AC66=FALSE,$AD66=FALSE)),Tab_NotReq,
IF(AND($AC66=TRUE,$AD66=TRUE,$N66="",$O66=""),"",
IF(COUNTIF($N66:$AA66,Incomplete)&gt;=1,Incomplete_or_multiple_errors&amp;": "&amp;INDEX($N$2:$AA$4,1,MATCH(Incomplete,$N66:$AA66,0)),Complete)))</f>
        <v/>
      </c>
      <c r="N66" s="10" t="str">
        <f t="shared" si="1"/>
        <v/>
      </c>
      <c r="O66" s="10" t="str" cm="1">
        <f t="array" ref="O66">IF($O$1=No,"",
IF(OR(AC66=FALSE,AD66=FALSE),"",
IF(AND(SUMPRODUCT(--(AE66:AF$300=TRUE))=0,SUMPRODUCT(--(AE66:AF$300=TRUE))=0),"",Incomplete)))</f>
        <v/>
      </c>
      <c r="P66" s="10" t="str">
        <f t="shared" si="12"/>
        <v/>
      </c>
      <c r="Q66" s="10" t="str">
        <f t="shared" si="17"/>
        <v/>
      </c>
      <c r="R66" s="10" t="str" cm="1">
        <f t="array" ref="R66">IF(R$1=No,"",IF($A66="","",
IF(SUMPRODUCT(--('Section 13(a)(b)(c)'!$A$4:$A$100=$A66))=0,Incomplete,Complete)))</f>
        <v/>
      </c>
      <c r="S66" s="10" t="str">
        <f t="shared" si="13"/>
        <v/>
      </c>
      <c r="T66" s="10" t="str">
        <f t="shared" si="4"/>
        <v/>
      </c>
      <c r="U66" s="10" t="str">
        <f t="shared" si="5"/>
        <v/>
      </c>
      <c r="V66" s="10" t="str">
        <f t="shared" si="14"/>
        <v/>
      </c>
      <c r="W66" s="10" t="str">
        <f t="shared" si="18"/>
        <v/>
      </c>
      <c r="X66" s="10" t="str">
        <f t="shared" si="7"/>
        <v/>
      </c>
      <c r="Y66" s="10" t="str">
        <f t="shared" si="8"/>
        <v/>
      </c>
      <c r="Z66" s="10" t="str">
        <f t="shared" si="19"/>
        <v/>
      </c>
      <c r="AA66" s="10" t="str">
        <f t="shared" si="15"/>
        <v/>
      </c>
      <c r="AB66" s="10"/>
      <c r="AC66" s="10" t="b">
        <f t="shared" si="20"/>
        <v>1</v>
      </c>
      <c r="AD66" s="10" t="b">
        <f t="shared" si="10"/>
        <v>1</v>
      </c>
      <c r="AE66" s="10" t="b">
        <f t="shared" si="16"/>
        <v>0</v>
      </c>
      <c r="AF66" s="10" t="b">
        <f t="shared" si="11"/>
        <v>0</v>
      </c>
      <c r="AG66" s="10"/>
    </row>
    <row r="67" spans="1:33" x14ac:dyDescent="0.35">
      <c r="A67" s="28"/>
      <c r="B67" s="28"/>
      <c r="C67" s="28"/>
      <c r="D67" s="28"/>
      <c r="E67" s="28" t="s">
        <v>4</v>
      </c>
      <c r="F67" s="28"/>
      <c r="G67" s="28"/>
      <c r="H67" s="28"/>
      <c r="I67" s="28" t="s">
        <v>4</v>
      </c>
      <c r="J67" s="28"/>
      <c r="K67" s="28" t="s">
        <v>4</v>
      </c>
      <c r="L67" s="10" t="str">
        <f>IF(AND('Section 8'!$L$4=No,OR($AC67=FALSE,$AD67=FALSE)),Tab_NotReq,
IF(AND($AC67=TRUE,$AD67=TRUE,$N67="",$O67=""),"",
IF(COUNTIF($N67:$AA67,Incomplete)&gt;=1,Incomplete_or_multiple_errors&amp;": "&amp;INDEX($N$2:$AA$4,1,MATCH(Incomplete,$N67:$AA67,0)),Complete)))</f>
        <v/>
      </c>
      <c r="N67" s="10" t="str">
        <f t="shared" si="1"/>
        <v/>
      </c>
      <c r="O67" s="10" t="str" cm="1">
        <f t="array" ref="O67">IF($O$1=No,"",
IF(OR(AC67=FALSE,AD67=FALSE),"",
IF(AND(SUMPRODUCT(--(AE67:AF$300=TRUE))=0,SUMPRODUCT(--(AE67:AF$300=TRUE))=0),"",Incomplete)))</f>
        <v/>
      </c>
      <c r="P67" s="10" t="str">
        <f t="shared" si="12"/>
        <v/>
      </c>
      <c r="Q67" s="10" t="str">
        <f t="shared" si="17"/>
        <v/>
      </c>
      <c r="R67" s="10" t="str" cm="1">
        <f t="array" ref="R67">IF(R$1=No,"",IF($A67="","",
IF(SUMPRODUCT(--('Section 13(a)(b)(c)'!$A$4:$A$100=$A67))=0,Incomplete,Complete)))</f>
        <v/>
      </c>
      <c r="S67" s="10" t="str">
        <f t="shared" si="13"/>
        <v/>
      </c>
      <c r="T67" s="10" t="str">
        <f t="shared" si="4"/>
        <v/>
      </c>
      <c r="U67" s="10" t="str">
        <f t="shared" si="5"/>
        <v/>
      </c>
      <c r="V67" s="10" t="str">
        <f t="shared" si="14"/>
        <v/>
      </c>
      <c r="W67" s="10" t="str">
        <f t="shared" si="18"/>
        <v/>
      </c>
      <c r="X67" s="10" t="str">
        <f t="shared" si="7"/>
        <v/>
      </c>
      <c r="Y67" s="10" t="str">
        <f t="shared" si="8"/>
        <v/>
      </c>
      <c r="Z67" s="10" t="str">
        <f t="shared" si="19"/>
        <v/>
      </c>
      <c r="AA67" s="10" t="str">
        <f t="shared" si="15"/>
        <v/>
      </c>
      <c r="AB67" s="10"/>
      <c r="AC67" s="10" t="b">
        <f t="shared" si="20"/>
        <v>1</v>
      </c>
      <c r="AD67" s="10" t="b">
        <f t="shared" si="10"/>
        <v>1</v>
      </c>
      <c r="AE67" s="10" t="b">
        <f t="shared" si="16"/>
        <v>0</v>
      </c>
      <c r="AF67" s="10" t="b">
        <f t="shared" si="11"/>
        <v>0</v>
      </c>
      <c r="AG67" s="10"/>
    </row>
    <row r="68" spans="1:33" x14ac:dyDescent="0.35">
      <c r="A68" s="28"/>
      <c r="B68" s="28"/>
      <c r="C68" s="28"/>
      <c r="D68" s="28"/>
      <c r="E68" s="28" t="s">
        <v>4</v>
      </c>
      <c r="F68" s="28"/>
      <c r="G68" s="28"/>
      <c r="H68" s="28"/>
      <c r="I68" s="28" t="s">
        <v>4</v>
      </c>
      <c r="J68" s="28"/>
      <c r="K68" s="28" t="s">
        <v>4</v>
      </c>
      <c r="L68" s="10" t="str">
        <f>IF(AND('Section 8'!$L$4=No,OR($AC68=FALSE,$AD68=FALSE)),Tab_NotReq,
IF(AND($AC68=TRUE,$AD68=TRUE,$N68="",$O68=""),"",
IF(COUNTIF($N68:$AA68,Incomplete)&gt;=1,Incomplete_or_multiple_errors&amp;": "&amp;INDEX($N$2:$AA$4,1,MATCH(Incomplete,$N68:$AA68,0)),Complete)))</f>
        <v/>
      </c>
      <c r="N68" s="10" t="str">
        <f t="shared" ref="N68:N131" si="21">IF(N$1=No,"",
IF(AND($A68="", OR(AC68=FALSE,AD68=FALSE)),Incomplete,""))</f>
        <v/>
      </c>
      <c r="O68" s="10" t="str" cm="1">
        <f t="array" ref="O68">IF($O$1=No,"",
IF(OR(AC68=FALSE,AD68=FALSE),"",
IF(AND(SUMPRODUCT(--(AE68:AF$300=TRUE))=0,SUMPRODUCT(--(AE68:AF$300=TRUE))=0),"",Incomplete)))</f>
        <v/>
      </c>
      <c r="P68" s="10" t="str">
        <f t="shared" si="12"/>
        <v/>
      </c>
      <c r="Q68" s="10" t="str">
        <f t="shared" si="17"/>
        <v/>
      </c>
      <c r="R68" s="10" t="str" cm="1">
        <f t="array" ref="R68">IF(R$1=No,"",IF($A68="","",
IF(SUMPRODUCT(--('Section 13(a)(b)(c)'!$A$4:$A$100=$A68))=0,Incomplete,Complete)))</f>
        <v/>
      </c>
      <c r="S68" s="10" t="str">
        <f t="shared" si="13"/>
        <v/>
      </c>
      <c r="T68" s="10" t="str">
        <f t="shared" si="4"/>
        <v/>
      </c>
      <c r="U68" s="10" t="str">
        <f t="shared" si="5"/>
        <v/>
      </c>
      <c r="V68" s="10" t="str">
        <f t="shared" si="14"/>
        <v/>
      </c>
      <c r="W68" s="10" t="str">
        <f t="shared" si="18"/>
        <v/>
      </c>
      <c r="X68" s="10" t="str">
        <f t="shared" ref="X68:X131" si="22">IF(X$1=No, "", IF($A68="", "",
IF($Q68=Incomplete,"",
IF(OR($F68=Not_reasonably_accessible,$F68=INDEX(s13app,3)),"",
IF(AND(OR($F68=INDEX(s13app,2), $F68=INDEX(s13app,4)), OR($G68="", $G68&lt;0, $G68&gt;100)), Incomplete,
IF(LEN($G68)-LEN(INT($G68))&gt;5, Incomplete,
Complete))))))</f>
        <v/>
      </c>
      <c r="Y68" s="10" t="str">
        <f t="shared" ref="Y68:Y131" si="23">IF(Y$1=No, "", IF($A68="", "",
IF($Q68=Incomplete,"",
IF(OR($F68=Not_reasonably_accessible,$F68=INDEX(s13app,3)),"",
IF(AND(OR($F68=INDEX(s13app,2),$F68=INDEX(s13app,4)), OR($H68="", $H68&lt;0, $H68&gt;100,$G68&gt;$H68)), Incomplete,
IF(LEN($H68)-LEN(INT($H68))&gt;5, Incomplete,
Complete))))))</f>
        <v/>
      </c>
      <c r="Z68" s="10" t="str">
        <f t="shared" si="19"/>
        <v/>
      </c>
      <c r="AA68" s="10" t="str">
        <f t="shared" si="15"/>
        <v/>
      </c>
      <c r="AB68" s="10"/>
      <c r="AC68" s="10" t="b">
        <f t="shared" si="20"/>
        <v>1</v>
      </c>
      <c r="AD68" s="10" t="b">
        <f t="shared" si="10"/>
        <v>1</v>
      </c>
      <c r="AE68" s="10" t="b">
        <f t="shared" si="16"/>
        <v>0</v>
      </c>
      <c r="AF68" s="10" t="b">
        <f t="shared" si="11"/>
        <v>0</v>
      </c>
      <c r="AG68" s="10"/>
    </row>
    <row r="69" spans="1:33" x14ac:dyDescent="0.35">
      <c r="A69" s="28"/>
      <c r="B69" s="28"/>
      <c r="C69" s="28"/>
      <c r="D69" s="28"/>
      <c r="E69" s="28" t="s">
        <v>4</v>
      </c>
      <c r="F69" s="28"/>
      <c r="G69" s="28"/>
      <c r="H69" s="28"/>
      <c r="I69" s="28" t="s">
        <v>4</v>
      </c>
      <c r="J69" s="28"/>
      <c r="K69" s="28" t="s">
        <v>4</v>
      </c>
      <c r="L69" s="10" t="str">
        <f>IF(AND('Section 8'!$L$4=No,OR($AC69=FALSE,$AD69=FALSE)),Tab_NotReq,
IF(AND($AC69=TRUE,$AD69=TRUE,$N69="",$O69=""),"",
IF(COUNTIF($N69:$AA69,Incomplete)&gt;=1,Incomplete_or_multiple_errors&amp;": "&amp;INDEX($N$2:$AA$4,1,MATCH(Incomplete,$N69:$AA69,0)),Complete)))</f>
        <v/>
      </c>
      <c r="N69" s="10" t="str">
        <f t="shared" si="21"/>
        <v/>
      </c>
      <c r="O69" s="10" t="str" cm="1">
        <f t="array" ref="O69">IF($O$1=No,"",
IF(OR(AC69=FALSE,AD69=FALSE),"",
IF(AND(SUMPRODUCT(--(AE69:AF$300=TRUE))=0,SUMPRODUCT(--(AE69:AF$300=TRUE))=0),"",Incomplete)))</f>
        <v/>
      </c>
      <c r="P69" s="10" t="str">
        <f t="shared" ref="P69:P132" si="24">IF(P$1=No,"",IF($A69="", "",
IF(AND(OR(B69=Not_reasonably_accessible,B69=INDEX(s13app,3)), OR(C69&lt;&gt;"", D69&lt;&gt;"", AND(E69&lt;&gt;"",E69&lt;&gt;No))),
Incomplete, "")))</f>
        <v/>
      </c>
      <c r="Q69" s="10" t="str">
        <f t="shared" ref="Q69:Q132" si="25">IF(Q$1=No,"",IF($A69="", "",
IF(AND(OR(F69=Not_reasonably_accessible,F69=INDEX(s13app,3)), OR(G69&lt;&gt;"", H69&lt;&gt;"", AND(I69&lt;&gt;"",I69&lt;&gt;No))),
Incomplete, "")))</f>
        <v/>
      </c>
      <c r="R69" s="10" t="str" cm="1">
        <f t="array" ref="R69">IF(R$1=No,"",IF($A69="","",
IF(SUMPRODUCT(--('Section 13(a)(b)(c)'!$A$4:$A$100=$A69))=0,Incomplete,Complete)))</f>
        <v/>
      </c>
      <c r="S69" s="10" t="str">
        <f t="shared" ref="S69:S132" si="26">IF(S$1=No,"",IF($A69="","",
IF(B69="",Incomplete,
IF(ISERROR(VLOOKUP(B69,s13app,1,FALSE))=TRUE,Incomplete,Complete))))</f>
        <v/>
      </c>
      <c r="T69" s="10" t="str">
        <f t="shared" si="4"/>
        <v/>
      </c>
      <c r="U69" s="10" t="str">
        <f t="shared" si="5"/>
        <v/>
      </c>
      <c r="V69" s="10" t="str">
        <f t="shared" ref="V69:V132" si="27">IF(V$1=No,"",IF($A69="","",
IF($P69=Incomplete, "",
IF(OR($B69=Not_reasonably_accessible,$B69=INDEX(s13app,3)),"",
IF(ISERROR(VLOOKUP(E69,YesNo_CBI,1,FALSE))=TRUE,Incomplete,Complete)))))</f>
        <v/>
      </c>
      <c r="W69" s="10" t="str">
        <f t="shared" ref="W69:W132" si="28">IF(W$1=No,"",IF($A69="","",
IF(F69="",Incomplete,
IF(ISERROR(VLOOKUP(F69,s13app,1,FALSE))=TRUE,Incomplete,Complete))))</f>
        <v/>
      </c>
      <c r="X69" s="10" t="str">
        <f t="shared" si="22"/>
        <v/>
      </c>
      <c r="Y69" s="10" t="str">
        <f t="shared" si="23"/>
        <v/>
      </c>
      <c r="Z69" s="10" t="str">
        <f t="shared" ref="Z69:Z132" si="29">IF(Z$1=No,"",IF($A69="","",
IF($Q69=Incomplete, "",
IF(OR($F69=Not_reasonably_accessible,$F69=INDEX(s13app,3)),"",
IF(ISERROR(VLOOKUP(I69,YesNo_CBI,1,FALSE))=TRUE,Incomplete,Complete)))))</f>
        <v/>
      </c>
      <c r="AA69" s="10" t="str">
        <f t="shared" ref="AA69:AA132" si="30">IF($AA$1=No,"",IF($A69="","",
IF(AND(J69="",OR(K69="",K69=No)),"",
IF(AND(J69="",OR(K69&lt;&gt;"",K69&lt;&gt;No)),Incomplete,
IF(AND(J69&lt;&gt;"",K69="")=TRUE,Incomplete,
IF(ISERROR(VLOOKUP(K69,YesNo_CBI,1,FALSE))=TRUE,
Incomplete,Complete))))))</f>
        <v/>
      </c>
      <c r="AB69" s="10"/>
      <c r="AC69" s="10" t="b">
        <f t="shared" ref="AC69:AC132" si="31">AND($A69="",$B69="",$C69="",$D69="",$F69="",$G69="",$H69="",$J69="")</f>
        <v>1</v>
      </c>
      <c r="AD69" s="10" t="b">
        <f t="shared" si="10"/>
        <v>1</v>
      </c>
      <c r="AE69" s="10" t="b">
        <f t="shared" ref="AE69:AE132" si="32">OR($A70&lt;&gt;"",$B70&lt;&gt;"",$C70&lt;&gt;"",$D70&lt;&gt;"",$F70&lt;&gt;"",$G70&lt;&gt;"",$H70&lt;&gt;"",$J70&lt;&gt;"")</f>
        <v>0</v>
      </c>
      <c r="AF69" s="10" t="b">
        <f t="shared" si="11"/>
        <v>0</v>
      </c>
      <c r="AG69" s="10"/>
    </row>
    <row r="70" spans="1:33" x14ac:dyDescent="0.35">
      <c r="A70" s="28"/>
      <c r="B70" s="28"/>
      <c r="C70" s="28"/>
      <c r="D70" s="28"/>
      <c r="E70" s="28" t="s">
        <v>4</v>
      </c>
      <c r="F70" s="28"/>
      <c r="G70" s="28"/>
      <c r="H70" s="28"/>
      <c r="I70" s="28" t="s">
        <v>4</v>
      </c>
      <c r="J70" s="28"/>
      <c r="K70" s="28" t="s">
        <v>4</v>
      </c>
      <c r="L70" s="10" t="str">
        <f>IF(AND('Section 8'!$L$4=No,OR($AC70=FALSE,$AD70=FALSE)),Tab_NotReq,
IF(AND($AC70=TRUE,$AD70=TRUE,$N70="",$O70=""),"",
IF(COUNTIF($N70:$AA70,Incomplete)&gt;=1,Incomplete_or_multiple_errors&amp;": "&amp;INDEX($N$2:$AA$4,1,MATCH(Incomplete,$N70:$AA70,0)),Complete)))</f>
        <v/>
      </c>
      <c r="N70" s="10" t="str">
        <f t="shared" si="21"/>
        <v/>
      </c>
      <c r="O70" s="10" t="str" cm="1">
        <f t="array" ref="O70">IF($O$1=No,"",
IF(OR(AC70=FALSE,AD70=FALSE),"",
IF(AND(SUMPRODUCT(--(AE70:AF$300=TRUE))=0,SUMPRODUCT(--(AE70:AF$300=TRUE))=0),"",Incomplete)))</f>
        <v/>
      </c>
      <c r="P70" s="10" t="str">
        <f t="shared" si="24"/>
        <v/>
      </c>
      <c r="Q70" s="10" t="str">
        <f t="shared" si="25"/>
        <v/>
      </c>
      <c r="R70" s="10" t="str" cm="1">
        <f t="array" ref="R70">IF(R$1=No,"",IF($A70="","",
IF(SUMPRODUCT(--('Section 13(a)(b)(c)'!$A$4:$A$100=$A70))=0,Incomplete,Complete)))</f>
        <v/>
      </c>
      <c r="S70" s="10" t="str">
        <f t="shared" si="26"/>
        <v/>
      </c>
      <c r="T70" s="10" t="str">
        <f t="shared" si="4"/>
        <v/>
      </c>
      <c r="U70" s="10" t="str">
        <f t="shared" si="5"/>
        <v/>
      </c>
      <c r="V70" s="10" t="str">
        <f t="shared" si="27"/>
        <v/>
      </c>
      <c r="W70" s="10" t="str">
        <f t="shared" si="28"/>
        <v/>
      </c>
      <c r="X70" s="10" t="str">
        <f t="shared" si="22"/>
        <v/>
      </c>
      <c r="Y70" s="10" t="str">
        <f t="shared" si="23"/>
        <v/>
      </c>
      <c r="Z70" s="10" t="str">
        <f t="shared" si="29"/>
        <v/>
      </c>
      <c r="AA70" s="10" t="str">
        <f t="shared" si="30"/>
        <v/>
      </c>
      <c r="AB70" s="10"/>
      <c r="AC70" s="10" t="b">
        <f t="shared" si="31"/>
        <v>1</v>
      </c>
      <c r="AD70" s="10" t="b">
        <f t="shared" si="10"/>
        <v>1</v>
      </c>
      <c r="AE70" s="10" t="b">
        <f t="shared" si="32"/>
        <v>0</v>
      </c>
      <c r="AF70" s="10" t="b">
        <f t="shared" si="11"/>
        <v>0</v>
      </c>
      <c r="AG70" s="10"/>
    </row>
    <row r="71" spans="1:33" x14ac:dyDescent="0.35">
      <c r="A71" s="28"/>
      <c r="B71" s="28"/>
      <c r="C71" s="28"/>
      <c r="D71" s="28"/>
      <c r="E71" s="28" t="s">
        <v>4</v>
      </c>
      <c r="F71" s="28"/>
      <c r="G71" s="28"/>
      <c r="H71" s="28"/>
      <c r="I71" s="28" t="s">
        <v>4</v>
      </c>
      <c r="J71" s="28"/>
      <c r="K71" s="28" t="s">
        <v>4</v>
      </c>
      <c r="L71" s="10" t="str">
        <f>IF(AND('Section 8'!$L$4=No,OR($AC71=FALSE,$AD71=FALSE)),Tab_NotReq,
IF(AND($AC71=TRUE,$AD71=TRUE,$N71="",$O71=""),"",
IF(COUNTIF($N71:$AA71,Incomplete)&gt;=1,Incomplete_or_multiple_errors&amp;": "&amp;INDEX($N$2:$AA$4,1,MATCH(Incomplete,$N71:$AA71,0)),Complete)))</f>
        <v/>
      </c>
      <c r="N71" s="10" t="str">
        <f t="shared" si="21"/>
        <v/>
      </c>
      <c r="O71" s="10" t="str" cm="1">
        <f t="array" ref="O71">IF($O$1=No,"",
IF(OR(AC71=FALSE,AD71=FALSE),"",
IF(AND(SUMPRODUCT(--(AE71:AF$300=TRUE))=0,SUMPRODUCT(--(AE71:AF$300=TRUE))=0),"",Incomplete)))</f>
        <v/>
      </c>
      <c r="P71" s="10" t="str">
        <f t="shared" si="24"/>
        <v/>
      </c>
      <c r="Q71" s="10" t="str">
        <f t="shared" si="25"/>
        <v/>
      </c>
      <c r="R71" s="10" t="str" cm="1">
        <f t="array" ref="R71">IF(R$1=No,"",IF($A71="","",
IF(SUMPRODUCT(--('Section 13(a)(b)(c)'!$A$4:$A$100=$A71))=0,Incomplete,Complete)))</f>
        <v/>
      </c>
      <c r="S71" s="10" t="str">
        <f t="shared" si="26"/>
        <v/>
      </c>
      <c r="T71" s="10" t="str">
        <f t="shared" si="4"/>
        <v/>
      </c>
      <c r="U71" s="10" t="str">
        <f t="shared" si="5"/>
        <v/>
      </c>
      <c r="V71" s="10" t="str">
        <f t="shared" si="27"/>
        <v/>
      </c>
      <c r="W71" s="10" t="str">
        <f t="shared" si="28"/>
        <v/>
      </c>
      <c r="X71" s="10" t="str">
        <f t="shared" si="22"/>
        <v/>
      </c>
      <c r="Y71" s="10" t="str">
        <f t="shared" si="23"/>
        <v/>
      </c>
      <c r="Z71" s="10" t="str">
        <f t="shared" si="29"/>
        <v/>
      </c>
      <c r="AA71" s="10" t="str">
        <f t="shared" si="30"/>
        <v/>
      </c>
      <c r="AB71" s="10"/>
      <c r="AC71" s="10" t="b">
        <f t="shared" si="31"/>
        <v>1</v>
      </c>
      <c r="AD71" s="10" t="b">
        <f t="shared" si="10"/>
        <v>1</v>
      </c>
      <c r="AE71" s="10" t="b">
        <f t="shared" si="32"/>
        <v>0</v>
      </c>
      <c r="AF71" s="10" t="b">
        <f t="shared" si="11"/>
        <v>0</v>
      </c>
      <c r="AG71" s="10"/>
    </row>
    <row r="72" spans="1:33" x14ac:dyDescent="0.35">
      <c r="A72" s="28"/>
      <c r="B72" s="28"/>
      <c r="C72" s="28"/>
      <c r="D72" s="28"/>
      <c r="E72" s="28" t="s">
        <v>4</v>
      </c>
      <c r="F72" s="28"/>
      <c r="G72" s="28"/>
      <c r="H72" s="28"/>
      <c r="I72" s="28" t="s">
        <v>4</v>
      </c>
      <c r="J72" s="28"/>
      <c r="K72" s="28" t="s">
        <v>4</v>
      </c>
      <c r="L72" s="10" t="str">
        <f>IF(AND('Section 8'!$L$4=No,OR($AC72=FALSE,$AD72=FALSE)),Tab_NotReq,
IF(AND($AC72=TRUE,$AD72=TRUE,$N72="",$O72=""),"",
IF(COUNTIF($N72:$AA72,Incomplete)&gt;=1,Incomplete_or_multiple_errors&amp;": "&amp;INDEX($N$2:$AA$4,1,MATCH(Incomplete,$N72:$AA72,0)),Complete)))</f>
        <v/>
      </c>
      <c r="N72" s="10" t="str">
        <f t="shared" si="21"/>
        <v/>
      </c>
      <c r="O72" s="10" t="str" cm="1">
        <f t="array" ref="O72">IF($O$1=No,"",
IF(OR(AC72=FALSE,AD72=FALSE),"",
IF(AND(SUMPRODUCT(--(AE72:AF$300=TRUE))=0,SUMPRODUCT(--(AE72:AF$300=TRUE))=0),"",Incomplete)))</f>
        <v/>
      </c>
      <c r="P72" s="10" t="str">
        <f t="shared" si="24"/>
        <v/>
      </c>
      <c r="Q72" s="10" t="str">
        <f t="shared" si="25"/>
        <v/>
      </c>
      <c r="R72" s="10" t="str" cm="1">
        <f t="array" ref="R72">IF(R$1=No,"",IF($A72="","",
IF(SUMPRODUCT(--('Section 13(a)(b)(c)'!$A$4:$A$100=$A72))=0,Incomplete,Complete)))</f>
        <v/>
      </c>
      <c r="S72" s="10" t="str">
        <f t="shared" si="26"/>
        <v/>
      </c>
      <c r="T72" s="10" t="str">
        <f t="shared" si="4"/>
        <v/>
      </c>
      <c r="U72" s="10" t="str">
        <f t="shared" si="5"/>
        <v/>
      </c>
      <c r="V72" s="10" t="str">
        <f t="shared" si="27"/>
        <v/>
      </c>
      <c r="W72" s="10" t="str">
        <f t="shared" si="28"/>
        <v/>
      </c>
      <c r="X72" s="10" t="str">
        <f t="shared" si="22"/>
        <v/>
      </c>
      <c r="Y72" s="10" t="str">
        <f t="shared" si="23"/>
        <v/>
      </c>
      <c r="Z72" s="10" t="str">
        <f t="shared" si="29"/>
        <v/>
      </c>
      <c r="AA72" s="10" t="str">
        <f t="shared" si="30"/>
        <v/>
      </c>
      <c r="AB72" s="10"/>
      <c r="AC72" s="10" t="b">
        <f t="shared" si="31"/>
        <v>1</v>
      </c>
      <c r="AD72" s="10" t="b">
        <f t="shared" si="10"/>
        <v>1</v>
      </c>
      <c r="AE72" s="10" t="b">
        <f t="shared" si="32"/>
        <v>0</v>
      </c>
      <c r="AF72" s="10" t="b">
        <f t="shared" si="11"/>
        <v>0</v>
      </c>
      <c r="AG72" s="10"/>
    </row>
    <row r="73" spans="1:33" x14ac:dyDescent="0.35">
      <c r="A73" s="28"/>
      <c r="B73" s="28"/>
      <c r="C73" s="28"/>
      <c r="D73" s="28"/>
      <c r="E73" s="28" t="s">
        <v>4</v>
      </c>
      <c r="F73" s="28"/>
      <c r="G73" s="28"/>
      <c r="H73" s="28"/>
      <c r="I73" s="28" t="s">
        <v>4</v>
      </c>
      <c r="J73" s="28"/>
      <c r="K73" s="28" t="s">
        <v>4</v>
      </c>
      <c r="L73" s="10" t="str">
        <f>IF(AND('Section 8'!$L$4=No,OR($AC73=FALSE,$AD73=FALSE)),Tab_NotReq,
IF(AND($AC73=TRUE,$AD73=TRUE,$N73="",$O73=""),"",
IF(COUNTIF($N73:$AA73,Incomplete)&gt;=1,Incomplete_or_multiple_errors&amp;": "&amp;INDEX($N$2:$AA$4,1,MATCH(Incomplete,$N73:$AA73,0)),Complete)))</f>
        <v/>
      </c>
      <c r="N73" s="10" t="str">
        <f t="shared" si="21"/>
        <v/>
      </c>
      <c r="O73" s="10" t="str" cm="1">
        <f t="array" ref="O73">IF($O$1=No,"",
IF(OR(AC73=FALSE,AD73=FALSE),"",
IF(AND(SUMPRODUCT(--(AE73:AF$300=TRUE))=0,SUMPRODUCT(--(AE73:AF$300=TRUE))=0),"",Incomplete)))</f>
        <v/>
      </c>
      <c r="P73" s="10" t="str">
        <f t="shared" si="24"/>
        <v/>
      </c>
      <c r="Q73" s="10" t="str">
        <f t="shared" si="25"/>
        <v/>
      </c>
      <c r="R73" s="10" t="str" cm="1">
        <f t="array" ref="R73">IF(R$1=No,"",IF($A73="","",
IF(SUMPRODUCT(--('Section 13(a)(b)(c)'!$A$4:$A$100=$A73))=0,Incomplete,Complete)))</f>
        <v/>
      </c>
      <c r="S73" s="10" t="str">
        <f t="shared" si="26"/>
        <v/>
      </c>
      <c r="T73" s="10" t="str">
        <f t="shared" si="4"/>
        <v/>
      </c>
      <c r="U73" s="10" t="str">
        <f t="shared" si="5"/>
        <v/>
      </c>
      <c r="V73" s="10" t="str">
        <f t="shared" si="27"/>
        <v/>
      </c>
      <c r="W73" s="10" t="str">
        <f t="shared" si="28"/>
        <v/>
      </c>
      <c r="X73" s="10" t="str">
        <f t="shared" si="22"/>
        <v/>
      </c>
      <c r="Y73" s="10" t="str">
        <f t="shared" si="23"/>
        <v/>
      </c>
      <c r="Z73" s="10" t="str">
        <f t="shared" si="29"/>
        <v/>
      </c>
      <c r="AA73" s="10" t="str">
        <f t="shared" si="30"/>
        <v/>
      </c>
      <c r="AB73" s="10"/>
      <c r="AC73" s="10" t="b">
        <f t="shared" si="31"/>
        <v>1</v>
      </c>
      <c r="AD73" s="10" t="b">
        <f t="shared" si="10"/>
        <v>1</v>
      </c>
      <c r="AE73" s="10" t="b">
        <f t="shared" si="32"/>
        <v>0</v>
      </c>
      <c r="AF73" s="10" t="b">
        <f t="shared" si="11"/>
        <v>0</v>
      </c>
      <c r="AG73" s="10"/>
    </row>
    <row r="74" spans="1:33" x14ac:dyDescent="0.35">
      <c r="A74" s="28"/>
      <c r="B74" s="28"/>
      <c r="C74" s="28"/>
      <c r="D74" s="28"/>
      <c r="E74" s="28" t="s">
        <v>4</v>
      </c>
      <c r="F74" s="28"/>
      <c r="G74" s="28"/>
      <c r="H74" s="28"/>
      <c r="I74" s="28" t="s">
        <v>4</v>
      </c>
      <c r="J74" s="28"/>
      <c r="K74" s="28" t="s">
        <v>4</v>
      </c>
      <c r="L74" s="10" t="str">
        <f>IF(AND('Section 8'!$L$4=No,OR($AC74=FALSE,$AD74=FALSE)),Tab_NotReq,
IF(AND($AC74=TRUE,$AD74=TRUE,$N74="",$O74=""),"",
IF(COUNTIF($N74:$AA74,Incomplete)&gt;=1,Incomplete_or_multiple_errors&amp;": "&amp;INDEX($N$2:$AA$4,1,MATCH(Incomplete,$N74:$AA74,0)),Complete)))</f>
        <v/>
      </c>
      <c r="N74" s="10" t="str">
        <f t="shared" si="21"/>
        <v/>
      </c>
      <c r="O74" s="10" t="str" cm="1">
        <f t="array" ref="O74">IF($O$1=No,"",
IF(OR(AC74=FALSE,AD74=FALSE),"",
IF(AND(SUMPRODUCT(--(AE74:AF$300=TRUE))=0,SUMPRODUCT(--(AE74:AF$300=TRUE))=0),"",Incomplete)))</f>
        <v/>
      </c>
      <c r="P74" s="10" t="str">
        <f t="shared" si="24"/>
        <v/>
      </c>
      <c r="Q74" s="10" t="str">
        <f t="shared" si="25"/>
        <v/>
      </c>
      <c r="R74" s="10" t="str" cm="1">
        <f t="array" ref="R74">IF(R$1=No,"",IF($A74="","",
IF(SUMPRODUCT(--('Section 13(a)(b)(c)'!$A$4:$A$100=$A74))=0,Incomplete,Complete)))</f>
        <v/>
      </c>
      <c r="S74" s="10" t="str">
        <f t="shared" si="26"/>
        <v/>
      </c>
      <c r="T74" s="10" t="str">
        <f t="shared" si="4"/>
        <v/>
      </c>
      <c r="U74" s="10" t="str">
        <f t="shared" si="5"/>
        <v/>
      </c>
      <c r="V74" s="10" t="str">
        <f t="shared" si="27"/>
        <v/>
      </c>
      <c r="W74" s="10" t="str">
        <f t="shared" si="28"/>
        <v/>
      </c>
      <c r="X74" s="10" t="str">
        <f t="shared" si="22"/>
        <v/>
      </c>
      <c r="Y74" s="10" t="str">
        <f t="shared" si="23"/>
        <v/>
      </c>
      <c r="Z74" s="10" t="str">
        <f t="shared" si="29"/>
        <v/>
      </c>
      <c r="AA74" s="10" t="str">
        <f t="shared" si="30"/>
        <v/>
      </c>
      <c r="AB74" s="10"/>
      <c r="AC74" s="10" t="b">
        <f t="shared" si="31"/>
        <v>1</v>
      </c>
      <c r="AD74" s="10" t="b">
        <f t="shared" si="10"/>
        <v>1</v>
      </c>
      <c r="AE74" s="10" t="b">
        <f t="shared" si="32"/>
        <v>0</v>
      </c>
      <c r="AF74" s="10" t="b">
        <f t="shared" si="11"/>
        <v>0</v>
      </c>
      <c r="AG74" s="10"/>
    </row>
    <row r="75" spans="1:33" x14ac:dyDescent="0.35">
      <c r="A75" s="28"/>
      <c r="B75" s="28"/>
      <c r="C75" s="28"/>
      <c r="D75" s="28"/>
      <c r="E75" s="28" t="s">
        <v>4</v>
      </c>
      <c r="F75" s="28"/>
      <c r="G75" s="28"/>
      <c r="H75" s="28"/>
      <c r="I75" s="28" t="s">
        <v>4</v>
      </c>
      <c r="J75" s="28"/>
      <c r="K75" s="28" t="s">
        <v>4</v>
      </c>
      <c r="L75" s="10" t="str">
        <f>IF(AND('Section 8'!$L$4=No,OR($AC75=FALSE,$AD75=FALSE)),Tab_NotReq,
IF(AND($AC75=TRUE,$AD75=TRUE,$N75="",$O75=""),"",
IF(COUNTIF($N75:$AA75,Incomplete)&gt;=1,Incomplete_or_multiple_errors&amp;": "&amp;INDEX($N$2:$AA$4,1,MATCH(Incomplete,$N75:$AA75,0)),Complete)))</f>
        <v/>
      </c>
      <c r="N75" s="10" t="str">
        <f t="shared" si="21"/>
        <v/>
      </c>
      <c r="O75" s="10" t="str" cm="1">
        <f t="array" ref="O75">IF($O$1=No,"",
IF(OR(AC75=FALSE,AD75=FALSE),"",
IF(AND(SUMPRODUCT(--(AE75:AF$300=TRUE))=0,SUMPRODUCT(--(AE75:AF$300=TRUE))=0),"",Incomplete)))</f>
        <v/>
      </c>
      <c r="P75" s="10" t="str">
        <f t="shared" si="24"/>
        <v/>
      </c>
      <c r="Q75" s="10" t="str">
        <f t="shared" si="25"/>
        <v/>
      </c>
      <c r="R75" s="10" t="str" cm="1">
        <f t="array" ref="R75">IF(R$1=No,"",IF($A75="","",
IF(SUMPRODUCT(--('Section 13(a)(b)(c)'!$A$4:$A$100=$A75))=0,Incomplete,Complete)))</f>
        <v/>
      </c>
      <c r="S75" s="10" t="str">
        <f t="shared" si="26"/>
        <v/>
      </c>
      <c r="T75" s="10" t="str">
        <f t="shared" si="4"/>
        <v/>
      </c>
      <c r="U75" s="10" t="str">
        <f t="shared" si="5"/>
        <v/>
      </c>
      <c r="V75" s="10" t="str">
        <f t="shared" si="27"/>
        <v/>
      </c>
      <c r="W75" s="10" t="str">
        <f t="shared" si="28"/>
        <v/>
      </c>
      <c r="X75" s="10" t="str">
        <f t="shared" si="22"/>
        <v/>
      </c>
      <c r="Y75" s="10" t="str">
        <f t="shared" si="23"/>
        <v/>
      </c>
      <c r="Z75" s="10" t="str">
        <f t="shared" si="29"/>
        <v/>
      </c>
      <c r="AA75" s="10" t="str">
        <f t="shared" si="30"/>
        <v/>
      </c>
      <c r="AB75" s="10"/>
      <c r="AC75" s="10" t="b">
        <f t="shared" si="31"/>
        <v>1</v>
      </c>
      <c r="AD75" s="10" t="b">
        <f t="shared" si="10"/>
        <v>1</v>
      </c>
      <c r="AE75" s="10" t="b">
        <f t="shared" si="32"/>
        <v>0</v>
      </c>
      <c r="AF75" s="10" t="b">
        <f t="shared" si="11"/>
        <v>0</v>
      </c>
      <c r="AG75" s="10"/>
    </row>
    <row r="76" spans="1:33" x14ac:dyDescent="0.35">
      <c r="A76" s="28"/>
      <c r="B76" s="28"/>
      <c r="C76" s="28"/>
      <c r="D76" s="28"/>
      <c r="E76" s="28" t="s">
        <v>4</v>
      </c>
      <c r="F76" s="28"/>
      <c r="G76" s="28"/>
      <c r="H76" s="28"/>
      <c r="I76" s="28" t="s">
        <v>4</v>
      </c>
      <c r="J76" s="28"/>
      <c r="K76" s="28" t="s">
        <v>4</v>
      </c>
      <c r="L76" s="10" t="str">
        <f>IF(AND('Section 8'!$L$4=No,OR($AC76=FALSE,$AD76=FALSE)),Tab_NotReq,
IF(AND($AC76=TRUE,$AD76=TRUE,$N76="",$O76=""),"",
IF(COUNTIF($N76:$AA76,Incomplete)&gt;=1,Incomplete_or_multiple_errors&amp;": "&amp;INDEX($N$2:$AA$4,1,MATCH(Incomplete,$N76:$AA76,0)),Complete)))</f>
        <v/>
      </c>
      <c r="N76" s="10" t="str">
        <f t="shared" si="21"/>
        <v/>
      </c>
      <c r="O76" s="10" t="str" cm="1">
        <f t="array" ref="O76">IF($O$1=No,"",
IF(OR(AC76=FALSE,AD76=FALSE),"",
IF(AND(SUMPRODUCT(--(AE76:AF$300=TRUE))=0,SUMPRODUCT(--(AE76:AF$300=TRUE))=0),"",Incomplete)))</f>
        <v/>
      </c>
      <c r="P76" s="10" t="str">
        <f t="shared" si="24"/>
        <v/>
      </c>
      <c r="Q76" s="10" t="str">
        <f t="shared" si="25"/>
        <v/>
      </c>
      <c r="R76" s="10" t="str" cm="1">
        <f t="array" ref="R76">IF(R$1=No,"",IF($A76="","",
IF(SUMPRODUCT(--('Section 13(a)(b)(c)'!$A$4:$A$100=$A76))=0,Incomplete,Complete)))</f>
        <v/>
      </c>
      <c r="S76" s="10" t="str">
        <f t="shared" si="26"/>
        <v/>
      </c>
      <c r="T76" s="10" t="str">
        <f t="shared" si="4"/>
        <v/>
      </c>
      <c r="U76" s="10" t="str">
        <f t="shared" si="5"/>
        <v/>
      </c>
      <c r="V76" s="10" t="str">
        <f t="shared" si="27"/>
        <v/>
      </c>
      <c r="W76" s="10" t="str">
        <f t="shared" si="28"/>
        <v/>
      </c>
      <c r="X76" s="10" t="str">
        <f t="shared" si="22"/>
        <v/>
      </c>
      <c r="Y76" s="10" t="str">
        <f t="shared" si="23"/>
        <v/>
      </c>
      <c r="Z76" s="10" t="str">
        <f t="shared" si="29"/>
        <v/>
      </c>
      <c r="AA76" s="10" t="str">
        <f t="shared" si="30"/>
        <v/>
      </c>
      <c r="AB76" s="10"/>
      <c r="AC76" s="10" t="b">
        <f t="shared" si="31"/>
        <v>1</v>
      </c>
      <c r="AD76" s="10" t="b">
        <f t="shared" si="10"/>
        <v>1</v>
      </c>
      <c r="AE76" s="10" t="b">
        <f t="shared" si="32"/>
        <v>0</v>
      </c>
      <c r="AF76" s="10" t="b">
        <f t="shared" si="11"/>
        <v>0</v>
      </c>
      <c r="AG76" s="10"/>
    </row>
    <row r="77" spans="1:33" x14ac:dyDescent="0.35">
      <c r="A77" s="28"/>
      <c r="B77" s="28"/>
      <c r="C77" s="28"/>
      <c r="D77" s="28"/>
      <c r="E77" s="28" t="s">
        <v>4</v>
      </c>
      <c r="F77" s="28"/>
      <c r="G77" s="28"/>
      <c r="H77" s="28"/>
      <c r="I77" s="28" t="s">
        <v>4</v>
      </c>
      <c r="J77" s="28"/>
      <c r="K77" s="28" t="s">
        <v>4</v>
      </c>
      <c r="L77" s="10" t="str">
        <f>IF(AND('Section 8'!$L$4=No,OR($AC77=FALSE,$AD77=FALSE)),Tab_NotReq,
IF(AND($AC77=TRUE,$AD77=TRUE,$N77="",$O77=""),"",
IF(COUNTIF($N77:$AA77,Incomplete)&gt;=1,Incomplete_or_multiple_errors&amp;": "&amp;INDEX($N$2:$AA$4,1,MATCH(Incomplete,$N77:$AA77,0)),Complete)))</f>
        <v/>
      </c>
      <c r="N77" s="10" t="str">
        <f t="shared" si="21"/>
        <v/>
      </c>
      <c r="O77" s="10" t="str" cm="1">
        <f t="array" ref="O77">IF($O$1=No,"",
IF(OR(AC77=FALSE,AD77=FALSE),"",
IF(AND(SUMPRODUCT(--(AE77:AF$300=TRUE))=0,SUMPRODUCT(--(AE77:AF$300=TRUE))=0),"",Incomplete)))</f>
        <v/>
      </c>
      <c r="P77" s="10" t="str">
        <f t="shared" si="24"/>
        <v/>
      </c>
      <c r="Q77" s="10" t="str">
        <f t="shared" si="25"/>
        <v/>
      </c>
      <c r="R77" s="10" t="str" cm="1">
        <f t="array" ref="R77">IF(R$1=No,"",IF($A77="","",
IF(SUMPRODUCT(--('Section 13(a)(b)(c)'!$A$4:$A$100=$A77))=0,Incomplete,Complete)))</f>
        <v/>
      </c>
      <c r="S77" s="10" t="str">
        <f t="shared" si="26"/>
        <v/>
      </c>
      <c r="T77" s="10" t="str">
        <f t="shared" si="4"/>
        <v/>
      </c>
      <c r="U77" s="10" t="str">
        <f t="shared" si="5"/>
        <v/>
      </c>
      <c r="V77" s="10" t="str">
        <f t="shared" si="27"/>
        <v/>
      </c>
      <c r="W77" s="10" t="str">
        <f t="shared" si="28"/>
        <v/>
      </c>
      <c r="X77" s="10" t="str">
        <f t="shared" si="22"/>
        <v/>
      </c>
      <c r="Y77" s="10" t="str">
        <f t="shared" si="23"/>
        <v/>
      </c>
      <c r="Z77" s="10" t="str">
        <f t="shared" si="29"/>
        <v/>
      </c>
      <c r="AA77" s="10" t="str">
        <f t="shared" si="30"/>
        <v/>
      </c>
      <c r="AB77" s="10"/>
      <c r="AC77" s="10" t="b">
        <f t="shared" si="31"/>
        <v>1</v>
      </c>
      <c r="AD77" s="10" t="b">
        <f t="shared" si="10"/>
        <v>1</v>
      </c>
      <c r="AE77" s="10" t="b">
        <f t="shared" si="32"/>
        <v>0</v>
      </c>
      <c r="AF77" s="10" t="b">
        <f t="shared" si="11"/>
        <v>0</v>
      </c>
      <c r="AG77" s="10"/>
    </row>
    <row r="78" spans="1:33" x14ac:dyDescent="0.35">
      <c r="A78" s="28"/>
      <c r="B78" s="28"/>
      <c r="C78" s="28"/>
      <c r="D78" s="28"/>
      <c r="E78" s="28" t="s">
        <v>4</v>
      </c>
      <c r="F78" s="28"/>
      <c r="G78" s="28"/>
      <c r="H78" s="28"/>
      <c r="I78" s="28" t="s">
        <v>4</v>
      </c>
      <c r="J78" s="28"/>
      <c r="K78" s="28" t="s">
        <v>4</v>
      </c>
      <c r="L78" s="10" t="str">
        <f>IF(AND('Section 8'!$L$4=No,OR($AC78=FALSE,$AD78=FALSE)),Tab_NotReq,
IF(AND($AC78=TRUE,$AD78=TRUE,$N78="",$O78=""),"",
IF(COUNTIF($N78:$AA78,Incomplete)&gt;=1,Incomplete_or_multiple_errors&amp;": "&amp;INDEX($N$2:$AA$4,1,MATCH(Incomplete,$N78:$AA78,0)),Complete)))</f>
        <v/>
      </c>
      <c r="N78" s="10" t="str">
        <f t="shared" si="21"/>
        <v/>
      </c>
      <c r="O78" s="10" t="str" cm="1">
        <f t="array" ref="O78">IF($O$1=No,"",
IF(OR(AC78=FALSE,AD78=FALSE),"",
IF(AND(SUMPRODUCT(--(AE78:AF$300=TRUE))=0,SUMPRODUCT(--(AE78:AF$300=TRUE))=0),"",Incomplete)))</f>
        <v/>
      </c>
      <c r="P78" s="10" t="str">
        <f t="shared" si="24"/>
        <v/>
      </c>
      <c r="Q78" s="10" t="str">
        <f t="shared" si="25"/>
        <v/>
      </c>
      <c r="R78" s="10" t="str" cm="1">
        <f t="array" ref="R78">IF(R$1=No,"",IF($A78="","",
IF(SUMPRODUCT(--('Section 13(a)(b)(c)'!$A$4:$A$100=$A78))=0,Incomplete,Complete)))</f>
        <v/>
      </c>
      <c r="S78" s="10" t="str">
        <f t="shared" si="26"/>
        <v/>
      </c>
      <c r="T78" s="10" t="str">
        <f t="shared" si="4"/>
        <v/>
      </c>
      <c r="U78" s="10" t="str">
        <f t="shared" si="5"/>
        <v/>
      </c>
      <c r="V78" s="10" t="str">
        <f t="shared" si="27"/>
        <v/>
      </c>
      <c r="W78" s="10" t="str">
        <f t="shared" si="28"/>
        <v/>
      </c>
      <c r="X78" s="10" t="str">
        <f t="shared" si="22"/>
        <v/>
      </c>
      <c r="Y78" s="10" t="str">
        <f t="shared" si="23"/>
        <v/>
      </c>
      <c r="Z78" s="10" t="str">
        <f t="shared" si="29"/>
        <v/>
      </c>
      <c r="AA78" s="10" t="str">
        <f t="shared" si="30"/>
        <v/>
      </c>
      <c r="AB78" s="10"/>
      <c r="AC78" s="10" t="b">
        <f t="shared" si="31"/>
        <v>1</v>
      </c>
      <c r="AD78" s="10" t="b">
        <f t="shared" si="10"/>
        <v>1</v>
      </c>
      <c r="AE78" s="10" t="b">
        <f t="shared" si="32"/>
        <v>0</v>
      </c>
      <c r="AF78" s="10" t="b">
        <f t="shared" si="11"/>
        <v>0</v>
      </c>
      <c r="AG78" s="10"/>
    </row>
    <row r="79" spans="1:33" x14ac:dyDescent="0.35">
      <c r="A79" s="28"/>
      <c r="B79" s="28"/>
      <c r="C79" s="28"/>
      <c r="D79" s="28"/>
      <c r="E79" s="28" t="s">
        <v>4</v>
      </c>
      <c r="F79" s="28"/>
      <c r="G79" s="28"/>
      <c r="H79" s="28"/>
      <c r="I79" s="28" t="s">
        <v>4</v>
      </c>
      <c r="J79" s="28"/>
      <c r="K79" s="28" t="s">
        <v>4</v>
      </c>
      <c r="L79" s="10" t="str">
        <f>IF(AND('Section 8'!$L$4=No,OR($AC79=FALSE,$AD79=FALSE)),Tab_NotReq,
IF(AND($AC79=TRUE,$AD79=TRUE,$N79="",$O79=""),"",
IF(COUNTIF($N79:$AA79,Incomplete)&gt;=1,Incomplete_or_multiple_errors&amp;": "&amp;INDEX($N$2:$AA$4,1,MATCH(Incomplete,$N79:$AA79,0)),Complete)))</f>
        <v/>
      </c>
      <c r="N79" s="10" t="str">
        <f t="shared" si="21"/>
        <v/>
      </c>
      <c r="O79" s="10" t="str" cm="1">
        <f t="array" ref="O79">IF($O$1=No,"",
IF(OR(AC79=FALSE,AD79=FALSE),"",
IF(AND(SUMPRODUCT(--(AE79:AF$300=TRUE))=0,SUMPRODUCT(--(AE79:AF$300=TRUE))=0),"",Incomplete)))</f>
        <v/>
      </c>
      <c r="P79" s="10" t="str">
        <f t="shared" si="24"/>
        <v/>
      </c>
      <c r="Q79" s="10" t="str">
        <f t="shared" si="25"/>
        <v/>
      </c>
      <c r="R79" s="10" t="str" cm="1">
        <f t="array" ref="R79">IF(R$1=No,"",IF($A79="","",
IF(SUMPRODUCT(--('Section 13(a)(b)(c)'!$A$4:$A$100=$A79))=0,Incomplete,Complete)))</f>
        <v/>
      </c>
      <c r="S79" s="10" t="str">
        <f t="shared" si="26"/>
        <v/>
      </c>
      <c r="T79" s="10" t="str">
        <f t="shared" si="4"/>
        <v/>
      </c>
      <c r="U79" s="10" t="str">
        <f t="shared" si="5"/>
        <v/>
      </c>
      <c r="V79" s="10" t="str">
        <f t="shared" si="27"/>
        <v/>
      </c>
      <c r="W79" s="10" t="str">
        <f t="shared" si="28"/>
        <v/>
      </c>
      <c r="X79" s="10" t="str">
        <f t="shared" si="22"/>
        <v/>
      </c>
      <c r="Y79" s="10" t="str">
        <f t="shared" si="23"/>
        <v/>
      </c>
      <c r="Z79" s="10" t="str">
        <f t="shared" si="29"/>
        <v/>
      </c>
      <c r="AA79" s="10" t="str">
        <f t="shared" si="30"/>
        <v/>
      </c>
      <c r="AB79" s="10"/>
      <c r="AC79" s="10" t="b">
        <f t="shared" si="31"/>
        <v>1</v>
      </c>
      <c r="AD79" s="10" t="b">
        <f t="shared" si="10"/>
        <v>1</v>
      </c>
      <c r="AE79" s="10" t="b">
        <f t="shared" si="32"/>
        <v>0</v>
      </c>
      <c r="AF79" s="10" t="b">
        <f t="shared" si="11"/>
        <v>0</v>
      </c>
      <c r="AG79" s="10"/>
    </row>
    <row r="80" spans="1:33" x14ac:dyDescent="0.35">
      <c r="A80" s="28"/>
      <c r="B80" s="28"/>
      <c r="C80" s="28"/>
      <c r="D80" s="28"/>
      <c r="E80" s="28" t="s">
        <v>4</v>
      </c>
      <c r="F80" s="28"/>
      <c r="G80" s="28"/>
      <c r="H80" s="28"/>
      <c r="I80" s="28" t="s">
        <v>4</v>
      </c>
      <c r="J80" s="28"/>
      <c r="K80" s="28" t="s">
        <v>4</v>
      </c>
      <c r="L80" s="10" t="str">
        <f>IF(AND('Section 8'!$L$4=No,OR($AC80=FALSE,$AD80=FALSE)),Tab_NotReq,
IF(AND($AC80=TRUE,$AD80=TRUE,$N80="",$O80=""),"",
IF(COUNTIF($N80:$AA80,Incomplete)&gt;=1,Incomplete_or_multiple_errors&amp;": "&amp;INDEX($N$2:$AA$4,1,MATCH(Incomplete,$N80:$AA80,0)),Complete)))</f>
        <v/>
      </c>
      <c r="N80" s="10" t="str">
        <f t="shared" si="21"/>
        <v/>
      </c>
      <c r="O80" s="10" t="str" cm="1">
        <f t="array" ref="O80">IF($O$1=No,"",
IF(OR(AC80=FALSE,AD80=FALSE),"",
IF(AND(SUMPRODUCT(--(AE80:AF$300=TRUE))=0,SUMPRODUCT(--(AE80:AF$300=TRUE))=0),"",Incomplete)))</f>
        <v/>
      </c>
      <c r="P80" s="10" t="str">
        <f t="shared" si="24"/>
        <v/>
      </c>
      <c r="Q80" s="10" t="str">
        <f t="shared" si="25"/>
        <v/>
      </c>
      <c r="R80" s="10" t="str" cm="1">
        <f t="array" ref="R80">IF(R$1=No,"",IF($A80="","",
IF(SUMPRODUCT(--('Section 13(a)(b)(c)'!$A$4:$A$100=$A80))=0,Incomplete,Complete)))</f>
        <v/>
      </c>
      <c r="S80" s="10" t="str">
        <f t="shared" si="26"/>
        <v/>
      </c>
      <c r="T80" s="10" t="str">
        <f t="shared" si="4"/>
        <v/>
      </c>
      <c r="U80" s="10" t="str">
        <f t="shared" si="5"/>
        <v/>
      </c>
      <c r="V80" s="10" t="str">
        <f t="shared" si="27"/>
        <v/>
      </c>
      <c r="W80" s="10" t="str">
        <f t="shared" si="28"/>
        <v/>
      </c>
      <c r="X80" s="10" t="str">
        <f t="shared" si="22"/>
        <v/>
      </c>
      <c r="Y80" s="10" t="str">
        <f t="shared" si="23"/>
        <v/>
      </c>
      <c r="Z80" s="10" t="str">
        <f t="shared" si="29"/>
        <v/>
      </c>
      <c r="AA80" s="10" t="str">
        <f t="shared" si="30"/>
        <v/>
      </c>
      <c r="AB80" s="10"/>
      <c r="AC80" s="10" t="b">
        <f t="shared" si="31"/>
        <v>1</v>
      </c>
      <c r="AD80" s="10" t="b">
        <f t="shared" si="10"/>
        <v>1</v>
      </c>
      <c r="AE80" s="10" t="b">
        <f t="shared" si="32"/>
        <v>0</v>
      </c>
      <c r="AF80" s="10" t="b">
        <f t="shared" si="11"/>
        <v>0</v>
      </c>
      <c r="AG80" s="10"/>
    </row>
    <row r="81" spans="1:33" x14ac:dyDescent="0.35">
      <c r="A81" s="28"/>
      <c r="B81" s="28"/>
      <c r="C81" s="28"/>
      <c r="D81" s="28"/>
      <c r="E81" s="28" t="s">
        <v>4</v>
      </c>
      <c r="F81" s="28"/>
      <c r="G81" s="28"/>
      <c r="H81" s="28"/>
      <c r="I81" s="28" t="s">
        <v>4</v>
      </c>
      <c r="J81" s="28"/>
      <c r="K81" s="28" t="s">
        <v>4</v>
      </c>
      <c r="L81" s="10" t="str">
        <f>IF(AND('Section 8'!$L$4=No,OR($AC81=FALSE,$AD81=FALSE)),Tab_NotReq,
IF(AND($AC81=TRUE,$AD81=TRUE,$N81="",$O81=""),"",
IF(COUNTIF($N81:$AA81,Incomplete)&gt;=1,Incomplete_or_multiple_errors&amp;": "&amp;INDEX($N$2:$AA$4,1,MATCH(Incomplete,$N81:$AA81,0)),Complete)))</f>
        <v/>
      </c>
      <c r="N81" s="10" t="str">
        <f t="shared" si="21"/>
        <v/>
      </c>
      <c r="O81" s="10" t="str" cm="1">
        <f t="array" ref="O81">IF($O$1=No,"",
IF(OR(AC81=FALSE,AD81=FALSE),"",
IF(AND(SUMPRODUCT(--(AE81:AF$300=TRUE))=0,SUMPRODUCT(--(AE81:AF$300=TRUE))=0),"",Incomplete)))</f>
        <v/>
      </c>
      <c r="P81" s="10" t="str">
        <f t="shared" si="24"/>
        <v/>
      </c>
      <c r="Q81" s="10" t="str">
        <f t="shared" si="25"/>
        <v/>
      </c>
      <c r="R81" s="10" t="str" cm="1">
        <f t="array" ref="R81">IF(R$1=No,"",IF($A81="","",
IF(SUMPRODUCT(--('Section 13(a)(b)(c)'!$A$4:$A$100=$A81))=0,Incomplete,Complete)))</f>
        <v/>
      </c>
      <c r="S81" s="10" t="str">
        <f t="shared" si="26"/>
        <v/>
      </c>
      <c r="T81" s="10" t="str">
        <f t="shared" si="4"/>
        <v/>
      </c>
      <c r="U81" s="10" t="str">
        <f t="shared" si="5"/>
        <v/>
      </c>
      <c r="V81" s="10" t="str">
        <f t="shared" si="27"/>
        <v/>
      </c>
      <c r="W81" s="10" t="str">
        <f t="shared" si="28"/>
        <v/>
      </c>
      <c r="X81" s="10" t="str">
        <f t="shared" si="22"/>
        <v/>
      </c>
      <c r="Y81" s="10" t="str">
        <f t="shared" si="23"/>
        <v/>
      </c>
      <c r="Z81" s="10" t="str">
        <f t="shared" si="29"/>
        <v/>
      </c>
      <c r="AA81" s="10" t="str">
        <f t="shared" si="30"/>
        <v/>
      </c>
      <c r="AB81" s="10"/>
      <c r="AC81" s="10" t="b">
        <f t="shared" si="31"/>
        <v>1</v>
      </c>
      <c r="AD81" s="10" t="b">
        <f t="shared" si="10"/>
        <v>1</v>
      </c>
      <c r="AE81" s="10" t="b">
        <f t="shared" si="32"/>
        <v>0</v>
      </c>
      <c r="AF81" s="10" t="b">
        <f t="shared" si="11"/>
        <v>0</v>
      </c>
      <c r="AG81" s="10"/>
    </row>
    <row r="82" spans="1:33" x14ac:dyDescent="0.35">
      <c r="A82" s="28"/>
      <c r="B82" s="28"/>
      <c r="C82" s="28"/>
      <c r="D82" s="28"/>
      <c r="E82" s="28" t="s">
        <v>4</v>
      </c>
      <c r="F82" s="28"/>
      <c r="G82" s="28"/>
      <c r="H82" s="28"/>
      <c r="I82" s="28" t="s">
        <v>4</v>
      </c>
      <c r="J82" s="28"/>
      <c r="K82" s="28" t="s">
        <v>4</v>
      </c>
      <c r="L82" s="10" t="str">
        <f>IF(AND('Section 8'!$L$4=No,OR($AC82=FALSE,$AD82=FALSE)),Tab_NotReq,
IF(AND($AC82=TRUE,$AD82=TRUE,$N82="",$O82=""),"",
IF(COUNTIF($N82:$AA82,Incomplete)&gt;=1,Incomplete_or_multiple_errors&amp;": "&amp;INDEX($N$2:$AA$4,1,MATCH(Incomplete,$N82:$AA82,0)),Complete)))</f>
        <v/>
      </c>
      <c r="N82" s="10" t="str">
        <f t="shared" si="21"/>
        <v/>
      </c>
      <c r="O82" s="10" t="str" cm="1">
        <f t="array" ref="O82">IF($O$1=No,"",
IF(OR(AC82=FALSE,AD82=FALSE),"",
IF(AND(SUMPRODUCT(--(AE82:AF$300=TRUE))=0,SUMPRODUCT(--(AE82:AF$300=TRUE))=0),"",Incomplete)))</f>
        <v/>
      </c>
      <c r="P82" s="10" t="str">
        <f t="shared" si="24"/>
        <v/>
      </c>
      <c r="Q82" s="10" t="str">
        <f t="shared" si="25"/>
        <v/>
      </c>
      <c r="R82" s="10" t="str" cm="1">
        <f t="array" ref="R82">IF(R$1=No,"",IF($A82="","",
IF(SUMPRODUCT(--('Section 13(a)(b)(c)'!$A$4:$A$100=$A82))=0,Incomplete,Complete)))</f>
        <v/>
      </c>
      <c r="S82" s="10" t="str">
        <f t="shared" si="26"/>
        <v/>
      </c>
      <c r="T82" s="10" t="str">
        <f t="shared" si="4"/>
        <v/>
      </c>
      <c r="U82" s="10" t="str">
        <f t="shared" si="5"/>
        <v/>
      </c>
      <c r="V82" s="10" t="str">
        <f t="shared" si="27"/>
        <v/>
      </c>
      <c r="W82" s="10" t="str">
        <f t="shared" si="28"/>
        <v/>
      </c>
      <c r="X82" s="10" t="str">
        <f t="shared" si="22"/>
        <v/>
      </c>
      <c r="Y82" s="10" t="str">
        <f t="shared" si="23"/>
        <v/>
      </c>
      <c r="Z82" s="10" t="str">
        <f t="shared" si="29"/>
        <v/>
      </c>
      <c r="AA82" s="10" t="str">
        <f t="shared" si="30"/>
        <v/>
      </c>
      <c r="AB82" s="10"/>
      <c r="AC82" s="10" t="b">
        <f t="shared" si="31"/>
        <v>1</v>
      </c>
      <c r="AD82" s="10" t="b">
        <f t="shared" si="10"/>
        <v>1</v>
      </c>
      <c r="AE82" s="10" t="b">
        <f t="shared" si="32"/>
        <v>0</v>
      </c>
      <c r="AF82" s="10" t="b">
        <f t="shared" si="11"/>
        <v>0</v>
      </c>
      <c r="AG82" s="10"/>
    </row>
    <row r="83" spans="1:33" x14ac:dyDescent="0.35">
      <c r="A83" s="28"/>
      <c r="B83" s="28"/>
      <c r="C83" s="28"/>
      <c r="D83" s="28"/>
      <c r="E83" s="28" t="s">
        <v>4</v>
      </c>
      <c r="F83" s="28"/>
      <c r="G83" s="28"/>
      <c r="H83" s="28"/>
      <c r="I83" s="28" t="s">
        <v>4</v>
      </c>
      <c r="J83" s="28"/>
      <c r="K83" s="28" t="s">
        <v>4</v>
      </c>
      <c r="L83" s="10" t="str">
        <f>IF(AND('Section 8'!$L$4=No,OR($AC83=FALSE,$AD83=FALSE)),Tab_NotReq,
IF(AND($AC83=TRUE,$AD83=TRUE,$N83="",$O83=""),"",
IF(COUNTIF($N83:$AA83,Incomplete)&gt;=1,Incomplete_or_multiple_errors&amp;": "&amp;INDEX($N$2:$AA$4,1,MATCH(Incomplete,$N83:$AA83,0)),Complete)))</f>
        <v/>
      </c>
      <c r="N83" s="10" t="str">
        <f t="shared" si="21"/>
        <v/>
      </c>
      <c r="O83" s="10" t="str" cm="1">
        <f t="array" ref="O83">IF($O$1=No,"",
IF(OR(AC83=FALSE,AD83=FALSE),"",
IF(AND(SUMPRODUCT(--(AE83:AF$300=TRUE))=0,SUMPRODUCT(--(AE83:AF$300=TRUE))=0),"",Incomplete)))</f>
        <v/>
      </c>
      <c r="P83" s="10" t="str">
        <f t="shared" si="24"/>
        <v/>
      </c>
      <c r="Q83" s="10" t="str">
        <f t="shared" si="25"/>
        <v/>
      </c>
      <c r="R83" s="10" t="str" cm="1">
        <f t="array" ref="R83">IF(R$1=No,"",IF($A83="","",
IF(SUMPRODUCT(--('Section 13(a)(b)(c)'!$A$4:$A$100=$A83))=0,Incomplete,Complete)))</f>
        <v/>
      </c>
      <c r="S83" s="10" t="str">
        <f t="shared" si="26"/>
        <v/>
      </c>
      <c r="T83" s="10" t="str">
        <f t="shared" si="4"/>
        <v/>
      </c>
      <c r="U83" s="10" t="str">
        <f t="shared" si="5"/>
        <v/>
      </c>
      <c r="V83" s="10" t="str">
        <f t="shared" si="27"/>
        <v/>
      </c>
      <c r="W83" s="10" t="str">
        <f t="shared" si="28"/>
        <v/>
      </c>
      <c r="X83" s="10" t="str">
        <f t="shared" si="22"/>
        <v/>
      </c>
      <c r="Y83" s="10" t="str">
        <f t="shared" si="23"/>
        <v/>
      </c>
      <c r="Z83" s="10" t="str">
        <f t="shared" si="29"/>
        <v/>
      </c>
      <c r="AA83" s="10" t="str">
        <f t="shared" si="30"/>
        <v/>
      </c>
      <c r="AB83" s="10"/>
      <c r="AC83" s="10" t="b">
        <f t="shared" si="31"/>
        <v>1</v>
      </c>
      <c r="AD83" s="10" t="b">
        <f t="shared" si="10"/>
        <v>1</v>
      </c>
      <c r="AE83" s="10" t="b">
        <f t="shared" si="32"/>
        <v>0</v>
      </c>
      <c r="AF83" s="10" t="b">
        <f t="shared" si="11"/>
        <v>0</v>
      </c>
      <c r="AG83" s="10"/>
    </row>
    <row r="84" spans="1:33" x14ac:dyDescent="0.35">
      <c r="A84" s="28"/>
      <c r="B84" s="28"/>
      <c r="C84" s="28"/>
      <c r="D84" s="28"/>
      <c r="E84" s="28" t="s">
        <v>4</v>
      </c>
      <c r="F84" s="28"/>
      <c r="G84" s="28"/>
      <c r="H84" s="28"/>
      <c r="I84" s="28" t="s">
        <v>4</v>
      </c>
      <c r="J84" s="28"/>
      <c r="K84" s="28" t="s">
        <v>4</v>
      </c>
      <c r="L84" s="10" t="str">
        <f>IF(AND('Section 8'!$L$4=No,OR($AC84=FALSE,$AD84=FALSE)),Tab_NotReq,
IF(AND($AC84=TRUE,$AD84=TRUE,$N84="",$O84=""),"",
IF(COUNTIF($N84:$AA84,Incomplete)&gt;=1,Incomplete_or_multiple_errors&amp;": "&amp;INDEX($N$2:$AA$4,1,MATCH(Incomplete,$N84:$AA84,0)),Complete)))</f>
        <v/>
      </c>
      <c r="N84" s="10" t="str">
        <f t="shared" si="21"/>
        <v/>
      </c>
      <c r="O84" s="10" t="str" cm="1">
        <f t="array" ref="O84">IF($O$1=No,"",
IF(OR(AC84=FALSE,AD84=FALSE),"",
IF(AND(SUMPRODUCT(--(AE84:AF$300=TRUE))=0,SUMPRODUCT(--(AE84:AF$300=TRUE))=0),"",Incomplete)))</f>
        <v/>
      </c>
      <c r="P84" s="10" t="str">
        <f t="shared" si="24"/>
        <v/>
      </c>
      <c r="Q84" s="10" t="str">
        <f t="shared" si="25"/>
        <v/>
      </c>
      <c r="R84" s="10" t="str" cm="1">
        <f t="array" ref="R84">IF(R$1=No,"",IF($A84="","",
IF(SUMPRODUCT(--('Section 13(a)(b)(c)'!$A$4:$A$100=$A84))=0,Incomplete,Complete)))</f>
        <v/>
      </c>
      <c r="S84" s="10" t="str">
        <f t="shared" si="26"/>
        <v/>
      </c>
      <c r="T84" s="10" t="str">
        <f t="shared" si="4"/>
        <v/>
      </c>
      <c r="U84" s="10" t="str">
        <f t="shared" si="5"/>
        <v/>
      </c>
      <c r="V84" s="10" t="str">
        <f t="shared" si="27"/>
        <v/>
      </c>
      <c r="W84" s="10" t="str">
        <f t="shared" si="28"/>
        <v/>
      </c>
      <c r="X84" s="10" t="str">
        <f t="shared" si="22"/>
        <v/>
      </c>
      <c r="Y84" s="10" t="str">
        <f t="shared" si="23"/>
        <v/>
      </c>
      <c r="Z84" s="10" t="str">
        <f t="shared" si="29"/>
        <v/>
      </c>
      <c r="AA84" s="10" t="str">
        <f t="shared" si="30"/>
        <v/>
      </c>
      <c r="AB84" s="10"/>
      <c r="AC84" s="10" t="b">
        <f t="shared" si="31"/>
        <v>1</v>
      </c>
      <c r="AD84" s="10" t="b">
        <f t="shared" si="10"/>
        <v>1</v>
      </c>
      <c r="AE84" s="10" t="b">
        <f t="shared" si="32"/>
        <v>0</v>
      </c>
      <c r="AF84" s="10" t="b">
        <f t="shared" si="11"/>
        <v>0</v>
      </c>
      <c r="AG84" s="10"/>
    </row>
    <row r="85" spans="1:33" x14ac:dyDescent="0.35">
      <c r="A85" s="28"/>
      <c r="B85" s="28"/>
      <c r="C85" s="28"/>
      <c r="D85" s="28"/>
      <c r="E85" s="28" t="s">
        <v>4</v>
      </c>
      <c r="F85" s="28"/>
      <c r="G85" s="28"/>
      <c r="H85" s="28"/>
      <c r="I85" s="28" t="s">
        <v>4</v>
      </c>
      <c r="J85" s="28"/>
      <c r="K85" s="28" t="s">
        <v>4</v>
      </c>
      <c r="L85" s="10" t="str">
        <f>IF(AND('Section 8'!$L$4=No,OR($AC85=FALSE,$AD85=FALSE)),Tab_NotReq,
IF(AND($AC85=TRUE,$AD85=TRUE,$N85="",$O85=""),"",
IF(COUNTIF($N85:$AA85,Incomplete)&gt;=1,Incomplete_or_multiple_errors&amp;": "&amp;INDEX($N$2:$AA$4,1,MATCH(Incomplete,$N85:$AA85,0)),Complete)))</f>
        <v/>
      </c>
      <c r="N85" s="10" t="str">
        <f t="shared" si="21"/>
        <v/>
      </c>
      <c r="O85" s="10" t="str" cm="1">
        <f t="array" ref="O85">IF($O$1=No,"",
IF(OR(AC85=FALSE,AD85=FALSE),"",
IF(AND(SUMPRODUCT(--(AE85:AF$300=TRUE))=0,SUMPRODUCT(--(AE85:AF$300=TRUE))=0),"",Incomplete)))</f>
        <v/>
      </c>
      <c r="P85" s="10" t="str">
        <f t="shared" si="24"/>
        <v/>
      </c>
      <c r="Q85" s="10" t="str">
        <f t="shared" si="25"/>
        <v/>
      </c>
      <c r="R85" s="10" t="str" cm="1">
        <f t="array" ref="R85">IF(R$1=No,"",IF($A85="","",
IF(SUMPRODUCT(--('Section 13(a)(b)(c)'!$A$4:$A$100=$A85))=0,Incomplete,Complete)))</f>
        <v/>
      </c>
      <c r="S85" s="10" t="str">
        <f t="shared" si="26"/>
        <v/>
      </c>
      <c r="T85" s="10" t="str">
        <f t="shared" si="4"/>
        <v/>
      </c>
      <c r="U85" s="10" t="str">
        <f t="shared" si="5"/>
        <v/>
      </c>
      <c r="V85" s="10" t="str">
        <f t="shared" si="27"/>
        <v/>
      </c>
      <c r="W85" s="10" t="str">
        <f t="shared" si="28"/>
        <v/>
      </c>
      <c r="X85" s="10" t="str">
        <f t="shared" si="22"/>
        <v/>
      </c>
      <c r="Y85" s="10" t="str">
        <f t="shared" si="23"/>
        <v/>
      </c>
      <c r="Z85" s="10" t="str">
        <f t="shared" si="29"/>
        <v/>
      </c>
      <c r="AA85" s="10" t="str">
        <f t="shared" si="30"/>
        <v/>
      </c>
      <c r="AB85" s="10"/>
      <c r="AC85" s="10" t="b">
        <f t="shared" si="31"/>
        <v>1</v>
      </c>
      <c r="AD85" s="10" t="b">
        <f t="shared" si="10"/>
        <v>1</v>
      </c>
      <c r="AE85" s="10" t="b">
        <f t="shared" si="32"/>
        <v>0</v>
      </c>
      <c r="AF85" s="10" t="b">
        <f t="shared" si="11"/>
        <v>0</v>
      </c>
      <c r="AG85" s="10"/>
    </row>
    <row r="86" spans="1:33" x14ac:dyDescent="0.35">
      <c r="A86" s="28"/>
      <c r="B86" s="28"/>
      <c r="C86" s="28"/>
      <c r="D86" s="28"/>
      <c r="E86" s="28" t="s">
        <v>4</v>
      </c>
      <c r="F86" s="28"/>
      <c r="G86" s="28"/>
      <c r="H86" s="28"/>
      <c r="I86" s="28" t="s">
        <v>4</v>
      </c>
      <c r="J86" s="28"/>
      <c r="K86" s="28" t="s">
        <v>4</v>
      </c>
      <c r="L86" s="10" t="str">
        <f>IF(AND('Section 8'!$L$4=No,OR($AC86=FALSE,$AD86=FALSE)),Tab_NotReq,
IF(AND($AC86=TRUE,$AD86=TRUE,$N86="",$O86=""),"",
IF(COUNTIF($N86:$AA86,Incomplete)&gt;=1,Incomplete_or_multiple_errors&amp;": "&amp;INDEX($N$2:$AA$4,1,MATCH(Incomplete,$N86:$AA86,0)),Complete)))</f>
        <v/>
      </c>
      <c r="N86" s="10" t="str">
        <f t="shared" si="21"/>
        <v/>
      </c>
      <c r="O86" s="10" t="str" cm="1">
        <f t="array" ref="O86">IF($O$1=No,"",
IF(OR(AC86=FALSE,AD86=FALSE),"",
IF(AND(SUMPRODUCT(--(AE86:AF$300=TRUE))=0,SUMPRODUCT(--(AE86:AF$300=TRUE))=0),"",Incomplete)))</f>
        <v/>
      </c>
      <c r="P86" s="10" t="str">
        <f t="shared" si="24"/>
        <v/>
      </c>
      <c r="Q86" s="10" t="str">
        <f t="shared" si="25"/>
        <v/>
      </c>
      <c r="R86" s="10" t="str" cm="1">
        <f t="array" ref="R86">IF(R$1=No,"",IF($A86="","",
IF(SUMPRODUCT(--('Section 13(a)(b)(c)'!$A$4:$A$100=$A86))=0,Incomplete,Complete)))</f>
        <v/>
      </c>
      <c r="S86" s="10" t="str">
        <f t="shared" si="26"/>
        <v/>
      </c>
      <c r="T86" s="10" t="str">
        <f t="shared" si="4"/>
        <v/>
      </c>
      <c r="U86" s="10" t="str">
        <f t="shared" si="5"/>
        <v/>
      </c>
      <c r="V86" s="10" t="str">
        <f t="shared" si="27"/>
        <v/>
      </c>
      <c r="W86" s="10" t="str">
        <f t="shared" si="28"/>
        <v/>
      </c>
      <c r="X86" s="10" t="str">
        <f t="shared" si="22"/>
        <v/>
      </c>
      <c r="Y86" s="10" t="str">
        <f t="shared" si="23"/>
        <v/>
      </c>
      <c r="Z86" s="10" t="str">
        <f t="shared" si="29"/>
        <v/>
      </c>
      <c r="AA86" s="10" t="str">
        <f t="shared" si="30"/>
        <v/>
      </c>
      <c r="AB86" s="10"/>
      <c r="AC86" s="10" t="b">
        <f t="shared" si="31"/>
        <v>1</v>
      </c>
      <c r="AD86" s="10" t="b">
        <f t="shared" si="10"/>
        <v>1</v>
      </c>
      <c r="AE86" s="10" t="b">
        <f t="shared" si="32"/>
        <v>0</v>
      </c>
      <c r="AF86" s="10" t="b">
        <f t="shared" si="11"/>
        <v>0</v>
      </c>
      <c r="AG86" s="10"/>
    </row>
    <row r="87" spans="1:33" x14ac:dyDescent="0.35">
      <c r="A87" s="28"/>
      <c r="B87" s="28"/>
      <c r="C87" s="28"/>
      <c r="D87" s="28"/>
      <c r="E87" s="28" t="s">
        <v>4</v>
      </c>
      <c r="F87" s="28"/>
      <c r="G87" s="28"/>
      <c r="H87" s="28"/>
      <c r="I87" s="28" t="s">
        <v>4</v>
      </c>
      <c r="J87" s="28"/>
      <c r="K87" s="28" t="s">
        <v>4</v>
      </c>
      <c r="L87" s="10" t="str">
        <f>IF(AND('Section 8'!$L$4=No,OR($AC87=FALSE,$AD87=FALSE)),Tab_NotReq,
IF(AND($AC87=TRUE,$AD87=TRUE,$N87="",$O87=""),"",
IF(COUNTIF($N87:$AA87,Incomplete)&gt;=1,Incomplete_or_multiple_errors&amp;": "&amp;INDEX($N$2:$AA$4,1,MATCH(Incomplete,$N87:$AA87,0)),Complete)))</f>
        <v/>
      </c>
      <c r="N87" s="10" t="str">
        <f t="shared" si="21"/>
        <v/>
      </c>
      <c r="O87" s="10" t="str" cm="1">
        <f t="array" ref="O87">IF($O$1=No,"",
IF(OR(AC87=FALSE,AD87=FALSE),"",
IF(AND(SUMPRODUCT(--(AE87:AF$300=TRUE))=0,SUMPRODUCT(--(AE87:AF$300=TRUE))=0),"",Incomplete)))</f>
        <v/>
      </c>
      <c r="P87" s="10" t="str">
        <f t="shared" si="24"/>
        <v/>
      </c>
      <c r="Q87" s="10" t="str">
        <f t="shared" si="25"/>
        <v/>
      </c>
      <c r="R87" s="10" t="str" cm="1">
        <f t="array" ref="R87">IF(R$1=No,"",IF($A87="","",
IF(SUMPRODUCT(--('Section 13(a)(b)(c)'!$A$4:$A$100=$A87))=0,Incomplete,Complete)))</f>
        <v/>
      </c>
      <c r="S87" s="10" t="str">
        <f t="shared" si="26"/>
        <v/>
      </c>
      <c r="T87" s="10" t="str">
        <f t="shared" si="4"/>
        <v/>
      </c>
      <c r="U87" s="10" t="str">
        <f t="shared" si="5"/>
        <v/>
      </c>
      <c r="V87" s="10" t="str">
        <f t="shared" si="27"/>
        <v/>
      </c>
      <c r="W87" s="10" t="str">
        <f t="shared" si="28"/>
        <v/>
      </c>
      <c r="X87" s="10" t="str">
        <f t="shared" si="22"/>
        <v/>
      </c>
      <c r="Y87" s="10" t="str">
        <f t="shared" si="23"/>
        <v/>
      </c>
      <c r="Z87" s="10" t="str">
        <f t="shared" si="29"/>
        <v/>
      </c>
      <c r="AA87" s="10" t="str">
        <f t="shared" si="30"/>
        <v/>
      </c>
      <c r="AB87" s="10"/>
      <c r="AC87" s="10" t="b">
        <f t="shared" si="31"/>
        <v>1</v>
      </c>
      <c r="AD87" s="10" t="b">
        <f t="shared" si="10"/>
        <v>1</v>
      </c>
      <c r="AE87" s="10" t="b">
        <f t="shared" si="32"/>
        <v>0</v>
      </c>
      <c r="AF87" s="10" t="b">
        <f t="shared" si="11"/>
        <v>0</v>
      </c>
      <c r="AG87" s="10"/>
    </row>
    <row r="88" spans="1:33" x14ac:dyDescent="0.35">
      <c r="A88" s="28"/>
      <c r="B88" s="28"/>
      <c r="C88" s="28"/>
      <c r="D88" s="28"/>
      <c r="E88" s="28" t="s">
        <v>4</v>
      </c>
      <c r="F88" s="28"/>
      <c r="G88" s="28"/>
      <c r="H88" s="28"/>
      <c r="I88" s="28" t="s">
        <v>4</v>
      </c>
      <c r="J88" s="28"/>
      <c r="K88" s="28" t="s">
        <v>4</v>
      </c>
      <c r="L88" s="10" t="str">
        <f>IF(AND('Section 8'!$L$4=No,OR($AC88=FALSE,$AD88=FALSE)),Tab_NotReq,
IF(AND($AC88=TRUE,$AD88=TRUE,$N88="",$O88=""),"",
IF(COUNTIF($N88:$AA88,Incomplete)&gt;=1,Incomplete_or_multiple_errors&amp;": "&amp;INDEX($N$2:$AA$4,1,MATCH(Incomplete,$N88:$AA88,0)),Complete)))</f>
        <v/>
      </c>
      <c r="N88" s="10" t="str">
        <f t="shared" si="21"/>
        <v/>
      </c>
      <c r="O88" s="10" t="str" cm="1">
        <f t="array" ref="O88">IF($O$1=No,"",
IF(OR(AC88=FALSE,AD88=FALSE),"",
IF(AND(SUMPRODUCT(--(AE88:AF$300=TRUE))=0,SUMPRODUCT(--(AE88:AF$300=TRUE))=0),"",Incomplete)))</f>
        <v/>
      </c>
      <c r="P88" s="10" t="str">
        <f t="shared" si="24"/>
        <v/>
      </c>
      <c r="Q88" s="10" t="str">
        <f t="shared" si="25"/>
        <v/>
      </c>
      <c r="R88" s="10" t="str" cm="1">
        <f t="array" ref="R88">IF(R$1=No,"",IF($A88="","",
IF(SUMPRODUCT(--('Section 13(a)(b)(c)'!$A$4:$A$100=$A88))=0,Incomplete,Complete)))</f>
        <v/>
      </c>
      <c r="S88" s="10" t="str">
        <f t="shared" si="26"/>
        <v/>
      </c>
      <c r="T88" s="10" t="str">
        <f t="shared" si="4"/>
        <v/>
      </c>
      <c r="U88" s="10" t="str">
        <f t="shared" si="5"/>
        <v/>
      </c>
      <c r="V88" s="10" t="str">
        <f t="shared" si="27"/>
        <v/>
      </c>
      <c r="W88" s="10" t="str">
        <f t="shared" si="28"/>
        <v/>
      </c>
      <c r="X88" s="10" t="str">
        <f t="shared" si="22"/>
        <v/>
      </c>
      <c r="Y88" s="10" t="str">
        <f t="shared" si="23"/>
        <v/>
      </c>
      <c r="Z88" s="10" t="str">
        <f t="shared" si="29"/>
        <v/>
      </c>
      <c r="AA88" s="10" t="str">
        <f t="shared" si="30"/>
        <v/>
      </c>
      <c r="AB88" s="10"/>
      <c r="AC88" s="10" t="b">
        <f t="shared" si="31"/>
        <v>1</v>
      </c>
      <c r="AD88" s="10" t="b">
        <f t="shared" si="10"/>
        <v>1</v>
      </c>
      <c r="AE88" s="10" t="b">
        <f t="shared" si="32"/>
        <v>0</v>
      </c>
      <c r="AF88" s="10" t="b">
        <f t="shared" si="11"/>
        <v>0</v>
      </c>
      <c r="AG88" s="10"/>
    </row>
    <row r="89" spans="1:33" x14ac:dyDescent="0.35">
      <c r="A89" s="28"/>
      <c r="B89" s="28"/>
      <c r="C89" s="28"/>
      <c r="D89" s="28"/>
      <c r="E89" s="28" t="s">
        <v>4</v>
      </c>
      <c r="F89" s="28"/>
      <c r="G89" s="28"/>
      <c r="H89" s="28"/>
      <c r="I89" s="28" t="s">
        <v>4</v>
      </c>
      <c r="J89" s="28"/>
      <c r="K89" s="28" t="s">
        <v>4</v>
      </c>
      <c r="L89" s="10" t="str">
        <f>IF(AND('Section 8'!$L$4=No,OR($AC89=FALSE,$AD89=FALSE)),Tab_NotReq,
IF(AND($AC89=TRUE,$AD89=TRUE,$N89="",$O89=""),"",
IF(COUNTIF($N89:$AA89,Incomplete)&gt;=1,Incomplete_or_multiple_errors&amp;": "&amp;INDEX($N$2:$AA$4,1,MATCH(Incomplete,$N89:$AA89,0)),Complete)))</f>
        <v/>
      </c>
      <c r="N89" s="10" t="str">
        <f t="shared" si="21"/>
        <v/>
      </c>
      <c r="O89" s="10" t="str" cm="1">
        <f t="array" ref="O89">IF($O$1=No,"",
IF(OR(AC89=FALSE,AD89=FALSE),"",
IF(AND(SUMPRODUCT(--(AE89:AF$300=TRUE))=0,SUMPRODUCT(--(AE89:AF$300=TRUE))=0),"",Incomplete)))</f>
        <v/>
      </c>
      <c r="P89" s="10" t="str">
        <f t="shared" si="24"/>
        <v/>
      </c>
      <c r="Q89" s="10" t="str">
        <f t="shared" si="25"/>
        <v/>
      </c>
      <c r="R89" s="10" t="str" cm="1">
        <f t="array" ref="R89">IF(R$1=No,"",IF($A89="","",
IF(SUMPRODUCT(--('Section 13(a)(b)(c)'!$A$4:$A$100=$A89))=0,Incomplete,Complete)))</f>
        <v/>
      </c>
      <c r="S89" s="10" t="str">
        <f t="shared" si="26"/>
        <v/>
      </c>
      <c r="T89" s="10" t="str">
        <f t="shared" si="4"/>
        <v/>
      </c>
      <c r="U89" s="10" t="str">
        <f t="shared" si="5"/>
        <v/>
      </c>
      <c r="V89" s="10" t="str">
        <f t="shared" si="27"/>
        <v/>
      </c>
      <c r="W89" s="10" t="str">
        <f t="shared" si="28"/>
        <v/>
      </c>
      <c r="X89" s="10" t="str">
        <f t="shared" si="22"/>
        <v/>
      </c>
      <c r="Y89" s="10" t="str">
        <f t="shared" si="23"/>
        <v/>
      </c>
      <c r="Z89" s="10" t="str">
        <f t="shared" si="29"/>
        <v/>
      </c>
      <c r="AA89" s="10" t="str">
        <f t="shared" si="30"/>
        <v/>
      </c>
      <c r="AB89" s="10"/>
      <c r="AC89" s="10" t="b">
        <f t="shared" si="31"/>
        <v>1</v>
      </c>
      <c r="AD89" s="10" t="b">
        <f t="shared" si="10"/>
        <v>1</v>
      </c>
      <c r="AE89" s="10" t="b">
        <f t="shared" si="32"/>
        <v>0</v>
      </c>
      <c r="AF89" s="10" t="b">
        <f t="shared" si="11"/>
        <v>0</v>
      </c>
      <c r="AG89" s="10"/>
    </row>
    <row r="90" spans="1:33" x14ac:dyDescent="0.35">
      <c r="A90" s="28"/>
      <c r="B90" s="28"/>
      <c r="C90" s="28"/>
      <c r="D90" s="28"/>
      <c r="E90" s="28" t="s">
        <v>4</v>
      </c>
      <c r="F90" s="28"/>
      <c r="G90" s="28"/>
      <c r="H90" s="28"/>
      <c r="I90" s="28" t="s">
        <v>4</v>
      </c>
      <c r="J90" s="28"/>
      <c r="K90" s="28" t="s">
        <v>4</v>
      </c>
      <c r="L90" s="10" t="str">
        <f>IF(AND('Section 8'!$L$4=No,OR($AC90=FALSE,$AD90=FALSE)),Tab_NotReq,
IF(AND($AC90=TRUE,$AD90=TRUE,$N90="",$O90=""),"",
IF(COUNTIF($N90:$AA90,Incomplete)&gt;=1,Incomplete_or_multiple_errors&amp;": "&amp;INDEX($N$2:$AA$4,1,MATCH(Incomplete,$N90:$AA90,0)),Complete)))</f>
        <v/>
      </c>
      <c r="N90" s="10" t="str">
        <f t="shared" si="21"/>
        <v/>
      </c>
      <c r="O90" s="10" t="str" cm="1">
        <f t="array" ref="O90">IF($O$1=No,"",
IF(OR(AC90=FALSE,AD90=FALSE),"",
IF(AND(SUMPRODUCT(--(AE90:AF$300=TRUE))=0,SUMPRODUCT(--(AE90:AF$300=TRUE))=0),"",Incomplete)))</f>
        <v/>
      </c>
      <c r="P90" s="10" t="str">
        <f t="shared" si="24"/>
        <v/>
      </c>
      <c r="Q90" s="10" t="str">
        <f t="shared" si="25"/>
        <v/>
      </c>
      <c r="R90" s="10" t="str" cm="1">
        <f t="array" ref="R90">IF(R$1=No,"",IF($A90="","",
IF(SUMPRODUCT(--('Section 13(a)(b)(c)'!$A$4:$A$100=$A90))=0,Incomplete,Complete)))</f>
        <v/>
      </c>
      <c r="S90" s="10" t="str">
        <f t="shared" si="26"/>
        <v/>
      </c>
      <c r="T90" s="10" t="str">
        <f t="shared" si="4"/>
        <v/>
      </c>
      <c r="U90" s="10" t="str">
        <f t="shared" si="5"/>
        <v/>
      </c>
      <c r="V90" s="10" t="str">
        <f t="shared" si="27"/>
        <v/>
      </c>
      <c r="W90" s="10" t="str">
        <f t="shared" si="28"/>
        <v/>
      </c>
      <c r="X90" s="10" t="str">
        <f t="shared" si="22"/>
        <v/>
      </c>
      <c r="Y90" s="10" t="str">
        <f t="shared" si="23"/>
        <v/>
      </c>
      <c r="Z90" s="10" t="str">
        <f t="shared" si="29"/>
        <v/>
      </c>
      <c r="AA90" s="10" t="str">
        <f t="shared" si="30"/>
        <v/>
      </c>
      <c r="AB90" s="10"/>
      <c r="AC90" s="10" t="b">
        <f t="shared" si="31"/>
        <v>1</v>
      </c>
      <c r="AD90" s="10" t="b">
        <f t="shared" si="10"/>
        <v>1</v>
      </c>
      <c r="AE90" s="10" t="b">
        <f t="shared" si="32"/>
        <v>0</v>
      </c>
      <c r="AF90" s="10" t="b">
        <f t="shared" si="11"/>
        <v>0</v>
      </c>
      <c r="AG90" s="10"/>
    </row>
    <row r="91" spans="1:33" x14ac:dyDescent="0.35">
      <c r="A91" s="28"/>
      <c r="B91" s="28"/>
      <c r="C91" s="28"/>
      <c r="D91" s="28"/>
      <c r="E91" s="28" t="s">
        <v>4</v>
      </c>
      <c r="F91" s="28"/>
      <c r="G91" s="28"/>
      <c r="H91" s="28"/>
      <c r="I91" s="28" t="s">
        <v>4</v>
      </c>
      <c r="J91" s="28"/>
      <c r="K91" s="28" t="s">
        <v>4</v>
      </c>
      <c r="L91" s="10" t="str">
        <f>IF(AND('Section 8'!$L$4=No,OR($AC91=FALSE,$AD91=FALSE)),Tab_NotReq,
IF(AND($AC91=TRUE,$AD91=TRUE,$N91="",$O91=""),"",
IF(COUNTIF($N91:$AA91,Incomplete)&gt;=1,Incomplete_or_multiple_errors&amp;": "&amp;INDEX($N$2:$AA$4,1,MATCH(Incomplete,$N91:$AA91,0)),Complete)))</f>
        <v/>
      </c>
      <c r="N91" s="10" t="str">
        <f t="shared" si="21"/>
        <v/>
      </c>
      <c r="O91" s="10" t="str" cm="1">
        <f t="array" ref="O91">IF($O$1=No,"",
IF(OR(AC91=FALSE,AD91=FALSE),"",
IF(AND(SUMPRODUCT(--(AE91:AF$300=TRUE))=0,SUMPRODUCT(--(AE91:AF$300=TRUE))=0),"",Incomplete)))</f>
        <v/>
      </c>
      <c r="P91" s="10" t="str">
        <f t="shared" si="24"/>
        <v/>
      </c>
      <c r="Q91" s="10" t="str">
        <f t="shared" si="25"/>
        <v/>
      </c>
      <c r="R91" s="10" t="str" cm="1">
        <f t="array" ref="R91">IF(R$1=No,"",IF($A91="","",
IF(SUMPRODUCT(--('Section 13(a)(b)(c)'!$A$4:$A$100=$A91))=0,Incomplete,Complete)))</f>
        <v/>
      </c>
      <c r="S91" s="10" t="str">
        <f t="shared" si="26"/>
        <v/>
      </c>
      <c r="T91" s="10" t="str">
        <f t="shared" si="4"/>
        <v/>
      </c>
      <c r="U91" s="10" t="str">
        <f t="shared" si="5"/>
        <v/>
      </c>
      <c r="V91" s="10" t="str">
        <f t="shared" si="27"/>
        <v/>
      </c>
      <c r="W91" s="10" t="str">
        <f t="shared" si="28"/>
        <v/>
      </c>
      <c r="X91" s="10" t="str">
        <f t="shared" si="22"/>
        <v/>
      </c>
      <c r="Y91" s="10" t="str">
        <f t="shared" si="23"/>
        <v/>
      </c>
      <c r="Z91" s="10" t="str">
        <f t="shared" si="29"/>
        <v/>
      </c>
      <c r="AA91" s="10" t="str">
        <f t="shared" si="30"/>
        <v/>
      </c>
      <c r="AB91" s="10"/>
      <c r="AC91" s="10" t="b">
        <f t="shared" si="31"/>
        <v>1</v>
      </c>
      <c r="AD91" s="10" t="b">
        <f t="shared" si="10"/>
        <v>1</v>
      </c>
      <c r="AE91" s="10" t="b">
        <f t="shared" si="32"/>
        <v>0</v>
      </c>
      <c r="AF91" s="10" t="b">
        <f t="shared" si="11"/>
        <v>0</v>
      </c>
      <c r="AG91" s="10"/>
    </row>
    <row r="92" spans="1:33" x14ac:dyDescent="0.35">
      <c r="A92" s="28"/>
      <c r="B92" s="28"/>
      <c r="C92" s="28"/>
      <c r="D92" s="28"/>
      <c r="E92" s="28" t="s">
        <v>4</v>
      </c>
      <c r="F92" s="28"/>
      <c r="G92" s="28"/>
      <c r="H92" s="28"/>
      <c r="I92" s="28" t="s">
        <v>4</v>
      </c>
      <c r="J92" s="28"/>
      <c r="K92" s="28" t="s">
        <v>4</v>
      </c>
      <c r="L92" s="10" t="str">
        <f>IF(AND('Section 8'!$L$4=No,OR($AC92=FALSE,$AD92=FALSE)),Tab_NotReq,
IF(AND($AC92=TRUE,$AD92=TRUE,$N92="",$O92=""),"",
IF(COUNTIF($N92:$AA92,Incomplete)&gt;=1,Incomplete_or_multiple_errors&amp;": "&amp;INDEX($N$2:$AA$4,1,MATCH(Incomplete,$N92:$AA92,0)),Complete)))</f>
        <v/>
      </c>
      <c r="N92" s="10" t="str">
        <f t="shared" si="21"/>
        <v/>
      </c>
      <c r="O92" s="10" t="str" cm="1">
        <f t="array" ref="O92">IF($O$1=No,"",
IF(OR(AC92=FALSE,AD92=FALSE),"",
IF(AND(SUMPRODUCT(--(AE92:AF$300=TRUE))=0,SUMPRODUCT(--(AE92:AF$300=TRUE))=0),"",Incomplete)))</f>
        <v/>
      </c>
      <c r="P92" s="10" t="str">
        <f t="shared" si="24"/>
        <v/>
      </c>
      <c r="Q92" s="10" t="str">
        <f t="shared" si="25"/>
        <v/>
      </c>
      <c r="R92" s="10" t="str" cm="1">
        <f t="array" ref="R92">IF(R$1=No,"",IF($A92="","",
IF(SUMPRODUCT(--('Section 13(a)(b)(c)'!$A$4:$A$100=$A92))=0,Incomplete,Complete)))</f>
        <v/>
      </c>
      <c r="S92" s="10" t="str">
        <f t="shared" si="26"/>
        <v/>
      </c>
      <c r="T92" s="10" t="str">
        <f t="shared" si="4"/>
        <v/>
      </c>
      <c r="U92" s="10" t="str">
        <f t="shared" si="5"/>
        <v/>
      </c>
      <c r="V92" s="10" t="str">
        <f t="shared" si="27"/>
        <v/>
      </c>
      <c r="W92" s="10" t="str">
        <f t="shared" si="28"/>
        <v/>
      </c>
      <c r="X92" s="10" t="str">
        <f t="shared" si="22"/>
        <v/>
      </c>
      <c r="Y92" s="10" t="str">
        <f t="shared" si="23"/>
        <v/>
      </c>
      <c r="Z92" s="10" t="str">
        <f t="shared" si="29"/>
        <v/>
      </c>
      <c r="AA92" s="10" t="str">
        <f t="shared" si="30"/>
        <v/>
      </c>
      <c r="AB92" s="10"/>
      <c r="AC92" s="10" t="b">
        <f t="shared" si="31"/>
        <v>1</v>
      </c>
      <c r="AD92" s="10" t="b">
        <f t="shared" si="10"/>
        <v>1</v>
      </c>
      <c r="AE92" s="10" t="b">
        <f t="shared" si="32"/>
        <v>0</v>
      </c>
      <c r="AF92" s="10" t="b">
        <f t="shared" si="11"/>
        <v>0</v>
      </c>
      <c r="AG92" s="10"/>
    </row>
    <row r="93" spans="1:33" x14ac:dyDescent="0.35">
      <c r="A93" s="28"/>
      <c r="B93" s="28"/>
      <c r="C93" s="28"/>
      <c r="D93" s="28"/>
      <c r="E93" s="28" t="s">
        <v>4</v>
      </c>
      <c r="F93" s="28"/>
      <c r="G93" s="28"/>
      <c r="H93" s="28"/>
      <c r="I93" s="28" t="s">
        <v>4</v>
      </c>
      <c r="J93" s="28"/>
      <c r="K93" s="28" t="s">
        <v>4</v>
      </c>
      <c r="L93" s="10" t="str">
        <f>IF(AND('Section 8'!$L$4=No,OR($AC93=FALSE,$AD93=FALSE)),Tab_NotReq,
IF(AND($AC93=TRUE,$AD93=TRUE,$N93="",$O93=""),"",
IF(COUNTIF($N93:$AA93,Incomplete)&gt;=1,Incomplete_or_multiple_errors&amp;": "&amp;INDEX($N$2:$AA$4,1,MATCH(Incomplete,$N93:$AA93,0)),Complete)))</f>
        <v/>
      </c>
      <c r="N93" s="10" t="str">
        <f t="shared" si="21"/>
        <v/>
      </c>
      <c r="O93" s="10" t="str" cm="1">
        <f t="array" ref="O93">IF($O$1=No,"",
IF(OR(AC93=FALSE,AD93=FALSE),"",
IF(AND(SUMPRODUCT(--(AE93:AF$300=TRUE))=0,SUMPRODUCT(--(AE93:AF$300=TRUE))=0),"",Incomplete)))</f>
        <v/>
      </c>
      <c r="P93" s="10" t="str">
        <f t="shared" si="24"/>
        <v/>
      </c>
      <c r="Q93" s="10" t="str">
        <f t="shared" si="25"/>
        <v/>
      </c>
      <c r="R93" s="10" t="str" cm="1">
        <f t="array" ref="R93">IF(R$1=No,"",IF($A93="","",
IF(SUMPRODUCT(--('Section 13(a)(b)(c)'!$A$4:$A$100=$A93))=0,Incomplete,Complete)))</f>
        <v/>
      </c>
      <c r="S93" s="10" t="str">
        <f t="shared" si="26"/>
        <v/>
      </c>
      <c r="T93" s="10" t="str">
        <f t="shared" si="4"/>
        <v/>
      </c>
      <c r="U93" s="10" t="str">
        <f t="shared" si="5"/>
        <v/>
      </c>
      <c r="V93" s="10" t="str">
        <f t="shared" si="27"/>
        <v/>
      </c>
      <c r="W93" s="10" t="str">
        <f t="shared" si="28"/>
        <v/>
      </c>
      <c r="X93" s="10" t="str">
        <f t="shared" si="22"/>
        <v/>
      </c>
      <c r="Y93" s="10" t="str">
        <f t="shared" si="23"/>
        <v/>
      </c>
      <c r="Z93" s="10" t="str">
        <f t="shared" si="29"/>
        <v/>
      </c>
      <c r="AA93" s="10" t="str">
        <f t="shared" si="30"/>
        <v/>
      </c>
      <c r="AB93" s="10"/>
      <c r="AC93" s="10" t="b">
        <f t="shared" si="31"/>
        <v>1</v>
      </c>
      <c r="AD93" s="10" t="b">
        <f t="shared" si="10"/>
        <v>1</v>
      </c>
      <c r="AE93" s="10" t="b">
        <f t="shared" si="32"/>
        <v>0</v>
      </c>
      <c r="AF93" s="10" t="b">
        <f t="shared" si="11"/>
        <v>0</v>
      </c>
      <c r="AG93" s="10"/>
    </row>
    <row r="94" spans="1:33" x14ac:dyDescent="0.35">
      <c r="A94" s="28"/>
      <c r="B94" s="28"/>
      <c r="C94" s="28"/>
      <c r="D94" s="28"/>
      <c r="E94" s="28" t="s">
        <v>4</v>
      </c>
      <c r="F94" s="28"/>
      <c r="G94" s="28"/>
      <c r="H94" s="28"/>
      <c r="I94" s="28" t="s">
        <v>4</v>
      </c>
      <c r="J94" s="28"/>
      <c r="K94" s="28" t="s">
        <v>4</v>
      </c>
      <c r="L94" s="10" t="str">
        <f>IF(AND('Section 8'!$L$4=No,OR($AC94=FALSE,$AD94=FALSE)),Tab_NotReq,
IF(AND($AC94=TRUE,$AD94=TRUE,$N94="",$O94=""),"",
IF(COUNTIF($N94:$AA94,Incomplete)&gt;=1,Incomplete_or_multiple_errors&amp;": "&amp;INDEX($N$2:$AA$4,1,MATCH(Incomplete,$N94:$AA94,0)),Complete)))</f>
        <v/>
      </c>
      <c r="N94" s="10" t="str">
        <f t="shared" si="21"/>
        <v/>
      </c>
      <c r="O94" s="10" t="str" cm="1">
        <f t="array" ref="O94">IF($O$1=No,"",
IF(OR(AC94=FALSE,AD94=FALSE),"",
IF(AND(SUMPRODUCT(--(AE94:AF$300=TRUE))=0,SUMPRODUCT(--(AE94:AF$300=TRUE))=0),"",Incomplete)))</f>
        <v/>
      </c>
      <c r="P94" s="10" t="str">
        <f t="shared" si="24"/>
        <v/>
      </c>
      <c r="Q94" s="10" t="str">
        <f t="shared" si="25"/>
        <v/>
      </c>
      <c r="R94" s="10" t="str" cm="1">
        <f t="array" ref="R94">IF(R$1=No,"",IF($A94="","",
IF(SUMPRODUCT(--('Section 13(a)(b)(c)'!$A$4:$A$100=$A94))=0,Incomplete,Complete)))</f>
        <v/>
      </c>
      <c r="S94" s="10" t="str">
        <f t="shared" si="26"/>
        <v/>
      </c>
      <c r="T94" s="10" t="str">
        <f t="shared" si="4"/>
        <v/>
      </c>
      <c r="U94" s="10" t="str">
        <f t="shared" si="5"/>
        <v/>
      </c>
      <c r="V94" s="10" t="str">
        <f t="shared" si="27"/>
        <v/>
      </c>
      <c r="W94" s="10" t="str">
        <f t="shared" si="28"/>
        <v/>
      </c>
      <c r="X94" s="10" t="str">
        <f t="shared" si="22"/>
        <v/>
      </c>
      <c r="Y94" s="10" t="str">
        <f t="shared" si="23"/>
        <v/>
      </c>
      <c r="Z94" s="10" t="str">
        <f t="shared" si="29"/>
        <v/>
      </c>
      <c r="AA94" s="10" t="str">
        <f t="shared" si="30"/>
        <v/>
      </c>
      <c r="AB94" s="10"/>
      <c r="AC94" s="10" t="b">
        <f t="shared" si="31"/>
        <v>1</v>
      </c>
      <c r="AD94" s="10" t="b">
        <f t="shared" si="10"/>
        <v>1</v>
      </c>
      <c r="AE94" s="10" t="b">
        <f t="shared" si="32"/>
        <v>0</v>
      </c>
      <c r="AF94" s="10" t="b">
        <f t="shared" si="11"/>
        <v>0</v>
      </c>
      <c r="AG94" s="10"/>
    </row>
    <row r="95" spans="1:33" x14ac:dyDescent="0.35">
      <c r="A95" s="28"/>
      <c r="B95" s="28"/>
      <c r="C95" s="28"/>
      <c r="D95" s="28"/>
      <c r="E95" s="28" t="s">
        <v>4</v>
      </c>
      <c r="F95" s="28"/>
      <c r="G95" s="28"/>
      <c r="H95" s="28"/>
      <c r="I95" s="28" t="s">
        <v>4</v>
      </c>
      <c r="J95" s="28"/>
      <c r="K95" s="28" t="s">
        <v>4</v>
      </c>
      <c r="L95" s="10" t="str">
        <f>IF(AND('Section 8'!$L$4=No,OR($AC95=FALSE,$AD95=FALSE)),Tab_NotReq,
IF(AND($AC95=TRUE,$AD95=TRUE,$N95="",$O95=""),"",
IF(COUNTIF($N95:$AA95,Incomplete)&gt;=1,Incomplete_or_multiple_errors&amp;": "&amp;INDEX($N$2:$AA$4,1,MATCH(Incomplete,$N95:$AA95,0)),Complete)))</f>
        <v/>
      </c>
      <c r="N95" s="10" t="str">
        <f t="shared" si="21"/>
        <v/>
      </c>
      <c r="O95" s="10" t="str" cm="1">
        <f t="array" ref="O95">IF($O$1=No,"",
IF(OR(AC95=FALSE,AD95=FALSE),"",
IF(AND(SUMPRODUCT(--(AE95:AF$300=TRUE))=0,SUMPRODUCT(--(AE95:AF$300=TRUE))=0),"",Incomplete)))</f>
        <v/>
      </c>
      <c r="P95" s="10" t="str">
        <f t="shared" si="24"/>
        <v/>
      </c>
      <c r="Q95" s="10" t="str">
        <f t="shared" si="25"/>
        <v/>
      </c>
      <c r="R95" s="10" t="str" cm="1">
        <f t="array" ref="R95">IF(R$1=No,"",IF($A95="","",
IF(SUMPRODUCT(--('Section 13(a)(b)(c)'!$A$4:$A$100=$A95))=0,Incomplete,Complete)))</f>
        <v/>
      </c>
      <c r="S95" s="10" t="str">
        <f t="shared" si="26"/>
        <v/>
      </c>
      <c r="T95" s="10" t="str">
        <f t="shared" si="4"/>
        <v/>
      </c>
      <c r="U95" s="10" t="str">
        <f t="shared" si="5"/>
        <v/>
      </c>
      <c r="V95" s="10" t="str">
        <f t="shared" si="27"/>
        <v/>
      </c>
      <c r="W95" s="10" t="str">
        <f t="shared" si="28"/>
        <v/>
      </c>
      <c r="X95" s="10" t="str">
        <f t="shared" si="22"/>
        <v/>
      </c>
      <c r="Y95" s="10" t="str">
        <f t="shared" si="23"/>
        <v/>
      </c>
      <c r="Z95" s="10" t="str">
        <f t="shared" si="29"/>
        <v/>
      </c>
      <c r="AA95" s="10" t="str">
        <f t="shared" si="30"/>
        <v/>
      </c>
      <c r="AB95" s="10"/>
      <c r="AC95" s="10" t="b">
        <f t="shared" si="31"/>
        <v>1</v>
      </c>
      <c r="AD95" s="10" t="b">
        <f t="shared" si="10"/>
        <v>1</v>
      </c>
      <c r="AE95" s="10" t="b">
        <f t="shared" si="32"/>
        <v>0</v>
      </c>
      <c r="AF95" s="10" t="b">
        <f t="shared" si="11"/>
        <v>0</v>
      </c>
      <c r="AG95" s="10"/>
    </row>
    <row r="96" spans="1:33" x14ac:dyDescent="0.35">
      <c r="A96" s="28"/>
      <c r="B96" s="28"/>
      <c r="C96" s="28"/>
      <c r="D96" s="28"/>
      <c r="E96" s="28" t="s">
        <v>4</v>
      </c>
      <c r="F96" s="28"/>
      <c r="G96" s="28"/>
      <c r="H96" s="28"/>
      <c r="I96" s="28" t="s">
        <v>4</v>
      </c>
      <c r="J96" s="28"/>
      <c r="K96" s="28" t="s">
        <v>4</v>
      </c>
      <c r="L96" s="10" t="str">
        <f>IF(AND('Section 8'!$L$4=No,OR($AC96=FALSE,$AD96=FALSE)),Tab_NotReq,
IF(AND($AC96=TRUE,$AD96=TRUE,$N96="",$O96=""),"",
IF(COUNTIF($N96:$AA96,Incomplete)&gt;=1,Incomplete_or_multiple_errors&amp;": "&amp;INDEX($N$2:$AA$4,1,MATCH(Incomplete,$N96:$AA96,0)),Complete)))</f>
        <v/>
      </c>
      <c r="N96" s="10" t="str">
        <f t="shared" si="21"/>
        <v/>
      </c>
      <c r="O96" s="10" t="str" cm="1">
        <f t="array" ref="O96">IF($O$1=No,"",
IF(OR(AC96=FALSE,AD96=FALSE),"",
IF(AND(SUMPRODUCT(--(AE96:AF$300=TRUE))=0,SUMPRODUCT(--(AE96:AF$300=TRUE))=0),"",Incomplete)))</f>
        <v/>
      </c>
      <c r="P96" s="10" t="str">
        <f t="shared" si="24"/>
        <v/>
      </c>
      <c r="Q96" s="10" t="str">
        <f t="shared" si="25"/>
        <v/>
      </c>
      <c r="R96" s="10" t="str" cm="1">
        <f t="array" ref="R96">IF(R$1=No,"",IF($A96="","",
IF(SUMPRODUCT(--('Section 13(a)(b)(c)'!$A$4:$A$100=$A96))=0,Incomplete,Complete)))</f>
        <v/>
      </c>
      <c r="S96" s="10" t="str">
        <f t="shared" si="26"/>
        <v/>
      </c>
      <c r="T96" s="10" t="str">
        <f t="shared" si="4"/>
        <v/>
      </c>
      <c r="U96" s="10" t="str">
        <f t="shared" si="5"/>
        <v/>
      </c>
      <c r="V96" s="10" t="str">
        <f t="shared" si="27"/>
        <v/>
      </c>
      <c r="W96" s="10" t="str">
        <f t="shared" si="28"/>
        <v/>
      </c>
      <c r="X96" s="10" t="str">
        <f t="shared" si="22"/>
        <v/>
      </c>
      <c r="Y96" s="10" t="str">
        <f t="shared" si="23"/>
        <v/>
      </c>
      <c r="Z96" s="10" t="str">
        <f t="shared" si="29"/>
        <v/>
      </c>
      <c r="AA96" s="10" t="str">
        <f t="shared" si="30"/>
        <v/>
      </c>
      <c r="AB96" s="10"/>
      <c r="AC96" s="10" t="b">
        <f t="shared" si="31"/>
        <v>1</v>
      </c>
      <c r="AD96" s="10" t="b">
        <f t="shared" si="10"/>
        <v>1</v>
      </c>
      <c r="AE96" s="10" t="b">
        <f t="shared" si="32"/>
        <v>0</v>
      </c>
      <c r="AF96" s="10" t="b">
        <f t="shared" si="11"/>
        <v>0</v>
      </c>
      <c r="AG96" s="10"/>
    </row>
    <row r="97" spans="1:33" x14ac:dyDescent="0.35">
      <c r="A97" s="28"/>
      <c r="B97" s="28"/>
      <c r="C97" s="28"/>
      <c r="D97" s="28"/>
      <c r="E97" s="28" t="s">
        <v>4</v>
      </c>
      <c r="F97" s="28"/>
      <c r="G97" s="28"/>
      <c r="H97" s="28"/>
      <c r="I97" s="28" t="s">
        <v>4</v>
      </c>
      <c r="J97" s="28"/>
      <c r="K97" s="28" t="s">
        <v>4</v>
      </c>
      <c r="L97" s="10" t="str">
        <f>IF(AND('Section 8'!$L$4=No,OR($AC97=FALSE,$AD97=FALSE)),Tab_NotReq,
IF(AND($AC97=TRUE,$AD97=TRUE,$N97="",$O97=""),"",
IF(COUNTIF($N97:$AA97,Incomplete)&gt;=1,Incomplete_or_multiple_errors&amp;": "&amp;INDEX($N$2:$AA$4,1,MATCH(Incomplete,$N97:$AA97,0)),Complete)))</f>
        <v/>
      </c>
      <c r="N97" s="10" t="str">
        <f t="shared" si="21"/>
        <v/>
      </c>
      <c r="O97" s="10" t="str" cm="1">
        <f t="array" ref="O97">IF($O$1=No,"",
IF(OR(AC97=FALSE,AD97=FALSE),"",
IF(AND(SUMPRODUCT(--(AE97:AF$300=TRUE))=0,SUMPRODUCT(--(AE97:AF$300=TRUE))=0),"",Incomplete)))</f>
        <v/>
      </c>
      <c r="P97" s="10" t="str">
        <f t="shared" si="24"/>
        <v/>
      </c>
      <c r="Q97" s="10" t="str">
        <f t="shared" si="25"/>
        <v/>
      </c>
      <c r="R97" s="10" t="str" cm="1">
        <f t="array" ref="R97">IF(R$1=No,"",IF($A97="","",
IF(SUMPRODUCT(--('Section 13(a)(b)(c)'!$A$4:$A$100=$A97))=0,Incomplete,Complete)))</f>
        <v/>
      </c>
      <c r="S97" s="10" t="str">
        <f t="shared" si="26"/>
        <v/>
      </c>
      <c r="T97" s="10" t="str">
        <f t="shared" si="4"/>
        <v/>
      </c>
      <c r="U97" s="10" t="str">
        <f t="shared" si="5"/>
        <v/>
      </c>
      <c r="V97" s="10" t="str">
        <f t="shared" si="27"/>
        <v/>
      </c>
      <c r="W97" s="10" t="str">
        <f t="shared" si="28"/>
        <v/>
      </c>
      <c r="X97" s="10" t="str">
        <f t="shared" si="22"/>
        <v/>
      </c>
      <c r="Y97" s="10" t="str">
        <f t="shared" si="23"/>
        <v/>
      </c>
      <c r="Z97" s="10" t="str">
        <f t="shared" si="29"/>
        <v/>
      </c>
      <c r="AA97" s="10" t="str">
        <f t="shared" si="30"/>
        <v/>
      </c>
      <c r="AB97" s="10"/>
      <c r="AC97" s="10" t="b">
        <f t="shared" si="31"/>
        <v>1</v>
      </c>
      <c r="AD97" s="10" t="b">
        <f t="shared" si="10"/>
        <v>1</v>
      </c>
      <c r="AE97" s="10" t="b">
        <f t="shared" si="32"/>
        <v>0</v>
      </c>
      <c r="AF97" s="10" t="b">
        <f t="shared" si="11"/>
        <v>0</v>
      </c>
      <c r="AG97" s="10"/>
    </row>
    <row r="98" spans="1:33" x14ac:dyDescent="0.35">
      <c r="A98" s="28"/>
      <c r="B98" s="28"/>
      <c r="C98" s="28"/>
      <c r="D98" s="28"/>
      <c r="E98" s="28" t="s">
        <v>4</v>
      </c>
      <c r="F98" s="28"/>
      <c r="G98" s="28"/>
      <c r="H98" s="28"/>
      <c r="I98" s="28" t="s">
        <v>4</v>
      </c>
      <c r="J98" s="28"/>
      <c r="K98" s="28" t="s">
        <v>4</v>
      </c>
      <c r="L98" s="10" t="str">
        <f>IF(AND('Section 8'!$L$4=No,OR($AC98=FALSE,$AD98=FALSE)),Tab_NotReq,
IF(AND($AC98=TRUE,$AD98=TRUE,$N98="",$O98=""),"",
IF(COUNTIF($N98:$AA98,Incomplete)&gt;=1,Incomplete_or_multiple_errors&amp;": "&amp;INDEX($N$2:$AA$4,1,MATCH(Incomplete,$N98:$AA98,0)),Complete)))</f>
        <v/>
      </c>
      <c r="N98" s="10" t="str">
        <f t="shared" si="21"/>
        <v/>
      </c>
      <c r="O98" s="10" t="str" cm="1">
        <f t="array" ref="O98">IF($O$1=No,"",
IF(OR(AC98=FALSE,AD98=FALSE),"",
IF(AND(SUMPRODUCT(--(AE98:AF$300=TRUE))=0,SUMPRODUCT(--(AE98:AF$300=TRUE))=0),"",Incomplete)))</f>
        <v/>
      </c>
      <c r="P98" s="10" t="str">
        <f t="shared" si="24"/>
        <v/>
      </c>
      <c r="Q98" s="10" t="str">
        <f t="shared" si="25"/>
        <v/>
      </c>
      <c r="R98" s="10" t="str" cm="1">
        <f t="array" ref="R98">IF(R$1=No,"",IF($A98="","",
IF(SUMPRODUCT(--('Section 13(a)(b)(c)'!$A$4:$A$100=$A98))=0,Incomplete,Complete)))</f>
        <v/>
      </c>
      <c r="S98" s="10" t="str">
        <f t="shared" si="26"/>
        <v/>
      </c>
      <c r="T98" s="10" t="str">
        <f t="shared" si="4"/>
        <v/>
      </c>
      <c r="U98" s="10" t="str">
        <f t="shared" si="5"/>
        <v/>
      </c>
      <c r="V98" s="10" t="str">
        <f t="shared" si="27"/>
        <v/>
      </c>
      <c r="W98" s="10" t="str">
        <f t="shared" si="28"/>
        <v/>
      </c>
      <c r="X98" s="10" t="str">
        <f t="shared" si="22"/>
        <v/>
      </c>
      <c r="Y98" s="10" t="str">
        <f t="shared" si="23"/>
        <v/>
      </c>
      <c r="Z98" s="10" t="str">
        <f t="shared" si="29"/>
        <v/>
      </c>
      <c r="AA98" s="10" t="str">
        <f t="shared" si="30"/>
        <v/>
      </c>
      <c r="AB98" s="10"/>
      <c r="AC98" s="10" t="b">
        <f t="shared" si="31"/>
        <v>1</v>
      </c>
      <c r="AD98" s="10" t="b">
        <f t="shared" si="10"/>
        <v>1</v>
      </c>
      <c r="AE98" s="10" t="b">
        <f t="shared" si="32"/>
        <v>0</v>
      </c>
      <c r="AF98" s="10" t="b">
        <f t="shared" si="11"/>
        <v>0</v>
      </c>
      <c r="AG98" s="10"/>
    </row>
    <row r="99" spans="1:33" x14ac:dyDescent="0.35">
      <c r="A99" s="28"/>
      <c r="B99" s="28"/>
      <c r="C99" s="28"/>
      <c r="D99" s="28"/>
      <c r="E99" s="28" t="s">
        <v>4</v>
      </c>
      <c r="F99" s="28"/>
      <c r="G99" s="28"/>
      <c r="H99" s="28"/>
      <c r="I99" s="28" t="s">
        <v>4</v>
      </c>
      <c r="J99" s="28"/>
      <c r="K99" s="28" t="s">
        <v>4</v>
      </c>
      <c r="L99" s="10" t="str">
        <f>IF(AND('Section 8'!$L$4=No,OR($AC99=FALSE,$AD99=FALSE)),Tab_NotReq,
IF(AND($AC99=TRUE,$AD99=TRUE,$N99="",$O99=""),"",
IF(COUNTIF($N99:$AA99,Incomplete)&gt;=1,Incomplete_or_multiple_errors&amp;": "&amp;INDEX($N$2:$AA$4,1,MATCH(Incomplete,$N99:$AA99,0)),Complete)))</f>
        <v/>
      </c>
      <c r="N99" s="10" t="str">
        <f t="shared" si="21"/>
        <v/>
      </c>
      <c r="O99" s="10" t="str" cm="1">
        <f t="array" ref="O99">IF($O$1=No,"",
IF(OR(AC99=FALSE,AD99=FALSE),"",
IF(AND(SUMPRODUCT(--(AE99:AF$300=TRUE))=0,SUMPRODUCT(--(AE99:AF$300=TRUE))=0),"",Incomplete)))</f>
        <v/>
      </c>
      <c r="P99" s="10" t="str">
        <f t="shared" si="24"/>
        <v/>
      </c>
      <c r="Q99" s="10" t="str">
        <f t="shared" si="25"/>
        <v/>
      </c>
      <c r="R99" s="10" t="str" cm="1">
        <f t="array" ref="R99">IF(R$1=No,"",IF($A99="","",
IF(SUMPRODUCT(--('Section 13(a)(b)(c)'!$A$4:$A$100=$A99))=0,Incomplete,Complete)))</f>
        <v/>
      </c>
      <c r="S99" s="10" t="str">
        <f t="shared" si="26"/>
        <v/>
      </c>
      <c r="T99" s="10" t="str">
        <f t="shared" si="4"/>
        <v/>
      </c>
      <c r="U99" s="10" t="str">
        <f t="shared" si="5"/>
        <v/>
      </c>
      <c r="V99" s="10" t="str">
        <f t="shared" si="27"/>
        <v/>
      </c>
      <c r="W99" s="10" t="str">
        <f t="shared" si="28"/>
        <v/>
      </c>
      <c r="X99" s="10" t="str">
        <f t="shared" si="22"/>
        <v/>
      </c>
      <c r="Y99" s="10" t="str">
        <f t="shared" si="23"/>
        <v/>
      </c>
      <c r="Z99" s="10" t="str">
        <f t="shared" si="29"/>
        <v/>
      </c>
      <c r="AA99" s="10" t="str">
        <f t="shared" si="30"/>
        <v/>
      </c>
      <c r="AB99" s="10"/>
      <c r="AC99" s="10" t="b">
        <f t="shared" si="31"/>
        <v>1</v>
      </c>
      <c r="AD99" s="10" t="b">
        <f t="shared" si="10"/>
        <v>1</v>
      </c>
      <c r="AE99" s="10" t="b">
        <f t="shared" si="32"/>
        <v>0</v>
      </c>
      <c r="AF99" s="10" t="b">
        <f t="shared" si="11"/>
        <v>0</v>
      </c>
      <c r="AG99" s="10"/>
    </row>
    <row r="100" spans="1:33" x14ac:dyDescent="0.35">
      <c r="A100" s="28"/>
      <c r="B100" s="28"/>
      <c r="C100" s="28"/>
      <c r="D100" s="28"/>
      <c r="E100" s="28" t="s">
        <v>4</v>
      </c>
      <c r="F100" s="28"/>
      <c r="G100" s="28"/>
      <c r="H100" s="28"/>
      <c r="I100" s="28" t="s">
        <v>4</v>
      </c>
      <c r="J100" s="28"/>
      <c r="K100" s="28" t="s">
        <v>4</v>
      </c>
      <c r="L100" s="10" t="str">
        <f>IF(AND('Section 8'!$L$4=No,OR($AC100=FALSE,$AD100=FALSE)),Tab_NotReq,
IF(AND($AC100=TRUE,$AD100=TRUE,$N100="",$O100=""),"",
IF(COUNTIF($N100:$AA100,Incomplete)&gt;=1,Incomplete_or_multiple_errors&amp;": "&amp;INDEX($N$2:$AA$4,1,MATCH(Incomplete,$N100:$AA100,0)),Complete)))</f>
        <v/>
      </c>
      <c r="N100" s="10" t="str">
        <f t="shared" si="21"/>
        <v/>
      </c>
      <c r="O100" s="10" t="str" cm="1">
        <f t="array" ref="O100">IF($O$1=No,"",
IF(OR(AC100=FALSE,AD100=FALSE),"",
IF(AND(SUMPRODUCT(--(AE100:AF$300=TRUE))=0,SUMPRODUCT(--(AE100:AF$300=TRUE))=0),"",Incomplete)))</f>
        <v/>
      </c>
      <c r="P100" s="10" t="str">
        <f t="shared" si="24"/>
        <v/>
      </c>
      <c r="Q100" s="10" t="str">
        <f t="shared" si="25"/>
        <v/>
      </c>
      <c r="R100" s="10" t="str" cm="1">
        <f t="array" ref="R100">IF(R$1=No,"",IF($A100="","",
IF(SUMPRODUCT(--('Section 13(a)(b)(c)'!$A$4:$A$100=$A100))=0,Incomplete,Complete)))</f>
        <v/>
      </c>
      <c r="S100" s="10" t="str">
        <f t="shared" si="26"/>
        <v/>
      </c>
      <c r="T100" s="10" t="str">
        <f t="shared" si="4"/>
        <v/>
      </c>
      <c r="U100" s="10" t="str">
        <f t="shared" si="5"/>
        <v/>
      </c>
      <c r="V100" s="10" t="str">
        <f t="shared" si="27"/>
        <v/>
      </c>
      <c r="W100" s="10" t="str">
        <f t="shared" si="28"/>
        <v/>
      </c>
      <c r="X100" s="10" t="str">
        <f t="shared" si="22"/>
        <v/>
      </c>
      <c r="Y100" s="10" t="str">
        <f t="shared" si="23"/>
        <v/>
      </c>
      <c r="Z100" s="10" t="str">
        <f t="shared" si="29"/>
        <v/>
      </c>
      <c r="AA100" s="10" t="str">
        <f t="shared" si="30"/>
        <v/>
      </c>
      <c r="AB100" s="10"/>
      <c r="AC100" s="10" t="b">
        <f t="shared" si="31"/>
        <v>1</v>
      </c>
      <c r="AD100" s="10" t="b">
        <f t="shared" si="10"/>
        <v>1</v>
      </c>
      <c r="AE100" s="10" t="b">
        <f t="shared" si="32"/>
        <v>0</v>
      </c>
      <c r="AF100" s="10" t="b">
        <f t="shared" si="11"/>
        <v>0</v>
      </c>
      <c r="AG100" s="10"/>
    </row>
    <row r="101" spans="1:33" x14ac:dyDescent="0.35">
      <c r="A101" s="28"/>
      <c r="B101" s="28"/>
      <c r="C101" s="28"/>
      <c r="D101" s="28"/>
      <c r="E101" s="28" t="s">
        <v>4</v>
      </c>
      <c r="F101" s="28"/>
      <c r="G101" s="28"/>
      <c r="H101" s="28"/>
      <c r="I101" s="28" t="s">
        <v>4</v>
      </c>
      <c r="J101" s="28"/>
      <c r="K101" s="28" t="s">
        <v>4</v>
      </c>
      <c r="L101" s="10" t="str">
        <f>IF(AND('Section 8'!$L$4=No,OR($AC101=FALSE,$AD101=FALSE)),Tab_NotReq,
IF(AND($AC101=TRUE,$AD101=TRUE,$N101="",$O101=""),"",
IF(COUNTIF($N101:$AA101,Incomplete)&gt;=1,Incomplete_or_multiple_errors&amp;": "&amp;INDEX($N$2:$AA$4,1,MATCH(Incomplete,$N101:$AA101,0)),Complete)))</f>
        <v/>
      </c>
      <c r="N101" s="10" t="str">
        <f t="shared" si="21"/>
        <v/>
      </c>
      <c r="O101" s="10" t="str" cm="1">
        <f t="array" ref="O101">IF($O$1=No,"",
IF(OR(AC101=FALSE,AD101=FALSE),"",
IF(AND(SUMPRODUCT(--(AE101:AF$300=TRUE))=0,SUMPRODUCT(--(AE101:AF$300=TRUE))=0),"",Incomplete)))</f>
        <v/>
      </c>
      <c r="P101" s="10" t="str">
        <f t="shared" si="24"/>
        <v/>
      </c>
      <c r="Q101" s="10" t="str">
        <f t="shared" si="25"/>
        <v/>
      </c>
      <c r="R101" s="10" t="str" cm="1">
        <f t="array" ref="R101">IF(R$1=No,"",IF($A101="","",
IF(SUMPRODUCT(--('Section 13(a)(b)(c)'!$A$4:$A$100=$A101))=0,Incomplete,Complete)))</f>
        <v/>
      </c>
      <c r="S101" s="10" t="str">
        <f t="shared" si="26"/>
        <v/>
      </c>
      <c r="T101" s="10" t="str">
        <f t="shared" si="4"/>
        <v/>
      </c>
      <c r="U101" s="10" t="str">
        <f t="shared" si="5"/>
        <v/>
      </c>
      <c r="V101" s="10" t="str">
        <f t="shared" si="27"/>
        <v/>
      </c>
      <c r="W101" s="10" t="str">
        <f t="shared" si="28"/>
        <v/>
      </c>
      <c r="X101" s="10" t="str">
        <f t="shared" si="22"/>
        <v/>
      </c>
      <c r="Y101" s="10" t="str">
        <f t="shared" si="23"/>
        <v/>
      </c>
      <c r="Z101" s="10" t="str">
        <f t="shared" si="29"/>
        <v/>
      </c>
      <c r="AA101" s="10" t="str">
        <f t="shared" si="30"/>
        <v/>
      </c>
      <c r="AB101" s="10"/>
      <c r="AC101" s="10" t="b">
        <f t="shared" si="31"/>
        <v>1</v>
      </c>
      <c r="AD101" s="10" t="b">
        <f t="shared" si="10"/>
        <v>1</v>
      </c>
      <c r="AE101" s="10" t="b">
        <f t="shared" si="32"/>
        <v>0</v>
      </c>
      <c r="AF101" s="10" t="b">
        <f t="shared" si="11"/>
        <v>0</v>
      </c>
      <c r="AG101" s="10"/>
    </row>
    <row r="102" spans="1:33" x14ac:dyDescent="0.35">
      <c r="A102" s="28"/>
      <c r="B102" s="28"/>
      <c r="C102" s="28"/>
      <c r="D102" s="28"/>
      <c r="E102" s="28" t="s">
        <v>4</v>
      </c>
      <c r="F102" s="28"/>
      <c r="G102" s="28"/>
      <c r="H102" s="28"/>
      <c r="I102" s="28" t="s">
        <v>4</v>
      </c>
      <c r="J102" s="28"/>
      <c r="K102" s="28" t="s">
        <v>4</v>
      </c>
      <c r="L102" s="10" t="str">
        <f>IF(AND('Section 8'!$L$4=No,OR($AC102=FALSE,$AD102=FALSE)),Tab_NotReq,
IF(AND($AC102=TRUE,$AD102=TRUE,$N102="",$O102=""),"",
IF(COUNTIF($N102:$AA102,Incomplete)&gt;=1,Incomplete_or_multiple_errors&amp;": "&amp;INDEX($N$2:$AA$4,1,MATCH(Incomplete,$N102:$AA102,0)),Complete)))</f>
        <v/>
      </c>
      <c r="N102" s="10" t="str">
        <f t="shared" si="21"/>
        <v/>
      </c>
      <c r="O102" s="10" t="str" cm="1">
        <f t="array" ref="O102">IF($O$1=No,"",
IF(OR(AC102=FALSE,AD102=FALSE),"",
IF(AND(SUMPRODUCT(--(AE102:AF$300=TRUE))=0,SUMPRODUCT(--(AE102:AF$300=TRUE))=0),"",Incomplete)))</f>
        <v/>
      </c>
      <c r="P102" s="10" t="str">
        <f t="shared" si="24"/>
        <v/>
      </c>
      <c r="Q102" s="10" t="str">
        <f t="shared" si="25"/>
        <v/>
      </c>
      <c r="R102" s="10" t="str" cm="1">
        <f t="array" ref="R102">IF(R$1=No,"",IF($A102="","",
IF(SUMPRODUCT(--('Section 13(a)(b)(c)'!$A$4:$A$100=$A102))=0,Incomplete,Complete)))</f>
        <v/>
      </c>
      <c r="S102" s="10" t="str">
        <f t="shared" si="26"/>
        <v/>
      </c>
      <c r="T102" s="10" t="str">
        <f t="shared" si="4"/>
        <v/>
      </c>
      <c r="U102" s="10" t="str">
        <f t="shared" si="5"/>
        <v/>
      </c>
      <c r="V102" s="10" t="str">
        <f t="shared" si="27"/>
        <v/>
      </c>
      <c r="W102" s="10" t="str">
        <f t="shared" si="28"/>
        <v/>
      </c>
      <c r="X102" s="10" t="str">
        <f t="shared" si="22"/>
        <v/>
      </c>
      <c r="Y102" s="10" t="str">
        <f t="shared" si="23"/>
        <v/>
      </c>
      <c r="Z102" s="10" t="str">
        <f t="shared" si="29"/>
        <v/>
      </c>
      <c r="AA102" s="10" t="str">
        <f t="shared" si="30"/>
        <v/>
      </c>
      <c r="AB102" s="10"/>
      <c r="AC102" s="10" t="b">
        <f t="shared" si="31"/>
        <v>1</v>
      </c>
      <c r="AD102" s="10" t="b">
        <f t="shared" si="10"/>
        <v>1</v>
      </c>
      <c r="AE102" s="10" t="b">
        <f t="shared" si="32"/>
        <v>0</v>
      </c>
      <c r="AF102" s="10" t="b">
        <f t="shared" si="11"/>
        <v>0</v>
      </c>
      <c r="AG102" s="10"/>
    </row>
    <row r="103" spans="1:33" x14ac:dyDescent="0.35">
      <c r="A103" s="28"/>
      <c r="B103" s="28"/>
      <c r="C103" s="28"/>
      <c r="D103" s="28"/>
      <c r="E103" s="28" t="s">
        <v>4</v>
      </c>
      <c r="F103" s="28"/>
      <c r="G103" s="28"/>
      <c r="H103" s="28"/>
      <c r="I103" s="28" t="s">
        <v>4</v>
      </c>
      <c r="J103" s="28"/>
      <c r="K103" s="28" t="s">
        <v>4</v>
      </c>
      <c r="L103" s="10" t="str">
        <f>IF(AND('Section 8'!$L$4=No,OR($AC103=FALSE,$AD103=FALSE)),Tab_NotReq,
IF(AND($AC103=TRUE,$AD103=TRUE,$N103="",$O103=""),"",
IF(COUNTIF($N103:$AA103,Incomplete)&gt;=1,Incomplete_or_multiple_errors&amp;": "&amp;INDEX($N$2:$AA$4,1,MATCH(Incomplete,$N103:$AA103,0)),Complete)))</f>
        <v/>
      </c>
      <c r="N103" s="10" t="str">
        <f t="shared" si="21"/>
        <v/>
      </c>
      <c r="O103" s="10" t="str" cm="1">
        <f t="array" ref="O103">IF($O$1=No,"",
IF(OR(AC103=FALSE,AD103=FALSE),"",
IF(AND(SUMPRODUCT(--(AE103:AF$300=TRUE))=0,SUMPRODUCT(--(AE103:AF$300=TRUE))=0),"",Incomplete)))</f>
        <v/>
      </c>
      <c r="P103" s="10" t="str">
        <f t="shared" si="24"/>
        <v/>
      </c>
      <c r="Q103" s="10" t="str">
        <f t="shared" si="25"/>
        <v/>
      </c>
      <c r="R103" s="10" t="str" cm="1">
        <f t="array" ref="R103">IF(R$1=No,"",IF($A103="","",
IF(SUMPRODUCT(--('Section 13(a)(b)(c)'!$A$4:$A$100=$A103))=0,Incomplete,Complete)))</f>
        <v/>
      </c>
      <c r="S103" s="10" t="str">
        <f t="shared" si="26"/>
        <v/>
      </c>
      <c r="T103" s="10" t="str">
        <f t="shared" si="4"/>
        <v/>
      </c>
      <c r="U103" s="10" t="str">
        <f t="shared" si="5"/>
        <v/>
      </c>
      <c r="V103" s="10" t="str">
        <f t="shared" si="27"/>
        <v/>
      </c>
      <c r="W103" s="10" t="str">
        <f t="shared" si="28"/>
        <v/>
      </c>
      <c r="X103" s="10" t="str">
        <f t="shared" si="22"/>
        <v/>
      </c>
      <c r="Y103" s="10" t="str">
        <f t="shared" si="23"/>
        <v/>
      </c>
      <c r="Z103" s="10" t="str">
        <f t="shared" si="29"/>
        <v/>
      </c>
      <c r="AA103" s="10" t="str">
        <f t="shared" si="30"/>
        <v/>
      </c>
      <c r="AB103" s="10"/>
      <c r="AC103" s="10" t="b">
        <f t="shared" si="31"/>
        <v>1</v>
      </c>
      <c r="AD103" s="10" t="b">
        <f t="shared" si="10"/>
        <v>1</v>
      </c>
      <c r="AE103" s="10" t="b">
        <f t="shared" si="32"/>
        <v>0</v>
      </c>
      <c r="AF103" s="10" t="b">
        <f t="shared" si="11"/>
        <v>0</v>
      </c>
      <c r="AG103" s="10"/>
    </row>
    <row r="104" spans="1:33" x14ac:dyDescent="0.35">
      <c r="A104" s="28"/>
      <c r="B104" s="28"/>
      <c r="C104" s="28"/>
      <c r="D104" s="28"/>
      <c r="E104" s="28" t="s">
        <v>4</v>
      </c>
      <c r="F104" s="28"/>
      <c r="G104" s="28"/>
      <c r="H104" s="28"/>
      <c r="I104" s="28" t="s">
        <v>4</v>
      </c>
      <c r="J104" s="28"/>
      <c r="K104" s="28" t="s">
        <v>4</v>
      </c>
      <c r="L104" s="10" t="str">
        <f>IF(AND('Section 8'!$L$4=No,OR($AC104=FALSE,$AD104=FALSE)),Tab_NotReq,
IF(AND($AC104=TRUE,$AD104=TRUE,$N104="",$O104=""),"",
IF(COUNTIF($N104:$AA104,Incomplete)&gt;=1,Incomplete_or_multiple_errors&amp;": "&amp;INDEX($N$2:$AA$4,1,MATCH(Incomplete,$N104:$AA104,0)),Complete)))</f>
        <v/>
      </c>
      <c r="N104" s="10" t="str">
        <f t="shared" si="21"/>
        <v/>
      </c>
      <c r="O104" s="10" t="str" cm="1">
        <f t="array" ref="O104">IF($O$1=No,"",
IF(OR(AC104=FALSE,AD104=FALSE),"",
IF(AND(SUMPRODUCT(--(AE104:AF$300=TRUE))=0,SUMPRODUCT(--(AE104:AF$300=TRUE))=0),"",Incomplete)))</f>
        <v/>
      </c>
      <c r="P104" s="10" t="str">
        <f t="shared" si="24"/>
        <v/>
      </c>
      <c r="Q104" s="10" t="str">
        <f t="shared" si="25"/>
        <v/>
      </c>
      <c r="R104" s="10" t="str" cm="1">
        <f t="array" ref="R104">IF(R$1=No,"",IF($A104="","",
IF(SUMPRODUCT(--('Section 13(a)(b)(c)'!$A$4:$A$100=$A104))=0,Incomplete,Complete)))</f>
        <v/>
      </c>
      <c r="S104" s="10" t="str">
        <f t="shared" si="26"/>
        <v/>
      </c>
      <c r="T104" s="10" t="str">
        <f t="shared" si="4"/>
        <v/>
      </c>
      <c r="U104" s="10" t="str">
        <f t="shared" si="5"/>
        <v/>
      </c>
      <c r="V104" s="10" t="str">
        <f t="shared" si="27"/>
        <v/>
      </c>
      <c r="W104" s="10" t="str">
        <f t="shared" si="28"/>
        <v/>
      </c>
      <c r="X104" s="10" t="str">
        <f t="shared" si="22"/>
        <v/>
      </c>
      <c r="Y104" s="10" t="str">
        <f t="shared" si="23"/>
        <v/>
      </c>
      <c r="Z104" s="10" t="str">
        <f t="shared" si="29"/>
        <v/>
      </c>
      <c r="AA104" s="10" t="str">
        <f t="shared" si="30"/>
        <v/>
      </c>
      <c r="AB104" s="10"/>
      <c r="AC104" s="10" t="b">
        <f t="shared" si="31"/>
        <v>1</v>
      </c>
      <c r="AD104" s="10" t="b">
        <f t="shared" si="10"/>
        <v>1</v>
      </c>
      <c r="AE104" s="10" t="b">
        <f t="shared" si="32"/>
        <v>0</v>
      </c>
      <c r="AF104" s="10" t="b">
        <f t="shared" si="11"/>
        <v>0</v>
      </c>
      <c r="AG104" s="10"/>
    </row>
    <row r="105" spans="1:33" x14ac:dyDescent="0.35">
      <c r="A105" s="28"/>
      <c r="B105" s="28"/>
      <c r="C105" s="28"/>
      <c r="D105" s="28"/>
      <c r="E105" s="28" t="s">
        <v>4</v>
      </c>
      <c r="F105" s="28"/>
      <c r="G105" s="28"/>
      <c r="H105" s="28"/>
      <c r="I105" s="28" t="s">
        <v>4</v>
      </c>
      <c r="J105" s="28"/>
      <c r="K105" s="28" t="s">
        <v>4</v>
      </c>
      <c r="L105" s="10" t="str">
        <f>IF(AND('Section 8'!$L$4=No,OR($AC105=FALSE,$AD105=FALSE)),Tab_NotReq,
IF(AND($AC105=TRUE,$AD105=TRUE,$N105="",$O105=""),"",
IF(COUNTIF($N105:$AA105,Incomplete)&gt;=1,Incomplete_or_multiple_errors&amp;": "&amp;INDEX($N$2:$AA$4,1,MATCH(Incomplete,$N105:$AA105,0)),Complete)))</f>
        <v/>
      </c>
      <c r="N105" s="10" t="str">
        <f t="shared" si="21"/>
        <v/>
      </c>
      <c r="O105" s="10" t="str" cm="1">
        <f t="array" ref="O105">IF($O$1=No,"",
IF(OR(AC105=FALSE,AD105=FALSE),"",
IF(AND(SUMPRODUCT(--(AE105:AF$300=TRUE))=0,SUMPRODUCT(--(AE105:AF$300=TRUE))=0),"",Incomplete)))</f>
        <v/>
      </c>
      <c r="P105" s="10" t="str">
        <f t="shared" si="24"/>
        <v/>
      </c>
      <c r="Q105" s="10" t="str">
        <f t="shared" si="25"/>
        <v/>
      </c>
      <c r="R105" s="10" t="str" cm="1">
        <f t="array" ref="R105">IF(R$1=No,"",IF($A105="","",
IF(SUMPRODUCT(--('Section 13(a)(b)(c)'!$A$4:$A$100=$A105))=0,Incomplete,Complete)))</f>
        <v/>
      </c>
      <c r="S105" s="10" t="str">
        <f t="shared" si="26"/>
        <v/>
      </c>
      <c r="T105" s="10" t="str">
        <f t="shared" si="4"/>
        <v/>
      </c>
      <c r="U105" s="10" t="str">
        <f t="shared" si="5"/>
        <v/>
      </c>
      <c r="V105" s="10" t="str">
        <f t="shared" si="27"/>
        <v/>
      </c>
      <c r="W105" s="10" t="str">
        <f t="shared" si="28"/>
        <v/>
      </c>
      <c r="X105" s="10" t="str">
        <f t="shared" si="22"/>
        <v/>
      </c>
      <c r="Y105" s="10" t="str">
        <f t="shared" si="23"/>
        <v/>
      </c>
      <c r="Z105" s="10" t="str">
        <f t="shared" si="29"/>
        <v/>
      </c>
      <c r="AA105" s="10" t="str">
        <f t="shared" si="30"/>
        <v/>
      </c>
      <c r="AB105" s="10"/>
      <c r="AC105" s="10" t="b">
        <f t="shared" si="31"/>
        <v>1</v>
      </c>
      <c r="AD105" s="10" t="b">
        <f t="shared" si="10"/>
        <v>1</v>
      </c>
      <c r="AE105" s="10" t="b">
        <f t="shared" si="32"/>
        <v>0</v>
      </c>
      <c r="AF105" s="10" t="b">
        <f t="shared" si="11"/>
        <v>0</v>
      </c>
      <c r="AG105" s="10"/>
    </row>
    <row r="106" spans="1:33" x14ac:dyDescent="0.35">
      <c r="A106" s="28"/>
      <c r="B106" s="28"/>
      <c r="C106" s="28"/>
      <c r="D106" s="28"/>
      <c r="E106" s="28" t="s">
        <v>4</v>
      </c>
      <c r="F106" s="28"/>
      <c r="G106" s="28"/>
      <c r="H106" s="28"/>
      <c r="I106" s="28" t="s">
        <v>4</v>
      </c>
      <c r="J106" s="28"/>
      <c r="K106" s="28" t="s">
        <v>4</v>
      </c>
      <c r="L106" s="10" t="str">
        <f>IF(AND('Section 8'!$L$4=No,OR($AC106=FALSE,$AD106=FALSE)),Tab_NotReq,
IF(AND($AC106=TRUE,$AD106=TRUE,$N106="",$O106=""),"",
IF(COUNTIF($N106:$AA106,Incomplete)&gt;=1,Incomplete_or_multiple_errors&amp;": "&amp;INDEX($N$2:$AA$4,1,MATCH(Incomplete,$N106:$AA106,0)),Complete)))</f>
        <v/>
      </c>
      <c r="N106" s="10" t="str">
        <f t="shared" si="21"/>
        <v/>
      </c>
      <c r="O106" s="10" t="str" cm="1">
        <f t="array" ref="O106">IF($O$1=No,"",
IF(OR(AC106=FALSE,AD106=FALSE),"",
IF(AND(SUMPRODUCT(--(AE106:AF$300=TRUE))=0,SUMPRODUCT(--(AE106:AF$300=TRUE))=0),"",Incomplete)))</f>
        <v/>
      </c>
      <c r="P106" s="10" t="str">
        <f t="shared" si="24"/>
        <v/>
      </c>
      <c r="Q106" s="10" t="str">
        <f t="shared" si="25"/>
        <v/>
      </c>
      <c r="R106" s="10" t="str" cm="1">
        <f t="array" ref="R106">IF(R$1=No,"",IF($A106="","",
IF(SUMPRODUCT(--('Section 13(a)(b)(c)'!$A$4:$A$100=$A106))=0,Incomplete,Complete)))</f>
        <v/>
      </c>
      <c r="S106" s="10" t="str">
        <f t="shared" si="26"/>
        <v/>
      </c>
      <c r="T106" s="10" t="str">
        <f t="shared" si="4"/>
        <v/>
      </c>
      <c r="U106" s="10" t="str">
        <f t="shared" si="5"/>
        <v/>
      </c>
      <c r="V106" s="10" t="str">
        <f t="shared" si="27"/>
        <v/>
      </c>
      <c r="W106" s="10" t="str">
        <f t="shared" si="28"/>
        <v/>
      </c>
      <c r="X106" s="10" t="str">
        <f t="shared" si="22"/>
        <v/>
      </c>
      <c r="Y106" s="10" t="str">
        <f t="shared" si="23"/>
        <v/>
      </c>
      <c r="Z106" s="10" t="str">
        <f t="shared" si="29"/>
        <v/>
      </c>
      <c r="AA106" s="10" t="str">
        <f t="shared" si="30"/>
        <v/>
      </c>
      <c r="AB106" s="10"/>
      <c r="AC106" s="10" t="b">
        <f t="shared" si="31"/>
        <v>1</v>
      </c>
      <c r="AD106" s="10" t="b">
        <f t="shared" si="10"/>
        <v>1</v>
      </c>
      <c r="AE106" s="10" t="b">
        <f t="shared" si="32"/>
        <v>0</v>
      </c>
      <c r="AF106" s="10" t="b">
        <f t="shared" si="11"/>
        <v>0</v>
      </c>
      <c r="AG106" s="10"/>
    </row>
    <row r="107" spans="1:33" x14ac:dyDescent="0.35">
      <c r="A107" s="28"/>
      <c r="B107" s="28"/>
      <c r="C107" s="28"/>
      <c r="D107" s="28"/>
      <c r="E107" s="28" t="s">
        <v>4</v>
      </c>
      <c r="F107" s="28"/>
      <c r="G107" s="28"/>
      <c r="H107" s="28"/>
      <c r="I107" s="28" t="s">
        <v>4</v>
      </c>
      <c r="J107" s="28"/>
      <c r="K107" s="28" t="s">
        <v>4</v>
      </c>
      <c r="L107" s="10" t="str">
        <f>IF(AND('Section 8'!$L$4=No,OR($AC107=FALSE,$AD107=FALSE)),Tab_NotReq,
IF(AND($AC107=TRUE,$AD107=TRUE,$N107="",$O107=""),"",
IF(COUNTIF($N107:$AA107,Incomplete)&gt;=1,Incomplete_or_multiple_errors&amp;": "&amp;INDEX($N$2:$AA$4,1,MATCH(Incomplete,$N107:$AA107,0)),Complete)))</f>
        <v/>
      </c>
      <c r="N107" s="10" t="str">
        <f t="shared" si="21"/>
        <v/>
      </c>
      <c r="O107" s="10" t="str" cm="1">
        <f t="array" ref="O107">IF($O$1=No,"",
IF(OR(AC107=FALSE,AD107=FALSE),"",
IF(AND(SUMPRODUCT(--(AE107:AF$300=TRUE))=0,SUMPRODUCT(--(AE107:AF$300=TRUE))=0),"",Incomplete)))</f>
        <v/>
      </c>
      <c r="P107" s="10" t="str">
        <f t="shared" si="24"/>
        <v/>
      </c>
      <c r="Q107" s="10" t="str">
        <f t="shared" si="25"/>
        <v/>
      </c>
      <c r="R107" s="10" t="str" cm="1">
        <f t="array" ref="R107">IF(R$1=No,"",IF($A107="","",
IF(SUMPRODUCT(--('Section 13(a)(b)(c)'!$A$4:$A$100=$A107))=0,Incomplete,Complete)))</f>
        <v/>
      </c>
      <c r="S107" s="10" t="str">
        <f t="shared" si="26"/>
        <v/>
      </c>
      <c r="T107" s="10" t="str">
        <f t="shared" si="4"/>
        <v/>
      </c>
      <c r="U107" s="10" t="str">
        <f t="shared" si="5"/>
        <v/>
      </c>
      <c r="V107" s="10" t="str">
        <f t="shared" si="27"/>
        <v/>
      </c>
      <c r="W107" s="10" t="str">
        <f t="shared" si="28"/>
        <v/>
      </c>
      <c r="X107" s="10" t="str">
        <f t="shared" si="22"/>
        <v/>
      </c>
      <c r="Y107" s="10" t="str">
        <f t="shared" si="23"/>
        <v/>
      </c>
      <c r="Z107" s="10" t="str">
        <f t="shared" si="29"/>
        <v/>
      </c>
      <c r="AA107" s="10" t="str">
        <f t="shared" si="30"/>
        <v/>
      </c>
      <c r="AB107" s="10"/>
      <c r="AC107" s="10" t="b">
        <f t="shared" si="31"/>
        <v>1</v>
      </c>
      <c r="AD107" s="10" t="b">
        <f t="shared" si="10"/>
        <v>1</v>
      </c>
      <c r="AE107" s="10" t="b">
        <f t="shared" si="32"/>
        <v>0</v>
      </c>
      <c r="AF107" s="10" t="b">
        <f t="shared" si="11"/>
        <v>0</v>
      </c>
      <c r="AG107" s="10"/>
    </row>
    <row r="108" spans="1:33" x14ac:dyDescent="0.35">
      <c r="A108" s="28"/>
      <c r="B108" s="28"/>
      <c r="C108" s="28"/>
      <c r="D108" s="28"/>
      <c r="E108" s="28" t="s">
        <v>4</v>
      </c>
      <c r="F108" s="28"/>
      <c r="G108" s="28"/>
      <c r="H108" s="28"/>
      <c r="I108" s="28" t="s">
        <v>4</v>
      </c>
      <c r="J108" s="28"/>
      <c r="K108" s="28" t="s">
        <v>4</v>
      </c>
      <c r="L108" s="10" t="str">
        <f>IF(AND('Section 8'!$L$4=No,OR($AC108=FALSE,$AD108=FALSE)),Tab_NotReq,
IF(AND($AC108=TRUE,$AD108=TRUE,$N108="",$O108=""),"",
IF(COUNTIF($N108:$AA108,Incomplete)&gt;=1,Incomplete_or_multiple_errors&amp;": "&amp;INDEX($N$2:$AA$4,1,MATCH(Incomplete,$N108:$AA108,0)),Complete)))</f>
        <v/>
      </c>
      <c r="N108" s="10" t="str">
        <f t="shared" si="21"/>
        <v/>
      </c>
      <c r="O108" s="10" t="str" cm="1">
        <f t="array" ref="O108">IF($O$1=No,"",
IF(OR(AC108=FALSE,AD108=FALSE),"",
IF(AND(SUMPRODUCT(--(AE108:AF$300=TRUE))=0,SUMPRODUCT(--(AE108:AF$300=TRUE))=0),"",Incomplete)))</f>
        <v/>
      </c>
      <c r="P108" s="10" t="str">
        <f t="shared" si="24"/>
        <v/>
      </c>
      <c r="Q108" s="10" t="str">
        <f t="shared" si="25"/>
        <v/>
      </c>
      <c r="R108" s="10" t="str" cm="1">
        <f t="array" ref="R108">IF(R$1=No,"",IF($A108="","",
IF(SUMPRODUCT(--('Section 13(a)(b)(c)'!$A$4:$A$100=$A108))=0,Incomplete,Complete)))</f>
        <v/>
      </c>
      <c r="S108" s="10" t="str">
        <f t="shared" si="26"/>
        <v/>
      </c>
      <c r="T108" s="10" t="str">
        <f t="shared" si="4"/>
        <v/>
      </c>
      <c r="U108" s="10" t="str">
        <f t="shared" si="5"/>
        <v/>
      </c>
      <c r="V108" s="10" t="str">
        <f t="shared" si="27"/>
        <v/>
      </c>
      <c r="W108" s="10" t="str">
        <f t="shared" si="28"/>
        <v/>
      </c>
      <c r="X108" s="10" t="str">
        <f t="shared" si="22"/>
        <v/>
      </c>
      <c r="Y108" s="10" t="str">
        <f t="shared" si="23"/>
        <v/>
      </c>
      <c r="Z108" s="10" t="str">
        <f t="shared" si="29"/>
        <v/>
      </c>
      <c r="AA108" s="10" t="str">
        <f t="shared" si="30"/>
        <v/>
      </c>
      <c r="AB108" s="10"/>
      <c r="AC108" s="10" t="b">
        <f t="shared" si="31"/>
        <v>1</v>
      </c>
      <c r="AD108" s="10" t="b">
        <f t="shared" si="10"/>
        <v>1</v>
      </c>
      <c r="AE108" s="10" t="b">
        <f t="shared" si="32"/>
        <v>0</v>
      </c>
      <c r="AF108" s="10" t="b">
        <f t="shared" si="11"/>
        <v>0</v>
      </c>
      <c r="AG108" s="10"/>
    </row>
    <row r="109" spans="1:33" x14ac:dyDescent="0.35">
      <c r="A109" s="28"/>
      <c r="B109" s="28"/>
      <c r="C109" s="28"/>
      <c r="D109" s="28"/>
      <c r="E109" s="28" t="s">
        <v>4</v>
      </c>
      <c r="F109" s="28"/>
      <c r="G109" s="28"/>
      <c r="H109" s="28"/>
      <c r="I109" s="28" t="s">
        <v>4</v>
      </c>
      <c r="J109" s="28"/>
      <c r="K109" s="28" t="s">
        <v>4</v>
      </c>
      <c r="L109" s="10" t="str">
        <f>IF(AND('Section 8'!$L$4=No,OR($AC109=FALSE,$AD109=FALSE)),Tab_NotReq,
IF(AND($AC109=TRUE,$AD109=TRUE,$N109="",$O109=""),"",
IF(COUNTIF($N109:$AA109,Incomplete)&gt;=1,Incomplete_or_multiple_errors&amp;": "&amp;INDEX($N$2:$AA$4,1,MATCH(Incomplete,$N109:$AA109,0)),Complete)))</f>
        <v/>
      </c>
      <c r="N109" s="10" t="str">
        <f t="shared" si="21"/>
        <v/>
      </c>
      <c r="O109" s="10" t="str" cm="1">
        <f t="array" ref="O109">IF($O$1=No,"",
IF(OR(AC109=FALSE,AD109=FALSE),"",
IF(AND(SUMPRODUCT(--(AE109:AF$300=TRUE))=0,SUMPRODUCT(--(AE109:AF$300=TRUE))=0),"",Incomplete)))</f>
        <v/>
      </c>
      <c r="P109" s="10" t="str">
        <f t="shared" si="24"/>
        <v/>
      </c>
      <c r="Q109" s="10" t="str">
        <f t="shared" si="25"/>
        <v/>
      </c>
      <c r="R109" s="10" t="str" cm="1">
        <f t="array" ref="R109">IF(R$1=No,"",IF($A109="","",
IF(SUMPRODUCT(--('Section 13(a)(b)(c)'!$A$4:$A$100=$A109))=0,Incomplete,Complete)))</f>
        <v/>
      </c>
      <c r="S109" s="10" t="str">
        <f t="shared" si="26"/>
        <v/>
      </c>
      <c r="T109" s="10" t="str">
        <f t="shared" si="4"/>
        <v/>
      </c>
      <c r="U109" s="10" t="str">
        <f t="shared" si="5"/>
        <v/>
      </c>
      <c r="V109" s="10" t="str">
        <f t="shared" si="27"/>
        <v/>
      </c>
      <c r="W109" s="10" t="str">
        <f t="shared" si="28"/>
        <v/>
      </c>
      <c r="X109" s="10" t="str">
        <f t="shared" si="22"/>
        <v/>
      </c>
      <c r="Y109" s="10" t="str">
        <f t="shared" si="23"/>
        <v/>
      </c>
      <c r="Z109" s="10" t="str">
        <f t="shared" si="29"/>
        <v/>
      </c>
      <c r="AA109" s="10" t="str">
        <f t="shared" si="30"/>
        <v/>
      </c>
      <c r="AB109" s="10"/>
      <c r="AC109" s="10" t="b">
        <f t="shared" si="31"/>
        <v>1</v>
      </c>
      <c r="AD109" s="10" t="b">
        <f t="shared" si="10"/>
        <v>1</v>
      </c>
      <c r="AE109" s="10" t="b">
        <f t="shared" si="32"/>
        <v>0</v>
      </c>
      <c r="AF109" s="10" t="b">
        <f t="shared" si="11"/>
        <v>0</v>
      </c>
      <c r="AG109" s="10"/>
    </row>
    <row r="110" spans="1:33" x14ac:dyDescent="0.35">
      <c r="A110" s="28"/>
      <c r="B110" s="28"/>
      <c r="C110" s="28"/>
      <c r="D110" s="28"/>
      <c r="E110" s="28" t="s">
        <v>4</v>
      </c>
      <c r="F110" s="28"/>
      <c r="G110" s="28"/>
      <c r="H110" s="28"/>
      <c r="I110" s="28" t="s">
        <v>4</v>
      </c>
      <c r="J110" s="28"/>
      <c r="K110" s="28" t="s">
        <v>4</v>
      </c>
      <c r="L110" s="10" t="str">
        <f>IF(AND('Section 8'!$L$4=No,OR($AC110=FALSE,$AD110=FALSE)),Tab_NotReq,
IF(AND($AC110=TRUE,$AD110=TRUE,$N110="",$O110=""),"",
IF(COUNTIF($N110:$AA110,Incomplete)&gt;=1,Incomplete_or_multiple_errors&amp;": "&amp;INDEX($N$2:$AA$4,1,MATCH(Incomplete,$N110:$AA110,0)),Complete)))</f>
        <v/>
      </c>
      <c r="N110" s="10" t="str">
        <f t="shared" si="21"/>
        <v/>
      </c>
      <c r="O110" s="10" t="str" cm="1">
        <f t="array" ref="O110">IF($O$1=No,"",
IF(OR(AC110=FALSE,AD110=FALSE),"",
IF(AND(SUMPRODUCT(--(AE110:AF$300=TRUE))=0,SUMPRODUCT(--(AE110:AF$300=TRUE))=0),"",Incomplete)))</f>
        <v/>
      </c>
      <c r="P110" s="10" t="str">
        <f t="shared" si="24"/>
        <v/>
      </c>
      <c r="Q110" s="10" t="str">
        <f t="shared" si="25"/>
        <v/>
      </c>
      <c r="R110" s="10" t="str" cm="1">
        <f t="array" ref="R110">IF(R$1=No,"",IF($A110="","",
IF(SUMPRODUCT(--('Section 13(a)(b)(c)'!$A$4:$A$100=$A110))=0,Incomplete,Complete)))</f>
        <v/>
      </c>
      <c r="S110" s="10" t="str">
        <f t="shared" si="26"/>
        <v/>
      </c>
      <c r="T110" s="10" t="str">
        <f t="shared" si="4"/>
        <v/>
      </c>
      <c r="U110" s="10" t="str">
        <f t="shared" si="5"/>
        <v/>
      </c>
      <c r="V110" s="10" t="str">
        <f t="shared" si="27"/>
        <v/>
      </c>
      <c r="W110" s="10" t="str">
        <f t="shared" si="28"/>
        <v/>
      </c>
      <c r="X110" s="10" t="str">
        <f t="shared" si="22"/>
        <v/>
      </c>
      <c r="Y110" s="10" t="str">
        <f t="shared" si="23"/>
        <v/>
      </c>
      <c r="Z110" s="10" t="str">
        <f t="shared" si="29"/>
        <v/>
      </c>
      <c r="AA110" s="10" t="str">
        <f t="shared" si="30"/>
        <v/>
      </c>
      <c r="AB110" s="10"/>
      <c r="AC110" s="10" t="b">
        <f t="shared" si="31"/>
        <v>1</v>
      </c>
      <c r="AD110" s="10" t="b">
        <f t="shared" si="10"/>
        <v>1</v>
      </c>
      <c r="AE110" s="10" t="b">
        <f t="shared" si="32"/>
        <v>0</v>
      </c>
      <c r="AF110" s="10" t="b">
        <f t="shared" si="11"/>
        <v>0</v>
      </c>
      <c r="AG110" s="10"/>
    </row>
    <row r="111" spans="1:33" x14ac:dyDescent="0.35">
      <c r="A111" s="28"/>
      <c r="B111" s="28"/>
      <c r="C111" s="28"/>
      <c r="D111" s="28"/>
      <c r="E111" s="28" t="s">
        <v>4</v>
      </c>
      <c r="F111" s="28"/>
      <c r="G111" s="28"/>
      <c r="H111" s="28"/>
      <c r="I111" s="28" t="s">
        <v>4</v>
      </c>
      <c r="J111" s="28"/>
      <c r="K111" s="28" t="s">
        <v>4</v>
      </c>
      <c r="L111" s="10" t="str">
        <f>IF(AND('Section 8'!$L$4=No,OR($AC111=FALSE,$AD111=FALSE)),Tab_NotReq,
IF(AND($AC111=TRUE,$AD111=TRUE,$N111="",$O111=""),"",
IF(COUNTIF($N111:$AA111,Incomplete)&gt;=1,Incomplete_or_multiple_errors&amp;": "&amp;INDEX($N$2:$AA$4,1,MATCH(Incomplete,$N111:$AA111,0)),Complete)))</f>
        <v/>
      </c>
      <c r="N111" s="10" t="str">
        <f t="shared" si="21"/>
        <v/>
      </c>
      <c r="O111" s="10" t="str" cm="1">
        <f t="array" ref="O111">IF($O$1=No,"",
IF(OR(AC111=FALSE,AD111=FALSE),"",
IF(AND(SUMPRODUCT(--(AE111:AF$300=TRUE))=0,SUMPRODUCT(--(AE111:AF$300=TRUE))=0),"",Incomplete)))</f>
        <v/>
      </c>
      <c r="P111" s="10" t="str">
        <f t="shared" si="24"/>
        <v/>
      </c>
      <c r="Q111" s="10" t="str">
        <f t="shared" si="25"/>
        <v/>
      </c>
      <c r="R111" s="10" t="str" cm="1">
        <f t="array" ref="R111">IF(R$1=No,"",IF($A111="","",
IF(SUMPRODUCT(--('Section 13(a)(b)(c)'!$A$4:$A$100=$A111))=0,Incomplete,Complete)))</f>
        <v/>
      </c>
      <c r="S111" s="10" t="str">
        <f t="shared" si="26"/>
        <v/>
      </c>
      <c r="T111" s="10" t="str">
        <f t="shared" si="4"/>
        <v/>
      </c>
      <c r="U111" s="10" t="str">
        <f t="shared" si="5"/>
        <v/>
      </c>
      <c r="V111" s="10" t="str">
        <f t="shared" si="27"/>
        <v/>
      </c>
      <c r="W111" s="10" t="str">
        <f t="shared" si="28"/>
        <v/>
      </c>
      <c r="X111" s="10" t="str">
        <f t="shared" si="22"/>
        <v/>
      </c>
      <c r="Y111" s="10" t="str">
        <f t="shared" si="23"/>
        <v/>
      </c>
      <c r="Z111" s="10" t="str">
        <f t="shared" si="29"/>
        <v/>
      </c>
      <c r="AA111" s="10" t="str">
        <f t="shared" si="30"/>
        <v/>
      </c>
      <c r="AB111" s="10"/>
      <c r="AC111" s="10" t="b">
        <f t="shared" si="31"/>
        <v>1</v>
      </c>
      <c r="AD111" s="10" t="b">
        <f t="shared" si="10"/>
        <v>1</v>
      </c>
      <c r="AE111" s="10" t="b">
        <f t="shared" si="32"/>
        <v>0</v>
      </c>
      <c r="AF111" s="10" t="b">
        <f t="shared" si="11"/>
        <v>0</v>
      </c>
      <c r="AG111" s="10"/>
    </row>
    <row r="112" spans="1:33" x14ac:dyDescent="0.35">
      <c r="A112" s="28"/>
      <c r="B112" s="28"/>
      <c r="C112" s="28"/>
      <c r="D112" s="28"/>
      <c r="E112" s="28" t="s">
        <v>4</v>
      </c>
      <c r="F112" s="28"/>
      <c r="G112" s="28"/>
      <c r="H112" s="28"/>
      <c r="I112" s="28" t="s">
        <v>4</v>
      </c>
      <c r="J112" s="28"/>
      <c r="K112" s="28" t="s">
        <v>4</v>
      </c>
      <c r="L112" s="10" t="str">
        <f>IF(AND('Section 8'!$L$4=No,OR($AC112=FALSE,$AD112=FALSE)),Tab_NotReq,
IF(AND($AC112=TRUE,$AD112=TRUE,$N112="",$O112=""),"",
IF(COUNTIF($N112:$AA112,Incomplete)&gt;=1,Incomplete_or_multiple_errors&amp;": "&amp;INDEX($N$2:$AA$4,1,MATCH(Incomplete,$N112:$AA112,0)),Complete)))</f>
        <v/>
      </c>
      <c r="N112" s="10" t="str">
        <f t="shared" si="21"/>
        <v/>
      </c>
      <c r="O112" s="10" t="str" cm="1">
        <f t="array" ref="O112">IF($O$1=No,"",
IF(OR(AC112=FALSE,AD112=FALSE),"",
IF(AND(SUMPRODUCT(--(AE112:AF$300=TRUE))=0,SUMPRODUCT(--(AE112:AF$300=TRUE))=0),"",Incomplete)))</f>
        <v/>
      </c>
      <c r="P112" s="10" t="str">
        <f t="shared" si="24"/>
        <v/>
      </c>
      <c r="Q112" s="10" t="str">
        <f t="shared" si="25"/>
        <v/>
      </c>
      <c r="R112" s="10" t="str" cm="1">
        <f t="array" ref="R112">IF(R$1=No,"",IF($A112="","",
IF(SUMPRODUCT(--('Section 13(a)(b)(c)'!$A$4:$A$100=$A112))=0,Incomplete,Complete)))</f>
        <v/>
      </c>
      <c r="S112" s="10" t="str">
        <f t="shared" si="26"/>
        <v/>
      </c>
      <c r="T112" s="10" t="str">
        <f t="shared" si="4"/>
        <v/>
      </c>
      <c r="U112" s="10" t="str">
        <f t="shared" si="5"/>
        <v/>
      </c>
      <c r="V112" s="10" t="str">
        <f t="shared" si="27"/>
        <v/>
      </c>
      <c r="W112" s="10" t="str">
        <f t="shared" si="28"/>
        <v/>
      </c>
      <c r="X112" s="10" t="str">
        <f t="shared" si="22"/>
        <v/>
      </c>
      <c r="Y112" s="10" t="str">
        <f t="shared" si="23"/>
        <v/>
      </c>
      <c r="Z112" s="10" t="str">
        <f t="shared" si="29"/>
        <v/>
      </c>
      <c r="AA112" s="10" t="str">
        <f t="shared" si="30"/>
        <v/>
      </c>
      <c r="AB112" s="10"/>
      <c r="AC112" s="10" t="b">
        <f t="shared" si="31"/>
        <v>1</v>
      </c>
      <c r="AD112" s="10" t="b">
        <f t="shared" si="10"/>
        <v>1</v>
      </c>
      <c r="AE112" s="10" t="b">
        <f t="shared" si="32"/>
        <v>0</v>
      </c>
      <c r="AF112" s="10" t="b">
        <f t="shared" si="11"/>
        <v>0</v>
      </c>
      <c r="AG112" s="10"/>
    </row>
    <row r="113" spans="1:33" x14ac:dyDescent="0.35">
      <c r="A113" s="28"/>
      <c r="B113" s="28"/>
      <c r="C113" s="28"/>
      <c r="D113" s="28"/>
      <c r="E113" s="28" t="s">
        <v>4</v>
      </c>
      <c r="F113" s="28"/>
      <c r="G113" s="28"/>
      <c r="H113" s="28"/>
      <c r="I113" s="28" t="s">
        <v>4</v>
      </c>
      <c r="J113" s="28"/>
      <c r="K113" s="28" t="s">
        <v>4</v>
      </c>
      <c r="L113" s="10" t="str">
        <f>IF(AND('Section 8'!$L$4=No,OR($AC113=FALSE,$AD113=FALSE)),Tab_NotReq,
IF(AND($AC113=TRUE,$AD113=TRUE,$N113="",$O113=""),"",
IF(COUNTIF($N113:$AA113,Incomplete)&gt;=1,Incomplete_or_multiple_errors&amp;": "&amp;INDEX($N$2:$AA$4,1,MATCH(Incomplete,$N113:$AA113,0)),Complete)))</f>
        <v/>
      </c>
      <c r="N113" s="10" t="str">
        <f t="shared" si="21"/>
        <v/>
      </c>
      <c r="O113" s="10" t="str" cm="1">
        <f t="array" ref="O113">IF($O$1=No,"",
IF(OR(AC113=FALSE,AD113=FALSE),"",
IF(AND(SUMPRODUCT(--(AE113:AF$300=TRUE))=0,SUMPRODUCT(--(AE113:AF$300=TRUE))=0),"",Incomplete)))</f>
        <v/>
      </c>
      <c r="P113" s="10" t="str">
        <f t="shared" si="24"/>
        <v/>
      </c>
      <c r="Q113" s="10" t="str">
        <f t="shared" si="25"/>
        <v/>
      </c>
      <c r="R113" s="10" t="str" cm="1">
        <f t="array" ref="R113">IF(R$1=No,"",IF($A113="","",
IF(SUMPRODUCT(--('Section 13(a)(b)(c)'!$A$4:$A$100=$A113))=0,Incomplete,Complete)))</f>
        <v/>
      </c>
      <c r="S113" s="10" t="str">
        <f t="shared" si="26"/>
        <v/>
      </c>
      <c r="T113" s="10" t="str">
        <f t="shared" si="4"/>
        <v/>
      </c>
      <c r="U113" s="10" t="str">
        <f t="shared" si="5"/>
        <v/>
      </c>
      <c r="V113" s="10" t="str">
        <f t="shared" si="27"/>
        <v/>
      </c>
      <c r="W113" s="10" t="str">
        <f t="shared" si="28"/>
        <v/>
      </c>
      <c r="X113" s="10" t="str">
        <f t="shared" si="22"/>
        <v/>
      </c>
      <c r="Y113" s="10" t="str">
        <f t="shared" si="23"/>
        <v/>
      </c>
      <c r="Z113" s="10" t="str">
        <f t="shared" si="29"/>
        <v/>
      </c>
      <c r="AA113" s="10" t="str">
        <f t="shared" si="30"/>
        <v/>
      </c>
      <c r="AB113" s="10"/>
      <c r="AC113" s="10" t="b">
        <f t="shared" si="31"/>
        <v>1</v>
      </c>
      <c r="AD113" s="10" t="b">
        <f t="shared" si="10"/>
        <v>1</v>
      </c>
      <c r="AE113" s="10" t="b">
        <f t="shared" si="32"/>
        <v>0</v>
      </c>
      <c r="AF113" s="10" t="b">
        <f t="shared" si="11"/>
        <v>0</v>
      </c>
      <c r="AG113" s="10"/>
    </row>
    <row r="114" spans="1:33" x14ac:dyDescent="0.35">
      <c r="A114" s="28"/>
      <c r="B114" s="28"/>
      <c r="C114" s="28"/>
      <c r="D114" s="28"/>
      <c r="E114" s="28" t="s">
        <v>4</v>
      </c>
      <c r="F114" s="28"/>
      <c r="G114" s="28"/>
      <c r="H114" s="28"/>
      <c r="I114" s="28" t="s">
        <v>4</v>
      </c>
      <c r="J114" s="28"/>
      <c r="K114" s="28" t="s">
        <v>4</v>
      </c>
      <c r="L114" s="10" t="str">
        <f>IF(AND('Section 8'!$L$4=No,OR($AC114=FALSE,$AD114=FALSE)),Tab_NotReq,
IF(AND($AC114=TRUE,$AD114=TRUE,$N114="",$O114=""),"",
IF(COUNTIF($N114:$AA114,Incomplete)&gt;=1,Incomplete_or_multiple_errors&amp;": "&amp;INDEX($N$2:$AA$4,1,MATCH(Incomplete,$N114:$AA114,0)),Complete)))</f>
        <v/>
      </c>
      <c r="N114" s="10" t="str">
        <f t="shared" si="21"/>
        <v/>
      </c>
      <c r="O114" s="10" t="str" cm="1">
        <f t="array" ref="O114">IF($O$1=No,"",
IF(OR(AC114=FALSE,AD114=FALSE),"",
IF(AND(SUMPRODUCT(--(AE114:AF$300=TRUE))=0,SUMPRODUCT(--(AE114:AF$300=TRUE))=0),"",Incomplete)))</f>
        <v/>
      </c>
      <c r="P114" s="10" t="str">
        <f t="shared" si="24"/>
        <v/>
      </c>
      <c r="Q114" s="10" t="str">
        <f t="shared" si="25"/>
        <v/>
      </c>
      <c r="R114" s="10" t="str" cm="1">
        <f t="array" ref="R114">IF(R$1=No,"",IF($A114="","",
IF(SUMPRODUCT(--('Section 13(a)(b)(c)'!$A$4:$A$100=$A114))=0,Incomplete,Complete)))</f>
        <v/>
      </c>
      <c r="S114" s="10" t="str">
        <f t="shared" si="26"/>
        <v/>
      </c>
      <c r="T114" s="10" t="str">
        <f t="shared" si="4"/>
        <v/>
      </c>
      <c r="U114" s="10" t="str">
        <f t="shared" si="5"/>
        <v/>
      </c>
      <c r="V114" s="10" t="str">
        <f t="shared" si="27"/>
        <v/>
      </c>
      <c r="W114" s="10" t="str">
        <f t="shared" si="28"/>
        <v/>
      </c>
      <c r="X114" s="10" t="str">
        <f t="shared" si="22"/>
        <v/>
      </c>
      <c r="Y114" s="10" t="str">
        <f t="shared" si="23"/>
        <v/>
      </c>
      <c r="Z114" s="10" t="str">
        <f t="shared" si="29"/>
        <v/>
      </c>
      <c r="AA114" s="10" t="str">
        <f t="shared" si="30"/>
        <v/>
      </c>
      <c r="AB114" s="10"/>
      <c r="AC114" s="10" t="b">
        <f t="shared" si="31"/>
        <v>1</v>
      </c>
      <c r="AD114" s="10" t="b">
        <f t="shared" si="10"/>
        <v>1</v>
      </c>
      <c r="AE114" s="10" t="b">
        <f t="shared" si="32"/>
        <v>0</v>
      </c>
      <c r="AF114" s="10" t="b">
        <f t="shared" si="11"/>
        <v>0</v>
      </c>
      <c r="AG114" s="10"/>
    </row>
    <row r="115" spans="1:33" x14ac:dyDescent="0.35">
      <c r="A115" s="28"/>
      <c r="B115" s="28"/>
      <c r="C115" s="28"/>
      <c r="D115" s="28"/>
      <c r="E115" s="28" t="s">
        <v>4</v>
      </c>
      <c r="F115" s="28"/>
      <c r="G115" s="28"/>
      <c r="H115" s="28"/>
      <c r="I115" s="28" t="s">
        <v>4</v>
      </c>
      <c r="J115" s="28"/>
      <c r="K115" s="28" t="s">
        <v>4</v>
      </c>
      <c r="L115" s="10" t="str">
        <f>IF(AND('Section 8'!$L$4=No,OR($AC115=FALSE,$AD115=FALSE)),Tab_NotReq,
IF(AND($AC115=TRUE,$AD115=TRUE,$N115="",$O115=""),"",
IF(COUNTIF($N115:$AA115,Incomplete)&gt;=1,Incomplete_or_multiple_errors&amp;": "&amp;INDEX($N$2:$AA$4,1,MATCH(Incomplete,$N115:$AA115,0)),Complete)))</f>
        <v/>
      </c>
      <c r="N115" s="10" t="str">
        <f t="shared" si="21"/>
        <v/>
      </c>
      <c r="O115" s="10" t="str" cm="1">
        <f t="array" ref="O115">IF($O$1=No,"",
IF(OR(AC115=FALSE,AD115=FALSE),"",
IF(AND(SUMPRODUCT(--(AE115:AF$300=TRUE))=0,SUMPRODUCT(--(AE115:AF$300=TRUE))=0),"",Incomplete)))</f>
        <v/>
      </c>
      <c r="P115" s="10" t="str">
        <f t="shared" si="24"/>
        <v/>
      </c>
      <c r="Q115" s="10" t="str">
        <f t="shared" si="25"/>
        <v/>
      </c>
      <c r="R115" s="10" t="str" cm="1">
        <f t="array" ref="R115">IF(R$1=No,"",IF($A115="","",
IF(SUMPRODUCT(--('Section 13(a)(b)(c)'!$A$4:$A$100=$A115))=0,Incomplete,Complete)))</f>
        <v/>
      </c>
      <c r="S115" s="10" t="str">
        <f t="shared" si="26"/>
        <v/>
      </c>
      <c r="T115" s="10" t="str">
        <f t="shared" si="4"/>
        <v/>
      </c>
      <c r="U115" s="10" t="str">
        <f t="shared" si="5"/>
        <v/>
      </c>
      <c r="V115" s="10" t="str">
        <f t="shared" si="27"/>
        <v/>
      </c>
      <c r="W115" s="10" t="str">
        <f t="shared" si="28"/>
        <v/>
      </c>
      <c r="X115" s="10" t="str">
        <f t="shared" si="22"/>
        <v/>
      </c>
      <c r="Y115" s="10" t="str">
        <f t="shared" si="23"/>
        <v/>
      </c>
      <c r="Z115" s="10" t="str">
        <f t="shared" si="29"/>
        <v/>
      </c>
      <c r="AA115" s="10" t="str">
        <f t="shared" si="30"/>
        <v/>
      </c>
      <c r="AB115" s="10"/>
      <c r="AC115" s="10" t="b">
        <f t="shared" si="31"/>
        <v>1</v>
      </c>
      <c r="AD115" s="10" t="b">
        <f t="shared" si="10"/>
        <v>1</v>
      </c>
      <c r="AE115" s="10" t="b">
        <f t="shared" si="32"/>
        <v>0</v>
      </c>
      <c r="AF115" s="10" t="b">
        <f t="shared" si="11"/>
        <v>0</v>
      </c>
      <c r="AG115" s="10"/>
    </row>
    <row r="116" spans="1:33" x14ac:dyDescent="0.35">
      <c r="A116" s="28"/>
      <c r="B116" s="28"/>
      <c r="C116" s="28"/>
      <c r="D116" s="28"/>
      <c r="E116" s="28" t="s">
        <v>4</v>
      </c>
      <c r="F116" s="28"/>
      <c r="G116" s="28"/>
      <c r="H116" s="28"/>
      <c r="I116" s="28" t="s">
        <v>4</v>
      </c>
      <c r="J116" s="28"/>
      <c r="K116" s="28" t="s">
        <v>4</v>
      </c>
      <c r="L116" s="10" t="str">
        <f>IF(AND('Section 8'!$L$4=No,OR($AC116=FALSE,$AD116=FALSE)),Tab_NotReq,
IF(AND($AC116=TRUE,$AD116=TRUE,$N116="",$O116=""),"",
IF(COUNTIF($N116:$AA116,Incomplete)&gt;=1,Incomplete_or_multiple_errors&amp;": "&amp;INDEX($N$2:$AA$4,1,MATCH(Incomplete,$N116:$AA116,0)),Complete)))</f>
        <v/>
      </c>
      <c r="N116" s="10" t="str">
        <f t="shared" si="21"/>
        <v/>
      </c>
      <c r="O116" s="10" t="str" cm="1">
        <f t="array" ref="O116">IF($O$1=No,"",
IF(OR(AC116=FALSE,AD116=FALSE),"",
IF(AND(SUMPRODUCT(--(AE116:AF$300=TRUE))=0,SUMPRODUCT(--(AE116:AF$300=TRUE))=0),"",Incomplete)))</f>
        <v/>
      </c>
      <c r="P116" s="10" t="str">
        <f t="shared" si="24"/>
        <v/>
      </c>
      <c r="Q116" s="10" t="str">
        <f t="shared" si="25"/>
        <v/>
      </c>
      <c r="R116" s="10" t="str" cm="1">
        <f t="array" ref="R116">IF(R$1=No,"",IF($A116="","",
IF(SUMPRODUCT(--('Section 13(a)(b)(c)'!$A$4:$A$100=$A116))=0,Incomplete,Complete)))</f>
        <v/>
      </c>
      <c r="S116" s="10" t="str">
        <f t="shared" si="26"/>
        <v/>
      </c>
      <c r="T116" s="10" t="str">
        <f t="shared" si="4"/>
        <v/>
      </c>
      <c r="U116" s="10" t="str">
        <f t="shared" si="5"/>
        <v/>
      </c>
      <c r="V116" s="10" t="str">
        <f t="shared" si="27"/>
        <v/>
      </c>
      <c r="W116" s="10" t="str">
        <f t="shared" si="28"/>
        <v/>
      </c>
      <c r="X116" s="10" t="str">
        <f t="shared" si="22"/>
        <v/>
      </c>
      <c r="Y116" s="10" t="str">
        <f t="shared" si="23"/>
        <v/>
      </c>
      <c r="Z116" s="10" t="str">
        <f t="shared" si="29"/>
        <v/>
      </c>
      <c r="AA116" s="10" t="str">
        <f t="shared" si="30"/>
        <v/>
      </c>
      <c r="AB116" s="10"/>
      <c r="AC116" s="10" t="b">
        <f t="shared" si="31"/>
        <v>1</v>
      </c>
      <c r="AD116" s="10" t="b">
        <f t="shared" si="10"/>
        <v>1</v>
      </c>
      <c r="AE116" s="10" t="b">
        <f t="shared" si="32"/>
        <v>0</v>
      </c>
      <c r="AF116" s="10" t="b">
        <f t="shared" si="11"/>
        <v>0</v>
      </c>
      <c r="AG116" s="10"/>
    </row>
    <row r="117" spans="1:33" x14ac:dyDescent="0.35">
      <c r="A117" s="28"/>
      <c r="B117" s="28"/>
      <c r="C117" s="28"/>
      <c r="D117" s="28"/>
      <c r="E117" s="28" t="s">
        <v>4</v>
      </c>
      <c r="F117" s="28"/>
      <c r="G117" s="28"/>
      <c r="H117" s="28"/>
      <c r="I117" s="28" t="s">
        <v>4</v>
      </c>
      <c r="J117" s="28"/>
      <c r="K117" s="28" t="s">
        <v>4</v>
      </c>
      <c r="L117" s="10" t="str">
        <f>IF(AND('Section 8'!$L$4=No,OR($AC117=FALSE,$AD117=FALSE)),Tab_NotReq,
IF(AND($AC117=TRUE,$AD117=TRUE,$N117="",$O117=""),"",
IF(COUNTIF($N117:$AA117,Incomplete)&gt;=1,Incomplete_or_multiple_errors&amp;": "&amp;INDEX($N$2:$AA$4,1,MATCH(Incomplete,$N117:$AA117,0)),Complete)))</f>
        <v/>
      </c>
      <c r="N117" s="10" t="str">
        <f t="shared" si="21"/>
        <v/>
      </c>
      <c r="O117" s="10" t="str" cm="1">
        <f t="array" ref="O117">IF($O$1=No,"",
IF(OR(AC117=FALSE,AD117=FALSE),"",
IF(AND(SUMPRODUCT(--(AE117:AF$300=TRUE))=0,SUMPRODUCT(--(AE117:AF$300=TRUE))=0),"",Incomplete)))</f>
        <v/>
      </c>
      <c r="P117" s="10" t="str">
        <f t="shared" si="24"/>
        <v/>
      </c>
      <c r="Q117" s="10" t="str">
        <f t="shared" si="25"/>
        <v/>
      </c>
      <c r="R117" s="10" t="str" cm="1">
        <f t="array" ref="R117">IF(R$1=No,"",IF($A117="","",
IF(SUMPRODUCT(--('Section 13(a)(b)(c)'!$A$4:$A$100=$A117))=0,Incomplete,Complete)))</f>
        <v/>
      </c>
      <c r="S117" s="10" t="str">
        <f t="shared" si="26"/>
        <v/>
      </c>
      <c r="T117" s="10" t="str">
        <f t="shared" si="4"/>
        <v/>
      </c>
      <c r="U117" s="10" t="str">
        <f t="shared" si="5"/>
        <v/>
      </c>
      <c r="V117" s="10" t="str">
        <f t="shared" si="27"/>
        <v/>
      </c>
      <c r="W117" s="10" t="str">
        <f t="shared" si="28"/>
        <v/>
      </c>
      <c r="X117" s="10" t="str">
        <f t="shared" si="22"/>
        <v/>
      </c>
      <c r="Y117" s="10" t="str">
        <f t="shared" si="23"/>
        <v/>
      </c>
      <c r="Z117" s="10" t="str">
        <f t="shared" si="29"/>
        <v/>
      </c>
      <c r="AA117" s="10" t="str">
        <f t="shared" si="30"/>
        <v/>
      </c>
      <c r="AB117" s="10"/>
      <c r="AC117" s="10" t="b">
        <f t="shared" si="31"/>
        <v>1</v>
      </c>
      <c r="AD117" s="10" t="b">
        <f t="shared" si="10"/>
        <v>1</v>
      </c>
      <c r="AE117" s="10" t="b">
        <f t="shared" si="32"/>
        <v>0</v>
      </c>
      <c r="AF117" s="10" t="b">
        <f t="shared" si="11"/>
        <v>0</v>
      </c>
      <c r="AG117" s="10"/>
    </row>
    <row r="118" spans="1:33" x14ac:dyDescent="0.35">
      <c r="A118" s="28"/>
      <c r="B118" s="28"/>
      <c r="C118" s="28"/>
      <c r="D118" s="28"/>
      <c r="E118" s="28" t="s">
        <v>4</v>
      </c>
      <c r="F118" s="28"/>
      <c r="G118" s="28"/>
      <c r="H118" s="28"/>
      <c r="I118" s="28" t="s">
        <v>4</v>
      </c>
      <c r="J118" s="28"/>
      <c r="K118" s="28" t="s">
        <v>4</v>
      </c>
      <c r="L118" s="10" t="str">
        <f>IF(AND('Section 8'!$L$4=No,OR($AC118=FALSE,$AD118=FALSE)),Tab_NotReq,
IF(AND($AC118=TRUE,$AD118=TRUE,$N118="",$O118=""),"",
IF(COUNTIF($N118:$AA118,Incomplete)&gt;=1,Incomplete_or_multiple_errors&amp;": "&amp;INDEX($N$2:$AA$4,1,MATCH(Incomplete,$N118:$AA118,0)),Complete)))</f>
        <v/>
      </c>
      <c r="N118" s="10" t="str">
        <f t="shared" si="21"/>
        <v/>
      </c>
      <c r="O118" s="10" t="str" cm="1">
        <f t="array" ref="O118">IF($O$1=No,"",
IF(OR(AC118=FALSE,AD118=FALSE),"",
IF(AND(SUMPRODUCT(--(AE118:AF$300=TRUE))=0,SUMPRODUCT(--(AE118:AF$300=TRUE))=0),"",Incomplete)))</f>
        <v/>
      </c>
      <c r="P118" s="10" t="str">
        <f t="shared" si="24"/>
        <v/>
      </c>
      <c r="Q118" s="10" t="str">
        <f t="shared" si="25"/>
        <v/>
      </c>
      <c r="R118" s="10" t="str" cm="1">
        <f t="array" ref="R118">IF(R$1=No,"",IF($A118="","",
IF(SUMPRODUCT(--('Section 13(a)(b)(c)'!$A$4:$A$100=$A118))=0,Incomplete,Complete)))</f>
        <v/>
      </c>
      <c r="S118" s="10" t="str">
        <f t="shared" si="26"/>
        <v/>
      </c>
      <c r="T118" s="10" t="str">
        <f t="shared" si="4"/>
        <v/>
      </c>
      <c r="U118" s="10" t="str">
        <f t="shared" si="5"/>
        <v/>
      </c>
      <c r="V118" s="10" t="str">
        <f t="shared" si="27"/>
        <v/>
      </c>
      <c r="W118" s="10" t="str">
        <f t="shared" si="28"/>
        <v/>
      </c>
      <c r="X118" s="10" t="str">
        <f t="shared" si="22"/>
        <v/>
      </c>
      <c r="Y118" s="10" t="str">
        <f t="shared" si="23"/>
        <v/>
      </c>
      <c r="Z118" s="10" t="str">
        <f t="shared" si="29"/>
        <v/>
      </c>
      <c r="AA118" s="10" t="str">
        <f t="shared" si="30"/>
        <v/>
      </c>
      <c r="AB118" s="10"/>
      <c r="AC118" s="10" t="b">
        <f t="shared" si="31"/>
        <v>1</v>
      </c>
      <c r="AD118" s="10" t="b">
        <f t="shared" si="10"/>
        <v>1</v>
      </c>
      <c r="AE118" s="10" t="b">
        <f t="shared" si="32"/>
        <v>0</v>
      </c>
      <c r="AF118" s="10" t="b">
        <f t="shared" si="11"/>
        <v>0</v>
      </c>
      <c r="AG118" s="10"/>
    </row>
    <row r="119" spans="1:33" x14ac:dyDescent="0.35">
      <c r="A119" s="28"/>
      <c r="B119" s="28"/>
      <c r="C119" s="28"/>
      <c r="D119" s="28"/>
      <c r="E119" s="28" t="s">
        <v>4</v>
      </c>
      <c r="F119" s="28"/>
      <c r="G119" s="28"/>
      <c r="H119" s="28"/>
      <c r="I119" s="28" t="s">
        <v>4</v>
      </c>
      <c r="J119" s="28"/>
      <c r="K119" s="28" t="s">
        <v>4</v>
      </c>
      <c r="L119" s="10" t="str">
        <f>IF(AND('Section 8'!$L$4=No,OR($AC119=FALSE,$AD119=FALSE)),Tab_NotReq,
IF(AND($AC119=TRUE,$AD119=TRUE,$N119="",$O119=""),"",
IF(COUNTIF($N119:$AA119,Incomplete)&gt;=1,Incomplete_or_multiple_errors&amp;": "&amp;INDEX($N$2:$AA$4,1,MATCH(Incomplete,$N119:$AA119,0)),Complete)))</f>
        <v/>
      </c>
      <c r="N119" s="10" t="str">
        <f t="shared" si="21"/>
        <v/>
      </c>
      <c r="O119" s="10" t="str" cm="1">
        <f t="array" ref="O119">IF($O$1=No,"",
IF(OR(AC119=FALSE,AD119=FALSE),"",
IF(AND(SUMPRODUCT(--(AE119:AF$300=TRUE))=0,SUMPRODUCT(--(AE119:AF$300=TRUE))=0),"",Incomplete)))</f>
        <v/>
      </c>
      <c r="P119" s="10" t="str">
        <f t="shared" si="24"/>
        <v/>
      </c>
      <c r="Q119" s="10" t="str">
        <f t="shared" si="25"/>
        <v/>
      </c>
      <c r="R119" s="10" t="str" cm="1">
        <f t="array" ref="R119">IF(R$1=No,"",IF($A119="","",
IF(SUMPRODUCT(--('Section 13(a)(b)(c)'!$A$4:$A$100=$A119))=0,Incomplete,Complete)))</f>
        <v/>
      </c>
      <c r="S119" s="10" t="str">
        <f t="shared" si="26"/>
        <v/>
      </c>
      <c r="T119" s="10" t="str">
        <f t="shared" si="4"/>
        <v/>
      </c>
      <c r="U119" s="10" t="str">
        <f t="shared" si="5"/>
        <v/>
      </c>
      <c r="V119" s="10" t="str">
        <f t="shared" si="27"/>
        <v/>
      </c>
      <c r="W119" s="10" t="str">
        <f t="shared" si="28"/>
        <v/>
      </c>
      <c r="X119" s="10" t="str">
        <f t="shared" si="22"/>
        <v/>
      </c>
      <c r="Y119" s="10" t="str">
        <f t="shared" si="23"/>
        <v/>
      </c>
      <c r="Z119" s="10" t="str">
        <f t="shared" si="29"/>
        <v/>
      </c>
      <c r="AA119" s="10" t="str">
        <f t="shared" si="30"/>
        <v/>
      </c>
      <c r="AB119" s="10"/>
      <c r="AC119" s="10" t="b">
        <f t="shared" si="31"/>
        <v>1</v>
      </c>
      <c r="AD119" s="10" t="b">
        <f t="shared" si="10"/>
        <v>1</v>
      </c>
      <c r="AE119" s="10" t="b">
        <f t="shared" si="32"/>
        <v>0</v>
      </c>
      <c r="AF119" s="10" t="b">
        <f t="shared" si="11"/>
        <v>0</v>
      </c>
      <c r="AG119" s="10"/>
    </row>
    <row r="120" spans="1:33" x14ac:dyDescent="0.35">
      <c r="A120" s="28"/>
      <c r="B120" s="28"/>
      <c r="C120" s="28"/>
      <c r="D120" s="28"/>
      <c r="E120" s="28" t="s">
        <v>4</v>
      </c>
      <c r="F120" s="28"/>
      <c r="G120" s="28"/>
      <c r="H120" s="28"/>
      <c r="I120" s="28" t="s">
        <v>4</v>
      </c>
      <c r="J120" s="28"/>
      <c r="K120" s="28" t="s">
        <v>4</v>
      </c>
      <c r="L120" s="10" t="str">
        <f>IF(AND('Section 8'!$L$4=No,OR($AC120=FALSE,$AD120=FALSE)),Tab_NotReq,
IF(AND($AC120=TRUE,$AD120=TRUE,$N120="",$O120=""),"",
IF(COUNTIF($N120:$AA120,Incomplete)&gt;=1,Incomplete_or_multiple_errors&amp;": "&amp;INDEX($N$2:$AA$4,1,MATCH(Incomplete,$N120:$AA120,0)),Complete)))</f>
        <v/>
      </c>
      <c r="N120" s="10" t="str">
        <f t="shared" si="21"/>
        <v/>
      </c>
      <c r="O120" s="10" t="str" cm="1">
        <f t="array" ref="O120">IF($O$1=No,"",
IF(OR(AC120=FALSE,AD120=FALSE),"",
IF(AND(SUMPRODUCT(--(AE120:AF$300=TRUE))=0,SUMPRODUCT(--(AE120:AF$300=TRUE))=0),"",Incomplete)))</f>
        <v/>
      </c>
      <c r="P120" s="10" t="str">
        <f t="shared" si="24"/>
        <v/>
      </c>
      <c r="Q120" s="10" t="str">
        <f t="shared" si="25"/>
        <v/>
      </c>
      <c r="R120" s="10" t="str" cm="1">
        <f t="array" ref="R120">IF(R$1=No,"",IF($A120="","",
IF(SUMPRODUCT(--('Section 13(a)(b)(c)'!$A$4:$A$100=$A120))=0,Incomplete,Complete)))</f>
        <v/>
      </c>
      <c r="S120" s="10" t="str">
        <f t="shared" si="26"/>
        <v/>
      </c>
      <c r="T120" s="10" t="str">
        <f t="shared" si="4"/>
        <v/>
      </c>
      <c r="U120" s="10" t="str">
        <f t="shared" si="5"/>
        <v/>
      </c>
      <c r="V120" s="10" t="str">
        <f t="shared" si="27"/>
        <v/>
      </c>
      <c r="W120" s="10" t="str">
        <f t="shared" si="28"/>
        <v/>
      </c>
      <c r="X120" s="10" t="str">
        <f t="shared" si="22"/>
        <v/>
      </c>
      <c r="Y120" s="10" t="str">
        <f t="shared" si="23"/>
        <v/>
      </c>
      <c r="Z120" s="10" t="str">
        <f t="shared" si="29"/>
        <v/>
      </c>
      <c r="AA120" s="10" t="str">
        <f t="shared" si="30"/>
        <v/>
      </c>
      <c r="AB120" s="10"/>
      <c r="AC120" s="10" t="b">
        <f t="shared" si="31"/>
        <v>1</v>
      </c>
      <c r="AD120" s="10" t="b">
        <f t="shared" si="10"/>
        <v>1</v>
      </c>
      <c r="AE120" s="10" t="b">
        <f t="shared" si="32"/>
        <v>0</v>
      </c>
      <c r="AF120" s="10" t="b">
        <f t="shared" si="11"/>
        <v>0</v>
      </c>
      <c r="AG120" s="10"/>
    </row>
    <row r="121" spans="1:33" x14ac:dyDescent="0.35">
      <c r="A121" s="28"/>
      <c r="B121" s="28"/>
      <c r="C121" s="28"/>
      <c r="D121" s="28"/>
      <c r="E121" s="28" t="s">
        <v>4</v>
      </c>
      <c r="F121" s="28"/>
      <c r="G121" s="28"/>
      <c r="H121" s="28"/>
      <c r="I121" s="28" t="s">
        <v>4</v>
      </c>
      <c r="J121" s="28"/>
      <c r="K121" s="28" t="s">
        <v>4</v>
      </c>
      <c r="L121" s="10" t="str">
        <f>IF(AND('Section 8'!$L$4=No,OR($AC121=FALSE,$AD121=FALSE)),Tab_NotReq,
IF(AND($AC121=TRUE,$AD121=TRUE,$N121="",$O121=""),"",
IF(COUNTIF($N121:$AA121,Incomplete)&gt;=1,Incomplete_or_multiple_errors&amp;": "&amp;INDEX($N$2:$AA$4,1,MATCH(Incomplete,$N121:$AA121,0)),Complete)))</f>
        <v/>
      </c>
      <c r="N121" s="10" t="str">
        <f t="shared" si="21"/>
        <v/>
      </c>
      <c r="O121" s="10" t="str" cm="1">
        <f t="array" ref="O121">IF($O$1=No,"",
IF(OR(AC121=FALSE,AD121=FALSE),"",
IF(AND(SUMPRODUCT(--(AE121:AF$300=TRUE))=0,SUMPRODUCT(--(AE121:AF$300=TRUE))=0),"",Incomplete)))</f>
        <v/>
      </c>
      <c r="P121" s="10" t="str">
        <f t="shared" si="24"/>
        <v/>
      </c>
      <c r="Q121" s="10" t="str">
        <f t="shared" si="25"/>
        <v/>
      </c>
      <c r="R121" s="10" t="str" cm="1">
        <f t="array" ref="R121">IF(R$1=No,"",IF($A121="","",
IF(SUMPRODUCT(--('Section 13(a)(b)(c)'!$A$4:$A$100=$A121))=0,Incomplete,Complete)))</f>
        <v/>
      </c>
      <c r="S121" s="10" t="str">
        <f t="shared" si="26"/>
        <v/>
      </c>
      <c r="T121" s="10" t="str">
        <f t="shared" si="4"/>
        <v/>
      </c>
      <c r="U121" s="10" t="str">
        <f t="shared" si="5"/>
        <v/>
      </c>
      <c r="V121" s="10" t="str">
        <f t="shared" si="27"/>
        <v/>
      </c>
      <c r="W121" s="10" t="str">
        <f t="shared" si="28"/>
        <v/>
      </c>
      <c r="X121" s="10" t="str">
        <f t="shared" si="22"/>
        <v/>
      </c>
      <c r="Y121" s="10" t="str">
        <f t="shared" si="23"/>
        <v/>
      </c>
      <c r="Z121" s="10" t="str">
        <f t="shared" si="29"/>
        <v/>
      </c>
      <c r="AA121" s="10" t="str">
        <f t="shared" si="30"/>
        <v/>
      </c>
      <c r="AB121" s="10"/>
      <c r="AC121" s="10" t="b">
        <f t="shared" si="31"/>
        <v>1</v>
      </c>
      <c r="AD121" s="10" t="b">
        <f t="shared" si="10"/>
        <v>1</v>
      </c>
      <c r="AE121" s="10" t="b">
        <f t="shared" si="32"/>
        <v>0</v>
      </c>
      <c r="AF121" s="10" t="b">
        <f t="shared" si="11"/>
        <v>0</v>
      </c>
      <c r="AG121" s="10"/>
    </row>
    <row r="122" spans="1:33" x14ac:dyDescent="0.35">
      <c r="A122" s="28"/>
      <c r="B122" s="28"/>
      <c r="C122" s="28"/>
      <c r="D122" s="28"/>
      <c r="E122" s="28" t="s">
        <v>4</v>
      </c>
      <c r="F122" s="28"/>
      <c r="G122" s="28"/>
      <c r="H122" s="28"/>
      <c r="I122" s="28" t="s">
        <v>4</v>
      </c>
      <c r="J122" s="28"/>
      <c r="K122" s="28" t="s">
        <v>4</v>
      </c>
      <c r="L122" s="10" t="str">
        <f>IF(AND('Section 8'!$L$4=No,OR($AC122=FALSE,$AD122=FALSE)),Tab_NotReq,
IF(AND($AC122=TRUE,$AD122=TRUE,$N122="",$O122=""),"",
IF(COUNTIF($N122:$AA122,Incomplete)&gt;=1,Incomplete_or_multiple_errors&amp;": "&amp;INDEX($N$2:$AA$4,1,MATCH(Incomplete,$N122:$AA122,0)),Complete)))</f>
        <v/>
      </c>
      <c r="N122" s="10" t="str">
        <f t="shared" si="21"/>
        <v/>
      </c>
      <c r="O122" s="10" t="str" cm="1">
        <f t="array" ref="O122">IF($O$1=No,"",
IF(OR(AC122=FALSE,AD122=FALSE),"",
IF(AND(SUMPRODUCT(--(AE122:AF$300=TRUE))=0,SUMPRODUCT(--(AE122:AF$300=TRUE))=0),"",Incomplete)))</f>
        <v/>
      </c>
      <c r="P122" s="10" t="str">
        <f t="shared" si="24"/>
        <v/>
      </c>
      <c r="Q122" s="10" t="str">
        <f t="shared" si="25"/>
        <v/>
      </c>
      <c r="R122" s="10" t="str" cm="1">
        <f t="array" ref="R122">IF(R$1=No,"",IF($A122="","",
IF(SUMPRODUCT(--('Section 13(a)(b)(c)'!$A$4:$A$100=$A122))=0,Incomplete,Complete)))</f>
        <v/>
      </c>
      <c r="S122" s="10" t="str">
        <f t="shared" si="26"/>
        <v/>
      </c>
      <c r="T122" s="10" t="str">
        <f t="shared" si="4"/>
        <v/>
      </c>
      <c r="U122" s="10" t="str">
        <f t="shared" si="5"/>
        <v/>
      </c>
      <c r="V122" s="10" t="str">
        <f t="shared" si="27"/>
        <v/>
      </c>
      <c r="W122" s="10" t="str">
        <f t="shared" si="28"/>
        <v/>
      </c>
      <c r="X122" s="10" t="str">
        <f t="shared" si="22"/>
        <v/>
      </c>
      <c r="Y122" s="10" t="str">
        <f t="shared" si="23"/>
        <v/>
      </c>
      <c r="Z122" s="10" t="str">
        <f t="shared" si="29"/>
        <v/>
      </c>
      <c r="AA122" s="10" t="str">
        <f t="shared" si="30"/>
        <v/>
      </c>
      <c r="AB122" s="10"/>
      <c r="AC122" s="10" t="b">
        <f t="shared" si="31"/>
        <v>1</v>
      </c>
      <c r="AD122" s="10" t="b">
        <f t="shared" si="10"/>
        <v>1</v>
      </c>
      <c r="AE122" s="10" t="b">
        <f t="shared" si="32"/>
        <v>0</v>
      </c>
      <c r="AF122" s="10" t="b">
        <f t="shared" si="11"/>
        <v>0</v>
      </c>
      <c r="AG122" s="10"/>
    </row>
    <row r="123" spans="1:33" x14ac:dyDescent="0.35">
      <c r="A123" s="28"/>
      <c r="B123" s="28"/>
      <c r="C123" s="28"/>
      <c r="D123" s="28"/>
      <c r="E123" s="28" t="s">
        <v>4</v>
      </c>
      <c r="F123" s="28"/>
      <c r="G123" s="28"/>
      <c r="H123" s="28"/>
      <c r="I123" s="28" t="s">
        <v>4</v>
      </c>
      <c r="J123" s="28"/>
      <c r="K123" s="28" t="s">
        <v>4</v>
      </c>
      <c r="L123" s="10" t="str">
        <f>IF(AND('Section 8'!$L$4=No,OR($AC123=FALSE,$AD123=FALSE)),Tab_NotReq,
IF(AND($AC123=TRUE,$AD123=TRUE,$N123="",$O123=""),"",
IF(COUNTIF($N123:$AA123,Incomplete)&gt;=1,Incomplete_or_multiple_errors&amp;": "&amp;INDEX($N$2:$AA$4,1,MATCH(Incomplete,$N123:$AA123,0)),Complete)))</f>
        <v/>
      </c>
      <c r="N123" s="10" t="str">
        <f t="shared" si="21"/>
        <v/>
      </c>
      <c r="O123" s="10" t="str" cm="1">
        <f t="array" ref="O123">IF($O$1=No,"",
IF(OR(AC123=FALSE,AD123=FALSE),"",
IF(AND(SUMPRODUCT(--(AE123:AF$300=TRUE))=0,SUMPRODUCT(--(AE123:AF$300=TRUE))=0),"",Incomplete)))</f>
        <v/>
      </c>
      <c r="P123" s="10" t="str">
        <f t="shared" si="24"/>
        <v/>
      </c>
      <c r="Q123" s="10" t="str">
        <f t="shared" si="25"/>
        <v/>
      </c>
      <c r="R123" s="10" t="str" cm="1">
        <f t="array" ref="R123">IF(R$1=No,"",IF($A123="","",
IF(SUMPRODUCT(--('Section 13(a)(b)(c)'!$A$4:$A$100=$A123))=0,Incomplete,Complete)))</f>
        <v/>
      </c>
      <c r="S123" s="10" t="str">
        <f t="shared" si="26"/>
        <v/>
      </c>
      <c r="T123" s="10" t="str">
        <f t="shared" si="4"/>
        <v/>
      </c>
      <c r="U123" s="10" t="str">
        <f t="shared" si="5"/>
        <v/>
      </c>
      <c r="V123" s="10" t="str">
        <f t="shared" si="27"/>
        <v/>
      </c>
      <c r="W123" s="10" t="str">
        <f t="shared" si="28"/>
        <v/>
      </c>
      <c r="X123" s="10" t="str">
        <f t="shared" si="22"/>
        <v/>
      </c>
      <c r="Y123" s="10" t="str">
        <f t="shared" si="23"/>
        <v/>
      </c>
      <c r="Z123" s="10" t="str">
        <f t="shared" si="29"/>
        <v/>
      </c>
      <c r="AA123" s="10" t="str">
        <f t="shared" si="30"/>
        <v/>
      </c>
      <c r="AB123" s="10"/>
      <c r="AC123" s="10" t="b">
        <f t="shared" si="31"/>
        <v>1</v>
      </c>
      <c r="AD123" s="10" t="b">
        <f t="shared" si="10"/>
        <v>1</v>
      </c>
      <c r="AE123" s="10" t="b">
        <f t="shared" si="32"/>
        <v>0</v>
      </c>
      <c r="AF123" s="10" t="b">
        <f t="shared" si="11"/>
        <v>0</v>
      </c>
      <c r="AG123" s="10"/>
    </row>
    <row r="124" spans="1:33" x14ac:dyDescent="0.35">
      <c r="A124" s="28"/>
      <c r="B124" s="28"/>
      <c r="C124" s="28"/>
      <c r="D124" s="28"/>
      <c r="E124" s="28" t="s">
        <v>4</v>
      </c>
      <c r="F124" s="28"/>
      <c r="G124" s="28"/>
      <c r="H124" s="28"/>
      <c r="I124" s="28" t="s">
        <v>4</v>
      </c>
      <c r="J124" s="28"/>
      <c r="K124" s="28" t="s">
        <v>4</v>
      </c>
      <c r="L124" s="10" t="str">
        <f>IF(AND('Section 8'!$L$4=No,OR($AC124=FALSE,$AD124=FALSE)),Tab_NotReq,
IF(AND($AC124=TRUE,$AD124=TRUE,$N124="",$O124=""),"",
IF(COUNTIF($N124:$AA124,Incomplete)&gt;=1,Incomplete_or_multiple_errors&amp;": "&amp;INDEX($N$2:$AA$4,1,MATCH(Incomplete,$N124:$AA124,0)),Complete)))</f>
        <v/>
      </c>
      <c r="N124" s="10" t="str">
        <f t="shared" si="21"/>
        <v/>
      </c>
      <c r="O124" s="10" t="str" cm="1">
        <f t="array" ref="O124">IF($O$1=No,"",
IF(OR(AC124=FALSE,AD124=FALSE),"",
IF(AND(SUMPRODUCT(--(AE124:AF$300=TRUE))=0,SUMPRODUCT(--(AE124:AF$300=TRUE))=0),"",Incomplete)))</f>
        <v/>
      </c>
      <c r="P124" s="10" t="str">
        <f t="shared" si="24"/>
        <v/>
      </c>
      <c r="Q124" s="10" t="str">
        <f t="shared" si="25"/>
        <v/>
      </c>
      <c r="R124" s="10" t="str" cm="1">
        <f t="array" ref="R124">IF(R$1=No,"",IF($A124="","",
IF(SUMPRODUCT(--('Section 13(a)(b)(c)'!$A$4:$A$100=$A124))=0,Incomplete,Complete)))</f>
        <v/>
      </c>
      <c r="S124" s="10" t="str">
        <f t="shared" si="26"/>
        <v/>
      </c>
      <c r="T124" s="10" t="str">
        <f t="shared" si="4"/>
        <v/>
      </c>
      <c r="U124" s="10" t="str">
        <f t="shared" si="5"/>
        <v/>
      </c>
      <c r="V124" s="10" t="str">
        <f t="shared" si="27"/>
        <v/>
      </c>
      <c r="W124" s="10" t="str">
        <f t="shared" si="28"/>
        <v/>
      </c>
      <c r="X124" s="10" t="str">
        <f t="shared" si="22"/>
        <v/>
      </c>
      <c r="Y124" s="10" t="str">
        <f t="shared" si="23"/>
        <v/>
      </c>
      <c r="Z124" s="10" t="str">
        <f t="shared" si="29"/>
        <v/>
      </c>
      <c r="AA124" s="10" t="str">
        <f t="shared" si="30"/>
        <v/>
      </c>
      <c r="AB124" s="10"/>
      <c r="AC124" s="10" t="b">
        <f t="shared" si="31"/>
        <v>1</v>
      </c>
      <c r="AD124" s="10" t="b">
        <f t="shared" si="10"/>
        <v>1</v>
      </c>
      <c r="AE124" s="10" t="b">
        <f t="shared" si="32"/>
        <v>0</v>
      </c>
      <c r="AF124" s="10" t="b">
        <f t="shared" si="11"/>
        <v>0</v>
      </c>
      <c r="AG124" s="10"/>
    </row>
    <row r="125" spans="1:33" x14ac:dyDescent="0.35">
      <c r="A125" s="28"/>
      <c r="B125" s="28"/>
      <c r="C125" s="28"/>
      <c r="D125" s="28"/>
      <c r="E125" s="28" t="s">
        <v>4</v>
      </c>
      <c r="F125" s="28"/>
      <c r="G125" s="28"/>
      <c r="H125" s="28"/>
      <c r="I125" s="28" t="s">
        <v>4</v>
      </c>
      <c r="J125" s="28"/>
      <c r="K125" s="28" t="s">
        <v>4</v>
      </c>
      <c r="L125" s="10" t="str">
        <f>IF(AND('Section 8'!$L$4=No,OR($AC125=FALSE,$AD125=FALSE)),Tab_NotReq,
IF(AND($AC125=TRUE,$AD125=TRUE,$N125="",$O125=""),"",
IF(COUNTIF($N125:$AA125,Incomplete)&gt;=1,Incomplete_or_multiple_errors&amp;": "&amp;INDEX($N$2:$AA$4,1,MATCH(Incomplete,$N125:$AA125,0)),Complete)))</f>
        <v/>
      </c>
      <c r="N125" s="10" t="str">
        <f t="shared" si="21"/>
        <v/>
      </c>
      <c r="O125" s="10" t="str" cm="1">
        <f t="array" ref="O125">IF($O$1=No,"",
IF(OR(AC125=FALSE,AD125=FALSE),"",
IF(AND(SUMPRODUCT(--(AE125:AF$300=TRUE))=0,SUMPRODUCT(--(AE125:AF$300=TRUE))=0),"",Incomplete)))</f>
        <v/>
      </c>
      <c r="P125" s="10" t="str">
        <f t="shared" si="24"/>
        <v/>
      </c>
      <c r="Q125" s="10" t="str">
        <f t="shared" si="25"/>
        <v/>
      </c>
      <c r="R125" s="10" t="str" cm="1">
        <f t="array" ref="R125">IF(R$1=No,"",IF($A125="","",
IF(SUMPRODUCT(--('Section 13(a)(b)(c)'!$A$4:$A$100=$A125))=0,Incomplete,Complete)))</f>
        <v/>
      </c>
      <c r="S125" s="10" t="str">
        <f t="shared" si="26"/>
        <v/>
      </c>
      <c r="T125" s="10" t="str">
        <f t="shared" si="4"/>
        <v/>
      </c>
      <c r="U125" s="10" t="str">
        <f t="shared" si="5"/>
        <v/>
      </c>
      <c r="V125" s="10" t="str">
        <f t="shared" si="27"/>
        <v/>
      </c>
      <c r="W125" s="10" t="str">
        <f t="shared" si="28"/>
        <v/>
      </c>
      <c r="X125" s="10" t="str">
        <f t="shared" si="22"/>
        <v/>
      </c>
      <c r="Y125" s="10" t="str">
        <f t="shared" si="23"/>
        <v/>
      </c>
      <c r="Z125" s="10" t="str">
        <f t="shared" si="29"/>
        <v/>
      </c>
      <c r="AA125" s="10" t="str">
        <f t="shared" si="30"/>
        <v/>
      </c>
      <c r="AB125" s="10"/>
      <c r="AC125" s="10" t="b">
        <f t="shared" si="31"/>
        <v>1</v>
      </c>
      <c r="AD125" s="10" t="b">
        <f t="shared" si="10"/>
        <v>1</v>
      </c>
      <c r="AE125" s="10" t="b">
        <f t="shared" si="32"/>
        <v>0</v>
      </c>
      <c r="AF125" s="10" t="b">
        <f t="shared" si="11"/>
        <v>0</v>
      </c>
      <c r="AG125" s="10"/>
    </row>
    <row r="126" spans="1:33" x14ac:dyDescent="0.35">
      <c r="A126" s="28"/>
      <c r="B126" s="28"/>
      <c r="C126" s="28"/>
      <c r="D126" s="28"/>
      <c r="E126" s="28" t="s">
        <v>4</v>
      </c>
      <c r="F126" s="28"/>
      <c r="G126" s="28"/>
      <c r="H126" s="28"/>
      <c r="I126" s="28" t="s">
        <v>4</v>
      </c>
      <c r="J126" s="28"/>
      <c r="K126" s="28" t="s">
        <v>4</v>
      </c>
      <c r="L126" s="10" t="str">
        <f>IF(AND('Section 8'!$L$4=No,OR($AC126=FALSE,$AD126=FALSE)),Tab_NotReq,
IF(AND($AC126=TRUE,$AD126=TRUE,$N126="",$O126=""),"",
IF(COUNTIF($N126:$AA126,Incomplete)&gt;=1,Incomplete_or_multiple_errors&amp;": "&amp;INDEX($N$2:$AA$4,1,MATCH(Incomplete,$N126:$AA126,0)),Complete)))</f>
        <v/>
      </c>
      <c r="N126" s="10" t="str">
        <f t="shared" si="21"/>
        <v/>
      </c>
      <c r="O126" s="10" t="str" cm="1">
        <f t="array" ref="O126">IF($O$1=No,"",
IF(OR(AC126=FALSE,AD126=FALSE),"",
IF(AND(SUMPRODUCT(--(AE126:AF$300=TRUE))=0,SUMPRODUCT(--(AE126:AF$300=TRUE))=0),"",Incomplete)))</f>
        <v/>
      </c>
      <c r="P126" s="10" t="str">
        <f t="shared" si="24"/>
        <v/>
      </c>
      <c r="Q126" s="10" t="str">
        <f t="shared" si="25"/>
        <v/>
      </c>
      <c r="R126" s="10" t="str" cm="1">
        <f t="array" ref="R126">IF(R$1=No,"",IF($A126="","",
IF(SUMPRODUCT(--('Section 13(a)(b)(c)'!$A$4:$A$100=$A126))=0,Incomplete,Complete)))</f>
        <v/>
      </c>
      <c r="S126" s="10" t="str">
        <f t="shared" si="26"/>
        <v/>
      </c>
      <c r="T126" s="10" t="str">
        <f t="shared" si="4"/>
        <v/>
      </c>
      <c r="U126" s="10" t="str">
        <f t="shared" si="5"/>
        <v/>
      </c>
      <c r="V126" s="10" t="str">
        <f t="shared" si="27"/>
        <v/>
      </c>
      <c r="W126" s="10" t="str">
        <f t="shared" si="28"/>
        <v/>
      </c>
      <c r="X126" s="10" t="str">
        <f t="shared" si="22"/>
        <v/>
      </c>
      <c r="Y126" s="10" t="str">
        <f t="shared" si="23"/>
        <v/>
      </c>
      <c r="Z126" s="10" t="str">
        <f t="shared" si="29"/>
        <v/>
      </c>
      <c r="AA126" s="10" t="str">
        <f t="shared" si="30"/>
        <v/>
      </c>
      <c r="AB126" s="10"/>
      <c r="AC126" s="10" t="b">
        <f t="shared" si="31"/>
        <v>1</v>
      </c>
      <c r="AD126" s="10" t="b">
        <f t="shared" si="10"/>
        <v>1</v>
      </c>
      <c r="AE126" s="10" t="b">
        <f t="shared" si="32"/>
        <v>0</v>
      </c>
      <c r="AF126" s="10" t="b">
        <f t="shared" si="11"/>
        <v>0</v>
      </c>
      <c r="AG126" s="10"/>
    </row>
    <row r="127" spans="1:33" x14ac:dyDescent="0.35">
      <c r="A127" s="28"/>
      <c r="B127" s="28"/>
      <c r="C127" s="28"/>
      <c r="D127" s="28"/>
      <c r="E127" s="28" t="s">
        <v>4</v>
      </c>
      <c r="F127" s="28"/>
      <c r="G127" s="28"/>
      <c r="H127" s="28"/>
      <c r="I127" s="28" t="s">
        <v>4</v>
      </c>
      <c r="J127" s="28"/>
      <c r="K127" s="28" t="s">
        <v>4</v>
      </c>
      <c r="L127" s="10" t="str">
        <f>IF(AND('Section 8'!$L$4=No,OR($AC127=FALSE,$AD127=FALSE)),Tab_NotReq,
IF(AND($AC127=TRUE,$AD127=TRUE,$N127="",$O127=""),"",
IF(COUNTIF($N127:$AA127,Incomplete)&gt;=1,Incomplete_or_multiple_errors&amp;": "&amp;INDEX($N$2:$AA$4,1,MATCH(Incomplete,$N127:$AA127,0)),Complete)))</f>
        <v/>
      </c>
      <c r="N127" s="10" t="str">
        <f t="shared" si="21"/>
        <v/>
      </c>
      <c r="O127" s="10" t="str" cm="1">
        <f t="array" ref="O127">IF($O$1=No,"",
IF(OR(AC127=FALSE,AD127=FALSE),"",
IF(AND(SUMPRODUCT(--(AE127:AF$300=TRUE))=0,SUMPRODUCT(--(AE127:AF$300=TRUE))=0),"",Incomplete)))</f>
        <v/>
      </c>
      <c r="P127" s="10" t="str">
        <f t="shared" si="24"/>
        <v/>
      </c>
      <c r="Q127" s="10" t="str">
        <f t="shared" si="25"/>
        <v/>
      </c>
      <c r="R127" s="10" t="str" cm="1">
        <f t="array" ref="R127">IF(R$1=No,"",IF($A127="","",
IF(SUMPRODUCT(--('Section 13(a)(b)(c)'!$A$4:$A$100=$A127))=0,Incomplete,Complete)))</f>
        <v/>
      </c>
      <c r="S127" s="10" t="str">
        <f t="shared" si="26"/>
        <v/>
      </c>
      <c r="T127" s="10" t="str">
        <f t="shared" si="4"/>
        <v/>
      </c>
      <c r="U127" s="10" t="str">
        <f t="shared" si="5"/>
        <v/>
      </c>
      <c r="V127" s="10" t="str">
        <f t="shared" si="27"/>
        <v/>
      </c>
      <c r="W127" s="10" t="str">
        <f t="shared" si="28"/>
        <v/>
      </c>
      <c r="X127" s="10" t="str">
        <f t="shared" si="22"/>
        <v/>
      </c>
      <c r="Y127" s="10" t="str">
        <f t="shared" si="23"/>
        <v/>
      </c>
      <c r="Z127" s="10" t="str">
        <f t="shared" si="29"/>
        <v/>
      </c>
      <c r="AA127" s="10" t="str">
        <f t="shared" si="30"/>
        <v/>
      </c>
      <c r="AB127" s="10"/>
      <c r="AC127" s="10" t="b">
        <f t="shared" si="31"/>
        <v>1</v>
      </c>
      <c r="AD127" s="10" t="b">
        <f t="shared" si="10"/>
        <v>1</v>
      </c>
      <c r="AE127" s="10" t="b">
        <f t="shared" si="32"/>
        <v>0</v>
      </c>
      <c r="AF127" s="10" t="b">
        <f t="shared" si="11"/>
        <v>0</v>
      </c>
      <c r="AG127" s="10"/>
    </row>
    <row r="128" spans="1:33" x14ac:dyDescent="0.35">
      <c r="A128" s="28"/>
      <c r="B128" s="28"/>
      <c r="C128" s="28"/>
      <c r="D128" s="28"/>
      <c r="E128" s="28" t="s">
        <v>4</v>
      </c>
      <c r="F128" s="28"/>
      <c r="G128" s="28"/>
      <c r="H128" s="28"/>
      <c r="I128" s="28" t="s">
        <v>4</v>
      </c>
      <c r="J128" s="28"/>
      <c r="K128" s="28" t="s">
        <v>4</v>
      </c>
      <c r="L128" s="10" t="str">
        <f>IF(AND('Section 8'!$L$4=No,OR($AC128=FALSE,$AD128=FALSE)),Tab_NotReq,
IF(AND($AC128=TRUE,$AD128=TRUE,$N128="",$O128=""),"",
IF(COUNTIF($N128:$AA128,Incomplete)&gt;=1,Incomplete_or_multiple_errors&amp;": "&amp;INDEX($N$2:$AA$4,1,MATCH(Incomplete,$N128:$AA128,0)),Complete)))</f>
        <v/>
      </c>
      <c r="N128" s="10" t="str">
        <f t="shared" si="21"/>
        <v/>
      </c>
      <c r="O128" s="10" t="str" cm="1">
        <f t="array" ref="O128">IF($O$1=No,"",
IF(OR(AC128=FALSE,AD128=FALSE),"",
IF(AND(SUMPRODUCT(--(AE128:AF$300=TRUE))=0,SUMPRODUCT(--(AE128:AF$300=TRUE))=0),"",Incomplete)))</f>
        <v/>
      </c>
      <c r="P128" s="10" t="str">
        <f t="shared" si="24"/>
        <v/>
      </c>
      <c r="Q128" s="10" t="str">
        <f t="shared" si="25"/>
        <v/>
      </c>
      <c r="R128" s="10" t="str" cm="1">
        <f t="array" ref="R128">IF(R$1=No,"",IF($A128="","",
IF(SUMPRODUCT(--('Section 13(a)(b)(c)'!$A$4:$A$100=$A128))=0,Incomplete,Complete)))</f>
        <v/>
      </c>
      <c r="S128" s="10" t="str">
        <f t="shared" si="26"/>
        <v/>
      </c>
      <c r="T128" s="10" t="str">
        <f t="shared" si="4"/>
        <v/>
      </c>
      <c r="U128" s="10" t="str">
        <f t="shared" si="5"/>
        <v/>
      </c>
      <c r="V128" s="10" t="str">
        <f t="shared" si="27"/>
        <v/>
      </c>
      <c r="W128" s="10" t="str">
        <f t="shared" si="28"/>
        <v/>
      </c>
      <c r="X128" s="10" t="str">
        <f t="shared" si="22"/>
        <v/>
      </c>
      <c r="Y128" s="10" t="str">
        <f t="shared" si="23"/>
        <v/>
      </c>
      <c r="Z128" s="10" t="str">
        <f t="shared" si="29"/>
        <v/>
      </c>
      <c r="AA128" s="10" t="str">
        <f t="shared" si="30"/>
        <v/>
      </c>
      <c r="AB128" s="10"/>
      <c r="AC128" s="10" t="b">
        <f t="shared" si="31"/>
        <v>1</v>
      </c>
      <c r="AD128" s="10" t="b">
        <f t="shared" si="10"/>
        <v>1</v>
      </c>
      <c r="AE128" s="10" t="b">
        <f t="shared" si="32"/>
        <v>0</v>
      </c>
      <c r="AF128" s="10" t="b">
        <f t="shared" si="11"/>
        <v>0</v>
      </c>
      <c r="AG128" s="10"/>
    </row>
    <row r="129" spans="1:33" x14ac:dyDescent="0.35">
      <c r="A129" s="28"/>
      <c r="B129" s="28"/>
      <c r="C129" s="28"/>
      <c r="D129" s="28"/>
      <c r="E129" s="28" t="s">
        <v>4</v>
      </c>
      <c r="F129" s="28"/>
      <c r="G129" s="28"/>
      <c r="H129" s="28"/>
      <c r="I129" s="28" t="s">
        <v>4</v>
      </c>
      <c r="J129" s="28"/>
      <c r="K129" s="28" t="s">
        <v>4</v>
      </c>
      <c r="L129" s="10" t="str">
        <f>IF(AND('Section 8'!$L$4=No,OR($AC129=FALSE,$AD129=FALSE)),Tab_NotReq,
IF(AND($AC129=TRUE,$AD129=TRUE,$N129="",$O129=""),"",
IF(COUNTIF($N129:$AA129,Incomplete)&gt;=1,Incomplete_or_multiple_errors&amp;": "&amp;INDEX($N$2:$AA$4,1,MATCH(Incomplete,$N129:$AA129,0)),Complete)))</f>
        <v/>
      </c>
      <c r="N129" s="10" t="str">
        <f t="shared" si="21"/>
        <v/>
      </c>
      <c r="O129" s="10" t="str" cm="1">
        <f t="array" ref="O129">IF($O$1=No,"",
IF(OR(AC129=FALSE,AD129=FALSE),"",
IF(AND(SUMPRODUCT(--(AE129:AF$300=TRUE))=0,SUMPRODUCT(--(AE129:AF$300=TRUE))=0),"",Incomplete)))</f>
        <v/>
      </c>
      <c r="P129" s="10" t="str">
        <f t="shared" si="24"/>
        <v/>
      </c>
      <c r="Q129" s="10" t="str">
        <f t="shared" si="25"/>
        <v/>
      </c>
      <c r="R129" s="10" t="str" cm="1">
        <f t="array" ref="R129">IF(R$1=No,"",IF($A129="","",
IF(SUMPRODUCT(--('Section 13(a)(b)(c)'!$A$4:$A$100=$A129))=0,Incomplete,Complete)))</f>
        <v/>
      </c>
      <c r="S129" s="10" t="str">
        <f t="shared" si="26"/>
        <v/>
      </c>
      <c r="T129" s="10" t="str">
        <f t="shared" si="4"/>
        <v/>
      </c>
      <c r="U129" s="10" t="str">
        <f t="shared" si="5"/>
        <v/>
      </c>
      <c r="V129" s="10" t="str">
        <f t="shared" si="27"/>
        <v/>
      </c>
      <c r="W129" s="10" t="str">
        <f t="shared" si="28"/>
        <v/>
      </c>
      <c r="X129" s="10" t="str">
        <f t="shared" si="22"/>
        <v/>
      </c>
      <c r="Y129" s="10" t="str">
        <f t="shared" si="23"/>
        <v/>
      </c>
      <c r="Z129" s="10" t="str">
        <f t="shared" si="29"/>
        <v/>
      </c>
      <c r="AA129" s="10" t="str">
        <f t="shared" si="30"/>
        <v/>
      </c>
      <c r="AB129" s="10"/>
      <c r="AC129" s="10" t="b">
        <f t="shared" si="31"/>
        <v>1</v>
      </c>
      <c r="AD129" s="10" t="b">
        <f t="shared" si="10"/>
        <v>1</v>
      </c>
      <c r="AE129" s="10" t="b">
        <f t="shared" si="32"/>
        <v>0</v>
      </c>
      <c r="AF129" s="10" t="b">
        <f t="shared" si="11"/>
        <v>0</v>
      </c>
      <c r="AG129" s="10"/>
    </row>
    <row r="130" spans="1:33" x14ac:dyDescent="0.35">
      <c r="A130" s="28"/>
      <c r="B130" s="28"/>
      <c r="C130" s="28"/>
      <c r="D130" s="28"/>
      <c r="E130" s="28" t="s">
        <v>4</v>
      </c>
      <c r="F130" s="28"/>
      <c r="G130" s="28"/>
      <c r="H130" s="28"/>
      <c r="I130" s="28" t="s">
        <v>4</v>
      </c>
      <c r="J130" s="28"/>
      <c r="K130" s="28" t="s">
        <v>4</v>
      </c>
      <c r="L130" s="10" t="str">
        <f>IF(AND('Section 8'!$L$4=No,OR($AC130=FALSE,$AD130=FALSE)),Tab_NotReq,
IF(AND($AC130=TRUE,$AD130=TRUE,$N130="",$O130=""),"",
IF(COUNTIF($N130:$AA130,Incomplete)&gt;=1,Incomplete_or_multiple_errors&amp;": "&amp;INDEX($N$2:$AA$4,1,MATCH(Incomplete,$N130:$AA130,0)),Complete)))</f>
        <v/>
      </c>
      <c r="N130" s="10" t="str">
        <f t="shared" si="21"/>
        <v/>
      </c>
      <c r="O130" s="10" t="str" cm="1">
        <f t="array" ref="O130">IF($O$1=No,"",
IF(OR(AC130=FALSE,AD130=FALSE),"",
IF(AND(SUMPRODUCT(--(AE130:AF$300=TRUE))=0,SUMPRODUCT(--(AE130:AF$300=TRUE))=0),"",Incomplete)))</f>
        <v/>
      </c>
      <c r="P130" s="10" t="str">
        <f t="shared" si="24"/>
        <v/>
      </c>
      <c r="Q130" s="10" t="str">
        <f t="shared" si="25"/>
        <v/>
      </c>
      <c r="R130" s="10" t="str" cm="1">
        <f t="array" ref="R130">IF(R$1=No,"",IF($A130="","",
IF(SUMPRODUCT(--('Section 13(a)(b)(c)'!$A$4:$A$100=$A130))=0,Incomplete,Complete)))</f>
        <v/>
      </c>
      <c r="S130" s="10" t="str">
        <f t="shared" si="26"/>
        <v/>
      </c>
      <c r="T130" s="10" t="str">
        <f t="shared" si="4"/>
        <v/>
      </c>
      <c r="U130" s="10" t="str">
        <f t="shared" si="5"/>
        <v/>
      </c>
      <c r="V130" s="10" t="str">
        <f t="shared" si="27"/>
        <v/>
      </c>
      <c r="W130" s="10" t="str">
        <f t="shared" si="28"/>
        <v/>
      </c>
      <c r="X130" s="10" t="str">
        <f t="shared" si="22"/>
        <v/>
      </c>
      <c r="Y130" s="10" t="str">
        <f t="shared" si="23"/>
        <v/>
      </c>
      <c r="Z130" s="10" t="str">
        <f t="shared" si="29"/>
        <v/>
      </c>
      <c r="AA130" s="10" t="str">
        <f t="shared" si="30"/>
        <v/>
      </c>
      <c r="AB130" s="10"/>
      <c r="AC130" s="10" t="b">
        <f t="shared" si="31"/>
        <v>1</v>
      </c>
      <c r="AD130" s="10" t="b">
        <f t="shared" si="10"/>
        <v>1</v>
      </c>
      <c r="AE130" s="10" t="b">
        <f t="shared" si="32"/>
        <v>0</v>
      </c>
      <c r="AF130" s="10" t="b">
        <f t="shared" si="11"/>
        <v>0</v>
      </c>
      <c r="AG130" s="10"/>
    </row>
    <row r="131" spans="1:33" x14ac:dyDescent="0.35">
      <c r="A131" s="28"/>
      <c r="B131" s="28"/>
      <c r="C131" s="28"/>
      <c r="D131" s="28"/>
      <c r="E131" s="28" t="s">
        <v>4</v>
      </c>
      <c r="F131" s="28"/>
      <c r="G131" s="28"/>
      <c r="H131" s="28"/>
      <c r="I131" s="28" t="s">
        <v>4</v>
      </c>
      <c r="J131" s="28"/>
      <c r="K131" s="28" t="s">
        <v>4</v>
      </c>
      <c r="L131" s="10" t="str">
        <f>IF(AND('Section 8'!$L$4=No,OR($AC131=FALSE,$AD131=FALSE)),Tab_NotReq,
IF(AND($AC131=TRUE,$AD131=TRUE,$N131="",$O131=""),"",
IF(COUNTIF($N131:$AA131,Incomplete)&gt;=1,Incomplete_or_multiple_errors&amp;": "&amp;INDEX($N$2:$AA$4,1,MATCH(Incomplete,$N131:$AA131,0)),Complete)))</f>
        <v/>
      </c>
      <c r="N131" s="10" t="str">
        <f t="shared" si="21"/>
        <v/>
      </c>
      <c r="O131" s="10" t="str" cm="1">
        <f t="array" ref="O131">IF($O$1=No,"",
IF(OR(AC131=FALSE,AD131=FALSE),"",
IF(AND(SUMPRODUCT(--(AE131:AF$300=TRUE))=0,SUMPRODUCT(--(AE131:AF$300=TRUE))=0),"",Incomplete)))</f>
        <v/>
      </c>
      <c r="P131" s="10" t="str">
        <f t="shared" si="24"/>
        <v/>
      </c>
      <c r="Q131" s="10" t="str">
        <f t="shared" si="25"/>
        <v/>
      </c>
      <c r="R131" s="10" t="str" cm="1">
        <f t="array" ref="R131">IF(R$1=No,"",IF($A131="","",
IF(SUMPRODUCT(--('Section 13(a)(b)(c)'!$A$4:$A$100=$A131))=0,Incomplete,Complete)))</f>
        <v/>
      </c>
      <c r="S131" s="10" t="str">
        <f t="shared" si="26"/>
        <v/>
      </c>
      <c r="T131" s="10" t="str">
        <f t="shared" si="4"/>
        <v/>
      </c>
      <c r="U131" s="10" t="str">
        <f t="shared" si="5"/>
        <v/>
      </c>
      <c r="V131" s="10" t="str">
        <f t="shared" si="27"/>
        <v/>
      </c>
      <c r="W131" s="10" t="str">
        <f t="shared" si="28"/>
        <v/>
      </c>
      <c r="X131" s="10" t="str">
        <f t="shared" si="22"/>
        <v/>
      </c>
      <c r="Y131" s="10" t="str">
        <f t="shared" si="23"/>
        <v/>
      </c>
      <c r="Z131" s="10" t="str">
        <f t="shared" si="29"/>
        <v/>
      </c>
      <c r="AA131" s="10" t="str">
        <f t="shared" si="30"/>
        <v/>
      </c>
      <c r="AB131" s="10"/>
      <c r="AC131" s="10" t="b">
        <f t="shared" si="31"/>
        <v>1</v>
      </c>
      <c r="AD131" s="10" t="b">
        <f t="shared" si="10"/>
        <v>1</v>
      </c>
      <c r="AE131" s="10" t="b">
        <f t="shared" si="32"/>
        <v>0</v>
      </c>
      <c r="AF131" s="10" t="b">
        <f t="shared" si="11"/>
        <v>0</v>
      </c>
      <c r="AG131" s="10"/>
    </row>
    <row r="132" spans="1:33" x14ac:dyDescent="0.35">
      <c r="A132" s="28"/>
      <c r="B132" s="28"/>
      <c r="C132" s="28"/>
      <c r="D132" s="28"/>
      <c r="E132" s="28" t="s">
        <v>4</v>
      </c>
      <c r="F132" s="28"/>
      <c r="G132" s="28"/>
      <c r="H132" s="28"/>
      <c r="I132" s="28" t="s">
        <v>4</v>
      </c>
      <c r="J132" s="28"/>
      <c r="K132" s="28" t="s">
        <v>4</v>
      </c>
      <c r="L132" s="10" t="str">
        <f>IF(AND('Section 8'!$L$4=No,OR($AC132=FALSE,$AD132=FALSE)),Tab_NotReq,
IF(AND($AC132=TRUE,$AD132=TRUE,$N132="",$O132=""),"",
IF(COUNTIF($N132:$AA132,Incomplete)&gt;=1,Incomplete_or_multiple_errors&amp;": "&amp;INDEX($N$2:$AA$4,1,MATCH(Incomplete,$N132:$AA132,0)),Complete)))</f>
        <v/>
      </c>
      <c r="N132" s="10" t="str">
        <f t="shared" ref="N132:N195" si="33">IF(N$1=No,"",
IF(AND($A132="", OR(AC132=FALSE,AD132=FALSE)),Incomplete,""))</f>
        <v/>
      </c>
      <c r="O132" s="10" t="str" cm="1">
        <f t="array" ref="O132">IF($O$1=No,"",
IF(OR(AC132=FALSE,AD132=FALSE),"",
IF(AND(SUMPRODUCT(--(AE132:AF$300=TRUE))=0,SUMPRODUCT(--(AE132:AF$300=TRUE))=0),"",Incomplete)))</f>
        <v/>
      </c>
      <c r="P132" s="10" t="str">
        <f t="shared" si="24"/>
        <v/>
      </c>
      <c r="Q132" s="10" t="str">
        <f t="shared" si="25"/>
        <v/>
      </c>
      <c r="R132" s="10" t="str" cm="1">
        <f t="array" ref="R132">IF(R$1=No,"",IF($A132="","",
IF(SUMPRODUCT(--('Section 13(a)(b)(c)'!$A$4:$A$100=$A132))=0,Incomplete,Complete)))</f>
        <v/>
      </c>
      <c r="S132" s="10" t="str">
        <f t="shared" si="26"/>
        <v/>
      </c>
      <c r="T132" s="10" t="str">
        <f t="shared" si="4"/>
        <v/>
      </c>
      <c r="U132" s="10" t="str">
        <f t="shared" si="5"/>
        <v/>
      </c>
      <c r="V132" s="10" t="str">
        <f t="shared" si="27"/>
        <v/>
      </c>
      <c r="W132" s="10" t="str">
        <f t="shared" si="28"/>
        <v/>
      </c>
      <c r="X132" s="10" t="str">
        <f t="shared" ref="X132:X195" si="34">IF(X$1=No, "", IF($A132="", "",
IF($Q132=Incomplete,"",
IF(OR($F132=Not_reasonably_accessible,$F132=INDEX(s13app,3)),"",
IF(AND(OR($F132=INDEX(s13app,2), $F132=INDEX(s13app,4)), OR($G132="", $G132&lt;0, $G132&gt;100)), Incomplete,
IF(LEN($G132)-LEN(INT($G132))&gt;5, Incomplete,
Complete))))))</f>
        <v/>
      </c>
      <c r="Y132" s="10" t="str">
        <f t="shared" ref="Y132:Y195" si="35">IF(Y$1=No, "", IF($A132="", "",
IF($Q132=Incomplete,"",
IF(OR($F132=Not_reasonably_accessible,$F132=INDEX(s13app,3)),"",
IF(AND(OR($F132=INDEX(s13app,2),$F132=INDEX(s13app,4)), OR($H132="", $H132&lt;0, $H132&gt;100,$G132&gt;$H132)), Incomplete,
IF(LEN($H132)-LEN(INT($H132))&gt;5, Incomplete,
Complete))))))</f>
        <v/>
      </c>
      <c r="Z132" s="10" t="str">
        <f t="shared" si="29"/>
        <v/>
      </c>
      <c r="AA132" s="10" t="str">
        <f t="shared" si="30"/>
        <v/>
      </c>
      <c r="AB132" s="10"/>
      <c r="AC132" s="10" t="b">
        <f t="shared" si="31"/>
        <v>1</v>
      </c>
      <c r="AD132" s="10" t="b">
        <f t="shared" si="10"/>
        <v>1</v>
      </c>
      <c r="AE132" s="10" t="b">
        <f t="shared" si="32"/>
        <v>0</v>
      </c>
      <c r="AF132" s="10" t="b">
        <f t="shared" si="11"/>
        <v>0</v>
      </c>
      <c r="AG132" s="10"/>
    </row>
    <row r="133" spans="1:33" x14ac:dyDescent="0.35">
      <c r="A133" s="28"/>
      <c r="B133" s="28"/>
      <c r="C133" s="28"/>
      <c r="D133" s="28"/>
      <c r="E133" s="28" t="s">
        <v>4</v>
      </c>
      <c r="F133" s="28"/>
      <c r="G133" s="28"/>
      <c r="H133" s="28"/>
      <c r="I133" s="28" t="s">
        <v>4</v>
      </c>
      <c r="J133" s="28"/>
      <c r="K133" s="28" t="s">
        <v>4</v>
      </c>
      <c r="L133" s="10" t="str">
        <f>IF(AND('Section 8'!$L$4=No,OR($AC133=FALSE,$AD133=FALSE)),Tab_NotReq,
IF(AND($AC133=TRUE,$AD133=TRUE,$N133="",$O133=""),"",
IF(COUNTIF($N133:$AA133,Incomplete)&gt;=1,Incomplete_or_multiple_errors&amp;": "&amp;INDEX($N$2:$AA$4,1,MATCH(Incomplete,$N133:$AA133,0)),Complete)))</f>
        <v/>
      </c>
      <c r="N133" s="10" t="str">
        <f t="shared" si="33"/>
        <v/>
      </c>
      <c r="O133" s="10" t="str" cm="1">
        <f t="array" ref="O133">IF($O$1=No,"",
IF(OR(AC133=FALSE,AD133=FALSE),"",
IF(AND(SUMPRODUCT(--(AE133:AF$300=TRUE))=0,SUMPRODUCT(--(AE133:AF$300=TRUE))=0),"",Incomplete)))</f>
        <v/>
      </c>
      <c r="P133" s="10" t="str">
        <f t="shared" ref="P133:P196" si="36">IF(P$1=No,"",IF($A133="", "",
IF(AND(OR(B133=Not_reasonably_accessible,B133=INDEX(s13app,3)), OR(C133&lt;&gt;"", D133&lt;&gt;"", AND(E133&lt;&gt;"",E133&lt;&gt;No))),
Incomplete, "")))</f>
        <v/>
      </c>
      <c r="Q133" s="10" t="str">
        <f t="shared" ref="Q133:Q196" si="37">IF(Q$1=No,"",IF($A133="", "",
IF(AND(OR(F133=Not_reasonably_accessible,F133=INDEX(s13app,3)), OR(G133&lt;&gt;"", H133&lt;&gt;"", AND(I133&lt;&gt;"",I133&lt;&gt;No))),
Incomplete, "")))</f>
        <v/>
      </c>
      <c r="R133" s="10" t="str" cm="1">
        <f t="array" ref="R133">IF(R$1=No,"",IF($A133="","",
IF(SUMPRODUCT(--('Section 13(a)(b)(c)'!$A$4:$A$100=$A133))=0,Incomplete,Complete)))</f>
        <v/>
      </c>
      <c r="S133" s="10" t="str">
        <f t="shared" ref="S133:S196" si="38">IF(S$1=No,"",IF($A133="","",
IF(B133="",Incomplete,
IF(ISERROR(VLOOKUP(B133,s13app,1,FALSE))=TRUE,Incomplete,Complete))))</f>
        <v/>
      </c>
      <c r="T133" s="10" t="str">
        <f t="shared" si="4"/>
        <v/>
      </c>
      <c r="U133" s="10" t="str">
        <f t="shared" si="5"/>
        <v/>
      </c>
      <c r="V133" s="10" t="str">
        <f t="shared" ref="V133:V196" si="39">IF(V$1=No,"",IF($A133="","",
IF($P133=Incomplete, "",
IF(OR($B133=Not_reasonably_accessible,$B133=INDEX(s13app,3)),"",
IF(ISERROR(VLOOKUP(E133,YesNo_CBI,1,FALSE))=TRUE,Incomplete,Complete)))))</f>
        <v/>
      </c>
      <c r="W133" s="10" t="str">
        <f t="shared" ref="W133:W196" si="40">IF(W$1=No,"",IF($A133="","",
IF(F133="",Incomplete,
IF(ISERROR(VLOOKUP(F133,s13app,1,FALSE))=TRUE,Incomplete,Complete))))</f>
        <v/>
      </c>
      <c r="X133" s="10" t="str">
        <f t="shared" si="34"/>
        <v/>
      </c>
      <c r="Y133" s="10" t="str">
        <f t="shared" si="35"/>
        <v/>
      </c>
      <c r="Z133" s="10" t="str">
        <f t="shared" ref="Z133:Z196" si="41">IF(Z$1=No,"",IF($A133="","",
IF($Q133=Incomplete, "",
IF(OR($F133=Not_reasonably_accessible,$F133=INDEX(s13app,3)),"",
IF(ISERROR(VLOOKUP(I133,YesNo_CBI,1,FALSE))=TRUE,Incomplete,Complete)))))</f>
        <v/>
      </c>
      <c r="AA133" s="10" t="str">
        <f t="shared" ref="AA133:AA196" si="42">IF($AA$1=No,"",IF($A133="","",
IF(AND(J133="",OR(K133="",K133=No)),"",
IF(AND(J133="",OR(K133&lt;&gt;"",K133&lt;&gt;No)),Incomplete,
IF(AND(J133&lt;&gt;"",K133="")=TRUE,Incomplete,
IF(ISERROR(VLOOKUP(K133,YesNo_CBI,1,FALSE))=TRUE,
Incomplete,Complete))))))</f>
        <v/>
      </c>
      <c r="AB133" s="10"/>
      <c r="AC133" s="10" t="b">
        <f t="shared" ref="AC133:AC196" si="43">AND($A133="",$B133="",$C133="",$D133="",$F133="",$G133="",$H133="",$J133="")</f>
        <v>1</v>
      </c>
      <c r="AD133" s="10" t="b">
        <f t="shared" si="10"/>
        <v>1</v>
      </c>
      <c r="AE133" s="10" t="b">
        <f t="shared" ref="AE133:AE196" si="44">OR($A134&lt;&gt;"",$B134&lt;&gt;"",$C134&lt;&gt;"",$D134&lt;&gt;"",$F134&lt;&gt;"",$G134&lt;&gt;"",$H134&lt;&gt;"",$J134&lt;&gt;"")</f>
        <v>0</v>
      </c>
      <c r="AF133" s="10" t="b">
        <f t="shared" si="11"/>
        <v>0</v>
      </c>
      <c r="AG133" s="10"/>
    </row>
    <row r="134" spans="1:33" x14ac:dyDescent="0.35">
      <c r="A134" s="28"/>
      <c r="B134" s="28"/>
      <c r="C134" s="28"/>
      <c r="D134" s="28"/>
      <c r="E134" s="28" t="s">
        <v>4</v>
      </c>
      <c r="F134" s="28"/>
      <c r="G134" s="28"/>
      <c r="H134" s="28"/>
      <c r="I134" s="28" t="s">
        <v>4</v>
      </c>
      <c r="J134" s="28"/>
      <c r="K134" s="28" t="s">
        <v>4</v>
      </c>
      <c r="L134" s="10" t="str">
        <f>IF(AND('Section 8'!$L$4=No,OR($AC134=FALSE,$AD134=FALSE)),Tab_NotReq,
IF(AND($AC134=TRUE,$AD134=TRUE,$N134="",$O134=""),"",
IF(COUNTIF($N134:$AA134,Incomplete)&gt;=1,Incomplete_or_multiple_errors&amp;": "&amp;INDEX($N$2:$AA$4,1,MATCH(Incomplete,$N134:$AA134,0)),Complete)))</f>
        <v/>
      </c>
      <c r="N134" s="10" t="str">
        <f t="shared" si="33"/>
        <v/>
      </c>
      <c r="O134" s="10" t="str" cm="1">
        <f t="array" ref="O134">IF($O$1=No,"",
IF(OR(AC134=FALSE,AD134=FALSE),"",
IF(AND(SUMPRODUCT(--(AE134:AF$300=TRUE))=0,SUMPRODUCT(--(AE134:AF$300=TRUE))=0),"",Incomplete)))</f>
        <v/>
      </c>
      <c r="P134" s="10" t="str">
        <f t="shared" si="36"/>
        <v/>
      </c>
      <c r="Q134" s="10" t="str">
        <f t="shared" si="37"/>
        <v/>
      </c>
      <c r="R134" s="10" t="str" cm="1">
        <f t="array" ref="R134">IF(R$1=No,"",IF($A134="","",
IF(SUMPRODUCT(--('Section 13(a)(b)(c)'!$A$4:$A$100=$A134))=0,Incomplete,Complete)))</f>
        <v/>
      </c>
      <c r="S134" s="10" t="str">
        <f t="shared" si="38"/>
        <v/>
      </c>
      <c r="T134" s="10" t="str">
        <f t="shared" si="4"/>
        <v/>
      </c>
      <c r="U134" s="10" t="str">
        <f t="shared" si="5"/>
        <v/>
      </c>
      <c r="V134" s="10" t="str">
        <f t="shared" si="39"/>
        <v/>
      </c>
      <c r="W134" s="10" t="str">
        <f t="shared" si="40"/>
        <v/>
      </c>
      <c r="X134" s="10" t="str">
        <f t="shared" si="34"/>
        <v/>
      </c>
      <c r="Y134" s="10" t="str">
        <f t="shared" si="35"/>
        <v/>
      </c>
      <c r="Z134" s="10" t="str">
        <f t="shared" si="41"/>
        <v/>
      </c>
      <c r="AA134" s="10" t="str">
        <f t="shared" si="42"/>
        <v/>
      </c>
      <c r="AB134" s="10"/>
      <c r="AC134" s="10" t="b">
        <f t="shared" si="43"/>
        <v>1</v>
      </c>
      <c r="AD134" s="10" t="b">
        <f t="shared" si="10"/>
        <v>1</v>
      </c>
      <c r="AE134" s="10" t="b">
        <f t="shared" si="44"/>
        <v>0</v>
      </c>
      <c r="AF134" s="10" t="b">
        <f t="shared" si="11"/>
        <v>0</v>
      </c>
      <c r="AG134" s="10"/>
    </row>
    <row r="135" spans="1:33" x14ac:dyDescent="0.35">
      <c r="A135" s="28"/>
      <c r="B135" s="28"/>
      <c r="C135" s="28"/>
      <c r="D135" s="28"/>
      <c r="E135" s="28" t="s">
        <v>4</v>
      </c>
      <c r="F135" s="28"/>
      <c r="G135" s="28"/>
      <c r="H135" s="28"/>
      <c r="I135" s="28" t="s">
        <v>4</v>
      </c>
      <c r="J135" s="28"/>
      <c r="K135" s="28" t="s">
        <v>4</v>
      </c>
      <c r="L135" s="10" t="str">
        <f>IF(AND('Section 8'!$L$4=No,OR($AC135=FALSE,$AD135=FALSE)),Tab_NotReq,
IF(AND($AC135=TRUE,$AD135=TRUE,$N135="",$O135=""),"",
IF(COUNTIF($N135:$AA135,Incomplete)&gt;=1,Incomplete_or_multiple_errors&amp;": "&amp;INDEX($N$2:$AA$4,1,MATCH(Incomplete,$N135:$AA135,0)),Complete)))</f>
        <v/>
      </c>
      <c r="N135" s="10" t="str">
        <f t="shared" si="33"/>
        <v/>
      </c>
      <c r="O135" s="10" t="str" cm="1">
        <f t="array" ref="O135">IF($O$1=No,"",
IF(OR(AC135=FALSE,AD135=FALSE),"",
IF(AND(SUMPRODUCT(--(AE135:AF$300=TRUE))=0,SUMPRODUCT(--(AE135:AF$300=TRUE))=0),"",Incomplete)))</f>
        <v/>
      </c>
      <c r="P135" s="10" t="str">
        <f t="shared" si="36"/>
        <v/>
      </c>
      <c r="Q135" s="10" t="str">
        <f t="shared" si="37"/>
        <v/>
      </c>
      <c r="R135" s="10" t="str" cm="1">
        <f t="array" ref="R135">IF(R$1=No,"",IF($A135="","",
IF(SUMPRODUCT(--('Section 13(a)(b)(c)'!$A$4:$A$100=$A135))=0,Incomplete,Complete)))</f>
        <v/>
      </c>
      <c r="S135" s="10" t="str">
        <f t="shared" si="38"/>
        <v/>
      </c>
      <c r="T135" s="10" t="str">
        <f t="shared" si="4"/>
        <v/>
      </c>
      <c r="U135" s="10" t="str">
        <f t="shared" si="5"/>
        <v/>
      </c>
      <c r="V135" s="10" t="str">
        <f t="shared" si="39"/>
        <v/>
      </c>
      <c r="W135" s="10" t="str">
        <f t="shared" si="40"/>
        <v/>
      </c>
      <c r="X135" s="10" t="str">
        <f t="shared" si="34"/>
        <v/>
      </c>
      <c r="Y135" s="10" t="str">
        <f t="shared" si="35"/>
        <v/>
      </c>
      <c r="Z135" s="10" t="str">
        <f t="shared" si="41"/>
        <v/>
      </c>
      <c r="AA135" s="10" t="str">
        <f t="shared" si="42"/>
        <v/>
      </c>
      <c r="AB135" s="10"/>
      <c r="AC135" s="10" t="b">
        <f t="shared" si="43"/>
        <v>1</v>
      </c>
      <c r="AD135" s="10" t="b">
        <f t="shared" si="10"/>
        <v>1</v>
      </c>
      <c r="AE135" s="10" t="b">
        <f t="shared" si="44"/>
        <v>0</v>
      </c>
      <c r="AF135" s="10" t="b">
        <f t="shared" si="11"/>
        <v>0</v>
      </c>
      <c r="AG135" s="10"/>
    </row>
    <row r="136" spans="1:33" x14ac:dyDescent="0.35">
      <c r="A136" s="28"/>
      <c r="B136" s="28"/>
      <c r="C136" s="28"/>
      <c r="D136" s="28"/>
      <c r="E136" s="28" t="s">
        <v>4</v>
      </c>
      <c r="F136" s="28"/>
      <c r="G136" s="28"/>
      <c r="H136" s="28"/>
      <c r="I136" s="28" t="s">
        <v>4</v>
      </c>
      <c r="J136" s="28"/>
      <c r="K136" s="28" t="s">
        <v>4</v>
      </c>
      <c r="L136" s="10" t="str">
        <f>IF(AND('Section 8'!$L$4=No,OR($AC136=FALSE,$AD136=FALSE)),Tab_NotReq,
IF(AND($AC136=TRUE,$AD136=TRUE,$N136="",$O136=""),"",
IF(COUNTIF($N136:$AA136,Incomplete)&gt;=1,Incomplete_or_multiple_errors&amp;": "&amp;INDEX($N$2:$AA$4,1,MATCH(Incomplete,$N136:$AA136,0)),Complete)))</f>
        <v/>
      </c>
      <c r="N136" s="10" t="str">
        <f t="shared" si="33"/>
        <v/>
      </c>
      <c r="O136" s="10" t="str" cm="1">
        <f t="array" ref="O136">IF($O$1=No,"",
IF(OR(AC136=FALSE,AD136=FALSE),"",
IF(AND(SUMPRODUCT(--(AE136:AF$300=TRUE))=0,SUMPRODUCT(--(AE136:AF$300=TRUE))=0),"",Incomplete)))</f>
        <v/>
      </c>
      <c r="P136" s="10" t="str">
        <f t="shared" si="36"/>
        <v/>
      </c>
      <c r="Q136" s="10" t="str">
        <f t="shared" si="37"/>
        <v/>
      </c>
      <c r="R136" s="10" t="str" cm="1">
        <f t="array" ref="R136">IF(R$1=No,"",IF($A136="","",
IF(SUMPRODUCT(--('Section 13(a)(b)(c)'!$A$4:$A$100=$A136))=0,Incomplete,Complete)))</f>
        <v/>
      </c>
      <c r="S136" s="10" t="str">
        <f t="shared" si="38"/>
        <v/>
      </c>
      <c r="T136" s="10" t="str">
        <f t="shared" si="4"/>
        <v/>
      </c>
      <c r="U136" s="10" t="str">
        <f t="shared" si="5"/>
        <v/>
      </c>
      <c r="V136" s="10" t="str">
        <f t="shared" si="39"/>
        <v/>
      </c>
      <c r="W136" s="10" t="str">
        <f t="shared" si="40"/>
        <v/>
      </c>
      <c r="X136" s="10" t="str">
        <f t="shared" si="34"/>
        <v/>
      </c>
      <c r="Y136" s="10" t="str">
        <f t="shared" si="35"/>
        <v/>
      </c>
      <c r="Z136" s="10" t="str">
        <f t="shared" si="41"/>
        <v/>
      </c>
      <c r="AA136" s="10" t="str">
        <f t="shared" si="42"/>
        <v/>
      </c>
      <c r="AB136" s="10"/>
      <c r="AC136" s="10" t="b">
        <f t="shared" si="43"/>
        <v>1</v>
      </c>
      <c r="AD136" s="10" t="b">
        <f t="shared" si="10"/>
        <v>1</v>
      </c>
      <c r="AE136" s="10" t="b">
        <f t="shared" si="44"/>
        <v>0</v>
      </c>
      <c r="AF136" s="10" t="b">
        <f t="shared" si="11"/>
        <v>0</v>
      </c>
      <c r="AG136" s="10"/>
    </row>
    <row r="137" spans="1:33" x14ac:dyDescent="0.35">
      <c r="A137" s="28"/>
      <c r="B137" s="28"/>
      <c r="C137" s="28"/>
      <c r="D137" s="28"/>
      <c r="E137" s="28" t="s">
        <v>4</v>
      </c>
      <c r="F137" s="28"/>
      <c r="G137" s="28"/>
      <c r="H137" s="28"/>
      <c r="I137" s="28" t="s">
        <v>4</v>
      </c>
      <c r="J137" s="28"/>
      <c r="K137" s="28" t="s">
        <v>4</v>
      </c>
      <c r="L137" s="10" t="str">
        <f>IF(AND('Section 8'!$L$4=No,OR($AC137=FALSE,$AD137=FALSE)),Tab_NotReq,
IF(AND($AC137=TRUE,$AD137=TRUE,$N137="",$O137=""),"",
IF(COUNTIF($N137:$AA137,Incomplete)&gt;=1,Incomplete_or_multiple_errors&amp;": "&amp;INDEX($N$2:$AA$4,1,MATCH(Incomplete,$N137:$AA137,0)),Complete)))</f>
        <v/>
      </c>
      <c r="N137" s="10" t="str">
        <f t="shared" si="33"/>
        <v/>
      </c>
      <c r="O137" s="10" t="str" cm="1">
        <f t="array" ref="O137">IF($O$1=No,"",
IF(OR(AC137=FALSE,AD137=FALSE),"",
IF(AND(SUMPRODUCT(--(AE137:AF$300=TRUE))=0,SUMPRODUCT(--(AE137:AF$300=TRUE))=0),"",Incomplete)))</f>
        <v/>
      </c>
      <c r="P137" s="10" t="str">
        <f t="shared" si="36"/>
        <v/>
      </c>
      <c r="Q137" s="10" t="str">
        <f t="shared" si="37"/>
        <v/>
      </c>
      <c r="R137" s="10" t="str" cm="1">
        <f t="array" ref="R137">IF(R$1=No,"",IF($A137="","",
IF(SUMPRODUCT(--('Section 13(a)(b)(c)'!$A$4:$A$100=$A137))=0,Incomplete,Complete)))</f>
        <v/>
      </c>
      <c r="S137" s="10" t="str">
        <f t="shared" si="38"/>
        <v/>
      </c>
      <c r="T137" s="10" t="str">
        <f t="shared" si="4"/>
        <v/>
      </c>
      <c r="U137" s="10" t="str">
        <f t="shared" si="5"/>
        <v/>
      </c>
      <c r="V137" s="10" t="str">
        <f t="shared" si="39"/>
        <v/>
      </c>
      <c r="W137" s="10" t="str">
        <f t="shared" si="40"/>
        <v/>
      </c>
      <c r="X137" s="10" t="str">
        <f t="shared" si="34"/>
        <v/>
      </c>
      <c r="Y137" s="10" t="str">
        <f t="shared" si="35"/>
        <v/>
      </c>
      <c r="Z137" s="10" t="str">
        <f t="shared" si="41"/>
        <v/>
      </c>
      <c r="AA137" s="10" t="str">
        <f t="shared" si="42"/>
        <v/>
      </c>
      <c r="AB137" s="10"/>
      <c r="AC137" s="10" t="b">
        <f t="shared" si="43"/>
        <v>1</v>
      </c>
      <c r="AD137" s="10" t="b">
        <f t="shared" si="10"/>
        <v>1</v>
      </c>
      <c r="AE137" s="10" t="b">
        <f t="shared" si="44"/>
        <v>0</v>
      </c>
      <c r="AF137" s="10" t="b">
        <f t="shared" si="11"/>
        <v>0</v>
      </c>
      <c r="AG137" s="10"/>
    </row>
    <row r="138" spans="1:33" x14ac:dyDescent="0.35">
      <c r="A138" s="28"/>
      <c r="B138" s="28"/>
      <c r="C138" s="28"/>
      <c r="D138" s="28"/>
      <c r="E138" s="28" t="s">
        <v>4</v>
      </c>
      <c r="F138" s="28"/>
      <c r="G138" s="28"/>
      <c r="H138" s="28"/>
      <c r="I138" s="28" t="s">
        <v>4</v>
      </c>
      <c r="J138" s="28"/>
      <c r="K138" s="28" t="s">
        <v>4</v>
      </c>
      <c r="L138" s="10" t="str">
        <f>IF(AND('Section 8'!$L$4=No,OR($AC138=FALSE,$AD138=FALSE)),Tab_NotReq,
IF(AND($AC138=TRUE,$AD138=TRUE,$N138="",$O138=""),"",
IF(COUNTIF($N138:$AA138,Incomplete)&gt;=1,Incomplete_or_multiple_errors&amp;": "&amp;INDEX($N$2:$AA$4,1,MATCH(Incomplete,$N138:$AA138,0)),Complete)))</f>
        <v/>
      </c>
      <c r="N138" s="10" t="str">
        <f t="shared" si="33"/>
        <v/>
      </c>
      <c r="O138" s="10" t="str" cm="1">
        <f t="array" ref="O138">IF($O$1=No,"",
IF(OR(AC138=FALSE,AD138=FALSE),"",
IF(AND(SUMPRODUCT(--(AE138:AF$300=TRUE))=0,SUMPRODUCT(--(AE138:AF$300=TRUE))=0),"",Incomplete)))</f>
        <v/>
      </c>
      <c r="P138" s="10" t="str">
        <f t="shared" si="36"/>
        <v/>
      </c>
      <c r="Q138" s="10" t="str">
        <f t="shared" si="37"/>
        <v/>
      </c>
      <c r="R138" s="10" t="str" cm="1">
        <f t="array" ref="R138">IF(R$1=No,"",IF($A138="","",
IF(SUMPRODUCT(--('Section 13(a)(b)(c)'!$A$4:$A$100=$A138))=0,Incomplete,Complete)))</f>
        <v/>
      </c>
      <c r="S138" s="10" t="str">
        <f t="shared" si="38"/>
        <v/>
      </c>
      <c r="T138" s="10" t="str">
        <f t="shared" si="4"/>
        <v/>
      </c>
      <c r="U138" s="10" t="str">
        <f t="shared" si="5"/>
        <v/>
      </c>
      <c r="V138" s="10" t="str">
        <f t="shared" si="39"/>
        <v/>
      </c>
      <c r="W138" s="10" t="str">
        <f t="shared" si="40"/>
        <v/>
      </c>
      <c r="X138" s="10" t="str">
        <f t="shared" si="34"/>
        <v/>
      </c>
      <c r="Y138" s="10" t="str">
        <f t="shared" si="35"/>
        <v/>
      </c>
      <c r="Z138" s="10" t="str">
        <f t="shared" si="41"/>
        <v/>
      </c>
      <c r="AA138" s="10" t="str">
        <f t="shared" si="42"/>
        <v/>
      </c>
      <c r="AB138" s="10"/>
      <c r="AC138" s="10" t="b">
        <f t="shared" si="43"/>
        <v>1</v>
      </c>
      <c r="AD138" s="10" t="b">
        <f t="shared" si="10"/>
        <v>1</v>
      </c>
      <c r="AE138" s="10" t="b">
        <f t="shared" si="44"/>
        <v>0</v>
      </c>
      <c r="AF138" s="10" t="b">
        <f t="shared" si="11"/>
        <v>0</v>
      </c>
      <c r="AG138" s="10"/>
    </row>
    <row r="139" spans="1:33" x14ac:dyDescent="0.35">
      <c r="A139" s="28"/>
      <c r="B139" s="28"/>
      <c r="C139" s="28"/>
      <c r="D139" s="28"/>
      <c r="E139" s="28" t="s">
        <v>4</v>
      </c>
      <c r="F139" s="28"/>
      <c r="G139" s="28"/>
      <c r="H139" s="28"/>
      <c r="I139" s="28" t="s">
        <v>4</v>
      </c>
      <c r="J139" s="28"/>
      <c r="K139" s="28" t="s">
        <v>4</v>
      </c>
      <c r="L139" s="10" t="str">
        <f>IF(AND('Section 8'!$L$4=No,OR($AC139=FALSE,$AD139=FALSE)),Tab_NotReq,
IF(AND($AC139=TRUE,$AD139=TRUE,$N139="",$O139=""),"",
IF(COUNTIF($N139:$AA139,Incomplete)&gt;=1,Incomplete_or_multiple_errors&amp;": "&amp;INDEX($N$2:$AA$4,1,MATCH(Incomplete,$N139:$AA139,0)),Complete)))</f>
        <v/>
      </c>
      <c r="N139" s="10" t="str">
        <f t="shared" si="33"/>
        <v/>
      </c>
      <c r="O139" s="10" t="str" cm="1">
        <f t="array" ref="O139">IF($O$1=No,"",
IF(OR(AC139=FALSE,AD139=FALSE),"",
IF(AND(SUMPRODUCT(--(AE139:AF$300=TRUE))=0,SUMPRODUCT(--(AE139:AF$300=TRUE))=0),"",Incomplete)))</f>
        <v/>
      </c>
      <c r="P139" s="10" t="str">
        <f t="shared" si="36"/>
        <v/>
      </c>
      <c r="Q139" s="10" t="str">
        <f t="shared" si="37"/>
        <v/>
      </c>
      <c r="R139" s="10" t="str" cm="1">
        <f t="array" ref="R139">IF(R$1=No,"",IF($A139="","",
IF(SUMPRODUCT(--('Section 13(a)(b)(c)'!$A$4:$A$100=$A139))=0,Incomplete,Complete)))</f>
        <v/>
      </c>
      <c r="S139" s="10" t="str">
        <f t="shared" si="38"/>
        <v/>
      </c>
      <c r="T139" s="10" t="str">
        <f t="shared" si="4"/>
        <v/>
      </c>
      <c r="U139" s="10" t="str">
        <f t="shared" si="5"/>
        <v/>
      </c>
      <c r="V139" s="10" t="str">
        <f t="shared" si="39"/>
        <v/>
      </c>
      <c r="W139" s="10" t="str">
        <f t="shared" si="40"/>
        <v/>
      </c>
      <c r="X139" s="10" t="str">
        <f t="shared" si="34"/>
        <v/>
      </c>
      <c r="Y139" s="10" t="str">
        <f t="shared" si="35"/>
        <v/>
      </c>
      <c r="Z139" s="10" t="str">
        <f t="shared" si="41"/>
        <v/>
      </c>
      <c r="AA139" s="10" t="str">
        <f t="shared" si="42"/>
        <v/>
      </c>
      <c r="AB139" s="10"/>
      <c r="AC139" s="10" t="b">
        <f t="shared" si="43"/>
        <v>1</v>
      </c>
      <c r="AD139" s="10" t="b">
        <f t="shared" si="10"/>
        <v>1</v>
      </c>
      <c r="AE139" s="10" t="b">
        <f t="shared" si="44"/>
        <v>0</v>
      </c>
      <c r="AF139" s="10" t="b">
        <f t="shared" si="11"/>
        <v>0</v>
      </c>
      <c r="AG139" s="10"/>
    </row>
    <row r="140" spans="1:33" x14ac:dyDescent="0.35">
      <c r="A140" s="28"/>
      <c r="B140" s="28"/>
      <c r="C140" s="28"/>
      <c r="D140" s="28"/>
      <c r="E140" s="28" t="s">
        <v>4</v>
      </c>
      <c r="F140" s="28"/>
      <c r="G140" s="28"/>
      <c r="H140" s="28"/>
      <c r="I140" s="28" t="s">
        <v>4</v>
      </c>
      <c r="J140" s="28"/>
      <c r="K140" s="28" t="s">
        <v>4</v>
      </c>
      <c r="L140" s="10" t="str">
        <f>IF(AND('Section 8'!$L$4=No,OR($AC140=FALSE,$AD140=FALSE)),Tab_NotReq,
IF(AND($AC140=TRUE,$AD140=TRUE,$N140="",$O140=""),"",
IF(COUNTIF($N140:$AA140,Incomplete)&gt;=1,Incomplete_or_multiple_errors&amp;": "&amp;INDEX($N$2:$AA$4,1,MATCH(Incomplete,$N140:$AA140,0)),Complete)))</f>
        <v/>
      </c>
      <c r="N140" s="10" t="str">
        <f t="shared" si="33"/>
        <v/>
      </c>
      <c r="O140" s="10" t="str" cm="1">
        <f t="array" ref="O140">IF($O$1=No,"",
IF(OR(AC140=FALSE,AD140=FALSE),"",
IF(AND(SUMPRODUCT(--(AE140:AF$300=TRUE))=0,SUMPRODUCT(--(AE140:AF$300=TRUE))=0),"",Incomplete)))</f>
        <v/>
      </c>
      <c r="P140" s="10" t="str">
        <f t="shared" si="36"/>
        <v/>
      </c>
      <c r="Q140" s="10" t="str">
        <f t="shared" si="37"/>
        <v/>
      </c>
      <c r="R140" s="10" t="str" cm="1">
        <f t="array" ref="R140">IF(R$1=No,"",IF($A140="","",
IF(SUMPRODUCT(--('Section 13(a)(b)(c)'!$A$4:$A$100=$A140))=0,Incomplete,Complete)))</f>
        <v/>
      </c>
      <c r="S140" s="10" t="str">
        <f t="shared" si="38"/>
        <v/>
      </c>
      <c r="T140" s="10" t="str">
        <f t="shared" si="4"/>
        <v/>
      </c>
      <c r="U140" s="10" t="str">
        <f t="shared" si="5"/>
        <v/>
      </c>
      <c r="V140" s="10" t="str">
        <f t="shared" si="39"/>
        <v/>
      </c>
      <c r="W140" s="10" t="str">
        <f t="shared" si="40"/>
        <v/>
      </c>
      <c r="X140" s="10" t="str">
        <f t="shared" si="34"/>
        <v/>
      </c>
      <c r="Y140" s="10" t="str">
        <f t="shared" si="35"/>
        <v/>
      </c>
      <c r="Z140" s="10" t="str">
        <f t="shared" si="41"/>
        <v/>
      </c>
      <c r="AA140" s="10" t="str">
        <f t="shared" si="42"/>
        <v/>
      </c>
      <c r="AB140" s="10"/>
      <c r="AC140" s="10" t="b">
        <f t="shared" si="43"/>
        <v>1</v>
      </c>
      <c r="AD140" s="10" t="b">
        <f t="shared" si="10"/>
        <v>1</v>
      </c>
      <c r="AE140" s="10" t="b">
        <f t="shared" si="44"/>
        <v>0</v>
      </c>
      <c r="AF140" s="10" t="b">
        <f t="shared" si="11"/>
        <v>0</v>
      </c>
      <c r="AG140" s="10"/>
    </row>
    <row r="141" spans="1:33" x14ac:dyDescent="0.35">
      <c r="A141" s="28"/>
      <c r="B141" s="28"/>
      <c r="C141" s="28"/>
      <c r="D141" s="28"/>
      <c r="E141" s="28" t="s">
        <v>4</v>
      </c>
      <c r="F141" s="28"/>
      <c r="G141" s="28"/>
      <c r="H141" s="28"/>
      <c r="I141" s="28" t="s">
        <v>4</v>
      </c>
      <c r="J141" s="28"/>
      <c r="K141" s="28" t="s">
        <v>4</v>
      </c>
      <c r="L141" s="10" t="str">
        <f>IF(AND('Section 8'!$L$4=No,OR($AC141=FALSE,$AD141=FALSE)),Tab_NotReq,
IF(AND($AC141=TRUE,$AD141=TRUE,$N141="",$O141=""),"",
IF(COUNTIF($N141:$AA141,Incomplete)&gt;=1,Incomplete_or_multiple_errors&amp;": "&amp;INDEX($N$2:$AA$4,1,MATCH(Incomplete,$N141:$AA141,0)),Complete)))</f>
        <v/>
      </c>
      <c r="N141" s="10" t="str">
        <f t="shared" si="33"/>
        <v/>
      </c>
      <c r="O141" s="10" t="str" cm="1">
        <f t="array" ref="O141">IF($O$1=No,"",
IF(OR(AC141=FALSE,AD141=FALSE),"",
IF(AND(SUMPRODUCT(--(AE141:AF$300=TRUE))=0,SUMPRODUCT(--(AE141:AF$300=TRUE))=0),"",Incomplete)))</f>
        <v/>
      </c>
      <c r="P141" s="10" t="str">
        <f t="shared" si="36"/>
        <v/>
      </c>
      <c r="Q141" s="10" t="str">
        <f t="shared" si="37"/>
        <v/>
      </c>
      <c r="R141" s="10" t="str" cm="1">
        <f t="array" ref="R141">IF(R$1=No,"",IF($A141="","",
IF(SUMPRODUCT(--('Section 13(a)(b)(c)'!$A$4:$A$100=$A141))=0,Incomplete,Complete)))</f>
        <v/>
      </c>
      <c r="S141" s="10" t="str">
        <f t="shared" si="38"/>
        <v/>
      </c>
      <c r="T141" s="10" t="str">
        <f t="shared" si="4"/>
        <v/>
      </c>
      <c r="U141" s="10" t="str">
        <f t="shared" si="5"/>
        <v/>
      </c>
      <c r="V141" s="10" t="str">
        <f t="shared" si="39"/>
        <v/>
      </c>
      <c r="W141" s="10" t="str">
        <f t="shared" si="40"/>
        <v/>
      </c>
      <c r="X141" s="10" t="str">
        <f t="shared" si="34"/>
        <v/>
      </c>
      <c r="Y141" s="10" t="str">
        <f t="shared" si="35"/>
        <v/>
      </c>
      <c r="Z141" s="10" t="str">
        <f t="shared" si="41"/>
        <v/>
      </c>
      <c r="AA141" s="10" t="str">
        <f t="shared" si="42"/>
        <v/>
      </c>
      <c r="AB141" s="10"/>
      <c r="AC141" s="10" t="b">
        <f t="shared" si="43"/>
        <v>1</v>
      </c>
      <c r="AD141" s="10" t="b">
        <f t="shared" si="10"/>
        <v>1</v>
      </c>
      <c r="AE141" s="10" t="b">
        <f t="shared" si="44"/>
        <v>0</v>
      </c>
      <c r="AF141" s="10" t="b">
        <f t="shared" si="11"/>
        <v>0</v>
      </c>
      <c r="AG141" s="10"/>
    </row>
    <row r="142" spans="1:33" x14ac:dyDescent="0.35">
      <c r="A142" s="28"/>
      <c r="B142" s="28"/>
      <c r="C142" s="28"/>
      <c r="D142" s="28"/>
      <c r="E142" s="28" t="s">
        <v>4</v>
      </c>
      <c r="F142" s="28"/>
      <c r="G142" s="28"/>
      <c r="H142" s="28"/>
      <c r="I142" s="28" t="s">
        <v>4</v>
      </c>
      <c r="J142" s="28"/>
      <c r="K142" s="28" t="s">
        <v>4</v>
      </c>
      <c r="L142" s="10" t="str">
        <f>IF(AND('Section 8'!$L$4=No,OR($AC142=FALSE,$AD142=FALSE)),Tab_NotReq,
IF(AND($AC142=TRUE,$AD142=TRUE,$N142="",$O142=""),"",
IF(COUNTIF($N142:$AA142,Incomplete)&gt;=1,Incomplete_or_multiple_errors&amp;": "&amp;INDEX($N$2:$AA$4,1,MATCH(Incomplete,$N142:$AA142,0)),Complete)))</f>
        <v/>
      </c>
      <c r="N142" s="10" t="str">
        <f t="shared" si="33"/>
        <v/>
      </c>
      <c r="O142" s="10" t="str" cm="1">
        <f t="array" ref="O142">IF($O$1=No,"",
IF(OR(AC142=FALSE,AD142=FALSE),"",
IF(AND(SUMPRODUCT(--(AE142:AF$300=TRUE))=0,SUMPRODUCT(--(AE142:AF$300=TRUE))=0),"",Incomplete)))</f>
        <v/>
      </c>
      <c r="P142" s="10" t="str">
        <f t="shared" si="36"/>
        <v/>
      </c>
      <c r="Q142" s="10" t="str">
        <f t="shared" si="37"/>
        <v/>
      </c>
      <c r="R142" s="10" t="str" cm="1">
        <f t="array" ref="R142">IF(R$1=No,"",IF($A142="","",
IF(SUMPRODUCT(--('Section 13(a)(b)(c)'!$A$4:$A$100=$A142))=0,Incomplete,Complete)))</f>
        <v/>
      </c>
      <c r="S142" s="10" t="str">
        <f t="shared" si="38"/>
        <v/>
      </c>
      <c r="T142" s="10" t="str">
        <f t="shared" si="4"/>
        <v/>
      </c>
      <c r="U142" s="10" t="str">
        <f t="shared" si="5"/>
        <v/>
      </c>
      <c r="V142" s="10" t="str">
        <f t="shared" si="39"/>
        <v/>
      </c>
      <c r="W142" s="10" t="str">
        <f t="shared" si="40"/>
        <v/>
      </c>
      <c r="X142" s="10" t="str">
        <f t="shared" si="34"/>
        <v/>
      </c>
      <c r="Y142" s="10" t="str">
        <f t="shared" si="35"/>
        <v/>
      </c>
      <c r="Z142" s="10" t="str">
        <f t="shared" si="41"/>
        <v/>
      </c>
      <c r="AA142" s="10" t="str">
        <f t="shared" si="42"/>
        <v/>
      </c>
      <c r="AB142" s="10"/>
      <c r="AC142" s="10" t="b">
        <f t="shared" si="43"/>
        <v>1</v>
      </c>
      <c r="AD142" s="10" t="b">
        <f t="shared" si="10"/>
        <v>1</v>
      </c>
      <c r="AE142" s="10" t="b">
        <f t="shared" si="44"/>
        <v>0</v>
      </c>
      <c r="AF142" s="10" t="b">
        <f t="shared" si="11"/>
        <v>0</v>
      </c>
      <c r="AG142" s="10"/>
    </row>
    <row r="143" spans="1:33" x14ac:dyDescent="0.35">
      <c r="A143" s="28"/>
      <c r="B143" s="28"/>
      <c r="C143" s="28"/>
      <c r="D143" s="28"/>
      <c r="E143" s="28" t="s">
        <v>4</v>
      </c>
      <c r="F143" s="28"/>
      <c r="G143" s="28"/>
      <c r="H143" s="28"/>
      <c r="I143" s="28" t="s">
        <v>4</v>
      </c>
      <c r="J143" s="28"/>
      <c r="K143" s="28" t="s">
        <v>4</v>
      </c>
      <c r="L143" s="10" t="str">
        <f>IF(AND('Section 8'!$L$4=No,OR($AC143=FALSE,$AD143=FALSE)),Tab_NotReq,
IF(AND($AC143=TRUE,$AD143=TRUE,$N143="",$O143=""),"",
IF(COUNTIF($N143:$AA143,Incomplete)&gt;=1,Incomplete_or_multiple_errors&amp;": "&amp;INDEX($N$2:$AA$4,1,MATCH(Incomplete,$N143:$AA143,0)),Complete)))</f>
        <v/>
      </c>
      <c r="N143" s="10" t="str">
        <f t="shared" si="33"/>
        <v/>
      </c>
      <c r="O143" s="10" t="str" cm="1">
        <f t="array" ref="O143">IF($O$1=No,"",
IF(OR(AC143=FALSE,AD143=FALSE),"",
IF(AND(SUMPRODUCT(--(AE143:AF$300=TRUE))=0,SUMPRODUCT(--(AE143:AF$300=TRUE))=0),"",Incomplete)))</f>
        <v/>
      </c>
      <c r="P143" s="10" t="str">
        <f t="shared" si="36"/>
        <v/>
      </c>
      <c r="Q143" s="10" t="str">
        <f t="shared" si="37"/>
        <v/>
      </c>
      <c r="R143" s="10" t="str" cm="1">
        <f t="array" ref="R143">IF(R$1=No,"",IF($A143="","",
IF(SUMPRODUCT(--('Section 13(a)(b)(c)'!$A$4:$A$100=$A143))=0,Incomplete,Complete)))</f>
        <v/>
      </c>
      <c r="S143" s="10" t="str">
        <f t="shared" si="38"/>
        <v/>
      </c>
      <c r="T143" s="10" t="str">
        <f t="shared" si="4"/>
        <v/>
      </c>
      <c r="U143" s="10" t="str">
        <f t="shared" si="5"/>
        <v/>
      </c>
      <c r="V143" s="10" t="str">
        <f t="shared" si="39"/>
        <v/>
      </c>
      <c r="W143" s="10" t="str">
        <f t="shared" si="40"/>
        <v/>
      </c>
      <c r="X143" s="10" t="str">
        <f t="shared" si="34"/>
        <v/>
      </c>
      <c r="Y143" s="10" t="str">
        <f t="shared" si="35"/>
        <v/>
      </c>
      <c r="Z143" s="10" t="str">
        <f t="shared" si="41"/>
        <v/>
      </c>
      <c r="AA143" s="10" t="str">
        <f t="shared" si="42"/>
        <v/>
      </c>
      <c r="AB143" s="10"/>
      <c r="AC143" s="10" t="b">
        <f t="shared" si="43"/>
        <v>1</v>
      </c>
      <c r="AD143" s="10" t="b">
        <f t="shared" si="10"/>
        <v>1</v>
      </c>
      <c r="AE143" s="10" t="b">
        <f t="shared" si="44"/>
        <v>0</v>
      </c>
      <c r="AF143" s="10" t="b">
        <f t="shared" si="11"/>
        <v>0</v>
      </c>
      <c r="AG143" s="10"/>
    </row>
    <row r="144" spans="1:33" x14ac:dyDescent="0.35">
      <c r="A144" s="28"/>
      <c r="B144" s="28"/>
      <c r="C144" s="28"/>
      <c r="D144" s="28"/>
      <c r="E144" s="28" t="s">
        <v>4</v>
      </c>
      <c r="F144" s="28"/>
      <c r="G144" s="28"/>
      <c r="H144" s="28"/>
      <c r="I144" s="28" t="s">
        <v>4</v>
      </c>
      <c r="J144" s="28"/>
      <c r="K144" s="28" t="s">
        <v>4</v>
      </c>
      <c r="L144" s="10" t="str">
        <f>IF(AND('Section 8'!$L$4=No,OR($AC144=FALSE,$AD144=FALSE)),Tab_NotReq,
IF(AND($AC144=TRUE,$AD144=TRUE,$N144="",$O144=""),"",
IF(COUNTIF($N144:$AA144,Incomplete)&gt;=1,Incomplete_or_multiple_errors&amp;": "&amp;INDEX($N$2:$AA$4,1,MATCH(Incomplete,$N144:$AA144,0)),Complete)))</f>
        <v/>
      </c>
      <c r="N144" s="10" t="str">
        <f t="shared" si="33"/>
        <v/>
      </c>
      <c r="O144" s="10" t="str" cm="1">
        <f t="array" ref="O144">IF($O$1=No,"",
IF(OR(AC144=FALSE,AD144=FALSE),"",
IF(AND(SUMPRODUCT(--(AE144:AF$300=TRUE))=0,SUMPRODUCT(--(AE144:AF$300=TRUE))=0),"",Incomplete)))</f>
        <v/>
      </c>
      <c r="P144" s="10" t="str">
        <f t="shared" si="36"/>
        <v/>
      </c>
      <c r="Q144" s="10" t="str">
        <f t="shared" si="37"/>
        <v/>
      </c>
      <c r="R144" s="10" t="str" cm="1">
        <f t="array" ref="R144">IF(R$1=No,"",IF($A144="","",
IF(SUMPRODUCT(--('Section 13(a)(b)(c)'!$A$4:$A$100=$A144))=0,Incomplete,Complete)))</f>
        <v/>
      </c>
      <c r="S144" s="10" t="str">
        <f t="shared" si="38"/>
        <v/>
      </c>
      <c r="T144" s="10" t="str">
        <f t="shared" si="4"/>
        <v/>
      </c>
      <c r="U144" s="10" t="str">
        <f t="shared" si="5"/>
        <v/>
      </c>
      <c r="V144" s="10" t="str">
        <f t="shared" si="39"/>
        <v/>
      </c>
      <c r="W144" s="10" t="str">
        <f t="shared" si="40"/>
        <v/>
      </c>
      <c r="X144" s="10" t="str">
        <f t="shared" si="34"/>
        <v/>
      </c>
      <c r="Y144" s="10" t="str">
        <f t="shared" si="35"/>
        <v/>
      </c>
      <c r="Z144" s="10" t="str">
        <f t="shared" si="41"/>
        <v/>
      </c>
      <c r="AA144" s="10" t="str">
        <f t="shared" si="42"/>
        <v/>
      </c>
      <c r="AB144" s="10"/>
      <c r="AC144" s="10" t="b">
        <f t="shared" si="43"/>
        <v>1</v>
      </c>
      <c r="AD144" s="10" t="b">
        <f t="shared" si="10"/>
        <v>1</v>
      </c>
      <c r="AE144" s="10" t="b">
        <f t="shared" si="44"/>
        <v>0</v>
      </c>
      <c r="AF144" s="10" t="b">
        <f t="shared" si="11"/>
        <v>0</v>
      </c>
      <c r="AG144" s="10"/>
    </row>
    <row r="145" spans="1:33" x14ac:dyDescent="0.35">
      <c r="A145" s="28"/>
      <c r="B145" s="28"/>
      <c r="C145" s="28"/>
      <c r="D145" s="28"/>
      <c r="E145" s="28" t="s">
        <v>4</v>
      </c>
      <c r="F145" s="28"/>
      <c r="G145" s="28"/>
      <c r="H145" s="28"/>
      <c r="I145" s="28" t="s">
        <v>4</v>
      </c>
      <c r="J145" s="28"/>
      <c r="K145" s="28" t="s">
        <v>4</v>
      </c>
      <c r="L145" s="10" t="str">
        <f>IF(AND('Section 8'!$L$4=No,OR($AC145=FALSE,$AD145=FALSE)),Tab_NotReq,
IF(AND($AC145=TRUE,$AD145=TRUE,$N145="",$O145=""),"",
IF(COUNTIF($N145:$AA145,Incomplete)&gt;=1,Incomplete_or_multiple_errors&amp;": "&amp;INDEX($N$2:$AA$4,1,MATCH(Incomplete,$N145:$AA145,0)),Complete)))</f>
        <v/>
      </c>
      <c r="N145" s="10" t="str">
        <f t="shared" si="33"/>
        <v/>
      </c>
      <c r="O145" s="10" t="str" cm="1">
        <f t="array" ref="O145">IF($O$1=No,"",
IF(OR(AC145=FALSE,AD145=FALSE),"",
IF(AND(SUMPRODUCT(--(AE145:AF$300=TRUE))=0,SUMPRODUCT(--(AE145:AF$300=TRUE))=0),"",Incomplete)))</f>
        <v/>
      </c>
      <c r="P145" s="10" t="str">
        <f t="shared" si="36"/>
        <v/>
      </c>
      <c r="Q145" s="10" t="str">
        <f t="shared" si="37"/>
        <v/>
      </c>
      <c r="R145" s="10" t="str" cm="1">
        <f t="array" ref="R145">IF(R$1=No,"",IF($A145="","",
IF(SUMPRODUCT(--('Section 13(a)(b)(c)'!$A$4:$A$100=$A145))=0,Incomplete,Complete)))</f>
        <v/>
      </c>
      <c r="S145" s="10" t="str">
        <f t="shared" si="38"/>
        <v/>
      </c>
      <c r="T145" s="10" t="str">
        <f t="shared" si="4"/>
        <v/>
      </c>
      <c r="U145" s="10" t="str">
        <f t="shared" si="5"/>
        <v/>
      </c>
      <c r="V145" s="10" t="str">
        <f t="shared" si="39"/>
        <v/>
      </c>
      <c r="W145" s="10" t="str">
        <f t="shared" si="40"/>
        <v/>
      </c>
      <c r="X145" s="10" t="str">
        <f t="shared" si="34"/>
        <v/>
      </c>
      <c r="Y145" s="10" t="str">
        <f t="shared" si="35"/>
        <v/>
      </c>
      <c r="Z145" s="10" t="str">
        <f t="shared" si="41"/>
        <v/>
      </c>
      <c r="AA145" s="10" t="str">
        <f t="shared" si="42"/>
        <v/>
      </c>
      <c r="AB145" s="10"/>
      <c r="AC145" s="10" t="b">
        <f t="shared" si="43"/>
        <v>1</v>
      </c>
      <c r="AD145" s="10" t="b">
        <f t="shared" si="10"/>
        <v>1</v>
      </c>
      <c r="AE145" s="10" t="b">
        <f t="shared" si="44"/>
        <v>0</v>
      </c>
      <c r="AF145" s="10" t="b">
        <f t="shared" si="11"/>
        <v>0</v>
      </c>
      <c r="AG145" s="10"/>
    </row>
    <row r="146" spans="1:33" x14ac:dyDescent="0.35">
      <c r="A146" s="28"/>
      <c r="B146" s="28"/>
      <c r="C146" s="28"/>
      <c r="D146" s="28"/>
      <c r="E146" s="28" t="s">
        <v>4</v>
      </c>
      <c r="F146" s="28"/>
      <c r="G146" s="28"/>
      <c r="H146" s="28"/>
      <c r="I146" s="28" t="s">
        <v>4</v>
      </c>
      <c r="J146" s="28"/>
      <c r="K146" s="28" t="s">
        <v>4</v>
      </c>
      <c r="L146" s="10" t="str">
        <f>IF(AND('Section 8'!$L$4=No,OR($AC146=FALSE,$AD146=FALSE)),Tab_NotReq,
IF(AND($AC146=TRUE,$AD146=TRUE,$N146="",$O146=""),"",
IF(COUNTIF($N146:$AA146,Incomplete)&gt;=1,Incomplete_or_multiple_errors&amp;": "&amp;INDEX($N$2:$AA$4,1,MATCH(Incomplete,$N146:$AA146,0)),Complete)))</f>
        <v/>
      </c>
      <c r="N146" s="10" t="str">
        <f t="shared" si="33"/>
        <v/>
      </c>
      <c r="O146" s="10" t="str" cm="1">
        <f t="array" ref="O146">IF($O$1=No,"",
IF(OR(AC146=FALSE,AD146=FALSE),"",
IF(AND(SUMPRODUCT(--(AE146:AF$300=TRUE))=0,SUMPRODUCT(--(AE146:AF$300=TRUE))=0),"",Incomplete)))</f>
        <v/>
      </c>
      <c r="P146" s="10" t="str">
        <f t="shared" si="36"/>
        <v/>
      </c>
      <c r="Q146" s="10" t="str">
        <f t="shared" si="37"/>
        <v/>
      </c>
      <c r="R146" s="10" t="str" cm="1">
        <f t="array" ref="R146">IF(R$1=No,"",IF($A146="","",
IF(SUMPRODUCT(--('Section 13(a)(b)(c)'!$A$4:$A$100=$A146))=0,Incomplete,Complete)))</f>
        <v/>
      </c>
      <c r="S146" s="10" t="str">
        <f t="shared" si="38"/>
        <v/>
      </c>
      <c r="T146" s="10" t="str">
        <f t="shared" si="4"/>
        <v/>
      </c>
      <c r="U146" s="10" t="str">
        <f t="shared" si="5"/>
        <v/>
      </c>
      <c r="V146" s="10" t="str">
        <f t="shared" si="39"/>
        <v/>
      </c>
      <c r="W146" s="10" t="str">
        <f t="shared" si="40"/>
        <v/>
      </c>
      <c r="X146" s="10" t="str">
        <f t="shared" si="34"/>
        <v/>
      </c>
      <c r="Y146" s="10" t="str">
        <f t="shared" si="35"/>
        <v/>
      </c>
      <c r="Z146" s="10" t="str">
        <f t="shared" si="41"/>
        <v/>
      </c>
      <c r="AA146" s="10" t="str">
        <f t="shared" si="42"/>
        <v/>
      </c>
      <c r="AB146" s="10"/>
      <c r="AC146" s="10" t="b">
        <f t="shared" si="43"/>
        <v>1</v>
      </c>
      <c r="AD146" s="10" t="b">
        <f t="shared" si="10"/>
        <v>1</v>
      </c>
      <c r="AE146" s="10" t="b">
        <f t="shared" si="44"/>
        <v>0</v>
      </c>
      <c r="AF146" s="10" t="b">
        <f t="shared" si="11"/>
        <v>0</v>
      </c>
      <c r="AG146" s="10"/>
    </row>
    <row r="147" spans="1:33" x14ac:dyDescent="0.35">
      <c r="A147" s="28"/>
      <c r="B147" s="28"/>
      <c r="C147" s="28"/>
      <c r="D147" s="28"/>
      <c r="E147" s="28" t="s">
        <v>4</v>
      </c>
      <c r="F147" s="28"/>
      <c r="G147" s="28"/>
      <c r="H147" s="28"/>
      <c r="I147" s="28" t="s">
        <v>4</v>
      </c>
      <c r="J147" s="28"/>
      <c r="K147" s="28" t="s">
        <v>4</v>
      </c>
      <c r="L147" s="10" t="str">
        <f>IF(AND('Section 8'!$L$4=No,OR($AC147=FALSE,$AD147=FALSE)),Tab_NotReq,
IF(AND($AC147=TRUE,$AD147=TRUE,$N147="",$O147=""),"",
IF(COUNTIF($N147:$AA147,Incomplete)&gt;=1,Incomplete_or_multiple_errors&amp;": "&amp;INDEX($N$2:$AA$4,1,MATCH(Incomplete,$N147:$AA147,0)),Complete)))</f>
        <v/>
      </c>
      <c r="N147" s="10" t="str">
        <f t="shared" si="33"/>
        <v/>
      </c>
      <c r="O147" s="10" t="str" cm="1">
        <f t="array" ref="O147">IF($O$1=No,"",
IF(OR(AC147=FALSE,AD147=FALSE),"",
IF(AND(SUMPRODUCT(--(AE147:AF$300=TRUE))=0,SUMPRODUCT(--(AE147:AF$300=TRUE))=0),"",Incomplete)))</f>
        <v/>
      </c>
      <c r="P147" s="10" t="str">
        <f t="shared" si="36"/>
        <v/>
      </c>
      <c r="Q147" s="10" t="str">
        <f t="shared" si="37"/>
        <v/>
      </c>
      <c r="R147" s="10" t="str" cm="1">
        <f t="array" ref="R147">IF(R$1=No,"",IF($A147="","",
IF(SUMPRODUCT(--('Section 13(a)(b)(c)'!$A$4:$A$100=$A147))=0,Incomplete,Complete)))</f>
        <v/>
      </c>
      <c r="S147" s="10" t="str">
        <f t="shared" si="38"/>
        <v/>
      </c>
      <c r="T147" s="10" t="str">
        <f t="shared" si="4"/>
        <v/>
      </c>
      <c r="U147" s="10" t="str">
        <f t="shared" si="5"/>
        <v/>
      </c>
      <c r="V147" s="10" t="str">
        <f t="shared" si="39"/>
        <v/>
      </c>
      <c r="W147" s="10" t="str">
        <f t="shared" si="40"/>
        <v/>
      </c>
      <c r="X147" s="10" t="str">
        <f t="shared" si="34"/>
        <v/>
      </c>
      <c r="Y147" s="10" t="str">
        <f t="shared" si="35"/>
        <v/>
      </c>
      <c r="Z147" s="10" t="str">
        <f t="shared" si="41"/>
        <v/>
      </c>
      <c r="AA147" s="10" t="str">
        <f t="shared" si="42"/>
        <v/>
      </c>
      <c r="AB147" s="10"/>
      <c r="AC147" s="10" t="b">
        <f t="shared" si="43"/>
        <v>1</v>
      </c>
      <c r="AD147" s="10" t="b">
        <f t="shared" si="10"/>
        <v>1</v>
      </c>
      <c r="AE147" s="10" t="b">
        <f t="shared" si="44"/>
        <v>0</v>
      </c>
      <c r="AF147" s="10" t="b">
        <f t="shared" si="11"/>
        <v>0</v>
      </c>
      <c r="AG147" s="10"/>
    </row>
    <row r="148" spans="1:33" x14ac:dyDescent="0.35">
      <c r="A148" s="28"/>
      <c r="B148" s="28"/>
      <c r="C148" s="28"/>
      <c r="D148" s="28"/>
      <c r="E148" s="28" t="s">
        <v>4</v>
      </c>
      <c r="F148" s="28"/>
      <c r="G148" s="28"/>
      <c r="H148" s="28"/>
      <c r="I148" s="28" t="s">
        <v>4</v>
      </c>
      <c r="J148" s="28"/>
      <c r="K148" s="28" t="s">
        <v>4</v>
      </c>
      <c r="L148" s="10" t="str">
        <f>IF(AND('Section 8'!$L$4=No,OR($AC148=FALSE,$AD148=FALSE)),Tab_NotReq,
IF(AND($AC148=TRUE,$AD148=TRUE,$N148="",$O148=""),"",
IF(COUNTIF($N148:$AA148,Incomplete)&gt;=1,Incomplete_or_multiple_errors&amp;": "&amp;INDEX($N$2:$AA$4,1,MATCH(Incomplete,$N148:$AA148,0)),Complete)))</f>
        <v/>
      </c>
      <c r="N148" s="10" t="str">
        <f t="shared" si="33"/>
        <v/>
      </c>
      <c r="O148" s="10" t="str" cm="1">
        <f t="array" ref="O148">IF($O$1=No,"",
IF(OR(AC148=FALSE,AD148=FALSE),"",
IF(AND(SUMPRODUCT(--(AE148:AF$300=TRUE))=0,SUMPRODUCT(--(AE148:AF$300=TRUE))=0),"",Incomplete)))</f>
        <v/>
      </c>
      <c r="P148" s="10" t="str">
        <f t="shared" si="36"/>
        <v/>
      </c>
      <c r="Q148" s="10" t="str">
        <f t="shared" si="37"/>
        <v/>
      </c>
      <c r="R148" s="10" t="str" cm="1">
        <f t="array" ref="R148">IF(R$1=No,"",IF($A148="","",
IF(SUMPRODUCT(--('Section 13(a)(b)(c)'!$A$4:$A$100=$A148))=0,Incomplete,Complete)))</f>
        <v/>
      </c>
      <c r="S148" s="10" t="str">
        <f t="shared" si="38"/>
        <v/>
      </c>
      <c r="T148" s="10" t="str">
        <f t="shared" si="4"/>
        <v/>
      </c>
      <c r="U148" s="10" t="str">
        <f t="shared" si="5"/>
        <v/>
      </c>
      <c r="V148" s="10" t="str">
        <f t="shared" si="39"/>
        <v/>
      </c>
      <c r="W148" s="10" t="str">
        <f t="shared" si="40"/>
        <v/>
      </c>
      <c r="X148" s="10" t="str">
        <f t="shared" si="34"/>
        <v/>
      </c>
      <c r="Y148" s="10" t="str">
        <f t="shared" si="35"/>
        <v/>
      </c>
      <c r="Z148" s="10" t="str">
        <f t="shared" si="41"/>
        <v/>
      </c>
      <c r="AA148" s="10" t="str">
        <f t="shared" si="42"/>
        <v/>
      </c>
      <c r="AB148" s="10"/>
      <c r="AC148" s="10" t="b">
        <f t="shared" si="43"/>
        <v>1</v>
      </c>
      <c r="AD148" s="10" t="b">
        <f t="shared" si="10"/>
        <v>1</v>
      </c>
      <c r="AE148" s="10" t="b">
        <f t="shared" si="44"/>
        <v>0</v>
      </c>
      <c r="AF148" s="10" t="b">
        <f t="shared" si="11"/>
        <v>0</v>
      </c>
      <c r="AG148" s="10"/>
    </row>
    <row r="149" spans="1:33" x14ac:dyDescent="0.35">
      <c r="A149" s="28"/>
      <c r="B149" s="28"/>
      <c r="C149" s="28"/>
      <c r="D149" s="28"/>
      <c r="E149" s="28" t="s">
        <v>4</v>
      </c>
      <c r="F149" s="28"/>
      <c r="G149" s="28"/>
      <c r="H149" s="28"/>
      <c r="I149" s="28" t="s">
        <v>4</v>
      </c>
      <c r="J149" s="28"/>
      <c r="K149" s="28" t="s">
        <v>4</v>
      </c>
      <c r="L149" s="10" t="str">
        <f>IF(AND('Section 8'!$L$4=No,OR($AC149=FALSE,$AD149=FALSE)),Tab_NotReq,
IF(AND($AC149=TRUE,$AD149=TRUE,$N149="",$O149=""),"",
IF(COUNTIF($N149:$AA149,Incomplete)&gt;=1,Incomplete_or_multiple_errors&amp;": "&amp;INDEX($N$2:$AA$4,1,MATCH(Incomplete,$N149:$AA149,0)),Complete)))</f>
        <v/>
      </c>
      <c r="N149" s="10" t="str">
        <f t="shared" si="33"/>
        <v/>
      </c>
      <c r="O149" s="10" t="str" cm="1">
        <f t="array" ref="O149">IF($O$1=No,"",
IF(OR(AC149=FALSE,AD149=FALSE),"",
IF(AND(SUMPRODUCT(--(AE149:AF$300=TRUE))=0,SUMPRODUCT(--(AE149:AF$300=TRUE))=0),"",Incomplete)))</f>
        <v/>
      </c>
      <c r="P149" s="10" t="str">
        <f t="shared" si="36"/>
        <v/>
      </c>
      <c r="Q149" s="10" t="str">
        <f t="shared" si="37"/>
        <v/>
      </c>
      <c r="R149" s="10" t="str" cm="1">
        <f t="array" ref="R149">IF(R$1=No,"",IF($A149="","",
IF(SUMPRODUCT(--('Section 13(a)(b)(c)'!$A$4:$A$100=$A149))=0,Incomplete,Complete)))</f>
        <v/>
      </c>
      <c r="S149" s="10" t="str">
        <f t="shared" si="38"/>
        <v/>
      </c>
      <c r="T149" s="10" t="str">
        <f t="shared" si="4"/>
        <v/>
      </c>
      <c r="U149" s="10" t="str">
        <f t="shared" si="5"/>
        <v/>
      </c>
      <c r="V149" s="10" t="str">
        <f t="shared" si="39"/>
        <v/>
      </c>
      <c r="W149" s="10" t="str">
        <f t="shared" si="40"/>
        <v/>
      </c>
      <c r="X149" s="10" t="str">
        <f t="shared" si="34"/>
        <v/>
      </c>
      <c r="Y149" s="10" t="str">
        <f t="shared" si="35"/>
        <v/>
      </c>
      <c r="Z149" s="10" t="str">
        <f t="shared" si="41"/>
        <v/>
      </c>
      <c r="AA149" s="10" t="str">
        <f t="shared" si="42"/>
        <v/>
      </c>
      <c r="AB149" s="10"/>
      <c r="AC149" s="10" t="b">
        <f t="shared" si="43"/>
        <v>1</v>
      </c>
      <c r="AD149" s="10" t="b">
        <f t="shared" si="10"/>
        <v>1</v>
      </c>
      <c r="AE149" s="10" t="b">
        <f t="shared" si="44"/>
        <v>0</v>
      </c>
      <c r="AF149" s="10" t="b">
        <f t="shared" si="11"/>
        <v>0</v>
      </c>
      <c r="AG149" s="10"/>
    </row>
    <row r="150" spans="1:33" x14ac:dyDescent="0.35">
      <c r="A150" s="28"/>
      <c r="B150" s="28"/>
      <c r="C150" s="28"/>
      <c r="D150" s="28"/>
      <c r="E150" s="28" t="s">
        <v>4</v>
      </c>
      <c r="F150" s="28"/>
      <c r="G150" s="28"/>
      <c r="H150" s="28"/>
      <c r="I150" s="28" t="s">
        <v>4</v>
      </c>
      <c r="J150" s="28"/>
      <c r="K150" s="28" t="s">
        <v>4</v>
      </c>
      <c r="L150" s="10" t="str">
        <f>IF(AND('Section 8'!$L$4=No,OR($AC150=FALSE,$AD150=FALSE)),Tab_NotReq,
IF(AND($AC150=TRUE,$AD150=TRUE,$N150="",$O150=""),"",
IF(COUNTIF($N150:$AA150,Incomplete)&gt;=1,Incomplete_or_multiple_errors&amp;": "&amp;INDEX($N$2:$AA$4,1,MATCH(Incomplete,$N150:$AA150,0)),Complete)))</f>
        <v/>
      </c>
      <c r="N150" s="10" t="str">
        <f t="shared" si="33"/>
        <v/>
      </c>
      <c r="O150" s="10" t="str" cm="1">
        <f t="array" ref="O150">IF($O$1=No,"",
IF(OR(AC150=FALSE,AD150=FALSE),"",
IF(AND(SUMPRODUCT(--(AE150:AF$300=TRUE))=0,SUMPRODUCT(--(AE150:AF$300=TRUE))=0),"",Incomplete)))</f>
        <v/>
      </c>
      <c r="P150" s="10" t="str">
        <f t="shared" si="36"/>
        <v/>
      </c>
      <c r="Q150" s="10" t="str">
        <f t="shared" si="37"/>
        <v/>
      </c>
      <c r="R150" s="10" t="str" cm="1">
        <f t="array" ref="R150">IF(R$1=No,"",IF($A150="","",
IF(SUMPRODUCT(--('Section 13(a)(b)(c)'!$A$4:$A$100=$A150))=0,Incomplete,Complete)))</f>
        <v/>
      </c>
      <c r="S150" s="10" t="str">
        <f t="shared" si="38"/>
        <v/>
      </c>
      <c r="T150" s="10" t="str">
        <f t="shared" si="4"/>
        <v/>
      </c>
      <c r="U150" s="10" t="str">
        <f t="shared" si="5"/>
        <v/>
      </c>
      <c r="V150" s="10" t="str">
        <f t="shared" si="39"/>
        <v/>
      </c>
      <c r="W150" s="10" t="str">
        <f t="shared" si="40"/>
        <v/>
      </c>
      <c r="X150" s="10" t="str">
        <f t="shared" si="34"/>
        <v/>
      </c>
      <c r="Y150" s="10" t="str">
        <f t="shared" si="35"/>
        <v/>
      </c>
      <c r="Z150" s="10" t="str">
        <f t="shared" si="41"/>
        <v/>
      </c>
      <c r="AA150" s="10" t="str">
        <f t="shared" si="42"/>
        <v/>
      </c>
      <c r="AB150" s="10"/>
      <c r="AC150" s="10" t="b">
        <f t="shared" si="43"/>
        <v>1</v>
      </c>
      <c r="AD150" s="10" t="b">
        <f t="shared" si="10"/>
        <v>1</v>
      </c>
      <c r="AE150" s="10" t="b">
        <f t="shared" si="44"/>
        <v>0</v>
      </c>
      <c r="AF150" s="10" t="b">
        <f t="shared" si="11"/>
        <v>0</v>
      </c>
      <c r="AG150" s="10"/>
    </row>
    <row r="151" spans="1:33" x14ac:dyDescent="0.35">
      <c r="A151" s="28"/>
      <c r="B151" s="28"/>
      <c r="C151" s="28"/>
      <c r="D151" s="28"/>
      <c r="E151" s="28" t="s">
        <v>4</v>
      </c>
      <c r="F151" s="28"/>
      <c r="G151" s="28"/>
      <c r="H151" s="28"/>
      <c r="I151" s="28" t="s">
        <v>4</v>
      </c>
      <c r="J151" s="28"/>
      <c r="K151" s="28" t="s">
        <v>4</v>
      </c>
      <c r="L151" s="10" t="str">
        <f>IF(AND('Section 8'!$L$4=No,OR($AC151=FALSE,$AD151=FALSE)),Tab_NotReq,
IF(AND($AC151=TRUE,$AD151=TRUE,$N151="",$O151=""),"",
IF(COUNTIF($N151:$AA151,Incomplete)&gt;=1,Incomplete_or_multiple_errors&amp;": "&amp;INDEX($N$2:$AA$4,1,MATCH(Incomplete,$N151:$AA151,0)),Complete)))</f>
        <v/>
      </c>
      <c r="N151" s="10" t="str">
        <f t="shared" si="33"/>
        <v/>
      </c>
      <c r="O151" s="10" t="str" cm="1">
        <f t="array" ref="O151">IF($O$1=No,"",
IF(OR(AC151=FALSE,AD151=FALSE),"",
IF(AND(SUMPRODUCT(--(AE151:AF$300=TRUE))=0,SUMPRODUCT(--(AE151:AF$300=TRUE))=0),"",Incomplete)))</f>
        <v/>
      </c>
      <c r="P151" s="10" t="str">
        <f t="shared" si="36"/>
        <v/>
      </c>
      <c r="Q151" s="10" t="str">
        <f t="shared" si="37"/>
        <v/>
      </c>
      <c r="R151" s="10" t="str" cm="1">
        <f t="array" ref="R151">IF(R$1=No,"",IF($A151="","",
IF(SUMPRODUCT(--('Section 13(a)(b)(c)'!$A$4:$A$100=$A151))=0,Incomplete,Complete)))</f>
        <v/>
      </c>
      <c r="S151" s="10" t="str">
        <f t="shared" si="38"/>
        <v/>
      </c>
      <c r="T151" s="10" t="str">
        <f t="shared" si="4"/>
        <v/>
      </c>
      <c r="U151" s="10" t="str">
        <f t="shared" si="5"/>
        <v/>
      </c>
      <c r="V151" s="10" t="str">
        <f t="shared" si="39"/>
        <v/>
      </c>
      <c r="W151" s="10" t="str">
        <f t="shared" si="40"/>
        <v/>
      </c>
      <c r="X151" s="10" t="str">
        <f t="shared" si="34"/>
        <v/>
      </c>
      <c r="Y151" s="10" t="str">
        <f t="shared" si="35"/>
        <v/>
      </c>
      <c r="Z151" s="10" t="str">
        <f t="shared" si="41"/>
        <v/>
      </c>
      <c r="AA151" s="10" t="str">
        <f t="shared" si="42"/>
        <v/>
      </c>
      <c r="AB151" s="10"/>
      <c r="AC151" s="10" t="b">
        <f t="shared" si="43"/>
        <v>1</v>
      </c>
      <c r="AD151" s="10" t="b">
        <f t="shared" si="10"/>
        <v>1</v>
      </c>
      <c r="AE151" s="10" t="b">
        <f t="shared" si="44"/>
        <v>0</v>
      </c>
      <c r="AF151" s="10" t="b">
        <f t="shared" si="11"/>
        <v>0</v>
      </c>
      <c r="AG151" s="10"/>
    </row>
    <row r="152" spans="1:33" x14ac:dyDescent="0.35">
      <c r="A152" s="28"/>
      <c r="B152" s="28"/>
      <c r="C152" s="28"/>
      <c r="D152" s="28"/>
      <c r="E152" s="28" t="s">
        <v>4</v>
      </c>
      <c r="F152" s="28"/>
      <c r="G152" s="28"/>
      <c r="H152" s="28"/>
      <c r="I152" s="28" t="s">
        <v>4</v>
      </c>
      <c r="J152" s="28"/>
      <c r="K152" s="28" t="s">
        <v>4</v>
      </c>
      <c r="L152" s="10" t="str">
        <f>IF(AND('Section 8'!$L$4=No,OR($AC152=FALSE,$AD152=FALSE)),Tab_NotReq,
IF(AND($AC152=TRUE,$AD152=TRUE,$N152="",$O152=""),"",
IF(COUNTIF($N152:$AA152,Incomplete)&gt;=1,Incomplete_or_multiple_errors&amp;": "&amp;INDEX($N$2:$AA$4,1,MATCH(Incomplete,$N152:$AA152,0)),Complete)))</f>
        <v/>
      </c>
      <c r="N152" s="10" t="str">
        <f t="shared" si="33"/>
        <v/>
      </c>
      <c r="O152" s="10" t="str" cm="1">
        <f t="array" ref="O152">IF($O$1=No,"",
IF(OR(AC152=FALSE,AD152=FALSE),"",
IF(AND(SUMPRODUCT(--(AE152:AF$300=TRUE))=0,SUMPRODUCT(--(AE152:AF$300=TRUE))=0),"",Incomplete)))</f>
        <v/>
      </c>
      <c r="P152" s="10" t="str">
        <f t="shared" si="36"/>
        <v/>
      </c>
      <c r="Q152" s="10" t="str">
        <f t="shared" si="37"/>
        <v/>
      </c>
      <c r="R152" s="10" t="str" cm="1">
        <f t="array" ref="R152">IF(R$1=No,"",IF($A152="","",
IF(SUMPRODUCT(--('Section 13(a)(b)(c)'!$A$4:$A$100=$A152))=0,Incomplete,Complete)))</f>
        <v/>
      </c>
      <c r="S152" s="10" t="str">
        <f t="shared" si="38"/>
        <v/>
      </c>
      <c r="T152" s="10" t="str">
        <f t="shared" si="4"/>
        <v/>
      </c>
      <c r="U152" s="10" t="str">
        <f t="shared" si="5"/>
        <v/>
      </c>
      <c r="V152" s="10" t="str">
        <f t="shared" si="39"/>
        <v/>
      </c>
      <c r="W152" s="10" t="str">
        <f t="shared" si="40"/>
        <v/>
      </c>
      <c r="X152" s="10" t="str">
        <f t="shared" si="34"/>
        <v/>
      </c>
      <c r="Y152" s="10" t="str">
        <f t="shared" si="35"/>
        <v/>
      </c>
      <c r="Z152" s="10" t="str">
        <f t="shared" si="41"/>
        <v/>
      </c>
      <c r="AA152" s="10" t="str">
        <f t="shared" si="42"/>
        <v/>
      </c>
      <c r="AB152" s="10"/>
      <c r="AC152" s="10" t="b">
        <f t="shared" si="43"/>
        <v>1</v>
      </c>
      <c r="AD152" s="10" t="b">
        <f t="shared" si="10"/>
        <v>1</v>
      </c>
      <c r="AE152" s="10" t="b">
        <f t="shared" si="44"/>
        <v>0</v>
      </c>
      <c r="AF152" s="10" t="b">
        <f t="shared" si="11"/>
        <v>0</v>
      </c>
      <c r="AG152" s="10"/>
    </row>
    <row r="153" spans="1:33" x14ac:dyDescent="0.35">
      <c r="A153" s="28"/>
      <c r="B153" s="28"/>
      <c r="C153" s="28"/>
      <c r="D153" s="28"/>
      <c r="E153" s="28" t="s">
        <v>4</v>
      </c>
      <c r="F153" s="28"/>
      <c r="G153" s="28"/>
      <c r="H153" s="28"/>
      <c r="I153" s="28" t="s">
        <v>4</v>
      </c>
      <c r="J153" s="28"/>
      <c r="K153" s="28" t="s">
        <v>4</v>
      </c>
      <c r="L153" s="10" t="str">
        <f>IF(AND('Section 8'!$L$4=No,OR($AC153=FALSE,$AD153=FALSE)),Tab_NotReq,
IF(AND($AC153=TRUE,$AD153=TRUE,$N153="",$O153=""),"",
IF(COUNTIF($N153:$AA153,Incomplete)&gt;=1,Incomplete_or_multiple_errors&amp;": "&amp;INDEX($N$2:$AA$4,1,MATCH(Incomplete,$N153:$AA153,0)),Complete)))</f>
        <v/>
      </c>
      <c r="N153" s="10" t="str">
        <f t="shared" si="33"/>
        <v/>
      </c>
      <c r="O153" s="10" t="str" cm="1">
        <f t="array" ref="O153">IF($O$1=No,"",
IF(OR(AC153=FALSE,AD153=FALSE),"",
IF(AND(SUMPRODUCT(--(AE153:AF$300=TRUE))=0,SUMPRODUCT(--(AE153:AF$300=TRUE))=0),"",Incomplete)))</f>
        <v/>
      </c>
      <c r="P153" s="10" t="str">
        <f t="shared" si="36"/>
        <v/>
      </c>
      <c r="Q153" s="10" t="str">
        <f t="shared" si="37"/>
        <v/>
      </c>
      <c r="R153" s="10" t="str" cm="1">
        <f t="array" ref="R153">IF(R$1=No,"",IF($A153="","",
IF(SUMPRODUCT(--('Section 13(a)(b)(c)'!$A$4:$A$100=$A153))=0,Incomplete,Complete)))</f>
        <v/>
      </c>
      <c r="S153" s="10" t="str">
        <f t="shared" si="38"/>
        <v/>
      </c>
      <c r="T153" s="10" t="str">
        <f t="shared" si="4"/>
        <v/>
      </c>
      <c r="U153" s="10" t="str">
        <f t="shared" si="5"/>
        <v/>
      </c>
      <c r="V153" s="10" t="str">
        <f t="shared" si="39"/>
        <v/>
      </c>
      <c r="W153" s="10" t="str">
        <f t="shared" si="40"/>
        <v/>
      </c>
      <c r="X153" s="10" t="str">
        <f t="shared" si="34"/>
        <v/>
      </c>
      <c r="Y153" s="10" t="str">
        <f t="shared" si="35"/>
        <v/>
      </c>
      <c r="Z153" s="10" t="str">
        <f t="shared" si="41"/>
        <v/>
      </c>
      <c r="AA153" s="10" t="str">
        <f t="shared" si="42"/>
        <v/>
      </c>
      <c r="AB153" s="10"/>
      <c r="AC153" s="10" t="b">
        <f t="shared" si="43"/>
        <v>1</v>
      </c>
      <c r="AD153" s="10" t="b">
        <f t="shared" si="10"/>
        <v>1</v>
      </c>
      <c r="AE153" s="10" t="b">
        <f t="shared" si="44"/>
        <v>0</v>
      </c>
      <c r="AF153" s="10" t="b">
        <f t="shared" si="11"/>
        <v>0</v>
      </c>
      <c r="AG153" s="10"/>
    </row>
    <row r="154" spans="1:33" x14ac:dyDescent="0.35">
      <c r="A154" s="28"/>
      <c r="B154" s="28"/>
      <c r="C154" s="28"/>
      <c r="D154" s="28"/>
      <c r="E154" s="28" t="s">
        <v>4</v>
      </c>
      <c r="F154" s="28"/>
      <c r="G154" s="28"/>
      <c r="H154" s="28"/>
      <c r="I154" s="28" t="s">
        <v>4</v>
      </c>
      <c r="J154" s="28"/>
      <c r="K154" s="28" t="s">
        <v>4</v>
      </c>
      <c r="L154" s="10" t="str">
        <f>IF(AND('Section 8'!$L$4=No,OR($AC154=FALSE,$AD154=FALSE)),Tab_NotReq,
IF(AND($AC154=TRUE,$AD154=TRUE,$N154="",$O154=""),"",
IF(COUNTIF($N154:$AA154,Incomplete)&gt;=1,Incomplete_or_multiple_errors&amp;": "&amp;INDEX($N$2:$AA$4,1,MATCH(Incomplete,$N154:$AA154,0)),Complete)))</f>
        <v/>
      </c>
      <c r="N154" s="10" t="str">
        <f t="shared" si="33"/>
        <v/>
      </c>
      <c r="O154" s="10" t="str" cm="1">
        <f t="array" ref="O154">IF($O$1=No,"",
IF(OR(AC154=FALSE,AD154=FALSE),"",
IF(AND(SUMPRODUCT(--(AE154:AF$300=TRUE))=0,SUMPRODUCT(--(AE154:AF$300=TRUE))=0),"",Incomplete)))</f>
        <v/>
      </c>
      <c r="P154" s="10" t="str">
        <f t="shared" si="36"/>
        <v/>
      </c>
      <c r="Q154" s="10" t="str">
        <f t="shared" si="37"/>
        <v/>
      </c>
      <c r="R154" s="10" t="str" cm="1">
        <f t="array" ref="R154">IF(R$1=No,"",IF($A154="","",
IF(SUMPRODUCT(--('Section 13(a)(b)(c)'!$A$4:$A$100=$A154))=0,Incomplete,Complete)))</f>
        <v/>
      </c>
      <c r="S154" s="10" t="str">
        <f t="shared" si="38"/>
        <v/>
      </c>
      <c r="T154" s="10" t="str">
        <f t="shared" si="4"/>
        <v/>
      </c>
      <c r="U154" s="10" t="str">
        <f t="shared" si="5"/>
        <v/>
      </c>
      <c r="V154" s="10" t="str">
        <f t="shared" si="39"/>
        <v/>
      </c>
      <c r="W154" s="10" t="str">
        <f t="shared" si="40"/>
        <v/>
      </c>
      <c r="X154" s="10" t="str">
        <f t="shared" si="34"/>
        <v/>
      </c>
      <c r="Y154" s="10" t="str">
        <f t="shared" si="35"/>
        <v/>
      </c>
      <c r="Z154" s="10" t="str">
        <f t="shared" si="41"/>
        <v/>
      </c>
      <c r="AA154" s="10" t="str">
        <f t="shared" si="42"/>
        <v/>
      </c>
      <c r="AB154" s="10"/>
      <c r="AC154" s="10" t="b">
        <f t="shared" si="43"/>
        <v>1</v>
      </c>
      <c r="AD154" s="10" t="b">
        <f t="shared" si="10"/>
        <v>1</v>
      </c>
      <c r="AE154" s="10" t="b">
        <f t="shared" si="44"/>
        <v>0</v>
      </c>
      <c r="AF154" s="10" t="b">
        <f t="shared" si="11"/>
        <v>0</v>
      </c>
      <c r="AG154" s="10"/>
    </row>
    <row r="155" spans="1:33" x14ac:dyDescent="0.35">
      <c r="A155" s="28"/>
      <c r="B155" s="28"/>
      <c r="C155" s="28"/>
      <c r="D155" s="28"/>
      <c r="E155" s="28" t="s">
        <v>4</v>
      </c>
      <c r="F155" s="28"/>
      <c r="G155" s="28"/>
      <c r="H155" s="28"/>
      <c r="I155" s="28" t="s">
        <v>4</v>
      </c>
      <c r="J155" s="28"/>
      <c r="K155" s="28" t="s">
        <v>4</v>
      </c>
      <c r="L155" s="10" t="str">
        <f>IF(AND('Section 8'!$L$4=No,OR($AC155=FALSE,$AD155=FALSE)),Tab_NotReq,
IF(AND($AC155=TRUE,$AD155=TRUE,$N155="",$O155=""),"",
IF(COUNTIF($N155:$AA155,Incomplete)&gt;=1,Incomplete_or_multiple_errors&amp;": "&amp;INDEX($N$2:$AA$4,1,MATCH(Incomplete,$N155:$AA155,0)),Complete)))</f>
        <v/>
      </c>
      <c r="N155" s="10" t="str">
        <f t="shared" si="33"/>
        <v/>
      </c>
      <c r="O155" s="10" t="str" cm="1">
        <f t="array" ref="O155">IF($O$1=No,"",
IF(OR(AC155=FALSE,AD155=FALSE),"",
IF(AND(SUMPRODUCT(--(AE155:AF$300=TRUE))=0,SUMPRODUCT(--(AE155:AF$300=TRUE))=0),"",Incomplete)))</f>
        <v/>
      </c>
      <c r="P155" s="10" t="str">
        <f t="shared" si="36"/>
        <v/>
      </c>
      <c r="Q155" s="10" t="str">
        <f t="shared" si="37"/>
        <v/>
      </c>
      <c r="R155" s="10" t="str" cm="1">
        <f t="array" ref="R155">IF(R$1=No,"",IF($A155="","",
IF(SUMPRODUCT(--('Section 13(a)(b)(c)'!$A$4:$A$100=$A155))=0,Incomplete,Complete)))</f>
        <v/>
      </c>
      <c r="S155" s="10" t="str">
        <f t="shared" si="38"/>
        <v/>
      </c>
      <c r="T155" s="10" t="str">
        <f t="shared" si="4"/>
        <v/>
      </c>
      <c r="U155" s="10" t="str">
        <f t="shared" si="5"/>
        <v/>
      </c>
      <c r="V155" s="10" t="str">
        <f t="shared" si="39"/>
        <v/>
      </c>
      <c r="W155" s="10" t="str">
        <f t="shared" si="40"/>
        <v/>
      </c>
      <c r="X155" s="10" t="str">
        <f t="shared" si="34"/>
        <v/>
      </c>
      <c r="Y155" s="10" t="str">
        <f t="shared" si="35"/>
        <v/>
      </c>
      <c r="Z155" s="10" t="str">
        <f t="shared" si="41"/>
        <v/>
      </c>
      <c r="AA155" s="10" t="str">
        <f t="shared" si="42"/>
        <v/>
      </c>
      <c r="AB155" s="10"/>
      <c r="AC155" s="10" t="b">
        <f t="shared" si="43"/>
        <v>1</v>
      </c>
      <c r="AD155" s="10" t="b">
        <f t="shared" si="10"/>
        <v>1</v>
      </c>
      <c r="AE155" s="10" t="b">
        <f t="shared" si="44"/>
        <v>0</v>
      </c>
      <c r="AF155" s="10" t="b">
        <f t="shared" si="11"/>
        <v>0</v>
      </c>
      <c r="AG155" s="10"/>
    </row>
    <row r="156" spans="1:33" x14ac:dyDescent="0.35">
      <c r="A156" s="28"/>
      <c r="B156" s="28"/>
      <c r="C156" s="28"/>
      <c r="D156" s="28"/>
      <c r="E156" s="28" t="s">
        <v>4</v>
      </c>
      <c r="F156" s="28"/>
      <c r="G156" s="28"/>
      <c r="H156" s="28"/>
      <c r="I156" s="28" t="s">
        <v>4</v>
      </c>
      <c r="J156" s="28"/>
      <c r="K156" s="28" t="s">
        <v>4</v>
      </c>
      <c r="L156" s="10" t="str">
        <f>IF(AND('Section 8'!$L$4=No,OR($AC156=FALSE,$AD156=FALSE)),Tab_NotReq,
IF(AND($AC156=TRUE,$AD156=TRUE,$N156="",$O156=""),"",
IF(COUNTIF($N156:$AA156,Incomplete)&gt;=1,Incomplete_or_multiple_errors&amp;": "&amp;INDEX($N$2:$AA$4,1,MATCH(Incomplete,$N156:$AA156,0)),Complete)))</f>
        <v/>
      </c>
      <c r="N156" s="10" t="str">
        <f t="shared" si="33"/>
        <v/>
      </c>
      <c r="O156" s="10" t="str" cm="1">
        <f t="array" ref="O156">IF($O$1=No,"",
IF(OR(AC156=FALSE,AD156=FALSE),"",
IF(AND(SUMPRODUCT(--(AE156:AF$300=TRUE))=0,SUMPRODUCT(--(AE156:AF$300=TRUE))=0),"",Incomplete)))</f>
        <v/>
      </c>
      <c r="P156" s="10" t="str">
        <f t="shared" si="36"/>
        <v/>
      </c>
      <c r="Q156" s="10" t="str">
        <f t="shared" si="37"/>
        <v/>
      </c>
      <c r="R156" s="10" t="str" cm="1">
        <f t="array" ref="R156">IF(R$1=No,"",IF($A156="","",
IF(SUMPRODUCT(--('Section 13(a)(b)(c)'!$A$4:$A$100=$A156))=0,Incomplete,Complete)))</f>
        <v/>
      </c>
      <c r="S156" s="10" t="str">
        <f t="shared" si="38"/>
        <v/>
      </c>
      <c r="T156" s="10" t="str">
        <f t="shared" si="4"/>
        <v/>
      </c>
      <c r="U156" s="10" t="str">
        <f t="shared" si="5"/>
        <v/>
      </c>
      <c r="V156" s="10" t="str">
        <f t="shared" si="39"/>
        <v/>
      </c>
      <c r="W156" s="10" t="str">
        <f t="shared" si="40"/>
        <v/>
      </c>
      <c r="X156" s="10" t="str">
        <f t="shared" si="34"/>
        <v/>
      </c>
      <c r="Y156" s="10" t="str">
        <f t="shared" si="35"/>
        <v/>
      </c>
      <c r="Z156" s="10" t="str">
        <f t="shared" si="41"/>
        <v/>
      </c>
      <c r="AA156" s="10" t="str">
        <f t="shared" si="42"/>
        <v/>
      </c>
      <c r="AB156" s="10"/>
      <c r="AC156" s="10" t="b">
        <f t="shared" si="43"/>
        <v>1</v>
      </c>
      <c r="AD156" s="10" t="b">
        <f t="shared" si="10"/>
        <v>1</v>
      </c>
      <c r="AE156" s="10" t="b">
        <f t="shared" si="44"/>
        <v>0</v>
      </c>
      <c r="AF156" s="10" t="b">
        <f t="shared" si="11"/>
        <v>0</v>
      </c>
      <c r="AG156" s="10"/>
    </row>
    <row r="157" spans="1:33" x14ac:dyDescent="0.35">
      <c r="A157" s="28"/>
      <c r="B157" s="28"/>
      <c r="C157" s="28"/>
      <c r="D157" s="28"/>
      <c r="E157" s="28" t="s">
        <v>4</v>
      </c>
      <c r="F157" s="28"/>
      <c r="G157" s="28"/>
      <c r="H157" s="28"/>
      <c r="I157" s="28" t="s">
        <v>4</v>
      </c>
      <c r="J157" s="28"/>
      <c r="K157" s="28" t="s">
        <v>4</v>
      </c>
      <c r="L157" s="10" t="str">
        <f>IF(AND('Section 8'!$L$4=No,OR($AC157=FALSE,$AD157=FALSE)),Tab_NotReq,
IF(AND($AC157=TRUE,$AD157=TRUE,$N157="",$O157=""),"",
IF(COUNTIF($N157:$AA157,Incomplete)&gt;=1,Incomplete_or_multiple_errors&amp;": "&amp;INDEX($N$2:$AA$4,1,MATCH(Incomplete,$N157:$AA157,0)),Complete)))</f>
        <v/>
      </c>
      <c r="N157" s="10" t="str">
        <f t="shared" si="33"/>
        <v/>
      </c>
      <c r="O157" s="10" t="str" cm="1">
        <f t="array" ref="O157">IF($O$1=No,"",
IF(OR(AC157=FALSE,AD157=FALSE),"",
IF(AND(SUMPRODUCT(--(AE157:AF$300=TRUE))=0,SUMPRODUCT(--(AE157:AF$300=TRUE))=0),"",Incomplete)))</f>
        <v/>
      </c>
      <c r="P157" s="10" t="str">
        <f t="shared" si="36"/>
        <v/>
      </c>
      <c r="Q157" s="10" t="str">
        <f t="shared" si="37"/>
        <v/>
      </c>
      <c r="R157" s="10" t="str" cm="1">
        <f t="array" ref="R157">IF(R$1=No,"",IF($A157="","",
IF(SUMPRODUCT(--('Section 13(a)(b)(c)'!$A$4:$A$100=$A157))=0,Incomplete,Complete)))</f>
        <v/>
      </c>
      <c r="S157" s="10" t="str">
        <f t="shared" si="38"/>
        <v/>
      </c>
      <c r="T157" s="10" t="str">
        <f t="shared" si="4"/>
        <v/>
      </c>
      <c r="U157" s="10" t="str">
        <f t="shared" si="5"/>
        <v/>
      </c>
      <c r="V157" s="10" t="str">
        <f t="shared" si="39"/>
        <v/>
      </c>
      <c r="W157" s="10" t="str">
        <f t="shared" si="40"/>
        <v/>
      </c>
      <c r="X157" s="10" t="str">
        <f t="shared" si="34"/>
        <v/>
      </c>
      <c r="Y157" s="10" t="str">
        <f t="shared" si="35"/>
        <v/>
      </c>
      <c r="Z157" s="10" t="str">
        <f t="shared" si="41"/>
        <v/>
      </c>
      <c r="AA157" s="10" t="str">
        <f t="shared" si="42"/>
        <v/>
      </c>
      <c r="AB157" s="10"/>
      <c r="AC157" s="10" t="b">
        <f t="shared" si="43"/>
        <v>1</v>
      </c>
      <c r="AD157" s="10" t="b">
        <f t="shared" si="10"/>
        <v>1</v>
      </c>
      <c r="AE157" s="10" t="b">
        <f t="shared" si="44"/>
        <v>0</v>
      </c>
      <c r="AF157" s="10" t="b">
        <f t="shared" si="11"/>
        <v>0</v>
      </c>
      <c r="AG157" s="10"/>
    </row>
    <row r="158" spans="1:33" x14ac:dyDescent="0.35">
      <c r="A158" s="28"/>
      <c r="B158" s="28"/>
      <c r="C158" s="28"/>
      <c r="D158" s="28"/>
      <c r="E158" s="28" t="s">
        <v>4</v>
      </c>
      <c r="F158" s="28"/>
      <c r="G158" s="28"/>
      <c r="H158" s="28"/>
      <c r="I158" s="28" t="s">
        <v>4</v>
      </c>
      <c r="J158" s="28"/>
      <c r="K158" s="28" t="s">
        <v>4</v>
      </c>
      <c r="L158" s="10" t="str">
        <f>IF(AND('Section 8'!$L$4=No,OR($AC158=FALSE,$AD158=FALSE)),Tab_NotReq,
IF(AND($AC158=TRUE,$AD158=TRUE,$N158="",$O158=""),"",
IF(COUNTIF($N158:$AA158,Incomplete)&gt;=1,Incomplete_or_multiple_errors&amp;": "&amp;INDEX($N$2:$AA$4,1,MATCH(Incomplete,$N158:$AA158,0)),Complete)))</f>
        <v/>
      </c>
      <c r="N158" s="10" t="str">
        <f t="shared" si="33"/>
        <v/>
      </c>
      <c r="O158" s="10" t="str" cm="1">
        <f t="array" ref="O158">IF($O$1=No,"",
IF(OR(AC158=FALSE,AD158=FALSE),"",
IF(AND(SUMPRODUCT(--(AE158:AF$300=TRUE))=0,SUMPRODUCT(--(AE158:AF$300=TRUE))=0),"",Incomplete)))</f>
        <v/>
      </c>
      <c r="P158" s="10" t="str">
        <f t="shared" si="36"/>
        <v/>
      </c>
      <c r="Q158" s="10" t="str">
        <f t="shared" si="37"/>
        <v/>
      </c>
      <c r="R158" s="10" t="str" cm="1">
        <f t="array" ref="R158">IF(R$1=No,"",IF($A158="","",
IF(SUMPRODUCT(--('Section 13(a)(b)(c)'!$A$4:$A$100=$A158))=0,Incomplete,Complete)))</f>
        <v/>
      </c>
      <c r="S158" s="10" t="str">
        <f t="shared" si="38"/>
        <v/>
      </c>
      <c r="T158" s="10" t="str">
        <f t="shared" si="4"/>
        <v/>
      </c>
      <c r="U158" s="10" t="str">
        <f t="shared" si="5"/>
        <v/>
      </c>
      <c r="V158" s="10" t="str">
        <f t="shared" si="39"/>
        <v/>
      </c>
      <c r="W158" s="10" t="str">
        <f t="shared" si="40"/>
        <v/>
      </c>
      <c r="X158" s="10" t="str">
        <f t="shared" si="34"/>
        <v/>
      </c>
      <c r="Y158" s="10" t="str">
        <f t="shared" si="35"/>
        <v/>
      </c>
      <c r="Z158" s="10" t="str">
        <f t="shared" si="41"/>
        <v/>
      </c>
      <c r="AA158" s="10" t="str">
        <f t="shared" si="42"/>
        <v/>
      </c>
      <c r="AB158" s="10"/>
      <c r="AC158" s="10" t="b">
        <f t="shared" si="43"/>
        <v>1</v>
      </c>
      <c r="AD158" s="10" t="b">
        <f t="shared" si="10"/>
        <v>1</v>
      </c>
      <c r="AE158" s="10" t="b">
        <f t="shared" si="44"/>
        <v>0</v>
      </c>
      <c r="AF158" s="10" t="b">
        <f t="shared" si="11"/>
        <v>0</v>
      </c>
      <c r="AG158" s="10"/>
    </row>
    <row r="159" spans="1:33" x14ac:dyDescent="0.35">
      <c r="A159" s="28"/>
      <c r="B159" s="28"/>
      <c r="C159" s="28"/>
      <c r="D159" s="28"/>
      <c r="E159" s="28" t="s">
        <v>4</v>
      </c>
      <c r="F159" s="28"/>
      <c r="G159" s="28"/>
      <c r="H159" s="28"/>
      <c r="I159" s="28" t="s">
        <v>4</v>
      </c>
      <c r="J159" s="28"/>
      <c r="K159" s="28" t="s">
        <v>4</v>
      </c>
      <c r="L159" s="10" t="str">
        <f>IF(AND('Section 8'!$L$4=No,OR($AC159=FALSE,$AD159=FALSE)),Tab_NotReq,
IF(AND($AC159=TRUE,$AD159=TRUE,$N159="",$O159=""),"",
IF(COUNTIF($N159:$AA159,Incomplete)&gt;=1,Incomplete_or_multiple_errors&amp;": "&amp;INDEX($N$2:$AA$4,1,MATCH(Incomplete,$N159:$AA159,0)),Complete)))</f>
        <v/>
      </c>
      <c r="N159" s="10" t="str">
        <f t="shared" si="33"/>
        <v/>
      </c>
      <c r="O159" s="10" t="str" cm="1">
        <f t="array" ref="O159">IF($O$1=No,"",
IF(OR(AC159=FALSE,AD159=FALSE),"",
IF(AND(SUMPRODUCT(--(AE159:AF$300=TRUE))=0,SUMPRODUCT(--(AE159:AF$300=TRUE))=0),"",Incomplete)))</f>
        <v/>
      </c>
      <c r="P159" s="10" t="str">
        <f t="shared" si="36"/>
        <v/>
      </c>
      <c r="Q159" s="10" t="str">
        <f t="shared" si="37"/>
        <v/>
      </c>
      <c r="R159" s="10" t="str" cm="1">
        <f t="array" ref="R159">IF(R$1=No,"",IF($A159="","",
IF(SUMPRODUCT(--('Section 13(a)(b)(c)'!$A$4:$A$100=$A159))=0,Incomplete,Complete)))</f>
        <v/>
      </c>
      <c r="S159" s="10" t="str">
        <f t="shared" si="38"/>
        <v/>
      </c>
      <c r="T159" s="10" t="str">
        <f t="shared" si="4"/>
        <v/>
      </c>
      <c r="U159" s="10" t="str">
        <f t="shared" si="5"/>
        <v/>
      </c>
      <c r="V159" s="10" t="str">
        <f t="shared" si="39"/>
        <v/>
      </c>
      <c r="W159" s="10" t="str">
        <f t="shared" si="40"/>
        <v/>
      </c>
      <c r="X159" s="10" t="str">
        <f t="shared" si="34"/>
        <v/>
      </c>
      <c r="Y159" s="10" t="str">
        <f t="shared" si="35"/>
        <v/>
      </c>
      <c r="Z159" s="10" t="str">
        <f t="shared" si="41"/>
        <v/>
      </c>
      <c r="AA159" s="10" t="str">
        <f t="shared" si="42"/>
        <v/>
      </c>
      <c r="AB159" s="10"/>
      <c r="AC159" s="10" t="b">
        <f t="shared" si="43"/>
        <v>1</v>
      </c>
      <c r="AD159" s="10" t="b">
        <f t="shared" si="10"/>
        <v>1</v>
      </c>
      <c r="AE159" s="10" t="b">
        <f t="shared" si="44"/>
        <v>0</v>
      </c>
      <c r="AF159" s="10" t="b">
        <f t="shared" si="11"/>
        <v>0</v>
      </c>
      <c r="AG159" s="10"/>
    </row>
    <row r="160" spans="1:33" x14ac:dyDescent="0.35">
      <c r="A160" s="28"/>
      <c r="B160" s="28"/>
      <c r="C160" s="28"/>
      <c r="D160" s="28"/>
      <c r="E160" s="28" t="s">
        <v>4</v>
      </c>
      <c r="F160" s="28"/>
      <c r="G160" s="28"/>
      <c r="H160" s="28"/>
      <c r="I160" s="28" t="s">
        <v>4</v>
      </c>
      <c r="J160" s="28"/>
      <c r="K160" s="28" t="s">
        <v>4</v>
      </c>
      <c r="L160" s="10" t="str">
        <f>IF(AND('Section 8'!$L$4=No,OR($AC160=FALSE,$AD160=FALSE)),Tab_NotReq,
IF(AND($AC160=TRUE,$AD160=TRUE,$N160="",$O160=""),"",
IF(COUNTIF($N160:$AA160,Incomplete)&gt;=1,Incomplete_or_multiple_errors&amp;": "&amp;INDEX($N$2:$AA$4,1,MATCH(Incomplete,$N160:$AA160,0)),Complete)))</f>
        <v/>
      </c>
      <c r="N160" s="10" t="str">
        <f t="shared" si="33"/>
        <v/>
      </c>
      <c r="O160" s="10" t="str" cm="1">
        <f t="array" ref="O160">IF($O$1=No,"",
IF(OR(AC160=FALSE,AD160=FALSE),"",
IF(AND(SUMPRODUCT(--(AE160:AF$300=TRUE))=0,SUMPRODUCT(--(AE160:AF$300=TRUE))=0),"",Incomplete)))</f>
        <v/>
      </c>
      <c r="P160" s="10" t="str">
        <f t="shared" si="36"/>
        <v/>
      </c>
      <c r="Q160" s="10" t="str">
        <f t="shared" si="37"/>
        <v/>
      </c>
      <c r="R160" s="10" t="str" cm="1">
        <f t="array" ref="R160">IF(R$1=No,"",IF($A160="","",
IF(SUMPRODUCT(--('Section 13(a)(b)(c)'!$A$4:$A$100=$A160))=0,Incomplete,Complete)))</f>
        <v/>
      </c>
      <c r="S160" s="10" t="str">
        <f t="shared" si="38"/>
        <v/>
      </c>
      <c r="T160" s="10" t="str">
        <f t="shared" si="4"/>
        <v/>
      </c>
      <c r="U160" s="10" t="str">
        <f t="shared" si="5"/>
        <v/>
      </c>
      <c r="V160" s="10" t="str">
        <f t="shared" si="39"/>
        <v/>
      </c>
      <c r="W160" s="10" t="str">
        <f t="shared" si="40"/>
        <v/>
      </c>
      <c r="X160" s="10" t="str">
        <f t="shared" si="34"/>
        <v/>
      </c>
      <c r="Y160" s="10" t="str">
        <f t="shared" si="35"/>
        <v/>
      </c>
      <c r="Z160" s="10" t="str">
        <f t="shared" si="41"/>
        <v/>
      </c>
      <c r="AA160" s="10" t="str">
        <f t="shared" si="42"/>
        <v/>
      </c>
      <c r="AB160" s="10"/>
      <c r="AC160" s="10" t="b">
        <f t="shared" si="43"/>
        <v>1</v>
      </c>
      <c r="AD160" s="10" t="b">
        <f t="shared" si="10"/>
        <v>1</v>
      </c>
      <c r="AE160" s="10" t="b">
        <f t="shared" si="44"/>
        <v>0</v>
      </c>
      <c r="AF160" s="10" t="b">
        <f t="shared" si="11"/>
        <v>0</v>
      </c>
      <c r="AG160" s="10"/>
    </row>
    <row r="161" spans="1:33" x14ac:dyDescent="0.35">
      <c r="A161" s="28"/>
      <c r="B161" s="28"/>
      <c r="C161" s="28"/>
      <c r="D161" s="28"/>
      <c r="E161" s="28" t="s">
        <v>4</v>
      </c>
      <c r="F161" s="28"/>
      <c r="G161" s="28"/>
      <c r="H161" s="28"/>
      <c r="I161" s="28" t="s">
        <v>4</v>
      </c>
      <c r="J161" s="28"/>
      <c r="K161" s="28" t="s">
        <v>4</v>
      </c>
      <c r="L161" s="10" t="str">
        <f>IF(AND('Section 8'!$L$4=No,OR($AC161=FALSE,$AD161=FALSE)),Tab_NotReq,
IF(AND($AC161=TRUE,$AD161=TRUE,$N161="",$O161=""),"",
IF(COUNTIF($N161:$AA161,Incomplete)&gt;=1,Incomplete_or_multiple_errors&amp;": "&amp;INDEX($N$2:$AA$4,1,MATCH(Incomplete,$N161:$AA161,0)),Complete)))</f>
        <v/>
      </c>
      <c r="N161" s="10" t="str">
        <f t="shared" si="33"/>
        <v/>
      </c>
      <c r="O161" s="10" t="str" cm="1">
        <f t="array" ref="O161">IF($O$1=No,"",
IF(OR(AC161=FALSE,AD161=FALSE),"",
IF(AND(SUMPRODUCT(--(AE161:AF$300=TRUE))=0,SUMPRODUCT(--(AE161:AF$300=TRUE))=0),"",Incomplete)))</f>
        <v/>
      </c>
      <c r="P161" s="10" t="str">
        <f t="shared" si="36"/>
        <v/>
      </c>
      <c r="Q161" s="10" t="str">
        <f t="shared" si="37"/>
        <v/>
      </c>
      <c r="R161" s="10" t="str" cm="1">
        <f t="array" ref="R161">IF(R$1=No,"",IF($A161="","",
IF(SUMPRODUCT(--('Section 13(a)(b)(c)'!$A$4:$A$100=$A161))=0,Incomplete,Complete)))</f>
        <v/>
      </c>
      <c r="S161" s="10" t="str">
        <f t="shared" si="38"/>
        <v/>
      </c>
      <c r="T161" s="10" t="str">
        <f t="shared" si="4"/>
        <v/>
      </c>
      <c r="U161" s="10" t="str">
        <f t="shared" si="5"/>
        <v/>
      </c>
      <c r="V161" s="10" t="str">
        <f t="shared" si="39"/>
        <v/>
      </c>
      <c r="W161" s="10" t="str">
        <f t="shared" si="40"/>
        <v/>
      </c>
      <c r="X161" s="10" t="str">
        <f t="shared" si="34"/>
        <v/>
      </c>
      <c r="Y161" s="10" t="str">
        <f t="shared" si="35"/>
        <v/>
      </c>
      <c r="Z161" s="10" t="str">
        <f t="shared" si="41"/>
        <v/>
      </c>
      <c r="AA161" s="10" t="str">
        <f t="shared" si="42"/>
        <v/>
      </c>
      <c r="AB161" s="10"/>
      <c r="AC161" s="10" t="b">
        <f t="shared" si="43"/>
        <v>1</v>
      </c>
      <c r="AD161" s="10" t="b">
        <f t="shared" si="10"/>
        <v>1</v>
      </c>
      <c r="AE161" s="10" t="b">
        <f t="shared" si="44"/>
        <v>0</v>
      </c>
      <c r="AF161" s="10" t="b">
        <f t="shared" si="11"/>
        <v>0</v>
      </c>
      <c r="AG161" s="10"/>
    </row>
    <row r="162" spans="1:33" x14ac:dyDescent="0.35">
      <c r="A162" s="28"/>
      <c r="B162" s="28"/>
      <c r="C162" s="28"/>
      <c r="D162" s="28"/>
      <c r="E162" s="28" t="s">
        <v>4</v>
      </c>
      <c r="F162" s="28"/>
      <c r="G162" s="28"/>
      <c r="H162" s="28"/>
      <c r="I162" s="28" t="s">
        <v>4</v>
      </c>
      <c r="J162" s="28"/>
      <c r="K162" s="28" t="s">
        <v>4</v>
      </c>
      <c r="L162" s="10" t="str">
        <f>IF(AND('Section 8'!$L$4=No,OR($AC162=FALSE,$AD162=FALSE)),Tab_NotReq,
IF(AND($AC162=TRUE,$AD162=TRUE,$N162="",$O162=""),"",
IF(COUNTIF($N162:$AA162,Incomplete)&gt;=1,Incomplete_or_multiple_errors&amp;": "&amp;INDEX($N$2:$AA$4,1,MATCH(Incomplete,$N162:$AA162,0)),Complete)))</f>
        <v/>
      </c>
      <c r="N162" s="10" t="str">
        <f t="shared" si="33"/>
        <v/>
      </c>
      <c r="O162" s="10" t="str" cm="1">
        <f t="array" ref="O162">IF($O$1=No,"",
IF(OR(AC162=FALSE,AD162=FALSE),"",
IF(AND(SUMPRODUCT(--(AE162:AF$300=TRUE))=0,SUMPRODUCT(--(AE162:AF$300=TRUE))=0),"",Incomplete)))</f>
        <v/>
      </c>
      <c r="P162" s="10" t="str">
        <f t="shared" si="36"/>
        <v/>
      </c>
      <c r="Q162" s="10" t="str">
        <f t="shared" si="37"/>
        <v/>
      </c>
      <c r="R162" s="10" t="str" cm="1">
        <f t="array" ref="R162">IF(R$1=No,"",IF($A162="","",
IF(SUMPRODUCT(--('Section 13(a)(b)(c)'!$A$4:$A$100=$A162))=0,Incomplete,Complete)))</f>
        <v/>
      </c>
      <c r="S162" s="10" t="str">
        <f t="shared" si="38"/>
        <v/>
      </c>
      <c r="T162" s="10" t="str">
        <f t="shared" si="4"/>
        <v/>
      </c>
      <c r="U162" s="10" t="str">
        <f t="shared" si="5"/>
        <v/>
      </c>
      <c r="V162" s="10" t="str">
        <f t="shared" si="39"/>
        <v/>
      </c>
      <c r="W162" s="10" t="str">
        <f t="shared" si="40"/>
        <v/>
      </c>
      <c r="X162" s="10" t="str">
        <f t="shared" si="34"/>
        <v/>
      </c>
      <c r="Y162" s="10" t="str">
        <f t="shared" si="35"/>
        <v/>
      </c>
      <c r="Z162" s="10" t="str">
        <f t="shared" si="41"/>
        <v/>
      </c>
      <c r="AA162" s="10" t="str">
        <f t="shared" si="42"/>
        <v/>
      </c>
      <c r="AB162" s="10"/>
      <c r="AC162" s="10" t="b">
        <f t="shared" si="43"/>
        <v>1</v>
      </c>
      <c r="AD162" s="10" t="b">
        <f t="shared" si="10"/>
        <v>1</v>
      </c>
      <c r="AE162" s="10" t="b">
        <f t="shared" si="44"/>
        <v>0</v>
      </c>
      <c r="AF162" s="10" t="b">
        <f t="shared" si="11"/>
        <v>0</v>
      </c>
      <c r="AG162" s="10"/>
    </row>
    <row r="163" spans="1:33" x14ac:dyDescent="0.35">
      <c r="A163" s="28"/>
      <c r="B163" s="28"/>
      <c r="C163" s="28"/>
      <c r="D163" s="28"/>
      <c r="E163" s="28" t="s">
        <v>4</v>
      </c>
      <c r="F163" s="28"/>
      <c r="G163" s="28"/>
      <c r="H163" s="28"/>
      <c r="I163" s="28" t="s">
        <v>4</v>
      </c>
      <c r="J163" s="28"/>
      <c r="K163" s="28" t="s">
        <v>4</v>
      </c>
      <c r="L163" s="10" t="str">
        <f>IF(AND('Section 8'!$L$4=No,OR($AC163=FALSE,$AD163=FALSE)),Tab_NotReq,
IF(AND($AC163=TRUE,$AD163=TRUE,$N163="",$O163=""),"",
IF(COUNTIF($N163:$AA163,Incomplete)&gt;=1,Incomplete_or_multiple_errors&amp;": "&amp;INDEX($N$2:$AA$4,1,MATCH(Incomplete,$N163:$AA163,0)),Complete)))</f>
        <v/>
      </c>
      <c r="N163" s="10" t="str">
        <f t="shared" si="33"/>
        <v/>
      </c>
      <c r="O163" s="10" t="str" cm="1">
        <f t="array" ref="O163">IF($O$1=No,"",
IF(OR(AC163=FALSE,AD163=FALSE),"",
IF(AND(SUMPRODUCT(--(AE163:AF$300=TRUE))=0,SUMPRODUCT(--(AE163:AF$300=TRUE))=0),"",Incomplete)))</f>
        <v/>
      </c>
      <c r="P163" s="10" t="str">
        <f t="shared" si="36"/>
        <v/>
      </c>
      <c r="Q163" s="10" t="str">
        <f t="shared" si="37"/>
        <v/>
      </c>
      <c r="R163" s="10" t="str" cm="1">
        <f t="array" ref="R163">IF(R$1=No,"",IF($A163="","",
IF(SUMPRODUCT(--('Section 13(a)(b)(c)'!$A$4:$A$100=$A163))=0,Incomplete,Complete)))</f>
        <v/>
      </c>
      <c r="S163" s="10" t="str">
        <f t="shared" si="38"/>
        <v/>
      </c>
      <c r="T163" s="10" t="str">
        <f t="shared" si="4"/>
        <v/>
      </c>
      <c r="U163" s="10" t="str">
        <f t="shared" si="5"/>
        <v/>
      </c>
      <c r="V163" s="10" t="str">
        <f t="shared" si="39"/>
        <v/>
      </c>
      <c r="W163" s="10" t="str">
        <f t="shared" si="40"/>
        <v/>
      </c>
      <c r="X163" s="10" t="str">
        <f t="shared" si="34"/>
        <v/>
      </c>
      <c r="Y163" s="10" t="str">
        <f t="shared" si="35"/>
        <v/>
      </c>
      <c r="Z163" s="10" t="str">
        <f t="shared" si="41"/>
        <v/>
      </c>
      <c r="AA163" s="10" t="str">
        <f t="shared" si="42"/>
        <v/>
      </c>
      <c r="AB163" s="10"/>
      <c r="AC163" s="10" t="b">
        <f t="shared" si="43"/>
        <v>1</v>
      </c>
      <c r="AD163" s="10" t="b">
        <f t="shared" si="10"/>
        <v>1</v>
      </c>
      <c r="AE163" s="10" t="b">
        <f t="shared" si="44"/>
        <v>0</v>
      </c>
      <c r="AF163" s="10" t="b">
        <f t="shared" si="11"/>
        <v>0</v>
      </c>
      <c r="AG163" s="10"/>
    </row>
    <row r="164" spans="1:33" x14ac:dyDescent="0.35">
      <c r="A164" s="28"/>
      <c r="B164" s="28"/>
      <c r="C164" s="28"/>
      <c r="D164" s="28"/>
      <c r="E164" s="28" t="s">
        <v>4</v>
      </c>
      <c r="F164" s="28"/>
      <c r="G164" s="28"/>
      <c r="H164" s="28"/>
      <c r="I164" s="28" t="s">
        <v>4</v>
      </c>
      <c r="J164" s="28"/>
      <c r="K164" s="28" t="s">
        <v>4</v>
      </c>
      <c r="L164" s="10" t="str">
        <f>IF(AND('Section 8'!$L$4=No,OR($AC164=FALSE,$AD164=FALSE)),Tab_NotReq,
IF(AND($AC164=TRUE,$AD164=TRUE,$N164="",$O164=""),"",
IF(COUNTIF($N164:$AA164,Incomplete)&gt;=1,Incomplete_or_multiple_errors&amp;": "&amp;INDEX($N$2:$AA$4,1,MATCH(Incomplete,$N164:$AA164,0)),Complete)))</f>
        <v/>
      </c>
      <c r="N164" s="10" t="str">
        <f t="shared" si="33"/>
        <v/>
      </c>
      <c r="O164" s="10" t="str" cm="1">
        <f t="array" ref="O164">IF($O$1=No,"",
IF(OR(AC164=FALSE,AD164=FALSE),"",
IF(AND(SUMPRODUCT(--(AE164:AF$300=TRUE))=0,SUMPRODUCT(--(AE164:AF$300=TRUE))=0),"",Incomplete)))</f>
        <v/>
      </c>
      <c r="P164" s="10" t="str">
        <f t="shared" si="36"/>
        <v/>
      </c>
      <c r="Q164" s="10" t="str">
        <f t="shared" si="37"/>
        <v/>
      </c>
      <c r="R164" s="10" t="str" cm="1">
        <f t="array" ref="R164">IF(R$1=No,"",IF($A164="","",
IF(SUMPRODUCT(--('Section 13(a)(b)(c)'!$A$4:$A$100=$A164))=0,Incomplete,Complete)))</f>
        <v/>
      </c>
      <c r="S164" s="10" t="str">
        <f t="shared" si="38"/>
        <v/>
      </c>
      <c r="T164" s="10" t="str">
        <f t="shared" si="4"/>
        <v/>
      </c>
      <c r="U164" s="10" t="str">
        <f t="shared" si="5"/>
        <v/>
      </c>
      <c r="V164" s="10" t="str">
        <f t="shared" si="39"/>
        <v/>
      </c>
      <c r="W164" s="10" t="str">
        <f t="shared" si="40"/>
        <v/>
      </c>
      <c r="X164" s="10" t="str">
        <f t="shared" si="34"/>
        <v/>
      </c>
      <c r="Y164" s="10" t="str">
        <f t="shared" si="35"/>
        <v/>
      </c>
      <c r="Z164" s="10" t="str">
        <f t="shared" si="41"/>
        <v/>
      </c>
      <c r="AA164" s="10" t="str">
        <f t="shared" si="42"/>
        <v/>
      </c>
      <c r="AB164" s="10"/>
      <c r="AC164" s="10" t="b">
        <f t="shared" si="43"/>
        <v>1</v>
      </c>
      <c r="AD164" s="10" t="b">
        <f t="shared" si="10"/>
        <v>1</v>
      </c>
      <c r="AE164" s="10" t="b">
        <f t="shared" si="44"/>
        <v>0</v>
      </c>
      <c r="AF164" s="10" t="b">
        <f t="shared" si="11"/>
        <v>0</v>
      </c>
      <c r="AG164" s="10"/>
    </row>
    <row r="165" spans="1:33" x14ac:dyDescent="0.35">
      <c r="A165" s="28"/>
      <c r="B165" s="28"/>
      <c r="C165" s="28"/>
      <c r="D165" s="28"/>
      <c r="E165" s="28" t="s">
        <v>4</v>
      </c>
      <c r="F165" s="28"/>
      <c r="G165" s="28"/>
      <c r="H165" s="28"/>
      <c r="I165" s="28" t="s">
        <v>4</v>
      </c>
      <c r="J165" s="28"/>
      <c r="K165" s="28" t="s">
        <v>4</v>
      </c>
      <c r="L165" s="10" t="str">
        <f>IF(AND('Section 8'!$L$4=No,OR($AC165=FALSE,$AD165=FALSE)),Tab_NotReq,
IF(AND($AC165=TRUE,$AD165=TRUE,$N165="",$O165=""),"",
IF(COUNTIF($N165:$AA165,Incomplete)&gt;=1,Incomplete_or_multiple_errors&amp;": "&amp;INDEX($N$2:$AA$4,1,MATCH(Incomplete,$N165:$AA165,0)),Complete)))</f>
        <v/>
      </c>
      <c r="N165" s="10" t="str">
        <f t="shared" si="33"/>
        <v/>
      </c>
      <c r="O165" s="10" t="str" cm="1">
        <f t="array" ref="O165">IF($O$1=No,"",
IF(OR(AC165=FALSE,AD165=FALSE),"",
IF(AND(SUMPRODUCT(--(AE165:AF$300=TRUE))=0,SUMPRODUCT(--(AE165:AF$300=TRUE))=0),"",Incomplete)))</f>
        <v/>
      </c>
      <c r="P165" s="10" t="str">
        <f t="shared" si="36"/>
        <v/>
      </c>
      <c r="Q165" s="10" t="str">
        <f t="shared" si="37"/>
        <v/>
      </c>
      <c r="R165" s="10" t="str" cm="1">
        <f t="array" ref="R165">IF(R$1=No,"",IF($A165="","",
IF(SUMPRODUCT(--('Section 13(a)(b)(c)'!$A$4:$A$100=$A165))=0,Incomplete,Complete)))</f>
        <v/>
      </c>
      <c r="S165" s="10" t="str">
        <f t="shared" si="38"/>
        <v/>
      </c>
      <c r="T165" s="10" t="str">
        <f t="shared" si="4"/>
        <v/>
      </c>
      <c r="U165" s="10" t="str">
        <f t="shared" si="5"/>
        <v/>
      </c>
      <c r="V165" s="10" t="str">
        <f t="shared" si="39"/>
        <v/>
      </c>
      <c r="W165" s="10" t="str">
        <f t="shared" si="40"/>
        <v/>
      </c>
      <c r="X165" s="10" t="str">
        <f t="shared" si="34"/>
        <v/>
      </c>
      <c r="Y165" s="10" t="str">
        <f t="shared" si="35"/>
        <v/>
      </c>
      <c r="Z165" s="10" t="str">
        <f t="shared" si="41"/>
        <v/>
      </c>
      <c r="AA165" s="10" t="str">
        <f t="shared" si="42"/>
        <v/>
      </c>
      <c r="AB165" s="10"/>
      <c r="AC165" s="10" t="b">
        <f t="shared" si="43"/>
        <v>1</v>
      </c>
      <c r="AD165" s="10" t="b">
        <f t="shared" si="10"/>
        <v>1</v>
      </c>
      <c r="AE165" s="10" t="b">
        <f t="shared" si="44"/>
        <v>0</v>
      </c>
      <c r="AF165" s="10" t="b">
        <f t="shared" si="11"/>
        <v>0</v>
      </c>
      <c r="AG165" s="10"/>
    </row>
    <row r="166" spans="1:33" x14ac:dyDescent="0.35">
      <c r="A166" s="28"/>
      <c r="B166" s="28"/>
      <c r="C166" s="28"/>
      <c r="D166" s="28"/>
      <c r="E166" s="28" t="s">
        <v>4</v>
      </c>
      <c r="F166" s="28"/>
      <c r="G166" s="28"/>
      <c r="H166" s="28"/>
      <c r="I166" s="28" t="s">
        <v>4</v>
      </c>
      <c r="J166" s="28"/>
      <c r="K166" s="28" t="s">
        <v>4</v>
      </c>
      <c r="L166" s="10" t="str">
        <f>IF(AND('Section 8'!$L$4=No,OR($AC166=FALSE,$AD166=FALSE)),Tab_NotReq,
IF(AND($AC166=TRUE,$AD166=TRUE,$N166="",$O166=""),"",
IF(COUNTIF($N166:$AA166,Incomplete)&gt;=1,Incomplete_or_multiple_errors&amp;": "&amp;INDEX($N$2:$AA$4,1,MATCH(Incomplete,$N166:$AA166,0)),Complete)))</f>
        <v/>
      </c>
      <c r="N166" s="10" t="str">
        <f t="shared" si="33"/>
        <v/>
      </c>
      <c r="O166" s="10" t="str" cm="1">
        <f t="array" ref="O166">IF($O$1=No,"",
IF(OR(AC166=FALSE,AD166=FALSE),"",
IF(AND(SUMPRODUCT(--(AE166:AF$300=TRUE))=0,SUMPRODUCT(--(AE166:AF$300=TRUE))=0),"",Incomplete)))</f>
        <v/>
      </c>
      <c r="P166" s="10" t="str">
        <f t="shared" si="36"/>
        <v/>
      </c>
      <c r="Q166" s="10" t="str">
        <f t="shared" si="37"/>
        <v/>
      </c>
      <c r="R166" s="10" t="str" cm="1">
        <f t="array" ref="R166">IF(R$1=No,"",IF($A166="","",
IF(SUMPRODUCT(--('Section 13(a)(b)(c)'!$A$4:$A$100=$A166))=0,Incomplete,Complete)))</f>
        <v/>
      </c>
      <c r="S166" s="10" t="str">
        <f t="shared" si="38"/>
        <v/>
      </c>
      <c r="T166" s="10" t="str">
        <f t="shared" si="4"/>
        <v/>
      </c>
      <c r="U166" s="10" t="str">
        <f t="shared" si="5"/>
        <v/>
      </c>
      <c r="V166" s="10" t="str">
        <f t="shared" si="39"/>
        <v/>
      </c>
      <c r="W166" s="10" t="str">
        <f t="shared" si="40"/>
        <v/>
      </c>
      <c r="X166" s="10" t="str">
        <f t="shared" si="34"/>
        <v/>
      </c>
      <c r="Y166" s="10" t="str">
        <f t="shared" si="35"/>
        <v/>
      </c>
      <c r="Z166" s="10" t="str">
        <f t="shared" si="41"/>
        <v/>
      </c>
      <c r="AA166" s="10" t="str">
        <f t="shared" si="42"/>
        <v/>
      </c>
      <c r="AB166" s="10"/>
      <c r="AC166" s="10" t="b">
        <f t="shared" si="43"/>
        <v>1</v>
      </c>
      <c r="AD166" s="10" t="b">
        <f t="shared" si="10"/>
        <v>1</v>
      </c>
      <c r="AE166" s="10" t="b">
        <f t="shared" si="44"/>
        <v>0</v>
      </c>
      <c r="AF166" s="10" t="b">
        <f t="shared" si="11"/>
        <v>0</v>
      </c>
      <c r="AG166" s="10"/>
    </row>
    <row r="167" spans="1:33" x14ac:dyDescent="0.35">
      <c r="A167" s="28"/>
      <c r="B167" s="28"/>
      <c r="C167" s="28"/>
      <c r="D167" s="28"/>
      <c r="E167" s="28" t="s">
        <v>4</v>
      </c>
      <c r="F167" s="28"/>
      <c r="G167" s="28"/>
      <c r="H167" s="28"/>
      <c r="I167" s="28" t="s">
        <v>4</v>
      </c>
      <c r="J167" s="28"/>
      <c r="K167" s="28" t="s">
        <v>4</v>
      </c>
      <c r="L167" s="10" t="str">
        <f>IF(AND('Section 8'!$L$4=No,OR($AC167=FALSE,$AD167=FALSE)),Tab_NotReq,
IF(AND($AC167=TRUE,$AD167=TRUE,$N167="",$O167=""),"",
IF(COUNTIF($N167:$AA167,Incomplete)&gt;=1,Incomplete_or_multiple_errors&amp;": "&amp;INDEX($N$2:$AA$4,1,MATCH(Incomplete,$N167:$AA167,0)),Complete)))</f>
        <v/>
      </c>
      <c r="N167" s="10" t="str">
        <f t="shared" si="33"/>
        <v/>
      </c>
      <c r="O167" s="10" t="str" cm="1">
        <f t="array" ref="O167">IF($O$1=No,"",
IF(OR(AC167=FALSE,AD167=FALSE),"",
IF(AND(SUMPRODUCT(--(AE167:AF$300=TRUE))=0,SUMPRODUCT(--(AE167:AF$300=TRUE))=0),"",Incomplete)))</f>
        <v/>
      </c>
      <c r="P167" s="10" t="str">
        <f t="shared" si="36"/>
        <v/>
      </c>
      <c r="Q167" s="10" t="str">
        <f t="shared" si="37"/>
        <v/>
      </c>
      <c r="R167" s="10" t="str" cm="1">
        <f t="array" ref="R167">IF(R$1=No,"",IF($A167="","",
IF(SUMPRODUCT(--('Section 13(a)(b)(c)'!$A$4:$A$100=$A167))=0,Incomplete,Complete)))</f>
        <v/>
      </c>
      <c r="S167" s="10" t="str">
        <f t="shared" si="38"/>
        <v/>
      </c>
      <c r="T167" s="10" t="str">
        <f t="shared" si="4"/>
        <v/>
      </c>
      <c r="U167" s="10" t="str">
        <f t="shared" si="5"/>
        <v/>
      </c>
      <c r="V167" s="10" t="str">
        <f t="shared" si="39"/>
        <v/>
      </c>
      <c r="W167" s="10" t="str">
        <f t="shared" si="40"/>
        <v/>
      </c>
      <c r="X167" s="10" t="str">
        <f t="shared" si="34"/>
        <v/>
      </c>
      <c r="Y167" s="10" t="str">
        <f t="shared" si="35"/>
        <v/>
      </c>
      <c r="Z167" s="10" t="str">
        <f t="shared" si="41"/>
        <v/>
      </c>
      <c r="AA167" s="10" t="str">
        <f t="shared" si="42"/>
        <v/>
      </c>
      <c r="AB167" s="10"/>
      <c r="AC167" s="10" t="b">
        <f t="shared" si="43"/>
        <v>1</v>
      </c>
      <c r="AD167" s="10" t="b">
        <f t="shared" si="10"/>
        <v>1</v>
      </c>
      <c r="AE167" s="10" t="b">
        <f t="shared" si="44"/>
        <v>0</v>
      </c>
      <c r="AF167" s="10" t="b">
        <f t="shared" si="11"/>
        <v>0</v>
      </c>
      <c r="AG167" s="10"/>
    </row>
    <row r="168" spans="1:33" x14ac:dyDescent="0.35">
      <c r="A168" s="28"/>
      <c r="B168" s="28"/>
      <c r="C168" s="28"/>
      <c r="D168" s="28"/>
      <c r="E168" s="28" t="s">
        <v>4</v>
      </c>
      <c r="F168" s="28"/>
      <c r="G168" s="28"/>
      <c r="H168" s="28"/>
      <c r="I168" s="28" t="s">
        <v>4</v>
      </c>
      <c r="J168" s="28"/>
      <c r="K168" s="28" t="s">
        <v>4</v>
      </c>
      <c r="L168" s="10" t="str">
        <f>IF(AND('Section 8'!$L$4=No,OR($AC168=FALSE,$AD168=FALSE)),Tab_NotReq,
IF(AND($AC168=TRUE,$AD168=TRUE,$N168="",$O168=""),"",
IF(COUNTIF($N168:$AA168,Incomplete)&gt;=1,Incomplete_or_multiple_errors&amp;": "&amp;INDEX($N$2:$AA$4,1,MATCH(Incomplete,$N168:$AA168,0)),Complete)))</f>
        <v/>
      </c>
      <c r="N168" s="10" t="str">
        <f t="shared" si="33"/>
        <v/>
      </c>
      <c r="O168" s="10" t="str" cm="1">
        <f t="array" ref="O168">IF($O$1=No,"",
IF(OR(AC168=FALSE,AD168=FALSE),"",
IF(AND(SUMPRODUCT(--(AE168:AF$300=TRUE))=0,SUMPRODUCT(--(AE168:AF$300=TRUE))=0),"",Incomplete)))</f>
        <v/>
      </c>
      <c r="P168" s="10" t="str">
        <f t="shared" si="36"/>
        <v/>
      </c>
      <c r="Q168" s="10" t="str">
        <f t="shared" si="37"/>
        <v/>
      </c>
      <c r="R168" s="10" t="str" cm="1">
        <f t="array" ref="R168">IF(R$1=No,"",IF($A168="","",
IF(SUMPRODUCT(--('Section 13(a)(b)(c)'!$A$4:$A$100=$A168))=0,Incomplete,Complete)))</f>
        <v/>
      </c>
      <c r="S168" s="10" t="str">
        <f t="shared" si="38"/>
        <v/>
      </c>
      <c r="T168" s="10" t="str">
        <f t="shared" si="4"/>
        <v/>
      </c>
      <c r="U168" s="10" t="str">
        <f t="shared" si="5"/>
        <v/>
      </c>
      <c r="V168" s="10" t="str">
        <f t="shared" si="39"/>
        <v/>
      </c>
      <c r="W168" s="10" t="str">
        <f t="shared" si="40"/>
        <v/>
      </c>
      <c r="X168" s="10" t="str">
        <f t="shared" si="34"/>
        <v/>
      </c>
      <c r="Y168" s="10" t="str">
        <f t="shared" si="35"/>
        <v/>
      </c>
      <c r="Z168" s="10" t="str">
        <f t="shared" si="41"/>
        <v/>
      </c>
      <c r="AA168" s="10" t="str">
        <f t="shared" si="42"/>
        <v/>
      </c>
      <c r="AB168" s="10"/>
      <c r="AC168" s="10" t="b">
        <f t="shared" si="43"/>
        <v>1</v>
      </c>
      <c r="AD168" s="10" t="b">
        <f t="shared" si="10"/>
        <v>1</v>
      </c>
      <c r="AE168" s="10" t="b">
        <f t="shared" si="44"/>
        <v>0</v>
      </c>
      <c r="AF168" s="10" t="b">
        <f t="shared" si="11"/>
        <v>0</v>
      </c>
      <c r="AG168" s="10"/>
    </row>
    <row r="169" spans="1:33" x14ac:dyDescent="0.35">
      <c r="A169" s="28"/>
      <c r="B169" s="28"/>
      <c r="C169" s="28"/>
      <c r="D169" s="28"/>
      <c r="E169" s="28" t="s">
        <v>4</v>
      </c>
      <c r="F169" s="28"/>
      <c r="G169" s="28"/>
      <c r="H169" s="28"/>
      <c r="I169" s="28" t="s">
        <v>4</v>
      </c>
      <c r="J169" s="28"/>
      <c r="K169" s="28" t="s">
        <v>4</v>
      </c>
      <c r="L169" s="10" t="str">
        <f>IF(AND('Section 8'!$L$4=No,OR($AC169=FALSE,$AD169=FALSE)),Tab_NotReq,
IF(AND($AC169=TRUE,$AD169=TRUE,$N169="",$O169=""),"",
IF(COUNTIF($N169:$AA169,Incomplete)&gt;=1,Incomplete_or_multiple_errors&amp;": "&amp;INDEX($N$2:$AA$4,1,MATCH(Incomplete,$N169:$AA169,0)),Complete)))</f>
        <v/>
      </c>
      <c r="N169" s="10" t="str">
        <f t="shared" si="33"/>
        <v/>
      </c>
      <c r="O169" s="10" t="str" cm="1">
        <f t="array" ref="O169">IF($O$1=No,"",
IF(OR(AC169=FALSE,AD169=FALSE),"",
IF(AND(SUMPRODUCT(--(AE169:AF$300=TRUE))=0,SUMPRODUCT(--(AE169:AF$300=TRUE))=0),"",Incomplete)))</f>
        <v/>
      </c>
      <c r="P169" s="10" t="str">
        <f t="shared" si="36"/>
        <v/>
      </c>
      <c r="Q169" s="10" t="str">
        <f t="shared" si="37"/>
        <v/>
      </c>
      <c r="R169" s="10" t="str" cm="1">
        <f t="array" ref="R169">IF(R$1=No,"",IF($A169="","",
IF(SUMPRODUCT(--('Section 13(a)(b)(c)'!$A$4:$A$100=$A169))=0,Incomplete,Complete)))</f>
        <v/>
      </c>
      <c r="S169" s="10" t="str">
        <f t="shared" si="38"/>
        <v/>
      </c>
      <c r="T169" s="10" t="str">
        <f t="shared" si="4"/>
        <v/>
      </c>
      <c r="U169" s="10" t="str">
        <f t="shared" si="5"/>
        <v/>
      </c>
      <c r="V169" s="10" t="str">
        <f t="shared" si="39"/>
        <v/>
      </c>
      <c r="W169" s="10" t="str">
        <f t="shared" si="40"/>
        <v/>
      </c>
      <c r="X169" s="10" t="str">
        <f t="shared" si="34"/>
        <v/>
      </c>
      <c r="Y169" s="10" t="str">
        <f t="shared" si="35"/>
        <v/>
      </c>
      <c r="Z169" s="10" t="str">
        <f t="shared" si="41"/>
        <v/>
      </c>
      <c r="AA169" s="10" t="str">
        <f t="shared" si="42"/>
        <v/>
      </c>
      <c r="AB169" s="10"/>
      <c r="AC169" s="10" t="b">
        <f t="shared" si="43"/>
        <v>1</v>
      </c>
      <c r="AD169" s="10" t="b">
        <f t="shared" si="10"/>
        <v>1</v>
      </c>
      <c r="AE169" s="10" t="b">
        <f t="shared" si="44"/>
        <v>0</v>
      </c>
      <c r="AF169" s="10" t="b">
        <f t="shared" si="11"/>
        <v>0</v>
      </c>
      <c r="AG169" s="10"/>
    </row>
    <row r="170" spans="1:33" x14ac:dyDescent="0.35">
      <c r="A170" s="28"/>
      <c r="B170" s="28"/>
      <c r="C170" s="28"/>
      <c r="D170" s="28"/>
      <c r="E170" s="28" t="s">
        <v>4</v>
      </c>
      <c r="F170" s="28"/>
      <c r="G170" s="28"/>
      <c r="H170" s="28"/>
      <c r="I170" s="28" t="s">
        <v>4</v>
      </c>
      <c r="J170" s="28"/>
      <c r="K170" s="28" t="s">
        <v>4</v>
      </c>
      <c r="L170" s="10" t="str">
        <f>IF(AND('Section 8'!$L$4=No,OR($AC170=FALSE,$AD170=FALSE)),Tab_NotReq,
IF(AND($AC170=TRUE,$AD170=TRUE,$N170="",$O170=""),"",
IF(COUNTIF($N170:$AA170,Incomplete)&gt;=1,Incomplete_or_multiple_errors&amp;": "&amp;INDEX($N$2:$AA$4,1,MATCH(Incomplete,$N170:$AA170,0)),Complete)))</f>
        <v/>
      </c>
      <c r="N170" s="10" t="str">
        <f t="shared" si="33"/>
        <v/>
      </c>
      <c r="O170" s="10" t="str" cm="1">
        <f t="array" ref="O170">IF($O$1=No,"",
IF(OR(AC170=FALSE,AD170=FALSE),"",
IF(AND(SUMPRODUCT(--(AE170:AF$300=TRUE))=0,SUMPRODUCT(--(AE170:AF$300=TRUE))=0),"",Incomplete)))</f>
        <v/>
      </c>
      <c r="P170" s="10" t="str">
        <f t="shared" si="36"/>
        <v/>
      </c>
      <c r="Q170" s="10" t="str">
        <f t="shared" si="37"/>
        <v/>
      </c>
      <c r="R170" s="10" t="str" cm="1">
        <f t="array" ref="R170">IF(R$1=No,"",IF($A170="","",
IF(SUMPRODUCT(--('Section 13(a)(b)(c)'!$A$4:$A$100=$A170))=0,Incomplete,Complete)))</f>
        <v/>
      </c>
      <c r="S170" s="10" t="str">
        <f t="shared" si="38"/>
        <v/>
      </c>
      <c r="T170" s="10" t="str">
        <f t="shared" si="4"/>
        <v/>
      </c>
      <c r="U170" s="10" t="str">
        <f t="shared" si="5"/>
        <v/>
      </c>
      <c r="V170" s="10" t="str">
        <f t="shared" si="39"/>
        <v/>
      </c>
      <c r="W170" s="10" t="str">
        <f t="shared" si="40"/>
        <v/>
      </c>
      <c r="X170" s="10" t="str">
        <f t="shared" si="34"/>
        <v/>
      </c>
      <c r="Y170" s="10" t="str">
        <f t="shared" si="35"/>
        <v/>
      </c>
      <c r="Z170" s="10" t="str">
        <f t="shared" si="41"/>
        <v/>
      </c>
      <c r="AA170" s="10" t="str">
        <f t="shared" si="42"/>
        <v/>
      </c>
      <c r="AB170" s="10"/>
      <c r="AC170" s="10" t="b">
        <f t="shared" si="43"/>
        <v>1</v>
      </c>
      <c r="AD170" s="10" t="b">
        <f t="shared" si="10"/>
        <v>1</v>
      </c>
      <c r="AE170" s="10" t="b">
        <f t="shared" si="44"/>
        <v>0</v>
      </c>
      <c r="AF170" s="10" t="b">
        <f t="shared" si="11"/>
        <v>0</v>
      </c>
      <c r="AG170" s="10"/>
    </row>
    <row r="171" spans="1:33" x14ac:dyDescent="0.35">
      <c r="A171" s="28"/>
      <c r="B171" s="28"/>
      <c r="C171" s="28"/>
      <c r="D171" s="28"/>
      <c r="E171" s="28" t="s">
        <v>4</v>
      </c>
      <c r="F171" s="28"/>
      <c r="G171" s="28"/>
      <c r="H171" s="28"/>
      <c r="I171" s="28" t="s">
        <v>4</v>
      </c>
      <c r="J171" s="28"/>
      <c r="K171" s="28" t="s">
        <v>4</v>
      </c>
      <c r="L171" s="10" t="str">
        <f>IF(AND('Section 8'!$L$4=No,OR($AC171=FALSE,$AD171=FALSE)),Tab_NotReq,
IF(AND($AC171=TRUE,$AD171=TRUE,$N171="",$O171=""),"",
IF(COUNTIF($N171:$AA171,Incomplete)&gt;=1,Incomplete_or_multiple_errors&amp;": "&amp;INDEX($N$2:$AA$4,1,MATCH(Incomplete,$N171:$AA171,0)),Complete)))</f>
        <v/>
      </c>
      <c r="N171" s="10" t="str">
        <f t="shared" si="33"/>
        <v/>
      </c>
      <c r="O171" s="10" t="str" cm="1">
        <f t="array" ref="O171">IF($O$1=No,"",
IF(OR(AC171=FALSE,AD171=FALSE),"",
IF(AND(SUMPRODUCT(--(AE171:AF$300=TRUE))=0,SUMPRODUCT(--(AE171:AF$300=TRUE))=0),"",Incomplete)))</f>
        <v/>
      </c>
      <c r="P171" s="10" t="str">
        <f t="shared" si="36"/>
        <v/>
      </c>
      <c r="Q171" s="10" t="str">
        <f t="shared" si="37"/>
        <v/>
      </c>
      <c r="R171" s="10" t="str" cm="1">
        <f t="array" ref="R171">IF(R$1=No,"",IF($A171="","",
IF(SUMPRODUCT(--('Section 13(a)(b)(c)'!$A$4:$A$100=$A171))=0,Incomplete,Complete)))</f>
        <v/>
      </c>
      <c r="S171" s="10" t="str">
        <f t="shared" si="38"/>
        <v/>
      </c>
      <c r="T171" s="10" t="str">
        <f t="shared" si="4"/>
        <v/>
      </c>
      <c r="U171" s="10" t="str">
        <f t="shared" si="5"/>
        <v/>
      </c>
      <c r="V171" s="10" t="str">
        <f t="shared" si="39"/>
        <v/>
      </c>
      <c r="W171" s="10" t="str">
        <f t="shared" si="40"/>
        <v/>
      </c>
      <c r="X171" s="10" t="str">
        <f t="shared" si="34"/>
        <v/>
      </c>
      <c r="Y171" s="10" t="str">
        <f t="shared" si="35"/>
        <v/>
      </c>
      <c r="Z171" s="10" t="str">
        <f t="shared" si="41"/>
        <v/>
      </c>
      <c r="AA171" s="10" t="str">
        <f t="shared" si="42"/>
        <v/>
      </c>
      <c r="AB171" s="10"/>
      <c r="AC171" s="10" t="b">
        <f t="shared" si="43"/>
        <v>1</v>
      </c>
      <c r="AD171" s="10" t="b">
        <f t="shared" si="10"/>
        <v>1</v>
      </c>
      <c r="AE171" s="10" t="b">
        <f t="shared" si="44"/>
        <v>0</v>
      </c>
      <c r="AF171" s="10" t="b">
        <f t="shared" si="11"/>
        <v>0</v>
      </c>
      <c r="AG171" s="10"/>
    </row>
    <row r="172" spans="1:33" x14ac:dyDescent="0.35">
      <c r="A172" s="28"/>
      <c r="B172" s="28"/>
      <c r="C172" s="28"/>
      <c r="D172" s="28"/>
      <c r="E172" s="28" t="s">
        <v>4</v>
      </c>
      <c r="F172" s="28"/>
      <c r="G172" s="28"/>
      <c r="H172" s="28"/>
      <c r="I172" s="28" t="s">
        <v>4</v>
      </c>
      <c r="J172" s="28"/>
      <c r="K172" s="28" t="s">
        <v>4</v>
      </c>
      <c r="L172" s="10" t="str">
        <f>IF(AND('Section 8'!$L$4=No,OR($AC172=FALSE,$AD172=FALSE)),Tab_NotReq,
IF(AND($AC172=TRUE,$AD172=TRUE,$N172="",$O172=""),"",
IF(COUNTIF($N172:$AA172,Incomplete)&gt;=1,Incomplete_or_multiple_errors&amp;": "&amp;INDEX($N$2:$AA$4,1,MATCH(Incomplete,$N172:$AA172,0)),Complete)))</f>
        <v/>
      </c>
      <c r="N172" s="10" t="str">
        <f t="shared" si="33"/>
        <v/>
      </c>
      <c r="O172" s="10" t="str" cm="1">
        <f t="array" ref="O172">IF($O$1=No,"",
IF(OR(AC172=FALSE,AD172=FALSE),"",
IF(AND(SUMPRODUCT(--(AE172:AF$300=TRUE))=0,SUMPRODUCT(--(AE172:AF$300=TRUE))=0),"",Incomplete)))</f>
        <v/>
      </c>
      <c r="P172" s="10" t="str">
        <f t="shared" si="36"/>
        <v/>
      </c>
      <c r="Q172" s="10" t="str">
        <f t="shared" si="37"/>
        <v/>
      </c>
      <c r="R172" s="10" t="str" cm="1">
        <f t="array" ref="R172">IF(R$1=No,"",IF($A172="","",
IF(SUMPRODUCT(--('Section 13(a)(b)(c)'!$A$4:$A$100=$A172))=0,Incomplete,Complete)))</f>
        <v/>
      </c>
      <c r="S172" s="10" t="str">
        <f t="shared" si="38"/>
        <v/>
      </c>
      <c r="T172" s="10" t="str">
        <f t="shared" si="4"/>
        <v/>
      </c>
      <c r="U172" s="10" t="str">
        <f t="shared" si="5"/>
        <v/>
      </c>
      <c r="V172" s="10" t="str">
        <f t="shared" si="39"/>
        <v/>
      </c>
      <c r="W172" s="10" t="str">
        <f t="shared" si="40"/>
        <v/>
      </c>
      <c r="X172" s="10" t="str">
        <f t="shared" si="34"/>
        <v/>
      </c>
      <c r="Y172" s="10" t="str">
        <f t="shared" si="35"/>
        <v/>
      </c>
      <c r="Z172" s="10" t="str">
        <f t="shared" si="41"/>
        <v/>
      </c>
      <c r="AA172" s="10" t="str">
        <f t="shared" si="42"/>
        <v/>
      </c>
      <c r="AB172" s="10"/>
      <c r="AC172" s="10" t="b">
        <f t="shared" si="43"/>
        <v>1</v>
      </c>
      <c r="AD172" s="10" t="b">
        <f t="shared" si="10"/>
        <v>1</v>
      </c>
      <c r="AE172" s="10" t="b">
        <f t="shared" si="44"/>
        <v>0</v>
      </c>
      <c r="AF172" s="10" t="b">
        <f t="shared" si="11"/>
        <v>0</v>
      </c>
      <c r="AG172" s="10"/>
    </row>
    <row r="173" spans="1:33" x14ac:dyDescent="0.35">
      <c r="A173" s="28"/>
      <c r="B173" s="28"/>
      <c r="C173" s="28"/>
      <c r="D173" s="28"/>
      <c r="E173" s="28" t="s">
        <v>4</v>
      </c>
      <c r="F173" s="28"/>
      <c r="G173" s="28"/>
      <c r="H173" s="28"/>
      <c r="I173" s="28" t="s">
        <v>4</v>
      </c>
      <c r="J173" s="28"/>
      <c r="K173" s="28" t="s">
        <v>4</v>
      </c>
      <c r="L173" s="10" t="str">
        <f>IF(AND('Section 8'!$L$4=No,OR($AC173=FALSE,$AD173=FALSE)),Tab_NotReq,
IF(AND($AC173=TRUE,$AD173=TRUE,$N173="",$O173=""),"",
IF(COUNTIF($N173:$AA173,Incomplete)&gt;=1,Incomplete_or_multiple_errors&amp;": "&amp;INDEX($N$2:$AA$4,1,MATCH(Incomplete,$N173:$AA173,0)),Complete)))</f>
        <v/>
      </c>
      <c r="N173" s="10" t="str">
        <f t="shared" si="33"/>
        <v/>
      </c>
      <c r="O173" s="10" t="str" cm="1">
        <f t="array" ref="O173">IF($O$1=No,"",
IF(OR(AC173=FALSE,AD173=FALSE),"",
IF(AND(SUMPRODUCT(--(AE173:AF$300=TRUE))=0,SUMPRODUCT(--(AE173:AF$300=TRUE))=0),"",Incomplete)))</f>
        <v/>
      </c>
      <c r="P173" s="10" t="str">
        <f t="shared" si="36"/>
        <v/>
      </c>
      <c r="Q173" s="10" t="str">
        <f t="shared" si="37"/>
        <v/>
      </c>
      <c r="R173" s="10" t="str" cm="1">
        <f t="array" ref="R173">IF(R$1=No,"",IF($A173="","",
IF(SUMPRODUCT(--('Section 13(a)(b)(c)'!$A$4:$A$100=$A173))=0,Incomplete,Complete)))</f>
        <v/>
      </c>
      <c r="S173" s="10" t="str">
        <f t="shared" si="38"/>
        <v/>
      </c>
      <c r="T173" s="10" t="str">
        <f t="shared" si="4"/>
        <v/>
      </c>
      <c r="U173" s="10" t="str">
        <f t="shared" si="5"/>
        <v/>
      </c>
      <c r="V173" s="10" t="str">
        <f t="shared" si="39"/>
        <v/>
      </c>
      <c r="W173" s="10" t="str">
        <f t="shared" si="40"/>
        <v/>
      </c>
      <c r="X173" s="10" t="str">
        <f t="shared" si="34"/>
        <v/>
      </c>
      <c r="Y173" s="10" t="str">
        <f t="shared" si="35"/>
        <v/>
      </c>
      <c r="Z173" s="10" t="str">
        <f t="shared" si="41"/>
        <v/>
      </c>
      <c r="AA173" s="10" t="str">
        <f t="shared" si="42"/>
        <v/>
      </c>
      <c r="AB173" s="10"/>
      <c r="AC173" s="10" t="b">
        <f t="shared" si="43"/>
        <v>1</v>
      </c>
      <c r="AD173" s="10" t="b">
        <f t="shared" si="10"/>
        <v>1</v>
      </c>
      <c r="AE173" s="10" t="b">
        <f t="shared" si="44"/>
        <v>0</v>
      </c>
      <c r="AF173" s="10" t="b">
        <f t="shared" si="11"/>
        <v>0</v>
      </c>
      <c r="AG173" s="10"/>
    </row>
    <row r="174" spans="1:33" x14ac:dyDescent="0.35">
      <c r="A174" s="28"/>
      <c r="B174" s="28"/>
      <c r="C174" s="28"/>
      <c r="D174" s="28"/>
      <c r="E174" s="28" t="s">
        <v>4</v>
      </c>
      <c r="F174" s="28"/>
      <c r="G174" s="28"/>
      <c r="H174" s="28"/>
      <c r="I174" s="28" t="s">
        <v>4</v>
      </c>
      <c r="J174" s="28"/>
      <c r="K174" s="28" t="s">
        <v>4</v>
      </c>
      <c r="L174" s="10" t="str">
        <f>IF(AND('Section 8'!$L$4=No,OR($AC174=FALSE,$AD174=FALSE)),Tab_NotReq,
IF(AND($AC174=TRUE,$AD174=TRUE,$N174="",$O174=""),"",
IF(COUNTIF($N174:$AA174,Incomplete)&gt;=1,Incomplete_or_multiple_errors&amp;": "&amp;INDEX($N$2:$AA$4,1,MATCH(Incomplete,$N174:$AA174,0)),Complete)))</f>
        <v/>
      </c>
      <c r="N174" s="10" t="str">
        <f t="shared" si="33"/>
        <v/>
      </c>
      <c r="O174" s="10" t="str" cm="1">
        <f t="array" ref="O174">IF($O$1=No,"",
IF(OR(AC174=FALSE,AD174=FALSE),"",
IF(AND(SUMPRODUCT(--(AE174:AF$300=TRUE))=0,SUMPRODUCT(--(AE174:AF$300=TRUE))=0),"",Incomplete)))</f>
        <v/>
      </c>
      <c r="P174" s="10" t="str">
        <f t="shared" si="36"/>
        <v/>
      </c>
      <c r="Q174" s="10" t="str">
        <f t="shared" si="37"/>
        <v/>
      </c>
      <c r="R174" s="10" t="str" cm="1">
        <f t="array" ref="R174">IF(R$1=No,"",IF($A174="","",
IF(SUMPRODUCT(--('Section 13(a)(b)(c)'!$A$4:$A$100=$A174))=0,Incomplete,Complete)))</f>
        <v/>
      </c>
      <c r="S174" s="10" t="str">
        <f t="shared" si="38"/>
        <v/>
      </c>
      <c r="T174" s="10" t="str">
        <f t="shared" si="4"/>
        <v/>
      </c>
      <c r="U174" s="10" t="str">
        <f t="shared" si="5"/>
        <v/>
      </c>
      <c r="V174" s="10" t="str">
        <f t="shared" si="39"/>
        <v/>
      </c>
      <c r="W174" s="10" t="str">
        <f t="shared" si="40"/>
        <v/>
      </c>
      <c r="X174" s="10" t="str">
        <f t="shared" si="34"/>
        <v/>
      </c>
      <c r="Y174" s="10" t="str">
        <f t="shared" si="35"/>
        <v/>
      </c>
      <c r="Z174" s="10" t="str">
        <f t="shared" si="41"/>
        <v/>
      </c>
      <c r="AA174" s="10" t="str">
        <f t="shared" si="42"/>
        <v/>
      </c>
      <c r="AB174" s="10"/>
      <c r="AC174" s="10" t="b">
        <f t="shared" si="43"/>
        <v>1</v>
      </c>
      <c r="AD174" s="10" t="b">
        <f t="shared" si="10"/>
        <v>1</v>
      </c>
      <c r="AE174" s="10" t="b">
        <f t="shared" si="44"/>
        <v>0</v>
      </c>
      <c r="AF174" s="10" t="b">
        <f t="shared" si="11"/>
        <v>0</v>
      </c>
      <c r="AG174" s="10"/>
    </row>
    <row r="175" spans="1:33" x14ac:dyDescent="0.35">
      <c r="A175" s="28"/>
      <c r="B175" s="28"/>
      <c r="C175" s="28"/>
      <c r="D175" s="28"/>
      <c r="E175" s="28" t="s">
        <v>4</v>
      </c>
      <c r="F175" s="28"/>
      <c r="G175" s="28"/>
      <c r="H175" s="28"/>
      <c r="I175" s="28" t="s">
        <v>4</v>
      </c>
      <c r="J175" s="28"/>
      <c r="K175" s="28" t="s">
        <v>4</v>
      </c>
      <c r="L175" s="10" t="str">
        <f>IF(AND('Section 8'!$L$4=No,OR($AC175=FALSE,$AD175=FALSE)),Tab_NotReq,
IF(AND($AC175=TRUE,$AD175=TRUE,$N175="",$O175=""),"",
IF(COUNTIF($N175:$AA175,Incomplete)&gt;=1,Incomplete_or_multiple_errors&amp;": "&amp;INDEX($N$2:$AA$4,1,MATCH(Incomplete,$N175:$AA175,0)),Complete)))</f>
        <v/>
      </c>
      <c r="N175" s="10" t="str">
        <f t="shared" si="33"/>
        <v/>
      </c>
      <c r="O175" s="10" t="str" cm="1">
        <f t="array" ref="O175">IF($O$1=No,"",
IF(OR(AC175=FALSE,AD175=FALSE),"",
IF(AND(SUMPRODUCT(--(AE175:AF$300=TRUE))=0,SUMPRODUCT(--(AE175:AF$300=TRUE))=0),"",Incomplete)))</f>
        <v/>
      </c>
      <c r="P175" s="10" t="str">
        <f t="shared" si="36"/>
        <v/>
      </c>
      <c r="Q175" s="10" t="str">
        <f t="shared" si="37"/>
        <v/>
      </c>
      <c r="R175" s="10" t="str" cm="1">
        <f t="array" ref="R175">IF(R$1=No,"",IF($A175="","",
IF(SUMPRODUCT(--('Section 13(a)(b)(c)'!$A$4:$A$100=$A175))=0,Incomplete,Complete)))</f>
        <v/>
      </c>
      <c r="S175" s="10" t="str">
        <f t="shared" si="38"/>
        <v/>
      </c>
      <c r="T175" s="10" t="str">
        <f t="shared" si="4"/>
        <v/>
      </c>
      <c r="U175" s="10" t="str">
        <f t="shared" si="5"/>
        <v/>
      </c>
      <c r="V175" s="10" t="str">
        <f t="shared" si="39"/>
        <v/>
      </c>
      <c r="W175" s="10" t="str">
        <f t="shared" si="40"/>
        <v/>
      </c>
      <c r="X175" s="10" t="str">
        <f t="shared" si="34"/>
        <v/>
      </c>
      <c r="Y175" s="10" t="str">
        <f t="shared" si="35"/>
        <v/>
      </c>
      <c r="Z175" s="10" t="str">
        <f t="shared" si="41"/>
        <v/>
      </c>
      <c r="AA175" s="10" t="str">
        <f t="shared" si="42"/>
        <v/>
      </c>
      <c r="AB175" s="10"/>
      <c r="AC175" s="10" t="b">
        <f t="shared" si="43"/>
        <v>1</v>
      </c>
      <c r="AD175" s="10" t="b">
        <f t="shared" si="10"/>
        <v>1</v>
      </c>
      <c r="AE175" s="10" t="b">
        <f t="shared" si="44"/>
        <v>0</v>
      </c>
      <c r="AF175" s="10" t="b">
        <f t="shared" si="11"/>
        <v>0</v>
      </c>
      <c r="AG175" s="10"/>
    </row>
    <row r="176" spans="1:33" x14ac:dyDescent="0.35">
      <c r="A176" s="28"/>
      <c r="B176" s="28"/>
      <c r="C176" s="28"/>
      <c r="D176" s="28"/>
      <c r="E176" s="28" t="s">
        <v>4</v>
      </c>
      <c r="F176" s="28"/>
      <c r="G176" s="28"/>
      <c r="H176" s="28"/>
      <c r="I176" s="28" t="s">
        <v>4</v>
      </c>
      <c r="J176" s="28"/>
      <c r="K176" s="28" t="s">
        <v>4</v>
      </c>
      <c r="L176" s="10" t="str">
        <f>IF(AND('Section 8'!$L$4=No,OR($AC176=FALSE,$AD176=FALSE)),Tab_NotReq,
IF(AND($AC176=TRUE,$AD176=TRUE,$N176="",$O176=""),"",
IF(COUNTIF($N176:$AA176,Incomplete)&gt;=1,Incomplete_or_multiple_errors&amp;": "&amp;INDEX($N$2:$AA$4,1,MATCH(Incomplete,$N176:$AA176,0)),Complete)))</f>
        <v/>
      </c>
      <c r="N176" s="10" t="str">
        <f t="shared" si="33"/>
        <v/>
      </c>
      <c r="O176" s="10" t="str" cm="1">
        <f t="array" ref="O176">IF($O$1=No,"",
IF(OR(AC176=FALSE,AD176=FALSE),"",
IF(AND(SUMPRODUCT(--(AE176:AF$300=TRUE))=0,SUMPRODUCT(--(AE176:AF$300=TRUE))=0),"",Incomplete)))</f>
        <v/>
      </c>
      <c r="P176" s="10" t="str">
        <f t="shared" si="36"/>
        <v/>
      </c>
      <c r="Q176" s="10" t="str">
        <f t="shared" si="37"/>
        <v/>
      </c>
      <c r="R176" s="10" t="str" cm="1">
        <f t="array" ref="R176">IF(R$1=No,"",IF($A176="","",
IF(SUMPRODUCT(--('Section 13(a)(b)(c)'!$A$4:$A$100=$A176))=0,Incomplete,Complete)))</f>
        <v/>
      </c>
      <c r="S176" s="10" t="str">
        <f t="shared" si="38"/>
        <v/>
      </c>
      <c r="T176" s="10" t="str">
        <f t="shared" si="4"/>
        <v/>
      </c>
      <c r="U176" s="10" t="str">
        <f t="shared" si="5"/>
        <v/>
      </c>
      <c r="V176" s="10" t="str">
        <f t="shared" si="39"/>
        <v/>
      </c>
      <c r="W176" s="10" t="str">
        <f t="shared" si="40"/>
        <v/>
      </c>
      <c r="X176" s="10" t="str">
        <f t="shared" si="34"/>
        <v/>
      </c>
      <c r="Y176" s="10" t="str">
        <f t="shared" si="35"/>
        <v/>
      </c>
      <c r="Z176" s="10" t="str">
        <f t="shared" si="41"/>
        <v/>
      </c>
      <c r="AA176" s="10" t="str">
        <f t="shared" si="42"/>
        <v/>
      </c>
      <c r="AB176" s="10"/>
      <c r="AC176" s="10" t="b">
        <f t="shared" si="43"/>
        <v>1</v>
      </c>
      <c r="AD176" s="10" t="b">
        <f t="shared" si="10"/>
        <v>1</v>
      </c>
      <c r="AE176" s="10" t="b">
        <f t="shared" si="44"/>
        <v>0</v>
      </c>
      <c r="AF176" s="10" t="b">
        <f t="shared" si="11"/>
        <v>0</v>
      </c>
      <c r="AG176" s="10"/>
    </row>
    <row r="177" spans="1:33" x14ac:dyDescent="0.35">
      <c r="A177" s="28"/>
      <c r="B177" s="28"/>
      <c r="C177" s="28"/>
      <c r="D177" s="28"/>
      <c r="E177" s="28" t="s">
        <v>4</v>
      </c>
      <c r="F177" s="28"/>
      <c r="G177" s="28"/>
      <c r="H177" s="28"/>
      <c r="I177" s="28" t="s">
        <v>4</v>
      </c>
      <c r="J177" s="28"/>
      <c r="K177" s="28" t="s">
        <v>4</v>
      </c>
      <c r="L177" s="10" t="str">
        <f>IF(AND('Section 8'!$L$4=No,OR($AC177=FALSE,$AD177=FALSE)),Tab_NotReq,
IF(AND($AC177=TRUE,$AD177=TRUE,$N177="",$O177=""),"",
IF(COUNTIF($N177:$AA177,Incomplete)&gt;=1,Incomplete_or_multiple_errors&amp;": "&amp;INDEX($N$2:$AA$4,1,MATCH(Incomplete,$N177:$AA177,0)),Complete)))</f>
        <v/>
      </c>
      <c r="N177" s="10" t="str">
        <f t="shared" si="33"/>
        <v/>
      </c>
      <c r="O177" s="10" t="str" cm="1">
        <f t="array" ref="O177">IF($O$1=No,"",
IF(OR(AC177=FALSE,AD177=FALSE),"",
IF(AND(SUMPRODUCT(--(AE177:AF$300=TRUE))=0,SUMPRODUCT(--(AE177:AF$300=TRUE))=0),"",Incomplete)))</f>
        <v/>
      </c>
      <c r="P177" s="10" t="str">
        <f t="shared" si="36"/>
        <v/>
      </c>
      <c r="Q177" s="10" t="str">
        <f t="shared" si="37"/>
        <v/>
      </c>
      <c r="R177" s="10" t="str" cm="1">
        <f t="array" ref="R177">IF(R$1=No,"",IF($A177="","",
IF(SUMPRODUCT(--('Section 13(a)(b)(c)'!$A$4:$A$100=$A177))=0,Incomplete,Complete)))</f>
        <v/>
      </c>
      <c r="S177" s="10" t="str">
        <f t="shared" si="38"/>
        <v/>
      </c>
      <c r="T177" s="10" t="str">
        <f t="shared" si="4"/>
        <v/>
      </c>
      <c r="U177" s="10" t="str">
        <f t="shared" si="5"/>
        <v/>
      </c>
      <c r="V177" s="10" t="str">
        <f t="shared" si="39"/>
        <v/>
      </c>
      <c r="W177" s="10" t="str">
        <f t="shared" si="40"/>
        <v/>
      </c>
      <c r="X177" s="10" t="str">
        <f t="shared" si="34"/>
        <v/>
      </c>
      <c r="Y177" s="10" t="str">
        <f t="shared" si="35"/>
        <v/>
      </c>
      <c r="Z177" s="10" t="str">
        <f t="shared" si="41"/>
        <v/>
      </c>
      <c r="AA177" s="10" t="str">
        <f t="shared" si="42"/>
        <v/>
      </c>
      <c r="AB177" s="10"/>
      <c r="AC177" s="10" t="b">
        <f t="shared" si="43"/>
        <v>1</v>
      </c>
      <c r="AD177" s="10" t="b">
        <f t="shared" si="10"/>
        <v>1</v>
      </c>
      <c r="AE177" s="10" t="b">
        <f t="shared" si="44"/>
        <v>0</v>
      </c>
      <c r="AF177" s="10" t="b">
        <f t="shared" si="11"/>
        <v>0</v>
      </c>
      <c r="AG177" s="10"/>
    </row>
    <row r="178" spans="1:33" x14ac:dyDescent="0.35">
      <c r="A178" s="28"/>
      <c r="B178" s="28"/>
      <c r="C178" s="28"/>
      <c r="D178" s="28"/>
      <c r="E178" s="28" t="s">
        <v>4</v>
      </c>
      <c r="F178" s="28"/>
      <c r="G178" s="28"/>
      <c r="H178" s="28"/>
      <c r="I178" s="28" t="s">
        <v>4</v>
      </c>
      <c r="J178" s="28"/>
      <c r="K178" s="28" t="s">
        <v>4</v>
      </c>
      <c r="L178" s="10" t="str">
        <f>IF(AND('Section 8'!$L$4=No,OR($AC178=FALSE,$AD178=FALSE)),Tab_NotReq,
IF(AND($AC178=TRUE,$AD178=TRUE,$N178="",$O178=""),"",
IF(COUNTIF($N178:$AA178,Incomplete)&gt;=1,Incomplete_or_multiple_errors&amp;": "&amp;INDEX($N$2:$AA$4,1,MATCH(Incomplete,$N178:$AA178,0)),Complete)))</f>
        <v/>
      </c>
      <c r="N178" s="10" t="str">
        <f t="shared" si="33"/>
        <v/>
      </c>
      <c r="O178" s="10" t="str" cm="1">
        <f t="array" ref="O178">IF($O$1=No,"",
IF(OR(AC178=FALSE,AD178=FALSE),"",
IF(AND(SUMPRODUCT(--(AE178:AF$300=TRUE))=0,SUMPRODUCT(--(AE178:AF$300=TRUE))=0),"",Incomplete)))</f>
        <v/>
      </c>
      <c r="P178" s="10" t="str">
        <f t="shared" si="36"/>
        <v/>
      </c>
      <c r="Q178" s="10" t="str">
        <f t="shared" si="37"/>
        <v/>
      </c>
      <c r="R178" s="10" t="str" cm="1">
        <f t="array" ref="R178">IF(R$1=No,"",IF($A178="","",
IF(SUMPRODUCT(--('Section 13(a)(b)(c)'!$A$4:$A$100=$A178))=0,Incomplete,Complete)))</f>
        <v/>
      </c>
      <c r="S178" s="10" t="str">
        <f t="shared" si="38"/>
        <v/>
      </c>
      <c r="T178" s="10" t="str">
        <f t="shared" si="4"/>
        <v/>
      </c>
      <c r="U178" s="10" t="str">
        <f t="shared" si="5"/>
        <v/>
      </c>
      <c r="V178" s="10" t="str">
        <f t="shared" si="39"/>
        <v/>
      </c>
      <c r="W178" s="10" t="str">
        <f t="shared" si="40"/>
        <v/>
      </c>
      <c r="X178" s="10" t="str">
        <f t="shared" si="34"/>
        <v/>
      </c>
      <c r="Y178" s="10" t="str">
        <f t="shared" si="35"/>
        <v/>
      </c>
      <c r="Z178" s="10" t="str">
        <f t="shared" si="41"/>
        <v/>
      </c>
      <c r="AA178" s="10" t="str">
        <f t="shared" si="42"/>
        <v/>
      </c>
      <c r="AB178" s="10"/>
      <c r="AC178" s="10" t="b">
        <f t="shared" si="43"/>
        <v>1</v>
      </c>
      <c r="AD178" s="10" t="b">
        <f t="shared" si="10"/>
        <v>1</v>
      </c>
      <c r="AE178" s="10" t="b">
        <f t="shared" si="44"/>
        <v>0</v>
      </c>
      <c r="AF178" s="10" t="b">
        <f t="shared" si="11"/>
        <v>0</v>
      </c>
      <c r="AG178" s="10"/>
    </row>
    <row r="179" spans="1:33" x14ac:dyDescent="0.35">
      <c r="A179" s="28"/>
      <c r="B179" s="28"/>
      <c r="C179" s="28"/>
      <c r="D179" s="28"/>
      <c r="E179" s="28" t="s">
        <v>4</v>
      </c>
      <c r="F179" s="28"/>
      <c r="G179" s="28"/>
      <c r="H179" s="28"/>
      <c r="I179" s="28" t="s">
        <v>4</v>
      </c>
      <c r="J179" s="28"/>
      <c r="K179" s="28" t="s">
        <v>4</v>
      </c>
      <c r="L179" s="10" t="str">
        <f>IF(AND('Section 8'!$L$4=No,OR($AC179=FALSE,$AD179=FALSE)),Tab_NotReq,
IF(AND($AC179=TRUE,$AD179=TRUE,$N179="",$O179=""),"",
IF(COUNTIF($N179:$AA179,Incomplete)&gt;=1,Incomplete_or_multiple_errors&amp;": "&amp;INDEX($N$2:$AA$4,1,MATCH(Incomplete,$N179:$AA179,0)),Complete)))</f>
        <v/>
      </c>
      <c r="N179" s="10" t="str">
        <f t="shared" si="33"/>
        <v/>
      </c>
      <c r="O179" s="10" t="str" cm="1">
        <f t="array" ref="O179">IF($O$1=No,"",
IF(OR(AC179=FALSE,AD179=FALSE),"",
IF(AND(SUMPRODUCT(--(AE179:AF$300=TRUE))=0,SUMPRODUCT(--(AE179:AF$300=TRUE))=0),"",Incomplete)))</f>
        <v/>
      </c>
      <c r="P179" s="10" t="str">
        <f t="shared" si="36"/>
        <v/>
      </c>
      <c r="Q179" s="10" t="str">
        <f t="shared" si="37"/>
        <v/>
      </c>
      <c r="R179" s="10" t="str" cm="1">
        <f t="array" ref="R179">IF(R$1=No,"",IF($A179="","",
IF(SUMPRODUCT(--('Section 13(a)(b)(c)'!$A$4:$A$100=$A179))=0,Incomplete,Complete)))</f>
        <v/>
      </c>
      <c r="S179" s="10" t="str">
        <f t="shared" si="38"/>
        <v/>
      </c>
      <c r="T179" s="10" t="str">
        <f t="shared" si="4"/>
        <v/>
      </c>
      <c r="U179" s="10" t="str">
        <f t="shared" si="5"/>
        <v/>
      </c>
      <c r="V179" s="10" t="str">
        <f t="shared" si="39"/>
        <v/>
      </c>
      <c r="W179" s="10" t="str">
        <f t="shared" si="40"/>
        <v/>
      </c>
      <c r="X179" s="10" t="str">
        <f t="shared" si="34"/>
        <v/>
      </c>
      <c r="Y179" s="10" t="str">
        <f t="shared" si="35"/>
        <v/>
      </c>
      <c r="Z179" s="10" t="str">
        <f t="shared" si="41"/>
        <v/>
      </c>
      <c r="AA179" s="10" t="str">
        <f t="shared" si="42"/>
        <v/>
      </c>
      <c r="AB179" s="10"/>
      <c r="AC179" s="10" t="b">
        <f t="shared" si="43"/>
        <v>1</v>
      </c>
      <c r="AD179" s="10" t="b">
        <f t="shared" si="10"/>
        <v>1</v>
      </c>
      <c r="AE179" s="10" t="b">
        <f t="shared" si="44"/>
        <v>0</v>
      </c>
      <c r="AF179" s="10" t="b">
        <f t="shared" si="11"/>
        <v>0</v>
      </c>
      <c r="AG179" s="10"/>
    </row>
    <row r="180" spans="1:33" x14ac:dyDescent="0.35">
      <c r="A180" s="28"/>
      <c r="B180" s="28"/>
      <c r="C180" s="28"/>
      <c r="D180" s="28"/>
      <c r="E180" s="28" t="s">
        <v>4</v>
      </c>
      <c r="F180" s="28"/>
      <c r="G180" s="28"/>
      <c r="H180" s="28"/>
      <c r="I180" s="28" t="s">
        <v>4</v>
      </c>
      <c r="J180" s="28"/>
      <c r="K180" s="28" t="s">
        <v>4</v>
      </c>
      <c r="L180" s="10" t="str">
        <f>IF(AND('Section 8'!$L$4=No,OR($AC180=FALSE,$AD180=FALSE)),Tab_NotReq,
IF(AND($AC180=TRUE,$AD180=TRUE,$N180="",$O180=""),"",
IF(COUNTIF($N180:$AA180,Incomplete)&gt;=1,Incomplete_or_multiple_errors&amp;": "&amp;INDEX($N$2:$AA$4,1,MATCH(Incomplete,$N180:$AA180,0)),Complete)))</f>
        <v/>
      </c>
      <c r="N180" s="10" t="str">
        <f t="shared" si="33"/>
        <v/>
      </c>
      <c r="O180" s="10" t="str" cm="1">
        <f t="array" ref="O180">IF($O$1=No,"",
IF(OR(AC180=FALSE,AD180=FALSE),"",
IF(AND(SUMPRODUCT(--(AE180:AF$300=TRUE))=0,SUMPRODUCT(--(AE180:AF$300=TRUE))=0),"",Incomplete)))</f>
        <v/>
      </c>
      <c r="P180" s="10" t="str">
        <f t="shared" si="36"/>
        <v/>
      </c>
      <c r="Q180" s="10" t="str">
        <f t="shared" si="37"/>
        <v/>
      </c>
      <c r="R180" s="10" t="str" cm="1">
        <f t="array" ref="R180">IF(R$1=No,"",IF($A180="","",
IF(SUMPRODUCT(--('Section 13(a)(b)(c)'!$A$4:$A$100=$A180))=0,Incomplete,Complete)))</f>
        <v/>
      </c>
      <c r="S180" s="10" t="str">
        <f t="shared" si="38"/>
        <v/>
      </c>
      <c r="T180" s="10" t="str">
        <f t="shared" si="4"/>
        <v/>
      </c>
      <c r="U180" s="10" t="str">
        <f t="shared" si="5"/>
        <v/>
      </c>
      <c r="V180" s="10" t="str">
        <f t="shared" si="39"/>
        <v/>
      </c>
      <c r="W180" s="10" t="str">
        <f t="shared" si="40"/>
        <v/>
      </c>
      <c r="X180" s="10" t="str">
        <f t="shared" si="34"/>
        <v/>
      </c>
      <c r="Y180" s="10" t="str">
        <f t="shared" si="35"/>
        <v/>
      </c>
      <c r="Z180" s="10" t="str">
        <f t="shared" si="41"/>
        <v/>
      </c>
      <c r="AA180" s="10" t="str">
        <f t="shared" si="42"/>
        <v/>
      </c>
      <c r="AB180" s="10"/>
      <c r="AC180" s="10" t="b">
        <f t="shared" si="43"/>
        <v>1</v>
      </c>
      <c r="AD180" s="10" t="b">
        <f t="shared" si="10"/>
        <v>1</v>
      </c>
      <c r="AE180" s="10" t="b">
        <f t="shared" si="44"/>
        <v>0</v>
      </c>
      <c r="AF180" s="10" t="b">
        <f t="shared" si="11"/>
        <v>0</v>
      </c>
      <c r="AG180" s="10"/>
    </row>
    <row r="181" spans="1:33" x14ac:dyDescent="0.35">
      <c r="A181" s="28"/>
      <c r="B181" s="28"/>
      <c r="C181" s="28"/>
      <c r="D181" s="28"/>
      <c r="E181" s="28" t="s">
        <v>4</v>
      </c>
      <c r="F181" s="28"/>
      <c r="G181" s="28"/>
      <c r="H181" s="28"/>
      <c r="I181" s="28" t="s">
        <v>4</v>
      </c>
      <c r="J181" s="28"/>
      <c r="K181" s="28" t="s">
        <v>4</v>
      </c>
      <c r="L181" s="10" t="str">
        <f>IF(AND('Section 8'!$L$4=No,OR($AC181=FALSE,$AD181=FALSE)),Tab_NotReq,
IF(AND($AC181=TRUE,$AD181=TRUE,$N181="",$O181=""),"",
IF(COUNTIF($N181:$AA181,Incomplete)&gt;=1,Incomplete_or_multiple_errors&amp;": "&amp;INDEX($N$2:$AA$4,1,MATCH(Incomplete,$N181:$AA181,0)),Complete)))</f>
        <v/>
      </c>
      <c r="N181" s="10" t="str">
        <f t="shared" si="33"/>
        <v/>
      </c>
      <c r="O181" s="10" t="str" cm="1">
        <f t="array" ref="O181">IF($O$1=No,"",
IF(OR(AC181=FALSE,AD181=FALSE),"",
IF(AND(SUMPRODUCT(--(AE181:AF$300=TRUE))=0,SUMPRODUCT(--(AE181:AF$300=TRUE))=0),"",Incomplete)))</f>
        <v/>
      </c>
      <c r="P181" s="10" t="str">
        <f t="shared" si="36"/>
        <v/>
      </c>
      <c r="Q181" s="10" t="str">
        <f t="shared" si="37"/>
        <v/>
      </c>
      <c r="R181" s="10" t="str" cm="1">
        <f t="array" ref="R181">IF(R$1=No,"",IF($A181="","",
IF(SUMPRODUCT(--('Section 13(a)(b)(c)'!$A$4:$A$100=$A181))=0,Incomplete,Complete)))</f>
        <v/>
      </c>
      <c r="S181" s="10" t="str">
        <f t="shared" si="38"/>
        <v/>
      </c>
      <c r="T181" s="10" t="str">
        <f t="shared" si="4"/>
        <v/>
      </c>
      <c r="U181" s="10" t="str">
        <f t="shared" si="5"/>
        <v/>
      </c>
      <c r="V181" s="10" t="str">
        <f t="shared" si="39"/>
        <v/>
      </c>
      <c r="W181" s="10" t="str">
        <f t="shared" si="40"/>
        <v/>
      </c>
      <c r="X181" s="10" t="str">
        <f t="shared" si="34"/>
        <v/>
      </c>
      <c r="Y181" s="10" t="str">
        <f t="shared" si="35"/>
        <v/>
      </c>
      <c r="Z181" s="10" t="str">
        <f t="shared" si="41"/>
        <v/>
      </c>
      <c r="AA181" s="10" t="str">
        <f t="shared" si="42"/>
        <v/>
      </c>
      <c r="AB181" s="10"/>
      <c r="AC181" s="10" t="b">
        <f t="shared" si="43"/>
        <v>1</v>
      </c>
      <c r="AD181" s="10" t="b">
        <f t="shared" si="10"/>
        <v>1</v>
      </c>
      <c r="AE181" s="10" t="b">
        <f t="shared" si="44"/>
        <v>0</v>
      </c>
      <c r="AF181" s="10" t="b">
        <f t="shared" si="11"/>
        <v>0</v>
      </c>
      <c r="AG181" s="10"/>
    </row>
    <row r="182" spans="1:33" x14ac:dyDescent="0.35">
      <c r="A182" s="28"/>
      <c r="B182" s="28"/>
      <c r="C182" s="28"/>
      <c r="D182" s="28"/>
      <c r="E182" s="28" t="s">
        <v>4</v>
      </c>
      <c r="F182" s="28"/>
      <c r="G182" s="28"/>
      <c r="H182" s="28"/>
      <c r="I182" s="28" t="s">
        <v>4</v>
      </c>
      <c r="J182" s="28"/>
      <c r="K182" s="28" t="s">
        <v>4</v>
      </c>
      <c r="L182" s="10" t="str">
        <f>IF(AND('Section 8'!$L$4=No,OR($AC182=FALSE,$AD182=FALSE)),Tab_NotReq,
IF(AND($AC182=TRUE,$AD182=TRUE,$N182="",$O182=""),"",
IF(COUNTIF($N182:$AA182,Incomplete)&gt;=1,Incomplete_or_multiple_errors&amp;": "&amp;INDEX($N$2:$AA$4,1,MATCH(Incomplete,$N182:$AA182,0)),Complete)))</f>
        <v/>
      </c>
      <c r="N182" s="10" t="str">
        <f t="shared" si="33"/>
        <v/>
      </c>
      <c r="O182" s="10" t="str" cm="1">
        <f t="array" ref="O182">IF($O$1=No,"",
IF(OR(AC182=FALSE,AD182=FALSE),"",
IF(AND(SUMPRODUCT(--(AE182:AF$300=TRUE))=0,SUMPRODUCT(--(AE182:AF$300=TRUE))=0),"",Incomplete)))</f>
        <v/>
      </c>
      <c r="P182" s="10" t="str">
        <f t="shared" si="36"/>
        <v/>
      </c>
      <c r="Q182" s="10" t="str">
        <f t="shared" si="37"/>
        <v/>
      </c>
      <c r="R182" s="10" t="str" cm="1">
        <f t="array" ref="R182">IF(R$1=No,"",IF($A182="","",
IF(SUMPRODUCT(--('Section 13(a)(b)(c)'!$A$4:$A$100=$A182))=0,Incomplete,Complete)))</f>
        <v/>
      </c>
      <c r="S182" s="10" t="str">
        <f t="shared" si="38"/>
        <v/>
      </c>
      <c r="T182" s="10" t="str">
        <f t="shared" si="4"/>
        <v/>
      </c>
      <c r="U182" s="10" t="str">
        <f t="shared" si="5"/>
        <v/>
      </c>
      <c r="V182" s="10" t="str">
        <f t="shared" si="39"/>
        <v/>
      </c>
      <c r="W182" s="10" t="str">
        <f t="shared" si="40"/>
        <v/>
      </c>
      <c r="X182" s="10" t="str">
        <f t="shared" si="34"/>
        <v/>
      </c>
      <c r="Y182" s="10" t="str">
        <f t="shared" si="35"/>
        <v/>
      </c>
      <c r="Z182" s="10" t="str">
        <f t="shared" si="41"/>
        <v/>
      </c>
      <c r="AA182" s="10" t="str">
        <f t="shared" si="42"/>
        <v/>
      </c>
      <c r="AB182" s="10"/>
      <c r="AC182" s="10" t="b">
        <f t="shared" si="43"/>
        <v>1</v>
      </c>
      <c r="AD182" s="10" t="b">
        <f t="shared" si="10"/>
        <v>1</v>
      </c>
      <c r="AE182" s="10" t="b">
        <f t="shared" si="44"/>
        <v>0</v>
      </c>
      <c r="AF182" s="10" t="b">
        <f t="shared" si="11"/>
        <v>0</v>
      </c>
      <c r="AG182" s="10"/>
    </row>
    <row r="183" spans="1:33" x14ac:dyDescent="0.35">
      <c r="A183" s="28"/>
      <c r="B183" s="28"/>
      <c r="C183" s="28"/>
      <c r="D183" s="28"/>
      <c r="E183" s="28" t="s">
        <v>4</v>
      </c>
      <c r="F183" s="28"/>
      <c r="G183" s="28"/>
      <c r="H183" s="28"/>
      <c r="I183" s="28" t="s">
        <v>4</v>
      </c>
      <c r="J183" s="28"/>
      <c r="K183" s="28" t="s">
        <v>4</v>
      </c>
      <c r="L183" s="10" t="str">
        <f>IF(AND('Section 8'!$L$4=No,OR($AC183=FALSE,$AD183=FALSE)),Tab_NotReq,
IF(AND($AC183=TRUE,$AD183=TRUE,$N183="",$O183=""),"",
IF(COUNTIF($N183:$AA183,Incomplete)&gt;=1,Incomplete_or_multiple_errors&amp;": "&amp;INDEX($N$2:$AA$4,1,MATCH(Incomplete,$N183:$AA183,0)),Complete)))</f>
        <v/>
      </c>
      <c r="N183" s="10" t="str">
        <f t="shared" si="33"/>
        <v/>
      </c>
      <c r="O183" s="10" t="str" cm="1">
        <f t="array" ref="O183">IF($O$1=No,"",
IF(OR(AC183=FALSE,AD183=FALSE),"",
IF(AND(SUMPRODUCT(--(AE183:AF$300=TRUE))=0,SUMPRODUCT(--(AE183:AF$300=TRUE))=0),"",Incomplete)))</f>
        <v/>
      </c>
      <c r="P183" s="10" t="str">
        <f t="shared" si="36"/>
        <v/>
      </c>
      <c r="Q183" s="10" t="str">
        <f t="shared" si="37"/>
        <v/>
      </c>
      <c r="R183" s="10" t="str" cm="1">
        <f t="array" ref="R183">IF(R$1=No,"",IF($A183="","",
IF(SUMPRODUCT(--('Section 13(a)(b)(c)'!$A$4:$A$100=$A183))=0,Incomplete,Complete)))</f>
        <v/>
      </c>
      <c r="S183" s="10" t="str">
        <f t="shared" si="38"/>
        <v/>
      </c>
      <c r="T183" s="10" t="str">
        <f t="shared" si="4"/>
        <v/>
      </c>
      <c r="U183" s="10" t="str">
        <f t="shared" si="5"/>
        <v/>
      </c>
      <c r="V183" s="10" t="str">
        <f t="shared" si="39"/>
        <v/>
      </c>
      <c r="W183" s="10" t="str">
        <f t="shared" si="40"/>
        <v/>
      </c>
      <c r="X183" s="10" t="str">
        <f t="shared" si="34"/>
        <v/>
      </c>
      <c r="Y183" s="10" t="str">
        <f t="shared" si="35"/>
        <v/>
      </c>
      <c r="Z183" s="10" t="str">
        <f t="shared" si="41"/>
        <v/>
      </c>
      <c r="AA183" s="10" t="str">
        <f t="shared" si="42"/>
        <v/>
      </c>
      <c r="AB183" s="10"/>
      <c r="AC183" s="10" t="b">
        <f t="shared" si="43"/>
        <v>1</v>
      </c>
      <c r="AD183" s="10" t="b">
        <f t="shared" si="10"/>
        <v>1</v>
      </c>
      <c r="AE183" s="10" t="b">
        <f t="shared" si="44"/>
        <v>0</v>
      </c>
      <c r="AF183" s="10" t="b">
        <f t="shared" si="11"/>
        <v>0</v>
      </c>
      <c r="AG183" s="10"/>
    </row>
    <row r="184" spans="1:33" x14ac:dyDescent="0.35">
      <c r="A184" s="28"/>
      <c r="B184" s="28"/>
      <c r="C184" s="28"/>
      <c r="D184" s="28"/>
      <c r="E184" s="28" t="s">
        <v>4</v>
      </c>
      <c r="F184" s="28"/>
      <c r="G184" s="28"/>
      <c r="H184" s="28"/>
      <c r="I184" s="28" t="s">
        <v>4</v>
      </c>
      <c r="J184" s="28"/>
      <c r="K184" s="28" t="s">
        <v>4</v>
      </c>
      <c r="L184" s="10" t="str">
        <f>IF(AND('Section 8'!$L$4=No,OR($AC184=FALSE,$AD184=FALSE)),Tab_NotReq,
IF(AND($AC184=TRUE,$AD184=TRUE,$N184="",$O184=""),"",
IF(COUNTIF($N184:$AA184,Incomplete)&gt;=1,Incomplete_or_multiple_errors&amp;": "&amp;INDEX($N$2:$AA$4,1,MATCH(Incomplete,$N184:$AA184,0)),Complete)))</f>
        <v/>
      </c>
      <c r="N184" s="10" t="str">
        <f t="shared" si="33"/>
        <v/>
      </c>
      <c r="O184" s="10" t="str" cm="1">
        <f t="array" ref="O184">IF($O$1=No,"",
IF(OR(AC184=FALSE,AD184=FALSE),"",
IF(AND(SUMPRODUCT(--(AE184:AF$300=TRUE))=0,SUMPRODUCT(--(AE184:AF$300=TRUE))=0),"",Incomplete)))</f>
        <v/>
      </c>
      <c r="P184" s="10" t="str">
        <f t="shared" si="36"/>
        <v/>
      </c>
      <c r="Q184" s="10" t="str">
        <f t="shared" si="37"/>
        <v/>
      </c>
      <c r="R184" s="10" t="str" cm="1">
        <f t="array" ref="R184">IF(R$1=No,"",IF($A184="","",
IF(SUMPRODUCT(--('Section 13(a)(b)(c)'!$A$4:$A$100=$A184))=0,Incomplete,Complete)))</f>
        <v/>
      </c>
      <c r="S184" s="10" t="str">
        <f t="shared" si="38"/>
        <v/>
      </c>
      <c r="T184" s="10" t="str">
        <f t="shared" si="4"/>
        <v/>
      </c>
      <c r="U184" s="10" t="str">
        <f t="shared" si="5"/>
        <v/>
      </c>
      <c r="V184" s="10" t="str">
        <f t="shared" si="39"/>
        <v/>
      </c>
      <c r="W184" s="10" t="str">
        <f t="shared" si="40"/>
        <v/>
      </c>
      <c r="X184" s="10" t="str">
        <f t="shared" si="34"/>
        <v/>
      </c>
      <c r="Y184" s="10" t="str">
        <f t="shared" si="35"/>
        <v/>
      </c>
      <c r="Z184" s="10" t="str">
        <f t="shared" si="41"/>
        <v/>
      </c>
      <c r="AA184" s="10" t="str">
        <f t="shared" si="42"/>
        <v/>
      </c>
      <c r="AB184" s="10"/>
      <c r="AC184" s="10" t="b">
        <f t="shared" si="43"/>
        <v>1</v>
      </c>
      <c r="AD184" s="10" t="b">
        <f t="shared" si="10"/>
        <v>1</v>
      </c>
      <c r="AE184" s="10" t="b">
        <f t="shared" si="44"/>
        <v>0</v>
      </c>
      <c r="AF184" s="10" t="b">
        <f t="shared" si="11"/>
        <v>0</v>
      </c>
      <c r="AG184" s="10"/>
    </row>
    <row r="185" spans="1:33" x14ac:dyDescent="0.35">
      <c r="A185" s="28"/>
      <c r="B185" s="28"/>
      <c r="C185" s="28"/>
      <c r="D185" s="28"/>
      <c r="E185" s="28" t="s">
        <v>4</v>
      </c>
      <c r="F185" s="28"/>
      <c r="G185" s="28"/>
      <c r="H185" s="28"/>
      <c r="I185" s="28" t="s">
        <v>4</v>
      </c>
      <c r="J185" s="28"/>
      <c r="K185" s="28" t="s">
        <v>4</v>
      </c>
      <c r="L185" s="10" t="str">
        <f>IF(AND('Section 8'!$L$4=No,OR($AC185=FALSE,$AD185=FALSE)),Tab_NotReq,
IF(AND($AC185=TRUE,$AD185=TRUE,$N185="",$O185=""),"",
IF(COUNTIF($N185:$AA185,Incomplete)&gt;=1,Incomplete_or_multiple_errors&amp;": "&amp;INDEX($N$2:$AA$4,1,MATCH(Incomplete,$N185:$AA185,0)),Complete)))</f>
        <v/>
      </c>
      <c r="N185" s="10" t="str">
        <f t="shared" si="33"/>
        <v/>
      </c>
      <c r="O185" s="10" t="str" cm="1">
        <f t="array" ref="O185">IF($O$1=No,"",
IF(OR(AC185=FALSE,AD185=FALSE),"",
IF(AND(SUMPRODUCT(--(AE185:AF$300=TRUE))=0,SUMPRODUCT(--(AE185:AF$300=TRUE))=0),"",Incomplete)))</f>
        <v/>
      </c>
      <c r="P185" s="10" t="str">
        <f t="shared" si="36"/>
        <v/>
      </c>
      <c r="Q185" s="10" t="str">
        <f t="shared" si="37"/>
        <v/>
      </c>
      <c r="R185" s="10" t="str" cm="1">
        <f t="array" ref="R185">IF(R$1=No,"",IF($A185="","",
IF(SUMPRODUCT(--('Section 13(a)(b)(c)'!$A$4:$A$100=$A185))=0,Incomplete,Complete)))</f>
        <v/>
      </c>
      <c r="S185" s="10" t="str">
        <f t="shared" si="38"/>
        <v/>
      </c>
      <c r="T185" s="10" t="str">
        <f t="shared" si="4"/>
        <v/>
      </c>
      <c r="U185" s="10" t="str">
        <f t="shared" si="5"/>
        <v/>
      </c>
      <c r="V185" s="10" t="str">
        <f t="shared" si="39"/>
        <v/>
      </c>
      <c r="W185" s="10" t="str">
        <f t="shared" si="40"/>
        <v/>
      </c>
      <c r="X185" s="10" t="str">
        <f t="shared" si="34"/>
        <v/>
      </c>
      <c r="Y185" s="10" t="str">
        <f t="shared" si="35"/>
        <v/>
      </c>
      <c r="Z185" s="10" t="str">
        <f t="shared" si="41"/>
        <v/>
      </c>
      <c r="AA185" s="10" t="str">
        <f t="shared" si="42"/>
        <v/>
      </c>
      <c r="AB185" s="10"/>
      <c r="AC185" s="10" t="b">
        <f t="shared" si="43"/>
        <v>1</v>
      </c>
      <c r="AD185" s="10" t="b">
        <f t="shared" si="10"/>
        <v>1</v>
      </c>
      <c r="AE185" s="10" t="b">
        <f t="shared" si="44"/>
        <v>0</v>
      </c>
      <c r="AF185" s="10" t="b">
        <f t="shared" si="11"/>
        <v>0</v>
      </c>
      <c r="AG185" s="10"/>
    </row>
    <row r="186" spans="1:33" x14ac:dyDescent="0.35">
      <c r="A186" s="28"/>
      <c r="B186" s="28"/>
      <c r="C186" s="28"/>
      <c r="D186" s="28"/>
      <c r="E186" s="28" t="s">
        <v>4</v>
      </c>
      <c r="F186" s="28"/>
      <c r="G186" s="28"/>
      <c r="H186" s="28"/>
      <c r="I186" s="28" t="s">
        <v>4</v>
      </c>
      <c r="J186" s="28"/>
      <c r="K186" s="28" t="s">
        <v>4</v>
      </c>
      <c r="L186" s="10" t="str">
        <f>IF(AND('Section 8'!$L$4=No,OR($AC186=FALSE,$AD186=FALSE)),Tab_NotReq,
IF(AND($AC186=TRUE,$AD186=TRUE,$N186="",$O186=""),"",
IF(COUNTIF($N186:$AA186,Incomplete)&gt;=1,Incomplete_or_multiple_errors&amp;": "&amp;INDEX($N$2:$AA$4,1,MATCH(Incomplete,$N186:$AA186,0)),Complete)))</f>
        <v/>
      </c>
      <c r="N186" s="10" t="str">
        <f t="shared" si="33"/>
        <v/>
      </c>
      <c r="O186" s="10" t="str" cm="1">
        <f t="array" ref="O186">IF($O$1=No,"",
IF(OR(AC186=FALSE,AD186=FALSE),"",
IF(AND(SUMPRODUCT(--(AE186:AF$300=TRUE))=0,SUMPRODUCT(--(AE186:AF$300=TRUE))=0),"",Incomplete)))</f>
        <v/>
      </c>
      <c r="P186" s="10" t="str">
        <f t="shared" si="36"/>
        <v/>
      </c>
      <c r="Q186" s="10" t="str">
        <f t="shared" si="37"/>
        <v/>
      </c>
      <c r="R186" s="10" t="str" cm="1">
        <f t="array" ref="R186">IF(R$1=No,"",IF($A186="","",
IF(SUMPRODUCT(--('Section 13(a)(b)(c)'!$A$4:$A$100=$A186))=0,Incomplete,Complete)))</f>
        <v/>
      </c>
      <c r="S186" s="10" t="str">
        <f t="shared" si="38"/>
        <v/>
      </c>
      <c r="T186" s="10" t="str">
        <f t="shared" si="4"/>
        <v/>
      </c>
      <c r="U186" s="10" t="str">
        <f t="shared" si="5"/>
        <v/>
      </c>
      <c r="V186" s="10" t="str">
        <f t="shared" si="39"/>
        <v/>
      </c>
      <c r="W186" s="10" t="str">
        <f t="shared" si="40"/>
        <v/>
      </c>
      <c r="X186" s="10" t="str">
        <f t="shared" si="34"/>
        <v/>
      </c>
      <c r="Y186" s="10" t="str">
        <f t="shared" si="35"/>
        <v/>
      </c>
      <c r="Z186" s="10" t="str">
        <f t="shared" si="41"/>
        <v/>
      </c>
      <c r="AA186" s="10" t="str">
        <f t="shared" si="42"/>
        <v/>
      </c>
      <c r="AB186" s="10"/>
      <c r="AC186" s="10" t="b">
        <f t="shared" si="43"/>
        <v>1</v>
      </c>
      <c r="AD186" s="10" t="b">
        <f t="shared" si="10"/>
        <v>1</v>
      </c>
      <c r="AE186" s="10" t="b">
        <f t="shared" si="44"/>
        <v>0</v>
      </c>
      <c r="AF186" s="10" t="b">
        <f t="shared" si="11"/>
        <v>0</v>
      </c>
      <c r="AG186" s="10"/>
    </row>
    <row r="187" spans="1:33" x14ac:dyDescent="0.35">
      <c r="A187" s="28"/>
      <c r="B187" s="28"/>
      <c r="C187" s="28"/>
      <c r="D187" s="28"/>
      <c r="E187" s="28" t="s">
        <v>4</v>
      </c>
      <c r="F187" s="28"/>
      <c r="G187" s="28"/>
      <c r="H187" s="28"/>
      <c r="I187" s="28" t="s">
        <v>4</v>
      </c>
      <c r="J187" s="28"/>
      <c r="K187" s="28" t="s">
        <v>4</v>
      </c>
      <c r="L187" s="10" t="str">
        <f>IF(AND('Section 8'!$L$4=No,OR($AC187=FALSE,$AD187=FALSE)),Tab_NotReq,
IF(AND($AC187=TRUE,$AD187=TRUE,$N187="",$O187=""),"",
IF(COUNTIF($N187:$AA187,Incomplete)&gt;=1,Incomplete_or_multiple_errors&amp;": "&amp;INDEX($N$2:$AA$4,1,MATCH(Incomplete,$N187:$AA187,0)),Complete)))</f>
        <v/>
      </c>
      <c r="N187" s="10" t="str">
        <f t="shared" si="33"/>
        <v/>
      </c>
      <c r="O187" s="10" t="str" cm="1">
        <f t="array" ref="O187">IF($O$1=No,"",
IF(OR(AC187=FALSE,AD187=FALSE),"",
IF(AND(SUMPRODUCT(--(AE187:AF$300=TRUE))=0,SUMPRODUCT(--(AE187:AF$300=TRUE))=0),"",Incomplete)))</f>
        <v/>
      </c>
      <c r="P187" s="10" t="str">
        <f t="shared" si="36"/>
        <v/>
      </c>
      <c r="Q187" s="10" t="str">
        <f t="shared" si="37"/>
        <v/>
      </c>
      <c r="R187" s="10" t="str" cm="1">
        <f t="array" ref="R187">IF(R$1=No,"",IF($A187="","",
IF(SUMPRODUCT(--('Section 13(a)(b)(c)'!$A$4:$A$100=$A187))=0,Incomplete,Complete)))</f>
        <v/>
      </c>
      <c r="S187" s="10" t="str">
        <f t="shared" si="38"/>
        <v/>
      </c>
      <c r="T187" s="10" t="str">
        <f t="shared" si="4"/>
        <v/>
      </c>
      <c r="U187" s="10" t="str">
        <f t="shared" si="5"/>
        <v/>
      </c>
      <c r="V187" s="10" t="str">
        <f t="shared" si="39"/>
        <v/>
      </c>
      <c r="W187" s="10" t="str">
        <f t="shared" si="40"/>
        <v/>
      </c>
      <c r="X187" s="10" t="str">
        <f t="shared" si="34"/>
        <v/>
      </c>
      <c r="Y187" s="10" t="str">
        <f t="shared" si="35"/>
        <v/>
      </c>
      <c r="Z187" s="10" t="str">
        <f t="shared" si="41"/>
        <v/>
      </c>
      <c r="AA187" s="10" t="str">
        <f t="shared" si="42"/>
        <v/>
      </c>
      <c r="AB187" s="10"/>
      <c r="AC187" s="10" t="b">
        <f t="shared" si="43"/>
        <v>1</v>
      </c>
      <c r="AD187" s="10" t="b">
        <f t="shared" si="10"/>
        <v>1</v>
      </c>
      <c r="AE187" s="10" t="b">
        <f t="shared" si="44"/>
        <v>0</v>
      </c>
      <c r="AF187" s="10" t="b">
        <f t="shared" si="11"/>
        <v>0</v>
      </c>
      <c r="AG187" s="10"/>
    </row>
    <row r="188" spans="1:33" x14ac:dyDescent="0.35">
      <c r="A188" s="28"/>
      <c r="B188" s="28"/>
      <c r="C188" s="28"/>
      <c r="D188" s="28"/>
      <c r="E188" s="28" t="s">
        <v>4</v>
      </c>
      <c r="F188" s="28"/>
      <c r="G188" s="28"/>
      <c r="H188" s="28"/>
      <c r="I188" s="28" t="s">
        <v>4</v>
      </c>
      <c r="J188" s="28"/>
      <c r="K188" s="28" t="s">
        <v>4</v>
      </c>
      <c r="L188" s="10" t="str">
        <f>IF(AND('Section 8'!$L$4=No,OR($AC188=FALSE,$AD188=FALSE)),Tab_NotReq,
IF(AND($AC188=TRUE,$AD188=TRUE,$N188="",$O188=""),"",
IF(COUNTIF($N188:$AA188,Incomplete)&gt;=1,Incomplete_or_multiple_errors&amp;": "&amp;INDEX($N$2:$AA$4,1,MATCH(Incomplete,$N188:$AA188,0)),Complete)))</f>
        <v/>
      </c>
      <c r="N188" s="10" t="str">
        <f t="shared" si="33"/>
        <v/>
      </c>
      <c r="O188" s="10" t="str" cm="1">
        <f t="array" ref="O188">IF($O$1=No,"",
IF(OR(AC188=FALSE,AD188=FALSE),"",
IF(AND(SUMPRODUCT(--(AE188:AF$300=TRUE))=0,SUMPRODUCT(--(AE188:AF$300=TRUE))=0),"",Incomplete)))</f>
        <v/>
      </c>
      <c r="P188" s="10" t="str">
        <f t="shared" si="36"/>
        <v/>
      </c>
      <c r="Q188" s="10" t="str">
        <f t="shared" si="37"/>
        <v/>
      </c>
      <c r="R188" s="10" t="str" cm="1">
        <f t="array" ref="R188">IF(R$1=No,"",IF($A188="","",
IF(SUMPRODUCT(--('Section 13(a)(b)(c)'!$A$4:$A$100=$A188))=0,Incomplete,Complete)))</f>
        <v/>
      </c>
      <c r="S188" s="10" t="str">
        <f t="shared" si="38"/>
        <v/>
      </c>
      <c r="T188" s="10" t="str">
        <f t="shared" si="4"/>
        <v/>
      </c>
      <c r="U188" s="10" t="str">
        <f t="shared" si="5"/>
        <v/>
      </c>
      <c r="V188" s="10" t="str">
        <f t="shared" si="39"/>
        <v/>
      </c>
      <c r="W188" s="10" t="str">
        <f t="shared" si="40"/>
        <v/>
      </c>
      <c r="X188" s="10" t="str">
        <f t="shared" si="34"/>
        <v/>
      </c>
      <c r="Y188" s="10" t="str">
        <f t="shared" si="35"/>
        <v/>
      </c>
      <c r="Z188" s="10" t="str">
        <f t="shared" si="41"/>
        <v/>
      </c>
      <c r="AA188" s="10" t="str">
        <f t="shared" si="42"/>
        <v/>
      </c>
      <c r="AB188" s="10"/>
      <c r="AC188" s="10" t="b">
        <f t="shared" si="43"/>
        <v>1</v>
      </c>
      <c r="AD188" s="10" t="b">
        <f t="shared" si="10"/>
        <v>1</v>
      </c>
      <c r="AE188" s="10" t="b">
        <f t="shared" si="44"/>
        <v>0</v>
      </c>
      <c r="AF188" s="10" t="b">
        <f t="shared" si="11"/>
        <v>0</v>
      </c>
      <c r="AG188" s="10"/>
    </row>
    <row r="189" spans="1:33" x14ac:dyDescent="0.35">
      <c r="A189" s="28"/>
      <c r="B189" s="28"/>
      <c r="C189" s="28"/>
      <c r="D189" s="28"/>
      <c r="E189" s="28" t="s">
        <v>4</v>
      </c>
      <c r="F189" s="28"/>
      <c r="G189" s="28"/>
      <c r="H189" s="28"/>
      <c r="I189" s="28" t="s">
        <v>4</v>
      </c>
      <c r="J189" s="28"/>
      <c r="K189" s="28" t="s">
        <v>4</v>
      </c>
      <c r="L189" s="10" t="str">
        <f>IF(AND('Section 8'!$L$4=No,OR($AC189=FALSE,$AD189=FALSE)),Tab_NotReq,
IF(AND($AC189=TRUE,$AD189=TRUE,$N189="",$O189=""),"",
IF(COUNTIF($N189:$AA189,Incomplete)&gt;=1,Incomplete_or_multiple_errors&amp;": "&amp;INDEX($N$2:$AA$4,1,MATCH(Incomplete,$N189:$AA189,0)),Complete)))</f>
        <v/>
      </c>
      <c r="N189" s="10" t="str">
        <f t="shared" si="33"/>
        <v/>
      </c>
      <c r="O189" s="10" t="str" cm="1">
        <f t="array" ref="O189">IF($O$1=No,"",
IF(OR(AC189=FALSE,AD189=FALSE),"",
IF(AND(SUMPRODUCT(--(AE189:AF$300=TRUE))=0,SUMPRODUCT(--(AE189:AF$300=TRUE))=0),"",Incomplete)))</f>
        <v/>
      </c>
      <c r="P189" s="10" t="str">
        <f t="shared" si="36"/>
        <v/>
      </c>
      <c r="Q189" s="10" t="str">
        <f t="shared" si="37"/>
        <v/>
      </c>
      <c r="R189" s="10" t="str" cm="1">
        <f t="array" ref="R189">IF(R$1=No,"",IF($A189="","",
IF(SUMPRODUCT(--('Section 13(a)(b)(c)'!$A$4:$A$100=$A189))=0,Incomplete,Complete)))</f>
        <v/>
      </c>
      <c r="S189" s="10" t="str">
        <f t="shared" si="38"/>
        <v/>
      </c>
      <c r="T189" s="10" t="str">
        <f t="shared" si="4"/>
        <v/>
      </c>
      <c r="U189" s="10" t="str">
        <f t="shared" si="5"/>
        <v/>
      </c>
      <c r="V189" s="10" t="str">
        <f t="shared" si="39"/>
        <v/>
      </c>
      <c r="W189" s="10" t="str">
        <f t="shared" si="40"/>
        <v/>
      </c>
      <c r="X189" s="10" t="str">
        <f t="shared" si="34"/>
        <v/>
      </c>
      <c r="Y189" s="10" t="str">
        <f t="shared" si="35"/>
        <v/>
      </c>
      <c r="Z189" s="10" t="str">
        <f t="shared" si="41"/>
        <v/>
      </c>
      <c r="AA189" s="10" t="str">
        <f t="shared" si="42"/>
        <v/>
      </c>
      <c r="AB189" s="10"/>
      <c r="AC189" s="10" t="b">
        <f t="shared" si="43"/>
        <v>1</v>
      </c>
      <c r="AD189" s="10" t="b">
        <f t="shared" si="10"/>
        <v>1</v>
      </c>
      <c r="AE189" s="10" t="b">
        <f t="shared" si="44"/>
        <v>0</v>
      </c>
      <c r="AF189" s="10" t="b">
        <f t="shared" si="11"/>
        <v>0</v>
      </c>
      <c r="AG189" s="10"/>
    </row>
    <row r="190" spans="1:33" x14ac:dyDescent="0.35">
      <c r="A190" s="28"/>
      <c r="B190" s="28"/>
      <c r="C190" s="28"/>
      <c r="D190" s="28"/>
      <c r="E190" s="28" t="s">
        <v>4</v>
      </c>
      <c r="F190" s="28"/>
      <c r="G190" s="28"/>
      <c r="H190" s="28"/>
      <c r="I190" s="28" t="s">
        <v>4</v>
      </c>
      <c r="J190" s="28"/>
      <c r="K190" s="28" t="s">
        <v>4</v>
      </c>
      <c r="L190" s="10" t="str">
        <f>IF(AND('Section 8'!$L$4=No,OR($AC190=FALSE,$AD190=FALSE)),Tab_NotReq,
IF(AND($AC190=TRUE,$AD190=TRUE,$N190="",$O190=""),"",
IF(COUNTIF($N190:$AA190,Incomplete)&gt;=1,Incomplete_or_multiple_errors&amp;": "&amp;INDEX($N$2:$AA$4,1,MATCH(Incomplete,$N190:$AA190,0)),Complete)))</f>
        <v/>
      </c>
      <c r="N190" s="10" t="str">
        <f t="shared" si="33"/>
        <v/>
      </c>
      <c r="O190" s="10" t="str" cm="1">
        <f t="array" ref="O190">IF($O$1=No,"",
IF(OR(AC190=FALSE,AD190=FALSE),"",
IF(AND(SUMPRODUCT(--(AE190:AF$300=TRUE))=0,SUMPRODUCT(--(AE190:AF$300=TRUE))=0),"",Incomplete)))</f>
        <v/>
      </c>
      <c r="P190" s="10" t="str">
        <f t="shared" si="36"/>
        <v/>
      </c>
      <c r="Q190" s="10" t="str">
        <f t="shared" si="37"/>
        <v/>
      </c>
      <c r="R190" s="10" t="str" cm="1">
        <f t="array" ref="R190">IF(R$1=No,"",IF($A190="","",
IF(SUMPRODUCT(--('Section 13(a)(b)(c)'!$A$4:$A$100=$A190))=0,Incomplete,Complete)))</f>
        <v/>
      </c>
      <c r="S190" s="10" t="str">
        <f t="shared" si="38"/>
        <v/>
      </c>
      <c r="T190" s="10" t="str">
        <f t="shared" si="4"/>
        <v/>
      </c>
      <c r="U190" s="10" t="str">
        <f t="shared" si="5"/>
        <v/>
      </c>
      <c r="V190" s="10" t="str">
        <f t="shared" si="39"/>
        <v/>
      </c>
      <c r="W190" s="10" t="str">
        <f t="shared" si="40"/>
        <v/>
      </c>
      <c r="X190" s="10" t="str">
        <f t="shared" si="34"/>
        <v/>
      </c>
      <c r="Y190" s="10" t="str">
        <f t="shared" si="35"/>
        <v/>
      </c>
      <c r="Z190" s="10" t="str">
        <f t="shared" si="41"/>
        <v/>
      </c>
      <c r="AA190" s="10" t="str">
        <f t="shared" si="42"/>
        <v/>
      </c>
      <c r="AB190" s="10"/>
      <c r="AC190" s="10" t="b">
        <f t="shared" si="43"/>
        <v>1</v>
      </c>
      <c r="AD190" s="10" t="b">
        <f t="shared" si="10"/>
        <v>1</v>
      </c>
      <c r="AE190" s="10" t="b">
        <f t="shared" si="44"/>
        <v>0</v>
      </c>
      <c r="AF190" s="10" t="b">
        <f t="shared" si="11"/>
        <v>0</v>
      </c>
      <c r="AG190" s="10"/>
    </row>
    <row r="191" spans="1:33" x14ac:dyDescent="0.35">
      <c r="A191" s="28"/>
      <c r="B191" s="28"/>
      <c r="C191" s="28"/>
      <c r="D191" s="28"/>
      <c r="E191" s="28" t="s">
        <v>4</v>
      </c>
      <c r="F191" s="28"/>
      <c r="G191" s="28"/>
      <c r="H191" s="28"/>
      <c r="I191" s="28" t="s">
        <v>4</v>
      </c>
      <c r="J191" s="28"/>
      <c r="K191" s="28" t="s">
        <v>4</v>
      </c>
      <c r="L191" s="10" t="str">
        <f>IF(AND('Section 8'!$L$4=No,OR($AC191=FALSE,$AD191=FALSE)),Tab_NotReq,
IF(AND($AC191=TRUE,$AD191=TRUE,$N191="",$O191=""),"",
IF(COUNTIF($N191:$AA191,Incomplete)&gt;=1,Incomplete_or_multiple_errors&amp;": "&amp;INDEX($N$2:$AA$4,1,MATCH(Incomplete,$N191:$AA191,0)),Complete)))</f>
        <v/>
      </c>
      <c r="N191" s="10" t="str">
        <f t="shared" si="33"/>
        <v/>
      </c>
      <c r="O191" s="10" t="str" cm="1">
        <f t="array" ref="O191">IF($O$1=No,"",
IF(OR(AC191=FALSE,AD191=FALSE),"",
IF(AND(SUMPRODUCT(--(AE191:AF$300=TRUE))=0,SUMPRODUCT(--(AE191:AF$300=TRUE))=0),"",Incomplete)))</f>
        <v/>
      </c>
      <c r="P191" s="10" t="str">
        <f t="shared" si="36"/>
        <v/>
      </c>
      <c r="Q191" s="10" t="str">
        <f t="shared" si="37"/>
        <v/>
      </c>
      <c r="R191" s="10" t="str" cm="1">
        <f t="array" ref="R191">IF(R$1=No,"",IF($A191="","",
IF(SUMPRODUCT(--('Section 13(a)(b)(c)'!$A$4:$A$100=$A191))=0,Incomplete,Complete)))</f>
        <v/>
      </c>
      <c r="S191" s="10" t="str">
        <f t="shared" si="38"/>
        <v/>
      </c>
      <c r="T191" s="10" t="str">
        <f t="shared" si="4"/>
        <v/>
      </c>
      <c r="U191" s="10" t="str">
        <f t="shared" si="5"/>
        <v/>
      </c>
      <c r="V191" s="10" t="str">
        <f t="shared" si="39"/>
        <v/>
      </c>
      <c r="W191" s="10" t="str">
        <f t="shared" si="40"/>
        <v/>
      </c>
      <c r="X191" s="10" t="str">
        <f t="shared" si="34"/>
        <v/>
      </c>
      <c r="Y191" s="10" t="str">
        <f t="shared" si="35"/>
        <v/>
      </c>
      <c r="Z191" s="10" t="str">
        <f t="shared" si="41"/>
        <v/>
      </c>
      <c r="AA191" s="10" t="str">
        <f t="shared" si="42"/>
        <v/>
      </c>
      <c r="AB191" s="10"/>
      <c r="AC191" s="10" t="b">
        <f t="shared" si="43"/>
        <v>1</v>
      </c>
      <c r="AD191" s="10" t="b">
        <f t="shared" si="10"/>
        <v>1</v>
      </c>
      <c r="AE191" s="10" t="b">
        <f t="shared" si="44"/>
        <v>0</v>
      </c>
      <c r="AF191" s="10" t="b">
        <f t="shared" si="11"/>
        <v>0</v>
      </c>
      <c r="AG191" s="10"/>
    </row>
    <row r="192" spans="1:33" x14ac:dyDescent="0.35">
      <c r="A192" s="28"/>
      <c r="B192" s="28"/>
      <c r="C192" s="28"/>
      <c r="D192" s="28"/>
      <c r="E192" s="28" t="s">
        <v>4</v>
      </c>
      <c r="F192" s="28"/>
      <c r="G192" s="28"/>
      <c r="H192" s="28"/>
      <c r="I192" s="28" t="s">
        <v>4</v>
      </c>
      <c r="J192" s="28"/>
      <c r="K192" s="28" t="s">
        <v>4</v>
      </c>
      <c r="L192" s="10" t="str">
        <f>IF(AND('Section 8'!$L$4=No,OR($AC192=FALSE,$AD192=FALSE)),Tab_NotReq,
IF(AND($AC192=TRUE,$AD192=TRUE,$N192="",$O192=""),"",
IF(COUNTIF($N192:$AA192,Incomplete)&gt;=1,Incomplete_or_multiple_errors&amp;": "&amp;INDEX($N$2:$AA$4,1,MATCH(Incomplete,$N192:$AA192,0)),Complete)))</f>
        <v/>
      </c>
      <c r="N192" s="10" t="str">
        <f t="shared" si="33"/>
        <v/>
      </c>
      <c r="O192" s="10" t="str" cm="1">
        <f t="array" ref="O192">IF($O$1=No,"",
IF(OR(AC192=FALSE,AD192=FALSE),"",
IF(AND(SUMPRODUCT(--(AE192:AF$300=TRUE))=0,SUMPRODUCT(--(AE192:AF$300=TRUE))=0),"",Incomplete)))</f>
        <v/>
      </c>
      <c r="P192" s="10" t="str">
        <f t="shared" si="36"/>
        <v/>
      </c>
      <c r="Q192" s="10" t="str">
        <f t="shared" si="37"/>
        <v/>
      </c>
      <c r="R192" s="10" t="str" cm="1">
        <f t="array" ref="R192">IF(R$1=No,"",IF($A192="","",
IF(SUMPRODUCT(--('Section 13(a)(b)(c)'!$A$4:$A$100=$A192))=0,Incomplete,Complete)))</f>
        <v/>
      </c>
      <c r="S192" s="10" t="str">
        <f t="shared" si="38"/>
        <v/>
      </c>
      <c r="T192" s="10" t="str">
        <f t="shared" si="4"/>
        <v/>
      </c>
      <c r="U192" s="10" t="str">
        <f t="shared" si="5"/>
        <v/>
      </c>
      <c r="V192" s="10" t="str">
        <f t="shared" si="39"/>
        <v/>
      </c>
      <c r="W192" s="10" t="str">
        <f t="shared" si="40"/>
        <v/>
      </c>
      <c r="X192" s="10" t="str">
        <f t="shared" si="34"/>
        <v/>
      </c>
      <c r="Y192" s="10" t="str">
        <f t="shared" si="35"/>
        <v/>
      </c>
      <c r="Z192" s="10" t="str">
        <f t="shared" si="41"/>
        <v/>
      </c>
      <c r="AA192" s="10" t="str">
        <f t="shared" si="42"/>
        <v/>
      </c>
      <c r="AB192" s="10"/>
      <c r="AC192" s="10" t="b">
        <f t="shared" si="43"/>
        <v>1</v>
      </c>
      <c r="AD192" s="10" t="b">
        <f t="shared" si="10"/>
        <v>1</v>
      </c>
      <c r="AE192" s="10" t="b">
        <f t="shared" si="44"/>
        <v>0</v>
      </c>
      <c r="AF192" s="10" t="b">
        <f t="shared" si="11"/>
        <v>0</v>
      </c>
      <c r="AG192" s="10"/>
    </row>
    <row r="193" spans="1:33" x14ac:dyDescent="0.35">
      <c r="A193" s="28"/>
      <c r="B193" s="28"/>
      <c r="C193" s="28"/>
      <c r="D193" s="28"/>
      <c r="E193" s="28" t="s">
        <v>4</v>
      </c>
      <c r="F193" s="28"/>
      <c r="G193" s="28"/>
      <c r="H193" s="28"/>
      <c r="I193" s="28" t="s">
        <v>4</v>
      </c>
      <c r="J193" s="28"/>
      <c r="K193" s="28" t="s">
        <v>4</v>
      </c>
      <c r="L193" s="10" t="str">
        <f>IF(AND('Section 8'!$L$4=No,OR($AC193=FALSE,$AD193=FALSE)),Tab_NotReq,
IF(AND($AC193=TRUE,$AD193=TRUE,$N193="",$O193=""),"",
IF(COUNTIF($N193:$AA193,Incomplete)&gt;=1,Incomplete_or_multiple_errors&amp;": "&amp;INDEX($N$2:$AA$4,1,MATCH(Incomplete,$N193:$AA193,0)),Complete)))</f>
        <v/>
      </c>
      <c r="N193" s="10" t="str">
        <f t="shared" si="33"/>
        <v/>
      </c>
      <c r="O193" s="10" t="str" cm="1">
        <f t="array" ref="O193">IF($O$1=No,"",
IF(OR(AC193=FALSE,AD193=FALSE),"",
IF(AND(SUMPRODUCT(--(AE193:AF$300=TRUE))=0,SUMPRODUCT(--(AE193:AF$300=TRUE))=0),"",Incomplete)))</f>
        <v/>
      </c>
      <c r="P193" s="10" t="str">
        <f t="shared" si="36"/>
        <v/>
      </c>
      <c r="Q193" s="10" t="str">
        <f t="shared" si="37"/>
        <v/>
      </c>
      <c r="R193" s="10" t="str" cm="1">
        <f t="array" ref="R193">IF(R$1=No,"",IF($A193="","",
IF(SUMPRODUCT(--('Section 13(a)(b)(c)'!$A$4:$A$100=$A193))=0,Incomplete,Complete)))</f>
        <v/>
      </c>
      <c r="S193" s="10" t="str">
        <f t="shared" si="38"/>
        <v/>
      </c>
      <c r="T193" s="10" t="str">
        <f t="shared" si="4"/>
        <v/>
      </c>
      <c r="U193" s="10" t="str">
        <f t="shared" si="5"/>
        <v/>
      </c>
      <c r="V193" s="10" t="str">
        <f t="shared" si="39"/>
        <v/>
      </c>
      <c r="W193" s="10" t="str">
        <f t="shared" si="40"/>
        <v/>
      </c>
      <c r="X193" s="10" t="str">
        <f t="shared" si="34"/>
        <v/>
      </c>
      <c r="Y193" s="10" t="str">
        <f t="shared" si="35"/>
        <v/>
      </c>
      <c r="Z193" s="10" t="str">
        <f t="shared" si="41"/>
        <v/>
      </c>
      <c r="AA193" s="10" t="str">
        <f t="shared" si="42"/>
        <v/>
      </c>
      <c r="AB193" s="10"/>
      <c r="AC193" s="10" t="b">
        <f t="shared" si="43"/>
        <v>1</v>
      </c>
      <c r="AD193" s="10" t="b">
        <f t="shared" si="10"/>
        <v>1</v>
      </c>
      <c r="AE193" s="10" t="b">
        <f t="shared" si="44"/>
        <v>0</v>
      </c>
      <c r="AF193" s="10" t="b">
        <f t="shared" si="11"/>
        <v>0</v>
      </c>
      <c r="AG193" s="10"/>
    </row>
    <row r="194" spans="1:33" x14ac:dyDescent="0.35">
      <c r="A194" s="28"/>
      <c r="B194" s="28"/>
      <c r="C194" s="28"/>
      <c r="D194" s="28"/>
      <c r="E194" s="28" t="s">
        <v>4</v>
      </c>
      <c r="F194" s="28"/>
      <c r="G194" s="28"/>
      <c r="H194" s="28"/>
      <c r="I194" s="28" t="s">
        <v>4</v>
      </c>
      <c r="J194" s="28"/>
      <c r="K194" s="28" t="s">
        <v>4</v>
      </c>
      <c r="L194" s="10" t="str">
        <f>IF(AND('Section 8'!$L$4=No,OR($AC194=FALSE,$AD194=FALSE)),Tab_NotReq,
IF(AND($AC194=TRUE,$AD194=TRUE,$N194="",$O194=""),"",
IF(COUNTIF($N194:$AA194,Incomplete)&gt;=1,Incomplete_or_multiple_errors&amp;": "&amp;INDEX($N$2:$AA$4,1,MATCH(Incomplete,$N194:$AA194,0)),Complete)))</f>
        <v/>
      </c>
      <c r="N194" s="10" t="str">
        <f t="shared" si="33"/>
        <v/>
      </c>
      <c r="O194" s="10" t="str" cm="1">
        <f t="array" ref="O194">IF($O$1=No,"",
IF(OR(AC194=FALSE,AD194=FALSE),"",
IF(AND(SUMPRODUCT(--(AE194:AF$300=TRUE))=0,SUMPRODUCT(--(AE194:AF$300=TRUE))=0),"",Incomplete)))</f>
        <v/>
      </c>
      <c r="P194" s="10" t="str">
        <f t="shared" si="36"/>
        <v/>
      </c>
      <c r="Q194" s="10" t="str">
        <f t="shared" si="37"/>
        <v/>
      </c>
      <c r="R194" s="10" t="str" cm="1">
        <f t="array" ref="R194">IF(R$1=No,"",IF($A194="","",
IF(SUMPRODUCT(--('Section 13(a)(b)(c)'!$A$4:$A$100=$A194))=0,Incomplete,Complete)))</f>
        <v/>
      </c>
      <c r="S194" s="10" t="str">
        <f t="shared" si="38"/>
        <v/>
      </c>
      <c r="T194" s="10" t="str">
        <f t="shared" si="4"/>
        <v/>
      </c>
      <c r="U194" s="10" t="str">
        <f t="shared" si="5"/>
        <v/>
      </c>
      <c r="V194" s="10" t="str">
        <f t="shared" si="39"/>
        <v/>
      </c>
      <c r="W194" s="10" t="str">
        <f t="shared" si="40"/>
        <v/>
      </c>
      <c r="X194" s="10" t="str">
        <f t="shared" si="34"/>
        <v/>
      </c>
      <c r="Y194" s="10" t="str">
        <f t="shared" si="35"/>
        <v/>
      </c>
      <c r="Z194" s="10" t="str">
        <f t="shared" si="41"/>
        <v/>
      </c>
      <c r="AA194" s="10" t="str">
        <f t="shared" si="42"/>
        <v/>
      </c>
      <c r="AB194" s="10"/>
      <c r="AC194" s="10" t="b">
        <f t="shared" si="43"/>
        <v>1</v>
      </c>
      <c r="AD194" s="10" t="b">
        <f t="shared" si="10"/>
        <v>1</v>
      </c>
      <c r="AE194" s="10" t="b">
        <f t="shared" si="44"/>
        <v>0</v>
      </c>
      <c r="AF194" s="10" t="b">
        <f t="shared" si="11"/>
        <v>0</v>
      </c>
      <c r="AG194" s="10"/>
    </row>
    <row r="195" spans="1:33" x14ac:dyDescent="0.35">
      <c r="A195" s="28"/>
      <c r="B195" s="28"/>
      <c r="C195" s="28"/>
      <c r="D195" s="28"/>
      <c r="E195" s="28" t="s">
        <v>4</v>
      </c>
      <c r="F195" s="28"/>
      <c r="G195" s="28"/>
      <c r="H195" s="28"/>
      <c r="I195" s="28" t="s">
        <v>4</v>
      </c>
      <c r="J195" s="28"/>
      <c r="K195" s="28" t="s">
        <v>4</v>
      </c>
      <c r="L195" s="10" t="str">
        <f>IF(AND('Section 8'!$L$4=No,OR($AC195=FALSE,$AD195=FALSE)),Tab_NotReq,
IF(AND($AC195=TRUE,$AD195=TRUE,$N195="",$O195=""),"",
IF(COUNTIF($N195:$AA195,Incomplete)&gt;=1,Incomplete_or_multiple_errors&amp;": "&amp;INDEX($N$2:$AA$4,1,MATCH(Incomplete,$N195:$AA195,0)),Complete)))</f>
        <v/>
      </c>
      <c r="N195" s="10" t="str">
        <f t="shared" si="33"/>
        <v/>
      </c>
      <c r="O195" s="10" t="str" cm="1">
        <f t="array" ref="O195">IF($O$1=No,"",
IF(OR(AC195=FALSE,AD195=FALSE),"",
IF(AND(SUMPRODUCT(--(AE195:AF$300=TRUE))=0,SUMPRODUCT(--(AE195:AF$300=TRUE))=0),"",Incomplete)))</f>
        <v/>
      </c>
      <c r="P195" s="10" t="str">
        <f t="shared" si="36"/>
        <v/>
      </c>
      <c r="Q195" s="10" t="str">
        <f t="shared" si="37"/>
        <v/>
      </c>
      <c r="R195" s="10" t="str" cm="1">
        <f t="array" ref="R195">IF(R$1=No,"",IF($A195="","",
IF(SUMPRODUCT(--('Section 13(a)(b)(c)'!$A$4:$A$100=$A195))=0,Incomplete,Complete)))</f>
        <v/>
      </c>
      <c r="S195" s="10" t="str">
        <f t="shared" si="38"/>
        <v/>
      </c>
      <c r="T195" s="10" t="str">
        <f t="shared" si="4"/>
        <v/>
      </c>
      <c r="U195" s="10" t="str">
        <f t="shared" si="5"/>
        <v/>
      </c>
      <c r="V195" s="10" t="str">
        <f t="shared" si="39"/>
        <v/>
      </c>
      <c r="W195" s="10" t="str">
        <f t="shared" si="40"/>
        <v/>
      </c>
      <c r="X195" s="10" t="str">
        <f t="shared" si="34"/>
        <v/>
      </c>
      <c r="Y195" s="10" t="str">
        <f t="shared" si="35"/>
        <v/>
      </c>
      <c r="Z195" s="10" t="str">
        <f t="shared" si="41"/>
        <v/>
      </c>
      <c r="AA195" s="10" t="str">
        <f t="shared" si="42"/>
        <v/>
      </c>
      <c r="AB195" s="10"/>
      <c r="AC195" s="10" t="b">
        <f t="shared" si="43"/>
        <v>1</v>
      </c>
      <c r="AD195" s="10" t="b">
        <f t="shared" si="10"/>
        <v>1</v>
      </c>
      <c r="AE195" s="10" t="b">
        <f t="shared" si="44"/>
        <v>0</v>
      </c>
      <c r="AF195" s="10" t="b">
        <f t="shared" si="11"/>
        <v>0</v>
      </c>
      <c r="AG195" s="10"/>
    </row>
    <row r="196" spans="1:33" x14ac:dyDescent="0.35">
      <c r="A196" s="28"/>
      <c r="B196" s="28"/>
      <c r="C196" s="28"/>
      <c r="D196" s="28"/>
      <c r="E196" s="28" t="s">
        <v>4</v>
      </c>
      <c r="F196" s="28"/>
      <c r="G196" s="28"/>
      <c r="H196" s="28"/>
      <c r="I196" s="28" t="s">
        <v>4</v>
      </c>
      <c r="J196" s="28"/>
      <c r="K196" s="28" t="s">
        <v>4</v>
      </c>
      <c r="L196" s="10" t="str">
        <f>IF(AND('Section 8'!$L$4=No,OR($AC196=FALSE,$AD196=FALSE)),Tab_NotReq,
IF(AND($AC196=TRUE,$AD196=TRUE,$N196="",$O196=""),"",
IF(COUNTIF($N196:$AA196,Incomplete)&gt;=1,Incomplete_or_multiple_errors&amp;": "&amp;INDEX($N$2:$AA$4,1,MATCH(Incomplete,$N196:$AA196,0)),Complete)))</f>
        <v/>
      </c>
      <c r="N196" s="10" t="str">
        <f t="shared" ref="N196:N259" si="45">IF(N$1=No,"",
IF(AND($A196="", OR(AC196=FALSE,AD196=FALSE)),Incomplete,""))</f>
        <v/>
      </c>
      <c r="O196" s="10" t="str" cm="1">
        <f t="array" ref="O196">IF($O$1=No,"",
IF(OR(AC196=FALSE,AD196=FALSE),"",
IF(AND(SUMPRODUCT(--(AE196:AF$300=TRUE))=0,SUMPRODUCT(--(AE196:AF$300=TRUE))=0),"",Incomplete)))</f>
        <v/>
      </c>
      <c r="P196" s="10" t="str">
        <f t="shared" si="36"/>
        <v/>
      </c>
      <c r="Q196" s="10" t="str">
        <f t="shared" si="37"/>
        <v/>
      </c>
      <c r="R196" s="10" t="str" cm="1">
        <f t="array" ref="R196">IF(R$1=No,"",IF($A196="","",
IF(SUMPRODUCT(--('Section 13(a)(b)(c)'!$A$4:$A$100=$A196))=0,Incomplete,Complete)))</f>
        <v/>
      </c>
      <c r="S196" s="10" t="str">
        <f t="shared" si="38"/>
        <v/>
      </c>
      <c r="T196" s="10" t="str">
        <f t="shared" ref="T196:T259" si="46">IF(T$1=No, "", IF($A196="", "",
IF($P196=Incomplete,"",
IF(OR($B196=Not_reasonably_accessible,$B196=INDEX(s13app,3)),"",
IF($C196="", Incomplete, Complete)))))</f>
        <v/>
      </c>
      <c r="U196" s="10" t="str">
        <f t="shared" ref="U196:U259" si="47">IF(U$1=No, "", IF($A196="", "",
IF($P196=Incomplete,"",
IF(OR($B196=Not_reasonably_accessible,$B196=INDEX(s13app,3)),"",
IF($D196="", Incomplete, Complete)))))</f>
        <v/>
      </c>
      <c r="V196" s="10" t="str">
        <f t="shared" si="39"/>
        <v/>
      </c>
      <c r="W196" s="10" t="str">
        <f t="shared" si="40"/>
        <v/>
      </c>
      <c r="X196" s="10" t="str">
        <f t="shared" ref="X196:X259" si="48">IF(X$1=No, "", IF($A196="", "",
IF($Q196=Incomplete,"",
IF(OR($F196=Not_reasonably_accessible,$F196=INDEX(s13app,3)),"",
IF(AND(OR($F196=INDEX(s13app,2), $F196=INDEX(s13app,4)), OR($G196="", $G196&lt;0, $G196&gt;100)), Incomplete,
IF(LEN($G196)-LEN(INT($G196))&gt;5, Incomplete,
Complete))))))</f>
        <v/>
      </c>
      <c r="Y196" s="10" t="str">
        <f t="shared" ref="Y196:Y259" si="49">IF(Y$1=No, "", IF($A196="", "",
IF($Q196=Incomplete,"",
IF(OR($F196=Not_reasonably_accessible,$F196=INDEX(s13app,3)),"",
IF(AND(OR($F196=INDEX(s13app,2),$F196=INDEX(s13app,4)), OR($H196="", $H196&lt;0, $H196&gt;100,$G196&gt;$H196)), Incomplete,
IF(LEN($H196)-LEN(INT($H196))&gt;5, Incomplete,
Complete))))))</f>
        <v/>
      </c>
      <c r="Z196" s="10" t="str">
        <f t="shared" si="41"/>
        <v/>
      </c>
      <c r="AA196" s="10" t="str">
        <f t="shared" si="42"/>
        <v/>
      </c>
      <c r="AB196" s="10"/>
      <c r="AC196" s="10" t="b">
        <f t="shared" si="43"/>
        <v>1</v>
      </c>
      <c r="AD196" s="10" t="b">
        <f t="shared" ref="AD196:AD259" si="50">AND(OR($E196="",$E196=No),OR($I196="",$I196=No),OR($K196="",$K196=No))</f>
        <v>1</v>
      </c>
      <c r="AE196" s="10" t="b">
        <f t="shared" si="44"/>
        <v>0</v>
      </c>
      <c r="AF196" s="10" t="b">
        <f t="shared" ref="AF196:AF259" si="51">OR(AND($E197&lt;&gt;"",$E197&lt;&gt;No),AND($I197&lt;&gt;"",$I197&lt;&gt;No),AND($K197&lt;&gt;"",$K197&lt;&gt;No))</f>
        <v>0</v>
      </c>
      <c r="AG196" s="10"/>
    </row>
    <row r="197" spans="1:33" x14ac:dyDescent="0.35">
      <c r="A197" s="28"/>
      <c r="B197" s="28"/>
      <c r="C197" s="28"/>
      <c r="D197" s="28"/>
      <c r="E197" s="28" t="s">
        <v>4</v>
      </c>
      <c r="F197" s="28"/>
      <c r="G197" s="28"/>
      <c r="H197" s="28"/>
      <c r="I197" s="28" t="s">
        <v>4</v>
      </c>
      <c r="J197" s="28"/>
      <c r="K197" s="28" t="s">
        <v>4</v>
      </c>
      <c r="L197" s="10" t="str">
        <f>IF(AND('Section 8'!$L$4=No,OR($AC197=FALSE,$AD197=FALSE)),Tab_NotReq,
IF(AND($AC197=TRUE,$AD197=TRUE,$N197="",$O197=""),"",
IF(COUNTIF($N197:$AA197,Incomplete)&gt;=1,Incomplete_or_multiple_errors&amp;": "&amp;INDEX($N$2:$AA$4,1,MATCH(Incomplete,$N197:$AA197,0)),Complete)))</f>
        <v/>
      </c>
      <c r="N197" s="10" t="str">
        <f t="shared" si="45"/>
        <v/>
      </c>
      <c r="O197" s="10" t="str" cm="1">
        <f t="array" ref="O197">IF($O$1=No,"",
IF(OR(AC197=FALSE,AD197=FALSE),"",
IF(AND(SUMPRODUCT(--(AE197:AF$300=TRUE))=0,SUMPRODUCT(--(AE197:AF$300=TRUE))=0),"",Incomplete)))</f>
        <v/>
      </c>
      <c r="P197" s="10" t="str">
        <f t="shared" ref="P197:P260" si="52">IF(P$1=No,"",IF($A197="", "",
IF(AND(OR(B197=Not_reasonably_accessible,B197=INDEX(s13app,3)), OR(C197&lt;&gt;"", D197&lt;&gt;"", AND(E197&lt;&gt;"",E197&lt;&gt;No))),
Incomplete, "")))</f>
        <v/>
      </c>
      <c r="Q197" s="10" t="str">
        <f t="shared" ref="Q197:Q260" si="53">IF(Q$1=No,"",IF($A197="", "",
IF(AND(OR(F197=Not_reasonably_accessible,F197=INDEX(s13app,3)), OR(G197&lt;&gt;"", H197&lt;&gt;"", AND(I197&lt;&gt;"",I197&lt;&gt;No))),
Incomplete, "")))</f>
        <v/>
      </c>
      <c r="R197" s="10" t="str" cm="1">
        <f t="array" ref="R197">IF(R$1=No,"",IF($A197="","",
IF(SUMPRODUCT(--('Section 13(a)(b)(c)'!$A$4:$A$100=$A197))=0,Incomplete,Complete)))</f>
        <v/>
      </c>
      <c r="S197" s="10" t="str">
        <f t="shared" ref="S197:S260" si="54">IF(S$1=No,"",IF($A197="","",
IF(B197="",Incomplete,
IF(ISERROR(VLOOKUP(B197,s13app,1,FALSE))=TRUE,Incomplete,Complete))))</f>
        <v/>
      </c>
      <c r="T197" s="10" t="str">
        <f t="shared" si="46"/>
        <v/>
      </c>
      <c r="U197" s="10" t="str">
        <f t="shared" si="47"/>
        <v/>
      </c>
      <c r="V197" s="10" t="str">
        <f t="shared" ref="V197:V260" si="55">IF(V$1=No,"",IF($A197="","",
IF($P197=Incomplete, "",
IF(OR($B197=Not_reasonably_accessible,$B197=INDEX(s13app,3)),"",
IF(ISERROR(VLOOKUP(E197,YesNo_CBI,1,FALSE))=TRUE,Incomplete,Complete)))))</f>
        <v/>
      </c>
      <c r="W197" s="10" t="str">
        <f t="shared" ref="W197:W260" si="56">IF(W$1=No,"",IF($A197="","",
IF(F197="",Incomplete,
IF(ISERROR(VLOOKUP(F197,s13app,1,FALSE))=TRUE,Incomplete,Complete))))</f>
        <v/>
      </c>
      <c r="X197" s="10" t="str">
        <f t="shared" si="48"/>
        <v/>
      </c>
      <c r="Y197" s="10" t="str">
        <f t="shared" si="49"/>
        <v/>
      </c>
      <c r="Z197" s="10" t="str">
        <f t="shared" ref="Z197:Z260" si="57">IF(Z$1=No,"",IF($A197="","",
IF($Q197=Incomplete, "",
IF(OR($F197=Not_reasonably_accessible,$F197=INDEX(s13app,3)),"",
IF(ISERROR(VLOOKUP(I197,YesNo_CBI,1,FALSE))=TRUE,Incomplete,Complete)))))</f>
        <v/>
      </c>
      <c r="AA197" s="10" t="str">
        <f t="shared" ref="AA197:AA260" si="58">IF($AA$1=No,"",IF($A197="","",
IF(AND(J197="",OR(K197="",K197=No)),"",
IF(AND(J197="",OR(K197&lt;&gt;"",K197&lt;&gt;No)),Incomplete,
IF(AND(J197&lt;&gt;"",K197="")=TRUE,Incomplete,
IF(ISERROR(VLOOKUP(K197,YesNo_CBI,1,FALSE))=TRUE,
Incomplete,Complete))))))</f>
        <v/>
      </c>
      <c r="AB197" s="10"/>
      <c r="AC197" s="10" t="b">
        <f t="shared" ref="AC197:AC260" si="59">AND($A197="",$B197="",$C197="",$D197="",$F197="",$G197="",$H197="",$J197="")</f>
        <v>1</v>
      </c>
      <c r="AD197" s="10" t="b">
        <f t="shared" si="50"/>
        <v>1</v>
      </c>
      <c r="AE197" s="10" t="b">
        <f t="shared" ref="AE197:AE260" si="60">OR($A198&lt;&gt;"",$B198&lt;&gt;"",$C198&lt;&gt;"",$D198&lt;&gt;"",$F198&lt;&gt;"",$G198&lt;&gt;"",$H198&lt;&gt;"",$J198&lt;&gt;"")</f>
        <v>0</v>
      </c>
      <c r="AF197" s="10" t="b">
        <f t="shared" si="51"/>
        <v>0</v>
      </c>
      <c r="AG197" s="10"/>
    </row>
    <row r="198" spans="1:33" x14ac:dyDescent="0.35">
      <c r="A198" s="28"/>
      <c r="B198" s="28"/>
      <c r="C198" s="28"/>
      <c r="D198" s="28"/>
      <c r="E198" s="28" t="s">
        <v>4</v>
      </c>
      <c r="F198" s="28"/>
      <c r="G198" s="28"/>
      <c r="H198" s="28"/>
      <c r="I198" s="28" t="s">
        <v>4</v>
      </c>
      <c r="J198" s="28"/>
      <c r="K198" s="28" t="s">
        <v>4</v>
      </c>
      <c r="L198" s="10" t="str">
        <f>IF(AND('Section 8'!$L$4=No,OR($AC198=FALSE,$AD198=FALSE)),Tab_NotReq,
IF(AND($AC198=TRUE,$AD198=TRUE,$N198="",$O198=""),"",
IF(COUNTIF($N198:$AA198,Incomplete)&gt;=1,Incomplete_or_multiple_errors&amp;": "&amp;INDEX($N$2:$AA$4,1,MATCH(Incomplete,$N198:$AA198,0)),Complete)))</f>
        <v/>
      </c>
      <c r="N198" s="10" t="str">
        <f t="shared" si="45"/>
        <v/>
      </c>
      <c r="O198" s="10" t="str" cm="1">
        <f t="array" ref="O198">IF($O$1=No,"",
IF(OR(AC198=FALSE,AD198=FALSE),"",
IF(AND(SUMPRODUCT(--(AE198:AF$300=TRUE))=0,SUMPRODUCT(--(AE198:AF$300=TRUE))=0),"",Incomplete)))</f>
        <v/>
      </c>
      <c r="P198" s="10" t="str">
        <f t="shared" si="52"/>
        <v/>
      </c>
      <c r="Q198" s="10" t="str">
        <f t="shared" si="53"/>
        <v/>
      </c>
      <c r="R198" s="10" t="str" cm="1">
        <f t="array" ref="R198">IF(R$1=No,"",IF($A198="","",
IF(SUMPRODUCT(--('Section 13(a)(b)(c)'!$A$4:$A$100=$A198))=0,Incomplete,Complete)))</f>
        <v/>
      </c>
      <c r="S198" s="10" t="str">
        <f t="shared" si="54"/>
        <v/>
      </c>
      <c r="T198" s="10" t="str">
        <f t="shared" si="46"/>
        <v/>
      </c>
      <c r="U198" s="10" t="str">
        <f t="shared" si="47"/>
        <v/>
      </c>
      <c r="V198" s="10" t="str">
        <f t="shared" si="55"/>
        <v/>
      </c>
      <c r="W198" s="10" t="str">
        <f t="shared" si="56"/>
        <v/>
      </c>
      <c r="X198" s="10" t="str">
        <f t="shared" si="48"/>
        <v/>
      </c>
      <c r="Y198" s="10" t="str">
        <f t="shared" si="49"/>
        <v/>
      </c>
      <c r="Z198" s="10" t="str">
        <f t="shared" si="57"/>
        <v/>
      </c>
      <c r="AA198" s="10" t="str">
        <f t="shared" si="58"/>
        <v/>
      </c>
      <c r="AB198" s="10"/>
      <c r="AC198" s="10" t="b">
        <f t="shared" si="59"/>
        <v>1</v>
      </c>
      <c r="AD198" s="10" t="b">
        <f t="shared" si="50"/>
        <v>1</v>
      </c>
      <c r="AE198" s="10" t="b">
        <f t="shared" si="60"/>
        <v>0</v>
      </c>
      <c r="AF198" s="10" t="b">
        <f t="shared" si="51"/>
        <v>0</v>
      </c>
      <c r="AG198" s="10"/>
    </row>
    <row r="199" spans="1:33" x14ac:dyDescent="0.35">
      <c r="A199" s="28"/>
      <c r="B199" s="28"/>
      <c r="C199" s="28"/>
      <c r="D199" s="28"/>
      <c r="E199" s="28" t="s">
        <v>4</v>
      </c>
      <c r="F199" s="28"/>
      <c r="G199" s="28"/>
      <c r="H199" s="28"/>
      <c r="I199" s="28" t="s">
        <v>4</v>
      </c>
      <c r="J199" s="28"/>
      <c r="K199" s="28" t="s">
        <v>4</v>
      </c>
      <c r="L199" s="10" t="str">
        <f>IF(AND('Section 8'!$L$4=No,OR($AC199=FALSE,$AD199=FALSE)),Tab_NotReq,
IF(AND($AC199=TRUE,$AD199=TRUE,$N199="",$O199=""),"",
IF(COUNTIF($N199:$AA199,Incomplete)&gt;=1,Incomplete_or_multiple_errors&amp;": "&amp;INDEX($N$2:$AA$4,1,MATCH(Incomplete,$N199:$AA199,0)),Complete)))</f>
        <v/>
      </c>
      <c r="N199" s="10" t="str">
        <f t="shared" si="45"/>
        <v/>
      </c>
      <c r="O199" s="10" t="str" cm="1">
        <f t="array" ref="O199">IF($O$1=No,"",
IF(OR(AC199=FALSE,AD199=FALSE),"",
IF(AND(SUMPRODUCT(--(AE199:AF$300=TRUE))=0,SUMPRODUCT(--(AE199:AF$300=TRUE))=0),"",Incomplete)))</f>
        <v/>
      </c>
      <c r="P199" s="10" t="str">
        <f t="shared" si="52"/>
        <v/>
      </c>
      <c r="Q199" s="10" t="str">
        <f t="shared" si="53"/>
        <v/>
      </c>
      <c r="R199" s="10" t="str" cm="1">
        <f t="array" ref="R199">IF(R$1=No,"",IF($A199="","",
IF(SUMPRODUCT(--('Section 13(a)(b)(c)'!$A$4:$A$100=$A199))=0,Incomplete,Complete)))</f>
        <v/>
      </c>
      <c r="S199" s="10" t="str">
        <f t="shared" si="54"/>
        <v/>
      </c>
      <c r="T199" s="10" t="str">
        <f t="shared" si="46"/>
        <v/>
      </c>
      <c r="U199" s="10" t="str">
        <f t="shared" si="47"/>
        <v/>
      </c>
      <c r="V199" s="10" t="str">
        <f t="shared" si="55"/>
        <v/>
      </c>
      <c r="W199" s="10" t="str">
        <f t="shared" si="56"/>
        <v/>
      </c>
      <c r="X199" s="10" t="str">
        <f t="shared" si="48"/>
        <v/>
      </c>
      <c r="Y199" s="10" t="str">
        <f t="shared" si="49"/>
        <v/>
      </c>
      <c r="Z199" s="10" t="str">
        <f t="shared" si="57"/>
        <v/>
      </c>
      <c r="AA199" s="10" t="str">
        <f t="shared" si="58"/>
        <v/>
      </c>
      <c r="AB199" s="10"/>
      <c r="AC199" s="10" t="b">
        <f t="shared" si="59"/>
        <v>1</v>
      </c>
      <c r="AD199" s="10" t="b">
        <f t="shared" si="50"/>
        <v>1</v>
      </c>
      <c r="AE199" s="10" t="b">
        <f t="shared" si="60"/>
        <v>0</v>
      </c>
      <c r="AF199" s="10" t="b">
        <f t="shared" si="51"/>
        <v>0</v>
      </c>
      <c r="AG199" s="10"/>
    </row>
    <row r="200" spans="1:33" x14ac:dyDescent="0.35">
      <c r="A200" s="28"/>
      <c r="B200" s="28"/>
      <c r="C200" s="28"/>
      <c r="D200" s="28"/>
      <c r="E200" s="28" t="s">
        <v>4</v>
      </c>
      <c r="F200" s="28"/>
      <c r="G200" s="28"/>
      <c r="H200" s="28"/>
      <c r="I200" s="28" t="s">
        <v>4</v>
      </c>
      <c r="J200" s="28"/>
      <c r="K200" s="28" t="s">
        <v>4</v>
      </c>
      <c r="L200" s="10" t="str">
        <f>IF(AND('Section 8'!$L$4=No,OR($AC200=FALSE,$AD200=FALSE)),Tab_NotReq,
IF(AND($AC200=TRUE,$AD200=TRUE,$N200="",$O200=""),"",
IF(COUNTIF($N200:$AA200,Incomplete)&gt;=1,Incomplete_or_multiple_errors&amp;": "&amp;INDEX($N$2:$AA$4,1,MATCH(Incomplete,$N200:$AA200,0)),Complete)))</f>
        <v/>
      </c>
      <c r="N200" s="10" t="str">
        <f t="shared" si="45"/>
        <v/>
      </c>
      <c r="O200" s="10" t="str" cm="1">
        <f t="array" ref="O200">IF($O$1=No,"",
IF(OR(AC200=FALSE,AD200=FALSE),"",
IF(AND(SUMPRODUCT(--(AE200:AF$300=TRUE))=0,SUMPRODUCT(--(AE200:AF$300=TRUE))=0),"",Incomplete)))</f>
        <v/>
      </c>
      <c r="P200" s="10" t="str">
        <f t="shared" si="52"/>
        <v/>
      </c>
      <c r="Q200" s="10" t="str">
        <f t="shared" si="53"/>
        <v/>
      </c>
      <c r="R200" s="10" t="str" cm="1">
        <f t="array" ref="R200">IF(R$1=No,"",IF($A200="","",
IF(SUMPRODUCT(--('Section 13(a)(b)(c)'!$A$4:$A$100=$A200))=0,Incomplete,Complete)))</f>
        <v/>
      </c>
      <c r="S200" s="10" t="str">
        <f t="shared" si="54"/>
        <v/>
      </c>
      <c r="T200" s="10" t="str">
        <f t="shared" si="46"/>
        <v/>
      </c>
      <c r="U200" s="10" t="str">
        <f t="shared" si="47"/>
        <v/>
      </c>
      <c r="V200" s="10" t="str">
        <f t="shared" si="55"/>
        <v/>
      </c>
      <c r="W200" s="10" t="str">
        <f t="shared" si="56"/>
        <v/>
      </c>
      <c r="X200" s="10" t="str">
        <f t="shared" si="48"/>
        <v/>
      </c>
      <c r="Y200" s="10" t="str">
        <f t="shared" si="49"/>
        <v/>
      </c>
      <c r="Z200" s="10" t="str">
        <f t="shared" si="57"/>
        <v/>
      </c>
      <c r="AA200" s="10" t="str">
        <f t="shared" si="58"/>
        <v/>
      </c>
      <c r="AB200" s="10"/>
      <c r="AC200" s="10" t="b">
        <f t="shared" si="59"/>
        <v>1</v>
      </c>
      <c r="AD200" s="10" t="b">
        <f t="shared" si="50"/>
        <v>1</v>
      </c>
      <c r="AE200" s="10" t="b">
        <f t="shared" si="60"/>
        <v>0</v>
      </c>
      <c r="AF200" s="10" t="b">
        <f t="shared" si="51"/>
        <v>0</v>
      </c>
      <c r="AG200" s="10"/>
    </row>
    <row r="201" spans="1:33" x14ac:dyDescent="0.35">
      <c r="A201" s="28"/>
      <c r="B201" s="28"/>
      <c r="C201" s="28"/>
      <c r="D201" s="28"/>
      <c r="E201" s="28" t="s">
        <v>4</v>
      </c>
      <c r="F201" s="28"/>
      <c r="G201" s="28"/>
      <c r="H201" s="28"/>
      <c r="I201" s="28" t="s">
        <v>4</v>
      </c>
      <c r="J201" s="28"/>
      <c r="K201" s="28" t="s">
        <v>4</v>
      </c>
      <c r="L201" s="10" t="str">
        <f>IF(AND('Section 8'!$L$4=No,OR($AC201=FALSE,$AD201=FALSE)),Tab_NotReq,
IF(AND($AC201=TRUE,$AD201=TRUE,$N201="",$O201=""),"",
IF(COUNTIF($N201:$AA201,Incomplete)&gt;=1,Incomplete_or_multiple_errors&amp;": "&amp;INDEX($N$2:$AA$4,1,MATCH(Incomplete,$N201:$AA201,0)),Complete)))</f>
        <v/>
      </c>
      <c r="N201" s="10" t="str">
        <f t="shared" si="45"/>
        <v/>
      </c>
      <c r="O201" s="10" t="str" cm="1">
        <f t="array" ref="O201">IF($O$1=No,"",
IF(OR(AC201=FALSE,AD201=FALSE),"",
IF(AND(SUMPRODUCT(--(AE201:AF$300=TRUE))=0,SUMPRODUCT(--(AE201:AF$300=TRUE))=0),"",Incomplete)))</f>
        <v/>
      </c>
      <c r="P201" s="10" t="str">
        <f t="shared" si="52"/>
        <v/>
      </c>
      <c r="Q201" s="10" t="str">
        <f t="shared" si="53"/>
        <v/>
      </c>
      <c r="R201" s="10" t="str" cm="1">
        <f t="array" ref="R201">IF(R$1=No,"",IF($A201="","",
IF(SUMPRODUCT(--('Section 13(a)(b)(c)'!$A$4:$A$100=$A201))=0,Incomplete,Complete)))</f>
        <v/>
      </c>
      <c r="S201" s="10" t="str">
        <f t="shared" si="54"/>
        <v/>
      </c>
      <c r="T201" s="10" t="str">
        <f t="shared" si="46"/>
        <v/>
      </c>
      <c r="U201" s="10" t="str">
        <f t="shared" si="47"/>
        <v/>
      </c>
      <c r="V201" s="10" t="str">
        <f t="shared" si="55"/>
        <v/>
      </c>
      <c r="W201" s="10" t="str">
        <f t="shared" si="56"/>
        <v/>
      </c>
      <c r="X201" s="10" t="str">
        <f t="shared" si="48"/>
        <v/>
      </c>
      <c r="Y201" s="10" t="str">
        <f t="shared" si="49"/>
        <v/>
      </c>
      <c r="Z201" s="10" t="str">
        <f t="shared" si="57"/>
        <v/>
      </c>
      <c r="AA201" s="10" t="str">
        <f t="shared" si="58"/>
        <v/>
      </c>
      <c r="AB201" s="10"/>
      <c r="AC201" s="10" t="b">
        <f t="shared" si="59"/>
        <v>1</v>
      </c>
      <c r="AD201" s="10" t="b">
        <f t="shared" si="50"/>
        <v>1</v>
      </c>
      <c r="AE201" s="10" t="b">
        <f t="shared" si="60"/>
        <v>0</v>
      </c>
      <c r="AF201" s="10" t="b">
        <f t="shared" si="51"/>
        <v>0</v>
      </c>
      <c r="AG201" s="10"/>
    </row>
    <row r="202" spans="1:33" x14ac:dyDescent="0.35">
      <c r="A202" s="28"/>
      <c r="B202" s="28"/>
      <c r="C202" s="28"/>
      <c r="D202" s="28"/>
      <c r="E202" s="28" t="s">
        <v>4</v>
      </c>
      <c r="F202" s="28"/>
      <c r="G202" s="28"/>
      <c r="H202" s="28"/>
      <c r="I202" s="28" t="s">
        <v>4</v>
      </c>
      <c r="J202" s="28"/>
      <c r="K202" s="28" t="s">
        <v>4</v>
      </c>
      <c r="L202" s="10" t="str">
        <f>IF(AND('Section 8'!$L$4=No,OR($AC202=FALSE,$AD202=FALSE)),Tab_NotReq,
IF(AND($AC202=TRUE,$AD202=TRUE,$N202="",$O202=""),"",
IF(COUNTIF($N202:$AA202,Incomplete)&gt;=1,Incomplete_or_multiple_errors&amp;": "&amp;INDEX($N$2:$AA$4,1,MATCH(Incomplete,$N202:$AA202,0)),Complete)))</f>
        <v/>
      </c>
      <c r="N202" s="10" t="str">
        <f t="shared" si="45"/>
        <v/>
      </c>
      <c r="O202" s="10" t="str" cm="1">
        <f t="array" ref="O202">IF($O$1=No,"",
IF(OR(AC202=FALSE,AD202=FALSE),"",
IF(AND(SUMPRODUCT(--(AE202:AF$300=TRUE))=0,SUMPRODUCT(--(AE202:AF$300=TRUE))=0),"",Incomplete)))</f>
        <v/>
      </c>
      <c r="P202" s="10" t="str">
        <f t="shared" si="52"/>
        <v/>
      </c>
      <c r="Q202" s="10" t="str">
        <f t="shared" si="53"/>
        <v/>
      </c>
      <c r="R202" s="10" t="str" cm="1">
        <f t="array" ref="R202">IF(R$1=No,"",IF($A202="","",
IF(SUMPRODUCT(--('Section 13(a)(b)(c)'!$A$4:$A$100=$A202))=0,Incomplete,Complete)))</f>
        <v/>
      </c>
      <c r="S202" s="10" t="str">
        <f t="shared" si="54"/>
        <v/>
      </c>
      <c r="T202" s="10" t="str">
        <f t="shared" si="46"/>
        <v/>
      </c>
      <c r="U202" s="10" t="str">
        <f t="shared" si="47"/>
        <v/>
      </c>
      <c r="V202" s="10" t="str">
        <f t="shared" si="55"/>
        <v/>
      </c>
      <c r="W202" s="10" t="str">
        <f t="shared" si="56"/>
        <v/>
      </c>
      <c r="X202" s="10" t="str">
        <f t="shared" si="48"/>
        <v/>
      </c>
      <c r="Y202" s="10" t="str">
        <f t="shared" si="49"/>
        <v/>
      </c>
      <c r="Z202" s="10" t="str">
        <f t="shared" si="57"/>
        <v/>
      </c>
      <c r="AA202" s="10" t="str">
        <f t="shared" si="58"/>
        <v/>
      </c>
      <c r="AB202" s="10"/>
      <c r="AC202" s="10" t="b">
        <f t="shared" si="59"/>
        <v>1</v>
      </c>
      <c r="AD202" s="10" t="b">
        <f t="shared" si="50"/>
        <v>1</v>
      </c>
      <c r="AE202" s="10" t="b">
        <f t="shared" si="60"/>
        <v>0</v>
      </c>
      <c r="AF202" s="10" t="b">
        <f t="shared" si="51"/>
        <v>0</v>
      </c>
      <c r="AG202" s="10"/>
    </row>
    <row r="203" spans="1:33" x14ac:dyDescent="0.35">
      <c r="A203" s="28"/>
      <c r="B203" s="28"/>
      <c r="C203" s="28"/>
      <c r="D203" s="28"/>
      <c r="E203" s="28" t="s">
        <v>4</v>
      </c>
      <c r="F203" s="28"/>
      <c r="G203" s="28"/>
      <c r="H203" s="28"/>
      <c r="I203" s="28" t="s">
        <v>4</v>
      </c>
      <c r="J203" s="28"/>
      <c r="K203" s="28" t="s">
        <v>4</v>
      </c>
      <c r="L203" s="10" t="str">
        <f>IF(AND('Section 8'!$L$4=No,OR($AC203=FALSE,$AD203=FALSE)),Tab_NotReq,
IF(AND($AC203=TRUE,$AD203=TRUE,$N203="",$O203=""),"",
IF(COUNTIF($N203:$AA203,Incomplete)&gt;=1,Incomplete_or_multiple_errors&amp;": "&amp;INDEX($N$2:$AA$4,1,MATCH(Incomplete,$N203:$AA203,0)),Complete)))</f>
        <v/>
      </c>
      <c r="N203" s="10" t="str">
        <f t="shared" si="45"/>
        <v/>
      </c>
      <c r="O203" s="10" t="str" cm="1">
        <f t="array" ref="O203">IF($O$1=No,"",
IF(OR(AC203=FALSE,AD203=FALSE),"",
IF(AND(SUMPRODUCT(--(AE203:AF$300=TRUE))=0,SUMPRODUCT(--(AE203:AF$300=TRUE))=0),"",Incomplete)))</f>
        <v/>
      </c>
      <c r="P203" s="10" t="str">
        <f t="shared" si="52"/>
        <v/>
      </c>
      <c r="Q203" s="10" t="str">
        <f t="shared" si="53"/>
        <v/>
      </c>
      <c r="R203" s="10" t="str" cm="1">
        <f t="array" ref="R203">IF(R$1=No,"",IF($A203="","",
IF(SUMPRODUCT(--('Section 13(a)(b)(c)'!$A$4:$A$100=$A203))=0,Incomplete,Complete)))</f>
        <v/>
      </c>
      <c r="S203" s="10" t="str">
        <f t="shared" si="54"/>
        <v/>
      </c>
      <c r="T203" s="10" t="str">
        <f t="shared" si="46"/>
        <v/>
      </c>
      <c r="U203" s="10" t="str">
        <f t="shared" si="47"/>
        <v/>
      </c>
      <c r="V203" s="10" t="str">
        <f t="shared" si="55"/>
        <v/>
      </c>
      <c r="W203" s="10" t="str">
        <f t="shared" si="56"/>
        <v/>
      </c>
      <c r="X203" s="10" t="str">
        <f t="shared" si="48"/>
        <v/>
      </c>
      <c r="Y203" s="10" t="str">
        <f t="shared" si="49"/>
        <v/>
      </c>
      <c r="Z203" s="10" t="str">
        <f t="shared" si="57"/>
        <v/>
      </c>
      <c r="AA203" s="10" t="str">
        <f t="shared" si="58"/>
        <v/>
      </c>
      <c r="AB203" s="10"/>
      <c r="AC203" s="10" t="b">
        <f t="shared" si="59"/>
        <v>1</v>
      </c>
      <c r="AD203" s="10" t="b">
        <f t="shared" si="50"/>
        <v>1</v>
      </c>
      <c r="AE203" s="10" t="b">
        <f t="shared" si="60"/>
        <v>0</v>
      </c>
      <c r="AF203" s="10" t="b">
        <f t="shared" si="51"/>
        <v>0</v>
      </c>
      <c r="AG203" s="10"/>
    </row>
    <row r="204" spans="1:33" x14ac:dyDescent="0.35">
      <c r="A204" s="28"/>
      <c r="B204" s="28"/>
      <c r="C204" s="28"/>
      <c r="D204" s="28"/>
      <c r="E204" s="28" t="s">
        <v>4</v>
      </c>
      <c r="F204" s="28"/>
      <c r="G204" s="28"/>
      <c r="H204" s="28"/>
      <c r="I204" s="28" t="s">
        <v>4</v>
      </c>
      <c r="J204" s="28"/>
      <c r="K204" s="28" t="s">
        <v>4</v>
      </c>
      <c r="L204" s="10" t="str">
        <f>IF(AND('Section 8'!$L$4=No,OR($AC204=FALSE,$AD204=FALSE)),Tab_NotReq,
IF(AND($AC204=TRUE,$AD204=TRUE,$N204="",$O204=""),"",
IF(COUNTIF($N204:$AA204,Incomplete)&gt;=1,Incomplete_or_multiple_errors&amp;": "&amp;INDEX($N$2:$AA$4,1,MATCH(Incomplete,$N204:$AA204,0)),Complete)))</f>
        <v/>
      </c>
      <c r="N204" s="10" t="str">
        <f t="shared" si="45"/>
        <v/>
      </c>
      <c r="O204" s="10" t="str" cm="1">
        <f t="array" ref="O204">IF($O$1=No,"",
IF(OR(AC204=FALSE,AD204=FALSE),"",
IF(AND(SUMPRODUCT(--(AE204:AF$300=TRUE))=0,SUMPRODUCT(--(AE204:AF$300=TRUE))=0),"",Incomplete)))</f>
        <v/>
      </c>
      <c r="P204" s="10" t="str">
        <f t="shared" si="52"/>
        <v/>
      </c>
      <c r="Q204" s="10" t="str">
        <f t="shared" si="53"/>
        <v/>
      </c>
      <c r="R204" s="10" t="str" cm="1">
        <f t="array" ref="R204">IF(R$1=No,"",IF($A204="","",
IF(SUMPRODUCT(--('Section 13(a)(b)(c)'!$A$4:$A$100=$A204))=0,Incomplete,Complete)))</f>
        <v/>
      </c>
      <c r="S204" s="10" t="str">
        <f t="shared" si="54"/>
        <v/>
      </c>
      <c r="T204" s="10" t="str">
        <f t="shared" si="46"/>
        <v/>
      </c>
      <c r="U204" s="10" t="str">
        <f t="shared" si="47"/>
        <v/>
      </c>
      <c r="V204" s="10" t="str">
        <f t="shared" si="55"/>
        <v/>
      </c>
      <c r="W204" s="10" t="str">
        <f t="shared" si="56"/>
        <v/>
      </c>
      <c r="X204" s="10" t="str">
        <f t="shared" si="48"/>
        <v/>
      </c>
      <c r="Y204" s="10" t="str">
        <f t="shared" si="49"/>
        <v/>
      </c>
      <c r="Z204" s="10" t="str">
        <f t="shared" si="57"/>
        <v/>
      </c>
      <c r="AA204" s="10" t="str">
        <f t="shared" si="58"/>
        <v/>
      </c>
      <c r="AB204" s="10"/>
      <c r="AC204" s="10" t="b">
        <f t="shared" si="59"/>
        <v>1</v>
      </c>
      <c r="AD204" s="10" t="b">
        <f t="shared" si="50"/>
        <v>1</v>
      </c>
      <c r="AE204" s="10" t="b">
        <f t="shared" si="60"/>
        <v>0</v>
      </c>
      <c r="AF204" s="10" t="b">
        <f t="shared" si="51"/>
        <v>0</v>
      </c>
      <c r="AG204" s="10"/>
    </row>
    <row r="205" spans="1:33" x14ac:dyDescent="0.35">
      <c r="A205" s="28"/>
      <c r="B205" s="28"/>
      <c r="C205" s="28"/>
      <c r="D205" s="28"/>
      <c r="E205" s="28" t="s">
        <v>4</v>
      </c>
      <c r="F205" s="28"/>
      <c r="G205" s="28"/>
      <c r="H205" s="28"/>
      <c r="I205" s="28" t="s">
        <v>4</v>
      </c>
      <c r="J205" s="28"/>
      <c r="K205" s="28" t="s">
        <v>4</v>
      </c>
      <c r="L205" s="10" t="str">
        <f>IF(AND('Section 8'!$L$4=No,OR($AC205=FALSE,$AD205=FALSE)),Tab_NotReq,
IF(AND($AC205=TRUE,$AD205=TRUE,$N205="",$O205=""),"",
IF(COUNTIF($N205:$AA205,Incomplete)&gt;=1,Incomplete_or_multiple_errors&amp;": "&amp;INDEX($N$2:$AA$4,1,MATCH(Incomplete,$N205:$AA205,0)),Complete)))</f>
        <v/>
      </c>
      <c r="N205" s="10" t="str">
        <f t="shared" si="45"/>
        <v/>
      </c>
      <c r="O205" s="10" t="str" cm="1">
        <f t="array" ref="O205">IF($O$1=No,"",
IF(OR(AC205=FALSE,AD205=FALSE),"",
IF(AND(SUMPRODUCT(--(AE205:AF$300=TRUE))=0,SUMPRODUCT(--(AE205:AF$300=TRUE))=0),"",Incomplete)))</f>
        <v/>
      </c>
      <c r="P205" s="10" t="str">
        <f t="shared" si="52"/>
        <v/>
      </c>
      <c r="Q205" s="10" t="str">
        <f t="shared" si="53"/>
        <v/>
      </c>
      <c r="R205" s="10" t="str" cm="1">
        <f t="array" ref="R205">IF(R$1=No,"",IF($A205="","",
IF(SUMPRODUCT(--('Section 13(a)(b)(c)'!$A$4:$A$100=$A205))=0,Incomplete,Complete)))</f>
        <v/>
      </c>
      <c r="S205" s="10" t="str">
        <f t="shared" si="54"/>
        <v/>
      </c>
      <c r="T205" s="10" t="str">
        <f t="shared" si="46"/>
        <v/>
      </c>
      <c r="U205" s="10" t="str">
        <f t="shared" si="47"/>
        <v/>
      </c>
      <c r="V205" s="10" t="str">
        <f t="shared" si="55"/>
        <v/>
      </c>
      <c r="W205" s="10" t="str">
        <f t="shared" si="56"/>
        <v/>
      </c>
      <c r="X205" s="10" t="str">
        <f t="shared" si="48"/>
        <v/>
      </c>
      <c r="Y205" s="10" t="str">
        <f t="shared" si="49"/>
        <v/>
      </c>
      <c r="Z205" s="10" t="str">
        <f t="shared" si="57"/>
        <v/>
      </c>
      <c r="AA205" s="10" t="str">
        <f t="shared" si="58"/>
        <v/>
      </c>
      <c r="AB205" s="10"/>
      <c r="AC205" s="10" t="b">
        <f t="shared" si="59"/>
        <v>1</v>
      </c>
      <c r="AD205" s="10" t="b">
        <f t="shared" si="50"/>
        <v>1</v>
      </c>
      <c r="AE205" s="10" t="b">
        <f t="shared" si="60"/>
        <v>0</v>
      </c>
      <c r="AF205" s="10" t="b">
        <f t="shared" si="51"/>
        <v>0</v>
      </c>
      <c r="AG205" s="10"/>
    </row>
    <row r="206" spans="1:33" x14ac:dyDescent="0.35">
      <c r="A206" s="28"/>
      <c r="B206" s="28"/>
      <c r="C206" s="28"/>
      <c r="D206" s="28"/>
      <c r="E206" s="28" t="s">
        <v>4</v>
      </c>
      <c r="F206" s="28"/>
      <c r="G206" s="28"/>
      <c r="H206" s="28"/>
      <c r="I206" s="28" t="s">
        <v>4</v>
      </c>
      <c r="J206" s="28"/>
      <c r="K206" s="28" t="s">
        <v>4</v>
      </c>
      <c r="L206" s="10" t="str">
        <f>IF(AND('Section 8'!$L$4=No,OR($AC206=FALSE,$AD206=FALSE)),Tab_NotReq,
IF(AND($AC206=TRUE,$AD206=TRUE,$N206="",$O206=""),"",
IF(COUNTIF($N206:$AA206,Incomplete)&gt;=1,Incomplete_or_multiple_errors&amp;": "&amp;INDEX($N$2:$AA$4,1,MATCH(Incomplete,$N206:$AA206,0)),Complete)))</f>
        <v/>
      </c>
      <c r="N206" s="10" t="str">
        <f t="shared" si="45"/>
        <v/>
      </c>
      <c r="O206" s="10" t="str" cm="1">
        <f t="array" ref="O206">IF($O$1=No,"",
IF(OR(AC206=FALSE,AD206=FALSE),"",
IF(AND(SUMPRODUCT(--(AE206:AF$300=TRUE))=0,SUMPRODUCT(--(AE206:AF$300=TRUE))=0),"",Incomplete)))</f>
        <v/>
      </c>
      <c r="P206" s="10" t="str">
        <f t="shared" si="52"/>
        <v/>
      </c>
      <c r="Q206" s="10" t="str">
        <f t="shared" si="53"/>
        <v/>
      </c>
      <c r="R206" s="10" t="str" cm="1">
        <f t="array" ref="R206">IF(R$1=No,"",IF($A206="","",
IF(SUMPRODUCT(--('Section 13(a)(b)(c)'!$A$4:$A$100=$A206))=0,Incomplete,Complete)))</f>
        <v/>
      </c>
      <c r="S206" s="10" t="str">
        <f t="shared" si="54"/>
        <v/>
      </c>
      <c r="T206" s="10" t="str">
        <f t="shared" si="46"/>
        <v/>
      </c>
      <c r="U206" s="10" t="str">
        <f t="shared" si="47"/>
        <v/>
      </c>
      <c r="V206" s="10" t="str">
        <f t="shared" si="55"/>
        <v/>
      </c>
      <c r="W206" s="10" t="str">
        <f t="shared" si="56"/>
        <v/>
      </c>
      <c r="X206" s="10" t="str">
        <f t="shared" si="48"/>
        <v/>
      </c>
      <c r="Y206" s="10" t="str">
        <f t="shared" si="49"/>
        <v/>
      </c>
      <c r="Z206" s="10" t="str">
        <f t="shared" si="57"/>
        <v/>
      </c>
      <c r="AA206" s="10" t="str">
        <f t="shared" si="58"/>
        <v/>
      </c>
      <c r="AB206" s="10"/>
      <c r="AC206" s="10" t="b">
        <f t="shared" si="59"/>
        <v>1</v>
      </c>
      <c r="AD206" s="10" t="b">
        <f t="shared" si="50"/>
        <v>1</v>
      </c>
      <c r="AE206" s="10" t="b">
        <f t="shared" si="60"/>
        <v>0</v>
      </c>
      <c r="AF206" s="10" t="b">
        <f t="shared" si="51"/>
        <v>0</v>
      </c>
      <c r="AG206" s="10"/>
    </row>
    <row r="207" spans="1:33" x14ac:dyDescent="0.35">
      <c r="A207" s="28"/>
      <c r="B207" s="28"/>
      <c r="C207" s="28"/>
      <c r="D207" s="28"/>
      <c r="E207" s="28" t="s">
        <v>4</v>
      </c>
      <c r="F207" s="28"/>
      <c r="G207" s="28"/>
      <c r="H207" s="28"/>
      <c r="I207" s="28" t="s">
        <v>4</v>
      </c>
      <c r="J207" s="28"/>
      <c r="K207" s="28" t="s">
        <v>4</v>
      </c>
      <c r="L207" s="10" t="str">
        <f>IF(AND('Section 8'!$L$4=No,OR($AC207=FALSE,$AD207=FALSE)),Tab_NotReq,
IF(AND($AC207=TRUE,$AD207=TRUE,$N207="",$O207=""),"",
IF(COUNTIF($N207:$AA207,Incomplete)&gt;=1,Incomplete_or_multiple_errors&amp;": "&amp;INDEX($N$2:$AA$4,1,MATCH(Incomplete,$N207:$AA207,0)),Complete)))</f>
        <v/>
      </c>
      <c r="N207" s="10" t="str">
        <f t="shared" si="45"/>
        <v/>
      </c>
      <c r="O207" s="10" t="str" cm="1">
        <f t="array" ref="O207">IF($O$1=No,"",
IF(OR(AC207=FALSE,AD207=FALSE),"",
IF(AND(SUMPRODUCT(--(AE207:AF$300=TRUE))=0,SUMPRODUCT(--(AE207:AF$300=TRUE))=0),"",Incomplete)))</f>
        <v/>
      </c>
      <c r="P207" s="10" t="str">
        <f t="shared" si="52"/>
        <v/>
      </c>
      <c r="Q207" s="10" t="str">
        <f t="shared" si="53"/>
        <v/>
      </c>
      <c r="R207" s="10" t="str" cm="1">
        <f t="array" ref="R207">IF(R$1=No,"",IF($A207="","",
IF(SUMPRODUCT(--('Section 13(a)(b)(c)'!$A$4:$A$100=$A207))=0,Incomplete,Complete)))</f>
        <v/>
      </c>
      <c r="S207" s="10" t="str">
        <f t="shared" si="54"/>
        <v/>
      </c>
      <c r="T207" s="10" t="str">
        <f t="shared" si="46"/>
        <v/>
      </c>
      <c r="U207" s="10" t="str">
        <f t="shared" si="47"/>
        <v/>
      </c>
      <c r="V207" s="10" t="str">
        <f t="shared" si="55"/>
        <v/>
      </c>
      <c r="W207" s="10" t="str">
        <f t="shared" si="56"/>
        <v/>
      </c>
      <c r="X207" s="10" t="str">
        <f t="shared" si="48"/>
        <v/>
      </c>
      <c r="Y207" s="10" t="str">
        <f t="shared" si="49"/>
        <v/>
      </c>
      <c r="Z207" s="10" t="str">
        <f t="shared" si="57"/>
        <v/>
      </c>
      <c r="AA207" s="10" t="str">
        <f t="shared" si="58"/>
        <v/>
      </c>
      <c r="AB207" s="10"/>
      <c r="AC207" s="10" t="b">
        <f t="shared" si="59"/>
        <v>1</v>
      </c>
      <c r="AD207" s="10" t="b">
        <f t="shared" si="50"/>
        <v>1</v>
      </c>
      <c r="AE207" s="10" t="b">
        <f t="shared" si="60"/>
        <v>0</v>
      </c>
      <c r="AF207" s="10" t="b">
        <f t="shared" si="51"/>
        <v>0</v>
      </c>
      <c r="AG207" s="10"/>
    </row>
    <row r="208" spans="1:33" x14ac:dyDescent="0.35">
      <c r="A208" s="28"/>
      <c r="B208" s="28"/>
      <c r="C208" s="28"/>
      <c r="D208" s="28"/>
      <c r="E208" s="28" t="s">
        <v>4</v>
      </c>
      <c r="F208" s="28"/>
      <c r="G208" s="28"/>
      <c r="H208" s="28"/>
      <c r="I208" s="28" t="s">
        <v>4</v>
      </c>
      <c r="J208" s="28"/>
      <c r="K208" s="28" t="s">
        <v>4</v>
      </c>
      <c r="L208" s="10" t="str">
        <f>IF(AND('Section 8'!$L$4=No,OR($AC208=FALSE,$AD208=FALSE)),Tab_NotReq,
IF(AND($AC208=TRUE,$AD208=TRUE,$N208="",$O208=""),"",
IF(COUNTIF($N208:$AA208,Incomplete)&gt;=1,Incomplete_or_multiple_errors&amp;": "&amp;INDEX($N$2:$AA$4,1,MATCH(Incomplete,$N208:$AA208,0)),Complete)))</f>
        <v/>
      </c>
      <c r="N208" s="10" t="str">
        <f t="shared" si="45"/>
        <v/>
      </c>
      <c r="O208" s="10" t="str" cm="1">
        <f t="array" ref="O208">IF($O$1=No,"",
IF(OR(AC208=FALSE,AD208=FALSE),"",
IF(AND(SUMPRODUCT(--(AE208:AF$300=TRUE))=0,SUMPRODUCT(--(AE208:AF$300=TRUE))=0),"",Incomplete)))</f>
        <v/>
      </c>
      <c r="P208" s="10" t="str">
        <f t="shared" si="52"/>
        <v/>
      </c>
      <c r="Q208" s="10" t="str">
        <f t="shared" si="53"/>
        <v/>
      </c>
      <c r="R208" s="10" t="str" cm="1">
        <f t="array" ref="R208">IF(R$1=No,"",IF($A208="","",
IF(SUMPRODUCT(--('Section 13(a)(b)(c)'!$A$4:$A$100=$A208))=0,Incomplete,Complete)))</f>
        <v/>
      </c>
      <c r="S208" s="10" t="str">
        <f t="shared" si="54"/>
        <v/>
      </c>
      <c r="T208" s="10" t="str">
        <f t="shared" si="46"/>
        <v/>
      </c>
      <c r="U208" s="10" t="str">
        <f t="shared" si="47"/>
        <v/>
      </c>
      <c r="V208" s="10" t="str">
        <f t="shared" si="55"/>
        <v/>
      </c>
      <c r="W208" s="10" t="str">
        <f t="shared" si="56"/>
        <v/>
      </c>
      <c r="X208" s="10" t="str">
        <f t="shared" si="48"/>
        <v/>
      </c>
      <c r="Y208" s="10" t="str">
        <f t="shared" si="49"/>
        <v/>
      </c>
      <c r="Z208" s="10" t="str">
        <f t="shared" si="57"/>
        <v/>
      </c>
      <c r="AA208" s="10" t="str">
        <f t="shared" si="58"/>
        <v/>
      </c>
      <c r="AB208" s="10"/>
      <c r="AC208" s="10" t="b">
        <f t="shared" si="59"/>
        <v>1</v>
      </c>
      <c r="AD208" s="10" t="b">
        <f t="shared" si="50"/>
        <v>1</v>
      </c>
      <c r="AE208" s="10" t="b">
        <f t="shared" si="60"/>
        <v>0</v>
      </c>
      <c r="AF208" s="10" t="b">
        <f t="shared" si="51"/>
        <v>0</v>
      </c>
      <c r="AG208" s="10"/>
    </row>
    <row r="209" spans="1:33" x14ac:dyDescent="0.35">
      <c r="A209" s="28"/>
      <c r="B209" s="28"/>
      <c r="C209" s="28"/>
      <c r="D209" s="28"/>
      <c r="E209" s="28" t="s">
        <v>4</v>
      </c>
      <c r="F209" s="28"/>
      <c r="G209" s="28"/>
      <c r="H209" s="28"/>
      <c r="I209" s="28" t="s">
        <v>4</v>
      </c>
      <c r="J209" s="28"/>
      <c r="K209" s="28" t="s">
        <v>4</v>
      </c>
      <c r="L209" s="10" t="str">
        <f>IF(AND('Section 8'!$L$4=No,OR($AC209=FALSE,$AD209=FALSE)),Tab_NotReq,
IF(AND($AC209=TRUE,$AD209=TRUE,$N209="",$O209=""),"",
IF(COUNTIF($N209:$AA209,Incomplete)&gt;=1,Incomplete_or_multiple_errors&amp;": "&amp;INDEX($N$2:$AA$4,1,MATCH(Incomplete,$N209:$AA209,0)),Complete)))</f>
        <v/>
      </c>
      <c r="N209" s="10" t="str">
        <f t="shared" si="45"/>
        <v/>
      </c>
      <c r="O209" s="10" t="str" cm="1">
        <f t="array" ref="O209">IF($O$1=No,"",
IF(OR(AC209=FALSE,AD209=FALSE),"",
IF(AND(SUMPRODUCT(--(AE209:AF$300=TRUE))=0,SUMPRODUCT(--(AE209:AF$300=TRUE))=0),"",Incomplete)))</f>
        <v/>
      </c>
      <c r="P209" s="10" t="str">
        <f t="shared" si="52"/>
        <v/>
      </c>
      <c r="Q209" s="10" t="str">
        <f t="shared" si="53"/>
        <v/>
      </c>
      <c r="R209" s="10" t="str" cm="1">
        <f t="array" ref="R209">IF(R$1=No,"",IF($A209="","",
IF(SUMPRODUCT(--('Section 13(a)(b)(c)'!$A$4:$A$100=$A209))=0,Incomplete,Complete)))</f>
        <v/>
      </c>
      <c r="S209" s="10" t="str">
        <f t="shared" si="54"/>
        <v/>
      </c>
      <c r="T209" s="10" t="str">
        <f t="shared" si="46"/>
        <v/>
      </c>
      <c r="U209" s="10" t="str">
        <f t="shared" si="47"/>
        <v/>
      </c>
      <c r="V209" s="10" t="str">
        <f t="shared" si="55"/>
        <v/>
      </c>
      <c r="W209" s="10" t="str">
        <f t="shared" si="56"/>
        <v/>
      </c>
      <c r="X209" s="10" t="str">
        <f t="shared" si="48"/>
        <v/>
      </c>
      <c r="Y209" s="10" t="str">
        <f t="shared" si="49"/>
        <v/>
      </c>
      <c r="Z209" s="10" t="str">
        <f t="shared" si="57"/>
        <v/>
      </c>
      <c r="AA209" s="10" t="str">
        <f t="shared" si="58"/>
        <v/>
      </c>
      <c r="AB209" s="10"/>
      <c r="AC209" s="10" t="b">
        <f t="shared" si="59"/>
        <v>1</v>
      </c>
      <c r="AD209" s="10" t="b">
        <f t="shared" si="50"/>
        <v>1</v>
      </c>
      <c r="AE209" s="10" t="b">
        <f t="shared" si="60"/>
        <v>0</v>
      </c>
      <c r="AF209" s="10" t="b">
        <f t="shared" si="51"/>
        <v>0</v>
      </c>
      <c r="AG209" s="10"/>
    </row>
    <row r="210" spans="1:33" x14ac:dyDescent="0.35">
      <c r="A210" s="28"/>
      <c r="B210" s="28"/>
      <c r="C210" s="28"/>
      <c r="D210" s="28"/>
      <c r="E210" s="28" t="s">
        <v>4</v>
      </c>
      <c r="F210" s="28"/>
      <c r="G210" s="28"/>
      <c r="H210" s="28"/>
      <c r="I210" s="28" t="s">
        <v>4</v>
      </c>
      <c r="J210" s="28"/>
      <c r="K210" s="28" t="s">
        <v>4</v>
      </c>
      <c r="L210" s="10" t="str">
        <f>IF(AND('Section 8'!$L$4=No,OR($AC210=FALSE,$AD210=FALSE)),Tab_NotReq,
IF(AND($AC210=TRUE,$AD210=TRUE,$N210="",$O210=""),"",
IF(COUNTIF($N210:$AA210,Incomplete)&gt;=1,Incomplete_or_multiple_errors&amp;": "&amp;INDEX($N$2:$AA$4,1,MATCH(Incomplete,$N210:$AA210,0)),Complete)))</f>
        <v/>
      </c>
      <c r="N210" s="10" t="str">
        <f t="shared" si="45"/>
        <v/>
      </c>
      <c r="O210" s="10" t="str" cm="1">
        <f t="array" ref="O210">IF($O$1=No,"",
IF(OR(AC210=FALSE,AD210=FALSE),"",
IF(AND(SUMPRODUCT(--(AE210:AF$300=TRUE))=0,SUMPRODUCT(--(AE210:AF$300=TRUE))=0),"",Incomplete)))</f>
        <v/>
      </c>
      <c r="P210" s="10" t="str">
        <f t="shared" si="52"/>
        <v/>
      </c>
      <c r="Q210" s="10" t="str">
        <f t="shared" si="53"/>
        <v/>
      </c>
      <c r="R210" s="10" t="str" cm="1">
        <f t="array" ref="R210">IF(R$1=No,"",IF($A210="","",
IF(SUMPRODUCT(--('Section 13(a)(b)(c)'!$A$4:$A$100=$A210))=0,Incomplete,Complete)))</f>
        <v/>
      </c>
      <c r="S210" s="10" t="str">
        <f t="shared" si="54"/>
        <v/>
      </c>
      <c r="T210" s="10" t="str">
        <f t="shared" si="46"/>
        <v/>
      </c>
      <c r="U210" s="10" t="str">
        <f t="shared" si="47"/>
        <v/>
      </c>
      <c r="V210" s="10" t="str">
        <f t="shared" si="55"/>
        <v/>
      </c>
      <c r="W210" s="10" t="str">
        <f t="shared" si="56"/>
        <v/>
      </c>
      <c r="X210" s="10" t="str">
        <f t="shared" si="48"/>
        <v/>
      </c>
      <c r="Y210" s="10" t="str">
        <f t="shared" si="49"/>
        <v/>
      </c>
      <c r="Z210" s="10" t="str">
        <f t="shared" si="57"/>
        <v/>
      </c>
      <c r="AA210" s="10" t="str">
        <f t="shared" si="58"/>
        <v/>
      </c>
      <c r="AB210" s="10"/>
      <c r="AC210" s="10" t="b">
        <f t="shared" si="59"/>
        <v>1</v>
      </c>
      <c r="AD210" s="10" t="b">
        <f t="shared" si="50"/>
        <v>1</v>
      </c>
      <c r="AE210" s="10" t="b">
        <f t="shared" si="60"/>
        <v>0</v>
      </c>
      <c r="AF210" s="10" t="b">
        <f t="shared" si="51"/>
        <v>0</v>
      </c>
      <c r="AG210" s="10"/>
    </row>
    <row r="211" spans="1:33" x14ac:dyDescent="0.35">
      <c r="A211" s="28"/>
      <c r="B211" s="28"/>
      <c r="C211" s="28"/>
      <c r="D211" s="28"/>
      <c r="E211" s="28" t="s">
        <v>4</v>
      </c>
      <c r="F211" s="28"/>
      <c r="G211" s="28"/>
      <c r="H211" s="28"/>
      <c r="I211" s="28" t="s">
        <v>4</v>
      </c>
      <c r="J211" s="28"/>
      <c r="K211" s="28" t="s">
        <v>4</v>
      </c>
      <c r="L211" s="10" t="str">
        <f>IF(AND('Section 8'!$L$4=No,OR($AC211=FALSE,$AD211=FALSE)),Tab_NotReq,
IF(AND($AC211=TRUE,$AD211=TRUE,$N211="",$O211=""),"",
IF(COUNTIF($N211:$AA211,Incomplete)&gt;=1,Incomplete_or_multiple_errors&amp;": "&amp;INDEX($N$2:$AA$4,1,MATCH(Incomplete,$N211:$AA211,0)),Complete)))</f>
        <v/>
      </c>
      <c r="N211" s="10" t="str">
        <f t="shared" si="45"/>
        <v/>
      </c>
      <c r="O211" s="10" t="str" cm="1">
        <f t="array" ref="O211">IF($O$1=No,"",
IF(OR(AC211=FALSE,AD211=FALSE),"",
IF(AND(SUMPRODUCT(--(AE211:AF$300=TRUE))=0,SUMPRODUCT(--(AE211:AF$300=TRUE))=0),"",Incomplete)))</f>
        <v/>
      </c>
      <c r="P211" s="10" t="str">
        <f t="shared" si="52"/>
        <v/>
      </c>
      <c r="Q211" s="10" t="str">
        <f t="shared" si="53"/>
        <v/>
      </c>
      <c r="R211" s="10" t="str" cm="1">
        <f t="array" ref="R211">IF(R$1=No,"",IF($A211="","",
IF(SUMPRODUCT(--('Section 13(a)(b)(c)'!$A$4:$A$100=$A211))=0,Incomplete,Complete)))</f>
        <v/>
      </c>
      <c r="S211" s="10" t="str">
        <f t="shared" si="54"/>
        <v/>
      </c>
      <c r="T211" s="10" t="str">
        <f t="shared" si="46"/>
        <v/>
      </c>
      <c r="U211" s="10" t="str">
        <f t="shared" si="47"/>
        <v/>
      </c>
      <c r="V211" s="10" t="str">
        <f t="shared" si="55"/>
        <v/>
      </c>
      <c r="W211" s="10" t="str">
        <f t="shared" si="56"/>
        <v/>
      </c>
      <c r="X211" s="10" t="str">
        <f t="shared" si="48"/>
        <v/>
      </c>
      <c r="Y211" s="10" t="str">
        <f t="shared" si="49"/>
        <v/>
      </c>
      <c r="Z211" s="10" t="str">
        <f t="shared" si="57"/>
        <v/>
      </c>
      <c r="AA211" s="10" t="str">
        <f t="shared" si="58"/>
        <v/>
      </c>
      <c r="AB211" s="10"/>
      <c r="AC211" s="10" t="b">
        <f t="shared" si="59"/>
        <v>1</v>
      </c>
      <c r="AD211" s="10" t="b">
        <f t="shared" si="50"/>
        <v>1</v>
      </c>
      <c r="AE211" s="10" t="b">
        <f t="shared" si="60"/>
        <v>0</v>
      </c>
      <c r="AF211" s="10" t="b">
        <f t="shared" si="51"/>
        <v>0</v>
      </c>
      <c r="AG211" s="10"/>
    </row>
    <row r="212" spans="1:33" x14ac:dyDescent="0.35">
      <c r="A212" s="28"/>
      <c r="B212" s="28"/>
      <c r="C212" s="28"/>
      <c r="D212" s="28"/>
      <c r="E212" s="28" t="s">
        <v>4</v>
      </c>
      <c r="F212" s="28"/>
      <c r="G212" s="28"/>
      <c r="H212" s="28"/>
      <c r="I212" s="28" t="s">
        <v>4</v>
      </c>
      <c r="J212" s="28"/>
      <c r="K212" s="28" t="s">
        <v>4</v>
      </c>
      <c r="L212" s="10" t="str">
        <f>IF(AND('Section 8'!$L$4=No,OR($AC212=FALSE,$AD212=FALSE)),Tab_NotReq,
IF(AND($AC212=TRUE,$AD212=TRUE,$N212="",$O212=""),"",
IF(COUNTIF($N212:$AA212,Incomplete)&gt;=1,Incomplete_or_multiple_errors&amp;": "&amp;INDEX($N$2:$AA$4,1,MATCH(Incomplete,$N212:$AA212,0)),Complete)))</f>
        <v/>
      </c>
      <c r="N212" s="10" t="str">
        <f t="shared" si="45"/>
        <v/>
      </c>
      <c r="O212" s="10" t="str" cm="1">
        <f t="array" ref="O212">IF($O$1=No,"",
IF(OR(AC212=FALSE,AD212=FALSE),"",
IF(AND(SUMPRODUCT(--(AE212:AF$300=TRUE))=0,SUMPRODUCT(--(AE212:AF$300=TRUE))=0),"",Incomplete)))</f>
        <v/>
      </c>
      <c r="P212" s="10" t="str">
        <f t="shared" si="52"/>
        <v/>
      </c>
      <c r="Q212" s="10" t="str">
        <f t="shared" si="53"/>
        <v/>
      </c>
      <c r="R212" s="10" t="str" cm="1">
        <f t="array" ref="R212">IF(R$1=No,"",IF($A212="","",
IF(SUMPRODUCT(--('Section 13(a)(b)(c)'!$A$4:$A$100=$A212))=0,Incomplete,Complete)))</f>
        <v/>
      </c>
      <c r="S212" s="10" t="str">
        <f t="shared" si="54"/>
        <v/>
      </c>
      <c r="T212" s="10" t="str">
        <f t="shared" si="46"/>
        <v/>
      </c>
      <c r="U212" s="10" t="str">
        <f t="shared" si="47"/>
        <v/>
      </c>
      <c r="V212" s="10" t="str">
        <f t="shared" si="55"/>
        <v/>
      </c>
      <c r="W212" s="10" t="str">
        <f t="shared" si="56"/>
        <v/>
      </c>
      <c r="X212" s="10" t="str">
        <f t="shared" si="48"/>
        <v/>
      </c>
      <c r="Y212" s="10" t="str">
        <f t="shared" si="49"/>
        <v/>
      </c>
      <c r="Z212" s="10" t="str">
        <f t="shared" si="57"/>
        <v/>
      </c>
      <c r="AA212" s="10" t="str">
        <f t="shared" si="58"/>
        <v/>
      </c>
      <c r="AB212" s="10"/>
      <c r="AC212" s="10" t="b">
        <f t="shared" si="59"/>
        <v>1</v>
      </c>
      <c r="AD212" s="10" t="b">
        <f t="shared" si="50"/>
        <v>1</v>
      </c>
      <c r="AE212" s="10" t="b">
        <f t="shared" si="60"/>
        <v>0</v>
      </c>
      <c r="AF212" s="10" t="b">
        <f t="shared" si="51"/>
        <v>0</v>
      </c>
      <c r="AG212" s="10"/>
    </row>
    <row r="213" spans="1:33" x14ac:dyDescent="0.35">
      <c r="A213" s="28"/>
      <c r="B213" s="28"/>
      <c r="C213" s="28"/>
      <c r="D213" s="28"/>
      <c r="E213" s="28" t="s">
        <v>4</v>
      </c>
      <c r="F213" s="28"/>
      <c r="G213" s="28"/>
      <c r="H213" s="28"/>
      <c r="I213" s="28" t="s">
        <v>4</v>
      </c>
      <c r="J213" s="28"/>
      <c r="K213" s="28" t="s">
        <v>4</v>
      </c>
      <c r="L213" s="10" t="str">
        <f>IF(AND('Section 8'!$L$4=No,OR($AC213=FALSE,$AD213=FALSE)),Tab_NotReq,
IF(AND($AC213=TRUE,$AD213=TRUE,$N213="",$O213=""),"",
IF(COUNTIF($N213:$AA213,Incomplete)&gt;=1,Incomplete_or_multiple_errors&amp;": "&amp;INDEX($N$2:$AA$4,1,MATCH(Incomplete,$N213:$AA213,0)),Complete)))</f>
        <v/>
      </c>
      <c r="N213" s="10" t="str">
        <f t="shared" si="45"/>
        <v/>
      </c>
      <c r="O213" s="10" t="str" cm="1">
        <f t="array" ref="O213">IF($O$1=No,"",
IF(OR(AC213=FALSE,AD213=FALSE),"",
IF(AND(SUMPRODUCT(--(AE213:AF$300=TRUE))=0,SUMPRODUCT(--(AE213:AF$300=TRUE))=0),"",Incomplete)))</f>
        <v/>
      </c>
      <c r="P213" s="10" t="str">
        <f t="shared" si="52"/>
        <v/>
      </c>
      <c r="Q213" s="10" t="str">
        <f t="shared" si="53"/>
        <v/>
      </c>
      <c r="R213" s="10" t="str" cm="1">
        <f t="array" ref="R213">IF(R$1=No,"",IF($A213="","",
IF(SUMPRODUCT(--('Section 13(a)(b)(c)'!$A$4:$A$100=$A213))=0,Incomplete,Complete)))</f>
        <v/>
      </c>
      <c r="S213" s="10" t="str">
        <f t="shared" si="54"/>
        <v/>
      </c>
      <c r="T213" s="10" t="str">
        <f t="shared" si="46"/>
        <v/>
      </c>
      <c r="U213" s="10" t="str">
        <f t="shared" si="47"/>
        <v/>
      </c>
      <c r="V213" s="10" t="str">
        <f t="shared" si="55"/>
        <v/>
      </c>
      <c r="W213" s="10" t="str">
        <f t="shared" si="56"/>
        <v/>
      </c>
      <c r="X213" s="10" t="str">
        <f t="shared" si="48"/>
        <v/>
      </c>
      <c r="Y213" s="10" t="str">
        <f t="shared" si="49"/>
        <v/>
      </c>
      <c r="Z213" s="10" t="str">
        <f t="shared" si="57"/>
        <v/>
      </c>
      <c r="AA213" s="10" t="str">
        <f t="shared" si="58"/>
        <v/>
      </c>
      <c r="AB213" s="10"/>
      <c r="AC213" s="10" t="b">
        <f t="shared" si="59"/>
        <v>1</v>
      </c>
      <c r="AD213" s="10" t="b">
        <f t="shared" si="50"/>
        <v>1</v>
      </c>
      <c r="AE213" s="10" t="b">
        <f t="shared" si="60"/>
        <v>0</v>
      </c>
      <c r="AF213" s="10" t="b">
        <f t="shared" si="51"/>
        <v>0</v>
      </c>
      <c r="AG213" s="10"/>
    </row>
    <row r="214" spans="1:33" x14ac:dyDescent="0.35">
      <c r="A214" s="28"/>
      <c r="B214" s="28"/>
      <c r="C214" s="28"/>
      <c r="D214" s="28"/>
      <c r="E214" s="28" t="s">
        <v>4</v>
      </c>
      <c r="F214" s="28"/>
      <c r="G214" s="28"/>
      <c r="H214" s="28"/>
      <c r="I214" s="28" t="s">
        <v>4</v>
      </c>
      <c r="J214" s="28"/>
      <c r="K214" s="28" t="s">
        <v>4</v>
      </c>
      <c r="L214" s="10" t="str">
        <f>IF(AND('Section 8'!$L$4=No,OR($AC214=FALSE,$AD214=FALSE)),Tab_NotReq,
IF(AND($AC214=TRUE,$AD214=TRUE,$N214="",$O214=""),"",
IF(COUNTIF($N214:$AA214,Incomplete)&gt;=1,Incomplete_or_multiple_errors&amp;": "&amp;INDEX($N$2:$AA$4,1,MATCH(Incomplete,$N214:$AA214,0)),Complete)))</f>
        <v/>
      </c>
      <c r="N214" s="10" t="str">
        <f t="shared" si="45"/>
        <v/>
      </c>
      <c r="O214" s="10" t="str" cm="1">
        <f t="array" ref="O214">IF($O$1=No,"",
IF(OR(AC214=FALSE,AD214=FALSE),"",
IF(AND(SUMPRODUCT(--(AE214:AF$300=TRUE))=0,SUMPRODUCT(--(AE214:AF$300=TRUE))=0),"",Incomplete)))</f>
        <v/>
      </c>
      <c r="P214" s="10" t="str">
        <f t="shared" si="52"/>
        <v/>
      </c>
      <c r="Q214" s="10" t="str">
        <f t="shared" si="53"/>
        <v/>
      </c>
      <c r="R214" s="10" t="str" cm="1">
        <f t="array" ref="R214">IF(R$1=No,"",IF($A214="","",
IF(SUMPRODUCT(--('Section 13(a)(b)(c)'!$A$4:$A$100=$A214))=0,Incomplete,Complete)))</f>
        <v/>
      </c>
      <c r="S214" s="10" t="str">
        <f t="shared" si="54"/>
        <v/>
      </c>
      <c r="T214" s="10" t="str">
        <f t="shared" si="46"/>
        <v/>
      </c>
      <c r="U214" s="10" t="str">
        <f t="shared" si="47"/>
        <v/>
      </c>
      <c r="V214" s="10" t="str">
        <f t="shared" si="55"/>
        <v/>
      </c>
      <c r="W214" s="10" t="str">
        <f t="shared" si="56"/>
        <v/>
      </c>
      <c r="X214" s="10" t="str">
        <f t="shared" si="48"/>
        <v/>
      </c>
      <c r="Y214" s="10" t="str">
        <f t="shared" si="49"/>
        <v/>
      </c>
      <c r="Z214" s="10" t="str">
        <f t="shared" si="57"/>
        <v/>
      </c>
      <c r="AA214" s="10" t="str">
        <f t="shared" si="58"/>
        <v/>
      </c>
      <c r="AB214" s="10"/>
      <c r="AC214" s="10" t="b">
        <f t="shared" si="59"/>
        <v>1</v>
      </c>
      <c r="AD214" s="10" t="b">
        <f t="shared" si="50"/>
        <v>1</v>
      </c>
      <c r="AE214" s="10" t="b">
        <f t="shared" si="60"/>
        <v>0</v>
      </c>
      <c r="AF214" s="10" t="b">
        <f t="shared" si="51"/>
        <v>0</v>
      </c>
      <c r="AG214" s="10"/>
    </row>
    <row r="215" spans="1:33" x14ac:dyDescent="0.35">
      <c r="A215" s="28"/>
      <c r="B215" s="28"/>
      <c r="C215" s="28"/>
      <c r="D215" s="28"/>
      <c r="E215" s="28" t="s">
        <v>4</v>
      </c>
      <c r="F215" s="28"/>
      <c r="G215" s="28"/>
      <c r="H215" s="28"/>
      <c r="I215" s="28" t="s">
        <v>4</v>
      </c>
      <c r="J215" s="28"/>
      <c r="K215" s="28" t="s">
        <v>4</v>
      </c>
      <c r="L215" s="10" t="str">
        <f>IF(AND('Section 8'!$L$4=No,OR($AC215=FALSE,$AD215=FALSE)),Tab_NotReq,
IF(AND($AC215=TRUE,$AD215=TRUE,$N215="",$O215=""),"",
IF(COUNTIF($N215:$AA215,Incomplete)&gt;=1,Incomplete_or_multiple_errors&amp;": "&amp;INDEX($N$2:$AA$4,1,MATCH(Incomplete,$N215:$AA215,0)),Complete)))</f>
        <v/>
      </c>
      <c r="N215" s="10" t="str">
        <f t="shared" si="45"/>
        <v/>
      </c>
      <c r="O215" s="10" t="str" cm="1">
        <f t="array" ref="O215">IF($O$1=No,"",
IF(OR(AC215=FALSE,AD215=FALSE),"",
IF(AND(SUMPRODUCT(--(AE215:AF$300=TRUE))=0,SUMPRODUCT(--(AE215:AF$300=TRUE))=0),"",Incomplete)))</f>
        <v/>
      </c>
      <c r="P215" s="10" t="str">
        <f t="shared" si="52"/>
        <v/>
      </c>
      <c r="Q215" s="10" t="str">
        <f t="shared" si="53"/>
        <v/>
      </c>
      <c r="R215" s="10" t="str" cm="1">
        <f t="array" ref="R215">IF(R$1=No,"",IF($A215="","",
IF(SUMPRODUCT(--('Section 13(a)(b)(c)'!$A$4:$A$100=$A215))=0,Incomplete,Complete)))</f>
        <v/>
      </c>
      <c r="S215" s="10" t="str">
        <f t="shared" si="54"/>
        <v/>
      </c>
      <c r="T215" s="10" t="str">
        <f t="shared" si="46"/>
        <v/>
      </c>
      <c r="U215" s="10" t="str">
        <f t="shared" si="47"/>
        <v/>
      </c>
      <c r="V215" s="10" t="str">
        <f t="shared" si="55"/>
        <v/>
      </c>
      <c r="W215" s="10" t="str">
        <f t="shared" si="56"/>
        <v/>
      </c>
      <c r="X215" s="10" t="str">
        <f t="shared" si="48"/>
        <v/>
      </c>
      <c r="Y215" s="10" t="str">
        <f t="shared" si="49"/>
        <v/>
      </c>
      <c r="Z215" s="10" t="str">
        <f t="shared" si="57"/>
        <v/>
      </c>
      <c r="AA215" s="10" t="str">
        <f t="shared" si="58"/>
        <v/>
      </c>
      <c r="AB215" s="10"/>
      <c r="AC215" s="10" t="b">
        <f t="shared" si="59"/>
        <v>1</v>
      </c>
      <c r="AD215" s="10" t="b">
        <f t="shared" si="50"/>
        <v>1</v>
      </c>
      <c r="AE215" s="10" t="b">
        <f t="shared" si="60"/>
        <v>0</v>
      </c>
      <c r="AF215" s="10" t="b">
        <f t="shared" si="51"/>
        <v>0</v>
      </c>
      <c r="AG215" s="10"/>
    </row>
    <row r="216" spans="1:33" x14ac:dyDescent="0.35">
      <c r="A216" s="28"/>
      <c r="B216" s="28"/>
      <c r="C216" s="28"/>
      <c r="D216" s="28"/>
      <c r="E216" s="28" t="s">
        <v>4</v>
      </c>
      <c r="F216" s="28"/>
      <c r="G216" s="28"/>
      <c r="H216" s="28"/>
      <c r="I216" s="28" t="s">
        <v>4</v>
      </c>
      <c r="J216" s="28"/>
      <c r="K216" s="28" t="s">
        <v>4</v>
      </c>
      <c r="L216" s="10" t="str">
        <f>IF(AND('Section 8'!$L$4=No,OR($AC216=FALSE,$AD216=FALSE)),Tab_NotReq,
IF(AND($AC216=TRUE,$AD216=TRUE,$N216="",$O216=""),"",
IF(COUNTIF($N216:$AA216,Incomplete)&gt;=1,Incomplete_or_multiple_errors&amp;": "&amp;INDEX($N$2:$AA$4,1,MATCH(Incomplete,$N216:$AA216,0)),Complete)))</f>
        <v/>
      </c>
      <c r="N216" s="10" t="str">
        <f t="shared" si="45"/>
        <v/>
      </c>
      <c r="O216" s="10" t="str" cm="1">
        <f t="array" ref="O216">IF($O$1=No,"",
IF(OR(AC216=FALSE,AD216=FALSE),"",
IF(AND(SUMPRODUCT(--(AE216:AF$300=TRUE))=0,SUMPRODUCT(--(AE216:AF$300=TRUE))=0),"",Incomplete)))</f>
        <v/>
      </c>
      <c r="P216" s="10" t="str">
        <f t="shared" si="52"/>
        <v/>
      </c>
      <c r="Q216" s="10" t="str">
        <f t="shared" si="53"/>
        <v/>
      </c>
      <c r="R216" s="10" t="str" cm="1">
        <f t="array" ref="R216">IF(R$1=No,"",IF($A216="","",
IF(SUMPRODUCT(--('Section 13(a)(b)(c)'!$A$4:$A$100=$A216))=0,Incomplete,Complete)))</f>
        <v/>
      </c>
      <c r="S216" s="10" t="str">
        <f t="shared" si="54"/>
        <v/>
      </c>
      <c r="T216" s="10" t="str">
        <f t="shared" si="46"/>
        <v/>
      </c>
      <c r="U216" s="10" t="str">
        <f t="shared" si="47"/>
        <v/>
      </c>
      <c r="V216" s="10" t="str">
        <f t="shared" si="55"/>
        <v/>
      </c>
      <c r="W216" s="10" t="str">
        <f t="shared" si="56"/>
        <v/>
      </c>
      <c r="X216" s="10" t="str">
        <f t="shared" si="48"/>
        <v/>
      </c>
      <c r="Y216" s="10" t="str">
        <f t="shared" si="49"/>
        <v/>
      </c>
      <c r="Z216" s="10" t="str">
        <f t="shared" si="57"/>
        <v/>
      </c>
      <c r="AA216" s="10" t="str">
        <f t="shared" si="58"/>
        <v/>
      </c>
      <c r="AB216" s="10"/>
      <c r="AC216" s="10" t="b">
        <f t="shared" si="59"/>
        <v>1</v>
      </c>
      <c r="AD216" s="10" t="b">
        <f t="shared" si="50"/>
        <v>1</v>
      </c>
      <c r="AE216" s="10" t="b">
        <f t="shared" si="60"/>
        <v>0</v>
      </c>
      <c r="AF216" s="10" t="b">
        <f t="shared" si="51"/>
        <v>0</v>
      </c>
      <c r="AG216" s="10"/>
    </row>
    <row r="217" spans="1:33" x14ac:dyDescent="0.35">
      <c r="A217" s="28"/>
      <c r="B217" s="28"/>
      <c r="C217" s="28"/>
      <c r="D217" s="28"/>
      <c r="E217" s="28" t="s">
        <v>4</v>
      </c>
      <c r="F217" s="28"/>
      <c r="G217" s="28"/>
      <c r="H217" s="28"/>
      <c r="I217" s="28" t="s">
        <v>4</v>
      </c>
      <c r="J217" s="28"/>
      <c r="K217" s="28" t="s">
        <v>4</v>
      </c>
      <c r="L217" s="10" t="str">
        <f>IF(AND('Section 8'!$L$4=No,OR($AC217=FALSE,$AD217=FALSE)),Tab_NotReq,
IF(AND($AC217=TRUE,$AD217=TRUE,$N217="",$O217=""),"",
IF(COUNTIF($N217:$AA217,Incomplete)&gt;=1,Incomplete_or_multiple_errors&amp;": "&amp;INDEX($N$2:$AA$4,1,MATCH(Incomplete,$N217:$AA217,0)),Complete)))</f>
        <v/>
      </c>
      <c r="N217" s="10" t="str">
        <f t="shared" si="45"/>
        <v/>
      </c>
      <c r="O217" s="10" t="str" cm="1">
        <f t="array" ref="O217">IF($O$1=No,"",
IF(OR(AC217=FALSE,AD217=FALSE),"",
IF(AND(SUMPRODUCT(--(AE217:AF$300=TRUE))=0,SUMPRODUCT(--(AE217:AF$300=TRUE))=0),"",Incomplete)))</f>
        <v/>
      </c>
      <c r="P217" s="10" t="str">
        <f t="shared" si="52"/>
        <v/>
      </c>
      <c r="Q217" s="10" t="str">
        <f t="shared" si="53"/>
        <v/>
      </c>
      <c r="R217" s="10" t="str" cm="1">
        <f t="array" ref="R217">IF(R$1=No,"",IF($A217="","",
IF(SUMPRODUCT(--('Section 13(a)(b)(c)'!$A$4:$A$100=$A217))=0,Incomplete,Complete)))</f>
        <v/>
      </c>
      <c r="S217" s="10" t="str">
        <f t="shared" si="54"/>
        <v/>
      </c>
      <c r="T217" s="10" t="str">
        <f t="shared" si="46"/>
        <v/>
      </c>
      <c r="U217" s="10" t="str">
        <f t="shared" si="47"/>
        <v/>
      </c>
      <c r="V217" s="10" t="str">
        <f t="shared" si="55"/>
        <v/>
      </c>
      <c r="W217" s="10" t="str">
        <f t="shared" si="56"/>
        <v/>
      </c>
      <c r="X217" s="10" t="str">
        <f t="shared" si="48"/>
        <v/>
      </c>
      <c r="Y217" s="10" t="str">
        <f t="shared" si="49"/>
        <v/>
      </c>
      <c r="Z217" s="10" t="str">
        <f t="shared" si="57"/>
        <v/>
      </c>
      <c r="AA217" s="10" t="str">
        <f t="shared" si="58"/>
        <v/>
      </c>
      <c r="AB217" s="10"/>
      <c r="AC217" s="10" t="b">
        <f t="shared" si="59"/>
        <v>1</v>
      </c>
      <c r="AD217" s="10" t="b">
        <f t="shared" si="50"/>
        <v>1</v>
      </c>
      <c r="AE217" s="10" t="b">
        <f t="shared" si="60"/>
        <v>0</v>
      </c>
      <c r="AF217" s="10" t="b">
        <f t="shared" si="51"/>
        <v>0</v>
      </c>
      <c r="AG217" s="10"/>
    </row>
    <row r="218" spans="1:33" x14ac:dyDescent="0.35">
      <c r="A218" s="28"/>
      <c r="B218" s="28"/>
      <c r="C218" s="28"/>
      <c r="D218" s="28"/>
      <c r="E218" s="28" t="s">
        <v>4</v>
      </c>
      <c r="F218" s="28"/>
      <c r="G218" s="28"/>
      <c r="H218" s="28"/>
      <c r="I218" s="28" t="s">
        <v>4</v>
      </c>
      <c r="J218" s="28"/>
      <c r="K218" s="28" t="s">
        <v>4</v>
      </c>
      <c r="L218" s="10" t="str">
        <f>IF(AND('Section 8'!$L$4=No,OR($AC218=FALSE,$AD218=FALSE)),Tab_NotReq,
IF(AND($AC218=TRUE,$AD218=TRUE,$N218="",$O218=""),"",
IF(COUNTIF($N218:$AA218,Incomplete)&gt;=1,Incomplete_or_multiple_errors&amp;": "&amp;INDEX($N$2:$AA$4,1,MATCH(Incomplete,$N218:$AA218,0)),Complete)))</f>
        <v/>
      </c>
      <c r="N218" s="10" t="str">
        <f t="shared" si="45"/>
        <v/>
      </c>
      <c r="O218" s="10" t="str" cm="1">
        <f t="array" ref="O218">IF($O$1=No,"",
IF(OR(AC218=FALSE,AD218=FALSE),"",
IF(AND(SUMPRODUCT(--(AE218:AF$300=TRUE))=0,SUMPRODUCT(--(AE218:AF$300=TRUE))=0),"",Incomplete)))</f>
        <v/>
      </c>
      <c r="P218" s="10" t="str">
        <f t="shared" si="52"/>
        <v/>
      </c>
      <c r="Q218" s="10" t="str">
        <f t="shared" si="53"/>
        <v/>
      </c>
      <c r="R218" s="10" t="str" cm="1">
        <f t="array" ref="R218">IF(R$1=No,"",IF($A218="","",
IF(SUMPRODUCT(--('Section 13(a)(b)(c)'!$A$4:$A$100=$A218))=0,Incomplete,Complete)))</f>
        <v/>
      </c>
      <c r="S218" s="10" t="str">
        <f t="shared" si="54"/>
        <v/>
      </c>
      <c r="T218" s="10" t="str">
        <f t="shared" si="46"/>
        <v/>
      </c>
      <c r="U218" s="10" t="str">
        <f t="shared" si="47"/>
        <v/>
      </c>
      <c r="V218" s="10" t="str">
        <f t="shared" si="55"/>
        <v/>
      </c>
      <c r="W218" s="10" t="str">
        <f t="shared" si="56"/>
        <v/>
      </c>
      <c r="X218" s="10" t="str">
        <f t="shared" si="48"/>
        <v/>
      </c>
      <c r="Y218" s="10" t="str">
        <f t="shared" si="49"/>
        <v/>
      </c>
      <c r="Z218" s="10" t="str">
        <f t="shared" si="57"/>
        <v/>
      </c>
      <c r="AA218" s="10" t="str">
        <f t="shared" si="58"/>
        <v/>
      </c>
      <c r="AB218" s="10"/>
      <c r="AC218" s="10" t="b">
        <f t="shared" si="59"/>
        <v>1</v>
      </c>
      <c r="AD218" s="10" t="b">
        <f t="shared" si="50"/>
        <v>1</v>
      </c>
      <c r="AE218" s="10" t="b">
        <f t="shared" si="60"/>
        <v>0</v>
      </c>
      <c r="AF218" s="10" t="b">
        <f t="shared" si="51"/>
        <v>0</v>
      </c>
      <c r="AG218" s="10"/>
    </row>
    <row r="219" spans="1:33" x14ac:dyDescent="0.35">
      <c r="A219" s="28"/>
      <c r="B219" s="28"/>
      <c r="C219" s="28"/>
      <c r="D219" s="28"/>
      <c r="E219" s="28" t="s">
        <v>4</v>
      </c>
      <c r="F219" s="28"/>
      <c r="G219" s="28"/>
      <c r="H219" s="28"/>
      <c r="I219" s="28" t="s">
        <v>4</v>
      </c>
      <c r="J219" s="28"/>
      <c r="K219" s="28" t="s">
        <v>4</v>
      </c>
      <c r="L219" s="10" t="str">
        <f>IF(AND('Section 8'!$L$4=No,OR($AC219=FALSE,$AD219=FALSE)),Tab_NotReq,
IF(AND($AC219=TRUE,$AD219=TRUE,$N219="",$O219=""),"",
IF(COUNTIF($N219:$AA219,Incomplete)&gt;=1,Incomplete_or_multiple_errors&amp;": "&amp;INDEX($N$2:$AA$4,1,MATCH(Incomplete,$N219:$AA219,0)),Complete)))</f>
        <v/>
      </c>
      <c r="N219" s="10" t="str">
        <f t="shared" si="45"/>
        <v/>
      </c>
      <c r="O219" s="10" t="str" cm="1">
        <f t="array" ref="O219">IF($O$1=No,"",
IF(OR(AC219=FALSE,AD219=FALSE),"",
IF(AND(SUMPRODUCT(--(AE219:AF$300=TRUE))=0,SUMPRODUCT(--(AE219:AF$300=TRUE))=0),"",Incomplete)))</f>
        <v/>
      </c>
      <c r="P219" s="10" t="str">
        <f t="shared" si="52"/>
        <v/>
      </c>
      <c r="Q219" s="10" t="str">
        <f t="shared" si="53"/>
        <v/>
      </c>
      <c r="R219" s="10" t="str" cm="1">
        <f t="array" ref="R219">IF(R$1=No,"",IF($A219="","",
IF(SUMPRODUCT(--('Section 13(a)(b)(c)'!$A$4:$A$100=$A219))=0,Incomplete,Complete)))</f>
        <v/>
      </c>
      <c r="S219" s="10" t="str">
        <f t="shared" si="54"/>
        <v/>
      </c>
      <c r="T219" s="10" t="str">
        <f t="shared" si="46"/>
        <v/>
      </c>
      <c r="U219" s="10" t="str">
        <f t="shared" si="47"/>
        <v/>
      </c>
      <c r="V219" s="10" t="str">
        <f t="shared" si="55"/>
        <v/>
      </c>
      <c r="W219" s="10" t="str">
        <f t="shared" si="56"/>
        <v/>
      </c>
      <c r="X219" s="10" t="str">
        <f t="shared" si="48"/>
        <v/>
      </c>
      <c r="Y219" s="10" t="str">
        <f t="shared" si="49"/>
        <v/>
      </c>
      <c r="Z219" s="10" t="str">
        <f t="shared" si="57"/>
        <v/>
      </c>
      <c r="AA219" s="10" t="str">
        <f t="shared" si="58"/>
        <v/>
      </c>
      <c r="AB219" s="10"/>
      <c r="AC219" s="10" t="b">
        <f t="shared" si="59"/>
        <v>1</v>
      </c>
      <c r="AD219" s="10" t="b">
        <f t="shared" si="50"/>
        <v>1</v>
      </c>
      <c r="AE219" s="10" t="b">
        <f t="shared" si="60"/>
        <v>0</v>
      </c>
      <c r="AF219" s="10" t="b">
        <f t="shared" si="51"/>
        <v>0</v>
      </c>
      <c r="AG219" s="10"/>
    </row>
    <row r="220" spans="1:33" x14ac:dyDescent="0.35">
      <c r="A220" s="28"/>
      <c r="B220" s="28"/>
      <c r="C220" s="28"/>
      <c r="D220" s="28"/>
      <c r="E220" s="28" t="s">
        <v>4</v>
      </c>
      <c r="F220" s="28"/>
      <c r="G220" s="28"/>
      <c r="H220" s="28"/>
      <c r="I220" s="28" t="s">
        <v>4</v>
      </c>
      <c r="J220" s="28"/>
      <c r="K220" s="28" t="s">
        <v>4</v>
      </c>
      <c r="L220" s="10" t="str">
        <f>IF(AND('Section 8'!$L$4=No,OR($AC220=FALSE,$AD220=FALSE)),Tab_NotReq,
IF(AND($AC220=TRUE,$AD220=TRUE,$N220="",$O220=""),"",
IF(COUNTIF($N220:$AA220,Incomplete)&gt;=1,Incomplete_or_multiple_errors&amp;": "&amp;INDEX($N$2:$AA$4,1,MATCH(Incomplete,$N220:$AA220,0)),Complete)))</f>
        <v/>
      </c>
      <c r="N220" s="10" t="str">
        <f t="shared" si="45"/>
        <v/>
      </c>
      <c r="O220" s="10" t="str" cm="1">
        <f t="array" ref="O220">IF($O$1=No,"",
IF(OR(AC220=FALSE,AD220=FALSE),"",
IF(AND(SUMPRODUCT(--(AE220:AF$300=TRUE))=0,SUMPRODUCT(--(AE220:AF$300=TRUE))=0),"",Incomplete)))</f>
        <v/>
      </c>
      <c r="P220" s="10" t="str">
        <f t="shared" si="52"/>
        <v/>
      </c>
      <c r="Q220" s="10" t="str">
        <f t="shared" si="53"/>
        <v/>
      </c>
      <c r="R220" s="10" t="str" cm="1">
        <f t="array" ref="R220">IF(R$1=No,"",IF($A220="","",
IF(SUMPRODUCT(--('Section 13(a)(b)(c)'!$A$4:$A$100=$A220))=0,Incomplete,Complete)))</f>
        <v/>
      </c>
      <c r="S220" s="10" t="str">
        <f t="shared" si="54"/>
        <v/>
      </c>
      <c r="T220" s="10" t="str">
        <f t="shared" si="46"/>
        <v/>
      </c>
      <c r="U220" s="10" t="str">
        <f t="shared" si="47"/>
        <v/>
      </c>
      <c r="V220" s="10" t="str">
        <f t="shared" si="55"/>
        <v/>
      </c>
      <c r="W220" s="10" t="str">
        <f t="shared" si="56"/>
        <v/>
      </c>
      <c r="X220" s="10" t="str">
        <f t="shared" si="48"/>
        <v/>
      </c>
      <c r="Y220" s="10" t="str">
        <f t="shared" si="49"/>
        <v/>
      </c>
      <c r="Z220" s="10" t="str">
        <f t="shared" si="57"/>
        <v/>
      </c>
      <c r="AA220" s="10" t="str">
        <f t="shared" si="58"/>
        <v/>
      </c>
      <c r="AB220" s="10"/>
      <c r="AC220" s="10" t="b">
        <f t="shared" si="59"/>
        <v>1</v>
      </c>
      <c r="AD220" s="10" t="b">
        <f t="shared" si="50"/>
        <v>1</v>
      </c>
      <c r="AE220" s="10" t="b">
        <f t="shared" si="60"/>
        <v>0</v>
      </c>
      <c r="AF220" s="10" t="b">
        <f t="shared" si="51"/>
        <v>0</v>
      </c>
      <c r="AG220" s="10"/>
    </row>
    <row r="221" spans="1:33" x14ac:dyDescent="0.35">
      <c r="A221" s="28"/>
      <c r="B221" s="28"/>
      <c r="C221" s="28"/>
      <c r="D221" s="28"/>
      <c r="E221" s="28" t="s">
        <v>4</v>
      </c>
      <c r="F221" s="28"/>
      <c r="G221" s="28"/>
      <c r="H221" s="28"/>
      <c r="I221" s="28" t="s">
        <v>4</v>
      </c>
      <c r="J221" s="28"/>
      <c r="K221" s="28" t="s">
        <v>4</v>
      </c>
      <c r="L221" s="10" t="str">
        <f>IF(AND('Section 8'!$L$4=No,OR($AC221=FALSE,$AD221=FALSE)),Tab_NotReq,
IF(AND($AC221=TRUE,$AD221=TRUE,$N221="",$O221=""),"",
IF(COUNTIF($N221:$AA221,Incomplete)&gt;=1,Incomplete_or_multiple_errors&amp;": "&amp;INDEX($N$2:$AA$4,1,MATCH(Incomplete,$N221:$AA221,0)),Complete)))</f>
        <v/>
      </c>
      <c r="N221" s="10" t="str">
        <f t="shared" si="45"/>
        <v/>
      </c>
      <c r="O221" s="10" t="str" cm="1">
        <f t="array" ref="O221">IF($O$1=No,"",
IF(OR(AC221=FALSE,AD221=FALSE),"",
IF(AND(SUMPRODUCT(--(AE221:AF$300=TRUE))=0,SUMPRODUCT(--(AE221:AF$300=TRUE))=0),"",Incomplete)))</f>
        <v/>
      </c>
      <c r="P221" s="10" t="str">
        <f t="shared" si="52"/>
        <v/>
      </c>
      <c r="Q221" s="10" t="str">
        <f t="shared" si="53"/>
        <v/>
      </c>
      <c r="R221" s="10" t="str" cm="1">
        <f t="array" ref="R221">IF(R$1=No,"",IF($A221="","",
IF(SUMPRODUCT(--('Section 13(a)(b)(c)'!$A$4:$A$100=$A221))=0,Incomplete,Complete)))</f>
        <v/>
      </c>
      <c r="S221" s="10" t="str">
        <f t="shared" si="54"/>
        <v/>
      </c>
      <c r="T221" s="10" t="str">
        <f t="shared" si="46"/>
        <v/>
      </c>
      <c r="U221" s="10" t="str">
        <f t="shared" si="47"/>
        <v/>
      </c>
      <c r="V221" s="10" t="str">
        <f t="shared" si="55"/>
        <v/>
      </c>
      <c r="W221" s="10" t="str">
        <f t="shared" si="56"/>
        <v/>
      </c>
      <c r="X221" s="10" t="str">
        <f t="shared" si="48"/>
        <v/>
      </c>
      <c r="Y221" s="10" t="str">
        <f t="shared" si="49"/>
        <v/>
      </c>
      <c r="Z221" s="10" t="str">
        <f t="shared" si="57"/>
        <v/>
      </c>
      <c r="AA221" s="10" t="str">
        <f t="shared" si="58"/>
        <v/>
      </c>
      <c r="AB221" s="10"/>
      <c r="AC221" s="10" t="b">
        <f t="shared" si="59"/>
        <v>1</v>
      </c>
      <c r="AD221" s="10" t="b">
        <f t="shared" si="50"/>
        <v>1</v>
      </c>
      <c r="AE221" s="10" t="b">
        <f t="shared" si="60"/>
        <v>0</v>
      </c>
      <c r="AF221" s="10" t="b">
        <f t="shared" si="51"/>
        <v>0</v>
      </c>
      <c r="AG221" s="10"/>
    </row>
    <row r="222" spans="1:33" x14ac:dyDescent="0.35">
      <c r="A222" s="28"/>
      <c r="B222" s="28"/>
      <c r="C222" s="28"/>
      <c r="D222" s="28"/>
      <c r="E222" s="28" t="s">
        <v>4</v>
      </c>
      <c r="F222" s="28"/>
      <c r="G222" s="28"/>
      <c r="H222" s="28"/>
      <c r="I222" s="28" t="s">
        <v>4</v>
      </c>
      <c r="J222" s="28"/>
      <c r="K222" s="28" t="s">
        <v>4</v>
      </c>
      <c r="L222" s="10" t="str">
        <f>IF(AND('Section 8'!$L$4=No,OR($AC222=FALSE,$AD222=FALSE)),Tab_NotReq,
IF(AND($AC222=TRUE,$AD222=TRUE,$N222="",$O222=""),"",
IF(COUNTIF($N222:$AA222,Incomplete)&gt;=1,Incomplete_or_multiple_errors&amp;": "&amp;INDEX($N$2:$AA$4,1,MATCH(Incomplete,$N222:$AA222,0)),Complete)))</f>
        <v/>
      </c>
      <c r="N222" s="10" t="str">
        <f t="shared" si="45"/>
        <v/>
      </c>
      <c r="O222" s="10" t="str" cm="1">
        <f t="array" ref="O222">IF($O$1=No,"",
IF(OR(AC222=FALSE,AD222=FALSE),"",
IF(AND(SUMPRODUCT(--(AE222:AF$300=TRUE))=0,SUMPRODUCT(--(AE222:AF$300=TRUE))=0),"",Incomplete)))</f>
        <v/>
      </c>
      <c r="P222" s="10" t="str">
        <f t="shared" si="52"/>
        <v/>
      </c>
      <c r="Q222" s="10" t="str">
        <f t="shared" si="53"/>
        <v/>
      </c>
      <c r="R222" s="10" t="str" cm="1">
        <f t="array" ref="R222">IF(R$1=No,"",IF($A222="","",
IF(SUMPRODUCT(--('Section 13(a)(b)(c)'!$A$4:$A$100=$A222))=0,Incomplete,Complete)))</f>
        <v/>
      </c>
      <c r="S222" s="10" t="str">
        <f t="shared" si="54"/>
        <v/>
      </c>
      <c r="T222" s="10" t="str">
        <f t="shared" si="46"/>
        <v/>
      </c>
      <c r="U222" s="10" t="str">
        <f t="shared" si="47"/>
        <v/>
      </c>
      <c r="V222" s="10" t="str">
        <f t="shared" si="55"/>
        <v/>
      </c>
      <c r="W222" s="10" t="str">
        <f t="shared" si="56"/>
        <v/>
      </c>
      <c r="X222" s="10" t="str">
        <f t="shared" si="48"/>
        <v/>
      </c>
      <c r="Y222" s="10" t="str">
        <f t="shared" si="49"/>
        <v/>
      </c>
      <c r="Z222" s="10" t="str">
        <f t="shared" si="57"/>
        <v/>
      </c>
      <c r="AA222" s="10" t="str">
        <f t="shared" si="58"/>
        <v/>
      </c>
      <c r="AB222" s="10"/>
      <c r="AC222" s="10" t="b">
        <f t="shared" si="59"/>
        <v>1</v>
      </c>
      <c r="AD222" s="10" t="b">
        <f t="shared" si="50"/>
        <v>1</v>
      </c>
      <c r="AE222" s="10" t="b">
        <f t="shared" si="60"/>
        <v>0</v>
      </c>
      <c r="AF222" s="10" t="b">
        <f t="shared" si="51"/>
        <v>0</v>
      </c>
      <c r="AG222" s="10"/>
    </row>
    <row r="223" spans="1:33" x14ac:dyDescent="0.35">
      <c r="A223" s="28"/>
      <c r="B223" s="28"/>
      <c r="C223" s="28"/>
      <c r="D223" s="28"/>
      <c r="E223" s="28" t="s">
        <v>4</v>
      </c>
      <c r="F223" s="28"/>
      <c r="G223" s="28"/>
      <c r="H223" s="28"/>
      <c r="I223" s="28" t="s">
        <v>4</v>
      </c>
      <c r="J223" s="28"/>
      <c r="K223" s="28" t="s">
        <v>4</v>
      </c>
      <c r="L223" s="10" t="str">
        <f>IF(AND('Section 8'!$L$4=No,OR($AC223=FALSE,$AD223=FALSE)),Tab_NotReq,
IF(AND($AC223=TRUE,$AD223=TRUE,$N223="",$O223=""),"",
IF(COUNTIF($N223:$AA223,Incomplete)&gt;=1,Incomplete_or_multiple_errors&amp;": "&amp;INDEX($N$2:$AA$4,1,MATCH(Incomplete,$N223:$AA223,0)),Complete)))</f>
        <v/>
      </c>
      <c r="N223" s="10" t="str">
        <f t="shared" si="45"/>
        <v/>
      </c>
      <c r="O223" s="10" t="str" cm="1">
        <f t="array" ref="O223">IF($O$1=No,"",
IF(OR(AC223=FALSE,AD223=FALSE),"",
IF(AND(SUMPRODUCT(--(AE223:AF$300=TRUE))=0,SUMPRODUCT(--(AE223:AF$300=TRUE))=0),"",Incomplete)))</f>
        <v/>
      </c>
      <c r="P223" s="10" t="str">
        <f t="shared" si="52"/>
        <v/>
      </c>
      <c r="Q223" s="10" t="str">
        <f t="shared" si="53"/>
        <v/>
      </c>
      <c r="R223" s="10" t="str" cm="1">
        <f t="array" ref="R223">IF(R$1=No,"",IF($A223="","",
IF(SUMPRODUCT(--('Section 13(a)(b)(c)'!$A$4:$A$100=$A223))=0,Incomplete,Complete)))</f>
        <v/>
      </c>
      <c r="S223" s="10" t="str">
        <f t="shared" si="54"/>
        <v/>
      </c>
      <c r="T223" s="10" t="str">
        <f t="shared" si="46"/>
        <v/>
      </c>
      <c r="U223" s="10" t="str">
        <f t="shared" si="47"/>
        <v/>
      </c>
      <c r="V223" s="10" t="str">
        <f t="shared" si="55"/>
        <v/>
      </c>
      <c r="W223" s="10" t="str">
        <f t="shared" si="56"/>
        <v/>
      </c>
      <c r="X223" s="10" t="str">
        <f t="shared" si="48"/>
        <v/>
      </c>
      <c r="Y223" s="10" t="str">
        <f t="shared" si="49"/>
        <v/>
      </c>
      <c r="Z223" s="10" t="str">
        <f t="shared" si="57"/>
        <v/>
      </c>
      <c r="AA223" s="10" t="str">
        <f t="shared" si="58"/>
        <v/>
      </c>
      <c r="AB223" s="10"/>
      <c r="AC223" s="10" t="b">
        <f t="shared" si="59"/>
        <v>1</v>
      </c>
      <c r="AD223" s="10" t="b">
        <f t="shared" si="50"/>
        <v>1</v>
      </c>
      <c r="AE223" s="10" t="b">
        <f t="shared" si="60"/>
        <v>0</v>
      </c>
      <c r="AF223" s="10" t="b">
        <f t="shared" si="51"/>
        <v>0</v>
      </c>
      <c r="AG223" s="10"/>
    </row>
    <row r="224" spans="1:33" x14ac:dyDescent="0.35">
      <c r="A224" s="28"/>
      <c r="B224" s="28"/>
      <c r="C224" s="28"/>
      <c r="D224" s="28"/>
      <c r="E224" s="28" t="s">
        <v>4</v>
      </c>
      <c r="F224" s="28"/>
      <c r="G224" s="28"/>
      <c r="H224" s="28"/>
      <c r="I224" s="28" t="s">
        <v>4</v>
      </c>
      <c r="J224" s="28"/>
      <c r="K224" s="28" t="s">
        <v>4</v>
      </c>
      <c r="L224" s="10" t="str">
        <f>IF(AND('Section 8'!$L$4=No,OR($AC224=FALSE,$AD224=FALSE)),Tab_NotReq,
IF(AND($AC224=TRUE,$AD224=TRUE,$N224="",$O224=""),"",
IF(COUNTIF($N224:$AA224,Incomplete)&gt;=1,Incomplete_or_multiple_errors&amp;": "&amp;INDEX($N$2:$AA$4,1,MATCH(Incomplete,$N224:$AA224,0)),Complete)))</f>
        <v/>
      </c>
      <c r="N224" s="10" t="str">
        <f t="shared" si="45"/>
        <v/>
      </c>
      <c r="O224" s="10" t="str" cm="1">
        <f t="array" ref="O224">IF($O$1=No,"",
IF(OR(AC224=FALSE,AD224=FALSE),"",
IF(AND(SUMPRODUCT(--(AE224:AF$300=TRUE))=0,SUMPRODUCT(--(AE224:AF$300=TRUE))=0),"",Incomplete)))</f>
        <v/>
      </c>
      <c r="P224" s="10" t="str">
        <f t="shared" si="52"/>
        <v/>
      </c>
      <c r="Q224" s="10" t="str">
        <f t="shared" si="53"/>
        <v/>
      </c>
      <c r="R224" s="10" t="str" cm="1">
        <f t="array" ref="R224">IF(R$1=No,"",IF($A224="","",
IF(SUMPRODUCT(--('Section 13(a)(b)(c)'!$A$4:$A$100=$A224))=0,Incomplete,Complete)))</f>
        <v/>
      </c>
      <c r="S224" s="10" t="str">
        <f t="shared" si="54"/>
        <v/>
      </c>
      <c r="T224" s="10" t="str">
        <f t="shared" si="46"/>
        <v/>
      </c>
      <c r="U224" s="10" t="str">
        <f t="shared" si="47"/>
        <v/>
      </c>
      <c r="V224" s="10" t="str">
        <f t="shared" si="55"/>
        <v/>
      </c>
      <c r="W224" s="10" t="str">
        <f t="shared" si="56"/>
        <v/>
      </c>
      <c r="X224" s="10" t="str">
        <f t="shared" si="48"/>
        <v/>
      </c>
      <c r="Y224" s="10" t="str">
        <f t="shared" si="49"/>
        <v/>
      </c>
      <c r="Z224" s="10" t="str">
        <f t="shared" si="57"/>
        <v/>
      </c>
      <c r="AA224" s="10" t="str">
        <f t="shared" si="58"/>
        <v/>
      </c>
      <c r="AB224" s="10"/>
      <c r="AC224" s="10" t="b">
        <f t="shared" si="59"/>
        <v>1</v>
      </c>
      <c r="AD224" s="10" t="b">
        <f t="shared" si="50"/>
        <v>1</v>
      </c>
      <c r="AE224" s="10" t="b">
        <f t="shared" si="60"/>
        <v>0</v>
      </c>
      <c r="AF224" s="10" t="b">
        <f t="shared" si="51"/>
        <v>0</v>
      </c>
      <c r="AG224" s="10"/>
    </row>
    <row r="225" spans="1:33" x14ac:dyDescent="0.35">
      <c r="A225" s="28"/>
      <c r="B225" s="28"/>
      <c r="C225" s="28"/>
      <c r="D225" s="28"/>
      <c r="E225" s="28" t="s">
        <v>4</v>
      </c>
      <c r="F225" s="28"/>
      <c r="G225" s="28"/>
      <c r="H225" s="28"/>
      <c r="I225" s="28" t="s">
        <v>4</v>
      </c>
      <c r="J225" s="28"/>
      <c r="K225" s="28" t="s">
        <v>4</v>
      </c>
      <c r="L225" s="10" t="str">
        <f>IF(AND('Section 8'!$L$4=No,OR($AC225=FALSE,$AD225=FALSE)),Tab_NotReq,
IF(AND($AC225=TRUE,$AD225=TRUE,$N225="",$O225=""),"",
IF(COUNTIF($N225:$AA225,Incomplete)&gt;=1,Incomplete_or_multiple_errors&amp;": "&amp;INDEX($N$2:$AA$4,1,MATCH(Incomplete,$N225:$AA225,0)),Complete)))</f>
        <v/>
      </c>
      <c r="N225" s="10" t="str">
        <f t="shared" si="45"/>
        <v/>
      </c>
      <c r="O225" s="10" t="str" cm="1">
        <f t="array" ref="O225">IF($O$1=No,"",
IF(OR(AC225=FALSE,AD225=FALSE),"",
IF(AND(SUMPRODUCT(--(AE225:AF$300=TRUE))=0,SUMPRODUCT(--(AE225:AF$300=TRUE))=0),"",Incomplete)))</f>
        <v/>
      </c>
      <c r="P225" s="10" t="str">
        <f t="shared" si="52"/>
        <v/>
      </c>
      <c r="Q225" s="10" t="str">
        <f t="shared" si="53"/>
        <v/>
      </c>
      <c r="R225" s="10" t="str" cm="1">
        <f t="array" ref="R225">IF(R$1=No,"",IF($A225="","",
IF(SUMPRODUCT(--('Section 13(a)(b)(c)'!$A$4:$A$100=$A225))=0,Incomplete,Complete)))</f>
        <v/>
      </c>
      <c r="S225" s="10" t="str">
        <f t="shared" si="54"/>
        <v/>
      </c>
      <c r="T225" s="10" t="str">
        <f t="shared" si="46"/>
        <v/>
      </c>
      <c r="U225" s="10" t="str">
        <f t="shared" si="47"/>
        <v/>
      </c>
      <c r="V225" s="10" t="str">
        <f t="shared" si="55"/>
        <v/>
      </c>
      <c r="W225" s="10" t="str">
        <f t="shared" si="56"/>
        <v/>
      </c>
      <c r="X225" s="10" t="str">
        <f t="shared" si="48"/>
        <v/>
      </c>
      <c r="Y225" s="10" t="str">
        <f t="shared" si="49"/>
        <v/>
      </c>
      <c r="Z225" s="10" t="str">
        <f t="shared" si="57"/>
        <v/>
      </c>
      <c r="AA225" s="10" t="str">
        <f t="shared" si="58"/>
        <v/>
      </c>
      <c r="AB225" s="10"/>
      <c r="AC225" s="10" t="b">
        <f t="shared" si="59"/>
        <v>1</v>
      </c>
      <c r="AD225" s="10" t="b">
        <f t="shared" si="50"/>
        <v>1</v>
      </c>
      <c r="AE225" s="10" t="b">
        <f t="shared" si="60"/>
        <v>0</v>
      </c>
      <c r="AF225" s="10" t="b">
        <f t="shared" si="51"/>
        <v>0</v>
      </c>
      <c r="AG225" s="10"/>
    </row>
    <row r="226" spans="1:33" x14ac:dyDescent="0.35">
      <c r="A226" s="28"/>
      <c r="B226" s="28"/>
      <c r="C226" s="28"/>
      <c r="D226" s="28"/>
      <c r="E226" s="28" t="s">
        <v>4</v>
      </c>
      <c r="F226" s="28"/>
      <c r="G226" s="28"/>
      <c r="H226" s="28"/>
      <c r="I226" s="28" t="s">
        <v>4</v>
      </c>
      <c r="J226" s="28"/>
      <c r="K226" s="28" t="s">
        <v>4</v>
      </c>
      <c r="L226" s="10" t="str">
        <f>IF(AND('Section 8'!$L$4=No,OR($AC226=FALSE,$AD226=FALSE)),Tab_NotReq,
IF(AND($AC226=TRUE,$AD226=TRUE,$N226="",$O226=""),"",
IF(COUNTIF($N226:$AA226,Incomplete)&gt;=1,Incomplete_or_multiple_errors&amp;": "&amp;INDEX($N$2:$AA$4,1,MATCH(Incomplete,$N226:$AA226,0)),Complete)))</f>
        <v/>
      </c>
      <c r="N226" s="10" t="str">
        <f t="shared" si="45"/>
        <v/>
      </c>
      <c r="O226" s="10" t="str" cm="1">
        <f t="array" ref="O226">IF($O$1=No,"",
IF(OR(AC226=FALSE,AD226=FALSE),"",
IF(AND(SUMPRODUCT(--(AE226:AF$300=TRUE))=0,SUMPRODUCT(--(AE226:AF$300=TRUE))=0),"",Incomplete)))</f>
        <v/>
      </c>
      <c r="P226" s="10" t="str">
        <f t="shared" si="52"/>
        <v/>
      </c>
      <c r="Q226" s="10" t="str">
        <f t="shared" si="53"/>
        <v/>
      </c>
      <c r="R226" s="10" t="str" cm="1">
        <f t="array" ref="R226">IF(R$1=No,"",IF($A226="","",
IF(SUMPRODUCT(--('Section 13(a)(b)(c)'!$A$4:$A$100=$A226))=0,Incomplete,Complete)))</f>
        <v/>
      </c>
      <c r="S226" s="10" t="str">
        <f t="shared" si="54"/>
        <v/>
      </c>
      <c r="T226" s="10" t="str">
        <f t="shared" si="46"/>
        <v/>
      </c>
      <c r="U226" s="10" t="str">
        <f t="shared" si="47"/>
        <v/>
      </c>
      <c r="V226" s="10" t="str">
        <f t="shared" si="55"/>
        <v/>
      </c>
      <c r="W226" s="10" t="str">
        <f t="shared" si="56"/>
        <v/>
      </c>
      <c r="X226" s="10" t="str">
        <f t="shared" si="48"/>
        <v/>
      </c>
      <c r="Y226" s="10" t="str">
        <f t="shared" si="49"/>
        <v/>
      </c>
      <c r="Z226" s="10" t="str">
        <f t="shared" si="57"/>
        <v/>
      </c>
      <c r="AA226" s="10" t="str">
        <f t="shared" si="58"/>
        <v/>
      </c>
      <c r="AB226" s="10"/>
      <c r="AC226" s="10" t="b">
        <f t="shared" si="59"/>
        <v>1</v>
      </c>
      <c r="AD226" s="10" t="b">
        <f t="shared" si="50"/>
        <v>1</v>
      </c>
      <c r="AE226" s="10" t="b">
        <f t="shared" si="60"/>
        <v>0</v>
      </c>
      <c r="AF226" s="10" t="b">
        <f t="shared" si="51"/>
        <v>0</v>
      </c>
      <c r="AG226" s="10"/>
    </row>
    <row r="227" spans="1:33" x14ac:dyDescent="0.35">
      <c r="A227" s="28"/>
      <c r="B227" s="28"/>
      <c r="C227" s="28"/>
      <c r="D227" s="28"/>
      <c r="E227" s="28" t="s">
        <v>4</v>
      </c>
      <c r="F227" s="28"/>
      <c r="G227" s="28"/>
      <c r="H227" s="28"/>
      <c r="I227" s="28" t="s">
        <v>4</v>
      </c>
      <c r="J227" s="28"/>
      <c r="K227" s="28" t="s">
        <v>4</v>
      </c>
      <c r="L227" s="10" t="str">
        <f>IF(AND('Section 8'!$L$4=No,OR($AC227=FALSE,$AD227=FALSE)),Tab_NotReq,
IF(AND($AC227=TRUE,$AD227=TRUE,$N227="",$O227=""),"",
IF(COUNTIF($N227:$AA227,Incomplete)&gt;=1,Incomplete_or_multiple_errors&amp;": "&amp;INDEX($N$2:$AA$4,1,MATCH(Incomplete,$N227:$AA227,0)),Complete)))</f>
        <v/>
      </c>
      <c r="N227" s="10" t="str">
        <f t="shared" si="45"/>
        <v/>
      </c>
      <c r="O227" s="10" t="str" cm="1">
        <f t="array" ref="O227">IF($O$1=No,"",
IF(OR(AC227=FALSE,AD227=FALSE),"",
IF(AND(SUMPRODUCT(--(AE227:AF$300=TRUE))=0,SUMPRODUCT(--(AE227:AF$300=TRUE))=0),"",Incomplete)))</f>
        <v/>
      </c>
      <c r="P227" s="10" t="str">
        <f t="shared" si="52"/>
        <v/>
      </c>
      <c r="Q227" s="10" t="str">
        <f t="shared" si="53"/>
        <v/>
      </c>
      <c r="R227" s="10" t="str" cm="1">
        <f t="array" ref="R227">IF(R$1=No,"",IF($A227="","",
IF(SUMPRODUCT(--('Section 13(a)(b)(c)'!$A$4:$A$100=$A227))=0,Incomplete,Complete)))</f>
        <v/>
      </c>
      <c r="S227" s="10" t="str">
        <f t="shared" si="54"/>
        <v/>
      </c>
      <c r="T227" s="10" t="str">
        <f t="shared" si="46"/>
        <v/>
      </c>
      <c r="U227" s="10" t="str">
        <f t="shared" si="47"/>
        <v/>
      </c>
      <c r="V227" s="10" t="str">
        <f t="shared" si="55"/>
        <v/>
      </c>
      <c r="W227" s="10" t="str">
        <f t="shared" si="56"/>
        <v/>
      </c>
      <c r="X227" s="10" t="str">
        <f t="shared" si="48"/>
        <v/>
      </c>
      <c r="Y227" s="10" t="str">
        <f t="shared" si="49"/>
        <v/>
      </c>
      <c r="Z227" s="10" t="str">
        <f t="shared" si="57"/>
        <v/>
      </c>
      <c r="AA227" s="10" t="str">
        <f t="shared" si="58"/>
        <v/>
      </c>
      <c r="AB227" s="10"/>
      <c r="AC227" s="10" t="b">
        <f t="shared" si="59"/>
        <v>1</v>
      </c>
      <c r="AD227" s="10" t="b">
        <f t="shared" si="50"/>
        <v>1</v>
      </c>
      <c r="AE227" s="10" t="b">
        <f t="shared" si="60"/>
        <v>0</v>
      </c>
      <c r="AF227" s="10" t="b">
        <f t="shared" si="51"/>
        <v>0</v>
      </c>
      <c r="AG227" s="10"/>
    </row>
    <row r="228" spans="1:33" x14ac:dyDescent="0.35">
      <c r="A228" s="28"/>
      <c r="B228" s="28"/>
      <c r="C228" s="28"/>
      <c r="D228" s="28"/>
      <c r="E228" s="28" t="s">
        <v>4</v>
      </c>
      <c r="F228" s="28"/>
      <c r="G228" s="28"/>
      <c r="H228" s="28"/>
      <c r="I228" s="28" t="s">
        <v>4</v>
      </c>
      <c r="J228" s="28"/>
      <c r="K228" s="28" t="s">
        <v>4</v>
      </c>
      <c r="L228" s="10" t="str">
        <f>IF(AND('Section 8'!$L$4=No,OR($AC228=FALSE,$AD228=FALSE)),Tab_NotReq,
IF(AND($AC228=TRUE,$AD228=TRUE,$N228="",$O228=""),"",
IF(COUNTIF($N228:$AA228,Incomplete)&gt;=1,Incomplete_or_multiple_errors&amp;": "&amp;INDEX($N$2:$AA$4,1,MATCH(Incomplete,$N228:$AA228,0)),Complete)))</f>
        <v/>
      </c>
      <c r="N228" s="10" t="str">
        <f t="shared" si="45"/>
        <v/>
      </c>
      <c r="O228" s="10" t="str" cm="1">
        <f t="array" ref="O228">IF($O$1=No,"",
IF(OR(AC228=FALSE,AD228=FALSE),"",
IF(AND(SUMPRODUCT(--(AE228:AF$300=TRUE))=0,SUMPRODUCT(--(AE228:AF$300=TRUE))=0),"",Incomplete)))</f>
        <v/>
      </c>
      <c r="P228" s="10" t="str">
        <f t="shared" si="52"/>
        <v/>
      </c>
      <c r="Q228" s="10" t="str">
        <f t="shared" si="53"/>
        <v/>
      </c>
      <c r="R228" s="10" t="str" cm="1">
        <f t="array" ref="R228">IF(R$1=No,"",IF($A228="","",
IF(SUMPRODUCT(--('Section 13(a)(b)(c)'!$A$4:$A$100=$A228))=0,Incomplete,Complete)))</f>
        <v/>
      </c>
      <c r="S228" s="10" t="str">
        <f t="shared" si="54"/>
        <v/>
      </c>
      <c r="T228" s="10" t="str">
        <f t="shared" si="46"/>
        <v/>
      </c>
      <c r="U228" s="10" t="str">
        <f t="shared" si="47"/>
        <v/>
      </c>
      <c r="V228" s="10" t="str">
        <f t="shared" si="55"/>
        <v/>
      </c>
      <c r="W228" s="10" t="str">
        <f t="shared" si="56"/>
        <v/>
      </c>
      <c r="X228" s="10" t="str">
        <f t="shared" si="48"/>
        <v/>
      </c>
      <c r="Y228" s="10" t="str">
        <f t="shared" si="49"/>
        <v/>
      </c>
      <c r="Z228" s="10" t="str">
        <f t="shared" si="57"/>
        <v/>
      </c>
      <c r="AA228" s="10" t="str">
        <f t="shared" si="58"/>
        <v/>
      </c>
      <c r="AB228" s="10"/>
      <c r="AC228" s="10" t="b">
        <f t="shared" si="59"/>
        <v>1</v>
      </c>
      <c r="AD228" s="10" t="b">
        <f t="shared" si="50"/>
        <v>1</v>
      </c>
      <c r="AE228" s="10" t="b">
        <f t="shared" si="60"/>
        <v>0</v>
      </c>
      <c r="AF228" s="10" t="b">
        <f t="shared" si="51"/>
        <v>0</v>
      </c>
      <c r="AG228" s="10"/>
    </row>
    <row r="229" spans="1:33" x14ac:dyDescent="0.35">
      <c r="A229" s="28"/>
      <c r="B229" s="28"/>
      <c r="C229" s="28"/>
      <c r="D229" s="28"/>
      <c r="E229" s="28" t="s">
        <v>4</v>
      </c>
      <c r="F229" s="28"/>
      <c r="G229" s="28"/>
      <c r="H229" s="28"/>
      <c r="I229" s="28" t="s">
        <v>4</v>
      </c>
      <c r="J229" s="28"/>
      <c r="K229" s="28" t="s">
        <v>4</v>
      </c>
      <c r="L229" s="10" t="str">
        <f>IF(AND('Section 8'!$L$4=No,OR($AC229=FALSE,$AD229=FALSE)),Tab_NotReq,
IF(AND($AC229=TRUE,$AD229=TRUE,$N229="",$O229=""),"",
IF(COUNTIF($N229:$AA229,Incomplete)&gt;=1,Incomplete_or_multiple_errors&amp;": "&amp;INDEX($N$2:$AA$4,1,MATCH(Incomplete,$N229:$AA229,0)),Complete)))</f>
        <v/>
      </c>
      <c r="N229" s="10" t="str">
        <f t="shared" si="45"/>
        <v/>
      </c>
      <c r="O229" s="10" t="str" cm="1">
        <f t="array" ref="O229">IF($O$1=No,"",
IF(OR(AC229=FALSE,AD229=FALSE),"",
IF(AND(SUMPRODUCT(--(AE229:AF$300=TRUE))=0,SUMPRODUCT(--(AE229:AF$300=TRUE))=0),"",Incomplete)))</f>
        <v/>
      </c>
      <c r="P229" s="10" t="str">
        <f t="shared" si="52"/>
        <v/>
      </c>
      <c r="Q229" s="10" t="str">
        <f t="shared" si="53"/>
        <v/>
      </c>
      <c r="R229" s="10" t="str" cm="1">
        <f t="array" ref="R229">IF(R$1=No,"",IF($A229="","",
IF(SUMPRODUCT(--('Section 13(a)(b)(c)'!$A$4:$A$100=$A229))=0,Incomplete,Complete)))</f>
        <v/>
      </c>
      <c r="S229" s="10" t="str">
        <f t="shared" si="54"/>
        <v/>
      </c>
      <c r="T229" s="10" t="str">
        <f t="shared" si="46"/>
        <v/>
      </c>
      <c r="U229" s="10" t="str">
        <f t="shared" si="47"/>
        <v/>
      </c>
      <c r="V229" s="10" t="str">
        <f t="shared" si="55"/>
        <v/>
      </c>
      <c r="W229" s="10" t="str">
        <f t="shared" si="56"/>
        <v/>
      </c>
      <c r="X229" s="10" t="str">
        <f t="shared" si="48"/>
        <v/>
      </c>
      <c r="Y229" s="10" t="str">
        <f t="shared" si="49"/>
        <v/>
      </c>
      <c r="Z229" s="10" t="str">
        <f t="shared" si="57"/>
        <v/>
      </c>
      <c r="AA229" s="10" t="str">
        <f t="shared" si="58"/>
        <v/>
      </c>
      <c r="AB229" s="10"/>
      <c r="AC229" s="10" t="b">
        <f t="shared" si="59"/>
        <v>1</v>
      </c>
      <c r="AD229" s="10" t="b">
        <f t="shared" si="50"/>
        <v>1</v>
      </c>
      <c r="AE229" s="10" t="b">
        <f t="shared" si="60"/>
        <v>0</v>
      </c>
      <c r="AF229" s="10" t="b">
        <f t="shared" si="51"/>
        <v>0</v>
      </c>
      <c r="AG229" s="10"/>
    </row>
    <row r="230" spans="1:33" x14ac:dyDescent="0.35">
      <c r="A230" s="28"/>
      <c r="B230" s="28"/>
      <c r="C230" s="28"/>
      <c r="D230" s="28"/>
      <c r="E230" s="28" t="s">
        <v>4</v>
      </c>
      <c r="F230" s="28"/>
      <c r="G230" s="28"/>
      <c r="H230" s="28"/>
      <c r="I230" s="28" t="s">
        <v>4</v>
      </c>
      <c r="J230" s="28"/>
      <c r="K230" s="28" t="s">
        <v>4</v>
      </c>
      <c r="L230" s="10" t="str">
        <f>IF(AND('Section 8'!$L$4=No,OR($AC230=FALSE,$AD230=FALSE)),Tab_NotReq,
IF(AND($AC230=TRUE,$AD230=TRUE,$N230="",$O230=""),"",
IF(COUNTIF($N230:$AA230,Incomplete)&gt;=1,Incomplete_or_multiple_errors&amp;": "&amp;INDEX($N$2:$AA$4,1,MATCH(Incomplete,$N230:$AA230,0)),Complete)))</f>
        <v/>
      </c>
      <c r="N230" s="10" t="str">
        <f t="shared" si="45"/>
        <v/>
      </c>
      <c r="O230" s="10" t="str" cm="1">
        <f t="array" ref="O230">IF($O$1=No,"",
IF(OR(AC230=FALSE,AD230=FALSE),"",
IF(AND(SUMPRODUCT(--(AE230:AF$300=TRUE))=0,SUMPRODUCT(--(AE230:AF$300=TRUE))=0),"",Incomplete)))</f>
        <v/>
      </c>
      <c r="P230" s="10" t="str">
        <f t="shared" si="52"/>
        <v/>
      </c>
      <c r="Q230" s="10" t="str">
        <f t="shared" si="53"/>
        <v/>
      </c>
      <c r="R230" s="10" t="str" cm="1">
        <f t="array" ref="R230">IF(R$1=No,"",IF($A230="","",
IF(SUMPRODUCT(--('Section 13(a)(b)(c)'!$A$4:$A$100=$A230))=0,Incomplete,Complete)))</f>
        <v/>
      </c>
      <c r="S230" s="10" t="str">
        <f t="shared" si="54"/>
        <v/>
      </c>
      <c r="T230" s="10" t="str">
        <f t="shared" si="46"/>
        <v/>
      </c>
      <c r="U230" s="10" t="str">
        <f t="shared" si="47"/>
        <v/>
      </c>
      <c r="V230" s="10" t="str">
        <f t="shared" si="55"/>
        <v/>
      </c>
      <c r="W230" s="10" t="str">
        <f t="shared" si="56"/>
        <v/>
      </c>
      <c r="X230" s="10" t="str">
        <f t="shared" si="48"/>
        <v/>
      </c>
      <c r="Y230" s="10" t="str">
        <f t="shared" si="49"/>
        <v/>
      </c>
      <c r="Z230" s="10" t="str">
        <f t="shared" si="57"/>
        <v/>
      </c>
      <c r="AA230" s="10" t="str">
        <f t="shared" si="58"/>
        <v/>
      </c>
      <c r="AB230" s="10"/>
      <c r="AC230" s="10" t="b">
        <f t="shared" si="59"/>
        <v>1</v>
      </c>
      <c r="AD230" s="10" t="b">
        <f t="shared" si="50"/>
        <v>1</v>
      </c>
      <c r="AE230" s="10" t="b">
        <f t="shared" si="60"/>
        <v>0</v>
      </c>
      <c r="AF230" s="10" t="b">
        <f t="shared" si="51"/>
        <v>0</v>
      </c>
      <c r="AG230" s="10"/>
    </row>
    <row r="231" spans="1:33" x14ac:dyDescent="0.35">
      <c r="A231" s="28"/>
      <c r="B231" s="28"/>
      <c r="C231" s="28"/>
      <c r="D231" s="28"/>
      <c r="E231" s="28" t="s">
        <v>4</v>
      </c>
      <c r="F231" s="28"/>
      <c r="G231" s="28"/>
      <c r="H231" s="28"/>
      <c r="I231" s="28" t="s">
        <v>4</v>
      </c>
      <c r="J231" s="28"/>
      <c r="K231" s="28" t="s">
        <v>4</v>
      </c>
      <c r="L231" s="10" t="str">
        <f>IF(AND('Section 8'!$L$4=No,OR($AC231=FALSE,$AD231=FALSE)),Tab_NotReq,
IF(AND($AC231=TRUE,$AD231=TRUE,$N231="",$O231=""),"",
IF(COUNTIF($N231:$AA231,Incomplete)&gt;=1,Incomplete_or_multiple_errors&amp;": "&amp;INDEX($N$2:$AA$4,1,MATCH(Incomplete,$N231:$AA231,0)),Complete)))</f>
        <v/>
      </c>
      <c r="N231" s="10" t="str">
        <f t="shared" si="45"/>
        <v/>
      </c>
      <c r="O231" s="10" t="str" cm="1">
        <f t="array" ref="O231">IF($O$1=No,"",
IF(OR(AC231=FALSE,AD231=FALSE),"",
IF(AND(SUMPRODUCT(--(AE231:AF$300=TRUE))=0,SUMPRODUCT(--(AE231:AF$300=TRUE))=0),"",Incomplete)))</f>
        <v/>
      </c>
      <c r="P231" s="10" t="str">
        <f t="shared" si="52"/>
        <v/>
      </c>
      <c r="Q231" s="10" t="str">
        <f t="shared" si="53"/>
        <v/>
      </c>
      <c r="R231" s="10" t="str" cm="1">
        <f t="array" ref="R231">IF(R$1=No,"",IF($A231="","",
IF(SUMPRODUCT(--('Section 13(a)(b)(c)'!$A$4:$A$100=$A231))=0,Incomplete,Complete)))</f>
        <v/>
      </c>
      <c r="S231" s="10" t="str">
        <f t="shared" si="54"/>
        <v/>
      </c>
      <c r="T231" s="10" t="str">
        <f t="shared" si="46"/>
        <v/>
      </c>
      <c r="U231" s="10" t="str">
        <f t="shared" si="47"/>
        <v/>
      </c>
      <c r="V231" s="10" t="str">
        <f t="shared" si="55"/>
        <v/>
      </c>
      <c r="W231" s="10" t="str">
        <f t="shared" si="56"/>
        <v/>
      </c>
      <c r="X231" s="10" t="str">
        <f t="shared" si="48"/>
        <v/>
      </c>
      <c r="Y231" s="10" t="str">
        <f t="shared" si="49"/>
        <v/>
      </c>
      <c r="Z231" s="10" t="str">
        <f t="shared" si="57"/>
        <v/>
      </c>
      <c r="AA231" s="10" t="str">
        <f t="shared" si="58"/>
        <v/>
      </c>
      <c r="AB231" s="10"/>
      <c r="AC231" s="10" t="b">
        <f t="shared" si="59"/>
        <v>1</v>
      </c>
      <c r="AD231" s="10" t="b">
        <f t="shared" si="50"/>
        <v>1</v>
      </c>
      <c r="AE231" s="10" t="b">
        <f t="shared" si="60"/>
        <v>0</v>
      </c>
      <c r="AF231" s="10" t="b">
        <f t="shared" si="51"/>
        <v>0</v>
      </c>
      <c r="AG231" s="10"/>
    </row>
    <row r="232" spans="1:33" x14ac:dyDescent="0.35">
      <c r="A232" s="28"/>
      <c r="B232" s="28"/>
      <c r="C232" s="28"/>
      <c r="D232" s="28"/>
      <c r="E232" s="28" t="s">
        <v>4</v>
      </c>
      <c r="F232" s="28"/>
      <c r="G232" s="28"/>
      <c r="H232" s="28"/>
      <c r="I232" s="28" t="s">
        <v>4</v>
      </c>
      <c r="J232" s="28"/>
      <c r="K232" s="28" t="s">
        <v>4</v>
      </c>
      <c r="L232" s="10" t="str">
        <f>IF(AND('Section 8'!$L$4=No,OR($AC232=FALSE,$AD232=FALSE)),Tab_NotReq,
IF(AND($AC232=TRUE,$AD232=TRUE,$N232="",$O232=""),"",
IF(COUNTIF($N232:$AA232,Incomplete)&gt;=1,Incomplete_or_multiple_errors&amp;": "&amp;INDEX($N$2:$AA$4,1,MATCH(Incomplete,$N232:$AA232,0)),Complete)))</f>
        <v/>
      </c>
      <c r="N232" s="10" t="str">
        <f t="shared" si="45"/>
        <v/>
      </c>
      <c r="O232" s="10" t="str" cm="1">
        <f t="array" ref="O232">IF($O$1=No,"",
IF(OR(AC232=FALSE,AD232=FALSE),"",
IF(AND(SUMPRODUCT(--(AE232:AF$300=TRUE))=0,SUMPRODUCT(--(AE232:AF$300=TRUE))=0),"",Incomplete)))</f>
        <v/>
      </c>
      <c r="P232" s="10" t="str">
        <f t="shared" si="52"/>
        <v/>
      </c>
      <c r="Q232" s="10" t="str">
        <f t="shared" si="53"/>
        <v/>
      </c>
      <c r="R232" s="10" t="str" cm="1">
        <f t="array" ref="R232">IF(R$1=No,"",IF($A232="","",
IF(SUMPRODUCT(--('Section 13(a)(b)(c)'!$A$4:$A$100=$A232))=0,Incomplete,Complete)))</f>
        <v/>
      </c>
      <c r="S232" s="10" t="str">
        <f t="shared" si="54"/>
        <v/>
      </c>
      <c r="T232" s="10" t="str">
        <f t="shared" si="46"/>
        <v/>
      </c>
      <c r="U232" s="10" t="str">
        <f t="shared" si="47"/>
        <v/>
      </c>
      <c r="V232" s="10" t="str">
        <f t="shared" si="55"/>
        <v/>
      </c>
      <c r="W232" s="10" t="str">
        <f t="shared" si="56"/>
        <v/>
      </c>
      <c r="X232" s="10" t="str">
        <f t="shared" si="48"/>
        <v/>
      </c>
      <c r="Y232" s="10" t="str">
        <f t="shared" si="49"/>
        <v/>
      </c>
      <c r="Z232" s="10" t="str">
        <f t="shared" si="57"/>
        <v/>
      </c>
      <c r="AA232" s="10" t="str">
        <f t="shared" si="58"/>
        <v/>
      </c>
      <c r="AB232" s="10"/>
      <c r="AC232" s="10" t="b">
        <f t="shared" si="59"/>
        <v>1</v>
      </c>
      <c r="AD232" s="10" t="b">
        <f t="shared" si="50"/>
        <v>1</v>
      </c>
      <c r="AE232" s="10" t="b">
        <f t="shared" si="60"/>
        <v>0</v>
      </c>
      <c r="AF232" s="10" t="b">
        <f t="shared" si="51"/>
        <v>0</v>
      </c>
      <c r="AG232" s="10"/>
    </row>
    <row r="233" spans="1:33" x14ac:dyDescent="0.35">
      <c r="A233" s="28"/>
      <c r="B233" s="28"/>
      <c r="C233" s="28"/>
      <c r="D233" s="28"/>
      <c r="E233" s="28" t="s">
        <v>4</v>
      </c>
      <c r="F233" s="28"/>
      <c r="G233" s="28"/>
      <c r="H233" s="28"/>
      <c r="I233" s="28" t="s">
        <v>4</v>
      </c>
      <c r="J233" s="28"/>
      <c r="K233" s="28" t="s">
        <v>4</v>
      </c>
      <c r="L233" s="10" t="str">
        <f>IF(AND('Section 8'!$L$4=No,OR($AC233=FALSE,$AD233=FALSE)),Tab_NotReq,
IF(AND($AC233=TRUE,$AD233=TRUE,$N233="",$O233=""),"",
IF(COUNTIF($N233:$AA233,Incomplete)&gt;=1,Incomplete_or_multiple_errors&amp;": "&amp;INDEX($N$2:$AA$4,1,MATCH(Incomplete,$N233:$AA233,0)),Complete)))</f>
        <v/>
      </c>
      <c r="N233" s="10" t="str">
        <f t="shared" si="45"/>
        <v/>
      </c>
      <c r="O233" s="10" t="str" cm="1">
        <f t="array" ref="O233">IF($O$1=No,"",
IF(OR(AC233=FALSE,AD233=FALSE),"",
IF(AND(SUMPRODUCT(--(AE233:AF$300=TRUE))=0,SUMPRODUCT(--(AE233:AF$300=TRUE))=0),"",Incomplete)))</f>
        <v/>
      </c>
      <c r="P233" s="10" t="str">
        <f t="shared" si="52"/>
        <v/>
      </c>
      <c r="Q233" s="10" t="str">
        <f t="shared" si="53"/>
        <v/>
      </c>
      <c r="R233" s="10" t="str" cm="1">
        <f t="array" ref="R233">IF(R$1=No,"",IF($A233="","",
IF(SUMPRODUCT(--('Section 13(a)(b)(c)'!$A$4:$A$100=$A233))=0,Incomplete,Complete)))</f>
        <v/>
      </c>
      <c r="S233" s="10" t="str">
        <f t="shared" si="54"/>
        <v/>
      </c>
      <c r="T233" s="10" t="str">
        <f t="shared" si="46"/>
        <v/>
      </c>
      <c r="U233" s="10" t="str">
        <f t="shared" si="47"/>
        <v/>
      </c>
      <c r="V233" s="10" t="str">
        <f t="shared" si="55"/>
        <v/>
      </c>
      <c r="W233" s="10" t="str">
        <f t="shared" si="56"/>
        <v/>
      </c>
      <c r="X233" s="10" t="str">
        <f t="shared" si="48"/>
        <v/>
      </c>
      <c r="Y233" s="10" t="str">
        <f t="shared" si="49"/>
        <v/>
      </c>
      <c r="Z233" s="10" t="str">
        <f t="shared" si="57"/>
        <v/>
      </c>
      <c r="AA233" s="10" t="str">
        <f t="shared" si="58"/>
        <v/>
      </c>
      <c r="AB233" s="10"/>
      <c r="AC233" s="10" t="b">
        <f t="shared" si="59"/>
        <v>1</v>
      </c>
      <c r="AD233" s="10" t="b">
        <f t="shared" si="50"/>
        <v>1</v>
      </c>
      <c r="AE233" s="10" t="b">
        <f t="shared" si="60"/>
        <v>0</v>
      </c>
      <c r="AF233" s="10" t="b">
        <f t="shared" si="51"/>
        <v>0</v>
      </c>
      <c r="AG233" s="10"/>
    </row>
    <row r="234" spans="1:33" x14ac:dyDescent="0.35">
      <c r="A234" s="28"/>
      <c r="B234" s="28"/>
      <c r="C234" s="28"/>
      <c r="D234" s="28"/>
      <c r="E234" s="28" t="s">
        <v>4</v>
      </c>
      <c r="F234" s="28"/>
      <c r="G234" s="28"/>
      <c r="H234" s="28"/>
      <c r="I234" s="28" t="s">
        <v>4</v>
      </c>
      <c r="J234" s="28"/>
      <c r="K234" s="28" t="s">
        <v>4</v>
      </c>
      <c r="L234" s="10" t="str">
        <f>IF(AND('Section 8'!$L$4=No,OR($AC234=FALSE,$AD234=FALSE)),Tab_NotReq,
IF(AND($AC234=TRUE,$AD234=TRUE,$N234="",$O234=""),"",
IF(COUNTIF($N234:$AA234,Incomplete)&gt;=1,Incomplete_or_multiple_errors&amp;": "&amp;INDEX($N$2:$AA$4,1,MATCH(Incomplete,$N234:$AA234,0)),Complete)))</f>
        <v/>
      </c>
      <c r="N234" s="10" t="str">
        <f t="shared" si="45"/>
        <v/>
      </c>
      <c r="O234" s="10" t="str" cm="1">
        <f t="array" ref="O234">IF($O$1=No,"",
IF(OR(AC234=FALSE,AD234=FALSE),"",
IF(AND(SUMPRODUCT(--(AE234:AF$300=TRUE))=0,SUMPRODUCT(--(AE234:AF$300=TRUE))=0),"",Incomplete)))</f>
        <v/>
      </c>
      <c r="P234" s="10" t="str">
        <f t="shared" si="52"/>
        <v/>
      </c>
      <c r="Q234" s="10" t="str">
        <f t="shared" si="53"/>
        <v/>
      </c>
      <c r="R234" s="10" t="str" cm="1">
        <f t="array" ref="R234">IF(R$1=No,"",IF($A234="","",
IF(SUMPRODUCT(--('Section 13(a)(b)(c)'!$A$4:$A$100=$A234))=0,Incomplete,Complete)))</f>
        <v/>
      </c>
      <c r="S234" s="10" t="str">
        <f t="shared" si="54"/>
        <v/>
      </c>
      <c r="T234" s="10" t="str">
        <f t="shared" si="46"/>
        <v/>
      </c>
      <c r="U234" s="10" t="str">
        <f t="shared" si="47"/>
        <v/>
      </c>
      <c r="V234" s="10" t="str">
        <f t="shared" si="55"/>
        <v/>
      </c>
      <c r="W234" s="10" t="str">
        <f t="shared" si="56"/>
        <v/>
      </c>
      <c r="X234" s="10" t="str">
        <f t="shared" si="48"/>
        <v/>
      </c>
      <c r="Y234" s="10" t="str">
        <f t="shared" si="49"/>
        <v/>
      </c>
      <c r="Z234" s="10" t="str">
        <f t="shared" si="57"/>
        <v/>
      </c>
      <c r="AA234" s="10" t="str">
        <f t="shared" si="58"/>
        <v/>
      </c>
      <c r="AB234" s="10"/>
      <c r="AC234" s="10" t="b">
        <f t="shared" si="59"/>
        <v>1</v>
      </c>
      <c r="AD234" s="10" t="b">
        <f t="shared" si="50"/>
        <v>1</v>
      </c>
      <c r="AE234" s="10" t="b">
        <f t="shared" si="60"/>
        <v>0</v>
      </c>
      <c r="AF234" s="10" t="b">
        <f t="shared" si="51"/>
        <v>0</v>
      </c>
      <c r="AG234" s="10"/>
    </row>
    <row r="235" spans="1:33" x14ac:dyDescent="0.35">
      <c r="A235" s="28"/>
      <c r="B235" s="28"/>
      <c r="C235" s="28"/>
      <c r="D235" s="28"/>
      <c r="E235" s="28" t="s">
        <v>4</v>
      </c>
      <c r="F235" s="28"/>
      <c r="G235" s="28"/>
      <c r="H235" s="28"/>
      <c r="I235" s="28" t="s">
        <v>4</v>
      </c>
      <c r="J235" s="28"/>
      <c r="K235" s="28" t="s">
        <v>4</v>
      </c>
      <c r="L235" s="10" t="str">
        <f>IF(AND('Section 8'!$L$4=No,OR($AC235=FALSE,$AD235=FALSE)),Tab_NotReq,
IF(AND($AC235=TRUE,$AD235=TRUE,$N235="",$O235=""),"",
IF(COUNTIF($N235:$AA235,Incomplete)&gt;=1,Incomplete_or_multiple_errors&amp;": "&amp;INDEX($N$2:$AA$4,1,MATCH(Incomplete,$N235:$AA235,0)),Complete)))</f>
        <v/>
      </c>
      <c r="N235" s="10" t="str">
        <f t="shared" si="45"/>
        <v/>
      </c>
      <c r="O235" s="10" t="str" cm="1">
        <f t="array" ref="O235">IF($O$1=No,"",
IF(OR(AC235=FALSE,AD235=FALSE),"",
IF(AND(SUMPRODUCT(--(AE235:AF$300=TRUE))=0,SUMPRODUCT(--(AE235:AF$300=TRUE))=0),"",Incomplete)))</f>
        <v/>
      </c>
      <c r="P235" s="10" t="str">
        <f t="shared" si="52"/>
        <v/>
      </c>
      <c r="Q235" s="10" t="str">
        <f t="shared" si="53"/>
        <v/>
      </c>
      <c r="R235" s="10" t="str" cm="1">
        <f t="array" ref="R235">IF(R$1=No,"",IF($A235="","",
IF(SUMPRODUCT(--('Section 13(a)(b)(c)'!$A$4:$A$100=$A235))=0,Incomplete,Complete)))</f>
        <v/>
      </c>
      <c r="S235" s="10" t="str">
        <f t="shared" si="54"/>
        <v/>
      </c>
      <c r="T235" s="10" t="str">
        <f t="shared" si="46"/>
        <v/>
      </c>
      <c r="U235" s="10" t="str">
        <f t="shared" si="47"/>
        <v/>
      </c>
      <c r="V235" s="10" t="str">
        <f t="shared" si="55"/>
        <v/>
      </c>
      <c r="W235" s="10" t="str">
        <f t="shared" si="56"/>
        <v/>
      </c>
      <c r="X235" s="10" t="str">
        <f t="shared" si="48"/>
        <v/>
      </c>
      <c r="Y235" s="10" t="str">
        <f t="shared" si="49"/>
        <v/>
      </c>
      <c r="Z235" s="10" t="str">
        <f t="shared" si="57"/>
        <v/>
      </c>
      <c r="AA235" s="10" t="str">
        <f t="shared" si="58"/>
        <v/>
      </c>
      <c r="AB235" s="10"/>
      <c r="AC235" s="10" t="b">
        <f t="shared" si="59"/>
        <v>1</v>
      </c>
      <c r="AD235" s="10" t="b">
        <f t="shared" si="50"/>
        <v>1</v>
      </c>
      <c r="AE235" s="10" t="b">
        <f t="shared" si="60"/>
        <v>0</v>
      </c>
      <c r="AF235" s="10" t="b">
        <f t="shared" si="51"/>
        <v>0</v>
      </c>
      <c r="AG235" s="10"/>
    </row>
    <row r="236" spans="1:33" x14ac:dyDescent="0.35">
      <c r="A236" s="28"/>
      <c r="B236" s="28"/>
      <c r="C236" s="28"/>
      <c r="D236" s="28"/>
      <c r="E236" s="28" t="s">
        <v>4</v>
      </c>
      <c r="F236" s="28"/>
      <c r="G236" s="28"/>
      <c r="H236" s="28"/>
      <c r="I236" s="28" t="s">
        <v>4</v>
      </c>
      <c r="J236" s="28"/>
      <c r="K236" s="28" t="s">
        <v>4</v>
      </c>
      <c r="L236" s="10" t="str">
        <f>IF(AND('Section 8'!$L$4=No,OR($AC236=FALSE,$AD236=FALSE)),Tab_NotReq,
IF(AND($AC236=TRUE,$AD236=TRUE,$N236="",$O236=""),"",
IF(COUNTIF($N236:$AA236,Incomplete)&gt;=1,Incomplete_or_multiple_errors&amp;": "&amp;INDEX($N$2:$AA$4,1,MATCH(Incomplete,$N236:$AA236,0)),Complete)))</f>
        <v/>
      </c>
      <c r="N236" s="10" t="str">
        <f t="shared" si="45"/>
        <v/>
      </c>
      <c r="O236" s="10" t="str" cm="1">
        <f t="array" ref="O236">IF($O$1=No,"",
IF(OR(AC236=FALSE,AD236=FALSE),"",
IF(AND(SUMPRODUCT(--(AE236:AF$300=TRUE))=0,SUMPRODUCT(--(AE236:AF$300=TRUE))=0),"",Incomplete)))</f>
        <v/>
      </c>
      <c r="P236" s="10" t="str">
        <f t="shared" si="52"/>
        <v/>
      </c>
      <c r="Q236" s="10" t="str">
        <f t="shared" si="53"/>
        <v/>
      </c>
      <c r="R236" s="10" t="str" cm="1">
        <f t="array" ref="R236">IF(R$1=No,"",IF($A236="","",
IF(SUMPRODUCT(--('Section 13(a)(b)(c)'!$A$4:$A$100=$A236))=0,Incomplete,Complete)))</f>
        <v/>
      </c>
      <c r="S236" s="10" t="str">
        <f t="shared" si="54"/>
        <v/>
      </c>
      <c r="T236" s="10" t="str">
        <f t="shared" si="46"/>
        <v/>
      </c>
      <c r="U236" s="10" t="str">
        <f t="shared" si="47"/>
        <v/>
      </c>
      <c r="V236" s="10" t="str">
        <f t="shared" si="55"/>
        <v/>
      </c>
      <c r="W236" s="10" t="str">
        <f t="shared" si="56"/>
        <v/>
      </c>
      <c r="X236" s="10" t="str">
        <f t="shared" si="48"/>
        <v/>
      </c>
      <c r="Y236" s="10" t="str">
        <f t="shared" si="49"/>
        <v/>
      </c>
      <c r="Z236" s="10" t="str">
        <f t="shared" si="57"/>
        <v/>
      </c>
      <c r="AA236" s="10" t="str">
        <f t="shared" si="58"/>
        <v/>
      </c>
      <c r="AB236" s="10"/>
      <c r="AC236" s="10" t="b">
        <f t="shared" si="59"/>
        <v>1</v>
      </c>
      <c r="AD236" s="10" t="b">
        <f t="shared" si="50"/>
        <v>1</v>
      </c>
      <c r="AE236" s="10" t="b">
        <f t="shared" si="60"/>
        <v>0</v>
      </c>
      <c r="AF236" s="10" t="b">
        <f t="shared" si="51"/>
        <v>0</v>
      </c>
      <c r="AG236" s="10"/>
    </row>
    <row r="237" spans="1:33" x14ac:dyDescent="0.35">
      <c r="A237" s="28"/>
      <c r="B237" s="28"/>
      <c r="C237" s="28"/>
      <c r="D237" s="28"/>
      <c r="E237" s="28" t="s">
        <v>4</v>
      </c>
      <c r="F237" s="28"/>
      <c r="G237" s="28"/>
      <c r="H237" s="28"/>
      <c r="I237" s="28" t="s">
        <v>4</v>
      </c>
      <c r="J237" s="28"/>
      <c r="K237" s="28" t="s">
        <v>4</v>
      </c>
      <c r="L237" s="10" t="str">
        <f>IF(AND('Section 8'!$L$4=No,OR($AC237=FALSE,$AD237=FALSE)),Tab_NotReq,
IF(AND($AC237=TRUE,$AD237=TRUE,$N237="",$O237=""),"",
IF(COUNTIF($N237:$AA237,Incomplete)&gt;=1,Incomplete_or_multiple_errors&amp;": "&amp;INDEX($N$2:$AA$4,1,MATCH(Incomplete,$N237:$AA237,0)),Complete)))</f>
        <v/>
      </c>
      <c r="N237" s="10" t="str">
        <f t="shared" si="45"/>
        <v/>
      </c>
      <c r="O237" s="10" t="str" cm="1">
        <f t="array" ref="O237">IF($O$1=No,"",
IF(OR(AC237=FALSE,AD237=FALSE),"",
IF(AND(SUMPRODUCT(--(AE237:AF$300=TRUE))=0,SUMPRODUCT(--(AE237:AF$300=TRUE))=0),"",Incomplete)))</f>
        <v/>
      </c>
      <c r="P237" s="10" t="str">
        <f t="shared" si="52"/>
        <v/>
      </c>
      <c r="Q237" s="10" t="str">
        <f t="shared" si="53"/>
        <v/>
      </c>
      <c r="R237" s="10" t="str" cm="1">
        <f t="array" ref="R237">IF(R$1=No,"",IF($A237="","",
IF(SUMPRODUCT(--('Section 13(a)(b)(c)'!$A$4:$A$100=$A237))=0,Incomplete,Complete)))</f>
        <v/>
      </c>
      <c r="S237" s="10" t="str">
        <f t="shared" si="54"/>
        <v/>
      </c>
      <c r="T237" s="10" t="str">
        <f t="shared" si="46"/>
        <v/>
      </c>
      <c r="U237" s="10" t="str">
        <f t="shared" si="47"/>
        <v/>
      </c>
      <c r="V237" s="10" t="str">
        <f t="shared" si="55"/>
        <v/>
      </c>
      <c r="W237" s="10" t="str">
        <f t="shared" si="56"/>
        <v/>
      </c>
      <c r="X237" s="10" t="str">
        <f t="shared" si="48"/>
        <v/>
      </c>
      <c r="Y237" s="10" t="str">
        <f t="shared" si="49"/>
        <v/>
      </c>
      <c r="Z237" s="10" t="str">
        <f t="shared" si="57"/>
        <v/>
      </c>
      <c r="AA237" s="10" t="str">
        <f t="shared" si="58"/>
        <v/>
      </c>
      <c r="AB237" s="10"/>
      <c r="AC237" s="10" t="b">
        <f t="shared" si="59"/>
        <v>1</v>
      </c>
      <c r="AD237" s="10" t="b">
        <f t="shared" si="50"/>
        <v>1</v>
      </c>
      <c r="AE237" s="10" t="b">
        <f t="shared" si="60"/>
        <v>0</v>
      </c>
      <c r="AF237" s="10" t="b">
        <f t="shared" si="51"/>
        <v>0</v>
      </c>
      <c r="AG237" s="10"/>
    </row>
    <row r="238" spans="1:33" x14ac:dyDescent="0.35">
      <c r="A238" s="28"/>
      <c r="B238" s="28"/>
      <c r="C238" s="28"/>
      <c r="D238" s="28"/>
      <c r="E238" s="28" t="s">
        <v>4</v>
      </c>
      <c r="F238" s="28"/>
      <c r="G238" s="28"/>
      <c r="H238" s="28"/>
      <c r="I238" s="28" t="s">
        <v>4</v>
      </c>
      <c r="J238" s="28"/>
      <c r="K238" s="28" t="s">
        <v>4</v>
      </c>
      <c r="L238" s="10" t="str">
        <f>IF(AND('Section 8'!$L$4=No,OR($AC238=FALSE,$AD238=FALSE)),Tab_NotReq,
IF(AND($AC238=TRUE,$AD238=TRUE,$N238="",$O238=""),"",
IF(COUNTIF($N238:$AA238,Incomplete)&gt;=1,Incomplete_or_multiple_errors&amp;": "&amp;INDEX($N$2:$AA$4,1,MATCH(Incomplete,$N238:$AA238,0)),Complete)))</f>
        <v/>
      </c>
      <c r="N238" s="10" t="str">
        <f t="shared" si="45"/>
        <v/>
      </c>
      <c r="O238" s="10" t="str" cm="1">
        <f t="array" ref="O238">IF($O$1=No,"",
IF(OR(AC238=FALSE,AD238=FALSE),"",
IF(AND(SUMPRODUCT(--(AE238:AF$300=TRUE))=0,SUMPRODUCT(--(AE238:AF$300=TRUE))=0),"",Incomplete)))</f>
        <v/>
      </c>
      <c r="P238" s="10" t="str">
        <f t="shared" si="52"/>
        <v/>
      </c>
      <c r="Q238" s="10" t="str">
        <f t="shared" si="53"/>
        <v/>
      </c>
      <c r="R238" s="10" t="str" cm="1">
        <f t="array" ref="R238">IF(R$1=No,"",IF($A238="","",
IF(SUMPRODUCT(--('Section 13(a)(b)(c)'!$A$4:$A$100=$A238))=0,Incomplete,Complete)))</f>
        <v/>
      </c>
      <c r="S238" s="10" t="str">
        <f t="shared" si="54"/>
        <v/>
      </c>
      <c r="T238" s="10" t="str">
        <f t="shared" si="46"/>
        <v/>
      </c>
      <c r="U238" s="10" t="str">
        <f t="shared" si="47"/>
        <v/>
      </c>
      <c r="V238" s="10" t="str">
        <f t="shared" si="55"/>
        <v/>
      </c>
      <c r="W238" s="10" t="str">
        <f t="shared" si="56"/>
        <v/>
      </c>
      <c r="X238" s="10" t="str">
        <f t="shared" si="48"/>
        <v/>
      </c>
      <c r="Y238" s="10" t="str">
        <f t="shared" si="49"/>
        <v/>
      </c>
      <c r="Z238" s="10" t="str">
        <f t="shared" si="57"/>
        <v/>
      </c>
      <c r="AA238" s="10" t="str">
        <f t="shared" si="58"/>
        <v/>
      </c>
      <c r="AB238" s="10"/>
      <c r="AC238" s="10" t="b">
        <f t="shared" si="59"/>
        <v>1</v>
      </c>
      <c r="AD238" s="10" t="b">
        <f t="shared" si="50"/>
        <v>1</v>
      </c>
      <c r="AE238" s="10" t="b">
        <f t="shared" si="60"/>
        <v>0</v>
      </c>
      <c r="AF238" s="10" t="b">
        <f t="shared" si="51"/>
        <v>0</v>
      </c>
      <c r="AG238" s="10"/>
    </row>
    <row r="239" spans="1:33" x14ac:dyDescent="0.35">
      <c r="A239" s="28"/>
      <c r="B239" s="28"/>
      <c r="C239" s="28"/>
      <c r="D239" s="28"/>
      <c r="E239" s="28" t="s">
        <v>4</v>
      </c>
      <c r="F239" s="28"/>
      <c r="G239" s="28"/>
      <c r="H239" s="28"/>
      <c r="I239" s="28" t="s">
        <v>4</v>
      </c>
      <c r="J239" s="28"/>
      <c r="K239" s="28" t="s">
        <v>4</v>
      </c>
      <c r="L239" s="10" t="str">
        <f>IF(AND('Section 8'!$L$4=No,OR($AC239=FALSE,$AD239=FALSE)),Tab_NotReq,
IF(AND($AC239=TRUE,$AD239=TRUE,$N239="",$O239=""),"",
IF(COUNTIF($N239:$AA239,Incomplete)&gt;=1,Incomplete_or_multiple_errors&amp;": "&amp;INDEX($N$2:$AA$4,1,MATCH(Incomplete,$N239:$AA239,0)),Complete)))</f>
        <v/>
      </c>
      <c r="N239" s="10" t="str">
        <f t="shared" si="45"/>
        <v/>
      </c>
      <c r="O239" s="10" t="str" cm="1">
        <f t="array" ref="O239">IF($O$1=No,"",
IF(OR(AC239=FALSE,AD239=FALSE),"",
IF(AND(SUMPRODUCT(--(AE239:AF$300=TRUE))=0,SUMPRODUCT(--(AE239:AF$300=TRUE))=0),"",Incomplete)))</f>
        <v/>
      </c>
      <c r="P239" s="10" t="str">
        <f t="shared" si="52"/>
        <v/>
      </c>
      <c r="Q239" s="10" t="str">
        <f t="shared" si="53"/>
        <v/>
      </c>
      <c r="R239" s="10" t="str" cm="1">
        <f t="array" ref="R239">IF(R$1=No,"",IF($A239="","",
IF(SUMPRODUCT(--('Section 13(a)(b)(c)'!$A$4:$A$100=$A239))=0,Incomplete,Complete)))</f>
        <v/>
      </c>
      <c r="S239" s="10" t="str">
        <f t="shared" si="54"/>
        <v/>
      </c>
      <c r="T239" s="10" t="str">
        <f t="shared" si="46"/>
        <v/>
      </c>
      <c r="U239" s="10" t="str">
        <f t="shared" si="47"/>
        <v/>
      </c>
      <c r="V239" s="10" t="str">
        <f t="shared" si="55"/>
        <v/>
      </c>
      <c r="W239" s="10" t="str">
        <f t="shared" si="56"/>
        <v/>
      </c>
      <c r="X239" s="10" t="str">
        <f t="shared" si="48"/>
        <v/>
      </c>
      <c r="Y239" s="10" t="str">
        <f t="shared" si="49"/>
        <v/>
      </c>
      <c r="Z239" s="10" t="str">
        <f t="shared" si="57"/>
        <v/>
      </c>
      <c r="AA239" s="10" t="str">
        <f t="shared" si="58"/>
        <v/>
      </c>
      <c r="AB239" s="10"/>
      <c r="AC239" s="10" t="b">
        <f t="shared" si="59"/>
        <v>1</v>
      </c>
      <c r="AD239" s="10" t="b">
        <f t="shared" si="50"/>
        <v>1</v>
      </c>
      <c r="AE239" s="10" t="b">
        <f t="shared" si="60"/>
        <v>0</v>
      </c>
      <c r="AF239" s="10" t="b">
        <f t="shared" si="51"/>
        <v>0</v>
      </c>
      <c r="AG239" s="10"/>
    </row>
    <row r="240" spans="1:33" x14ac:dyDescent="0.35">
      <c r="A240" s="28"/>
      <c r="B240" s="28"/>
      <c r="C240" s="28"/>
      <c r="D240" s="28"/>
      <c r="E240" s="28" t="s">
        <v>4</v>
      </c>
      <c r="F240" s="28"/>
      <c r="G240" s="28"/>
      <c r="H240" s="28"/>
      <c r="I240" s="28" t="s">
        <v>4</v>
      </c>
      <c r="J240" s="28"/>
      <c r="K240" s="28" t="s">
        <v>4</v>
      </c>
      <c r="L240" s="10" t="str">
        <f>IF(AND('Section 8'!$L$4=No,OR($AC240=FALSE,$AD240=FALSE)),Tab_NotReq,
IF(AND($AC240=TRUE,$AD240=TRUE,$N240="",$O240=""),"",
IF(COUNTIF($N240:$AA240,Incomplete)&gt;=1,Incomplete_or_multiple_errors&amp;": "&amp;INDEX($N$2:$AA$4,1,MATCH(Incomplete,$N240:$AA240,0)),Complete)))</f>
        <v/>
      </c>
      <c r="N240" s="10" t="str">
        <f t="shared" si="45"/>
        <v/>
      </c>
      <c r="O240" s="10" t="str" cm="1">
        <f t="array" ref="O240">IF($O$1=No,"",
IF(OR(AC240=FALSE,AD240=FALSE),"",
IF(AND(SUMPRODUCT(--(AE240:AF$300=TRUE))=0,SUMPRODUCT(--(AE240:AF$300=TRUE))=0),"",Incomplete)))</f>
        <v/>
      </c>
      <c r="P240" s="10" t="str">
        <f t="shared" si="52"/>
        <v/>
      </c>
      <c r="Q240" s="10" t="str">
        <f t="shared" si="53"/>
        <v/>
      </c>
      <c r="R240" s="10" t="str" cm="1">
        <f t="array" ref="R240">IF(R$1=No,"",IF($A240="","",
IF(SUMPRODUCT(--('Section 13(a)(b)(c)'!$A$4:$A$100=$A240))=0,Incomplete,Complete)))</f>
        <v/>
      </c>
      <c r="S240" s="10" t="str">
        <f t="shared" si="54"/>
        <v/>
      </c>
      <c r="T240" s="10" t="str">
        <f t="shared" si="46"/>
        <v/>
      </c>
      <c r="U240" s="10" t="str">
        <f t="shared" si="47"/>
        <v/>
      </c>
      <c r="V240" s="10" t="str">
        <f t="shared" si="55"/>
        <v/>
      </c>
      <c r="W240" s="10" t="str">
        <f t="shared" si="56"/>
        <v/>
      </c>
      <c r="X240" s="10" t="str">
        <f t="shared" si="48"/>
        <v/>
      </c>
      <c r="Y240" s="10" t="str">
        <f t="shared" si="49"/>
        <v/>
      </c>
      <c r="Z240" s="10" t="str">
        <f t="shared" si="57"/>
        <v/>
      </c>
      <c r="AA240" s="10" t="str">
        <f t="shared" si="58"/>
        <v/>
      </c>
      <c r="AB240" s="10"/>
      <c r="AC240" s="10" t="b">
        <f t="shared" si="59"/>
        <v>1</v>
      </c>
      <c r="AD240" s="10" t="b">
        <f t="shared" si="50"/>
        <v>1</v>
      </c>
      <c r="AE240" s="10" t="b">
        <f t="shared" si="60"/>
        <v>0</v>
      </c>
      <c r="AF240" s="10" t="b">
        <f t="shared" si="51"/>
        <v>0</v>
      </c>
      <c r="AG240" s="10"/>
    </row>
    <row r="241" spans="1:33" x14ac:dyDescent="0.35">
      <c r="A241" s="28"/>
      <c r="B241" s="28"/>
      <c r="C241" s="28"/>
      <c r="D241" s="28"/>
      <c r="E241" s="28" t="s">
        <v>4</v>
      </c>
      <c r="F241" s="28"/>
      <c r="G241" s="28"/>
      <c r="H241" s="28"/>
      <c r="I241" s="28" t="s">
        <v>4</v>
      </c>
      <c r="J241" s="28"/>
      <c r="K241" s="28" t="s">
        <v>4</v>
      </c>
      <c r="L241" s="10" t="str">
        <f>IF(AND('Section 8'!$L$4=No,OR($AC241=FALSE,$AD241=FALSE)),Tab_NotReq,
IF(AND($AC241=TRUE,$AD241=TRUE,$N241="",$O241=""),"",
IF(COUNTIF($N241:$AA241,Incomplete)&gt;=1,Incomplete_or_multiple_errors&amp;": "&amp;INDEX($N$2:$AA$4,1,MATCH(Incomplete,$N241:$AA241,0)),Complete)))</f>
        <v/>
      </c>
      <c r="N241" s="10" t="str">
        <f t="shared" si="45"/>
        <v/>
      </c>
      <c r="O241" s="10" t="str" cm="1">
        <f t="array" ref="O241">IF($O$1=No,"",
IF(OR(AC241=FALSE,AD241=FALSE),"",
IF(AND(SUMPRODUCT(--(AE241:AF$300=TRUE))=0,SUMPRODUCT(--(AE241:AF$300=TRUE))=0),"",Incomplete)))</f>
        <v/>
      </c>
      <c r="P241" s="10" t="str">
        <f t="shared" si="52"/>
        <v/>
      </c>
      <c r="Q241" s="10" t="str">
        <f t="shared" si="53"/>
        <v/>
      </c>
      <c r="R241" s="10" t="str" cm="1">
        <f t="array" ref="R241">IF(R$1=No,"",IF($A241="","",
IF(SUMPRODUCT(--('Section 13(a)(b)(c)'!$A$4:$A$100=$A241))=0,Incomplete,Complete)))</f>
        <v/>
      </c>
      <c r="S241" s="10" t="str">
        <f t="shared" si="54"/>
        <v/>
      </c>
      <c r="T241" s="10" t="str">
        <f t="shared" si="46"/>
        <v/>
      </c>
      <c r="U241" s="10" t="str">
        <f t="shared" si="47"/>
        <v/>
      </c>
      <c r="V241" s="10" t="str">
        <f t="shared" si="55"/>
        <v/>
      </c>
      <c r="W241" s="10" t="str">
        <f t="shared" si="56"/>
        <v/>
      </c>
      <c r="X241" s="10" t="str">
        <f t="shared" si="48"/>
        <v/>
      </c>
      <c r="Y241" s="10" t="str">
        <f t="shared" si="49"/>
        <v/>
      </c>
      <c r="Z241" s="10" t="str">
        <f t="shared" si="57"/>
        <v/>
      </c>
      <c r="AA241" s="10" t="str">
        <f t="shared" si="58"/>
        <v/>
      </c>
      <c r="AB241" s="10"/>
      <c r="AC241" s="10" t="b">
        <f t="shared" si="59"/>
        <v>1</v>
      </c>
      <c r="AD241" s="10" t="b">
        <f t="shared" si="50"/>
        <v>1</v>
      </c>
      <c r="AE241" s="10" t="b">
        <f t="shared" si="60"/>
        <v>0</v>
      </c>
      <c r="AF241" s="10" t="b">
        <f t="shared" si="51"/>
        <v>0</v>
      </c>
      <c r="AG241" s="10"/>
    </row>
    <row r="242" spans="1:33" x14ac:dyDescent="0.35">
      <c r="A242" s="28"/>
      <c r="B242" s="28"/>
      <c r="C242" s="28"/>
      <c r="D242" s="28"/>
      <c r="E242" s="28" t="s">
        <v>4</v>
      </c>
      <c r="F242" s="28"/>
      <c r="G242" s="28"/>
      <c r="H242" s="28"/>
      <c r="I242" s="28" t="s">
        <v>4</v>
      </c>
      <c r="J242" s="28"/>
      <c r="K242" s="28" t="s">
        <v>4</v>
      </c>
      <c r="L242" s="10" t="str">
        <f>IF(AND('Section 8'!$L$4=No,OR($AC242=FALSE,$AD242=FALSE)),Tab_NotReq,
IF(AND($AC242=TRUE,$AD242=TRUE,$N242="",$O242=""),"",
IF(COUNTIF($N242:$AA242,Incomplete)&gt;=1,Incomplete_or_multiple_errors&amp;": "&amp;INDEX($N$2:$AA$4,1,MATCH(Incomplete,$N242:$AA242,0)),Complete)))</f>
        <v/>
      </c>
      <c r="N242" s="10" t="str">
        <f t="shared" si="45"/>
        <v/>
      </c>
      <c r="O242" s="10" t="str" cm="1">
        <f t="array" ref="O242">IF($O$1=No,"",
IF(OR(AC242=FALSE,AD242=FALSE),"",
IF(AND(SUMPRODUCT(--(AE242:AF$300=TRUE))=0,SUMPRODUCT(--(AE242:AF$300=TRUE))=0),"",Incomplete)))</f>
        <v/>
      </c>
      <c r="P242" s="10" t="str">
        <f t="shared" si="52"/>
        <v/>
      </c>
      <c r="Q242" s="10" t="str">
        <f t="shared" si="53"/>
        <v/>
      </c>
      <c r="R242" s="10" t="str" cm="1">
        <f t="array" ref="R242">IF(R$1=No,"",IF($A242="","",
IF(SUMPRODUCT(--('Section 13(a)(b)(c)'!$A$4:$A$100=$A242))=0,Incomplete,Complete)))</f>
        <v/>
      </c>
      <c r="S242" s="10" t="str">
        <f t="shared" si="54"/>
        <v/>
      </c>
      <c r="T242" s="10" t="str">
        <f t="shared" si="46"/>
        <v/>
      </c>
      <c r="U242" s="10" t="str">
        <f t="shared" si="47"/>
        <v/>
      </c>
      <c r="V242" s="10" t="str">
        <f t="shared" si="55"/>
        <v/>
      </c>
      <c r="W242" s="10" t="str">
        <f t="shared" si="56"/>
        <v/>
      </c>
      <c r="X242" s="10" t="str">
        <f t="shared" si="48"/>
        <v/>
      </c>
      <c r="Y242" s="10" t="str">
        <f t="shared" si="49"/>
        <v/>
      </c>
      <c r="Z242" s="10" t="str">
        <f t="shared" si="57"/>
        <v/>
      </c>
      <c r="AA242" s="10" t="str">
        <f t="shared" si="58"/>
        <v/>
      </c>
      <c r="AB242" s="10"/>
      <c r="AC242" s="10" t="b">
        <f t="shared" si="59"/>
        <v>1</v>
      </c>
      <c r="AD242" s="10" t="b">
        <f t="shared" si="50"/>
        <v>1</v>
      </c>
      <c r="AE242" s="10" t="b">
        <f t="shared" si="60"/>
        <v>0</v>
      </c>
      <c r="AF242" s="10" t="b">
        <f t="shared" si="51"/>
        <v>0</v>
      </c>
      <c r="AG242" s="10"/>
    </row>
    <row r="243" spans="1:33" x14ac:dyDescent="0.35">
      <c r="A243" s="28"/>
      <c r="B243" s="28"/>
      <c r="C243" s="28"/>
      <c r="D243" s="28"/>
      <c r="E243" s="28" t="s">
        <v>4</v>
      </c>
      <c r="F243" s="28"/>
      <c r="G243" s="28"/>
      <c r="H243" s="28"/>
      <c r="I243" s="28" t="s">
        <v>4</v>
      </c>
      <c r="J243" s="28"/>
      <c r="K243" s="28" t="s">
        <v>4</v>
      </c>
      <c r="L243" s="10" t="str">
        <f>IF(AND('Section 8'!$L$4=No,OR($AC243=FALSE,$AD243=FALSE)),Tab_NotReq,
IF(AND($AC243=TRUE,$AD243=TRUE,$N243="",$O243=""),"",
IF(COUNTIF($N243:$AA243,Incomplete)&gt;=1,Incomplete_or_multiple_errors&amp;": "&amp;INDEX($N$2:$AA$4,1,MATCH(Incomplete,$N243:$AA243,0)),Complete)))</f>
        <v/>
      </c>
      <c r="N243" s="10" t="str">
        <f t="shared" si="45"/>
        <v/>
      </c>
      <c r="O243" s="10" t="str" cm="1">
        <f t="array" ref="O243">IF($O$1=No,"",
IF(OR(AC243=FALSE,AD243=FALSE),"",
IF(AND(SUMPRODUCT(--(AE243:AF$300=TRUE))=0,SUMPRODUCT(--(AE243:AF$300=TRUE))=0),"",Incomplete)))</f>
        <v/>
      </c>
      <c r="P243" s="10" t="str">
        <f t="shared" si="52"/>
        <v/>
      </c>
      <c r="Q243" s="10" t="str">
        <f t="shared" si="53"/>
        <v/>
      </c>
      <c r="R243" s="10" t="str" cm="1">
        <f t="array" ref="R243">IF(R$1=No,"",IF($A243="","",
IF(SUMPRODUCT(--('Section 13(a)(b)(c)'!$A$4:$A$100=$A243))=0,Incomplete,Complete)))</f>
        <v/>
      </c>
      <c r="S243" s="10" t="str">
        <f t="shared" si="54"/>
        <v/>
      </c>
      <c r="T243" s="10" t="str">
        <f t="shared" si="46"/>
        <v/>
      </c>
      <c r="U243" s="10" t="str">
        <f t="shared" si="47"/>
        <v/>
      </c>
      <c r="V243" s="10" t="str">
        <f t="shared" si="55"/>
        <v/>
      </c>
      <c r="W243" s="10" t="str">
        <f t="shared" si="56"/>
        <v/>
      </c>
      <c r="X243" s="10" t="str">
        <f t="shared" si="48"/>
        <v/>
      </c>
      <c r="Y243" s="10" t="str">
        <f t="shared" si="49"/>
        <v/>
      </c>
      <c r="Z243" s="10" t="str">
        <f t="shared" si="57"/>
        <v/>
      </c>
      <c r="AA243" s="10" t="str">
        <f t="shared" si="58"/>
        <v/>
      </c>
      <c r="AB243" s="10"/>
      <c r="AC243" s="10" t="b">
        <f t="shared" si="59"/>
        <v>1</v>
      </c>
      <c r="AD243" s="10" t="b">
        <f t="shared" si="50"/>
        <v>1</v>
      </c>
      <c r="AE243" s="10" t="b">
        <f t="shared" si="60"/>
        <v>0</v>
      </c>
      <c r="AF243" s="10" t="b">
        <f t="shared" si="51"/>
        <v>0</v>
      </c>
      <c r="AG243" s="10"/>
    </row>
    <row r="244" spans="1:33" x14ac:dyDescent="0.35">
      <c r="A244" s="28"/>
      <c r="B244" s="28"/>
      <c r="C244" s="28"/>
      <c r="D244" s="28"/>
      <c r="E244" s="28" t="s">
        <v>4</v>
      </c>
      <c r="F244" s="28"/>
      <c r="G244" s="28"/>
      <c r="H244" s="28"/>
      <c r="I244" s="28" t="s">
        <v>4</v>
      </c>
      <c r="J244" s="28"/>
      <c r="K244" s="28" t="s">
        <v>4</v>
      </c>
      <c r="L244" s="10" t="str">
        <f>IF(AND('Section 8'!$L$4=No,OR($AC244=FALSE,$AD244=FALSE)),Tab_NotReq,
IF(AND($AC244=TRUE,$AD244=TRUE,$N244="",$O244=""),"",
IF(COUNTIF($N244:$AA244,Incomplete)&gt;=1,Incomplete_or_multiple_errors&amp;": "&amp;INDEX($N$2:$AA$4,1,MATCH(Incomplete,$N244:$AA244,0)),Complete)))</f>
        <v/>
      </c>
      <c r="N244" s="10" t="str">
        <f t="shared" si="45"/>
        <v/>
      </c>
      <c r="O244" s="10" t="str" cm="1">
        <f t="array" ref="O244">IF($O$1=No,"",
IF(OR(AC244=FALSE,AD244=FALSE),"",
IF(AND(SUMPRODUCT(--(AE244:AF$300=TRUE))=0,SUMPRODUCT(--(AE244:AF$300=TRUE))=0),"",Incomplete)))</f>
        <v/>
      </c>
      <c r="P244" s="10" t="str">
        <f t="shared" si="52"/>
        <v/>
      </c>
      <c r="Q244" s="10" t="str">
        <f t="shared" si="53"/>
        <v/>
      </c>
      <c r="R244" s="10" t="str" cm="1">
        <f t="array" ref="R244">IF(R$1=No,"",IF($A244="","",
IF(SUMPRODUCT(--('Section 13(a)(b)(c)'!$A$4:$A$100=$A244))=0,Incomplete,Complete)))</f>
        <v/>
      </c>
      <c r="S244" s="10" t="str">
        <f t="shared" si="54"/>
        <v/>
      </c>
      <c r="T244" s="10" t="str">
        <f t="shared" si="46"/>
        <v/>
      </c>
      <c r="U244" s="10" t="str">
        <f t="shared" si="47"/>
        <v/>
      </c>
      <c r="V244" s="10" t="str">
        <f t="shared" si="55"/>
        <v/>
      </c>
      <c r="W244" s="10" t="str">
        <f t="shared" si="56"/>
        <v/>
      </c>
      <c r="X244" s="10" t="str">
        <f t="shared" si="48"/>
        <v/>
      </c>
      <c r="Y244" s="10" t="str">
        <f t="shared" si="49"/>
        <v/>
      </c>
      <c r="Z244" s="10" t="str">
        <f t="shared" si="57"/>
        <v/>
      </c>
      <c r="AA244" s="10" t="str">
        <f t="shared" si="58"/>
        <v/>
      </c>
      <c r="AB244" s="10"/>
      <c r="AC244" s="10" t="b">
        <f t="shared" si="59"/>
        <v>1</v>
      </c>
      <c r="AD244" s="10" t="b">
        <f t="shared" si="50"/>
        <v>1</v>
      </c>
      <c r="AE244" s="10" t="b">
        <f t="shared" si="60"/>
        <v>0</v>
      </c>
      <c r="AF244" s="10" t="b">
        <f t="shared" si="51"/>
        <v>0</v>
      </c>
      <c r="AG244" s="10"/>
    </row>
    <row r="245" spans="1:33" x14ac:dyDescent="0.35">
      <c r="A245" s="28"/>
      <c r="B245" s="28"/>
      <c r="C245" s="28"/>
      <c r="D245" s="28"/>
      <c r="E245" s="28" t="s">
        <v>4</v>
      </c>
      <c r="F245" s="28"/>
      <c r="G245" s="28"/>
      <c r="H245" s="28"/>
      <c r="I245" s="28" t="s">
        <v>4</v>
      </c>
      <c r="J245" s="28"/>
      <c r="K245" s="28" t="s">
        <v>4</v>
      </c>
      <c r="L245" s="10" t="str">
        <f>IF(AND('Section 8'!$L$4=No,OR($AC245=FALSE,$AD245=FALSE)),Tab_NotReq,
IF(AND($AC245=TRUE,$AD245=TRUE,$N245="",$O245=""),"",
IF(COUNTIF($N245:$AA245,Incomplete)&gt;=1,Incomplete_or_multiple_errors&amp;": "&amp;INDEX($N$2:$AA$4,1,MATCH(Incomplete,$N245:$AA245,0)),Complete)))</f>
        <v/>
      </c>
      <c r="N245" s="10" t="str">
        <f t="shared" si="45"/>
        <v/>
      </c>
      <c r="O245" s="10" t="str" cm="1">
        <f t="array" ref="O245">IF($O$1=No,"",
IF(OR(AC245=FALSE,AD245=FALSE),"",
IF(AND(SUMPRODUCT(--(AE245:AF$300=TRUE))=0,SUMPRODUCT(--(AE245:AF$300=TRUE))=0),"",Incomplete)))</f>
        <v/>
      </c>
      <c r="P245" s="10" t="str">
        <f t="shared" si="52"/>
        <v/>
      </c>
      <c r="Q245" s="10" t="str">
        <f t="shared" si="53"/>
        <v/>
      </c>
      <c r="R245" s="10" t="str" cm="1">
        <f t="array" ref="R245">IF(R$1=No,"",IF($A245="","",
IF(SUMPRODUCT(--('Section 13(a)(b)(c)'!$A$4:$A$100=$A245))=0,Incomplete,Complete)))</f>
        <v/>
      </c>
      <c r="S245" s="10" t="str">
        <f t="shared" si="54"/>
        <v/>
      </c>
      <c r="T245" s="10" t="str">
        <f t="shared" si="46"/>
        <v/>
      </c>
      <c r="U245" s="10" t="str">
        <f t="shared" si="47"/>
        <v/>
      </c>
      <c r="V245" s="10" t="str">
        <f t="shared" si="55"/>
        <v/>
      </c>
      <c r="W245" s="10" t="str">
        <f t="shared" si="56"/>
        <v/>
      </c>
      <c r="X245" s="10" t="str">
        <f t="shared" si="48"/>
        <v/>
      </c>
      <c r="Y245" s="10" t="str">
        <f t="shared" si="49"/>
        <v/>
      </c>
      <c r="Z245" s="10" t="str">
        <f t="shared" si="57"/>
        <v/>
      </c>
      <c r="AA245" s="10" t="str">
        <f t="shared" si="58"/>
        <v/>
      </c>
      <c r="AB245" s="10"/>
      <c r="AC245" s="10" t="b">
        <f t="shared" si="59"/>
        <v>1</v>
      </c>
      <c r="AD245" s="10" t="b">
        <f t="shared" si="50"/>
        <v>1</v>
      </c>
      <c r="AE245" s="10" t="b">
        <f t="shared" si="60"/>
        <v>0</v>
      </c>
      <c r="AF245" s="10" t="b">
        <f t="shared" si="51"/>
        <v>0</v>
      </c>
      <c r="AG245" s="10"/>
    </row>
    <row r="246" spans="1:33" x14ac:dyDescent="0.35">
      <c r="A246" s="28"/>
      <c r="B246" s="28"/>
      <c r="C246" s="28"/>
      <c r="D246" s="28"/>
      <c r="E246" s="28" t="s">
        <v>4</v>
      </c>
      <c r="F246" s="28"/>
      <c r="G246" s="28"/>
      <c r="H246" s="28"/>
      <c r="I246" s="28" t="s">
        <v>4</v>
      </c>
      <c r="J246" s="28"/>
      <c r="K246" s="28" t="s">
        <v>4</v>
      </c>
      <c r="L246" s="10" t="str">
        <f>IF(AND('Section 8'!$L$4=No,OR($AC246=FALSE,$AD246=FALSE)),Tab_NotReq,
IF(AND($AC246=TRUE,$AD246=TRUE,$N246="",$O246=""),"",
IF(COUNTIF($N246:$AA246,Incomplete)&gt;=1,Incomplete_or_multiple_errors&amp;": "&amp;INDEX($N$2:$AA$4,1,MATCH(Incomplete,$N246:$AA246,0)),Complete)))</f>
        <v/>
      </c>
      <c r="N246" s="10" t="str">
        <f t="shared" si="45"/>
        <v/>
      </c>
      <c r="O246" s="10" t="str" cm="1">
        <f t="array" ref="O246">IF($O$1=No,"",
IF(OR(AC246=FALSE,AD246=FALSE),"",
IF(AND(SUMPRODUCT(--(AE246:AF$300=TRUE))=0,SUMPRODUCT(--(AE246:AF$300=TRUE))=0),"",Incomplete)))</f>
        <v/>
      </c>
      <c r="P246" s="10" t="str">
        <f t="shared" si="52"/>
        <v/>
      </c>
      <c r="Q246" s="10" t="str">
        <f t="shared" si="53"/>
        <v/>
      </c>
      <c r="R246" s="10" t="str" cm="1">
        <f t="array" ref="R246">IF(R$1=No,"",IF($A246="","",
IF(SUMPRODUCT(--('Section 13(a)(b)(c)'!$A$4:$A$100=$A246))=0,Incomplete,Complete)))</f>
        <v/>
      </c>
      <c r="S246" s="10" t="str">
        <f t="shared" si="54"/>
        <v/>
      </c>
      <c r="T246" s="10" t="str">
        <f t="shared" si="46"/>
        <v/>
      </c>
      <c r="U246" s="10" t="str">
        <f t="shared" si="47"/>
        <v/>
      </c>
      <c r="V246" s="10" t="str">
        <f t="shared" si="55"/>
        <v/>
      </c>
      <c r="W246" s="10" t="str">
        <f t="shared" si="56"/>
        <v/>
      </c>
      <c r="X246" s="10" t="str">
        <f t="shared" si="48"/>
        <v/>
      </c>
      <c r="Y246" s="10" t="str">
        <f t="shared" si="49"/>
        <v/>
      </c>
      <c r="Z246" s="10" t="str">
        <f t="shared" si="57"/>
        <v/>
      </c>
      <c r="AA246" s="10" t="str">
        <f t="shared" si="58"/>
        <v/>
      </c>
      <c r="AB246" s="10"/>
      <c r="AC246" s="10" t="b">
        <f t="shared" si="59"/>
        <v>1</v>
      </c>
      <c r="AD246" s="10" t="b">
        <f t="shared" si="50"/>
        <v>1</v>
      </c>
      <c r="AE246" s="10" t="b">
        <f t="shared" si="60"/>
        <v>0</v>
      </c>
      <c r="AF246" s="10" t="b">
        <f t="shared" si="51"/>
        <v>0</v>
      </c>
      <c r="AG246" s="10"/>
    </row>
    <row r="247" spans="1:33" x14ac:dyDescent="0.35">
      <c r="A247" s="28"/>
      <c r="B247" s="28"/>
      <c r="C247" s="28"/>
      <c r="D247" s="28"/>
      <c r="E247" s="28" t="s">
        <v>4</v>
      </c>
      <c r="F247" s="28"/>
      <c r="G247" s="28"/>
      <c r="H247" s="28"/>
      <c r="I247" s="28" t="s">
        <v>4</v>
      </c>
      <c r="J247" s="28"/>
      <c r="K247" s="28" t="s">
        <v>4</v>
      </c>
      <c r="L247" s="10" t="str">
        <f>IF(AND('Section 8'!$L$4=No,OR($AC247=FALSE,$AD247=FALSE)),Tab_NotReq,
IF(AND($AC247=TRUE,$AD247=TRUE,$N247="",$O247=""),"",
IF(COUNTIF($N247:$AA247,Incomplete)&gt;=1,Incomplete_or_multiple_errors&amp;": "&amp;INDEX($N$2:$AA$4,1,MATCH(Incomplete,$N247:$AA247,0)),Complete)))</f>
        <v/>
      </c>
      <c r="N247" s="10" t="str">
        <f t="shared" si="45"/>
        <v/>
      </c>
      <c r="O247" s="10" t="str" cm="1">
        <f t="array" ref="O247">IF($O$1=No,"",
IF(OR(AC247=FALSE,AD247=FALSE),"",
IF(AND(SUMPRODUCT(--(AE247:AF$300=TRUE))=0,SUMPRODUCT(--(AE247:AF$300=TRUE))=0),"",Incomplete)))</f>
        <v/>
      </c>
      <c r="P247" s="10" t="str">
        <f t="shared" si="52"/>
        <v/>
      </c>
      <c r="Q247" s="10" t="str">
        <f t="shared" si="53"/>
        <v/>
      </c>
      <c r="R247" s="10" t="str" cm="1">
        <f t="array" ref="R247">IF(R$1=No,"",IF($A247="","",
IF(SUMPRODUCT(--('Section 13(a)(b)(c)'!$A$4:$A$100=$A247))=0,Incomplete,Complete)))</f>
        <v/>
      </c>
      <c r="S247" s="10" t="str">
        <f t="shared" si="54"/>
        <v/>
      </c>
      <c r="T247" s="10" t="str">
        <f t="shared" si="46"/>
        <v/>
      </c>
      <c r="U247" s="10" t="str">
        <f t="shared" si="47"/>
        <v/>
      </c>
      <c r="V247" s="10" t="str">
        <f t="shared" si="55"/>
        <v/>
      </c>
      <c r="W247" s="10" t="str">
        <f t="shared" si="56"/>
        <v/>
      </c>
      <c r="X247" s="10" t="str">
        <f t="shared" si="48"/>
        <v/>
      </c>
      <c r="Y247" s="10" t="str">
        <f t="shared" si="49"/>
        <v/>
      </c>
      <c r="Z247" s="10" t="str">
        <f t="shared" si="57"/>
        <v/>
      </c>
      <c r="AA247" s="10" t="str">
        <f t="shared" si="58"/>
        <v/>
      </c>
      <c r="AB247" s="10"/>
      <c r="AC247" s="10" t="b">
        <f t="shared" si="59"/>
        <v>1</v>
      </c>
      <c r="AD247" s="10" t="b">
        <f t="shared" si="50"/>
        <v>1</v>
      </c>
      <c r="AE247" s="10" t="b">
        <f t="shared" si="60"/>
        <v>0</v>
      </c>
      <c r="AF247" s="10" t="b">
        <f t="shared" si="51"/>
        <v>0</v>
      </c>
      <c r="AG247" s="10"/>
    </row>
    <row r="248" spans="1:33" x14ac:dyDescent="0.35">
      <c r="A248" s="28"/>
      <c r="B248" s="28"/>
      <c r="C248" s="28"/>
      <c r="D248" s="28"/>
      <c r="E248" s="28" t="s">
        <v>4</v>
      </c>
      <c r="F248" s="28"/>
      <c r="G248" s="28"/>
      <c r="H248" s="28"/>
      <c r="I248" s="28" t="s">
        <v>4</v>
      </c>
      <c r="J248" s="28"/>
      <c r="K248" s="28" t="s">
        <v>4</v>
      </c>
      <c r="L248" s="10" t="str">
        <f>IF(AND('Section 8'!$L$4=No,OR($AC248=FALSE,$AD248=FALSE)),Tab_NotReq,
IF(AND($AC248=TRUE,$AD248=TRUE,$N248="",$O248=""),"",
IF(COUNTIF($N248:$AA248,Incomplete)&gt;=1,Incomplete_or_multiple_errors&amp;": "&amp;INDEX($N$2:$AA$4,1,MATCH(Incomplete,$N248:$AA248,0)),Complete)))</f>
        <v/>
      </c>
      <c r="N248" s="10" t="str">
        <f t="shared" si="45"/>
        <v/>
      </c>
      <c r="O248" s="10" t="str" cm="1">
        <f t="array" ref="O248">IF($O$1=No,"",
IF(OR(AC248=FALSE,AD248=FALSE),"",
IF(AND(SUMPRODUCT(--(AE248:AF$300=TRUE))=0,SUMPRODUCT(--(AE248:AF$300=TRUE))=0),"",Incomplete)))</f>
        <v/>
      </c>
      <c r="P248" s="10" t="str">
        <f t="shared" si="52"/>
        <v/>
      </c>
      <c r="Q248" s="10" t="str">
        <f t="shared" si="53"/>
        <v/>
      </c>
      <c r="R248" s="10" t="str" cm="1">
        <f t="array" ref="R248">IF(R$1=No,"",IF($A248="","",
IF(SUMPRODUCT(--('Section 13(a)(b)(c)'!$A$4:$A$100=$A248))=0,Incomplete,Complete)))</f>
        <v/>
      </c>
      <c r="S248" s="10" t="str">
        <f t="shared" si="54"/>
        <v/>
      </c>
      <c r="T248" s="10" t="str">
        <f t="shared" si="46"/>
        <v/>
      </c>
      <c r="U248" s="10" t="str">
        <f t="shared" si="47"/>
        <v/>
      </c>
      <c r="V248" s="10" t="str">
        <f t="shared" si="55"/>
        <v/>
      </c>
      <c r="W248" s="10" t="str">
        <f t="shared" si="56"/>
        <v/>
      </c>
      <c r="X248" s="10" t="str">
        <f t="shared" si="48"/>
        <v/>
      </c>
      <c r="Y248" s="10" t="str">
        <f t="shared" si="49"/>
        <v/>
      </c>
      <c r="Z248" s="10" t="str">
        <f t="shared" si="57"/>
        <v/>
      </c>
      <c r="AA248" s="10" t="str">
        <f t="shared" si="58"/>
        <v/>
      </c>
      <c r="AB248" s="10"/>
      <c r="AC248" s="10" t="b">
        <f t="shared" si="59"/>
        <v>1</v>
      </c>
      <c r="AD248" s="10" t="b">
        <f t="shared" si="50"/>
        <v>1</v>
      </c>
      <c r="AE248" s="10" t="b">
        <f t="shared" si="60"/>
        <v>0</v>
      </c>
      <c r="AF248" s="10" t="b">
        <f t="shared" si="51"/>
        <v>0</v>
      </c>
      <c r="AG248" s="10"/>
    </row>
    <row r="249" spans="1:33" x14ac:dyDescent="0.35">
      <c r="A249" s="28"/>
      <c r="B249" s="28"/>
      <c r="C249" s="28"/>
      <c r="D249" s="28"/>
      <c r="E249" s="28" t="s">
        <v>4</v>
      </c>
      <c r="F249" s="28"/>
      <c r="G249" s="28"/>
      <c r="H249" s="28"/>
      <c r="I249" s="28" t="s">
        <v>4</v>
      </c>
      <c r="J249" s="28"/>
      <c r="K249" s="28" t="s">
        <v>4</v>
      </c>
      <c r="L249" s="10" t="str">
        <f>IF(AND('Section 8'!$L$4=No,OR($AC249=FALSE,$AD249=FALSE)),Tab_NotReq,
IF(AND($AC249=TRUE,$AD249=TRUE,$N249="",$O249=""),"",
IF(COUNTIF($N249:$AA249,Incomplete)&gt;=1,Incomplete_or_multiple_errors&amp;": "&amp;INDEX($N$2:$AA$4,1,MATCH(Incomplete,$N249:$AA249,0)),Complete)))</f>
        <v/>
      </c>
      <c r="N249" s="10" t="str">
        <f t="shared" si="45"/>
        <v/>
      </c>
      <c r="O249" s="10" t="str" cm="1">
        <f t="array" ref="O249">IF($O$1=No,"",
IF(OR(AC249=FALSE,AD249=FALSE),"",
IF(AND(SUMPRODUCT(--(AE249:AF$300=TRUE))=0,SUMPRODUCT(--(AE249:AF$300=TRUE))=0),"",Incomplete)))</f>
        <v/>
      </c>
      <c r="P249" s="10" t="str">
        <f t="shared" si="52"/>
        <v/>
      </c>
      <c r="Q249" s="10" t="str">
        <f t="shared" si="53"/>
        <v/>
      </c>
      <c r="R249" s="10" t="str" cm="1">
        <f t="array" ref="R249">IF(R$1=No,"",IF($A249="","",
IF(SUMPRODUCT(--('Section 13(a)(b)(c)'!$A$4:$A$100=$A249))=0,Incomplete,Complete)))</f>
        <v/>
      </c>
      <c r="S249" s="10" t="str">
        <f t="shared" si="54"/>
        <v/>
      </c>
      <c r="T249" s="10" t="str">
        <f t="shared" si="46"/>
        <v/>
      </c>
      <c r="U249" s="10" t="str">
        <f t="shared" si="47"/>
        <v/>
      </c>
      <c r="V249" s="10" t="str">
        <f t="shared" si="55"/>
        <v/>
      </c>
      <c r="W249" s="10" t="str">
        <f t="shared" si="56"/>
        <v/>
      </c>
      <c r="X249" s="10" t="str">
        <f t="shared" si="48"/>
        <v/>
      </c>
      <c r="Y249" s="10" t="str">
        <f t="shared" si="49"/>
        <v/>
      </c>
      <c r="Z249" s="10" t="str">
        <f t="shared" si="57"/>
        <v/>
      </c>
      <c r="AA249" s="10" t="str">
        <f t="shared" si="58"/>
        <v/>
      </c>
      <c r="AB249" s="10"/>
      <c r="AC249" s="10" t="b">
        <f t="shared" si="59"/>
        <v>1</v>
      </c>
      <c r="AD249" s="10" t="b">
        <f t="shared" si="50"/>
        <v>1</v>
      </c>
      <c r="AE249" s="10" t="b">
        <f t="shared" si="60"/>
        <v>0</v>
      </c>
      <c r="AF249" s="10" t="b">
        <f t="shared" si="51"/>
        <v>0</v>
      </c>
      <c r="AG249" s="10"/>
    </row>
    <row r="250" spans="1:33" x14ac:dyDescent="0.35">
      <c r="A250" s="28"/>
      <c r="B250" s="28"/>
      <c r="C250" s="28"/>
      <c r="D250" s="28"/>
      <c r="E250" s="28" t="s">
        <v>4</v>
      </c>
      <c r="F250" s="28"/>
      <c r="G250" s="28"/>
      <c r="H250" s="28"/>
      <c r="I250" s="28" t="s">
        <v>4</v>
      </c>
      <c r="J250" s="28"/>
      <c r="K250" s="28" t="s">
        <v>4</v>
      </c>
      <c r="L250" s="10" t="str">
        <f>IF(AND('Section 8'!$L$4=No,OR($AC250=FALSE,$AD250=FALSE)),Tab_NotReq,
IF(AND($AC250=TRUE,$AD250=TRUE,$N250="",$O250=""),"",
IF(COUNTIF($N250:$AA250,Incomplete)&gt;=1,Incomplete_or_multiple_errors&amp;": "&amp;INDEX($N$2:$AA$4,1,MATCH(Incomplete,$N250:$AA250,0)),Complete)))</f>
        <v/>
      </c>
      <c r="N250" s="10" t="str">
        <f t="shared" si="45"/>
        <v/>
      </c>
      <c r="O250" s="10" t="str" cm="1">
        <f t="array" ref="O250">IF($O$1=No,"",
IF(OR(AC250=FALSE,AD250=FALSE),"",
IF(AND(SUMPRODUCT(--(AE250:AF$300=TRUE))=0,SUMPRODUCT(--(AE250:AF$300=TRUE))=0),"",Incomplete)))</f>
        <v/>
      </c>
      <c r="P250" s="10" t="str">
        <f t="shared" si="52"/>
        <v/>
      </c>
      <c r="Q250" s="10" t="str">
        <f t="shared" si="53"/>
        <v/>
      </c>
      <c r="R250" s="10" t="str" cm="1">
        <f t="array" ref="R250">IF(R$1=No,"",IF($A250="","",
IF(SUMPRODUCT(--('Section 13(a)(b)(c)'!$A$4:$A$100=$A250))=0,Incomplete,Complete)))</f>
        <v/>
      </c>
      <c r="S250" s="10" t="str">
        <f t="shared" si="54"/>
        <v/>
      </c>
      <c r="T250" s="10" t="str">
        <f t="shared" si="46"/>
        <v/>
      </c>
      <c r="U250" s="10" t="str">
        <f t="shared" si="47"/>
        <v/>
      </c>
      <c r="V250" s="10" t="str">
        <f t="shared" si="55"/>
        <v/>
      </c>
      <c r="W250" s="10" t="str">
        <f t="shared" si="56"/>
        <v/>
      </c>
      <c r="X250" s="10" t="str">
        <f t="shared" si="48"/>
        <v/>
      </c>
      <c r="Y250" s="10" t="str">
        <f t="shared" si="49"/>
        <v/>
      </c>
      <c r="Z250" s="10" t="str">
        <f t="shared" si="57"/>
        <v/>
      </c>
      <c r="AA250" s="10" t="str">
        <f t="shared" si="58"/>
        <v/>
      </c>
      <c r="AB250" s="10"/>
      <c r="AC250" s="10" t="b">
        <f t="shared" si="59"/>
        <v>1</v>
      </c>
      <c r="AD250" s="10" t="b">
        <f t="shared" si="50"/>
        <v>1</v>
      </c>
      <c r="AE250" s="10" t="b">
        <f t="shared" si="60"/>
        <v>0</v>
      </c>
      <c r="AF250" s="10" t="b">
        <f t="shared" si="51"/>
        <v>0</v>
      </c>
      <c r="AG250" s="10"/>
    </row>
    <row r="251" spans="1:33" x14ac:dyDescent="0.35">
      <c r="A251" s="28"/>
      <c r="B251" s="28"/>
      <c r="C251" s="28"/>
      <c r="D251" s="28"/>
      <c r="E251" s="28" t="s">
        <v>4</v>
      </c>
      <c r="F251" s="28"/>
      <c r="G251" s="28"/>
      <c r="H251" s="28"/>
      <c r="I251" s="28" t="s">
        <v>4</v>
      </c>
      <c r="J251" s="28"/>
      <c r="K251" s="28" t="s">
        <v>4</v>
      </c>
      <c r="L251" s="10" t="str">
        <f>IF(AND('Section 8'!$L$4=No,OR($AC251=FALSE,$AD251=FALSE)),Tab_NotReq,
IF(AND($AC251=TRUE,$AD251=TRUE,$N251="",$O251=""),"",
IF(COUNTIF($N251:$AA251,Incomplete)&gt;=1,Incomplete_or_multiple_errors&amp;": "&amp;INDEX($N$2:$AA$4,1,MATCH(Incomplete,$N251:$AA251,0)),Complete)))</f>
        <v/>
      </c>
      <c r="N251" s="10" t="str">
        <f t="shared" si="45"/>
        <v/>
      </c>
      <c r="O251" s="10" t="str" cm="1">
        <f t="array" ref="O251">IF($O$1=No,"",
IF(OR(AC251=FALSE,AD251=FALSE),"",
IF(AND(SUMPRODUCT(--(AE251:AF$300=TRUE))=0,SUMPRODUCT(--(AE251:AF$300=TRUE))=0),"",Incomplete)))</f>
        <v/>
      </c>
      <c r="P251" s="10" t="str">
        <f t="shared" si="52"/>
        <v/>
      </c>
      <c r="Q251" s="10" t="str">
        <f t="shared" si="53"/>
        <v/>
      </c>
      <c r="R251" s="10" t="str" cm="1">
        <f t="array" ref="R251">IF(R$1=No,"",IF($A251="","",
IF(SUMPRODUCT(--('Section 13(a)(b)(c)'!$A$4:$A$100=$A251))=0,Incomplete,Complete)))</f>
        <v/>
      </c>
      <c r="S251" s="10" t="str">
        <f t="shared" si="54"/>
        <v/>
      </c>
      <c r="T251" s="10" t="str">
        <f t="shared" si="46"/>
        <v/>
      </c>
      <c r="U251" s="10" t="str">
        <f t="shared" si="47"/>
        <v/>
      </c>
      <c r="V251" s="10" t="str">
        <f t="shared" si="55"/>
        <v/>
      </c>
      <c r="W251" s="10" t="str">
        <f t="shared" si="56"/>
        <v/>
      </c>
      <c r="X251" s="10" t="str">
        <f t="shared" si="48"/>
        <v/>
      </c>
      <c r="Y251" s="10" t="str">
        <f t="shared" si="49"/>
        <v/>
      </c>
      <c r="Z251" s="10" t="str">
        <f t="shared" si="57"/>
        <v/>
      </c>
      <c r="AA251" s="10" t="str">
        <f t="shared" si="58"/>
        <v/>
      </c>
      <c r="AB251" s="10"/>
      <c r="AC251" s="10" t="b">
        <f t="shared" si="59"/>
        <v>1</v>
      </c>
      <c r="AD251" s="10" t="b">
        <f t="shared" si="50"/>
        <v>1</v>
      </c>
      <c r="AE251" s="10" t="b">
        <f t="shared" si="60"/>
        <v>0</v>
      </c>
      <c r="AF251" s="10" t="b">
        <f t="shared" si="51"/>
        <v>0</v>
      </c>
      <c r="AG251" s="10"/>
    </row>
    <row r="252" spans="1:33" x14ac:dyDescent="0.35">
      <c r="A252" s="28"/>
      <c r="B252" s="28"/>
      <c r="C252" s="28"/>
      <c r="D252" s="28"/>
      <c r="E252" s="28" t="s">
        <v>4</v>
      </c>
      <c r="F252" s="28"/>
      <c r="G252" s="28"/>
      <c r="H252" s="28"/>
      <c r="I252" s="28" t="s">
        <v>4</v>
      </c>
      <c r="J252" s="28"/>
      <c r="K252" s="28" t="s">
        <v>4</v>
      </c>
      <c r="L252" s="10" t="str">
        <f>IF(AND('Section 8'!$L$4=No,OR($AC252=FALSE,$AD252=FALSE)),Tab_NotReq,
IF(AND($AC252=TRUE,$AD252=TRUE,$N252="",$O252=""),"",
IF(COUNTIF($N252:$AA252,Incomplete)&gt;=1,Incomplete_or_multiple_errors&amp;": "&amp;INDEX($N$2:$AA$4,1,MATCH(Incomplete,$N252:$AA252,0)),Complete)))</f>
        <v/>
      </c>
      <c r="N252" s="10" t="str">
        <f t="shared" si="45"/>
        <v/>
      </c>
      <c r="O252" s="10" t="str" cm="1">
        <f t="array" ref="O252">IF($O$1=No,"",
IF(OR(AC252=FALSE,AD252=FALSE),"",
IF(AND(SUMPRODUCT(--(AE252:AF$300=TRUE))=0,SUMPRODUCT(--(AE252:AF$300=TRUE))=0),"",Incomplete)))</f>
        <v/>
      </c>
      <c r="P252" s="10" t="str">
        <f t="shared" si="52"/>
        <v/>
      </c>
      <c r="Q252" s="10" t="str">
        <f t="shared" si="53"/>
        <v/>
      </c>
      <c r="R252" s="10" t="str" cm="1">
        <f t="array" ref="R252">IF(R$1=No,"",IF($A252="","",
IF(SUMPRODUCT(--('Section 13(a)(b)(c)'!$A$4:$A$100=$A252))=0,Incomplete,Complete)))</f>
        <v/>
      </c>
      <c r="S252" s="10" t="str">
        <f t="shared" si="54"/>
        <v/>
      </c>
      <c r="T252" s="10" t="str">
        <f t="shared" si="46"/>
        <v/>
      </c>
      <c r="U252" s="10" t="str">
        <f t="shared" si="47"/>
        <v/>
      </c>
      <c r="V252" s="10" t="str">
        <f t="shared" si="55"/>
        <v/>
      </c>
      <c r="W252" s="10" t="str">
        <f t="shared" si="56"/>
        <v/>
      </c>
      <c r="X252" s="10" t="str">
        <f t="shared" si="48"/>
        <v/>
      </c>
      <c r="Y252" s="10" t="str">
        <f t="shared" si="49"/>
        <v/>
      </c>
      <c r="Z252" s="10" t="str">
        <f t="shared" si="57"/>
        <v/>
      </c>
      <c r="AA252" s="10" t="str">
        <f t="shared" si="58"/>
        <v/>
      </c>
      <c r="AB252" s="10"/>
      <c r="AC252" s="10" t="b">
        <f t="shared" si="59"/>
        <v>1</v>
      </c>
      <c r="AD252" s="10" t="b">
        <f t="shared" si="50"/>
        <v>1</v>
      </c>
      <c r="AE252" s="10" t="b">
        <f t="shared" si="60"/>
        <v>0</v>
      </c>
      <c r="AF252" s="10" t="b">
        <f t="shared" si="51"/>
        <v>0</v>
      </c>
      <c r="AG252" s="10"/>
    </row>
    <row r="253" spans="1:33" x14ac:dyDescent="0.35">
      <c r="A253" s="28"/>
      <c r="B253" s="28"/>
      <c r="C253" s="28"/>
      <c r="D253" s="28"/>
      <c r="E253" s="28" t="s">
        <v>4</v>
      </c>
      <c r="F253" s="28"/>
      <c r="G253" s="28"/>
      <c r="H253" s="28"/>
      <c r="I253" s="28" t="s">
        <v>4</v>
      </c>
      <c r="J253" s="28"/>
      <c r="K253" s="28" t="s">
        <v>4</v>
      </c>
      <c r="L253" s="10" t="str">
        <f>IF(AND('Section 8'!$L$4=No,OR($AC253=FALSE,$AD253=FALSE)),Tab_NotReq,
IF(AND($AC253=TRUE,$AD253=TRUE,$N253="",$O253=""),"",
IF(COUNTIF($N253:$AA253,Incomplete)&gt;=1,Incomplete_or_multiple_errors&amp;": "&amp;INDEX($N$2:$AA$4,1,MATCH(Incomplete,$N253:$AA253,0)),Complete)))</f>
        <v/>
      </c>
      <c r="N253" s="10" t="str">
        <f t="shared" si="45"/>
        <v/>
      </c>
      <c r="O253" s="10" t="str" cm="1">
        <f t="array" ref="O253">IF($O$1=No,"",
IF(OR(AC253=FALSE,AD253=FALSE),"",
IF(AND(SUMPRODUCT(--(AE253:AF$300=TRUE))=0,SUMPRODUCT(--(AE253:AF$300=TRUE))=0),"",Incomplete)))</f>
        <v/>
      </c>
      <c r="P253" s="10" t="str">
        <f t="shared" si="52"/>
        <v/>
      </c>
      <c r="Q253" s="10" t="str">
        <f t="shared" si="53"/>
        <v/>
      </c>
      <c r="R253" s="10" t="str" cm="1">
        <f t="array" ref="R253">IF(R$1=No,"",IF($A253="","",
IF(SUMPRODUCT(--('Section 13(a)(b)(c)'!$A$4:$A$100=$A253))=0,Incomplete,Complete)))</f>
        <v/>
      </c>
      <c r="S253" s="10" t="str">
        <f t="shared" si="54"/>
        <v/>
      </c>
      <c r="T253" s="10" t="str">
        <f t="shared" si="46"/>
        <v/>
      </c>
      <c r="U253" s="10" t="str">
        <f t="shared" si="47"/>
        <v/>
      </c>
      <c r="V253" s="10" t="str">
        <f t="shared" si="55"/>
        <v/>
      </c>
      <c r="W253" s="10" t="str">
        <f t="shared" si="56"/>
        <v/>
      </c>
      <c r="X253" s="10" t="str">
        <f t="shared" si="48"/>
        <v/>
      </c>
      <c r="Y253" s="10" t="str">
        <f t="shared" si="49"/>
        <v/>
      </c>
      <c r="Z253" s="10" t="str">
        <f t="shared" si="57"/>
        <v/>
      </c>
      <c r="AA253" s="10" t="str">
        <f t="shared" si="58"/>
        <v/>
      </c>
      <c r="AB253" s="10"/>
      <c r="AC253" s="10" t="b">
        <f t="shared" si="59"/>
        <v>1</v>
      </c>
      <c r="AD253" s="10" t="b">
        <f t="shared" si="50"/>
        <v>1</v>
      </c>
      <c r="AE253" s="10" t="b">
        <f t="shared" si="60"/>
        <v>0</v>
      </c>
      <c r="AF253" s="10" t="b">
        <f t="shared" si="51"/>
        <v>0</v>
      </c>
      <c r="AG253" s="10"/>
    </row>
    <row r="254" spans="1:33" x14ac:dyDescent="0.35">
      <c r="A254" s="28"/>
      <c r="B254" s="28"/>
      <c r="C254" s="28"/>
      <c r="D254" s="28"/>
      <c r="E254" s="28" t="s">
        <v>4</v>
      </c>
      <c r="F254" s="28"/>
      <c r="G254" s="28"/>
      <c r="H254" s="28"/>
      <c r="I254" s="28" t="s">
        <v>4</v>
      </c>
      <c r="J254" s="28"/>
      <c r="K254" s="28" t="s">
        <v>4</v>
      </c>
      <c r="L254" s="10" t="str">
        <f>IF(AND('Section 8'!$L$4=No,OR($AC254=FALSE,$AD254=FALSE)),Tab_NotReq,
IF(AND($AC254=TRUE,$AD254=TRUE,$N254="",$O254=""),"",
IF(COUNTIF($N254:$AA254,Incomplete)&gt;=1,Incomplete_or_multiple_errors&amp;": "&amp;INDEX($N$2:$AA$4,1,MATCH(Incomplete,$N254:$AA254,0)),Complete)))</f>
        <v/>
      </c>
      <c r="N254" s="10" t="str">
        <f t="shared" si="45"/>
        <v/>
      </c>
      <c r="O254" s="10" t="str" cm="1">
        <f t="array" ref="O254">IF($O$1=No,"",
IF(OR(AC254=FALSE,AD254=FALSE),"",
IF(AND(SUMPRODUCT(--(AE254:AF$300=TRUE))=0,SUMPRODUCT(--(AE254:AF$300=TRUE))=0),"",Incomplete)))</f>
        <v/>
      </c>
      <c r="P254" s="10" t="str">
        <f t="shared" si="52"/>
        <v/>
      </c>
      <c r="Q254" s="10" t="str">
        <f t="shared" si="53"/>
        <v/>
      </c>
      <c r="R254" s="10" t="str" cm="1">
        <f t="array" ref="R254">IF(R$1=No,"",IF($A254="","",
IF(SUMPRODUCT(--('Section 13(a)(b)(c)'!$A$4:$A$100=$A254))=0,Incomplete,Complete)))</f>
        <v/>
      </c>
      <c r="S254" s="10" t="str">
        <f t="shared" si="54"/>
        <v/>
      </c>
      <c r="T254" s="10" t="str">
        <f t="shared" si="46"/>
        <v/>
      </c>
      <c r="U254" s="10" t="str">
        <f t="shared" si="47"/>
        <v/>
      </c>
      <c r="V254" s="10" t="str">
        <f t="shared" si="55"/>
        <v/>
      </c>
      <c r="W254" s="10" t="str">
        <f t="shared" si="56"/>
        <v/>
      </c>
      <c r="X254" s="10" t="str">
        <f t="shared" si="48"/>
        <v/>
      </c>
      <c r="Y254" s="10" t="str">
        <f t="shared" si="49"/>
        <v/>
      </c>
      <c r="Z254" s="10" t="str">
        <f t="shared" si="57"/>
        <v/>
      </c>
      <c r="AA254" s="10" t="str">
        <f t="shared" si="58"/>
        <v/>
      </c>
      <c r="AB254" s="10"/>
      <c r="AC254" s="10" t="b">
        <f t="shared" si="59"/>
        <v>1</v>
      </c>
      <c r="AD254" s="10" t="b">
        <f t="shared" si="50"/>
        <v>1</v>
      </c>
      <c r="AE254" s="10" t="b">
        <f t="shared" si="60"/>
        <v>0</v>
      </c>
      <c r="AF254" s="10" t="b">
        <f t="shared" si="51"/>
        <v>0</v>
      </c>
      <c r="AG254" s="10"/>
    </row>
    <row r="255" spans="1:33" x14ac:dyDescent="0.35">
      <c r="A255" s="28"/>
      <c r="B255" s="28"/>
      <c r="C255" s="28"/>
      <c r="D255" s="28"/>
      <c r="E255" s="28" t="s">
        <v>4</v>
      </c>
      <c r="F255" s="28"/>
      <c r="G255" s="28"/>
      <c r="H255" s="28"/>
      <c r="I255" s="28" t="s">
        <v>4</v>
      </c>
      <c r="J255" s="28"/>
      <c r="K255" s="28" t="s">
        <v>4</v>
      </c>
      <c r="L255" s="10" t="str">
        <f>IF(AND('Section 8'!$L$4=No,OR($AC255=FALSE,$AD255=FALSE)),Tab_NotReq,
IF(AND($AC255=TRUE,$AD255=TRUE,$N255="",$O255=""),"",
IF(COUNTIF($N255:$AA255,Incomplete)&gt;=1,Incomplete_or_multiple_errors&amp;": "&amp;INDEX($N$2:$AA$4,1,MATCH(Incomplete,$N255:$AA255,0)),Complete)))</f>
        <v/>
      </c>
      <c r="N255" s="10" t="str">
        <f t="shared" si="45"/>
        <v/>
      </c>
      <c r="O255" s="10" t="str" cm="1">
        <f t="array" ref="O255">IF($O$1=No,"",
IF(OR(AC255=FALSE,AD255=FALSE),"",
IF(AND(SUMPRODUCT(--(AE255:AF$300=TRUE))=0,SUMPRODUCT(--(AE255:AF$300=TRUE))=0),"",Incomplete)))</f>
        <v/>
      </c>
      <c r="P255" s="10" t="str">
        <f t="shared" si="52"/>
        <v/>
      </c>
      <c r="Q255" s="10" t="str">
        <f t="shared" si="53"/>
        <v/>
      </c>
      <c r="R255" s="10" t="str" cm="1">
        <f t="array" ref="R255">IF(R$1=No,"",IF($A255="","",
IF(SUMPRODUCT(--('Section 13(a)(b)(c)'!$A$4:$A$100=$A255))=0,Incomplete,Complete)))</f>
        <v/>
      </c>
      <c r="S255" s="10" t="str">
        <f t="shared" si="54"/>
        <v/>
      </c>
      <c r="T255" s="10" t="str">
        <f t="shared" si="46"/>
        <v/>
      </c>
      <c r="U255" s="10" t="str">
        <f t="shared" si="47"/>
        <v/>
      </c>
      <c r="V255" s="10" t="str">
        <f t="shared" si="55"/>
        <v/>
      </c>
      <c r="W255" s="10" t="str">
        <f t="shared" si="56"/>
        <v/>
      </c>
      <c r="X255" s="10" t="str">
        <f t="shared" si="48"/>
        <v/>
      </c>
      <c r="Y255" s="10" t="str">
        <f t="shared" si="49"/>
        <v/>
      </c>
      <c r="Z255" s="10" t="str">
        <f t="shared" si="57"/>
        <v/>
      </c>
      <c r="AA255" s="10" t="str">
        <f t="shared" si="58"/>
        <v/>
      </c>
      <c r="AB255" s="10"/>
      <c r="AC255" s="10" t="b">
        <f t="shared" si="59"/>
        <v>1</v>
      </c>
      <c r="AD255" s="10" t="b">
        <f t="shared" si="50"/>
        <v>1</v>
      </c>
      <c r="AE255" s="10" t="b">
        <f t="shared" si="60"/>
        <v>0</v>
      </c>
      <c r="AF255" s="10" t="b">
        <f t="shared" si="51"/>
        <v>0</v>
      </c>
      <c r="AG255" s="10"/>
    </row>
    <row r="256" spans="1:33" x14ac:dyDescent="0.35">
      <c r="A256" s="28"/>
      <c r="B256" s="28"/>
      <c r="C256" s="28"/>
      <c r="D256" s="28"/>
      <c r="E256" s="28" t="s">
        <v>4</v>
      </c>
      <c r="F256" s="28"/>
      <c r="G256" s="28"/>
      <c r="H256" s="28"/>
      <c r="I256" s="28" t="s">
        <v>4</v>
      </c>
      <c r="J256" s="28"/>
      <c r="K256" s="28" t="s">
        <v>4</v>
      </c>
      <c r="L256" s="10" t="str">
        <f>IF(AND('Section 8'!$L$4=No,OR($AC256=FALSE,$AD256=FALSE)),Tab_NotReq,
IF(AND($AC256=TRUE,$AD256=TRUE,$N256="",$O256=""),"",
IF(COUNTIF($N256:$AA256,Incomplete)&gt;=1,Incomplete_or_multiple_errors&amp;": "&amp;INDEX($N$2:$AA$4,1,MATCH(Incomplete,$N256:$AA256,0)),Complete)))</f>
        <v/>
      </c>
      <c r="N256" s="10" t="str">
        <f t="shared" si="45"/>
        <v/>
      </c>
      <c r="O256" s="10" t="str" cm="1">
        <f t="array" ref="O256">IF($O$1=No,"",
IF(OR(AC256=FALSE,AD256=FALSE),"",
IF(AND(SUMPRODUCT(--(AE256:AF$300=TRUE))=0,SUMPRODUCT(--(AE256:AF$300=TRUE))=0),"",Incomplete)))</f>
        <v/>
      </c>
      <c r="P256" s="10" t="str">
        <f t="shared" si="52"/>
        <v/>
      </c>
      <c r="Q256" s="10" t="str">
        <f t="shared" si="53"/>
        <v/>
      </c>
      <c r="R256" s="10" t="str" cm="1">
        <f t="array" ref="R256">IF(R$1=No,"",IF($A256="","",
IF(SUMPRODUCT(--('Section 13(a)(b)(c)'!$A$4:$A$100=$A256))=0,Incomplete,Complete)))</f>
        <v/>
      </c>
      <c r="S256" s="10" t="str">
        <f t="shared" si="54"/>
        <v/>
      </c>
      <c r="T256" s="10" t="str">
        <f t="shared" si="46"/>
        <v/>
      </c>
      <c r="U256" s="10" t="str">
        <f t="shared" si="47"/>
        <v/>
      </c>
      <c r="V256" s="10" t="str">
        <f t="shared" si="55"/>
        <v/>
      </c>
      <c r="W256" s="10" t="str">
        <f t="shared" si="56"/>
        <v/>
      </c>
      <c r="X256" s="10" t="str">
        <f t="shared" si="48"/>
        <v/>
      </c>
      <c r="Y256" s="10" t="str">
        <f t="shared" si="49"/>
        <v/>
      </c>
      <c r="Z256" s="10" t="str">
        <f t="shared" si="57"/>
        <v/>
      </c>
      <c r="AA256" s="10" t="str">
        <f t="shared" si="58"/>
        <v/>
      </c>
      <c r="AB256" s="10"/>
      <c r="AC256" s="10" t="b">
        <f t="shared" si="59"/>
        <v>1</v>
      </c>
      <c r="AD256" s="10" t="b">
        <f t="shared" si="50"/>
        <v>1</v>
      </c>
      <c r="AE256" s="10" t="b">
        <f t="shared" si="60"/>
        <v>0</v>
      </c>
      <c r="AF256" s="10" t="b">
        <f t="shared" si="51"/>
        <v>0</v>
      </c>
      <c r="AG256" s="10"/>
    </row>
    <row r="257" spans="1:33" x14ac:dyDescent="0.35">
      <c r="A257" s="28"/>
      <c r="B257" s="28"/>
      <c r="C257" s="28"/>
      <c r="D257" s="28"/>
      <c r="E257" s="28" t="s">
        <v>4</v>
      </c>
      <c r="F257" s="28"/>
      <c r="G257" s="28"/>
      <c r="H257" s="28"/>
      <c r="I257" s="28" t="s">
        <v>4</v>
      </c>
      <c r="J257" s="28"/>
      <c r="K257" s="28" t="s">
        <v>4</v>
      </c>
      <c r="L257" s="10" t="str">
        <f>IF(AND('Section 8'!$L$4=No,OR($AC257=FALSE,$AD257=FALSE)),Tab_NotReq,
IF(AND($AC257=TRUE,$AD257=TRUE,$N257="",$O257=""),"",
IF(COUNTIF($N257:$AA257,Incomplete)&gt;=1,Incomplete_or_multiple_errors&amp;": "&amp;INDEX($N$2:$AA$4,1,MATCH(Incomplete,$N257:$AA257,0)),Complete)))</f>
        <v/>
      </c>
      <c r="N257" s="10" t="str">
        <f t="shared" si="45"/>
        <v/>
      </c>
      <c r="O257" s="10" t="str" cm="1">
        <f t="array" ref="O257">IF($O$1=No,"",
IF(OR(AC257=FALSE,AD257=FALSE),"",
IF(AND(SUMPRODUCT(--(AE257:AF$300=TRUE))=0,SUMPRODUCT(--(AE257:AF$300=TRUE))=0),"",Incomplete)))</f>
        <v/>
      </c>
      <c r="P257" s="10" t="str">
        <f t="shared" si="52"/>
        <v/>
      </c>
      <c r="Q257" s="10" t="str">
        <f t="shared" si="53"/>
        <v/>
      </c>
      <c r="R257" s="10" t="str" cm="1">
        <f t="array" ref="R257">IF(R$1=No,"",IF($A257="","",
IF(SUMPRODUCT(--('Section 13(a)(b)(c)'!$A$4:$A$100=$A257))=0,Incomplete,Complete)))</f>
        <v/>
      </c>
      <c r="S257" s="10" t="str">
        <f t="shared" si="54"/>
        <v/>
      </c>
      <c r="T257" s="10" t="str">
        <f t="shared" si="46"/>
        <v/>
      </c>
      <c r="U257" s="10" t="str">
        <f t="shared" si="47"/>
        <v/>
      </c>
      <c r="V257" s="10" t="str">
        <f t="shared" si="55"/>
        <v/>
      </c>
      <c r="W257" s="10" t="str">
        <f t="shared" si="56"/>
        <v/>
      </c>
      <c r="X257" s="10" t="str">
        <f t="shared" si="48"/>
        <v/>
      </c>
      <c r="Y257" s="10" t="str">
        <f t="shared" si="49"/>
        <v/>
      </c>
      <c r="Z257" s="10" t="str">
        <f t="shared" si="57"/>
        <v/>
      </c>
      <c r="AA257" s="10" t="str">
        <f t="shared" si="58"/>
        <v/>
      </c>
      <c r="AB257" s="10"/>
      <c r="AC257" s="10" t="b">
        <f t="shared" si="59"/>
        <v>1</v>
      </c>
      <c r="AD257" s="10" t="b">
        <f t="shared" si="50"/>
        <v>1</v>
      </c>
      <c r="AE257" s="10" t="b">
        <f t="shared" si="60"/>
        <v>0</v>
      </c>
      <c r="AF257" s="10" t="b">
        <f t="shared" si="51"/>
        <v>0</v>
      </c>
      <c r="AG257" s="10"/>
    </row>
    <row r="258" spans="1:33" x14ac:dyDescent="0.35">
      <c r="A258" s="28"/>
      <c r="B258" s="28"/>
      <c r="C258" s="28"/>
      <c r="D258" s="28"/>
      <c r="E258" s="28" t="s">
        <v>4</v>
      </c>
      <c r="F258" s="28"/>
      <c r="G258" s="28"/>
      <c r="H258" s="28"/>
      <c r="I258" s="28" t="s">
        <v>4</v>
      </c>
      <c r="J258" s="28"/>
      <c r="K258" s="28" t="s">
        <v>4</v>
      </c>
      <c r="L258" s="10" t="str">
        <f>IF(AND('Section 8'!$L$4=No,OR($AC258=FALSE,$AD258=FALSE)),Tab_NotReq,
IF(AND($AC258=TRUE,$AD258=TRUE,$N258="",$O258=""),"",
IF(COUNTIF($N258:$AA258,Incomplete)&gt;=1,Incomplete_or_multiple_errors&amp;": "&amp;INDEX($N$2:$AA$4,1,MATCH(Incomplete,$N258:$AA258,0)),Complete)))</f>
        <v/>
      </c>
      <c r="N258" s="10" t="str">
        <f t="shared" si="45"/>
        <v/>
      </c>
      <c r="O258" s="10" t="str" cm="1">
        <f t="array" ref="O258">IF($O$1=No,"",
IF(OR(AC258=FALSE,AD258=FALSE),"",
IF(AND(SUMPRODUCT(--(AE258:AF$300=TRUE))=0,SUMPRODUCT(--(AE258:AF$300=TRUE))=0),"",Incomplete)))</f>
        <v/>
      </c>
      <c r="P258" s="10" t="str">
        <f t="shared" si="52"/>
        <v/>
      </c>
      <c r="Q258" s="10" t="str">
        <f t="shared" si="53"/>
        <v/>
      </c>
      <c r="R258" s="10" t="str" cm="1">
        <f t="array" ref="R258">IF(R$1=No,"",IF($A258="","",
IF(SUMPRODUCT(--('Section 13(a)(b)(c)'!$A$4:$A$100=$A258))=0,Incomplete,Complete)))</f>
        <v/>
      </c>
      <c r="S258" s="10" t="str">
        <f t="shared" si="54"/>
        <v/>
      </c>
      <c r="T258" s="10" t="str">
        <f t="shared" si="46"/>
        <v/>
      </c>
      <c r="U258" s="10" t="str">
        <f t="shared" si="47"/>
        <v/>
      </c>
      <c r="V258" s="10" t="str">
        <f t="shared" si="55"/>
        <v/>
      </c>
      <c r="W258" s="10" t="str">
        <f t="shared" si="56"/>
        <v/>
      </c>
      <c r="X258" s="10" t="str">
        <f t="shared" si="48"/>
        <v/>
      </c>
      <c r="Y258" s="10" t="str">
        <f t="shared" si="49"/>
        <v/>
      </c>
      <c r="Z258" s="10" t="str">
        <f t="shared" si="57"/>
        <v/>
      </c>
      <c r="AA258" s="10" t="str">
        <f t="shared" si="58"/>
        <v/>
      </c>
      <c r="AB258" s="10"/>
      <c r="AC258" s="10" t="b">
        <f t="shared" si="59"/>
        <v>1</v>
      </c>
      <c r="AD258" s="10" t="b">
        <f t="shared" si="50"/>
        <v>1</v>
      </c>
      <c r="AE258" s="10" t="b">
        <f t="shared" si="60"/>
        <v>0</v>
      </c>
      <c r="AF258" s="10" t="b">
        <f t="shared" si="51"/>
        <v>0</v>
      </c>
      <c r="AG258" s="10"/>
    </row>
    <row r="259" spans="1:33" x14ac:dyDescent="0.35">
      <c r="A259" s="28"/>
      <c r="B259" s="28"/>
      <c r="C259" s="28"/>
      <c r="D259" s="28"/>
      <c r="E259" s="28" t="s">
        <v>4</v>
      </c>
      <c r="F259" s="28"/>
      <c r="G259" s="28"/>
      <c r="H259" s="28"/>
      <c r="I259" s="28" t="s">
        <v>4</v>
      </c>
      <c r="J259" s="28"/>
      <c r="K259" s="28" t="s">
        <v>4</v>
      </c>
      <c r="L259" s="10" t="str">
        <f>IF(AND('Section 8'!$L$4=No,OR($AC259=FALSE,$AD259=FALSE)),Tab_NotReq,
IF(AND($AC259=TRUE,$AD259=TRUE,$N259="",$O259=""),"",
IF(COUNTIF($N259:$AA259,Incomplete)&gt;=1,Incomplete_or_multiple_errors&amp;": "&amp;INDEX($N$2:$AA$4,1,MATCH(Incomplete,$N259:$AA259,0)),Complete)))</f>
        <v/>
      </c>
      <c r="N259" s="10" t="str">
        <f t="shared" si="45"/>
        <v/>
      </c>
      <c r="O259" s="10" t="str" cm="1">
        <f t="array" ref="O259">IF($O$1=No,"",
IF(OR(AC259=FALSE,AD259=FALSE),"",
IF(AND(SUMPRODUCT(--(AE259:AF$300=TRUE))=0,SUMPRODUCT(--(AE259:AF$300=TRUE))=0),"",Incomplete)))</f>
        <v/>
      </c>
      <c r="P259" s="10" t="str">
        <f t="shared" si="52"/>
        <v/>
      </c>
      <c r="Q259" s="10" t="str">
        <f t="shared" si="53"/>
        <v/>
      </c>
      <c r="R259" s="10" t="str" cm="1">
        <f t="array" ref="R259">IF(R$1=No,"",IF($A259="","",
IF(SUMPRODUCT(--('Section 13(a)(b)(c)'!$A$4:$A$100=$A259))=0,Incomplete,Complete)))</f>
        <v/>
      </c>
      <c r="S259" s="10" t="str">
        <f t="shared" si="54"/>
        <v/>
      </c>
      <c r="T259" s="10" t="str">
        <f t="shared" si="46"/>
        <v/>
      </c>
      <c r="U259" s="10" t="str">
        <f t="shared" si="47"/>
        <v/>
      </c>
      <c r="V259" s="10" t="str">
        <f t="shared" si="55"/>
        <v/>
      </c>
      <c r="W259" s="10" t="str">
        <f t="shared" si="56"/>
        <v/>
      </c>
      <c r="X259" s="10" t="str">
        <f t="shared" si="48"/>
        <v/>
      </c>
      <c r="Y259" s="10" t="str">
        <f t="shared" si="49"/>
        <v/>
      </c>
      <c r="Z259" s="10" t="str">
        <f t="shared" si="57"/>
        <v/>
      </c>
      <c r="AA259" s="10" t="str">
        <f t="shared" si="58"/>
        <v/>
      </c>
      <c r="AB259" s="10"/>
      <c r="AC259" s="10" t="b">
        <f t="shared" si="59"/>
        <v>1</v>
      </c>
      <c r="AD259" s="10" t="b">
        <f t="shared" si="50"/>
        <v>1</v>
      </c>
      <c r="AE259" s="10" t="b">
        <f t="shared" si="60"/>
        <v>0</v>
      </c>
      <c r="AF259" s="10" t="b">
        <f t="shared" si="51"/>
        <v>0</v>
      </c>
      <c r="AG259" s="10"/>
    </row>
    <row r="260" spans="1:33" x14ac:dyDescent="0.35">
      <c r="A260" s="28"/>
      <c r="B260" s="28"/>
      <c r="C260" s="28"/>
      <c r="D260" s="28"/>
      <c r="E260" s="28" t="s">
        <v>4</v>
      </c>
      <c r="F260" s="28"/>
      <c r="G260" s="28"/>
      <c r="H260" s="28"/>
      <c r="I260" s="28" t="s">
        <v>4</v>
      </c>
      <c r="J260" s="28"/>
      <c r="K260" s="28" t="s">
        <v>4</v>
      </c>
      <c r="L260" s="10" t="str">
        <f>IF(AND('Section 8'!$L$4=No,OR($AC260=FALSE,$AD260=FALSE)),Tab_NotReq,
IF(AND($AC260=TRUE,$AD260=TRUE,$N260="",$O260=""),"",
IF(COUNTIF($N260:$AA260,Incomplete)&gt;=1,Incomplete_or_multiple_errors&amp;": "&amp;INDEX($N$2:$AA$4,1,MATCH(Incomplete,$N260:$AA260,0)),Complete)))</f>
        <v/>
      </c>
      <c r="N260" s="10" t="str">
        <f t="shared" ref="N260:N300" si="61">IF(N$1=No,"",
IF(AND($A260="", OR(AC260=FALSE,AD260=FALSE)),Incomplete,""))</f>
        <v/>
      </c>
      <c r="O260" s="10" t="str" cm="1">
        <f t="array" ref="O260">IF($O$1=No,"",
IF(OR(AC260=FALSE,AD260=FALSE),"",
IF(AND(SUMPRODUCT(--(AE260:AF$300=TRUE))=0,SUMPRODUCT(--(AE260:AF$300=TRUE))=0),"",Incomplete)))</f>
        <v/>
      </c>
      <c r="P260" s="10" t="str">
        <f t="shared" si="52"/>
        <v/>
      </c>
      <c r="Q260" s="10" t="str">
        <f t="shared" si="53"/>
        <v/>
      </c>
      <c r="R260" s="10" t="str" cm="1">
        <f t="array" ref="R260">IF(R$1=No,"",IF($A260="","",
IF(SUMPRODUCT(--('Section 13(a)(b)(c)'!$A$4:$A$100=$A260))=0,Incomplete,Complete)))</f>
        <v/>
      </c>
      <c r="S260" s="10" t="str">
        <f t="shared" si="54"/>
        <v/>
      </c>
      <c r="T260" s="10" t="str">
        <f t="shared" ref="T260:T300" si="62">IF(T$1=No, "", IF($A260="", "",
IF($P260=Incomplete,"",
IF(OR($B260=Not_reasonably_accessible,$B260=INDEX(s13app,3)),"",
IF($C260="", Incomplete, Complete)))))</f>
        <v/>
      </c>
      <c r="U260" s="10" t="str">
        <f t="shared" ref="U260:U300" si="63">IF(U$1=No, "", IF($A260="", "",
IF($P260=Incomplete,"",
IF(OR($B260=Not_reasonably_accessible,$B260=INDEX(s13app,3)),"",
IF($D260="", Incomplete, Complete)))))</f>
        <v/>
      </c>
      <c r="V260" s="10" t="str">
        <f t="shared" si="55"/>
        <v/>
      </c>
      <c r="W260" s="10" t="str">
        <f t="shared" si="56"/>
        <v/>
      </c>
      <c r="X260" s="10" t="str">
        <f t="shared" ref="X260:X300" si="64">IF(X$1=No, "", IF($A260="", "",
IF($Q260=Incomplete,"",
IF(OR($F260=Not_reasonably_accessible,$F260=INDEX(s13app,3)),"",
IF(AND(OR($F260=INDEX(s13app,2), $F260=INDEX(s13app,4)), OR($G260="", $G260&lt;0, $G260&gt;100)), Incomplete,
IF(LEN($G260)-LEN(INT($G260))&gt;5, Incomplete,
Complete))))))</f>
        <v/>
      </c>
      <c r="Y260" s="10" t="str">
        <f t="shared" ref="Y260:Y300" si="65">IF(Y$1=No, "", IF($A260="", "",
IF($Q260=Incomplete,"",
IF(OR($F260=Not_reasonably_accessible,$F260=INDEX(s13app,3)),"",
IF(AND(OR($F260=INDEX(s13app,2),$F260=INDEX(s13app,4)), OR($H260="", $H260&lt;0, $H260&gt;100,$G260&gt;$H260)), Incomplete,
IF(LEN($H260)-LEN(INT($H260))&gt;5, Incomplete,
Complete))))))</f>
        <v/>
      </c>
      <c r="Z260" s="10" t="str">
        <f t="shared" si="57"/>
        <v/>
      </c>
      <c r="AA260" s="10" t="str">
        <f t="shared" si="58"/>
        <v/>
      </c>
      <c r="AB260" s="10"/>
      <c r="AC260" s="10" t="b">
        <f t="shared" si="59"/>
        <v>1</v>
      </c>
      <c r="AD260" s="10" t="b">
        <f t="shared" ref="AD260:AD300" si="66">AND(OR($E260="",$E260=No),OR($I260="",$I260=No),OR($K260="",$K260=No))</f>
        <v>1</v>
      </c>
      <c r="AE260" s="10" t="b">
        <f t="shared" si="60"/>
        <v>0</v>
      </c>
      <c r="AF260" s="10" t="b">
        <f t="shared" ref="AF260:AF300" si="67">OR(AND($E261&lt;&gt;"",$E261&lt;&gt;No),AND($I261&lt;&gt;"",$I261&lt;&gt;No),AND($K261&lt;&gt;"",$K261&lt;&gt;No))</f>
        <v>0</v>
      </c>
      <c r="AG260" s="10"/>
    </row>
    <row r="261" spans="1:33" x14ac:dyDescent="0.35">
      <c r="A261" s="28"/>
      <c r="B261" s="28"/>
      <c r="C261" s="28"/>
      <c r="D261" s="28"/>
      <c r="E261" s="28" t="s">
        <v>4</v>
      </c>
      <c r="F261" s="28"/>
      <c r="G261" s="28"/>
      <c r="H261" s="28"/>
      <c r="I261" s="28" t="s">
        <v>4</v>
      </c>
      <c r="J261" s="28"/>
      <c r="K261" s="28" t="s">
        <v>4</v>
      </c>
      <c r="L261" s="10" t="str">
        <f>IF(AND('Section 8'!$L$4=No,OR($AC261=FALSE,$AD261=FALSE)),Tab_NotReq,
IF(AND($AC261=TRUE,$AD261=TRUE,$N261="",$O261=""),"",
IF(COUNTIF($N261:$AA261,Incomplete)&gt;=1,Incomplete_or_multiple_errors&amp;": "&amp;INDEX($N$2:$AA$4,1,MATCH(Incomplete,$N261:$AA261,0)),Complete)))</f>
        <v/>
      </c>
      <c r="N261" s="10" t="str">
        <f t="shared" si="61"/>
        <v/>
      </c>
      <c r="O261" s="10" t="str" cm="1">
        <f t="array" ref="O261">IF($O$1=No,"",
IF(OR(AC261=FALSE,AD261=FALSE),"",
IF(AND(SUMPRODUCT(--(AE261:AF$300=TRUE))=0,SUMPRODUCT(--(AE261:AF$300=TRUE))=0),"",Incomplete)))</f>
        <v/>
      </c>
      <c r="P261" s="10" t="str">
        <f t="shared" ref="P261:P300" si="68">IF(P$1=No,"",IF($A261="", "",
IF(AND(OR(B261=Not_reasonably_accessible,B261=INDEX(s13app,3)), OR(C261&lt;&gt;"", D261&lt;&gt;"", AND(E261&lt;&gt;"",E261&lt;&gt;No))),
Incomplete, "")))</f>
        <v/>
      </c>
      <c r="Q261" s="10" t="str">
        <f t="shared" ref="Q261:Q300" si="69">IF(Q$1=No,"",IF($A261="", "",
IF(AND(OR(F261=Not_reasonably_accessible,F261=INDEX(s13app,3)), OR(G261&lt;&gt;"", H261&lt;&gt;"", AND(I261&lt;&gt;"",I261&lt;&gt;No))),
Incomplete, "")))</f>
        <v/>
      </c>
      <c r="R261" s="10" t="str" cm="1">
        <f t="array" ref="R261">IF(R$1=No,"",IF($A261="","",
IF(SUMPRODUCT(--('Section 13(a)(b)(c)'!$A$4:$A$100=$A261))=0,Incomplete,Complete)))</f>
        <v/>
      </c>
      <c r="S261" s="10" t="str">
        <f t="shared" ref="S261:S300" si="70">IF(S$1=No,"",IF($A261="","",
IF(B261="",Incomplete,
IF(ISERROR(VLOOKUP(B261,s13app,1,FALSE))=TRUE,Incomplete,Complete))))</f>
        <v/>
      </c>
      <c r="T261" s="10" t="str">
        <f t="shared" si="62"/>
        <v/>
      </c>
      <c r="U261" s="10" t="str">
        <f t="shared" si="63"/>
        <v/>
      </c>
      <c r="V261" s="10" t="str">
        <f t="shared" ref="V261:V300" si="71">IF(V$1=No,"",IF($A261="","",
IF($P261=Incomplete, "",
IF(OR($B261=Not_reasonably_accessible,$B261=INDEX(s13app,3)),"",
IF(ISERROR(VLOOKUP(E261,YesNo_CBI,1,FALSE))=TRUE,Incomplete,Complete)))))</f>
        <v/>
      </c>
      <c r="W261" s="10" t="str">
        <f t="shared" ref="W261:W300" si="72">IF(W$1=No,"",IF($A261="","",
IF(F261="",Incomplete,
IF(ISERROR(VLOOKUP(F261,s13app,1,FALSE))=TRUE,Incomplete,Complete))))</f>
        <v/>
      </c>
      <c r="X261" s="10" t="str">
        <f t="shared" si="64"/>
        <v/>
      </c>
      <c r="Y261" s="10" t="str">
        <f t="shared" si="65"/>
        <v/>
      </c>
      <c r="Z261" s="10" t="str">
        <f t="shared" ref="Z261:Z300" si="73">IF(Z$1=No,"",IF($A261="","",
IF($Q261=Incomplete, "",
IF(OR($F261=Not_reasonably_accessible,$F261=INDEX(s13app,3)),"",
IF(ISERROR(VLOOKUP(I261,YesNo_CBI,1,FALSE))=TRUE,Incomplete,Complete)))))</f>
        <v/>
      </c>
      <c r="AA261" s="10" t="str">
        <f t="shared" ref="AA261:AA300" si="74">IF($AA$1=No,"",IF($A261="","",
IF(AND(J261="",OR(K261="",K261=No)),"",
IF(AND(J261="",OR(K261&lt;&gt;"",K261&lt;&gt;No)),Incomplete,
IF(AND(J261&lt;&gt;"",K261="")=TRUE,Incomplete,
IF(ISERROR(VLOOKUP(K261,YesNo_CBI,1,FALSE))=TRUE,
Incomplete,Complete))))))</f>
        <v/>
      </c>
      <c r="AB261" s="10"/>
      <c r="AC261" s="10" t="b">
        <f t="shared" ref="AC261:AC300" si="75">AND($A261="",$B261="",$C261="",$D261="",$F261="",$G261="",$H261="",$J261="")</f>
        <v>1</v>
      </c>
      <c r="AD261" s="10" t="b">
        <f t="shared" si="66"/>
        <v>1</v>
      </c>
      <c r="AE261" s="10" t="b">
        <f t="shared" ref="AE261:AE300" si="76">OR($A262&lt;&gt;"",$B262&lt;&gt;"",$C262&lt;&gt;"",$D262&lt;&gt;"",$F262&lt;&gt;"",$G262&lt;&gt;"",$H262&lt;&gt;"",$J262&lt;&gt;"")</f>
        <v>0</v>
      </c>
      <c r="AF261" s="10" t="b">
        <f t="shared" si="67"/>
        <v>0</v>
      </c>
      <c r="AG261" s="10"/>
    </row>
    <row r="262" spans="1:33" x14ac:dyDescent="0.35">
      <c r="A262" s="28"/>
      <c r="B262" s="28"/>
      <c r="C262" s="28"/>
      <c r="D262" s="28"/>
      <c r="E262" s="28" t="s">
        <v>4</v>
      </c>
      <c r="F262" s="28"/>
      <c r="G262" s="28"/>
      <c r="H262" s="28"/>
      <c r="I262" s="28" t="s">
        <v>4</v>
      </c>
      <c r="J262" s="28"/>
      <c r="K262" s="28" t="s">
        <v>4</v>
      </c>
      <c r="L262" s="10" t="str">
        <f>IF(AND('Section 8'!$L$4=No,OR($AC262=FALSE,$AD262=FALSE)),Tab_NotReq,
IF(AND($AC262=TRUE,$AD262=TRUE,$N262="",$O262=""),"",
IF(COUNTIF($N262:$AA262,Incomplete)&gt;=1,Incomplete_or_multiple_errors&amp;": "&amp;INDEX($N$2:$AA$4,1,MATCH(Incomplete,$N262:$AA262,0)),Complete)))</f>
        <v/>
      </c>
      <c r="N262" s="10" t="str">
        <f t="shared" si="61"/>
        <v/>
      </c>
      <c r="O262" s="10" t="str" cm="1">
        <f t="array" ref="O262">IF($O$1=No,"",
IF(OR(AC262=FALSE,AD262=FALSE),"",
IF(AND(SUMPRODUCT(--(AE262:AF$300=TRUE))=0,SUMPRODUCT(--(AE262:AF$300=TRUE))=0),"",Incomplete)))</f>
        <v/>
      </c>
      <c r="P262" s="10" t="str">
        <f t="shared" si="68"/>
        <v/>
      </c>
      <c r="Q262" s="10" t="str">
        <f t="shared" si="69"/>
        <v/>
      </c>
      <c r="R262" s="10" t="str" cm="1">
        <f t="array" ref="R262">IF(R$1=No,"",IF($A262="","",
IF(SUMPRODUCT(--('Section 13(a)(b)(c)'!$A$4:$A$100=$A262))=0,Incomplete,Complete)))</f>
        <v/>
      </c>
      <c r="S262" s="10" t="str">
        <f t="shared" si="70"/>
        <v/>
      </c>
      <c r="T262" s="10" t="str">
        <f t="shared" si="62"/>
        <v/>
      </c>
      <c r="U262" s="10" t="str">
        <f t="shared" si="63"/>
        <v/>
      </c>
      <c r="V262" s="10" t="str">
        <f t="shared" si="71"/>
        <v/>
      </c>
      <c r="W262" s="10" t="str">
        <f t="shared" si="72"/>
        <v/>
      </c>
      <c r="X262" s="10" t="str">
        <f t="shared" si="64"/>
        <v/>
      </c>
      <c r="Y262" s="10" t="str">
        <f t="shared" si="65"/>
        <v/>
      </c>
      <c r="Z262" s="10" t="str">
        <f t="shared" si="73"/>
        <v/>
      </c>
      <c r="AA262" s="10" t="str">
        <f t="shared" si="74"/>
        <v/>
      </c>
      <c r="AB262" s="10"/>
      <c r="AC262" s="10" t="b">
        <f t="shared" si="75"/>
        <v>1</v>
      </c>
      <c r="AD262" s="10" t="b">
        <f t="shared" si="66"/>
        <v>1</v>
      </c>
      <c r="AE262" s="10" t="b">
        <f t="shared" si="76"/>
        <v>0</v>
      </c>
      <c r="AF262" s="10" t="b">
        <f t="shared" si="67"/>
        <v>0</v>
      </c>
      <c r="AG262" s="10"/>
    </row>
    <row r="263" spans="1:33" x14ac:dyDescent="0.35">
      <c r="A263" s="28"/>
      <c r="B263" s="28"/>
      <c r="C263" s="28"/>
      <c r="D263" s="28"/>
      <c r="E263" s="28" t="s">
        <v>4</v>
      </c>
      <c r="F263" s="28"/>
      <c r="G263" s="28"/>
      <c r="H263" s="28"/>
      <c r="I263" s="28" t="s">
        <v>4</v>
      </c>
      <c r="J263" s="28"/>
      <c r="K263" s="28" t="s">
        <v>4</v>
      </c>
      <c r="L263" s="10" t="str">
        <f>IF(AND('Section 8'!$L$4=No,OR($AC263=FALSE,$AD263=FALSE)),Tab_NotReq,
IF(AND($AC263=TRUE,$AD263=TRUE,$N263="",$O263=""),"",
IF(COUNTIF($N263:$AA263,Incomplete)&gt;=1,Incomplete_or_multiple_errors&amp;": "&amp;INDEX($N$2:$AA$4,1,MATCH(Incomplete,$N263:$AA263,0)),Complete)))</f>
        <v/>
      </c>
      <c r="N263" s="10" t="str">
        <f t="shared" si="61"/>
        <v/>
      </c>
      <c r="O263" s="10" t="str" cm="1">
        <f t="array" ref="O263">IF($O$1=No,"",
IF(OR(AC263=FALSE,AD263=FALSE),"",
IF(AND(SUMPRODUCT(--(AE263:AF$300=TRUE))=0,SUMPRODUCT(--(AE263:AF$300=TRUE))=0),"",Incomplete)))</f>
        <v/>
      </c>
      <c r="P263" s="10" t="str">
        <f t="shared" si="68"/>
        <v/>
      </c>
      <c r="Q263" s="10" t="str">
        <f t="shared" si="69"/>
        <v/>
      </c>
      <c r="R263" s="10" t="str" cm="1">
        <f t="array" ref="R263">IF(R$1=No,"",IF($A263="","",
IF(SUMPRODUCT(--('Section 13(a)(b)(c)'!$A$4:$A$100=$A263))=0,Incomplete,Complete)))</f>
        <v/>
      </c>
      <c r="S263" s="10" t="str">
        <f t="shared" si="70"/>
        <v/>
      </c>
      <c r="T263" s="10" t="str">
        <f t="shared" si="62"/>
        <v/>
      </c>
      <c r="U263" s="10" t="str">
        <f t="shared" si="63"/>
        <v/>
      </c>
      <c r="V263" s="10" t="str">
        <f t="shared" si="71"/>
        <v/>
      </c>
      <c r="W263" s="10" t="str">
        <f t="shared" si="72"/>
        <v/>
      </c>
      <c r="X263" s="10" t="str">
        <f t="shared" si="64"/>
        <v/>
      </c>
      <c r="Y263" s="10" t="str">
        <f t="shared" si="65"/>
        <v/>
      </c>
      <c r="Z263" s="10" t="str">
        <f t="shared" si="73"/>
        <v/>
      </c>
      <c r="AA263" s="10" t="str">
        <f t="shared" si="74"/>
        <v/>
      </c>
      <c r="AB263" s="10"/>
      <c r="AC263" s="10" t="b">
        <f t="shared" si="75"/>
        <v>1</v>
      </c>
      <c r="AD263" s="10" t="b">
        <f t="shared" si="66"/>
        <v>1</v>
      </c>
      <c r="AE263" s="10" t="b">
        <f t="shared" si="76"/>
        <v>0</v>
      </c>
      <c r="AF263" s="10" t="b">
        <f t="shared" si="67"/>
        <v>0</v>
      </c>
      <c r="AG263" s="10"/>
    </row>
    <row r="264" spans="1:33" x14ac:dyDescent="0.35">
      <c r="A264" s="28"/>
      <c r="B264" s="28"/>
      <c r="C264" s="28"/>
      <c r="D264" s="28"/>
      <c r="E264" s="28" t="s">
        <v>4</v>
      </c>
      <c r="F264" s="28"/>
      <c r="G264" s="28"/>
      <c r="H264" s="28"/>
      <c r="I264" s="28" t="s">
        <v>4</v>
      </c>
      <c r="J264" s="28"/>
      <c r="K264" s="28" t="s">
        <v>4</v>
      </c>
      <c r="L264" s="10" t="str">
        <f>IF(AND('Section 8'!$L$4=No,OR($AC264=FALSE,$AD264=FALSE)),Tab_NotReq,
IF(AND($AC264=TRUE,$AD264=TRUE,$N264="",$O264=""),"",
IF(COUNTIF($N264:$AA264,Incomplete)&gt;=1,Incomplete_or_multiple_errors&amp;": "&amp;INDEX($N$2:$AA$4,1,MATCH(Incomplete,$N264:$AA264,0)),Complete)))</f>
        <v/>
      </c>
      <c r="N264" s="10" t="str">
        <f t="shared" si="61"/>
        <v/>
      </c>
      <c r="O264" s="10" t="str" cm="1">
        <f t="array" ref="O264">IF($O$1=No,"",
IF(OR(AC264=FALSE,AD264=FALSE),"",
IF(AND(SUMPRODUCT(--(AE264:AF$300=TRUE))=0,SUMPRODUCT(--(AE264:AF$300=TRUE))=0),"",Incomplete)))</f>
        <v/>
      </c>
      <c r="P264" s="10" t="str">
        <f t="shared" si="68"/>
        <v/>
      </c>
      <c r="Q264" s="10" t="str">
        <f t="shared" si="69"/>
        <v/>
      </c>
      <c r="R264" s="10" t="str" cm="1">
        <f t="array" ref="R264">IF(R$1=No,"",IF($A264="","",
IF(SUMPRODUCT(--('Section 13(a)(b)(c)'!$A$4:$A$100=$A264))=0,Incomplete,Complete)))</f>
        <v/>
      </c>
      <c r="S264" s="10" t="str">
        <f t="shared" si="70"/>
        <v/>
      </c>
      <c r="T264" s="10" t="str">
        <f t="shared" si="62"/>
        <v/>
      </c>
      <c r="U264" s="10" t="str">
        <f t="shared" si="63"/>
        <v/>
      </c>
      <c r="V264" s="10" t="str">
        <f t="shared" si="71"/>
        <v/>
      </c>
      <c r="W264" s="10" t="str">
        <f t="shared" si="72"/>
        <v/>
      </c>
      <c r="X264" s="10" t="str">
        <f t="shared" si="64"/>
        <v/>
      </c>
      <c r="Y264" s="10" t="str">
        <f t="shared" si="65"/>
        <v/>
      </c>
      <c r="Z264" s="10" t="str">
        <f t="shared" si="73"/>
        <v/>
      </c>
      <c r="AA264" s="10" t="str">
        <f t="shared" si="74"/>
        <v/>
      </c>
      <c r="AB264" s="10"/>
      <c r="AC264" s="10" t="b">
        <f t="shared" si="75"/>
        <v>1</v>
      </c>
      <c r="AD264" s="10" t="b">
        <f t="shared" si="66"/>
        <v>1</v>
      </c>
      <c r="AE264" s="10" t="b">
        <f t="shared" si="76"/>
        <v>0</v>
      </c>
      <c r="AF264" s="10" t="b">
        <f t="shared" si="67"/>
        <v>0</v>
      </c>
      <c r="AG264" s="10"/>
    </row>
    <row r="265" spans="1:33" x14ac:dyDescent="0.35">
      <c r="A265" s="28"/>
      <c r="B265" s="28"/>
      <c r="C265" s="28"/>
      <c r="D265" s="28"/>
      <c r="E265" s="28" t="s">
        <v>4</v>
      </c>
      <c r="F265" s="28"/>
      <c r="G265" s="28"/>
      <c r="H265" s="28"/>
      <c r="I265" s="28" t="s">
        <v>4</v>
      </c>
      <c r="J265" s="28"/>
      <c r="K265" s="28" t="s">
        <v>4</v>
      </c>
      <c r="L265" s="10" t="str">
        <f>IF(AND('Section 8'!$L$4=No,OR($AC265=FALSE,$AD265=FALSE)),Tab_NotReq,
IF(AND($AC265=TRUE,$AD265=TRUE,$N265="",$O265=""),"",
IF(COUNTIF($N265:$AA265,Incomplete)&gt;=1,Incomplete_or_multiple_errors&amp;": "&amp;INDEX($N$2:$AA$4,1,MATCH(Incomplete,$N265:$AA265,0)),Complete)))</f>
        <v/>
      </c>
      <c r="N265" s="10" t="str">
        <f t="shared" si="61"/>
        <v/>
      </c>
      <c r="O265" s="10" t="str" cm="1">
        <f t="array" ref="O265">IF($O$1=No,"",
IF(OR(AC265=FALSE,AD265=FALSE),"",
IF(AND(SUMPRODUCT(--(AE265:AF$300=TRUE))=0,SUMPRODUCT(--(AE265:AF$300=TRUE))=0),"",Incomplete)))</f>
        <v/>
      </c>
      <c r="P265" s="10" t="str">
        <f t="shared" si="68"/>
        <v/>
      </c>
      <c r="Q265" s="10" t="str">
        <f t="shared" si="69"/>
        <v/>
      </c>
      <c r="R265" s="10" t="str" cm="1">
        <f t="array" ref="R265">IF(R$1=No,"",IF($A265="","",
IF(SUMPRODUCT(--('Section 13(a)(b)(c)'!$A$4:$A$100=$A265))=0,Incomplete,Complete)))</f>
        <v/>
      </c>
      <c r="S265" s="10" t="str">
        <f t="shared" si="70"/>
        <v/>
      </c>
      <c r="T265" s="10" t="str">
        <f t="shared" si="62"/>
        <v/>
      </c>
      <c r="U265" s="10" t="str">
        <f t="shared" si="63"/>
        <v/>
      </c>
      <c r="V265" s="10" t="str">
        <f t="shared" si="71"/>
        <v/>
      </c>
      <c r="W265" s="10" t="str">
        <f t="shared" si="72"/>
        <v/>
      </c>
      <c r="X265" s="10" t="str">
        <f t="shared" si="64"/>
        <v/>
      </c>
      <c r="Y265" s="10" t="str">
        <f t="shared" si="65"/>
        <v/>
      </c>
      <c r="Z265" s="10" t="str">
        <f t="shared" si="73"/>
        <v/>
      </c>
      <c r="AA265" s="10" t="str">
        <f t="shared" si="74"/>
        <v/>
      </c>
      <c r="AB265" s="10"/>
      <c r="AC265" s="10" t="b">
        <f t="shared" si="75"/>
        <v>1</v>
      </c>
      <c r="AD265" s="10" t="b">
        <f t="shared" si="66"/>
        <v>1</v>
      </c>
      <c r="AE265" s="10" t="b">
        <f t="shared" si="76"/>
        <v>0</v>
      </c>
      <c r="AF265" s="10" t="b">
        <f t="shared" si="67"/>
        <v>0</v>
      </c>
      <c r="AG265" s="10"/>
    </row>
    <row r="266" spans="1:33" x14ac:dyDescent="0.35">
      <c r="A266" s="28"/>
      <c r="B266" s="28"/>
      <c r="C266" s="28"/>
      <c r="D266" s="28"/>
      <c r="E266" s="28" t="s">
        <v>4</v>
      </c>
      <c r="F266" s="28"/>
      <c r="G266" s="28"/>
      <c r="H266" s="28"/>
      <c r="I266" s="28" t="s">
        <v>4</v>
      </c>
      <c r="J266" s="28"/>
      <c r="K266" s="28" t="s">
        <v>4</v>
      </c>
      <c r="L266" s="10" t="str">
        <f>IF(AND('Section 8'!$L$4=No,OR($AC266=FALSE,$AD266=FALSE)),Tab_NotReq,
IF(AND($AC266=TRUE,$AD266=TRUE,$N266="",$O266=""),"",
IF(COUNTIF($N266:$AA266,Incomplete)&gt;=1,Incomplete_or_multiple_errors&amp;": "&amp;INDEX($N$2:$AA$4,1,MATCH(Incomplete,$N266:$AA266,0)),Complete)))</f>
        <v/>
      </c>
      <c r="N266" s="10" t="str">
        <f t="shared" si="61"/>
        <v/>
      </c>
      <c r="O266" s="10" t="str" cm="1">
        <f t="array" ref="O266">IF($O$1=No,"",
IF(OR(AC266=FALSE,AD266=FALSE),"",
IF(AND(SUMPRODUCT(--(AE266:AF$300=TRUE))=0,SUMPRODUCT(--(AE266:AF$300=TRUE))=0),"",Incomplete)))</f>
        <v/>
      </c>
      <c r="P266" s="10" t="str">
        <f t="shared" si="68"/>
        <v/>
      </c>
      <c r="Q266" s="10" t="str">
        <f t="shared" si="69"/>
        <v/>
      </c>
      <c r="R266" s="10" t="str" cm="1">
        <f t="array" ref="R266">IF(R$1=No,"",IF($A266="","",
IF(SUMPRODUCT(--('Section 13(a)(b)(c)'!$A$4:$A$100=$A266))=0,Incomplete,Complete)))</f>
        <v/>
      </c>
      <c r="S266" s="10" t="str">
        <f t="shared" si="70"/>
        <v/>
      </c>
      <c r="T266" s="10" t="str">
        <f t="shared" si="62"/>
        <v/>
      </c>
      <c r="U266" s="10" t="str">
        <f t="shared" si="63"/>
        <v/>
      </c>
      <c r="V266" s="10" t="str">
        <f t="shared" si="71"/>
        <v/>
      </c>
      <c r="W266" s="10" t="str">
        <f t="shared" si="72"/>
        <v/>
      </c>
      <c r="X266" s="10" t="str">
        <f t="shared" si="64"/>
        <v/>
      </c>
      <c r="Y266" s="10" t="str">
        <f t="shared" si="65"/>
        <v/>
      </c>
      <c r="Z266" s="10" t="str">
        <f t="shared" si="73"/>
        <v/>
      </c>
      <c r="AA266" s="10" t="str">
        <f t="shared" si="74"/>
        <v/>
      </c>
      <c r="AB266" s="10"/>
      <c r="AC266" s="10" t="b">
        <f t="shared" si="75"/>
        <v>1</v>
      </c>
      <c r="AD266" s="10" t="b">
        <f t="shared" si="66"/>
        <v>1</v>
      </c>
      <c r="AE266" s="10" t="b">
        <f t="shared" si="76"/>
        <v>0</v>
      </c>
      <c r="AF266" s="10" t="b">
        <f t="shared" si="67"/>
        <v>0</v>
      </c>
      <c r="AG266" s="10"/>
    </row>
    <row r="267" spans="1:33" x14ac:dyDescent="0.35">
      <c r="A267" s="28"/>
      <c r="B267" s="28"/>
      <c r="C267" s="28"/>
      <c r="D267" s="28"/>
      <c r="E267" s="28" t="s">
        <v>4</v>
      </c>
      <c r="F267" s="28"/>
      <c r="G267" s="28"/>
      <c r="H267" s="28"/>
      <c r="I267" s="28" t="s">
        <v>4</v>
      </c>
      <c r="J267" s="28"/>
      <c r="K267" s="28" t="s">
        <v>4</v>
      </c>
      <c r="L267" s="10" t="str">
        <f>IF(AND('Section 8'!$L$4=No,OR($AC267=FALSE,$AD267=FALSE)),Tab_NotReq,
IF(AND($AC267=TRUE,$AD267=TRUE,$N267="",$O267=""),"",
IF(COUNTIF($N267:$AA267,Incomplete)&gt;=1,Incomplete_or_multiple_errors&amp;": "&amp;INDEX($N$2:$AA$4,1,MATCH(Incomplete,$N267:$AA267,0)),Complete)))</f>
        <v/>
      </c>
      <c r="N267" s="10" t="str">
        <f t="shared" si="61"/>
        <v/>
      </c>
      <c r="O267" s="10" t="str" cm="1">
        <f t="array" ref="O267">IF($O$1=No,"",
IF(OR(AC267=FALSE,AD267=FALSE),"",
IF(AND(SUMPRODUCT(--(AE267:AF$300=TRUE))=0,SUMPRODUCT(--(AE267:AF$300=TRUE))=0),"",Incomplete)))</f>
        <v/>
      </c>
      <c r="P267" s="10" t="str">
        <f t="shared" si="68"/>
        <v/>
      </c>
      <c r="Q267" s="10" t="str">
        <f t="shared" si="69"/>
        <v/>
      </c>
      <c r="R267" s="10" t="str" cm="1">
        <f t="array" ref="R267">IF(R$1=No,"",IF($A267="","",
IF(SUMPRODUCT(--('Section 13(a)(b)(c)'!$A$4:$A$100=$A267))=0,Incomplete,Complete)))</f>
        <v/>
      </c>
      <c r="S267" s="10" t="str">
        <f t="shared" si="70"/>
        <v/>
      </c>
      <c r="T267" s="10" t="str">
        <f t="shared" si="62"/>
        <v/>
      </c>
      <c r="U267" s="10" t="str">
        <f t="shared" si="63"/>
        <v/>
      </c>
      <c r="V267" s="10" t="str">
        <f t="shared" si="71"/>
        <v/>
      </c>
      <c r="W267" s="10" t="str">
        <f t="shared" si="72"/>
        <v/>
      </c>
      <c r="X267" s="10" t="str">
        <f t="shared" si="64"/>
        <v/>
      </c>
      <c r="Y267" s="10" t="str">
        <f t="shared" si="65"/>
        <v/>
      </c>
      <c r="Z267" s="10" t="str">
        <f t="shared" si="73"/>
        <v/>
      </c>
      <c r="AA267" s="10" t="str">
        <f t="shared" si="74"/>
        <v/>
      </c>
      <c r="AB267" s="10"/>
      <c r="AC267" s="10" t="b">
        <f t="shared" si="75"/>
        <v>1</v>
      </c>
      <c r="AD267" s="10" t="b">
        <f t="shared" si="66"/>
        <v>1</v>
      </c>
      <c r="AE267" s="10" t="b">
        <f t="shared" si="76"/>
        <v>0</v>
      </c>
      <c r="AF267" s="10" t="b">
        <f t="shared" si="67"/>
        <v>0</v>
      </c>
      <c r="AG267" s="10"/>
    </row>
    <row r="268" spans="1:33" x14ac:dyDescent="0.35">
      <c r="A268" s="28"/>
      <c r="B268" s="28"/>
      <c r="C268" s="28"/>
      <c r="D268" s="28"/>
      <c r="E268" s="28" t="s">
        <v>4</v>
      </c>
      <c r="F268" s="28"/>
      <c r="G268" s="28"/>
      <c r="H268" s="28"/>
      <c r="I268" s="28" t="s">
        <v>4</v>
      </c>
      <c r="J268" s="28"/>
      <c r="K268" s="28" t="s">
        <v>4</v>
      </c>
      <c r="L268" s="10" t="str">
        <f>IF(AND('Section 8'!$L$4=No,OR($AC268=FALSE,$AD268=FALSE)),Tab_NotReq,
IF(AND($AC268=TRUE,$AD268=TRUE,$N268="",$O268=""),"",
IF(COUNTIF($N268:$AA268,Incomplete)&gt;=1,Incomplete_or_multiple_errors&amp;": "&amp;INDEX($N$2:$AA$4,1,MATCH(Incomplete,$N268:$AA268,0)),Complete)))</f>
        <v/>
      </c>
      <c r="N268" s="10" t="str">
        <f t="shared" si="61"/>
        <v/>
      </c>
      <c r="O268" s="10" t="str" cm="1">
        <f t="array" ref="O268">IF($O$1=No,"",
IF(OR(AC268=FALSE,AD268=FALSE),"",
IF(AND(SUMPRODUCT(--(AE268:AF$300=TRUE))=0,SUMPRODUCT(--(AE268:AF$300=TRUE))=0),"",Incomplete)))</f>
        <v/>
      </c>
      <c r="P268" s="10" t="str">
        <f t="shared" si="68"/>
        <v/>
      </c>
      <c r="Q268" s="10" t="str">
        <f t="shared" si="69"/>
        <v/>
      </c>
      <c r="R268" s="10" t="str" cm="1">
        <f t="array" ref="R268">IF(R$1=No,"",IF($A268="","",
IF(SUMPRODUCT(--('Section 13(a)(b)(c)'!$A$4:$A$100=$A268))=0,Incomplete,Complete)))</f>
        <v/>
      </c>
      <c r="S268" s="10" t="str">
        <f t="shared" si="70"/>
        <v/>
      </c>
      <c r="T268" s="10" t="str">
        <f t="shared" si="62"/>
        <v/>
      </c>
      <c r="U268" s="10" t="str">
        <f t="shared" si="63"/>
        <v/>
      </c>
      <c r="V268" s="10" t="str">
        <f t="shared" si="71"/>
        <v/>
      </c>
      <c r="W268" s="10" t="str">
        <f t="shared" si="72"/>
        <v/>
      </c>
      <c r="X268" s="10" t="str">
        <f t="shared" si="64"/>
        <v/>
      </c>
      <c r="Y268" s="10" t="str">
        <f t="shared" si="65"/>
        <v/>
      </c>
      <c r="Z268" s="10" t="str">
        <f t="shared" si="73"/>
        <v/>
      </c>
      <c r="AA268" s="10" t="str">
        <f t="shared" si="74"/>
        <v/>
      </c>
      <c r="AB268" s="10"/>
      <c r="AC268" s="10" t="b">
        <f t="shared" si="75"/>
        <v>1</v>
      </c>
      <c r="AD268" s="10" t="b">
        <f t="shared" si="66"/>
        <v>1</v>
      </c>
      <c r="AE268" s="10" t="b">
        <f t="shared" si="76"/>
        <v>0</v>
      </c>
      <c r="AF268" s="10" t="b">
        <f t="shared" si="67"/>
        <v>0</v>
      </c>
      <c r="AG268" s="10"/>
    </row>
    <row r="269" spans="1:33" x14ac:dyDescent="0.35">
      <c r="A269" s="28"/>
      <c r="B269" s="28"/>
      <c r="C269" s="28"/>
      <c r="D269" s="28"/>
      <c r="E269" s="28" t="s">
        <v>4</v>
      </c>
      <c r="F269" s="28"/>
      <c r="G269" s="28"/>
      <c r="H269" s="28"/>
      <c r="I269" s="28" t="s">
        <v>4</v>
      </c>
      <c r="J269" s="28"/>
      <c r="K269" s="28" t="s">
        <v>4</v>
      </c>
      <c r="L269" s="10" t="str">
        <f>IF(AND('Section 8'!$L$4=No,OR($AC269=FALSE,$AD269=FALSE)),Tab_NotReq,
IF(AND($AC269=TRUE,$AD269=TRUE,$N269="",$O269=""),"",
IF(COUNTIF($N269:$AA269,Incomplete)&gt;=1,Incomplete_or_multiple_errors&amp;": "&amp;INDEX($N$2:$AA$4,1,MATCH(Incomplete,$N269:$AA269,0)),Complete)))</f>
        <v/>
      </c>
      <c r="N269" s="10" t="str">
        <f t="shared" si="61"/>
        <v/>
      </c>
      <c r="O269" s="10" t="str" cm="1">
        <f t="array" ref="O269">IF($O$1=No,"",
IF(OR(AC269=FALSE,AD269=FALSE),"",
IF(AND(SUMPRODUCT(--(AE269:AF$300=TRUE))=0,SUMPRODUCT(--(AE269:AF$300=TRUE))=0),"",Incomplete)))</f>
        <v/>
      </c>
      <c r="P269" s="10" t="str">
        <f t="shared" si="68"/>
        <v/>
      </c>
      <c r="Q269" s="10" t="str">
        <f t="shared" si="69"/>
        <v/>
      </c>
      <c r="R269" s="10" t="str" cm="1">
        <f t="array" ref="R269">IF(R$1=No,"",IF($A269="","",
IF(SUMPRODUCT(--('Section 13(a)(b)(c)'!$A$4:$A$100=$A269))=0,Incomplete,Complete)))</f>
        <v/>
      </c>
      <c r="S269" s="10" t="str">
        <f t="shared" si="70"/>
        <v/>
      </c>
      <c r="T269" s="10" t="str">
        <f t="shared" si="62"/>
        <v/>
      </c>
      <c r="U269" s="10" t="str">
        <f t="shared" si="63"/>
        <v/>
      </c>
      <c r="V269" s="10" t="str">
        <f t="shared" si="71"/>
        <v/>
      </c>
      <c r="W269" s="10" t="str">
        <f t="shared" si="72"/>
        <v/>
      </c>
      <c r="X269" s="10" t="str">
        <f t="shared" si="64"/>
        <v/>
      </c>
      <c r="Y269" s="10" t="str">
        <f t="shared" si="65"/>
        <v/>
      </c>
      <c r="Z269" s="10" t="str">
        <f t="shared" si="73"/>
        <v/>
      </c>
      <c r="AA269" s="10" t="str">
        <f t="shared" si="74"/>
        <v/>
      </c>
      <c r="AB269" s="10"/>
      <c r="AC269" s="10" t="b">
        <f t="shared" si="75"/>
        <v>1</v>
      </c>
      <c r="AD269" s="10" t="b">
        <f t="shared" si="66"/>
        <v>1</v>
      </c>
      <c r="AE269" s="10" t="b">
        <f t="shared" si="76"/>
        <v>0</v>
      </c>
      <c r="AF269" s="10" t="b">
        <f t="shared" si="67"/>
        <v>0</v>
      </c>
      <c r="AG269" s="10"/>
    </row>
    <row r="270" spans="1:33" x14ac:dyDescent="0.35">
      <c r="A270" s="28"/>
      <c r="B270" s="28"/>
      <c r="C270" s="28"/>
      <c r="D270" s="28"/>
      <c r="E270" s="28" t="s">
        <v>4</v>
      </c>
      <c r="F270" s="28"/>
      <c r="G270" s="28"/>
      <c r="H270" s="28"/>
      <c r="I270" s="28" t="s">
        <v>4</v>
      </c>
      <c r="J270" s="28"/>
      <c r="K270" s="28" t="s">
        <v>4</v>
      </c>
      <c r="L270" s="10" t="str">
        <f>IF(AND('Section 8'!$L$4=No,OR($AC270=FALSE,$AD270=FALSE)),Tab_NotReq,
IF(AND($AC270=TRUE,$AD270=TRUE,$N270="",$O270=""),"",
IF(COUNTIF($N270:$AA270,Incomplete)&gt;=1,Incomplete_or_multiple_errors&amp;": "&amp;INDEX($N$2:$AA$4,1,MATCH(Incomplete,$N270:$AA270,0)),Complete)))</f>
        <v/>
      </c>
      <c r="N270" s="10" t="str">
        <f t="shared" si="61"/>
        <v/>
      </c>
      <c r="O270" s="10" t="str" cm="1">
        <f t="array" ref="O270">IF($O$1=No,"",
IF(OR(AC270=FALSE,AD270=FALSE),"",
IF(AND(SUMPRODUCT(--(AE270:AF$300=TRUE))=0,SUMPRODUCT(--(AE270:AF$300=TRUE))=0),"",Incomplete)))</f>
        <v/>
      </c>
      <c r="P270" s="10" t="str">
        <f t="shared" si="68"/>
        <v/>
      </c>
      <c r="Q270" s="10" t="str">
        <f t="shared" si="69"/>
        <v/>
      </c>
      <c r="R270" s="10" t="str" cm="1">
        <f t="array" ref="R270">IF(R$1=No,"",IF($A270="","",
IF(SUMPRODUCT(--('Section 13(a)(b)(c)'!$A$4:$A$100=$A270))=0,Incomplete,Complete)))</f>
        <v/>
      </c>
      <c r="S270" s="10" t="str">
        <f t="shared" si="70"/>
        <v/>
      </c>
      <c r="T270" s="10" t="str">
        <f t="shared" si="62"/>
        <v/>
      </c>
      <c r="U270" s="10" t="str">
        <f t="shared" si="63"/>
        <v/>
      </c>
      <c r="V270" s="10" t="str">
        <f t="shared" si="71"/>
        <v/>
      </c>
      <c r="W270" s="10" t="str">
        <f t="shared" si="72"/>
        <v/>
      </c>
      <c r="X270" s="10" t="str">
        <f t="shared" si="64"/>
        <v/>
      </c>
      <c r="Y270" s="10" t="str">
        <f t="shared" si="65"/>
        <v/>
      </c>
      <c r="Z270" s="10" t="str">
        <f t="shared" si="73"/>
        <v/>
      </c>
      <c r="AA270" s="10" t="str">
        <f t="shared" si="74"/>
        <v/>
      </c>
      <c r="AB270" s="10"/>
      <c r="AC270" s="10" t="b">
        <f t="shared" si="75"/>
        <v>1</v>
      </c>
      <c r="AD270" s="10" t="b">
        <f t="shared" si="66"/>
        <v>1</v>
      </c>
      <c r="AE270" s="10" t="b">
        <f t="shared" si="76"/>
        <v>0</v>
      </c>
      <c r="AF270" s="10" t="b">
        <f t="shared" si="67"/>
        <v>0</v>
      </c>
      <c r="AG270" s="10"/>
    </row>
    <row r="271" spans="1:33" x14ac:dyDescent="0.35">
      <c r="A271" s="28"/>
      <c r="B271" s="28"/>
      <c r="C271" s="28"/>
      <c r="D271" s="28"/>
      <c r="E271" s="28" t="s">
        <v>4</v>
      </c>
      <c r="F271" s="28"/>
      <c r="G271" s="28"/>
      <c r="H271" s="28"/>
      <c r="I271" s="28" t="s">
        <v>4</v>
      </c>
      <c r="J271" s="28"/>
      <c r="K271" s="28" t="s">
        <v>4</v>
      </c>
      <c r="L271" s="10" t="str">
        <f>IF(AND('Section 8'!$L$4=No,OR($AC271=FALSE,$AD271=FALSE)),Tab_NotReq,
IF(AND($AC271=TRUE,$AD271=TRUE,$N271="",$O271=""),"",
IF(COUNTIF($N271:$AA271,Incomplete)&gt;=1,Incomplete_or_multiple_errors&amp;": "&amp;INDEX($N$2:$AA$4,1,MATCH(Incomplete,$N271:$AA271,0)),Complete)))</f>
        <v/>
      </c>
      <c r="N271" s="10" t="str">
        <f t="shared" si="61"/>
        <v/>
      </c>
      <c r="O271" s="10" t="str" cm="1">
        <f t="array" ref="O271">IF($O$1=No,"",
IF(OR(AC271=FALSE,AD271=FALSE),"",
IF(AND(SUMPRODUCT(--(AE271:AF$300=TRUE))=0,SUMPRODUCT(--(AE271:AF$300=TRUE))=0),"",Incomplete)))</f>
        <v/>
      </c>
      <c r="P271" s="10" t="str">
        <f t="shared" si="68"/>
        <v/>
      </c>
      <c r="Q271" s="10" t="str">
        <f t="shared" si="69"/>
        <v/>
      </c>
      <c r="R271" s="10" t="str" cm="1">
        <f t="array" ref="R271">IF(R$1=No,"",IF($A271="","",
IF(SUMPRODUCT(--('Section 13(a)(b)(c)'!$A$4:$A$100=$A271))=0,Incomplete,Complete)))</f>
        <v/>
      </c>
      <c r="S271" s="10" t="str">
        <f t="shared" si="70"/>
        <v/>
      </c>
      <c r="T271" s="10" t="str">
        <f t="shared" si="62"/>
        <v/>
      </c>
      <c r="U271" s="10" t="str">
        <f t="shared" si="63"/>
        <v/>
      </c>
      <c r="V271" s="10" t="str">
        <f t="shared" si="71"/>
        <v/>
      </c>
      <c r="W271" s="10" t="str">
        <f t="shared" si="72"/>
        <v/>
      </c>
      <c r="X271" s="10" t="str">
        <f t="shared" si="64"/>
        <v/>
      </c>
      <c r="Y271" s="10" t="str">
        <f t="shared" si="65"/>
        <v/>
      </c>
      <c r="Z271" s="10" t="str">
        <f t="shared" si="73"/>
        <v/>
      </c>
      <c r="AA271" s="10" t="str">
        <f t="shared" si="74"/>
        <v/>
      </c>
      <c r="AB271" s="10"/>
      <c r="AC271" s="10" t="b">
        <f t="shared" si="75"/>
        <v>1</v>
      </c>
      <c r="AD271" s="10" t="b">
        <f t="shared" si="66"/>
        <v>1</v>
      </c>
      <c r="AE271" s="10" t="b">
        <f t="shared" si="76"/>
        <v>0</v>
      </c>
      <c r="AF271" s="10" t="b">
        <f t="shared" si="67"/>
        <v>0</v>
      </c>
      <c r="AG271" s="10"/>
    </row>
    <row r="272" spans="1:33" x14ac:dyDescent="0.35">
      <c r="A272" s="28"/>
      <c r="B272" s="28"/>
      <c r="C272" s="28"/>
      <c r="D272" s="28"/>
      <c r="E272" s="28" t="s">
        <v>4</v>
      </c>
      <c r="F272" s="28"/>
      <c r="G272" s="28"/>
      <c r="H272" s="28"/>
      <c r="I272" s="28" t="s">
        <v>4</v>
      </c>
      <c r="J272" s="28"/>
      <c r="K272" s="28" t="s">
        <v>4</v>
      </c>
      <c r="L272" s="10" t="str">
        <f>IF(AND('Section 8'!$L$4=No,OR($AC272=FALSE,$AD272=FALSE)),Tab_NotReq,
IF(AND($AC272=TRUE,$AD272=TRUE,$N272="",$O272=""),"",
IF(COUNTIF($N272:$AA272,Incomplete)&gt;=1,Incomplete_or_multiple_errors&amp;": "&amp;INDEX($N$2:$AA$4,1,MATCH(Incomplete,$N272:$AA272,0)),Complete)))</f>
        <v/>
      </c>
      <c r="N272" s="10" t="str">
        <f t="shared" si="61"/>
        <v/>
      </c>
      <c r="O272" s="10" t="str" cm="1">
        <f t="array" ref="O272">IF($O$1=No,"",
IF(OR(AC272=FALSE,AD272=FALSE),"",
IF(AND(SUMPRODUCT(--(AE272:AF$300=TRUE))=0,SUMPRODUCT(--(AE272:AF$300=TRUE))=0),"",Incomplete)))</f>
        <v/>
      </c>
      <c r="P272" s="10" t="str">
        <f t="shared" si="68"/>
        <v/>
      </c>
      <c r="Q272" s="10" t="str">
        <f t="shared" si="69"/>
        <v/>
      </c>
      <c r="R272" s="10" t="str" cm="1">
        <f t="array" ref="R272">IF(R$1=No,"",IF($A272="","",
IF(SUMPRODUCT(--('Section 13(a)(b)(c)'!$A$4:$A$100=$A272))=0,Incomplete,Complete)))</f>
        <v/>
      </c>
      <c r="S272" s="10" t="str">
        <f t="shared" si="70"/>
        <v/>
      </c>
      <c r="T272" s="10" t="str">
        <f t="shared" si="62"/>
        <v/>
      </c>
      <c r="U272" s="10" t="str">
        <f t="shared" si="63"/>
        <v/>
      </c>
      <c r="V272" s="10" t="str">
        <f t="shared" si="71"/>
        <v/>
      </c>
      <c r="W272" s="10" t="str">
        <f t="shared" si="72"/>
        <v/>
      </c>
      <c r="X272" s="10" t="str">
        <f t="shared" si="64"/>
        <v/>
      </c>
      <c r="Y272" s="10" t="str">
        <f t="shared" si="65"/>
        <v/>
      </c>
      <c r="Z272" s="10" t="str">
        <f t="shared" si="73"/>
        <v/>
      </c>
      <c r="AA272" s="10" t="str">
        <f t="shared" si="74"/>
        <v/>
      </c>
      <c r="AB272" s="10"/>
      <c r="AC272" s="10" t="b">
        <f t="shared" si="75"/>
        <v>1</v>
      </c>
      <c r="AD272" s="10" t="b">
        <f t="shared" si="66"/>
        <v>1</v>
      </c>
      <c r="AE272" s="10" t="b">
        <f t="shared" si="76"/>
        <v>0</v>
      </c>
      <c r="AF272" s="10" t="b">
        <f t="shared" si="67"/>
        <v>0</v>
      </c>
      <c r="AG272" s="10"/>
    </row>
    <row r="273" spans="1:33" x14ac:dyDescent="0.35">
      <c r="A273" s="28"/>
      <c r="B273" s="28"/>
      <c r="C273" s="28"/>
      <c r="D273" s="28"/>
      <c r="E273" s="28" t="s">
        <v>4</v>
      </c>
      <c r="F273" s="28"/>
      <c r="G273" s="28"/>
      <c r="H273" s="28"/>
      <c r="I273" s="28" t="s">
        <v>4</v>
      </c>
      <c r="J273" s="28"/>
      <c r="K273" s="28" t="s">
        <v>4</v>
      </c>
      <c r="L273" s="10" t="str">
        <f>IF(AND('Section 8'!$L$4=No,OR($AC273=FALSE,$AD273=FALSE)),Tab_NotReq,
IF(AND($AC273=TRUE,$AD273=TRUE,$N273="",$O273=""),"",
IF(COUNTIF($N273:$AA273,Incomplete)&gt;=1,Incomplete_or_multiple_errors&amp;": "&amp;INDEX($N$2:$AA$4,1,MATCH(Incomplete,$N273:$AA273,0)),Complete)))</f>
        <v/>
      </c>
      <c r="N273" s="10" t="str">
        <f t="shared" si="61"/>
        <v/>
      </c>
      <c r="O273" s="10" t="str" cm="1">
        <f t="array" ref="O273">IF($O$1=No,"",
IF(OR(AC273=FALSE,AD273=FALSE),"",
IF(AND(SUMPRODUCT(--(AE273:AF$300=TRUE))=0,SUMPRODUCT(--(AE273:AF$300=TRUE))=0),"",Incomplete)))</f>
        <v/>
      </c>
      <c r="P273" s="10" t="str">
        <f t="shared" si="68"/>
        <v/>
      </c>
      <c r="Q273" s="10" t="str">
        <f t="shared" si="69"/>
        <v/>
      </c>
      <c r="R273" s="10" t="str" cm="1">
        <f t="array" ref="R273">IF(R$1=No,"",IF($A273="","",
IF(SUMPRODUCT(--('Section 13(a)(b)(c)'!$A$4:$A$100=$A273))=0,Incomplete,Complete)))</f>
        <v/>
      </c>
      <c r="S273" s="10" t="str">
        <f t="shared" si="70"/>
        <v/>
      </c>
      <c r="T273" s="10" t="str">
        <f t="shared" si="62"/>
        <v/>
      </c>
      <c r="U273" s="10" t="str">
        <f t="shared" si="63"/>
        <v/>
      </c>
      <c r="V273" s="10" t="str">
        <f t="shared" si="71"/>
        <v/>
      </c>
      <c r="W273" s="10" t="str">
        <f t="shared" si="72"/>
        <v/>
      </c>
      <c r="X273" s="10" t="str">
        <f t="shared" si="64"/>
        <v/>
      </c>
      <c r="Y273" s="10" t="str">
        <f t="shared" si="65"/>
        <v/>
      </c>
      <c r="Z273" s="10" t="str">
        <f t="shared" si="73"/>
        <v/>
      </c>
      <c r="AA273" s="10" t="str">
        <f t="shared" si="74"/>
        <v/>
      </c>
      <c r="AB273" s="10"/>
      <c r="AC273" s="10" t="b">
        <f t="shared" si="75"/>
        <v>1</v>
      </c>
      <c r="AD273" s="10" t="b">
        <f t="shared" si="66"/>
        <v>1</v>
      </c>
      <c r="AE273" s="10" t="b">
        <f t="shared" si="76"/>
        <v>0</v>
      </c>
      <c r="AF273" s="10" t="b">
        <f t="shared" si="67"/>
        <v>0</v>
      </c>
      <c r="AG273" s="10"/>
    </row>
    <row r="274" spans="1:33" x14ac:dyDescent="0.35">
      <c r="A274" s="28"/>
      <c r="B274" s="28"/>
      <c r="C274" s="28"/>
      <c r="D274" s="28"/>
      <c r="E274" s="28" t="s">
        <v>4</v>
      </c>
      <c r="F274" s="28"/>
      <c r="G274" s="28"/>
      <c r="H274" s="28"/>
      <c r="I274" s="28" t="s">
        <v>4</v>
      </c>
      <c r="J274" s="28"/>
      <c r="K274" s="28" t="s">
        <v>4</v>
      </c>
      <c r="L274" s="10" t="str">
        <f>IF(AND('Section 8'!$L$4=No,OR($AC274=FALSE,$AD274=FALSE)),Tab_NotReq,
IF(AND($AC274=TRUE,$AD274=TRUE,$N274="",$O274=""),"",
IF(COUNTIF($N274:$AA274,Incomplete)&gt;=1,Incomplete_or_multiple_errors&amp;": "&amp;INDEX($N$2:$AA$4,1,MATCH(Incomplete,$N274:$AA274,0)),Complete)))</f>
        <v/>
      </c>
      <c r="N274" s="10" t="str">
        <f t="shared" si="61"/>
        <v/>
      </c>
      <c r="O274" s="10" t="str" cm="1">
        <f t="array" ref="O274">IF($O$1=No,"",
IF(OR(AC274=FALSE,AD274=FALSE),"",
IF(AND(SUMPRODUCT(--(AE274:AF$300=TRUE))=0,SUMPRODUCT(--(AE274:AF$300=TRUE))=0),"",Incomplete)))</f>
        <v/>
      </c>
      <c r="P274" s="10" t="str">
        <f t="shared" si="68"/>
        <v/>
      </c>
      <c r="Q274" s="10" t="str">
        <f t="shared" si="69"/>
        <v/>
      </c>
      <c r="R274" s="10" t="str" cm="1">
        <f t="array" ref="R274">IF(R$1=No,"",IF($A274="","",
IF(SUMPRODUCT(--('Section 13(a)(b)(c)'!$A$4:$A$100=$A274))=0,Incomplete,Complete)))</f>
        <v/>
      </c>
      <c r="S274" s="10" t="str">
        <f t="shared" si="70"/>
        <v/>
      </c>
      <c r="T274" s="10" t="str">
        <f t="shared" si="62"/>
        <v/>
      </c>
      <c r="U274" s="10" t="str">
        <f t="shared" si="63"/>
        <v/>
      </c>
      <c r="V274" s="10" t="str">
        <f t="shared" si="71"/>
        <v/>
      </c>
      <c r="W274" s="10" t="str">
        <f t="shared" si="72"/>
        <v/>
      </c>
      <c r="X274" s="10" t="str">
        <f t="shared" si="64"/>
        <v/>
      </c>
      <c r="Y274" s="10" t="str">
        <f t="shared" si="65"/>
        <v/>
      </c>
      <c r="Z274" s="10" t="str">
        <f t="shared" si="73"/>
        <v/>
      </c>
      <c r="AA274" s="10" t="str">
        <f t="shared" si="74"/>
        <v/>
      </c>
      <c r="AB274" s="10"/>
      <c r="AC274" s="10" t="b">
        <f t="shared" si="75"/>
        <v>1</v>
      </c>
      <c r="AD274" s="10" t="b">
        <f t="shared" si="66"/>
        <v>1</v>
      </c>
      <c r="AE274" s="10" t="b">
        <f t="shared" si="76"/>
        <v>0</v>
      </c>
      <c r="AF274" s="10" t="b">
        <f t="shared" si="67"/>
        <v>0</v>
      </c>
      <c r="AG274" s="10"/>
    </row>
    <row r="275" spans="1:33" x14ac:dyDescent="0.35">
      <c r="A275" s="28"/>
      <c r="B275" s="28"/>
      <c r="C275" s="28"/>
      <c r="D275" s="28"/>
      <c r="E275" s="28" t="s">
        <v>4</v>
      </c>
      <c r="F275" s="28"/>
      <c r="G275" s="28"/>
      <c r="H275" s="28"/>
      <c r="I275" s="28" t="s">
        <v>4</v>
      </c>
      <c r="J275" s="28"/>
      <c r="K275" s="28" t="s">
        <v>4</v>
      </c>
      <c r="L275" s="10" t="str">
        <f>IF(AND('Section 8'!$L$4=No,OR($AC275=FALSE,$AD275=FALSE)),Tab_NotReq,
IF(AND($AC275=TRUE,$AD275=TRUE,$N275="",$O275=""),"",
IF(COUNTIF($N275:$AA275,Incomplete)&gt;=1,Incomplete_or_multiple_errors&amp;": "&amp;INDEX($N$2:$AA$4,1,MATCH(Incomplete,$N275:$AA275,0)),Complete)))</f>
        <v/>
      </c>
      <c r="N275" s="10" t="str">
        <f t="shared" si="61"/>
        <v/>
      </c>
      <c r="O275" s="10" t="str" cm="1">
        <f t="array" ref="O275">IF($O$1=No,"",
IF(OR(AC275=FALSE,AD275=FALSE),"",
IF(AND(SUMPRODUCT(--(AE275:AF$300=TRUE))=0,SUMPRODUCT(--(AE275:AF$300=TRUE))=0),"",Incomplete)))</f>
        <v/>
      </c>
      <c r="P275" s="10" t="str">
        <f t="shared" si="68"/>
        <v/>
      </c>
      <c r="Q275" s="10" t="str">
        <f t="shared" si="69"/>
        <v/>
      </c>
      <c r="R275" s="10" t="str" cm="1">
        <f t="array" ref="R275">IF(R$1=No,"",IF($A275="","",
IF(SUMPRODUCT(--('Section 13(a)(b)(c)'!$A$4:$A$100=$A275))=0,Incomplete,Complete)))</f>
        <v/>
      </c>
      <c r="S275" s="10" t="str">
        <f t="shared" si="70"/>
        <v/>
      </c>
      <c r="T275" s="10" t="str">
        <f t="shared" si="62"/>
        <v/>
      </c>
      <c r="U275" s="10" t="str">
        <f t="shared" si="63"/>
        <v/>
      </c>
      <c r="V275" s="10" t="str">
        <f t="shared" si="71"/>
        <v/>
      </c>
      <c r="W275" s="10" t="str">
        <f t="shared" si="72"/>
        <v/>
      </c>
      <c r="X275" s="10" t="str">
        <f t="shared" si="64"/>
        <v/>
      </c>
      <c r="Y275" s="10" t="str">
        <f t="shared" si="65"/>
        <v/>
      </c>
      <c r="Z275" s="10" t="str">
        <f t="shared" si="73"/>
        <v/>
      </c>
      <c r="AA275" s="10" t="str">
        <f t="shared" si="74"/>
        <v/>
      </c>
      <c r="AB275" s="10"/>
      <c r="AC275" s="10" t="b">
        <f t="shared" si="75"/>
        <v>1</v>
      </c>
      <c r="AD275" s="10" t="b">
        <f t="shared" si="66"/>
        <v>1</v>
      </c>
      <c r="AE275" s="10" t="b">
        <f t="shared" si="76"/>
        <v>0</v>
      </c>
      <c r="AF275" s="10" t="b">
        <f t="shared" si="67"/>
        <v>0</v>
      </c>
      <c r="AG275" s="10"/>
    </row>
    <row r="276" spans="1:33" x14ac:dyDescent="0.35">
      <c r="A276" s="28"/>
      <c r="B276" s="28"/>
      <c r="C276" s="28"/>
      <c r="D276" s="28"/>
      <c r="E276" s="28" t="s">
        <v>4</v>
      </c>
      <c r="F276" s="28"/>
      <c r="G276" s="28"/>
      <c r="H276" s="28"/>
      <c r="I276" s="28" t="s">
        <v>4</v>
      </c>
      <c r="J276" s="28"/>
      <c r="K276" s="28" t="s">
        <v>4</v>
      </c>
      <c r="L276" s="10" t="str">
        <f>IF(AND('Section 8'!$L$4=No,OR($AC276=FALSE,$AD276=FALSE)),Tab_NotReq,
IF(AND($AC276=TRUE,$AD276=TRUE,$N276="",$O276=""),"",
IF(COUNTIF($N276:$AA276,Incomplete)&gt;=1,Incomplete_or_multiple_errors&amp;": "&amp;INDEX($N$2:$AA$4,1,MATCH(Incomplete,$N276:$AA276,0)),Complete)))</f>
        <v/>
      </c>
      <c r="N276" s="10" t="str">
        <f t="shared" si="61"/>
        <v/>
      </c>
      <c r="O276" s="10" t="str" cm="1">
        <f t="array" ref="O276">IF($O$1=No,"",
IF(OR(AC276=FALSE,AD276=FALSE),"",
IF(AND(SUMPRODUCT(--(AE276:AF$300=TRUE))=0,SUMPRODUCT(--(AE276:AF$300=TRUE))=0),"",Incomplete)))</f>
        <v/>
      </c>
      <c r="P276" s="10" t="str">
        <f t="shared" si="68"/>
        <v/>
      </c>
      <c r="Q276" s="10" t="str">
        <f t="shared" si="69"/>
        <v/>
      </c>
      <c r="R276" s="10" t="str" cm="1">
        <f t="array" ref="R276">IF(R$1=No,"",IF($A276="","",
IF(SUMPRODUCT(--('Section 13(a)(b)(c)'!$A$4:$A$100=$A276))=0,Incomplete,Complete)))</f>
        <v/>
      </c>
      <c r="S276" s="10" t="str">
        <f t="shared" si="70"/>
        <v/>
      </c>
      <c r="T276" s="10" t="str">
        <f t="shared" si="62"/>
        <v/>
      </c>
      <c r="U276" s="10" t="str">
        <f t="shared" si="63"/>
        <v/>
      </c>
      <c r="V276" s="10" t="str">
        <f t="shared" si="71"/>
        <v/>
      </c>
      <c r="W276" s="10" t="str">
        <f t="shared" si="72"/>
        <v/>
      </c>
      <c r="X276" s="10" t="str">
        <f t="shared" si="64"/>
        <v/>
      </c>
      <c r="Y276" s="10" t="str">
        <f t="shared" si="65"/>
        <v/>
      </c>
      <c r="Z276" s="10" t="str">
        <f t="shared" si="73"/>
        <v/>
      </c>
      <c r="AA276" s="10" t="str">
        <f t="shared" si="74"/>
        <v/>
      </c>
      <c r="AB276" s="10"/>
      <c r="AC276" s="10" t="b">
        <f t="shared" si="75"/>
        <v>1</v>
      </c>
      <c r="AD276" s="10" t="b">
        <f t="shared" si="66"/>
        <v>1</v>
      </c>
      <c r="AE276" s="10" t="b">
        <f t="shared" si="76"/>
        <v>0</v>
      </c>
      <c r="AF276" s="10" t="b">
        <f t="shared" si="67"/>
        <v>0</v>
      </c>
      <c r="AG276" s="10"/>
    </row>
    <row r="277" spans="1:33" x14ac:dyDescent="0.35">
      <c r="A277" s="28"/>
      <c r="B277" s="28"/>
      <c r="C277" s="28"/>
      <c r="D277" s="28"/>
      <c r="E277" s="28" t="s">
        <v>4</v>
      </c>
      <c r="F277" s="28"/>
      <c r="G277" s="28"/>
      <c r="H277" s="28"/>
      <c r="I277" s="28" t="s">
        <v>4</v>
      </c>
      <c r="J277" s="28"/>
      <c r="K277" s="28" t="s">
        <v>4</v>
      </c>
      <c r="L277" s="10" t="str">
        <f>IF(AND('Section 8'!$L$4=No,OR($AC277=FALSE,$AD277=FALSE)),Tab_NotReq,
IF(AND($AC277=TRUE,$AD277=TRUE,$N277="",$O277=""),"",
IF(COUNTIF($N277:$AA277,Incomplete)&gt;=1,Incomplete_or_multiple_errors&amp;": "&amp;INDEX($N$2:$AA$4,1,MATCH(Incomplete,$N277:$AA277,0)),Complete)))</f>
        <v/>
      </c>
      <c r="N277" s="10" t="str">
        <f t="shared" si="61"/>
        <v/>
      </c>
      <c r="O277" s="10" t="str" cm="1">
        <f t="array" ref="O277">IF($O$1=No,"",
IF(OR(AC277=FALSE,AD277=FALSE),"",
IF(AND(SUMPRODUCT(--(AE277:AF$300=TRUE))=0,SUMPRODUCT(--(AE277:AF$300=TRUE))=0),"",Incomplete)))</f>
        <v/>
      </c>
      <c r="P277" s="10" t="str">
        <f t="shared" si="68"/>
        <v/>
      </c>
      <c r="Q277" s="10" t="str">
        <f t="shared" si="69"/>
        <v/>
      </c>
      <c r="R277" s="10" t="str" cm="1">
        <f t="array" ref="R277">IF(R$1=No,"",IF($A277="","",
IF(SUMPRODUCT(--('Section 13(a)(b)(c)'!$A$4:$A$100=$A277))=0,Incomplete,Complete)))</f>
        <v/>
      </c>
      <c r="S277" s="10" t="str">
        <f t="shared" si="70"/>
        <v/>
      </c>
      <c r="T277" s="10" t="str">
        <f t="shared" si="62"/>
        <v/>
      </c>
      <c r="U277" s="10" t="str">
        <f t="shared" si="63"/>
        <v/>
      </c>
      <c r="V277" s="10" t="str">
        <f t="shared" si="71"/>
        <v/>
      </c>
      <c r="W277" s="10" t="str">
        <f t="shared" si="72"/>
        <v/>
      </c>
      <c r="X277" s="10" t="str">
        <f t="shared" si="64"/>
        <v/>
      </c>
      <c r="Y277" s="10" t="str">
        <f t="shared" si="65"/>
        <v/>
      </c>
      <c r="Z277" s="10" t="str">
        <f t="shared" si="73"/>
        <v/>
      </c>
      <c r="AA277" s="10" t="str">
        <f t="shared" si="74"/>
        <v/>
      </c>
      <c r="AB277" s="10"/>
      <c r="AC277" s="10" t="b">
        <f t="shared" si="75"/>
        <v>1</v>
      </c>
      <c r="AD277" s="10" t="b">
        <f t="shared" si="66"/>
        <v>1</v>
      </c>
      <c r="AE277" s="10" t="b">
        <f t="shared" si="76"/>
        <v>0</v>
      </c>
      <c r="AF277" s="10" t="b">
        <f t="shared" si="67"/>
        <v>0</v>
      </c>
      <c r="AG277" s="10"/>
    </row>
    <row r="278" spans="1:33" x14ac:dyDescent="0.35">
      <c r="A278" s="28"/>
      <c r="B278" s="28"/>
      <c r="C278" s="28"/>
      <c r="D278" s="28"/>
      <c r="E278" s="28" t="s">
        <v>4</v>
      </c>
      <c r="F278" s="28"/>
      <c r="G278" s="28"/>
      <c r="H278" s="28"/>
      <c r="I278" s="28" t="s">
        <v>4</v>
      </c>
      <c r="J278" s="28"/>
      <c r="K278" s="28" t="s">
        <v>4</v>
      </c>
      <c r="L278" s="10" t="str">
        <f>IF(AND('Section 8'!$L$4=No,OR($AC278=FALSE,$AD278=FALSE)),Tab_NotReq,
IF(AND($AC278=TRUE,$AD278=TRUE,$N278="",$O278=""),"",
IF(COUNTIF($N278:$AA278,Incomplete)&gt;=1,Incomplete_or_multiple_errors&amp;": "&amp;INDEX($N$2:$AA$4,1,MATCH(Incomplete,$N278:$AA278,0)),Complete)))</f>
        <v/>
      </c>
      <c r="N278" s="10" t="str">
        <f t="shared" si="61"/>
        <v/>
      </c>
      <c r="O278" s="10" t="str" cm="1">
        <f t="array" ref="O278">IF($O$1=No,"",
IF(OR(AC278=FALSE,AD278=FALSE),"",
IF(AND(SUMPRODUCT(--(AE278:AF$300=TRUE))=0,SUMPRODUCT(--(AE278:AF$300=TRUE))=0),"",Incomplete)))</f>
        <v/>
      </c>
      <c r="P278" s="10" t="str">
        <f t="shared" si="68"/>
        <v/>
      </c>
      <c r="Q278" s="10" t="str">
        <f t="shared" si="69"/>
        <v/>
      </c>
      <c r="R278" s="10" t="str" cm="1">
        <f t="array" ref="R278">IF(R$1=No,"",IF($A278="","",
IF(SUMPRODUCT(--('Section 13(a)(b)(c)'!$A$4:$A$100=$A278))=0,Incomplete,Complete)))</f>
        <v/>
      </c>
      <c r="S278" s="10" t="str">
        <f t="shared" si="70"/>
        <v/>
      </c>
      <c r="T278" s="10" t="str">
        <f t="shared" si="62"/>
        <v/>
      </c>
      <c r="U278" s="10" t="str">
        <f t="shared" si="63"/>
        <v/>
      </c>
      <c r="V278" s="10" t="str">
        <f t="shared" si="71"/>
        <v/>
      </c>
      <c r="W278" s="10" t="str">
        <f t="shared" si="72"/>
        <v/>
      </c>
      <c r="X278" s="10" t="str">
        <f t="shared" si="64"/>
        <v/>
      </c>
      <c r="Y278" s="10" t="str">
        <f t="shared" si="65"/>
        <v/>
      </c>
      <c r="Z278" s="10" t="str">
        <f t="shared" si="73"/>
        <v/>
      </c>
      <c r="AA278" s="10" t="str">
        <f t="shared" si="74"/>
        <v/>
      </c>
      <c r="AB278" s="10"/>
      <c r="AC278" s="10" t="b">
        <f t="shared" si="75"/>
        <v>1</v>
      </c>
      <c r="AD278" s="10" t="b">
        <f t="shared" si="66"/>
        <v>1</v>
      </c>
      <c r="AE278" s="10" t="b">
        <f t="shared" si="76"/>
        <v>0</v>
      </c>
      <c r="AF278" s="10" t="b">
        <f t="shared" si="67"/>
        <v>0</v>
      </c>
      <c r="AG278" s="10"/>
    </row>
    <row r="279" spans="1:33" x14ac:dyDescent="0.35">
      <c r="A279" s="28"/>
      <c r="B279" s="28"/>
      <c r="C279" s="28"/>
      <c r="D279" s="28"/>
      <c r="E279" s="28" t="s">
        <v>4</v>
      </c>
      <c r="F279" s="28"/>
      <c r="G279" s="28"/>
      <c r="H279" s="28"/>
      <c r="I279" s="28" t="s">
        <v>4</v>
      </c>
      <c r="J279" s="28"/>
      <c r="K279" s="28" t="s">
        <v>4</v>
      </c>
      <c r="L279" s="10" t="str">
        <f>IF(AND('Section 8'!$L$4=No,OR($AC279=FALSE,$AD279=FALSE)),Tab_NotReq,
IF(AND($AC279=TRUE,$AD279=TRUE,$N279="",$O279=""),"",
IF(COUNTIF($N279:$AA279,Incomplete)&gt;=1,Incomplete_or_multiple_errors&amp;": "&amp;INDEX($N$2:$AA$4,1,MATCH(Incomplete,$N279:$AA279,0)),Complete)))</f>
        <v/>
      </c>
      <c r="N279" s="10" t="str">
        <f t="shared" si="61"/>
        <v/>
      </c>
      <c r="O279" s="10" t="str" cm="1">
        <f t="array" ref="O279">IF($O$1=No,"",
IF(OR(AC279=FALSE,AD279=FALSE),"",
IF(AND(SUMPRODUCT(--(AE279:AF$300=TRUE))=0,SUMPRODUCT(--(AE279:AF$300=TRUE))=0),"",Incomplete)))</f>
        <v/>
      </c>
      <c r="P279" s="10" t="str">
        <f t="shared" si="68"/>
        <v/>
      </c>
      <c r="Q279" s="10" t="str">
        <f t="shared" si="69"/>
        <v/>
      </c>
      <c r="R279" s="10" t="str" cm="1">
        <f t="array" ref="R279">IF(R$1=No,"",IF($A279="","",
IF(SUMPRODUCT(--('Section 13(a)(b)(c)'!$A$4:$A$100=$A279))=0,Incomplete,Complete)))</f>
        <v/>
      </c>
      <c r="S279" s="10" t="str">
        <f t="shared" si="70"/>
        <v/>
      </c>
      <c r="T279" s="10" t="str">
        <f t="shared" si="62"/>
        <v/>
      </c>
      <c r="U279" s="10" t="str">
        <f t="shared" si="63"/>
        <v/>
      </c>
      <c r="V279" s="10" t="str">
        <f t="shared" si="71"/>
        <v/>
      </c>
      <c r="W279" s="10" t="str">
        <f t="shared" si="72"/>
        <v/>
      </c>
      <c r="X279" s="10" t="str">
        <f t="shared" si="64"/>
        <v/>
      </c>
      <c r="Y279" s="10" t="str">
        <f t="shared" si="65"/>
        <v/>
      </c>
      <c r="Z279" s="10" t="str">
        <f t="shared" si="73"/>
        <v/>
      </c>
      <c r="AA279" s="10" t="str">
        <f t="shared" si="74"/>
        <v/>
      </c>
      <c r="AB279" s="10"/>
      <c r="AC279" s="10" t="b">
        <f t="shared" si="75"/>
        <v>1</v>
      </c>
      <c r="AD279" s="10" t="b">
        <f t="shared" si="66"/>
        <v>1</v>
      </c>
      <c r="AE279" s="10" t="b">
        <f t="shared" si="76"/>
        <v>0</v>
      </c>
      <c r="AF279" s="10" t="b">
        <f t="shared" si="67"/>
        <v>0</v>
      </c>
      <c r="AG279" s="10"/>
    </row>
    <row r="280" spans="1:33" x14ac:dyDescent="0.35">
      <c r="A280" s="28"/>
      <c r="B280" s="28"/>
      <c r="C280" s="28"/>
      <c r="D280" s="28"/>
      <c r="E280" s="28" t="s">
        <v>4</v>
      </c>
      <c r="F280" s="28"/>
      <c r="G280" s="28"/>
      <c r="H280" s="28"/>
      <c r="I280" s="28" t="s">
        <v>4</v>
      </c>
      <c r="J280" s="28"/>
      <c r="K280" s="28" t="s">
        <v>4</v>
      </c>
      <c r="L280" s="10" t="str">
        <f>IF(AND('Section 8'!$L$4=No,OR($AC280=FALSE,$AD280=FALSE)),Tab_NotReq,
IF(AND($AC280=TRUE,$AD280=TRUE,$N280="",$O280=""),"",
IF(COUNTIF($N280:$AA280,Incomplete)&gt;=1,Incomplete_or_multiple_errors&amp;": "&amp;INDEX($N$2:$AA$4,1,MATCH(Incomplete,$N280:$AA280,0)),Complete)))</f>
        <v/>
      </c>
      <c r="N280" s="10" t="str">
        <f t="shared" si="61"/>
        <v/>
      </c>
      <c r="O280" s="10" t="str" cm="1">
        <f t="array" ref="O280">IF($O$1=No,"",
IF(OR(AC280=FALSE,AD280=FALSE),"",
IF(AND(SUMPRODUCT(--(AE280:AF$300=TRUE))=0,SUMPRODUCT(--(AE280:AF$300=TRUE))=0),"",Incomplete)))</f>
        <v/>
      </c>
      <c r="P280" s="10" t="str">
        <f t="shared" si="68"/>
        <v/>
      </c>
      <c r="Q280" s="10" t="str">
        <f t="shared" si="69"/>
        <v/>
      </c>
      <c r="R280" s="10" t="str" cm="1">
        <f t="array" ref="R280">IF(R$1=No,"",IF($A280="","",
IF(SUMPRODUCT(--('Section 13(a)(b)(c)'!$A$4:$A$100=$A280))=0,Incomplete,Complete)))</f>
        <v/>
      </c>
      <c r="S280" s="10" t="str">
        <f t="shared" si="70"/>
        <v/>
      </c>
      <c r="T280" s="10" t="str">
        <f t="shared" si="62"/>
        <v/>
      </c>
      <c r="U280" s="10" t="str">
        <f t="shared" si="63"/>
        <v/>
      </c>
      <c r="V280" s="10" t="str">
        <f t="shared" si="71"/>
        <v/>
      </c>
      <c r="W280" s="10" t="str">
        <f t="shared" si="72"/>
        <v/>
      </c>
      <c r="X280" s="10" t="str">
        <f t="shared" si="64"/>
        <v/>
      </c>
      <c r="Y280" s="10" t="str">
        <f t="shared" si="65"/>
        <v/>
      </c>
      <c r="Z280" s="10" t="str">
        <f t="shared" si="73"/>
        <v/>
      </c>
      <c r="AA280" s="10" t="str">
        <f t="shared" si="74"/>
        <v/>
      </c>
      <c r="AB280" s="10"/>
      <c r="AC280" s="10" t="b">
        <f t="shared" si="75"/>
        <v>1</v>
      </c>
      <c r="AD280" s="10" t="b">
        <f t="shared" si="66"/>
        <v>1</v>
      </c>
      <c r="AE280" s="10" t="b">
        <f t="shared" si="76"/>
        <v>0</v>
      </c>
      <c r="AF280" s="10" t="b">
        <f t="shared" si="67"/>
        <v>0</v>
      </c>
      <c r="AG280" s="10"/>
    </row>
    <row r="281" spans="1:33" x14ac:dyDescent="0.35">
      <c r="A281" s="28"/>
      <c r="B281" s="28"/>
      <c r="C281" s="28"/>
      <c r="D281" s="28"/>
      <c r="E281" s="28" t="s">
        <v>4</v>
      </c>
      <c r="F281" s="28"/>
      <c r="G281" s="28"/>
      <c r="H281" s="28"/>
      <c r="I281" s="28" t="s">
        <v>4</v>
      </c>
      <c r="J281" s="28"/>
      <c r="K281" s="28" t="s">
        <v>4</v>
      </c>
      <c r="L281" s="10" t="str">
        <f>IF(AND('Section 8'!$L$4=No,OR($AC281=FALSE,$AD281=FALSE)),Tab_NotReq,
IF(AND($AC281=TRUE,$AD281=TRUE,$N281="",$O281=""),"",
IF(COUNTIF($N281:$AA281,Incomplete)&gt;=1,Incomplete_or_multiple_errors&amp;": "&amp;INDEX($N$2:$AA$4,1,MATCH(Incomplete,$N281:$AA281,0)),Complete)))</f>
        <v/>
      </c>
      <c r="N281" s="10" t="str">
        <f t="shared" si="61"/>
        <v/>
      </c>
      <c r="O281" s="10" t="str" cm="1">
        <f t="array" ref="O281">IF($O$1=No,"",
IF(OR(AC281=FALSE,AD281=FALSE),"",
IF(AND(SUMPRODUCT(--(AE281:AF$300=TRUE))=0,SUMPRODUCT(--(AE281:AF$300=TRUE))=0),"",Incomplete)))</f>
        <v/>
      </c>
      <c r="P281" s="10" t="str">
        <f t="shared" si="68"/>
        <v/>
      </c>
      <c r="Q281" s="10" t="str">
        <f t="shared" si="69"/>
        <v/>
      </c>
      <c r="R281" s="10" t="str" cm="1">
        <f t="array" ref="R281">IF(R$1=No,"",IF($A281="","",
IF(SUMPRODUCT(--('Section 13(a)(b)(c)'!$A$4:$A$100=$A281))=0,Incomplete,Complete)))</f>
        <v/>
      </c>
      <c r="S281" s="10" t="str">
        <f t="shared" si="70"/>
        <v/>
      </c>
      <c r="T281" s="10" t="str">
        <f t="shared" si="62"/>
        <v/>
      </c>
      <c r="U281" s="10" t="str">
        <f t="shared" si="63"/>
        <v/>
      </c>
      <c r="V281" s="10" t="str">
        <f t="shared" si="71"/>
        <v/>
      </c>
      <c r="W281" s="10" t="str">
        <f t="shared" si="72"/>
        <v/>
      </c>
      <c r="X281" s="10" t="str">
        <f t="shared" si="64"/>
        <v/>
      </c>
      <c r="Y281" s="10" t="str">
        <f t="shared" si="65"/>
        <v/>
      </c>
      <c r="Z281" s="10" t="str">
        <f t="shared" si="73"/>
        <v/>
      </c>
      <c r="AA281" s="10" t="str">
        <f t="shared" si="74"/>
        <v/>
      </c>
      <c r="AB281" s="10"/>
      <c r="AC281" s="10" t="b">
        <f t="shared" si="75"/>
        <v>1</v>
      </c>
      <c r="AD281" s="10" t="b">
        <f t="shared" si="66"/>
        <v>1</v>
      </c>
      <c r="AE281" s="10" t="b">
        <f t="shared" si="76"/>
        <v>0</v>
      </c>
      <c r="AF281" s="10" t="b">
        <f t="shared" si="67"/>
        <v>0</v>
      </c>
      <c r="AG281" s="10"/>
    </row>
    <row r="282" spans="1:33" x14ac:dyDescent="0.35">
      <c r="A282" s="28"/>
      <c r="B282" s="28"/>
      <c r="C282" s="28"/>
      <c r="D282" s="28"/>
      <c r="E282" s="28" t="s">
        <v>4</v>
      </c>
      <c r="F282" s="28"/>
      <c r="G282" s="28"/>
      <c r="H282" s="28"/>
      <c r="I282" s="28" t="s">
        <v>4</v>
      </c>
      <c r="J282" s="28"/>
      <c r="K282" s="28" t="s">
        <v>4</v>
      </c>
      <c r="L282" s="10" t="str">
        <f>IF(AND('Section 8'!$L$4=No,OR($AC282=FALSE,$AD282=FALSE)),Tab_NotReq,
IF(AND($AC282=TRUE,$AD282=TRUE,$N282="",$O282=""),"",
IF(COUNTIF($N282:$AA282,Incomplete)&gt;=1,Incomplete_or_multiple_errors&amp;": "&amp;INDEX($N$2:$AA$4,1,MATCH(Incomplete,$N282:$AA282,0)),Complete)))</f>
        <v/>
      </c>
      <c r="N282" s="10" t="str">
        <f t="shared" si="61"/>
        <v/>
      </c>
      <c r="O282" s="10" t="str" cm="1">
        <f t="array" ref="O282">IF($O$1=No,"",
IF(OR(AC282=FALSE,AD282=FALSE),"",
IF(AND(SUMPRODUCT(--(AE282:AF$300=TRUE))=0,SUMPRODUCT(--(AE282:AF$300=TRUE))=0),"",Incomplete)))</f>
        <v/>
      </c>
      <c r="P282" s="10" t="str">
        <f t="shared" si="68"/>
        <v/>
      </c>
      <c r="Q282" s="10" t="str">
        <f t="shared" si="69"/>
        <v/>
      </c>
      <c r="R282" s="10" t="str" cm="1">
        <f t="array" ref="R282">IF(R$1=No,"",IF($A282="","",
IF(SUMPRODUCT(--('Section 13(a)(b)(c)'!$A$4:$A$100=$A282))=0,Incomplete,Complete)))</f>
        <v/>
      </c>
      <c r="S282" s="10" t="str">
        <f t="shared" si="70"/>
        <v/>
      </c>
      <c r="T282" s="10" t="str">
        <f t="shared" si="62"/>
        <v/>
      </c>
      <c r="U282" s="10" t="str">
        <f t="shared" si="63"/>
        <v/>
      </c>
      <c r="V282" s="10" t="str">
        <f t="shared" si="71"/>
        <v/>
      </c>
      <c r="W282" s="10" t="str">
        <f t="shared" si="72"/>
        <v/>
      </c>
      <c r="X282" s="10" t="str">
        <f t="shared" si="64"/>
        <v/>
      </c>
      <c r="Y282" s="10" t="str">
        <f t="shared" si="65"/>
        <v/>
      </c>
      <c r="Z282" s="10" t="str">
        <f t="shared" si="73"/>
        <v/>
      </c>
      <c r="AA282" s="10" t="str">
        <f t="shared" si="74"/>
        <v/>
      </c>
      <c r="AB282" s="10"/>
      <c r="AC282" s="10" t="b">
        <f t="shared" si="75"/>
        <v>1</v>
      </c>
      <c r="AD282" s="10" t="b">
        <f t="shared" si="66"/>
        <v>1</v>
      </c>
      <c r="AE282" s="10" t="b">
        <f t="shared" si="76"/>
        <v>0</v>
      </c>
      <c r="AF282" s="10" t="b">
        <f t="shared" si="67"/>
        <v>0</v>
      </c>
      <c r="AG282" s="10"/>
    </row>
    <row r="283" spans="1:33" x14ac:dyDescent="0.35">
      <c r="A283" s="28"/>
      <c r="B283" s="28"/>
      <c r="C283" s="28"/>
      <c r="D283" s="28"/>
      <c r="E283" s="28" t="s">
        <v>4</v>
      </c>
      <c r="F283" s="28"/>
      <c r="G283" s="28"/>
      <c r="H283" s="28"/>
      <c r="I283" s="28" t="s">
        <v>4</v>
      </c>
      <c r="J283" s="28"/>
      <c r="K283" s="28" t="s">
        <v>4</v>
      </c>
      <c r="L283" s="10" t="str">
        <f>IF(AND('Section 8'!$L$4=No,OR($AC283=FALSE,$AD283=FALSE)),Tab_NotReq,
IF(AND($AC283=TRUE,$AD283=TRUE,$N283="",$O283=""),"",
IF(COUNTIF($N283:$AA283,Incomplete)&gt;=1,Incomplete_or_multiple_errors&amp;": "&amp;INDEX($N$2:$AA$4,1,MATCH(Incomplete,$N283:$AA283,0)),Complete)))</f>
        <v/>
      </c>
      <c r="N283" s="10" t="str">
        <f t="shared" si="61"/>
        <v/>
      </c>
      <c r="O283" s="10" t="str" cm="1">
        <f t="array" ref="O283">IF($O$1=No,"",
IF(OR(AC283=FALSE,AD283=FALSE),"",
IF(AND(SUMPRODUCT(--(AE283:AF$300=TRUE))=0,SUMPRODUCT(--(AE283:AF$300=TRUE))=0),"",Incomplete)))</f>
        <v/>
      </c>
      <c r="P283" s="10" t="str">
        <f t="shared" si="68"/>
        <v/>
      </c>
      <c r="Q283" s="10" t="str">
        <f t="shared" si="69"/>
        <v/>
      </c>
      <c r="R283" s="10" t="str" cm="1">
        <f t="array" ref="R283">IF(R$1=No,"",IF($A283="","",
IF(SUMPRODUCT(--('Section 13(a)(b)(c)'!$A$4:$A$100=$A283))=0,Incomplete,Complete)))</f>
        <v/>
      </c>
      <c r="S283" s="10" t="str">
        <f t="shared" si="70"/>
        <v/>
      </c>
      <c r="T283" s="10" t="str">
        <f t="shared" si="62"/>
        <v/>
      </c>
      <c r="U283" s="10" t="str">
        <f t="shared" si="63"/>
        <v/>
      </c>
      <c r="V283" s="10" t="str">
        <f t="shared" si="71"/>
        <v/>
      </c>
      <c r="W283" s="10" t="str">
        <f t="shared" si="72"/>
        <v/>
      </c>
      <c r="X283" s="10" t="str">
        <f t="shared" si="64"/>
        <v/>
      </c>
      <c r="Y283" s="10" t="str">
        <f t="shared" si="65"/>
        <v/>
      </c>
      <c r="Z283" s="10" t="str">
        <f t="shared" si="73"/>
        <v/>
      </c>
      <c r="AA283" s="10" t="str">
        <f t="shared" si="74"/>
        <v/>
      </c>
      <c r="AB283" s="10"/>
      <c r="AC283" s="10" t="b">
        <f t="shared" si="75"/>
        <v>1</v>
      </c>
      <c r="AD283" s="10" t="b">
        <f t="shared" si="66"/>
        <v>1</v>
      </c>
      <c r="AE283" s="10" t="b">
        <f t="shared" si="76"/>
        <v>0</v>
      </c>
      <c r="AF283" s="10" t="b">
        <f t="shared" si="67"/>
        <v>0</v>
      </c>
      <c r="AG283" s="10"/>
    </row>
    <row r="284" spans="1:33" x14ac:dyDescent="0.35">
      <c r="A284" s="28"/>
      <c r="B284" s="28"/>
      <c r="C284" s="28"/>
      <c r="D284" s="28"/>
      <c r="E284" s="28" t="s">
        <v>4</v>
      </c>
      <c r="F284" s="28"/>
      <c r="G284" s="28"/>
      <c r="H284" s="28"/>
      <c r="I284" s="28" t="s">
        <v>4</v>
      </c>
      <c r="J284" s="28"/>
      <c r="K284" s="28" t="s">
        <v>4</v>
      </c>
      <c r="L284" s="10" t="str">
        <f>IF(AND('Section 8'!$L$4=No,OR($AC284=FALSE,$AD284=FALSE)),Tab_NotReq,
IF(AND($AC284=TRUE,$AD284=TRUE,$N284="",$O284=""),"",
IF(COUNTIF($N284:$AA284,Incomplete)&gt;=1,Incomplete_or_multiple_errors&amp;": "&amp;INDEX($N$2:$AA$4,1,MATCH(Incomplete,$N284:$AA284,0)),Complete)))</f>
        <v/>
      </c>
      <c r="N284" s="10" t="str">
        <f t="shared" si="61"/>
        <v/>
      </c>
      <c r="O284" s="10" t="str" cm="1">
        <f t="array" ref="O284">IF($O$1=No,"",
IF(OR(AC284=FALSE,AD284=FALSE),"",
IF(AND(SUMPRODUCT(--(AE284:AF$300=TRUE))=0,SUMPRODUCT(--(AE284:AF$300=TRUE))=0),"",Incomplete)))</f>
        <v/>
      </c>
      <c r="P284" s="10" t="str">
        <f t="shared" si="68"/>
        <v/>
      </c>
      <c r="Q284" s="10" t="str">
        <f t="shared" si="69"/>
        <v/>
      </c>
      <c r="R284" s="10" t="str" cm="1">
        <f t="array" ref="R284">IF(R$1=No,"",IF($A284="","",
IF(SUMPRODUCT(--('Section 13(a)(b)(c)'!$A$4:$A$100=$A284))=0,Incomplete,Complete)))</f>
        <v/>
      </c>
      <c r="S284" s="10" t="str">
        <f t="shared" si="70"/>
        <v/>
      </c>
      <c r="T284" s="10" t="str">
        <f t="shared" si="62"/>
        <v/>
      </c>
      <c r="U284" s="10" t="str">
        <f t="shared" si="63"/>
        <v/>
      </c>
      <c r="V284" s="10" t="str">
        <f t="shared" si="71"/>
        <v/>
      </c>
      <c r="W284" s="10" t="str">
        <f t="shared" si="72"/>
        <v/>
      </c>
      <c r="X284" s="10" t="str">
        <f t="shared" si="64"/>
        <v/>
      </c>
      <c r="Y284" s="10" t="str">
        <f t="shared" si="65"/>
        <v/>
      </c>
      <c r="Z284" s="10" t="str">
        <f t="shared" si="73"/>
        <v/>
      </c>
      <c r="AA284" s="10" t="str">
        <f t="shared" si="74"/>
        <v/>
      </c>
      <c r="AB284" s="10"/>
      <c r="AC284" s="10" t="b">
        <f t="shared" si="75"/>
        <v>1</v>
      </c>
      <c r="AD284" s="10" t="b">
        <f t="shared" si="66"/>
        <v>1</v>
      </c>
      <c r="AE284" s="10" t="b">
        <f t="shared" si="76"/>
        <v>0</v>
      </c>
      <c r="AF284" s="10" t="b">
        <f t="shared" si="67"/>
        <v>0</v>
      </c>
      <c r="AG284" s="10"/>
    </row>
    <row r="285" spans="1:33" x14ac:dyDescent="0.35">
      <c r="A285" s="28"/>
      <c r="B285" s="28"/>
      <c r="C285" s="28"/>
      <c r="D285" s="28"/>
      <c r="E285" s="28" t="s">
        <v>4</v>
      </c>
      <c r="F285" s="28"/>
      <c r="G285" s="28"/>
      <c r="H285" s="28"/>
      <c r="I285" s="28" t="s">
        <v>4</v>
      </c>
      <c r="J285" s="28"/>
      <c r="K285" s="28" t="s">
        <v>4</v>
      </c>
      <c r="L285" s="10" t="str">
        <f>IF(AND('Section 8'!$L$4=No,OR($AC285=FALSE,$AD285=FALSE)),Tab_NotReq,
IF(AND($AC285=TRUE,$AD285=TRUE,$N285="",$O285=""),"",
IF(COUNTIF($N285:$AA285,Incomplete)&gt;=1,Incomplete_or_multiple_errors&amp;": "&amp;INDEX($N$2:$AA$4,1,MATCH(Incomplete,$N285:$AA285,0)),Complete)))</f>
        <v/>
      </c>
      <c r="N285" s="10" t="str">
        <f t="shared" si="61"/>
        <v/>
      </c>
      <c r="O285" s="10" t="str" cm="1">
        <f t="array" ref="O285">IF($O$1=No,"",
IF(OR(AC285=FALSE,AD285=FALSE),"",
IF(AND(SUMPRODUCT(--(AE285:AF$300=TRUE))=0,SUMPRODUCT(--(AE285:AF$300=TRUE))=0),"",Incomplete)))</f>
        <v/>
      </c>
      <c r="P285" s="10" t="str">
        <f t="shared" si="68"/>
        <v/>
      </c>
      <c r="Q285" s="10" t="str">
        <f t="shared" si="69"/>
        <v/>
      </c>
      <c r="R285" s="10" t="str" cm="1">
        <f t="array" ref="R285">IF(R$1=No,"",IF($A285="","",
IF(SUMPRODUCT(--('Section 13(a)(b)(c)'!$A$4:$A$100=$A285))=0,Incomplete,Complete)))</f>
        <v/>
      </c>
      <c r="S285" s="10" t="str">
        <f t="shared" si="70"/>
        <v/>
      </c>
      <c r="T285" s="10" t="str">
        <f t="shared" si="62"/>
        <v/>
      </c>
      <c r="U285" s="10" t="str">
        <f t="shared" si="63"/>
        <v/>
      </c>
      <c r="V285" s="10" t="str">
        <f t="shared" si="71"/>
        <v/>
      </c>
      <c r="W285" s="10" t="str">
        <f t="shared" si="72"/>
        <v/>
      </c>
      <c r="X285" s="10" t="str">
        <f t="shared" si="64"/>
        <v/>
      </c>
      <c r="Y285" s="10" t="str">
        <f t="shared" si="65"/>
        <v/>
      </c>
      <c r="Z285" s="10" t="str">
        <f t="shared" si="73"/>
        <v/>
      </c>
      <c r="AA285" s="10" t="str">
        <f t="shared" si="74"/>
        <v/>
      </c>
      <c r="AB285" s="10"/>
      <c r="AC285" s="10" t="b">
        <f t="shared" si="75"/>
        <v>1</v>
      </c>
      <c r="AD285" s="10" t="b">
        <f t="shared" si="66"/>
        <v>1</v>
      </c>
      <c r="AE285" s="10" t="b">
        <f t="shared" si="76"/>
        <v>0</v>
      </c>
      <c r="AF285" s="10" t="b">
        <f t="shared" si="67"/>
        <v>0</v>
      </c>
      <c r="AG285" s="10"/>
    </row>
    <row r="286" spans="1:33" x14ac:dyDescent="0.35">
      <c r="A286" s="28"/>
      <c r="B286" s="28"/>
      <c r="C286" s="28"/>
      <c r="D286" s="28"/>
      <c r="E286" s="28" t="s">
        <v>4</v>
      </c>
      <c r="F286" s="28"/>
      <c r="G286" s="28"/>
      <c r="H286" s="28"/>
      <c r="I286" s="28" t="s">
        <v>4</v>
      </c>
      <c r="J286" s="28"/>
      <c r="K286" s="28" t="s">
        <v>4</v>
      </c>
      <c r="L286" s="10" t="str">
        <f>IF(AND('Section 8'!$L$4=No,OR($AC286=FALSE,$AD286=FALSE)),Tab_NotReq,
IF(AND($AC286=TRUE,$AD286=TRUE,$N286="",$O286=""),"",
IF(COUNTIF($N286:$AA286,Incomplete)&gt;=1,Incomplete_or_multiple_errors&amp;": "&amp;INDEX($N$2:$AA$4,1,MATCH(Incomplete,$N286:$AA286,0)),Complete)))</f>
        <v/>
      </c>
      <c r="N286" s="10" t="str">
        <f t="shared" si="61"/>
        <v/>
      </c>
      <c r="O286" s="10" t="str" cm="1">
        <f t="array" ref="O286">IF($O$1=No,"",
IF(OR(AC286=FALSE,AD286=FALSE),"",
IF(AND(SUMPRODUCT(--(AE286:AF$300=TRUE))=0,SUMPRODUCT(--(AE286:AF$300=TRUE))=0),"",Incomplete)))</f>
        <v/>
      </c>
      <c r="P286" s="10" t="str">
        <f t="shared" si="68"/>
        <v/>
      </c>
      <c r="Q286" s="10" t="str">
        <f t="shared" si="69"/>
        <v/>
      </c>
      <c r="R286" s="10" t="str" cm="1">
        <f t="array" ref="R286">IF(R$1=No,"",IF($A286="","",
IF(SUMPRODUCT(--('Section 13(a)(b)(c)'!$A$4:$A$100=$A286))=0,Incomplete,Complete)))</f>
        <v/>
      </c>
      <c r="S286" s="10" t="str">
        <f t="shared" si="70"/>
        <v/>
      </c>
      <c r="T286" s="10" t="str">
        <f t="shared" si="62"/>
        <v/>
      </c>
      <c r="U286" s="10" t="str">
        <f t="shared" si="63"/>
        <v/>
      </c>
      <c r="V286" s="10" t="str">
        <f t="shared" si="71"/>
        <v/>
      </c>
      <c r="W286" s="10" t="str">
        <f t="shared" si="72"/>
        <v/>
      </c>
      <c r="X286" s="10" t="str">
        <f t="shared" si="64"/>
        <v/>
      </c>
      <c r="Y286" s="10" t="str">
        <f t="shared" si="65"/>
        <v/>
      </c>
      <c r="Z286" s="10" t="str">
        <f t="shared" si="73"/>
        <v/>
      </c>
      <c r="AA286" s="10" t="str">
        <f t="shared" si="74"/>
        <v/>
      </c>
      <c r="AB286" s="10"/>
      <c r="AC286" s="10" t="b">
        <f t="shared" si="75"/>
        <v>1</v>
      </c>
      <c r="AD286" s="10" t="b">
        <f t="shared" si="66"/>
        <v>1</v>
      </c>
      <c r="AE286" s="10" t="b">
        <f t="shared" si="76"/>
        <v>0</v>
      </c>
      <c r="AF286" s="10" t="b">
        <f t="shared" si="67"/>
        <v>0</v>
      </c>
      <c r="AG286" s="10"/>
    </row>
    <row r="287" spans="1:33" x14ac:dyDescent="0.35">
      <c r="A287" s="28"/>
      <c r="B287" s="28"/>
      <c r="C287" s="28"/>
      <c r="D287" s="28"/>
      <c r="E287" s="28" t="s">
        <v>4</v>
      </c>
      <c r="F287" s="28"/>
      <c r="G287" s="28"/>
      <c r="H287" s="28"/>
      <c r="I287" s="28" t="s">
        <v>4</v>
      </c>
      <c r="J287" s="28"/>
      <c r="K287" s="28" t="s">
        <v>4</v>
      </c>
      <c r="L287" s="10" t="str">
        <f>IF(AND('Section 8'!$L$4=No,OR($AC287=FALSE,$AD287=FALSE)),Tab_NotReq,
IF(AND($AC287=TRUE,$AD287=TRUE,$N287="",$O287=""),"",
IF(COUNTIF($N287:$AA287,Incomplete)&gt;=1,Incomplete_or_multiple_errors&amp;": "&amp;INDEX($N$2:$AA$4,1,MATCH(Incomplete,$N287:$AA287,0)),Complete)))</f>
        <v/>
      </c>
      <c r="N287" s="10" t="str">
        <f t="shared" si="61"/>
        <v/>
      </c>
      <c r="O287" s="10" t="str" cm="1">
        <f t="array" ref="O287">IF($O$1=No,"",
IF(OR(AC287=FALSE,AD287=FALSE),"",
IF(AND(SUMPRODUCT(--(AE287:AF$300=TRUE))=0,SUMPRODUCT(--(AE287:AF$300=TRUE))=0),"",Incomplete)))</f>
        <v/>
      </c>
      <c r="P287" s="10" t="str">
        <f t="shared" si="68"/>
        <v/>
      </c>
      <c r="Q287" s="10" t="str">
        <f t="shared" si="69"/>
        <v/>
      </c>
      <c r="R287" s="10" t="str" cm="1">
        <f t="array" ref="R287">IF(R$1=No,"",IF($A287="","",
IF(SUMPRODUCT(--('Section 13(a)(b)(c)'!$A$4:$A$100=$A287))=0,Incomplete,Complete)))</f>
        <v/>
      </c>
      <c r="S287" s="10" t="str">
        <f t="shared" si="70"/>
        <v/>
      </c>
      <c r="T287" s="10" t="str">
        <f t="shared" si="62"/>
        <v/>
      </c>
      <c r="U287" s="10" t="str">
        <f t="shared" si="63"/>
        <v/>
      </c>
      <c r="V287" s="10" t="str">
        <f t="shared" si="71"/>
        <v/>
      </c>
      <c r="W287" s="10" t="str">
        <f t="shared" si="72"/>
        <v/>
      </c>
      <c r="X287" s="10" t="str">
        <f t="shared" si="64"/>
        <v/>
      </c>
      <c r="Y287" s="10" t="str">
        <f t="shared" si="65"/>
        <v/>
      </c>
      <c r="Z287" s="10" t="str">
        <f t="shared" si="73"/>
        <v/>
      </c>
      <c r="AA287" s="10" t="str">
        <f t="shared" si="74"/>
        <v/>
      </c>
      <c r="AB287" s="10"/>
      <c r="AC287" s="10" t="b">
        <f t="shared" si="75"/>
        <v>1</v>
      </c>
      <c r="AD287" s="10" t="b">
        <f t="shared" si="66"/>
        <v>1</v>
      </c>
      <c r="AE287" s="10" t="b">
        <f t="shared" si="76"/>
        <v>0</v>
      </c>
      <c r="AF287" s="10" t="b">
        <f t="shared" si="67"/>
        <v>0</v>
      </c>
      <c r="AG287" s="10"/>
    </row>
    <row r="288" spans="1:33" x14ac:dyDescent="0.35">
      <c r="A288" s="28"/>
      <c r="B288" s="28"/>
      <c r="C288" s="28"/>
      <c r="D288" s="28"/>
      <c r="E288" s="28" t="s">
        <v>4</v>
      </c>
      <c r="F288" s="28"/>
      <c r="G288" s="28"/>
      <c r="H288" s="28"/>
      <c r="I288" s="28" t="s">
        <v>4</v>
      </c>
      <c r="J288" s="28"/>
      <c r="K288" s="28" t="s">
        <v>4</v>
      </c>
      <c r="L288" s="10" t="str">
        <f>IF(AND('Section 8'!$L$4=No,OR($AC288=FALSE,$AD288=FALSE)),Tab_NotReq,
IF(AND($AC288=TRUE,$AD288=TRUE,$N288="",$O288=""),"",
IF(COUNTIF($N288:$AA288,Incomplete)&gt;=1,Incomplete_or_multiple_errors&amp;": "&amp;INDEX($N$2:$AA$4,1,MATCH(Incomplete,$N288:$AA288,0)),Complete)))</f>
        <v/>
      </c>
      <c r="N288" s="10" t="str">
        <f t="shared" si="61"/>
        <v/>
      </c>
      <c r="O288" s="10" t="str" cm="1">
        <f t="array" ref="O288">IF($O$1=No,"",
IF(OR(AC288=FALSE,AD288=FALSE),"",
IF(AND(SUMPRODUCT(--(AE288:AF$300=TRUE))=0,SUMPRODUCT(--(AE288:AF$300=TRUE))=0),"",Incomplete)))</f>
        <v/>
      </c>
      <c r="P288" s="10" t="str">
        <f t="shared" si="68"/>
        <v/>
      </c>
      <c r="Q288" s="10" t="str">
        <f t="shared" si="69"/>
        <v/>
      </c>
      <c r="R288" s="10" t="str" cm="1">
        <f t="array" ref="R288">IF(R$1=No,"",IF($A288="","",
IF(SUMPRODUCT(--('Section 13(a)(b)(c)'!$A$4:$A$100=$A288))=0,Incomplete,Complete)))</f>
        <v/>
      </c>
      <c r="S288" s="10" t="str">
        <f t="shared" si="70"/>
        <v/>
      </c>
      <c r="T288" s="10" t="str">
        <f t="shared" si="62"/>
        <v/>
      </c>
      <c r="U288" s="10" t="str">
        <f t="shared" si="63"/>
        <v/>
      </c>
      <c r="V288" s="10" t="str">
        <f t="shared" si="71"/>
        <v/>
      </c>
      <c r="W288" s="10" t="str">
        <f t="shared" si="72"/>
        <v/>
      </c>
      <c r="X288" s="10" t="str">
        <f t="shared" si="64"/>
        <v/>
      </c>
      <c r="Y288" s="10" t="str">
        <f t="shared" si="65"/>
        <v/>
      </c>
      <c r="Z288" s="10" t="str">
        <f t="shared" si="73"/>
        <v/>
      </c>
      <c r="AA288" s="10" t="str">
        <f t="shared" si="74"/>
        <v/>
      </c>
      <c r="AB288" s="10"/>
      <c r="AC288" s="10" t="b">
        <f t="shared" si="75"/>
        <v>1</v>
      </c>
      <c r="AD288" s="10" t="b">
        <f t="shared" si="66"/>
        <v>1</v>
      </c>
      <c r="AE288" s="10" t="b">
        <f t="shared" si="76"/>
        <v>0</v>
      </c>
      <c r="AF288" s="10" t="b">
        <f t="shared" si="67"/>
        <v>0</v>
      </c>
      <c r="AG288" s="10"/>
    </row>
    <row r="289" spans="1:33" x14ac:dyDescent="0.35">
      <c r="A289" s="28"/>
      <c r="B289" s="28"/>
      <c r="C289" s="28"/>
      <c r="D289" s="28"/>
      <c r="E289" s="28" t="s">
        <v>4</v>
      </c>
      <c r="F289" s="28"/>
      <c r="G289" s="28"/>
      <c r="H289" s="28"/>
      <c r="I289" s="28" t="s">
        <v>4</v>
      </c>
      <c r="J289" s="28"/>
      <c r="K289" s="28" t="s">
        <v>4</v>
      </c>
      <c r="L289" s="10" t="str">
        <f>IF(AND('Section 8'!$L$4=No,OR($AC289=FALSE,$AD289=FALSE)),Tab_NotReq,
IF(AND($AC289=TRUE,$AD289=TRUE,$N289="",$O289=""),"",
IF(COUNTIF($N289:$AA289,Incomplete)&gt;=1,Incomplete_or_multiple_errors&amp;": "&amp;INDEX($N$2:$AA$4,1,MATCH(Incomplete,$N289:$AA289,0)),Complete)))</f>
        <v/>
      </c>
      <c r="N289" s="10" t="str">
        <f t="shared" si="61"/>
        <v/>
      </c>
      <c r="O289" s="10" t="str" cm="1">
        <f t="array" ref="O289">IF($O$1=No,"",
IF(OR(AC289=FALSE,AD289=FALSE),"",
IF(AND(SUMPRODUCT(--(AE289:AF$300=TRUE))=0,SUMPRODUCT(--(AE289:AF$300=TRUE))=0),"",Incomplete)))</f>
        <v/>
      </c>
      <c r="P289" s="10" t="str">
        <f t="shared" si="68"/>
        <v/>
      </c>
      <c r="Q289" s="10" t="str">
        <f t="shared" si="69"/>
        <v/>
      </c>
      <c r="R289" s="10" t="str" cm="1">
        <f t="array" ref="R289">IF(R$1=No,"",IF($A289="","",
IF(SUMPRODUCT(--('Section 13(a)(b)(c)'!$A$4:$A$100=$A289))=0,Incomplete,Complete)))</f>
        <v/>
      </c>
      <c r="S289" s="10" t="str">
        <f t="shared" si="70"/>
        <v/>
      </c>
      <c r="T289" s="10" t="str">
        <f t="shared" si="62"/>
        <v/>
      </c>
      <c r="U289" s="10" t="str">
        <f t="shared" si="63"/>
        <v/>
      </c>
      <c r="V289" s="10" t="str">
        <f t="shared" si="71"/>
        <v/>
      </c>
      <c r="W289" s="10" t="str">
        <f t="shared" si="72"/>
        <v/>
      </c>
      <c r="X289" s="10" t="str">
        <f t="shared" si="64"/>
        <v/>
      </c>
      <c r="Y289" s="10" t="str">
        <f t="shared" si="65"/>
        <v/>
      </c>
      <c r="Z289" s="10" t="str">
        <f t="shared" si="73"/>
        <v/>
      </c>
      <c r="AA289" s="10" t="str">
        <f t="shared" si="74"/>
        <v/>
      </c>
      <c r="AB289" s="10"/>
      <c r="AC289" s="10" t="b">
        <f t="shared" si="75"/>
        <v>1</v>
      </c>
      <c r="AD289" s="10" t="b">
        <f t="shared" si="66"/>
        <v>1</v>
      </c>
      <c r="AE289" s="10" t="b">
        <f t="shared" si="76"/>
        <v>0</v>
      </c>
      <c r="AF289" s="10" t="b">
        <f t="shared" si="67"/>
        <v>0</v>
      </c>
      <c r="AG289" s="10"/>
    </row>
    <row r="290" spans="1:33" x14ac:dyDescent="0.35">
      <c r="A290" s="28"/>
      <c r="B290" s="28"/>
      <c r="C290" s="28"/>
      <c r="D290" s="28"/>
      <c r="E290" s="28" t="s">
        <v>4</v>
      </c>
      <c r="F290" s="28"/>
      <c r="G290" s="28"/>
      <c r="H290" s="28"/>
      <c r="I290" s="28" t="s">
        <v>4</v>
      </c>
      <c r="J290" s="28"/>
      <c r="K290" s="28" t="s">
        <v>4</v>
      </c>
      <c r="L290" s="10" t="str">
        <f>IF(AND('Section 8'!$L$4=No,OR($AC290=FALSE,$AD290=FALSE)),Tab_NotReq,
IF(AND($AC290=TRUE,$AD290=TRUE,$N290="",$O290=""),"",
IF(COUNTIF($N290:$AA290,Incomplete)&gt;=1,Incomplete_or_multiple_errors&amp;": "&amp;INDEX($N$2:$AA$4,1,MATCH(Incomplete,$N290:$AA290,0)),Complete)))</f>
        <v/>
      </c>
      <c r="N290" s="10" t="str">
        <f t="shared" si="61"/>
        <v/>
      </c>
      <c r="O290" s="10" t="str" cm="1">
        <f t="array" ref="O290">IF($O$1=No,"",
IF(OR(AC290=FALSE,AD290=FALSE),"",
IF(AND(SUMPRODUCT(--(AE290:AF$300=TRUE))=0,SUMPRODUCT(--(AE290:AF$300=TRUE))=0),"",Incomplete)))</f>
        <v/>
      </c>
      <c r="P290" s="10" t="str">
        <f t="shared" si="68"/>
        <v/>
      </c>
      <c r="Q290" s="10" t="str">
        <f t="shared" si="69"/>
        <v/>
      </c>
      <c r="R290" s="10" t="str" cm="1">
        <f t="array" ref="R290">IF(R$1=No,"",IF($A290="","",
IF(SUMPRODUCT(--('Section 13(a)(b)(c)'!$A$4:$A$100=$A290))=0,Incomplete,Complete)))</f>
        <v/>
      </c>
      <c r="S290" s="10" t="str">
        <f t="shared" si="70"/>
        <v/>
      </c>
      <c r="T290" s="10" t="str">
        <f t="shared" si="62"/>
        <v/>
      </c>
      <c r="U290" s="10" t="str">
        <f t="shared" si="63"/>
        <v/>
      </c>
      <c r="V290" s="10" t="str">
        <f t="shared" si="71"/>
        <v/>
      </c>
      <c r="W290" s="10" t="str">
        <f t="shared" si="72"/>
        <v/>
      </c>
      <c r="X290" s="10" t="str">
        <f t="shared" si="64"/>
        <v/>
      </c>
      <c r="Y290" s="10" t="str">
        <f t="shared" si="65"/>
        <v/>
      </c>
      <c r="Z290" s="10" t="str">
        <f t="shared" si="73"/>
        <v/>
      </c>
      <c r="AA290" s="10" t="str">
        <f t="shared" si="74"/>
        <v/>
      </c>
      <c r="AB290" s="10"/>
      <c r="AC290" s="10" t="b">
        <f t="shared" si="75"/>
        <v>1</v>
      </c>
      <c r="AD290" s="10" t="b">
        <f t="shared" si="66"/>
        <v>1</v>
      </c>
      <c r="AE290" s="10" t="b">
        <f t="shared" si="76"/>
        <v>0</v>
      </c>
      <c r="AF290" s="10" t="b">
        <f t="shared" si="67"/>
        <v>0</v>
      </c>
      <c r="AG290" s="10"/>
    </row>
    <row r="291" spans="1:33" x14ac:dyDescent="0.35">
      <c r="A291" s="28"/>
      <c r="B291" s="28"/>
      <c r="C291" s="28"/>
      <c r="D291" s="28"/>
      <c r="E291" s="28" t="s">
        <v>4</v>
      </c>
      <c r="F291" s="28"/>
      <c r="G291" s="28"/>
      <c r="H291" s="28"/>
      <c r="I291" s="28" t="s">
        <v>4</v>
      </c>
      <c r="J291" s="28"/>
      <c r="K291" s="28" t="s">
        <v>4</v>
      </c>
      <c r="L291" s="10" t="str">
        <f>IF(AND('Section 8'!$L$4=No,OR($AC291=FALSE,$AD291=FALSE)),Tab_NotReq,
IF(AND($AC291=TRUE,$AD291=TRUE,$N291="",$O291=""),"",
IF(COUNTIF($N291:$AA291,Incomplete)&gt;=1,Incomplete_or_multiple_errors&amp;": "&amp;INDEX($N$2:$AA$4,1,MATCH(Incomplete,$N291:$AA291,0)),Complete)))</f>
        <v/>
      </c>
      <c r="N291" s="10" t="str">
        <f t="shared" si="61"/>
        <v/>
      </c>
      <c r="O291" s="10" t="str" cm="1">
        <f t="array" ref="O291">IF($O$1=No,"",
IF(OR(AC291=FALSE,AD291=FALSE),"",
IF(AND(SUMPRODUCT(--(AE291:AF$300=TRUE))=0,SUMPRODUCT(--(AE291:AF$300=TRUE))=0),"",Incomplete)))</f>
        <v/>
      </c>
      <c r="P291" s="10" t="str">
        <f t="shared" si="68"/>
        <v/>
      </c>
      <c r="Q291" s="10" t="str">
        <f t="shared" si="69"/>
        <v/>
      </c>
      <c r="R291" s="10" t="str" cm="1">
        <f t="array" ref="R291">IF(R$1=No,"",IF($A291="","",
IF(SUMPRODUCT(--('Section 13(a)(b)(c)'!$A$4:$A$100=$A291))=0,Incomplete,Complete)))</f>
        <v/>
      </c>
      <c r="S291" s="10" t="str">
        <f t="shared" si="70"/>
        <v/>
      </c>
      <c r="T291" s="10" t="str">
        <f t="shared" si="62"/>
        <v/>
      </c>
      <c r="U291" s="10" t="str">
        <f t="shared" si="63"/>
        <v/>
      </c>
      <c r="V291" s="10" t="str">
        <f t="shared" si="71"/>
        <v/>
      </c>
      <c r="W291" s="10" t="str">
        <f t="shared" si="72"/>
        <v/>
      </c>
      <c r="X291" s="10" t="str">
        <f t="shared" si="64"/>
        <v/>
      </c>
      <c r="Y291" s="10" t="str">
        <f t="shared" si="65"/>
        <v/>
      </c>
      <c r="Z291" s="10" t="str">
        <f t="shared" si="73"/>
        <v/>
      </c>
      <c r="AA291" s="10" t="str">
        <f t="shared" si="74"/>
        <v/>
      </c>
      <c r="AB291" s="10"/>
      <c r="AC291" s="10" t="b">
        <f t="shared" si="75"/>
        <v>1</v>
      </c>
      <c r="AD291" s="10" t="b">
        <f t="shared" si="66"/>
        <v>1</v>
      </c>
      <c r="AE291" s="10" t="b">
        <f t="shared" si="76"/>
        <v>0</v>
      </c>
      <c r="AF291" s="10" t="b">
        <f t="shared" si="67"/>
        <v>0</v>
      </c>
      <c r="AG291" s="10"/>
    </row>
    <row r="292" spans="1:33" x14ac:dyDescent="0.35">
      <c r="A292" s="28"/>
      <c r="B292" s="28"/>
      <c r="C292" s="28"/>
      <c r="D292" s="28"/>
      <c r="E292" s="28" t="s">
        <v>4</v>
      </c>
      <c r="F292" s="28"/>
      <c r="G292" s="28"/>
      <c r="H292" s="28"/>
      <c r="I292" s="28" t="s">
        <v>4</v>
      </c>
      <c r="J292" s="28"/>
      <c r="K292" s="28" t="s">
        <v>4</v>
      </c>
      <c r="L292" s="10" t="str">
        <f>IF(AND('Section 8'!$L$4=No,OR($AC292=FALSE,$AD292=FALSE)),Tab_NotReq,
IF(AND($AC292=TRUE,$AD292=TRUE,$N292="",$O292=""),"",
IF(COUNTIF($N292:$AA292,Incomplete)&gt;=1,Incomplete_or_multiple_errors&amp;": "&amp;INDEX($N$2:$AA$4,1,MATCH(Incomplete,$N292:$AA292,0)),Complete)))</f>
        <v/>
      </c>
      <c r="N292" s="10" t="str">
        <f t="shared" si="61"/>
        <v/>
      </c>
      <c r="O292" s="10" t="str" cm="1">
        <f t="array" ref="O292">IF($O$1=No,"",
IF(OR(AC292=FALSE,AD292=FALSE),"",
IF(AND(SUMPRODUCT(--(AE292:AF$300=TRUE))=0,SUMPRODUCT(--(AE292:AF$300=TRUE))=0),"",Incomplete)))</f>
        <v/>
      </c>
      <c r="P292" s="10" t="str">
        <f t="shared" si="68"/>
        <v/>
      </c>
      <c r="Q292" s="10" t="str">
        <f t="shared" si="69"/>
        <v/>
      </c>
      <c r="R292" s="10" t="str" cm="1">
        <f t="array" ref="R292">IF(R$1=No,"",IF($A292="","",
IF(SUMPRODUCT(--('Section 13(a)(b)(c)'!$A$4:$A$100=$A292))=0,Incomplete,Complete)))</f>
        <v/>
      </c>
      <c r="S292" s="10" t="str">
        <f t="shared" si="70"/>
        <v/>
      </c>
      <c r="T292" s="10" t="str">
        <f t="shared" si="62"/>
        <v/>
      </c>
      <c r="U292" s="10" t="str">
        <f t="shared" si="63"/>
        <v/>
      </c>
      <c r="V292" s="10" t="str">
        <f t="shared" si="71"/>
        <v/>
      </c>
      <c r="W292" s="10" t="str">
        <f t="shared" si="72"/>
        <v/>
      </c>
      <c r="X292" s="10" t="str">
        <f t="shared" si="64"/>
        <v/>
      </c>
      <c r="Y292" s="10" t="str">
        <f t="shared" si="65"/>
        <v/>
      </c>
      <c r="Z292" s="10" t="str">
        <f t="shared" si="73"/>
        <v/>
      </c>
      <c r="AA292" s="10" t="str">
        <f t="shared" si="74"/>
        <v/>
      </c>
      <c r="AB292" s="10"/>
      <c r="AC292" s="10" t="b">
        <f t="shared" si="75"/>
        <v>1</v>
      </c>
      <c r="AD292" s="10" t="b">
        <f t="shared" si="66"/>
        <v>1</v>
      </c>
      <c r="AE292" s="10" t="b">
        <f t="shared" si="76"/>
        <v>0</v>
      </c>
      <c r="AF292" s="10" t="b">
        <f t="shared" si="67"/>
        <v>0</v>
      </c>
      <c r="AG292" s="10"/>
    </row>
    <row r="293" spans="1:33" x14ac:dyDescent="0.35">
      <c r="A293" s="28"/>
      <c r="B293" s="28"/>
      <c r="C293" s="28"/>
      <c r="D293" s="28"/>
      <c r="E293" s="28" t="s">
        <v>4</v>
      </c>
      <c r="F293" s="28"/>
      <c r="G293" s="28"/>
      <c r="H293" s="28"/>
      <c r="I293" s="28" t="s">
        <v>4</v>
      </c>
      <c r="J293" s="28"/>
      <c r="K293" s="28" t="s">
        <v>4</v>
      </c>
      <c r="L293" s="10" t="str">
        <f>IF(AND('Section 8'!$L$4=No,OR($AC293=FALSE,$AD293=FALSE)),Tab_NotReq,
IF(AND($AC293=TRUE,$AD293=TRUE,$N293="",$O293=""),"",
IF(COUNTIF($N293:$AA293,Incomplete)&gt;=1,Incomplete_or_multiple_errors&amp;": "&amp;INDEX($N$2:$AA$4,1,MATCH(Incomplete,$N293:$AA293,0)),Complete)))</f>
        <v/>
      </c>
      <c r="N293" s="10" t="str">
        <f t="shared" si="61"/>
        <v/>
      </c>
      <c r="O293" s="10" t="str" cm="1">
        <f t="array" ref="O293">IF($O$1=No,"",
IF(OR(AC293=FALSE,AD293=FALSE),"",
IF(AND(SUMPRODUCT(--(AE293:AF$300=TRUE))=0,SUMPRODUCT(--(AE293:AF$300=TRUE))=0),"",Incomplete)))</f>
        <v/>
      </c>
      <c r="P293" s="10" t="str">
        <f t="shared" si="68"/>
        <v/>
      </c>
      <c r="Q293" s="10" t="str">
        <f t="shared" si="69"/>
        <v/>
      </c>
      <c r="R293" s="10" t="str" cm="1">
        <f t="array" ref="R293">IF(R$1=No,"",IF($A293="","",
IF(SUMPRODUCT(--('Section 13(a)(b)(c)'!$A$4:$A$100=$A293))=0,Incomplete,Complete)))</f>
        <v/>
      </c>
      <c r="S293" s="10" t="str">
        <f t="shared" si="70"/>
        <v/>
      </c>
      <c r="T293" s="10" t="str">
        <f t="shared" si="62"/>
        <v/>
      </c>
      <c r="U293" s="10" t="str">
        <f t="shared" si="63"/>
        <v/>
      </c>
      <c r="V293" s="10" t="str">
        <f t="shared" si="71"/>
        <v/>
      </c>
      <c r="W293" s="10" t="str">
        <f t="shared" si="72"/>
        <v/>
      </c>
      <c r="X293" s="10" t="str">
        <f t="shared" si="64"/>
        <v/>
      </c>
      <c r="Y293" s="10" t="str">
        <f t="shared" si="65"/>
        <v/>
      </c>
      <c r="Z293" s="10" t="str">
        <f t="shared" si="73"/>
        <v/>
      </c>
      <c r="AA293" s="10" t="str">
        <f t="shared" si="74"/>
        <v/>
      </c>
      <c r="AB293" s="10"/>
      <c r="AC293" s="10" t="b">
        <f t="shared" si="75"/>
        <v>1</v>
      </c>
      <c r="AD293" s="10" t="b">
        <f t="shared" si="66"/>
        <v>1</v>
      </c>
      <c r="AE293" s="10" t="b">
        <f t="shared" si="76"/>
        <v>0</v>
      </c>
      <c r="AF293" s="10" t="b">
        <f t="shared" si="67"/>
        <v>0</v>
      </c>
      <c r="AG293" s="10"/>
    </row>
    <row r="294" spans="1:33" x14ac:dyDescent="0.35">
      <c r="A294" s="28"/>
      <c r="B294" s="28"/>
      <c r="C294" s="28"/>
      <c r="D294" s="28"/>
      <c r="E294" s="28" t="s">
        <v>4</v>
      </c>
      <c r="F294" s="28"/>
      <c r="G294" s="28"/>
      <c r="H294" s="28"/>
      <c r="I294" s="28" t="s">
        <v>4</v>
      </c>
      <c r="J294" s="28"/>
      <c r="K294" s="28" t="s">
        <v>4</v>
      </c>
      <c r="L294" s="10" t="str">
        <f>IF(AND('Section 8'!$L$4=No,OR($AC294=FALSE,$AD294=FALSE)),Tab_NotReq,
IF(AND($AC294=TRUE,$AD294=TRUE,$N294="",$O294=""),"",
IF(COUNTIF($N294:$AA294,Incomplete)&gt;=1,Incomplete_or_multiple_errors&amp;": "&amp;INDEX($N$2:$AA$4,1,MATCH(Incomplete,$N294:$AA294,0)),Complete)))</f>
        <v/>
      </c>
      <c r="N294" s="10" t="str">
        <f t="shared" si="61"/>
        <v/>
      </c>
      <c r="O294" s="10" t="str" cm="1">
        <f t="array" ref="O294">IF($O$1=No,"",
IF(OR(AC294=FALSE,AD294=FALSE),"",
IF(AND(SUMPRODUCT(--(AE294:AF$300=TRUE))=0,SUMPRODUCT(--(AE294:AF$300=TRUE))=0),"",Incomplete)))</f>
        <v/>
      </c>
      <c r="P294" s="10" t="str">
        <f t="shared" si="68"/>
        <v/>
      </c>
      <c r="Q294" s="10" t="str">
        <f t="shared" si="69"/>
        <v/>
      </c>
      <c r="R294" s="10" t="str" cm="1">
        <f t="array" ref="R294">IF(R$1=No,"",IF($A294="","",
IF(SUMPRODUCT(--('Section 13(a)(b)(c)'!$A$4:$A$100=$A294))=0,Incomplete,Complete)))</f>
        <v/>
      </c>
      <c r="S294" s="10" t="str">
        <f t="shared" si="70"/>
        <v/>
      </c>
      <c r="T294" s="10" t="str">
        <f t="shared" si="62"/>
        <v/>
      </c>
      <c r="U294" s="10" t="str">
        <f t="shared" si="63"/>
        <v/>
      </c>
      <c r="V294" s="10" t="str">
        <f t="shared" si="71"/>
        <v/>
      </c>
      <c r="W294" s="10" t="str">
        <f t="shared" si="72"/>
        <v/>
      </c>
      <c r="X294" s="10" t="str">
        <f t="shared" si="64"/>
        <v/>
      </c>
      <c r="Y294" s="10" t="str">
        <f t="shared" si="65"/>
        <v/>
      </c>
      <c r="Z294" s="10" t="str">
        <f t="shared" si="73"/>
        <v/>
      </c>
      <c r="AA294" s="10" t="str">
        <f t="shared" si="74"/>
        <v/>
      </c>
      <c r="AB294" s="10"/>
      <c r="AC294" s="10" t="b">
        <f t="shared" si="75"/>
        <v>1</v>
      </c>
      <c r="AD294" s="10" t="b">
        <f t="shared" si="66"/>
        <v>1</v>
      </c>
      <c r="AE294" s="10" t="b">
        <f t="shared" si="76"/>
        <v>0</v>
      </c>
      <c r="AF294" s="10" t="b">
        <f t="shared" si="67"/>
        <v>0</v>
      </c>
      <c r="AG294" s="10"/>
    </row>
    <row r="295" spans="1:33" x14ac:dyDescent="0.35">
      <c r="A295" s="28"/>
      <c r="B295" s="28"/>
      <c r="C295" s="28"/>
      <c r="D295" s="28"/>
      <c r="E295" s="28" t="s">
        <v>4</v>
      </c>
      <c r="F295" s="28"/>
      <c r="G295" s="28"/>
      <c r="H295" s="28"/>
      <c r="I295" s="28" t="s">
        <v>4</v>
      </c>
      <c r="J295" s="28"/>
      <c r="K295" s="28" t="s">
        <v>4</v>
      </c>
      <c r="L295" s="10" t="str">
        <f>IF(AND('Section 8'!$L$4=No,OR($AC295=FALSE,$AD295=FALSE)),Tab_NotReq,
IF(AND($AC295=TRUE,$AD295=TRUE,$N295="",$O295=""),"",
IF(COUNTIF($N295:$AA295,Incomplete)&gt;=1,Incomplete_or_multiple_errors&amp;": "&amp;INDEX($N$2:$AA$4,1,MATCH(Incomplete,$N295:$AA295,0)),Complete)))</f>
        <v/>
      </c>
      <c r="N295" s="10" t="str">
        <f t="shared" si="61"/>
        <v/>
      </c>
      <c r="O295" s="10" t="str" cm="1">
        <f t="array" ref="O295">IF($O$1=No,"",
IF(OR(AC295=FALSE,AD295=FALSE),"",
IF(AND(SUMPRODUCT(--(AE295:AF$300=TRUE))=0,SUMPRODUCT(--(AE295:AF$300=TRUE))=0),"",Incomplete)))</f>
        <v/>
      </c>
      <c r="P295" s="10" t="str">
        <f t="shared" si="68"/>
        <v/>
      </c>
      <c r="Q295" s="10" t="str">
        <f t="shared" si="69"/>
        <v/>
      </c>
      <c r="R295" s="10" t="str" cm="1">
        <f t="array" ref="R295">IF(R$1=No,"",IF($A295="","",
IF(SUMPRODUCT(--('Section 13(a)(b)(c)'!$A$4:$A$100=$A295))=0,Incomplete,Complete)))</f>
        <v/>
      </c>
      <c r="S295" s="10" t="str">
        <f t="shared" si="70"/>
        <v/>
      </c>
      <c r="T295" s="10" t="str">
        <f t="shared" si="62"/>
        <v/>
      </c>
      <c r="U295" s="10" t="str">
        <f t="shared" si="63"/>
        <v/>
      </c>
      <c r="V295" s="10" t="str">
        <f t="shared" si="71"/>
        <v/>
      </c>
      <c r="W295" s="10" t="str">
        <f t="shared" si="72"/>
        <v/>
      </c>
      <c r="X295" s="10" t="str">
        <f t="shared" si="64"/>
        <v/>
      </c>
      <c r="Y295" s="10" t="str">
        <f t="shared" si="65"/>
        <v/>
      </c>
      <c r="Z295" s="10" t="str">
        <f t="shared" si="73"/>
        <v/>
      </c>
      <c r="AA295" s="10" t="str">
        <f t="shared" si="74"/>
        <v/>
      </c>
      <c r="AB295" s="10"/>
      <c r="AC295" s="10" t="b">
        <f t="shared" si="75"/>
        <v>1</v>
      </c>
      <c r="AD295" s="10" t="b">
        <f t="shared" si="66"/>
        <v>1</v>
      </c>
      <c r="AE295" s="10" t="b">
        <f t="shared" si="76"/>
        <v>0</v>
      </c>
      <c r="AF295" s="10" t="b">
        <f t="shared" si="67"/>
        <v>0</v>
      </c>
      <c r="AG295" s="10"/>
    </row>
    <row r="296" spans="1:33" x14ac:dyDescent="0.35">
      <c r="A296" s="28"/>
      <c r="B296" s="28"/>
      <c r="C296" s="28"/>
      <c r="D296" s="28"/>
      <c r="E296" s="28" t="s">
        <v>4</v>
      </c>
      <c r="F296" s="28"/>
      <c r="G296" s="28"/>
      <c r="H296" s="28"/>
      <c r="I296" s="28" t="s">
        <v>4</v>
      </c>
      <c r="J296" s="28"/>
      <c r="K296" s="28" t="s">
        <v>4</v>
      </c>
      <c r="L296" s="10" t="str">
        <f>IF(AND('Section 8'!$L$4=No,OR($AC296=FALSE,$AD296=FALSE)),Tab_NotReq,
IF(AND($AC296=TRUE,$AD296=TRUE,$N296="",$O296=""),"",
IF(COUNTIF($N296:$AA296,Incomplete)&gt;=1,Incomplete_or_multiple_errors&amp;": "&amp;INDEX($N$2:$AA$4,1,MATCH(Incomplete,$N296:$AA296,0)),Complete)))</f>
        <v/>
      </c>
      <c r="N296" s="10" t="str">
        <f t="shared" si="61"/>
        <v/>
      </c>
      <c r="O296" s="10" t="str" cm="1">
        <f t="array" ref="O296">IF($O$1=No,"",
IF(OR(AC296=FALSE,AD296=FALSE),"",
IF(AND(SUMPRODUCT(--(AE296:AF$300=TRUE))=0,SUMPRODUCT(--(AE296:AF$300=TRUE))=0),"",Incomplete)))</f>
        <v/>
      </c>
      <c r="P296" s="10" t="str">
        <f t="shared" si="68"/>
        <v/>
      </c>
      <c r="Q296" s="10" t="str">
        <f t="shared" si="69"/>
        <v/>
      </c>
      <c r="R296" s="10" t="str" cm="1">
        <f t="array" ref="R296">IF(R$1=No,"",IF($A296="","",
IF(SUMPRODUCT(--('Section 13(a)(b)(c)'!$A$4:$A$100=$A296))=0,Incomplete,Complete)))</f>
        <v/>
      </c>
      <c r="S296" s="10" t="str">
        <f t="shared" si="70"/>
        <v/>
      </c>
      <c r="T296" s="10" t="str">
        <f t="shared" si="62"/>
        <v/>
      </c>
      <c r="U296" s="10" t="str">
        <f t="shared" si="63"/>
        <v/>
      </c>
      <c r="V296" s="10" t="str">
        <f t="shared" si="71"/>
        <v/>
      </c>
      <c r="W296" s="10" t="str">
        <f t="shared" si="72"/>
        <v/>
      </c>
      <c r="X296" s="10" t="str">
        <f t="shared" si="64"/>
        <v/>
      </c>
      <c r="Y296" s="10" t="str">
        <f t="shared" si="65"/>
        <v/>
      </c>
      <c r="Z296" s="10" t="str">
        <f t="shared" si="73"/>
        <v/>
      </c>
      <c r="AA296" s="10" t="str">
        <f t="shared" si="74"/>
        <v/>
      </c>
      <c r="AB296" s="10"/>
      <c r="AC296" s="10" t="b">
        <f t="shared" si="75"/>
        <v>1</v>
      </c>
      <c r="AD296" s="10" t="b">
        <f t="shared" si="66"/>
        <v>1</v>
      </c>
      <c r="AE296" s="10" t="b">
        <f t="shared" si="76"/>
        <v>0</v>
      </c>
      <c r="AF296" s="10" t="b">
        <f t="shared" si="67"/>
        <v>0</v>
      </c>
      <c r="AG296" s="10"/>
    </row>
    <row r="297" spans="1:33" x14ac:dyDescent="0.35">
      <c r="A297" s="28"/>
      <c r="B297" s="28"/>
      <c r="C297" s="28"/>
      <c r="D297" s="28"/>
      <c r="E297" s="28" t="s">
        <v>4</v>
      </c>
      <c r="F297" s="28"/>
      <c r="G297" s="28"/>
      <c r="H297" s="28"/>
      <c r="I297" s="28" t="s">
        <v>4</v>
      </c>
      <c r="J297" s="28"/>
      <c r="K297" s="28" t="s">
        <v>4</v>
      </c>
      <c r="L297" s="10" t="str">
        <f>IF(AND('Section 8'!$L$4=No,OR($AC297=FALSE,$AD297=FALSE)),Tab_NotReq,
IF(AND($AC297=TRUE,$AD297=TRUE,$N297="",$O297=""),"",
IF(COUNTIF($N297:$AA297,Incomplete)&gt;=1,Incomplete_or_multiple_errors&amp;": "&amp;INDEX($N$2:$AA$4,1,MATCH(Incomplete,$N297:$AA297,0)),Complete)))</f>
        <v/>
      </c>
      <c r="N297" s="10" t="str">
        <f t="shared" si="61"/>
        <v/>
      </c>
      <c r="O297" s="10" t="str" cm="1">
        <f t="array" ref="O297">IF($O$1=No,"",
IF(OR(AC297=FALSE,AD297=FALSE),"",
IF(AND(SUMPRODUCT(--(AE297:AF$300=TRUE))=0,SUMPRODUCT(--(AE297:AF$300=TRUE))=0),"",Incomplete)))</f>
        <v/>
      </c>
      <c r="P297" s="10" t="str">
        <f t="shared" si="68"/>
        <v/>
      </c>
      <c r="Q297" s="10" t="str">
        <f t="shared" si="69"/>
        <v/>
      </c>
      <c r="R297" s="10" t="str" cm="1">
        <f t="array" ref="R297">IF(R$1=No,"",IF($A297="","",
IF(SUMPRODUCT(--('Section 13(a)(b)(c)'!$A$4:$A$100=$A297))=0,Incomplete,Complete)))</f>
        <v/>
      </c>
      <c r="S297" s="10" t="str">
        <f t="shared" si="70"/>
        <v/>
      </c>
      <c r="T297" s="10" t="str">
        <f t="shared" si="62"/>
        <v/>
      </c>
      <c r="U297" s="10" t="str">
        <f t="shared" si="63"/>
        <v/>
      </c>
      <c r="V297" s="10" t="str">
        <f t="shared" si="71"/>
        <v/>
      </c>
      <c r="W297" s="10" t="str">
        <f t="shared" si="72"/>
        <v/>
      </c>
      <c r="X297" s="10" t="str">
        <f t="shared" si="64"/>
        <v/>
      </c>
      <c r="Y297" s="10" t="str">
        <f t="shared" si="65"/>
        <v/>
      </c>
      <c r="Z297" s="10" t="str">
        <f t="shared" si="73"/>
        <v/>
      </c>
      <c r="AA297" s="10" t="str">
        <f t="shared" si="74"/>
        <v/>
      </c>
      <c r="AB297" s="10"/>
      <c r="AC297" s="10" t="b">
        <f t="shared" si="75"/>
        <v>1</v>
      </c>
      <c r="AD297" s="10" t="b">
        <f t="shared" si="66"/>
        <v>1</v>
      </c>
      <c r="AE297" s="10" t="b">
        <f t="shared" si="76"/>
        <v>0</v>
      </c>
      <c r="AF297" s="10" t="b">
        <f t="shared" si="67"/>
        <v>0</v>
      </c>
      <c r="AG297" s="10"/>
    </row>
    <row r="298" spans="1:33" x14ac:dyDescent="0.35">
      <c r="A298" s="28"/>
      <c r="B298" s="28"/>
      <c r="C298" s="28"/>
      <c r="D298" s="28"/>
      <c r="E298" s="28" t="s">
        <v>4</v>
      </c>
      <c r="F298" s="28"/>
      <c r="G298" s="28"/>
      <c r="H298" s="28"/>
      <c r="I298" s="28" t="s">
        <v>4</v>
      </c>
      <c r="J298" s="28"/>
      <c r="K298" s="28" t="s">
        <v>4</v>
      </c>
      <c r="L298" s="10" t="str">
        <f>IF(AND('Section 8'!$L$4=No,OR($AC298=FALSE,$AD298=FALSE)),Tab_NotReq,
IF(AND($AC298=TRUE,$AD298=TRUE,$N298="",$O298=""),"",
IF(COUNTIF($N298:$AA298,Incomplete)&gt;=1,Incomplete_or_multiple_errors&amp;": "&amp;INDEX($N$2:$AA$4,1,MATCH(Incomplete,$N298:$AA298,0)),Complete)))</f>
        <v/>
      </c>
      <c r="N298" s="10" t="str">
        <f t="shared" si="61"/>
        <v/>
      </c>
      <c r="O298" s="10" t="str" cm="1">
        <f t="array" ref="O298">IF($O$1=No,"",
IF(OR(AC298=FALSE,AD298=FALSE),"",
IF(AND(SUMPRODUCT(--(AE298:AF$300=TRUE))=0,SUMPRODUCT(--(AE298:AF$300=TRUE))=0),"",Incomplete)))</f>
        <v/>
      </c>
      <c r="P298" s="10" t="str">
        <f t="shared" si="68"/>
        <v/>
      </c>
      <c r="Q298" s="10" t="str">
        <f t="shared" si="69"/>
        <v/>
      </c>
      <c r="R298" s="10" t="str" cm="1">
        <f t="array" ref="R298">IF(R$1=No,"",IF($A298="","",
IF(SUMPRODUCT(--('Section 13(a)(b)(c)'!$A$4:$A$100=$A298))=0,Incomplete,Complete)))</f>
        <v/>
      </c>
      <c r="S298" s="10" t="str">
        <f t="shared" si="70"/>
        <v/>
      </c>
      <c r="T298" s="10" t="str">
        <f t="shared" si="62"/>
        <v/>
      </c>
      <c r="U298" s="10" t="str">
        <f t="shared" si="63"/>
        <v/>
      </c>
      <c r="V298" s="10" t="str">
        <f t="shared" si="71"/>
        <v/>
      </c>
      <c r="W298" s="10" t="str">
        <f t="shared" si="72"/>
        <v/>
      </c>
      <c r="X298" s="10" t="str">
        <f t="shared" si="64"/>
        <v/>
      </c>
      <c r="Y298" s="10" t="str">
        <f t="shared" si="65"/>
        <v/>
      </c>
      <c r="Z298" s="10" t="str">
        <f t="shared" si="73"/>
        <v/>
      </c>
      <c r="AA298" s="10" t="str">
        <f t="shared" si="74"/>
        <v/>
      </c>
      <c r="AB298" s="10"/>
      <c r="AC298" s="10" t="b">
        <f t="shared" si="75"/>
        <v>1</v>
      </c>
      <c r="AD298" s="10" t="b">
        <f t="shared" si="66"/>
        <v>1</v>
      </c>
      <c r="AE298" s="10" t="b">
        <f t="shared" si="76"/>
        <v>0</v>
      </c>
      <c r="AF298" s="10" t="b">
        <f t="shared" si="67"/>
        <v>0</v>
      </c>
      <c r="AG298" s="10"/>
    </row>
    <row r="299" spans="1:33" x14ac:dyDescent="0.35">
      <c r="A299" s="28"/>
      <c r="B299" s="28"/>
      <c r="C299" s="28"/>
      <c r="D299" s="28"/>
      <c r="E299" s="28" t="s">
        <v>4</v>
      </c>
      <c r="F299" s="28"/>
      <c r="G299" s="28"/>
      <c r="H299" s="28"/>
      <c r="I299" s="28" t="s">
        <v>4</v>
      </c>
      <c r="J299" s="28"/>
      <c r="K299" s="28" t="s">
        <v>4</v>
      </c>
      <c r="L299" s="10" t="str">
        <f>IF(AND('Section 8'!$L$4=No,OR($AC299=FALSE,$AD299=FALSE)),Tab_NotReq,
IF(AND($AC299=TRUE,$AD299=TRUE,$N299="",$O299=""),"",
IF(COUNTIF($N299:$AA299,Incomplete)&gt;=1,Incomplete_or_multiple_errors&amp;": "&amp;INDEX($N$2:$AA$4,1,MATCH(Incomplete,$N299:$AA299,0)),Complete)))</f>
        <v/>
      </c>
      <c r="N299" s="10" t="str">
        <f t="shared" si="61"/>
        <v/>
      </c>
      <c r="O299" s="10" t="str" cm="1">
        <f t="array" ref="O299">IF($O$1=No,"",
IF(OR(AC299=FALSE,AD299=FALSE),"",
IF(AND(SUMPRODUCT(--(AE299:AF$300=TRUE))=0,SUMPRODUCT(--(AE299:AF$300=TRUE))=0),"",Incomplete)))</f>
        <v/>
      </c>
      <c r="P299" s="10" t="str">
        <f t="shared" si="68"/>
        <v/>
      </c>
      <c r="Q299" s="10" t="str">
        <f t="shared" si="69"/>
        <v/>
      </c>
      <c r="R299" s="10" t="str" cm="1">
        <f t="array" ref="R299">IF(R$1=No,"",IF($A299="","",
IF(SUMPRODUCT(--('Section 13(a)(b)(c)'!$A$4:$A$100=$A299))=0,Incomplete,Complete)))</f>
        <v/>
      </c>
      <c r="S299" s="10" t="str">
        <f t="shared" si="70"/>
        <v/>
      </c>
      <c r="T299" s="10" t="str">
        <f t="shared" si="62"/>
        <v/>
      </c>
      <c r="U299" s="10" t="str">
        <f t="shared" si="63"/>
        <v/>
      </c>
      <c r="V299" s="10" t="str">
        <f t="shared" si="71"/>
        <v/>
      </c>
      <c r="W299" s="10" t="str">
        <f t="shared" si="72"/>
        <v/>
      </c>
      <c r="X299" s="10" t="str">
        <f t="shared" si="64"/>
        <v/>
      </c>
      <c r="Y299" s="10" t="str">
        <f t="shared" si="65"/>
        <v/>
      </c>
      <c r="Z299" s="10" t="str">
        <f t="shared" si="73"/>
        <v/>
      </c>
      <c r="AA299" s="10" t="str">
        <f t="shared" si="74"/>
        <v/>
      </c>
      <c r="AB299" s="10"/>
      <c r="AC299" s="10" t="b">
        <f t="shared" si="75"/>
        <v>1</v>
      </c>
      <c r="AD299" s="10" t="b">
        <f t="shared" si="66"/>
        <v>1</v>
      </c>
      <c r="AE299" s="10" t="b">
        <f t="shared" si="76"/>
        <v>0</v>
      </c>
      <c r="AF299" s="10" t="b">
        <f t="shared" si="67"/>
        <v>0</v>
      </c>
      <c r="AG299" s="10"/>
    </row>
    <row r="300" spans="1:33" x14ac:dyDescent="0.35">
      <c r="A300" s="28"/>
      <c r="B300" s="28"/>
      <c r="C300" s="28"/>
      <c r="D300" s="28"/>
      <c r="E300" s="28" t="s">
        <v>4</v>
      </c>
      <c r="F300" s="28"/>
      <c r="G300" s="28"/>
      <c r="H300" s="28"/>
      <c r="I300" s="28" t="s">
        <v>4</v>
      </c>
      <c r="J300" s="28"/>
      <c r="K300" s="28" t="s">
        <v>4</v>
      </c>
      <c r="L300" s="10" t="str">
        <f>IF(AND('Section 8'!$L$4=No,OR($AC300=FALSE,$AD300=FALSE)),Tab_NotReq,
IF(AND($AC300=TRUE,$AD300=TRUE,$N300="",$O300=""),"",
IF(COUNTIF($N300:$AA300,Incomplete)&gt;=1,Incomplete_or_multiple_errors&amp;": "&amp;INDEX($N$2:$AA$4,1,MATCH(Incomplete,$N300:$AA300,0)),Complete)))</f>
        <v/>
      </c>
      <c r="N300" s="10" t="str">
        <f t="shared" si="61"/>
        <v/>
      </c>
      <c r="O300" s="10" t="str" cm="1">
        <f t="array" ref="O300">IF($O$1=No,"",
IF(OR(AC300=FALSE,AD300=FALSE),"",
IF(AND(SUMPRODUCT(--(AE300:AF$300=TRUE))=0,SUMPRODUCT(--(AE300:AF$300=TRUE))=0),"",Incomplete)))</f>
        <v/>
      </c>
      <c r="P300" s="10" t="str">
        <f t="shared" si="68"/>
        <v/>
      </c>
      <c r="Q300" s="10" t="str">
        <f t="shared" si="69"/>
        <v/>
      </c>
      <c r="R300" s="10" t="str" cm="1">
        <f t="array" ref="R300">IF(R$1=No,"",IF($A300="","",
IF(SUMPRODUCT(--('Section 13(a)(b)(c)'!$A$4:$A$100=$A300))=0,Incomplete,Complete)))</f>
        <v/>
      </c>
      <c r="S300" s="10" t="str">
        <f t="shared" si="70"/>
        <v/>
      </c>
      <c r="T300" s="10" t="str">
        <f t="shared" si="62"/>
        <v/>
      </c>
      <c r="U300" s="10" t="str">
        <f t="shared" si="63"/>
        <v/>
      </c>
      <c r="V300" s="10" t="str">
        <f t="shared" si="71"/>
        <v/>
      </c>
      <c r="W300" s="10" t="str">
        <f t="shared" si="72"/>
        <v/>
      </c>
      <c r="X300" s="10" t="str">
        <f t="shared" si="64"/>
        <v/>
      </c>
      <c r="Y300" s="10" t="str">
        <f t="shared" si="65"/>
        <v/>
      </c>
      <c r="Z300" s="10" t="str">
        <f t="shared" si="73"/>
        <v/>
      </c>
      <c r="AA300" s="10" t="str">
        <f t="shared" si="74"/>
        <v/>
      </c>
      <c r="AB300" s="10"/>
      <c r="AC300" s="10" t="b">
        <f t="shared" si="75"/>
        <v>1</v>
      </c>
      <c r="AD300" s="10" t="b">
        <f t="shared" si="66"/>
        <v>1</v>
      </c>
      <c r="AE300" s="10" t="b">
        <f t="shared" si="76"/>
        <v>0</v>
      </c>
      <c r="AF300" s="10" t="b">
        <f t="shared" si="67"/>
        <v>0</v>
      </c>
      <c r="AG300" s="10"/>
    </row>
    <row r="301" spans="1:33" s="25" customFormat="1" x14ac:dyDescent="0.35"/>
  </sheetData>
  <sheetProtection algorithmName="SHA-512" hashValue="638Z+G+/ZM4F5h45cfZr3IROC/BYueYnOXQxhkUqtPa6Z3NKViOwE5WP6+J2CyGYFeYC32oAEDHeTTsV5eM+pw==" saltValue="naGfwo1xKmndUmg3V3VAxg==" spinCount="100000" sheet="1" objects="1" scenarios="1"/>
  <mergeCells count="4">
    <mergeCell ref="C1:I1"/>
    <mergeCell ref="J2:K2"/>
    <mergeCell ref="B2:E2"/>
    <mergeCell ref="F2:I2"/>
  </mergeCells>
  <conditionalFormatting sqref="C4:E300">
    <cfRule type="expression" dxfId="51" priority="14">
      <formula>OR($B4=INDEX(s13app,3),$B4=Not_reasonably_accessible)</formula>
    </cfRule>
  </conditionalFormatting>
  <conditionalFormatting sqref="E4:E300">
    <cfRule type="expression" dxfId="48" priority="332">
      <formula>AND($C4="",$D4="",$E4=No)</formula>
    </cfRule>
  </conditionalFormatting>
  <conditionalFormatting sqref="G4:I300">
    <cfRule type="expression" dxfId="47" priority="10">
      <formula>OR($F4=INDEX(s13app,3),$F4=Not_reasonably_accessible)</formula>
    </cfRule>
  </conditionalFormatting>
  <conditionalFormatting sqref="I4:I300">
    <cfRule type="expression" dxfId="44" priority="335">
      <formula>AND($G4="",$H4="",$I4=No)</formula>
    </cfRule>
  </conditionalFormatting>
  <conditionalFormatting sqref="K4:K300">
    <cfRule type="expression" dxfId="41" priority="13">
      <formula>AND($J4="",$K4=No)</formula>
    </cfRule>
  </conditionalFormatting>
  <conditionalFormatting sqref="L4:L300">
    <cfRule type="cellIs" dxfId="40" priority="336" operator="equal">
      <formula>Tab_NotReq</formula>
    </cfRule>
    <cfRule type="expression" dxfId="39" priority="337">
      <formula>AND(COUNTIF($N4:$AA4,Incomplete)&gt;1)</formula>
    </cfRule>
    <cfRule type="cellIs" dxfId="38" priority="338" operator="equal">
      <formula>Incomplete_or_multiple_errors&amp;": "&amp;HLOOKUP(RIGHT(L4,LEN(L4)-10), $N$2:$AA$2, 1, FALSE)</formula>
    </cfRule>
    <cfRule type="cellIs" dxfId="37" priority="339" operator="equal">
      <formula>Complete</formula>
    </cfRule>
  </conditionalFormatting>
  <conditionalFormatting sqref="N4:AA300">
    <cfRule type="cellIs" dxfId="36" priority="6" operator="equal">
      <formula>Incomplete</formula>
    </cfRule>
    <cfRule type="cellIs" dxfId="35" priority="7" operator="equal">
      <formula>Complete</formula>
    </cfRule>
  </conditionalFormatting>
  <conditionalFormatting sqref="AC4:AF300">
    <cfRule type="cellIs" dxfId="34" priority="8" operator="equal">
      <formula>TRUE</formula>
    </cfRule>
    <cfRule type="cellIs" dxfId="33" priority="9" operator="equal">
      <formula>FALSE</formula>
    </cfRule>
  </conditionalFormatting>
  <dataValidations count="4">
    <dataValidation type="list" allowBlank="1" showInputMessage="1" showErrorMessage="1" sqref="E4:E300 I4:I300 K4:K300" xr:uid="{D8FAF632-69C8-4858-ADA1-DE593B9ACABF}">
      <formula1>YesNo_CBI</formula1>
    </dataValidation>
    <dataValidation type="list" allowBlank="1" showInputMessage="1" showErrorMessage="1" sqref="B4:B300 F4:F300" xr:uid="{0C882ADF-9030-4315-B07D-1288DB079A6D}">
      <formula1>s13app</formula1>
    </dataValidation>
    <dataValidation type="list" allowBlank="1" showInputMessage="1" showErrorMessage="1" sqref="N1:AA1" xr:uid="{895BD185-C062-454B-8E77-AD04C351B818}">
      <formula1>Yes_No</formula1>
    </dataValidation>
    <dataValidation type="list" allowBlank="1" showInputMessage="1" showErrorMessage="1" errorTitle="Error" error="This substance identifier is not a Part 2 substance selected in the Section 11 tab. " sqref="A4:A300" xr:uid="{EA122D70-281F-46DC-AD3D-F8420F766F10}">
      <formula1>List_Section_1314</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FD9F7A34-72C3-4453-BF62-BE4CD0DD451C}">
            <xm:f>'Section 8'!$L$4=No</xm:f>
            <x14:dxf>
              <fill>
                <patternFill>
                  <bgColor theme="0" tint="-0.24994659260841701"/>
                </patternFill>
              </fill>
            </x14:dxf>
          </x14:cfRule>
          <xm:sqref>A4:K300 A4:A301</xm:sqref>
        </x14:conditionalFormatting>
        <x14:conditionalFormatting xmlns:xm="http://schemas.microsoft.com/office/excel/2006/main">
          <x14:cfRule type="expression" priority="330" id="{4BAB843C-B81F-42FA-946C-67500DCAEB30}">
            <xm:f>AND(OR('Section 8'!$L$4=No,$B4=Not_reasonably_accessible,$B4=INDEX(s13app,3)),$E4&lt;&gt;No)</xm:f>
            <x14:dxf>
              <font>
                <color theme="1"/>
              </font>
              <fill>
                <patternFill patternType="none">
                  <bgColor auto="1"/>
                </patternFill>
              </fill>
            </x14:dxf>
          </x14:cfRule>
          <x14:cfRule type="expression" priority="331" id="{BAB6F04D-A8DB-4851-95A8-769394D0A2F4}">
            <xm:f>AND(OR('Section 8'!$L$4=No,$B4=Not_reasonably_accessible,$B4=INDEX(s13app,3)),$C4="",$D4="")</xm:f>
            <x14:dxf>
              <font>
                <color theme="0" tint="-0.24994659260841701"/>
              </font>
            </x14:dxf>
          </x14:cfRule>
          <xm:sqref>E4:E300</xm:sqref>
        </x14:conditionalFormatting>
        <x14:conditionalFormatting xmlns:xm="http://schemas.microsoft.com/office/excel/2006/main">
          <x14:cfRule type="expression" priority="333" id="{723F1600-E1B4-495A-A5E2-14E2454E44E3}">
            <xm:f>AND(OR('Section 8'!$L$4=No,$F4=Not_reasonably_accessible,$F4=INDEX(s13app,3)),$I4&lt;&gt;No)</xm:f>
            <x14:dxf>
              <font>
                <color theme="1"/>
              </font>
            </x14:dxf>
          </x14:cfRule>
          <x14:cfRule type="expression" priority="334" id="{58A2F1BA-7DFD-4E49-98E3-D45A37024F54}">
            <xm:f>AND(OR('Section 8'!$L$4=No,$F4=Not_reasonably_accessible,$F4=INDEX(s13app,3)),$G4="",$H4="")</xm:f>
            <x14:dxf>
              <font>
                <color theme="0" tint="-0.24994659260841701"/>
              </font>
            </x14:dxf>
          </x14:cfRule>
          <xm:sqref>I4:I300</xm:sqref>
        </x14:conditionalFormatting>
        <x14:conditionalFormatting xmlns:xm="http://schemas.microsoft.com/office/excel/2006/main">
          <x14:cfRule type="expression" priority="11" id="{E3CC82DD-FEA7-4C79-BE92-90849D00C9D7}">
            <xm:f>AND('Section 8'!$L$4=No,$K4&lt;&gt;No)</xm:f>
            <x14:dxf>
              <font>
                <color theme="1"/>
              </font>
            </x14:dxf>
          </x14:cfRule>
          <x14:cfRule type="expression" priority="12" id="{046BA719-E059-41AC-85EC-D906B2C7B817}">
            <xm:f>AND('Section 8'!$L$4=No,$J4="")</xm:f>
            <x14:dxf>
              <font>
                <color theme="0" tint="-0.24994659260841701"/>
              </font>
            </x14:dxf>
          </x14:cfRule>
          <xm:sqref>K4:K300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A562-39F3-4DD7-8E2C-43512BBE6B91}">
  <dimension ref="A1:V300"/>
  <sheetViews>
    <sheetView workbookViewId="0">
      <pane xSplit="1" ySplit="3" topLeftCell="B4" activePane="bottomRight" state="frozen"/>
      <selection pane="topRight" activeCell="B1" sqref="B1"/>
      <selection pane="bottomLeft" activeCell="A4" sqref="A4"/>
      <selection pane="bottomRight"/>
    </sheetView>
  </sheetViews>
  <sheetFormatPr defaultColWidth="9.1796875" defaultRowHeight="14.5" zeroHeight="1" x14ac:dyDescent="0.35"/>
  <cols>
    <col min="1" max="2" width="27.81640625" customWidth="1"/>
    <col min="3" max="3" width="46.7265625" customWidth="1"/>
    <col min="4" max="4" width="51.7265625" customWidth="1"/>
    <col min="5" max="5" width="30.81640625" customWidth="1"/>
    <col min="6" max="6" width="40.7265625" customWidth="1"/>
    <col min="7" max="7" width="27" customWidth="1"/>
    <col min="8" max="8" width="60.7265625" customWidth="1"/>
    <col min="9" max="9" width="9.1796875" hidden="1" customWidth="1"/>
    <col min="10" max="10" width="26.7265625" hidden="1" customWidth="1"/>
    <col min="11" max="11" width="25.453125" hidden="1" customWidth="1"/>
    <col min="12" max="13" width="29.54296875" hidden="1" customWidth="1"/>
    <col min="14" max="14" width="23" hidden="1" customWidth="1"/>
    <col min="15" max="15" width="19.54296875" hidden="1" customWidth="1"/>
    <col min="16" max="16" width="23.26953125" hidden="1" customWidth="1"/>
    <col min="17" max="17" width="31.453125" hidden="1" customWidth="1"/>
    <col min="18" max="18" width="1.7265625" hidden="1" customWidth="1"/>
    <col min="19" max="22" width="16.453125" hidden="1" customWidth="1"/>
  </cols>
  <sheetData>
    <row r="1" spans="1:22" ht="66.75" customHeight="1" x14ac:dyDescent="0.35">
      <c r="A1" s="76" t="s">
        <v>1084</v>
      </c>
      <c r="B1" s="116" t="s">
        <v>230</v>
      </c>
      <c r="C1" s="138" t="s">
        <v>1124</v>
      </c>
      <c r="D1" s="139"/>
      <c r="E1" s="140"/>
      <c r="F1" s="127" t="s">
        <v>230</v>
      </c>
      <c r="G1" s="128"/>
      <c r="H1" s="55"/>
      <c r="I1" s="1" t="s">
        <v>236</v>
      </c>
      <c r="J1" s="12" t="s">
        <v>5</v>
      </c>
      <c r="K1" s="12" t="s">
        <v>5</v>
      </c>
      <c r="L1" s="12" t="s">
        <v>5</v>
      </c>
      <c r="M1" s="12" t="s">
        <v>5</v>
      </c>
      <c r="N1" s="12" t="s">
        <v>5</v>
      </c>
      <c r="O1" s="12" t="s">
        <v>5</v>
      </c>
      <c r="P1" s="12" t="s">
        <v>5</v>
      </c>
      <c r="Q1" s="12" t="s">
        <v>5</v>
      </c>
      <c r="R1" s="12"/>
      <c r="S1" s="12"/>
      <c r="T1" s="12"/>
      <c r="U1" s="12"/>
      <c r="V1" s="12"/>
    </row>
    <row r="2" spans="1:22" ht="28.5" customHeight="1" x14ac:dyDescent="0.35">
      <c r="A2" s="24" t="s">
        <v>230</v>
      </c>
      <c r="B2" s="24" t="s">
        <v>230</v>
      </c>
      <c r="C2" s="119" t="s">
        <v>230</v>
      </c>
      <c r="D2" s="120"/>
      <c r="E2" s="121"/>
      <c r="F2" s="119" t="s">
        <v>230</v>
      </c>
      <c r="G2" s="121"/>
      <c r="H2" s="56"/>
      <c r="I2" s="1" t="s">
        <v>238</v>
      </c>
      <c r="J2" s="12" t="s">
        <v>653</v>
      </c>
      <c r="K2" s="12" t="s">
        <v>271</v>
      </c>
      <c r="L2" s="12" t="s">
        <v>1083</v>
      </c>
      <c r="M2" s="12" t="str">
        <f>"Information is missing or incorrect in column "&amp;CHAR(COLUMN(INDEX($A$3:$G$3,1,MATCH(M$3,$A$3:$G$3,0)))+64)</f>
        <v>Information is missing or incorrect in column B</v>
      </c>
      <c r="N2" s="12" t="str">
        <f>"Information is missing in column "&amp;CHAR(COLUMN(INDEX($A$3:$G$3,1,MATCH(N$3,$A$3:$G$3,0)))+64)</f>
        <v>Information is missing in column C</v>
      </c>
      <c r="O2" s="12" t="str">
        <f>"Information is missing in column "&amp;CHAR(COLUMN(INDEX($A$3:$G$3,1,MATCH(O$3,$A$3:$G$3,0)))+64)</f>
        <v>Information is missing in column D</v>
      </c>
      <c r="P2" s="12" t="str">
        <f>"Information is missing or incorrect in column "&amp;CHAR(COLUMN(INDEX($A$3:$G$3,1,MATCH(P$3,$A$3:$G$3,0)))+64)</f>
        <v>Information is missing or incorrect in column E</v>
      </c>
      <c r="Q2" s="12" t="s">
        <v>1065</v>
      </c>
      <c r="R2" s="12"/>
      <c r="S2" s="12"/>
      <c r="T2" s="12"/>
      <c r="U2" s="12"/>
      <c r="V2" s="12"/>
    </row>
    <row r="3" spans="1:22" ht="70.5" customHeight="1" x14ac:dyDescent="0.35">
      <c r="A3" s="11" t="s">
        <v>671</v>
      </c>
      <c r="B3" s="11" t="s">
        <v>902</v>
      </c>
      <c r="C3" s="11" t="s">
        <v>780</v>
      </c>
      <c r="D3" s="11" t="s">
        <v>781</v>
      </c>
      <c r="E3" s="11" t="s">
        <v>782</v>
      </c>
      <c r="F3" s="11" t="s">
        <v>648</v>
      </c>
      <c r="G3" s="11" t="s">
        <v>231</v>
      </c>
      <c r="H3" s="98" t="s">
        <v>19</v>
      </c>
      <c r="I3" s="1" t="s">
        <v>237</v>
      </c>
      <c r="J3" s="12" t="s">
        <v>268</v>
      </c>
      <c r="K3" s="12" t="s">
        <v>240</v>
      </c>
      <c r="L3" s="12" t="str">
        <f t="shared" ref="L3:Q3" si="0">A3</f>
        <v>Substance identifier</v>
      </c>
      <c r="M3" s="12" t="str">
        <f t="shared" si="0"/>
        <v>What section does the data or study relate to?</v>
      </c>
      <c r="N3" s="12" t="str">
        <f t="shared" si="0"/>
        <v>Title of the data or study provided</v>
      </c>
      <c r="O3" s="12" t="str">
        <f t="shared" si="0"/>
        <v xml:space="preserve">File Name </v>
      </c>
      <c r="P3" s="12" t="str">
        <f t="shared" si="0"/>
        <v>The data or study and the information related to it is confidential? </v>
      </c>
      <c r="Q3" s="12" t="str">
        <f t="shared" si="0"/>
        <v>Notes</v>
      </c>
      <c r="R3" s="12"/>
      <c r="S3" s="12" t="s">
        <v>424</v>
      </c>
      <c r="T3" s="12" t="s">
        <v>425</v>
      </c>
      <c r="U3" s="12" t="s">
        <v>426</v>
      </c>
      <c r="V3" s="12" t="s">
        <v>427</v>
      </c>
    </row>
    <row r="4" spans="1:22" x14ac:dyDescent="0.35">
      <c r="A4" s="28"/>
      <c r="B4" s="28"/>
      <c r="C4" s="28"/>
      <c r="D4" s="28"/>
      <c r="E4" s="28" t="s">
        <v>4</v>
      </c>
      <c r="F4" s="28"/>
      <c r="G4" s="28" t="s">
        <v>4</v>
      </c>
      <c r="H4" s="10" t="str">
        <f>IF(AND('Section 8'!$L$4=No,OR($S4=FALSE,$T4=FALSE)),Tab_NotReq,
IF(AND('Section 8'!$L$4=No,OR($S4=TRUE,$T4=TRUE)),Complete,
IF(AND($S4=TRUE,$T4=TRUE,$J4="",$K4=""),"",
IF(COUNTIF($J4:$Q4,Incomplete)&gt;=1,Incomplete_or_multiple_errors&amp;": "&amp;INDEX($J$2:$Q$4,1,MATCH(Incomplete,$J4:$Q4,0)),Complete))))</f>
        <v/>
      </c>
      <c r="J4" s="10" t="str">
        <f t="shared" ref="J4:J35" si="1">IF(J$1=No,"",
IF(AND($A4="", OR(S4=FALSE,T4=FALSE)),Incomplete,""))</f>
        <v/>
      </c>
      <c r="K4" s="10" t="str" cm="1">
        <f t="array" ref="K4">IF($K$1=No,"",
IF(OR(S4=FALSE,T4=FALSE),"",
IF(AND(SUMPRODUCT(--(U4:U$100=TRUE))=0,SUMPRODUCT(--(V4:V$100=TRUE))=0),"",Incomplete)))</f>
        <v/>
      </c>
      <c r="L4" s="10" t="str">
        <f t="shared" ref="L4:L35" si="2">IF($L$1=No, "", IF($A4="", "",
IF(ISERROR(VLOOKUP(A4,List_Section_8, 1, FALSE))=TRUE, Incomplete, Complete)))</f>
        <v/>
      </c>
      <c r="M4" s="10" t="str">
        <f t="shared" ref="M4:M35" si="3">IF($M$1=No,"",IF($A4="","",
IF(B4="",Incomplete,
IF(ISERROR(VLOOKUP(B4,file_section,1,FALSE))=TRUE,Incomplete,Complete))))</f>
        <v/>
      </c>
      <c r="N4" s="10" t="str">
        <f t="shared" ref="N4:N35" si="4">IF($N$1=No, "", IF($A4="", "", IF(C4="", Incomplete, Complete)))</f>
        <v/>
      </c>
      <c r="O4" s="10" t="str" cm="1">
        <f t="array" ref="O4">IF($O$1=No, "",
IF($A4="", "",
IF($B4=Section_14,"",
IF($D4="", Incomplete, Complete))))</f>
        <v/>
      </c>
      <c r="P4" s="10" t="str">
        <f t="shared" ref="P4:P35" si="5">IF($P$1=No,"",IF($A4="","",IF(E4="",Incomplete,IF(ISERROR(VLOOKUP(E4,YesNo_CBI,1,FALSE))=TRUE,Incomplete,Complete))))</f>
        <v/>
      </c>
      <c r="Q4" s="10" t="str">
        <f t="shared" ref="Q4:Q35" si="6">IF($Q$1=No,"",IF($A4="","",
IF(AND(F4="",OR(G4="",G4=No)),"",
IF(AND(F4="",OR(G4&lt;&gt;"",G4&lt;&gt;No)),Incomplete,
IF(AND(F4&lt;&gt;"",G4="")=TRUE,Incomplete,
IF(ISERROR(VLOOKUP(G4,YesNo_CBI,1,FALSE))=TRUE,
Incomplete,Complete))))))</f>
        <v/>
      </c>
      <c r="S4" s="10" t="b">
        <f>AND($A4="",$B4 = "", $C4="",$D4="",$F4="")</f>
        <v>1</v>
      </c>
      <c r="T4" s="10" t="b">
        <f>AND(OR($E4="",$E4=No),OR($G4="",$G4=No))</f>
        <v>1</v>
      </c>
      <c r="U4" s="10" t="b">
        <f>OR($A5&lt;&gt;"",$B5&lt;&gt;"", $C5&lt;&gt;"",$D5&lt;&gt;"",$F5&lt;&gt;"")</f>
        <v>0</v>
      </c>
      <c r="V4" s="10" t="b">
        <f t="shared" ref="V4:V35" si="7">OR(AND($E5&lt;&gt;"",$E5&lt;&gt;No),AND($G5&lt;&gt;"",$G5&lt;&gt;No))</f>
        <v>0</v>
      </c>
    </row>
    <row r="5" spans="1:22" x14ac:dyDescent="0.35">
      <c r="A5" s="28"/>
      <c r="B5" s="28"/>
      <c r="C5" s="28"/>
      <c r="D5" s="28"/>
      <c r="E5" s="28" t="s">
        <v>4</v>
      </c>
      <c r="F5" s="28"/>
      <c r="G5" s="28" t="s">
        <v>4</v>
      </c>
      <c r="H5" s="10" t="str">
        <f>IF(AND('Section 8'!$L$4=No,OR($S5=FALSE,$T5=FALSE)),Tab_NotReq,
IF(AND($S5=TRUE,$T5=TRUE,$J5="",$K5=""),"",
IF(COUNTIF($J5:$Q5,Incomplete)&gt;=1,Incomplete_or_multiple_errors&amp;": "&amp;INDEX($J$2:$Q$4,1,MATCH(Incomplete,$J5:$Q5,0)),Complete)))</f>
        <v/>
      </c>
      <c r="J5" s="10" t="str">
        <f t="shared" si="1"/>
        <v/>
      </c>
      <c r="K5" s="10" t="str" cm="1">
        <f t="array" ref="K5">IF($K$1=No,"",
IF(OR(S5=FALSE,T5=FALSE),"",
IF(AND(SUMPRODUCT(--(U5:U$300=TRUE))=0,SUMPRODUCT(--(V5:V$300=TRUE))=0),"",Incomplete)))</f>
        <v/>
      </c>
      <c r="L5" s="10" t="str">
        <f t="shared" si="2"/>
        <v/>
      </c>
      <c r="M5" s="10" t="str">
        <f t="shared" si="3"/>
        <v/>
      </c>
      <c r="N5" s="10" t="str">
        <f t="shared" si="4"/>
        <v/>
      </c>
      <c r="O5" s="10" t="str" cm="1">
        <f t="array" ref="O5">IF($O$1=No, "",
IF($A5="", "",
IF($B5=Section_14,"",
IF($D5="", Incomplete, Complete))))</f>
        <v/>
      </c>
      <c r="P5" s="10" t="str">
        <f t="shared" si="5"/>
        <v/>
      </c>
      <c r="Q5" s="10" t="str">
        <f t="shared" si="6"/>
        <v/>
      </c>
      <c r="S5" s="10" t="b">
        <f t="shared" ref="S5:S68" si="8">AND($A5="",$B5 = "", $C5="",$D5="",$F5="")</f>
        <v>1</v>
      </c>
      <c r="T5" s="10" t="b">
        <f t="shared" ref="T5:T35" si="9">AND(OR($E5="",$E5=No),OR($G5="",$G5=No))</f>
        <v>1</v>
      </c>
      <c r="U5" s="10" t="b">
        <f t="shared" ref="U5:U68" si="10">OR($A6&lt;&gt;"",$B6&lt;&gt;"", $C6&lt;&gt;"",$D6&lt;&gt;"",$F6&lt;&gt;"")</f>
        <v>0</v>
      </c>
      <c r="V5" s="10" t="b">
        <f t="shared" si="7"/>
        <v>0</v>
      </c>
    </row>
    <row r="6" spans="1:22" x14ac:dyDescent="0.35">
      <c r="A6" s="28"/>
      <c r="B6" s="28"/>
      <c r="C6" s="28"/>
      <c r="D6" s="28"/>
      <c r="E6" s="28" t="s">
        <v>4</v>
      </c>
      <c r="F6" s="28"/>
      <c r="G6" s="28" t="s">
        <v>4</v>
      </c>
      <c r="H6" s="10" t="str">
        <f>IF(AND('Section 8'!$L$4=No,OR($S6=FALSE,$T6=FALSE)),Tab_NotReq,
IF(AND($S6=TRUE,$T6=TRUE,$J6="",$K6=""),"",
IF(COUNTIF($J6:$Q6,Incomplete)&gt;=1,Incomplete_or_multiple_errors&amp;": "&amp;INDEX($J$2:$Q$4,1,MATCH(Incomplete,$J6:$Q6,0)),Complete)))</f>
        <v/>
      </c>
      <c r="J6" s="10" t="str">
        <f t="shared" si="1"/>
        <v/>
      </c>
      <c r="K6" s="10" t="str" cm="1">
        <f t="array" ref="K6">IF($K$1=No,"",
IF(OR(S6=FALSE,T6=FALSE),"",
IF(AND(SUMPRODUCT(--(U6:U$300=TRUE))=0,SUMPRODUCT(--(V6:V$300=TRUE))=0),"",Incomplete)))</f>
        <v/>
      </c>
      <c r="L6" s="10" t="str">
        <f t="shared" si="2"/>
        <v/>
      </c>
      <c r="M6" s="10" t="str">
        <f t="shared" si="3"/>
        <v/>
      </c>
      <c r="N6" s="10" t="str">
        <f t="shared" si="4"/>
        <v/>
      </c>
      <c r="O6" s="10" t="str" cm="1">
        <f t="array" ref="O6">IF($O$1=No, "",
IF($A6="", "",
IF($B6=Section_14,"",
IF($D6="", Incomplete, Complete))))</f>
        <v/>
      </c>
      <c r="P6" s="10" t="str">
        <f t="shared" si="5"/>
        <v/>
      </c>
      <c r="Q6" s="10" t="str">
        <f t="shared" si="6"/>
        <v/>
      </c>
      <c r="S6" s="10" t="b">
        <f t="shared" si="8"/>
        <v>1</v>
      </c>
      <c r="T6" s="10" t="b">
        <f t="shared" si="9"/>
        <v>1</v>
      </c>
      <c r="U6" s="10" t="b">
        <f t="shared" si="10"/>
        <v>0</v>
      </c>
      <c r="V6" s="10" t="b">
        <f t="shared" si="7"/>
        <v>0</v>
      </c>
    </row>
    <row r="7" spans="1:22" x14ac:dyDescent="0.35">
      <c r="A7" s="28"/>
      <c r="B7" s="28"/>
      <c r="C7" s="28"/>
      <c r="D7" s="28"/>
      <c r="E7" s="28" t="s">
        <v>4</v>
      </c>
      <c r="F7" s="28"/>
      <c r="G7" s="28" t="s">
        <v>4</v>
      </c>
      <c r="H7" s="10" t="str">
        <f>IF(AND('Section 8'!$L$4=No,OR($S7=FALSE,$T7=FALSE)),Tab_NotReq,
IF(AND($S7=TRUE,$T7=TRUE,$J7="",$K7=""),"",
IF(COUNTIF($J7:$Q7,Incomplete)&gt;=1,Incomplete_or_multiple_errors&amp;": "&amp;INDEX($J$2:$Q$4,1,MATCH(Incomplete,$J7:$Q7,0)),Complete)))</f>
        <v/>
      </c>
      <c r="J7" s="10" t="str">
        <f t="shared" si="1"/>
        <v/>
      </c>
      <c r="K7" s="10" t="str" cm="1">
        <f t="array" ref="K7">IF($K$1=No,"",
IF(OR(S7=FALSE,T7=FALSE),"",
IF(AND(SUMPRODUCT(--(U7:U$300=TRUE))=0,SUMPRODUCT(--(V7:V$300=TRUE))=0),"",Incomplete)))</f>
        <v/>
      </c>
      <c r="L7" s="10" t="str">
        <f t="shared" si="2"/>
        <v/>
      </c>
      <c r="M7" s="10" t="str">
        <f t="shared" si="3"/>
        <v/>
      </c>
      <c r="N7" s="10" t="str">
        <f t="shared" si="4"/>
        <v/>
      </c>
      <c r="O7" s="10" t="str" cm="1">
        <f t="array" ref="O7">IF($O$1=No, "",
IF($A7="", "",
IF($B7=Section_14,"",
IF($D7="", Incomplete, Complete))))</f>
        <v/>
      </c>
      <c r="P7" s="10" t="str">
        <f t="shared" si="5"/>
        <v/>
      </c>
      <c r="Q7" s="10" t="str">
        <f t="shared" si="6"/>
        <v/>
      </c>
      <c r="S7" s="10" t="b">
        <f t="shared" si="8"/>
        <v>1</v>
      </c>
      <c r="T7" s="10" t="b">
        <f t="shared" si="9"/>
        <v>1</v>
      </c>
      <c r="U7" s="10" t="b">
        <f t="shared" si="10"/>
        <v>0</v>
      </c>
      <c r="V7" s="10" t="b">
        <f t="shared" si="7"/>
        <v>0</v>
      </c>
    </row>
    <row r="8" spans="1:22" x14ac:dyDescent="0.35">
      <c r="A8" s="28"/>
      <c r="B8" s="28"/>
      <c r="C8" s="28"/>
      <c r="D8" s="28"/>
      <c r="E8" s="28" t="s">
        <v>4</v>
      </c>
      <c r="F8" s="28"/>
      <c r="G8" s="28" t="s">
        <v>4</v>
      </c>
      <c r="H8" s="10" t="str">
        <f>IF(AND('Section 8'!$L$4=No,OR($S8=FALSE,$T8=FALSE)),Tab_NotReq,
IF(AND($S8=TRUE,$T8=TRUE,$J8="",$K8=""),"",
IF(COUNTIF($J8:$Q8,Incomplete)&gt;=1,Incomplete_or_multiple_errors&amp;": "&amp;INDEX($J$2:$Q$4,1,MATCH(Incomplete,$J8:$Q8,0)),Complete)))</f>
        <v/>
      </c>
      <c r="J8" s="10" t="str">
        <f t="shared" si="1"/>
        <v/>
      </c>
      <c r="K8" s="10" t="str" cm="1">
        <f t="array" ref="K8">IF($K$1=No,"",
IF(OR(S8=FALSE,T8=FALSE),"",
IF(AND(SUMPRODUCT(--(U8:U$300=TRUE))=0,SUMPRODUCT(--(V8:V$300=TRUE))=0),"",Incomplete)))</f>
        <v/>
      </c>
      <c r="L8" s="10" t="str">
        <f t="shared" si="2"/>
        <v/>
      </c>
      <c r="M8" s="10" t="str">
        <f t="shared" si="3"/>
        <v/>
      </c>
      <c r="N8" s="10" t="str">
        <f t="shared" si="4"/>
        <v/>
      </c>
      <c r="O8" s="10" t="str" cm="1">
        <f t="array" ref="O8">IF($O$1=No, "",
IF($A8="", "",
IF($B8=Section_14,"",
IF($D8="", Incomplete, Complete))))</f>
        <v/>
      </c>
      <c r="P8" s="10" t="str">
        <f t="shared" si="5"/>
        <v/>
      </c>
      <c r="Q8" s="10" t="str">
        <f t="shared" si="6"/>
        <v/>
      </c>
      <c r="S8" s="10" t="b">
        <f t="shared" si="8"/>
        <v>1</v>
      </c>
      <c r="T8" s="10" t="b">
        <f t="shared" si="9"/>
        <v>1</v>
      </c>
      <c r="U8" s="10" t="b">
        <f t="shared" si="10"/>
        <v>0</v>
      </c>
      <c r="V8" s="10" t="b">
        <f t="shared" si="7"/>
        <v>0</v>
      </c>
    </row>
    <row r="9" spans="1:22" x14ac:dyDescent="0.35">
      <c r="A9" s="28"/>
      <c r="B9" s="28"/>
      <c r="C9" s="28"/>
      <c r="D9" s="28"/>
      <c r="E9" s="28" t="s">
        <v>4</v>
      </c>
      <c r="F9" s="28"/>
      <c r="G9" s="28" t="s">
        <v>4</v>
      </c>
      <c r="H9" s="10" t="str">
        <f>IF(AND('Section 8'!$L$4=No,OR($S9=FALSE,$T9=FALSE)),Tab_NotReq,
IF(AND($S9=TRUE,$T9=TRUE,$J9="",$K9=""),"",
IF(COUNTIF($J9:$Q9,Incomplete)&gt;=1,Incomplete_or_multiple_errors&amp;": "&amp;INDEX($J$2:$Q$4,1,MATCH(Incomplete,$J9:$Q9,0)),Complete)))</f>
        <v/>
      </c>
      <c r="J9" s="10" t="str">
        <f t="shared" si="1"/>
        <v/>
      </c>
      <c r="K9" s="10" t="str" cm="1">
        <f t="array" ref="K9">IF($K$1=No,"",
IF(OR(S9=FALSE,T9=FALSE),"",
IF(AND(SUMPRODUCT(--(U9:U$300=TRUE))=0,SUMPRODUCT(--(V9:V$300=TRUE))=0),"",Incomplete)))</f>
        <v/>
      </c>
      <c r="L9" s="10" t="str">
        <f t="shared" si="2"/>
        <v/>
      </c>
      <c r="M9" s="10" t="str">
        <f t="shared" si="3"/>
        <v/>
      </c>
      <c r="N9" s="10" t="str">
        <f t="shared" si="4"/>
        <v/>
      </c>
      <c r="O9" s="10" t="str" cm="1">
        <f t="array" ref="O9">IF($O$1=No, "",
IF($A9="", "",
IF($B9=Section_14,"",
IF($D9="", Incomplete, Complete))))</f>
        <v/>
      </c>
      <c r="P9" s="10" t="str">
        <f t="shared" si="5"/>
        <v/>
      </c>
      <c r="Q9" s="10" t="str">
        <f t="shared" si="6"/>
        <v/>
      </c>
      <c r="S9" s="10" t="b">
        <f t="shared" si="8"/>
        <v>1</v>
      </c>
      <c r="T9" s="10" t="b">
        <f t="shared" si="9"/>
        <v>1</v>
      </c>
      <c r="U9" s="10" t="b">
        <f t="shared" si="10"/>
        <v>0</v>
      </c>
      <c r="V9" s="10" t="b">
        <f t="shared" si="7"/>
        <v>0</v>
      </c>
    </row>
    <row r="10" spans="1:22" x14ac:dyDescent="0.35">
      <c r="A10" s="28"/>
      <c r="B10" s="28"/>
      <c r="C10" s="28"/>
      <c r="D10" s="28"/>
      <c r="E10" s="28" t="s">
        <v>4</v>
      </c>
      <c r="F10" s="28"/>
      <c r="G10" s="28" t="s">
        <v>4</v>
      </c>
      <c r="H10" s="10" t="str">
        <f>IF(AND('Section 8'!$L$4=No,OR($S10=FALSE,$T10=FALSE)),Tab_NotReq,
IF(AND($S10=TRUE,$T10=TRUE,$J10="",$K10=""),"",
IF(COUNTIF($J10:$Q10,Incomplete)&gt;=1,Incomplete_or_multiple_errors&amp;": "&amp;INDEX($J$2:$Q$4,1,MATCH(Incomplete,$J10:$Q10,0)),Complete)))</f>
        <v/>
      </c>
      <c r="J10" s="10" t="str">
        <f t="shared" si="1"/>
        <v/>
      </c>
      <c r="K10" s="10" t="str" cm="1">
        <f t="array" ref="K10">IF($K$1=No,"",
IF(OR(S10=FALSE,T10=FALSE),"",
IF(AND(SUMPRODUCT(--(U10:U$300=TRUE))=0,SUMPRODUCT(--(V10:V$300=TRUE))=0),"",Incomplete)))</f>
        <v/>
      </c>
      <c r="L10" s="10" t="str">
        <f t="shared" si="2"/>
        <v/>
      </c>
      <c r="M10" s="10" t="str">
        <f t="shared" si="3"/>
        <v/>
      </c>
      <c r="N10" s="10" t="str">
        <f t="shared" si="4"/>
        <v/>
      </c>
      <c r="O10" s="10" t="str" cm="1">
        <f t="array" ref="O10">IF($O$1=No, "",
IF($A10="", "",
IF($B10=Section_14,"",
IF($D10="", Incomplete, Complete))))</f>
        <v/>
      </c>
      <c r="P10" s="10" t="str">
        <f t="shared" si="5"/>
        <v/>
      </c>
      <c r="Q10" s="10" t="str">
        <f t="shared" si="6"/>
        <v/>
      </c>
      <c r="S10" s="10" t="b">
        <f t="shared" si="8"/>
        <v>1</v>
      </c>
      <c r="T10" s="10" t="b">
        <f t="shared" si="9"/>
        <v>1</v>
      </c>
      <c r="U10" s="10" t="b">
        <f t="shared" si="10"/>
        <v>0</v>
      </c>
      <c r="V10" s="10" t="b">
        <f t="shared" si="7"/>
        <v>0</v>
      </c>
    </row>
    <row r="11" spans="1:22" x14ac:dyDescent="0.35">
      <c r="A11" s="28"/>
      <c r="B11" s="28"/>
      <c r="C11" s="28"/>
      <c r="D11" s="28"/>
      <c r="E11" s="28" t="s">
        <v>4</v>
      </c>
      <c r="F11" s="28"/>
      <c r="G11" s="28" t="s">
        <v>4</v>
      </c>
      <c r="H11" s="10" t="str">
        <f>IF(AND('Section 8'!$L$4=No,OR($S11=FALSE,$T11=FALSE)),Tab_NotReq,
IF(AND($S11=TRUE,$T11=TRUE,$J11="",$K11=""),"",
IF(COUNTIF($J11:$Q11,Incomplete)&gt;=1,Incomplete_or_multiple_errors&amp;": "&amp;INDEX($J$2:$Q$4,1,MATCH(Incomplete,$J11:$Q11,0)),Complete)))</f>
        <v/>
      </c>
      <c r="J11" s="10" t="str">
        <f t="shared" si="1"/>
        <v/>
      </c>
      <c r="K11" s="10" t="str" cm="1">
        <f t="array" ref="K11">IF($K$1=No,"",
IF(OR(S11=FALSE,T11=FALSE),"",
IF(AND(SUMPRODUCT(--(U11:U$300=TRUE))=0,SUMPRODUCT(--(V11:V$300=TRUE))=0),"",Incomplete)))</f>
        <v/>
      </c>
      <c r="L11" s="10" t="str">
        <f t="shared" si="2"/>
        <v/>
      </c>
      <c r="M11" s="10" t="str">
        <f t="shared" si="3"/>
        <v/>
      </c>
      <c r="N11" s="10" t="str">
        <f t="shared" si="4"/>
        <v/>
      </c>
      <c r="O11" s="10" t="str" cm="1">
        <f t="array" ref="O11">IF($O$1=No, "",
IF($A11="", "",
IF($B11=Section_14,"",
IF($D11="", Incomplete, Complete))))</f>
        <v/>
      </c>
      <c r="P11" s="10" t="str">
        <f t="shared" si="5"/>
        <v/>
      </c>
      <c r="Q11" s="10" t="str">
        <f t="shared" si="6"/>
        <v/>
      </c>
      <c r="S11" s="10" t="b">
        <f t="shared" si="8"/>
        <v>1</v>
      </c>
      <c r="T11" s="10" t="b">
        <f t="shared" si="9"/>
        <v>1</v>
      </c>
      <c r="U11" s="10" t="b">
        <f t="shared" si="10"/>
        <v>0</v>
      </c>
      <c r="V11" s="10" t="b">
        <f t="shared" si="7"/>
        <v>0</v>
      </c>
    </row>
    <row r="12" spans="1:22" x14ac:dyDescent="0.35">
      <c r="A12" s="28"/>
      <c r="B12" s="28"/>
      <c r="C12" s="28"/>
      <c r="D12" s="28"/>
      <c r="E12" s="28" t="s">
        <v>4</v>
      </c>
      <c r="F12" s="28"/>
      <c r="G12" s="28" t="s">
        <v>4</v>
      </c>
      <c r="H12" s="10" t="str">
        <f>IF(AND('Section 8'!$L$4=No,OR($S12=FALSE,$T12=FALSE)),Tab_NotReq,
IF(AND($S12=TRUE,$T12=TRUE,$J12="",$K12=""),"",
IF(COUNTIF($J12:$Q12,Incomplete)&gt;=1,Incomplete_or_multiple_errors&amp;": "&amp;INDEX($J$2:$Q$4,1,MATCH(Incomplete,$J12:$Q12,0)),Complete)))</f>
        <v/>
      </c>
      <c r="J12" s="10" t="str">
        <f t="shared" si="1"/>
        <v/>
      </c>
      <c r="K12" s="10" t="str" cm="1">
        <f t="array" ref="K12">IF($K$1=No,"",
IF(OR(S12=FALSE,T12=FALSE),"",
IF(AND(SUMPRODUCT(--(U12:U$300=TRUE))=0,SUMPRODUCT(--(V12:V$300=TRUE))=0),"",Incomplete)))</f>
        <v/>
      </c>
      <c r="L12" s="10" t="str">
        <f t="shared" si="2"/>
        <v/>
      </c>
      <c r="M12" s="10" t="str">
        <f t="shared" si="3"/>
        <v/>
      </c>
      <c r="N12" s="10" t="str">
        <f t="shared" si="4"/>
        <v/>
      </c>
      <c r="O12" s="10" t="str" cm="1">
        <f t="array" ref="O12">IF($O$1=No, "",
IF($A12="", "",
IF($B12=Section_14,"",
IF($D12="", Incomplete, Complete))))</f>
        <v/>
      </c>
      <c r="P12" s="10" t="str">
        <f t="shared" si="5"/>
        <v/>
      </c>
      <c r="Q12" s="10" t="str">
        <f t="shared" si="6"/>
        <v/>
      </c>
      <c r="S12" s="10" t="b">
        <f t="shared" si="8"/>
        <v>1</v>
      </c>
      <c r="T12" s="10" t="b">
        <f t="shared" si="9"/>
        <v>1</v>
      </c>
      <c r="U12" s="10" t="b">
        <f t="shared" si="10"/>
        <v>0</v>
      </c>
      <c r="V12" s="10" t="b">
        <f t="shared" si="7"/>
        <v>0</v>
      </c>
    </row>
    <row r="13" spans="1:22" x14ac:dyDescent="0.35">
      <c r="A13" s="28"/>
      <c r="B13" s="28"/>
      <c r="C13" s="28"/>
      <c r="D13" s="28"/>
      <c r="E13" s="28" t="s">
        <v>4</v>
      </c>
      <c r="F13" s="28"/>
      <c r="G13" s="28" t="s">
        <v>4</v>
      </c>
      <c r="H13" s="10" t="str">
        <f>IF(AND('Section 8'!$L$4=No,OR($S13=FALSE,$T13=FALSE)),Tab_NotReq,
IF(AND($S13=TRUE,$T13=TRUE,$J13="",$K13=""),"",
IF(COUNTIF($J13:$Q13,Incomplete)&gt;=1,Incomplete_or_multiple_errors&amp;": "&amp;INDEX($J$2:$Q$4,1,MATCH(Incomplete,$J13:$Q13,0)),Complete)))</f>
        <v/>
      </c>
      <c r="J13" s="10" t="str">
        <f t="shared" si="1"/>
        <v/>
      </c>
      <c r="K13" s="10" t="str" cm="1">
        <f t="array" ref="K13">IF($K$1=No,"",
IF(OR(S13=FALSE,T13=FALSE),"",
IF(AND(SUMPRODUCT(--(U13:U$300=TRUE))=0,SUMPRODUCT(--(V13:V$300=TRUE))=0),"",Incomplete)))</f>
        <v/>
      </c>
      <c r="L13" s="10" t="str">
        <f t="shared" si="2"/>
        <v/>
      </c>
      <c r="M13" s="10" t="str">
        <f t="shared" si="3"/>
        <v/>
      </c>
      <c r="N13" s="10" t="str">
        <f t="shared" si="4"/>
        <v/>
      </c>
      <c r="O13" s="10" t="str" cm="1">
        <f t="array" ref="O13">IF($O$1=No, "",
IF($A13="", "",
IF($B13=Section_14,"",
IF($D13="", Incomplete, Complete))))</f>
        <v/>
      </c>
      <c r="P13" s="10" t="str">
        <f t="shared" si="5"/>
        <v/>
      </c>
      <c r="Q13" s="10" t="str">
        <f t="shared" si="6"/>
        <v/>
      </c>
      <c r="S13" s="10" t="b">
        <f t="shared" si="8"/>
        <v>1</v>
      </c>
      <c r="T13" s="10" t="b">
        <f t="shared" si="9"/>
        <v>1</v>
      </c>
      <c r="U13" s="10" t="b">
        <f t="shared" si="10"/>
        <v>0</v>
      </c>
      <c r="V13" s="10" t="b">
        <f t="shared" si="7"/>
        <v>0</v>
      </c>
    </row>
    <row r="14" spans="1:22" x14ac:dyDescent="0.35">
      <c r="A14" s="28"/>
      <c r="B14" s="28"/>
      <c r="C14" s="28"/>
      <c r="D14" s="28"/>
      <c r="E14" s="28" t="s">
        <v>4</v>
      </c>
      <c r="F14" s="28"/>
      <c r="G14" s="28" t="s">
        <v>4</v>
      </c>
      <c r="H14" s="10" t="str">
        <f>IF(AND('Section 8'!$L$4=No,OR($S14=FALSE,$T14=FALSE)),Tab_NotReq,
IF(AND($S14=TRUE,$T14=TRUE,$J14="",$K14=""),"",
IF(COUNTIF($J14:$Q14,Incomplete)&gt;=1,Incomplete_or_multiple_errors&amp;": "&amp;INDEX($J$2:$Q$4,1,MATCH(Incomplete,$J14:$Q14,0)),Complete)))</f>
        <v/>
      </c>
      <c r="J14" s="10" t="str">
        <f t="shared" si="1"/>
        <v/>
      </c>
      <c r="K14" s="10" t="str" cm="1">
        <f t="array" ref="K14">IF($K$1=No,"",
IF(OR(S14=FALSE,T14=FALSE),"",
IF(AND(SUMPRODUCT(--(U14:U$300=TRUE))=0,SUMPRODUCT(--(V14:V$300=TRUE))=0),"",Incomplete)))</f>
        <v/>
      </c>
      <c r="L14" s="10" t="str">
        <f t="shared" si="2"/>
        <v/>
      </c>
      <c r="M14" s="10" t="str">
        <f t="shared" si="3"/>
        <v/>
      </c>
      <c r="N14" s="10" t="str">
        <f t="shared" si="4"/>
        <v/>
      </c>
      <c r="O14" s="10" t="str" cm="1">
        <f t="array" ref="O14">IF($O$1=No, "",
IF($A14="", "",
IF($B14=Section_14,"",
IF($D14="", Incomplete, Complete))))</f>
        <v/>
      </c>
      <c r="P14" s="10" t="str">
        <f t="shared" si="5"/>
        <v/>
      </c>
      <c r="Q14" s="10" t="str">
        <f t="shared" si="6"/>
        <v/>
      </c>
      <c r="S14" s="10" t="b">
        <f t="shared" si="8"/>
        <v>1</v>
      </c>
      <c r="T14" s="10" t="b">
        <f t="shared" si="9"/>
        <v>1</v>
      </c>
      <c r="U14" s="10" t="b">
        <f t="shared" si="10"/>
        <v>0</v>
      </c>
      <c r="V14" s="10" t="b">
        <f t="shared" si="7"/>
        <v>0</v>
      </c>
    </row>
    <row r="15" spans="1:22" x14ac:dyDescent="0.35">
      <c r="A15" s="28"/>
      <c r="B15" s="28"/>
      <c r="C15" s="28"/>
      <c r="D15" s="28"/>
      <c r="E15" s="28" t="s">
        <v>4</v>
      </c>
      <c r="F15" s="28"/>
      <c r="G15" s="28" t="s">
        <v>4</v>
      </c>
      <c r="H15" s="10" t="str">
        <f>IF(AND('Section 8'!$L$4=No,OR($S15=FALSE,$T15=FALSE)),Tab_NotReq,
IF(AND($S15=TRUE,$T15=TRUE,$J15="",$K15=""),"",
IF(COUNTIF($J15:$Q15,Incomplete)&gt;=1,Incomplete_or_multiple_errors&amp;": "&amp;INDEX($J$2:$Q$4,1,MATCH(Incomplete,$J15:$Q15,0)),Complete)))</f>
        <v/>
      </c>
      <c r="J15" s="10" t="str">
        <f t="shared" si="1"/>
        <v/>
      </c>
      <c r="K15" s="10" t="str" cm="1">
        <f t="array" ref="K15">IF($K$1=No,"",
IF(OR(S15=FALSE,T15=FALSE),"",
IF(AND(SUMPRODUCT(--(U15:U$300=TRUE))=0,SUMPRODUCT(--(V15:V$300=TRUE))=0),"",Incomplete)))</f>
        <v/>
      </c>
      <c r="L15" s="10" t="str">
        <f t="shared" si="2"/>
        <v/>
      </c>
      <c r="M15" s="10" t="str">
        <f t="shared" si="3"/>
        <v/>
      </c>
      <c r="N15" s="10" t="str">
        <f t="shared" si="4"/>
        <v/>
      </c>
      <c r="O15" s="10" t="str" cm="1">
        <f t="array" ref="O15">IF($O$1=No, "",
IF($A15="", "",
IF($B15=Section_14,"",
IF($D15="", Incomplete, Complete))))</f>
        <v/>
      </c>
      <c r="P15" s="10" t="str">
        <f t="shared" si="5"/>
        <v/>
      </c>
      <c r="Q15" s="10" t="str">
        <f t="shared" si="6"/>
        <v/>
      </c>
      <c r="S15" s="10" t="b">
        <f t="shared" si="8"/>
        <v>1</v>
      </c>
      <c r="T15" s="10" t="b">
        <f t="shared" si="9"/>
        <v>1</v>
      </c>
      <c r="U15" s="10" t="b">
        <f t="shared" si="10"/>
        <v>0</v>
      </c>
      <c r="V15" s="10" t="b">
        <f t="shared" si="7"/>
        <v>0</v>
      </c>
    </row>
    <row r="16" spans="1:22" x14ac:dyDescent="0.35">
      <c r="A16" s="28"/>
      <c r="B16" s="28"/>
      <c r="C16" s="28"/>
      <c r="D16" s="28"/>
      <c r="E16" s="28" t="s">
        <v>4</v>
      </c>
      <c r="F16" s="28"/>
      <c r="G16" s="28" t="s">
        <v>4</v>
      </c>
      <c r="H16" s="10" t="str">
        <f>IF(AND('Section 8'!$L$4=No,OR($S16=FALSE,$T16=FALSE)),Tab_NotReq,
IF(AND($S16=TRUE,$T16=TRUE,$J16="",$K16=""),"",
IF(COUNTIF($J16:$Q16,Incomplete)&gt;=1,Incomplete_or_multiple_errors&amp;": "&amp;INDEX($J$2:$Q$4,1,MATCH(Incomplete,$J16:$Q16,0)),Complete)))</f>
        <v/>
      </c>
      <c r="J16" s="10" t="str">
        <f t="shared" si="1"/>
        <v/>
      </c>
      <c r="K16" s="10" t="str" cm="1">
        <f t="array" ref="K16">IF($K$1=No,"",
IF(OR(S16=FALSE,T16=FALSE),"",
IF(AND(SUMPRODUCT(--(U16:U$300=TRUE))=0,SUMPRODUCT(--(V16:V$300=TRUE))=0),"",Incomplete)))</f>
        <v/>
      </c>
      <c r="L16" s="10" t="str">
        <f t="shared" si="2"/>
        <v/>
      </c>
      <c r="M16" s="10" t="str">
        <f t="shared" si="3"/>
        <v/>
      </c>
      <c r="N16" s="10" t="str">
        <f t="shared" si="4"/>
        <v/>
      </c>
      <c r="O16" s="10" t="str" cm="1">
        <f t="array" ref="O16">IF($O$1=No, "",
IF($A16="", "",
IF($B16=Section_14,"",
IF($D16="", Incomplete, Complete))))</f>
        <v/>
      </c>
      <c r="P16" s="10" t="str">
        <f t="shared" si="5"/>
        <v/>
      </c>
      <c r="Q16" s="10" t="str">
        <f t="shared" si="6"/>
        <v/>
      </c>
      <c r="S16" s="10" t="b">
        <f t="shared" si="8"/>
        <v>1</v>
      </c>
      <c r="T16" s="10" t="b">
        <f t="shared" si="9"/>
        <v>1</v>
      </c>
      <c r="U16" s="10" t="b">
        <f t="shared" si="10"/>
        <v>0</v>
      </c>
      <c r="V16" s="10" t="b">
        <f t="shared" si="7"/>
        <v>0</v>
      </c>
    </row>
    <row r="17" spans="1:22" x14ac:dyDescent="0.35">
      <c r="A17" s="28"/>
      <c r="B17" s="28"/>
      <c r="C17" s="28"/>
      <c r="D17" s="28"/>
      <c r="E17" s="28" t="s">
        <v>4</v>
      </c>
      <c r="F17" s="28"/>
      <c r="G17" s="28" t="s">
        <v>4</v>
      </c>
      <c r="H17" s="10" t="str">
        <f>IF(AND('Section 8'!$L$4=No,OR($S17=FALSE,$T17=FALSE)),Tab_NotReq,
IF(AND($S17=TRUE,$T17=TRUE,$J17="",$K17=""),"",
IF(COUNTIF($J17:$Q17,Incomplete)&gt;=1,Incomplete_or_multiple_errors&amp;": "&amp;INDEX($J$2:$Q$4,1,MATCH(Incomplete,$J17:$Q17,0)),Complete)))</f>
        <v/>
      </c>
      <c r="J17" s="10" t="str">
        <f t="shared" si="1"/>
        <v/>
      </c>
      <c r="K17" s="10" t="str" cm="1">
        <f t="array" ref="K17">IF($K$1=No,"",
IF(OR(S17=FALSE,T17=FALSE),"",
IF(AND(SUMPRODUCT(--(U17:U$300=TRUE))=0,SUMPRODUCT(--(V17:V$300=TRUE))=0),"",Incomplete)))</f>
        <v/>
      </c>
      <c r="L17" s="10" t="str">
        <f t="shared" si="2"/>
        <v/>
      </c>
      <c r="M17" s="10" t="str">
        <f t="shared" si="3"/>
        <v/>
      </c>
      <c r="N17" s="10" t="str">
        <f t="shared" si="4"/>
        <v/>
      </c>
      <c r="O17" s="10" t="str" cm="1">
        <f t="array" ref="O17">IF($O$1=No, "",
IF($A17="", "",
IF($B17=Section_14,"",
IF($D17="", Incomplete, Complete))))</f>
        <v/>
      </c>
      <c r="P17" s="10" t="str">
        <f t="shared" si="5"/>
        <v/>
      </c>
      <c r="Q17" s="10" t="str">
        <f t="shared" si="6"/>
        <v/>
      </c>
      <c r="S17" s="10" t="b">
        <f t="shared" si="8"/>
        <v>1</v>
      </c>
      <c r="T17" s="10" t="b">
        <f t="shared" si="9"/>
        <v>1</v>
      </c>
      <c r="U17" s="10" t="b">
        <f t="shared" si="10"/>
        <v>0</v>
      </c>
      <c r="V17" s="10" t="b">
        <f t="shared" si="7"/>
        <v>0</v>
      </c>
    </row>
    <row r="18" spans="1:22" x14ac:dyDescent="0.35">
      <c r="A18" s="28"/>
      <c r="B18" s="28"/>
      <c r="C18" s="28"/>
      <c r="D18" s="28"/>
      <c r="E18" s="28" t="s">
        <v>4</v>
      </c>
      <c r="F18" s="28"/>
      <c r="G18" s="28" t="s">
        <v>4</v>
      </c>
      <c r="H18" s="10" t="str">
        <f>IF(AND('Section 8'!$L$4=No,OR($S18=FALSE,$T18=FALSE)),Tab_NotReq,
IF(AND($S18=TRUE,$T18=TRUE,$J18="",$K18=""),"",
IF(COUNTIF($J18:$Q18,Incomplete)&gt;=1,Incomplete_or_multiple_errors&amp;": "&amp;INDEX($J$2:$Q$4,1,MATCH(Incomplete,$J18:$Q18,0)),Complete)))</f>
        <v/>
      </c>
      <c r="J18" s="10" t="str">
        <f t="shared" si="1"/>
        <v/>
      </c>
      <c r="K18" s="10" t="str" cm="1">
        <f t="array" ref="K18">IF($K$1=No,"",
IF(OR(S18=FALSE,T18=FALSE),"",
IF(AND(SUMPRODUCT(--(U18:U$300=TRUE))=0,SUMPRODUCT(--(V18:V$300=TRUE))=0),"",Incomplete)))</f>
        <v/>
      </c>
      <c r="L18" s="10" t="str">
        <f t="shared" si="2"/>
        <v/>
      </c>
      <c r="M18" s="10" t="str">
        <f t="shared" si="3"/>
        <v/>
      </c>
      <c r="N18" s="10" t="str">
        <f t="shared" si="4"/>
        <v/>
      </c>
      <c r="O18" s="10" t="str" cm="1">
        <f t="array" ref="O18">IF($O$1=No, "",
IF($A18="", "",
IF($B18=Section_14,"",
IF($D18="", Incomplete, Complete))))</f>
        <v/>
      </c>
      <c r="P18" s="10" t="str">
        <f t="shared" si="5"/>
        <v/>
      </c>
      <c r="Q18" s="10" t="str">
        <f t="shared" si="6"/>
        <v/>
      </c>
      <c r="S18" s="10" t="b">
        <f t="shared" si="8"/>
        <v>1</v>
      </c>
      <c r="T18" s="10" t="b">
        <f t="shared" si="9"/>
        <v>1</v>
      </c>
      <c r="U18" s="10" t="b">
        <f t="shared" si="10"/>
        <v>0</v>
      </c>
      <c r="V18" s="10" t="b">
        <f t="shared" si="7"/>
        <v>0</v>
      </c>
    </row>
    <row r="19" spans="1:22" x14ac:dyDescent="0.35">
      <c r="A19" s="28"/>
      <c r="B19" s="28"/>
      <c r="C19" s="28"/>
      <c r="D19" s="28"/>
      <c r="E19" s="28" t="s">
        <v>4</v>
      </c>
      <c r="F19" s="28"/>
      <c r="G19" s="28" t="s">
        <v>4</v>
      </c>
      <c r="H19" s="10" t="str">
        <f>IF(AND('Section 8'!$L$4=No,OR($S19=FALSE,$T19=FALSE)),Tab_NotReq,
IF(AND($S19=TRUE,$T19=TRUE,$J19="",$K19=""),"",
IF(COUNTIF($J19:$Q19,Incomplete)&gt;=1,Incomplete_or_multiple_errors&amp;": "&amp;INDEX($J$2:$Q$4,1,MATCH(Incomplete,$J19:$Q19,0)),Complete)))</f>
        <v/>
      </c>
      <c r="J19" s="10" t="str">
        <f t="shared" si="1"/>
        <v/>
      </c>
      <c r="K19" s="10" t="str" cm="1">
        <f t="array" ref="K19">IF($K$1=No,"",
IF(OR(S19=FALSE,T19=FALSE),"",
IF(AND(SUMPRODUCT(--(U19:U$300=TRUE))=0,SUMPRODUCT(--(V19:V$300=TRUE))=0),"",Incomplete)))</f>
        <v/>
      </c>
      <c r="L19" s="10" t="str">
        <f t="shared" si="2"/>
        <v/>
      </c>
      <c r="M19" s="10" t="str">
        <f t="shared" si="3"/>
        <v/>
      </c>
      <c r="N19" s="10" t="str">
        <f t="shared" si="4"/>
        <v/>
      </c>
      <c r="O19" s="10" t="str" cm="1">
        <f t="array" ref="O19">IF($O$1=No, "",
IF($A19="", "",
IF($B19=Section_14,"",
IF($D19="", Incomplete, Complete))))</f>
        <v/>
      </c>
      <c r="P19" s="10" t="str">
        <f t="shared" si="5"/>
        <v/>
      </c>
      <c r="Q19" s="10" t="str">
        <f t="shared" si="6"/>
        <v/>
      </c>
      <c r="S19" s="10" t="b">
        <f t="shared" si="8"/>
        <v>1</v>
      </c>
      <c r="T19" s="10" t="b">
        <f t="shared" si="9"/>
        <v>1</v>
      </c>
      <c r="U19" s="10" t="b">
        <f t="shared" si="10"/>
        <v>0</v>
      </c>
      <c r="V19" s="10" t="b">
        <f t="shared" si="7"/>
        <v>0</v>
      </c>
    </row>
    <row r="20" spans="1:22" x14ac:dyDescent="0.35">
      <c r="A20" s="28"/>
      <c r="B20" s="28"/>
      <c r="C20" s="28"/>
      <c r="D20" s="28"/>
      <c r="E20" s="28" t="s">
        <v>4</v>
      </c>
      <c r="F20" s="28"/>
      <c r="G20" s="28" t="s">
        <v>4</v>
      </c>
      <c r="H20" s="10" t="str">
        <f>IF(AND('Section 8'!$L$4=No,OR($S20=FALSE,$T20=FALSE)),Tab_NotReq,
IF(AND($S20=TRUE,$T20=TRUE,$J20="",$K20=""),"",
IF(COUNTIF($J20:$Q20,Incomplete)&gt;=1,Incomplete_or_multiple_errors&amp;": "&amp;INDEX($J$2:$Q$4,1,MATCH(Incomplete,$J20:$Q20,0)),Complete)))</f>
        <v/>
      </c>
      <c r="J20" s="10" t="str">
        <f t="shared" si="1"/>
        <v/>
      </c>
      <c r="K20" s="10" t="str" cm="1">
        <f t="array" ref="K20">IF($K$1=No,"",
IF(OR(S20=FALSE,T20=FALSE),"",
IF(AND(SUMPRODUCT(--(U20:U$300=TRUE))=0,SUMPRODUCT(--(V20:V$300=TRUE))=0),"",Incomplete)))</f>
        <v/>
      </c>
      <c r="L20" s="10" t="str">
        <f t="shared" si="2"/>
        <v/>
      </c>
      <c r="M20" s="10" t="str">
        <f t="shared" si="3"/>
        <v/>
      </c>
      <c r="N20" s="10" t="str">
        <f t="shared" si="4"/>
        <v/>
      </c>
      <c r="O20" s="10" t="str" cm="1">
        <f t="array" ref="O20">IF($O$1=No, "",
IF($A20="", "",
IF($B20=Section_14,"",
IF($D20="", Incomplete, Complete))))</f>
        <v/>
      </c>
      <c r="P20" s="10" t="str">
        <f t="shared" si="5"/>
        <v/>
      </c>
      <c r="Q20" s="10" t="str">
        <f t="shared" si="6"/>
        <v/>
      </c>
      <c r="S20" s="10" t="b">
        <f t="shared" si="8"/>
        <v>1</v>
      </c>
      <c r="T20" s="10" t="b">
        <f t="shared" si="9"/>
        <v>1</v>
      </c>
      <c r="U20" s="10" t="b">
        <f t="shared" si="10"/>
        <v>0</v>
      </c>
      <c r="V20" s="10" t="b">
        <f t="shared" si="7"/>
        <v>0</v>
      </c>
    </row>
    <row r="21" spans="1:22" x14ac:dyDescent="0.35">
      <c r="A21" s="28"/>
      <c r="B21" s="28"/>
      <c r="C21" s="28"/>
      <c r="D21" s="28"/>
      <c r="E21" s="28" t="s">
        <v>4</v>
      </c>
      <c r="F21" s="28"/>
      <c r="G21" s="28" t="s">
        <v>4</v>
      </c>
      <c r="H21" s="10" t="str">
        <f>IF(AND('Section 8'!$L$4=No,OR($S21=FALSE,$T21=FALSE)),Tab_NotReq,
IF(AND($S21=TRUE,$T21=TRUE,$J21="",$K21=""),"",
IF(COUNTIF($J21:$Q21,Incomplete)&gt;=1,Incomplete_or_multiple_errors&amp;": "&amp;INDEX($J$2:$Q$4,1,MATCH(Incomplete,$J21:$Q21,0)),Complete)))</f>
        <v/>
      </c>
      <c r="J21" s="10" t="str">
        <f t="shared" si="1"/>
        <v/>
      </c>
      <c r="K21" s="10" t="str" cm="1">
        <f t="array" ref="K21">IF($K$1=No,"",
IF(OR(S21=FALSE,T21=FALSE),"",
IF(AND(SUMPRODUCT(--(U21:U$300=TRUE))=0,SUMPRODUCT(--(V21:V$300=TRUE))=0),"",Incomplete)))</f>
        <v/>
      </c>
      <c r="L21" s="10" t="str">
        <f t="shared" si="2"/>
        <v/>
      </c>
      <c r="M21" s="10" t="str">
        <f t="shared" si="3"/>
        <v/>
      </c>
      <c r="N21" s="10" t="str">
        <f t="shared" si="4"/>
        <v/>
      </c>
      <c r="O21" s="10" t="str" cm="1">
        <f t="array" ref="O21">IF($O$1=No, "",
IF($A21="", "",
IF($B21=Section_14,"",
IF($D21="", Incomplete, Complete))))</f>
        <v/>
      </c>
      <c r="P21" s="10" t="str">
        <f t="shared" si="5"/>
        <v/>
      </c>
      <c r="Q21" s="10" t="str">
        <f t="shared" si="6"/>
        <v/>
      </c>
      <c r="S21" s="10" t="b">
        <f t="shared" si="8"/>
        <v>1</v>
      </c>
      <c r="T21" s="10" t="b">
        <f t="shared" si="9"/>
        <v>1</v>
      </c>
      <c r="U21" s="10" t="b">
        <f t="shared" si="10"/>
        <v>0</v>
      </c>
      <c r="V21" s="10" t="b">
        <f t="shared" si="7"/>
        <v>0</v>
      </c>
    </row>
    <row r="22" spans="1:22" x14ac:dyDescent="0.35">
      <c r="A22" s="28"/>
      <c r="B22" s="28"/>
      <c r="C22" s="28"/>
      <c r="D22" s="28"/>
      <c r="E22" s="28" t="s">
        <v>4</v>
      </c>
      <c r="F22" s="28"/>
      <c r="G22" s="28" t="s">
        <v>4</v>
      </c>
      <c r="H22" s="10" t="str">
        <f>IF(AND('Section 8'!$L$4=No,OR($S22=FALSE,$T22=FALSE)),Tab_NotReq,
IF(AND($S22=TRUE,$T22=TRUE,$J22="",$K22=""),"",
IF(COUNTIF($J22:$Q22,Incomplete)&gt;=1,Incomplete_or_multiple_errors&amp;": "&amp;INDEX($J$2:$Q$4,1,MATCH(Incomplete,$J22:$Q22,0)),Complete)))</f>
        <v/>
      </c>
      <c r="J22" s="10" t="str">
        <f t="shared" si="1"/>
        <v/>
      </c>
      <c r="K22" s="10" t="str" cm="1">
        <f t="array" ref="K22">IF($K$1=No,"",
IF(OR(S22=FALSE,T22=FALSE),"",
IF(AND(SUMPRODUCT(--(U22:U$300=TRUE))=0,SUMPRODUCT(--(V22:V$300=TRUE))=0),"",Incomplete)))</f>
        <v/>
      </c>
      <c r="L22" s="10" t="str">
        <f t="shared" si="2"/>
        <v/>
      </c>
      <c r="M22" s="10" t="str">
        <f t="shared" si="3"/>
        <v/>
      </c>
      <c r="N22" s="10" t="str">
        <f t="shared" si="4"/>
        <v/>
      </c>
      <c r="O22" s="10" t="str" cm="1">
        <f t="array" ref="O22">IF($O$1=No, "",
IF($A22="", "",
IF($B22=Section_14,"",
IF($D22="", Incomplete, Complete))))</f>
        <v/>
      </c>
      <c r="P22" s="10" t="str">
        <f t="shared" si="5"/>
        <v/>
      </c>
      <c r="Q22" s="10" t="str">
        <f t="shared" si="6"/>
        <v/>
      </c>
      <c r="S22" s="10" t="b">
        <f t="shared" si="8"/>
        <v>1</v>
      </c>
      <c r="T22" s="10" t="b">
        <f t="shared" si="9"/>
        <v>1</v>
      </c>
      <c r="U22" s="10" t="b">
        <f t="shared" si="10"/>
        <v>0</v>
      </c>
      <c r="V22" s="10" t="b">
        <f t="shared" si="7"/>
        <v>0</v>
      </c>
    </row>
    <row r="23" spans="1:22" x14ac:dyDescent="0.35">
      <c r="A23" s="28"/>
      <c r="B23" s="28"/>
      <c r="C23" s="28"/>
      <c r="D23" s="28"/>
      <c r="E23" s="28" t="s">
        <v>4</v>
      </c>
      <c r="F23" s="28"/>
      <c r="G23" s="28" t="s">
        <v>4</v>
      </c>
      <c r="H23" s="10" t="str">
        <f>IF(AND('Section 8'!$L$4=No,OR($S23=FALSE,$T23=FALSE)),Tab_NotReq,
IF(AND($S23=TRUE,$T23=TRUE,$J23="",$K23=""),"",
IF(COUNTIF($J23:$Q23,Incomplete)&gt;=1,Incomplete_or_multiple_errors&amp;": "&amp;INDEX($J$2:$Q$4,1,MATCH(Incomplete,$J23:$Q23,0)),Complete)))</f>
        <v/>
      </c>
      <c r="J23" s="10" t="str">
        <f t="shared" si="1"/>
        <v/>
      </c>
      <c r="K23" s="10" t="str" cm="1">
        <f t="array" ref="K23">IF($K$1=No,"",
IF(OR(S23=FALSE,T23=FALSE),"",
IF(AND(SUMPRODUCT(--(U23:U$300=TRUE))=0,SUMPRODUCT(--(V23:V$300=TRUE))=0),"",Incomplete)))</f>
        <v/>
      </c>
      <c r="L23" s="10" t="str">
        <f t="shared" si="2"/>
        <v/>
      </c>
      <c r="M23" s="10" t="str">
        <f t="shared" si="3"/>
        <v/>
      </c>
      <c r="N23" s="10" t="str">
        <f t="shared" si="4"/>
        <v/>
      </c>
      <c r="O23" s="10" t="str" cm="1">
        <f t="array" ref="O23">IF($O$1=No, "",
IF($A23="", "",
IF($B23=Section_14,"",
IF($D23="", Incomplete, Complete))))</f>
        <v/>
      </c>
      <c r="P23" s="10" t="str">
        <f t="shared" si="5"/>
        <v/>
      </c>
      <c r="Q23" s="10" t="str">
        <f t="shared" si="6"/>
        <v/>
      </c>
      <c r="S23" s="10" t="b">
        <f t="shared" si="8"/>
        <v>1</v>
      </c>
      <c r="T23" s="10" t="b">
        <f t="shared" si="9"/>
        <v>1</v>
      </c>
      <c r="U23" s="10" t="b">
        <f t="shared" si="10"/>
        <v>0</v>
      </c>
      <c r="V23" s="10" t="b">
        <f t="shared" si="7"/>
        <v>0</v>
      </c>
    </row>
    <row r="24" spans="1:22" x14ac:dyDescent="0.35">
      <c r="A24" s="28"/>
      <c r="B24" s="28"/>
      <c r="C24" s="28"/>
      <c r="D24" s="28"/>
      <c r="E24" s="28" t="s">
        <v>4</v>
      </c>
      <c r="F24" s="28"/>
      <c r="G24" s="28" t="s">
        <v>4</v>
      </c>
      <c r="H24" s="10" t="str">
        <f>IF(AND('Section 8'!$L$4=No,OR($S24=FALSE,$T24=FALSE)),Tab_NotReq,
IF(AND($S24=TRUE,$T24=TRUE,$J24="",$K24=""),"",
IF(COUNTIF($J24:$Q24,Incomplete)&gt;=1,Incomplete_or_multiple_errors&amp;": "&amp;INDEX($J$2:$Q$4,1,MATCH(Incomplete,$J24:$Q24,0)),Complete)))</f>
        <v/>
      </c>
      <c r="J24" s="10" t="str">
        <f t="shared" si="1"/>
        <v/>
      </c>
      <c r="K24" s="10" t="str" cm="1">
        <f t="array" ref="K24">IF($K$1=No,"",
IF(OR(S24=FALSE,T24=FALSE),"",
IF(AND(SUMPRODUCT(--(U24:U$300=TRUE))=0,SUMPRODUCT(--(V24:V$300=TRUE))=0),"",Incomplete)))</f>
        <v/>
      </c>
      <c r="L24" s="10" t="str">
        <f t="shared" si="2"/>
        <v/>
      </c>
      <c r="M24" s="10" t="str">
        <f t="shared" si="3"/>
        <v/>
      </c>
      <c r="N24" s="10" t="str">
        <f t="shared" si="4"/>
        <v/>
      </c>
      <c r="O24" s="10" t="str" cm="1">
        <f t="array" ref="O24">IF($O$1=No, "",
IF($A24="", "",
IF($B24=Section_14,"",
IF($D24="", Incomplete, Complete))))</f>
        <v/>
      </c>
      <c r="P24" s="10" t="str">
        <f t="shared" si="5"/>
        <v/>
      </c>
      <c r="Q24" s="10" t="str">
        <f t="shared" si="6"/>
        <v/>
      </c>
      <c r="S24" s="10" t="b">
        <f t="shared" si="8"/>
        <v>1</v>
      </c>
      <c r="T24" s="10" t="b">
        <f t="shared" si="9"/>
        <v>1</v>
      </c>
      <c r="U24" s="10" t="b">
        <f t="shared" si="10"/>
        <v>0</v>
      </c>
      <c r="V24" s="10" t="b">
        <f t="shared" si="7"/>
        <v>0</v>
      </c>
    </row>
    <row r="25" spans="1:22" x14ac:dyDescent="0.35">
      <c r="A25" s="28"/>
      <c r="B25" s="28"/>
      <c r="C25" s="28"/>
      <c r="D25" s="28"/>
      <c r="E25" s="28" t="s">
        <v>4</v>
      </c>
      <c r="F25" s="28"/>
      <c r="G25" s="28" t="s">
        <v>4</v>
      </c>
      <c r="H25" s="10" t="str">
        <f>IF(AND('Section 8'!$L$4=No,OR($S25=FALSE,$T25=FALSE)),Tab_NotReq,
IF(AND($S25=TRUE,$T25=TRUE,$J25="",$K25=""),"",
IF(COUNTIF($J25:$Q25,Incomplete)&gt;=1,Incomplete_or_multiple_errors&amp;": "&amp;INDEX($J$2:$Q$4,1,MATCH(Incomplete,$J25:$Q25,0)),Complete)))</f>
        <v/>
      </c>
      <c r="J25" s="10" t="str">
        <f t="shared" si="1"/>
        <v/>
      </c>
      <c r="K25" s="10" t="str" cm="1">
        <f t="array" ref="K25">IF($K$1=No,"",
IF(OR(S25=FALSE,T25=FALSE),"",
IF(AND(SUMPRODUCT(--(U25:U$300=TRUE))=0,SUMPRODUCT(--(V25:V$300=TRUE))=0),"",Incomplete)))</f>
        <v/>
      </c>
      <c r="L25" s="10" t="str">
        <f t="shared" si="2"/>
        <v/>
      </c>
      <c r="M25" s="10" t="str">
        <f t="shared" si="3"/>
        <v/>
      </c>
      <c r="N25" s="10" t="str">
        <f t="shared" si="4"/>
        <v/>
      </c>
      <c r="O25" s="10" t="str" cm="1">
        <f t="array" ref="O25">IF($O$1=No, "",
IF($A25="", "",
IF($B25=Section_14,"",
IF($D25="", Incomplete, Complete))))</f>
        <v/>
      </c>
      <c r="P25" s="10" t="str">
        <f t="shared" si="5"/>
        <v/>
      </c>
      <c r="Q25" s="10" t="str">
        <f t="shared" si="6"/>
        <v/>
      </c>
      <c r="S25" s="10" t="b">
        <f t="shared" si="8"/>
        <v>1</v>
      </c>
      <c r="T25" s="10" t="b">
        <f t="shared" si="9"/>
        <v>1</v>
      </c>
      <c r="U25" s="10" t="b">
        <f t="shared" si="10"/>
        <v>0</v>
      </c>
      <c r="V25" s="10" t="b">
        <f t="shared" si="7"/>
        <v>0</v>
      </c>
    </row>
    <row r="26" spans="1:22" x14ac:dyDescent="0.35">
      <c r="A26" s="28"/>
      <c r="B26" s="28"/>
      <c r="C26" s="28"/>
      <c r="D26" s="28"/>
      <c r="E26" s="28" t="s">
        <v>4</v>
      </c>
      <c r="F26" s="28"/>
      <c r="G26" s="28" t="s">
        <v>4</v>
      </c>
      <c r="H26" s="10" t="str">
        <f>IF(AND('Section 8'!$L$4=No,OR($S26=FALSE,$T26=FALSE)),Tab_NotReq,
IF(AND($S26=TRUE,$T26=TRUE,$J26="",$K26=""),"",
IF(COUNTIF($J26:$Q26,Incomplete)&gt;=1,Incomplete_or_multiple_errors&amp;": "&amp;INDEX($J$2:$Q$4,1,MATCH(Incomplete,$J26:$Q26,0)),Complete)))</f>
        <v/>
      </c>
      <c r="J26" s="10" t="str">
        <f t="shared" si="1"/>
        <v/>
      </c>
      <c r="K26" s="10" t="str" cm="1">
        <f t="array" ref="K26">IF($K$1=No,"",
IF(OR(S26=FALSE,T26=FALSE),"",
IF(AND(SUMPRODUCT(--(U26:U$300=TRUE))=0,SUMPRODUCT(--(V26:V$300=TRUE))=0),"",Incomplete)))</f>
        <v/>
      </c>
      <c r="L26" s="10" t="str">
        <f t="shared" si="2"/>
        <v/>
      </c>
      <c r="M26" s="10" t="str">
        <f t="shared" si="3"/>
        <v/>
      </c>
      <c r="N26" s="10" t="str">
        <f t="shared" si="4"/>
        <v/>
      </c>
      <c r="O26" s="10" t="str" cm="1">
        <f t="array" ref="O26">IF($O$1=No, "",
IF($A26="", "",
IF($B26=Section_14,"",
IF($D26="", Incomplete, Complete))))</f>
        <v/>
      </c>
      <c r="P26" s="10" t="str">
        <f t="shared" si="5"/>
        <v/>
      </c>
      <c r="Q26" s="10" t="str">
        <f t="shared" si="6"/>
        <v/>
      </c>
      <c r="S26" s="10" t="b">
        <f t="shared" si="8"/>
        <v>1</v>
      </c>
      <c r="T26" s="10" t="b">
        <f t="shared" si="9"/>
        <v>1</v>
      </c>
      <c r="U26" s="10" t="b">
        <f t="shared" si="10"/>
        <v>0</v>
      </c>
      <c r="V26" s="10" t="b">
        <f t="shared" si="7"/>
        <v>0</v>
      </c>
    </row>
    <row r="27" spans="1:22" x14ac:dyDescent="0.35">
      <c r="A27" s="28"/>
      <c r="B27" s="28"/>
      <c r="C27" s="28"/>
      <c r="D27" s="28"/>
      <c r="E27" s="28" t="s">
        <v>4</v>
      </c>
      <c r="F27" s="28"/>
      <c r="G27" s="28" t="s">
        <v>4</v>
      </c>
      <c r="H27" s="10" t="str">
        <f>IF(AND('Section 8'!$L$4=No,OR($S27=FALSE,$T27=FALSE)),Tab_NotReq,
IF(AND($S27=TRUE,$T27=TRUE,$J27="",$K27=""),"",
IF(COUNTIF($J27:$Q27,Incomplete)&gt;=1,Incomplete_or_multiple_errors&amp;": "&amp;INDEX($J$2:$Q$4,1,MATCH(Incomplete,$J27:$Q27,0)),Complete)))</f>
        <v/>
      </c>
      <c r="J27" s="10" t="str">
        <f t="shared" si="1"/>
        <v/>
      </c>
      <c r="K27" s="10" t="str" cm="1">
        <f t="array" ref="K27">IF($K$1=No,"",
IF(OR(S27=FALSE,T27=FALSE),"",
IF(AND(SUMPRODUCT(--(U27:U$300=TRUE))=0,SUMPRODUCT(--(V27:V$300=TRUE))=0),"",Incomplete)))</f>
        <v/>
      </c>
      <c r="L27" s="10" t="str">
        <f t="shared" si="2"/>
        <v/>
      </c>
      <c r="M27" s="10" t="str">
        <f t="shared" si="3"/>
        <v/>
      </c>
      <c r="N27" s="10" t="str">
        <f t="shared" si="4"/>
        <v/>
      </c>
      <c r="O27" s="10" t="str" cm="1">
        <f t="array" ref="O27">IF($O$1=No, "",
IF($A27="", "",
IF($B27=Section_14,"",
IF($D27="", Incomplete, Complete))))</f>
        <v/>
      </c>
      <c r="P27" s="10" t="str">
        <f t="shared" si="5"/>
        <v/>
      </c>
      <c r="Q27" s="10" t="str">
        <f t="shared" si="6"/>
        <v/>
      </c>
      <c r="S27" s="10" t="b">
        <f t="shared" si="8"/>
        <v>1</v>
      </c>
      <c r="T27" s="10" t="b">
        <f t="shared" si="9"/>
        <v>1</v>
      </c>
      <c r="U27" s="10" t="b">
        <f t="shared" si="10"/>
        <v>0</v>
      </c>
      <c r="V27" s="10" t="b">
        <f t="shared" si="7"/>
        <v>0</v>
      </c>
    </row>
    <row r="28" spans="1:22" x14ac:dyDescent="0.35">
      <c r="A28" s="28"/>
      <c r="B28" s="28"/>
      <c r="C28" s="28"/>
      <c r="D28" s="28"/>
      <c r="E28" s="28" t="s">
        <v>4</v>
      </c>
      <c r="F28" s="28"/>
      <c r="G28" s="28" t="s">
        <v>4</v>
      </c>
      <c r="H28" s="10" t="str">
        <f>IF(AND('Section 8'!$L$4=No,OR($S28=FALSE,$T28=FALSE)),Tab_NotReq,
IF(AND($S28=TRUE,$T28=TRUE,$J28="",$K28=""),"",
IF(COUNTIF($J28:$Q28,Incomplete)&gt;=1,Incomplete_or_multiple_errors&amp;": "&amp;INDEX($J$2:$Q$4,1,MATCH(Incomplete,$J28:$Q28,0)),Complete)))</f>
        <v/>
      </c>
      <c r="J28" s="10" t="str">
        <f t="shared" si="1"/>
        <v/>
      </c>
      <c r="K28" s="10" t="str" cm="1">
        <f t="array" ref="K28">IF($K$1=No,"",
IF(OR(S28=FALSE,T28=FALSE),"",
IF(AND(SUMPRODUCT(--(U28:U$300=TRUE))=0,SUMPRODUCT(--(V28:V$300=TRUE))=0),"",Incomplete)))</f>
        <v/>
      </c>
      <c r="L28" s="10" t="str">
        <f t="shared" si="2"/>
        <v/>
      </c>
      <c r="M28" s="10" t="str">
        <f t="shared" si="3"/>
        <v/>
      </c>
      <c r="N28" s="10" t="str">
        <f t="shared" si="4"/>
        <v/>
      </c>
      <c r="O28" s="10" t="str" cm="1">
        <f t="array" ref="O28">IF($O$1=No, "",
IF($A28="", "",
IF($B28=Section_14,"",
IF($D28="", Incomplete, Complete))))</f>
        <v/>
      </c>
      <c r="P28" s="10" t="str">
        <f t="shared" si="5"/>
        <v/>
      </c>
      <c r="Q28" s="10" t="str">
        <f t="shared" si="6"/>
        <v/>
      </c>
      <c r="S28" s="10" t="b">
        <f t="shared" si="8"/>
        <v>1</v>
      </c>
      <c r="T28" s="10" t="b">
        <f t="shared" si="9"/>
        <v>1</v>
      </c>
      <c r="U28" s="10" t="b">
        <f t="shared" si="10"/>
        <v>0</v>
      </c>
      <c r="V28" s="10" t="b">
        <f t="shared" si="7"/>
        <v>0</v>
      </c>
    </row>
    <row r="29" spans="1:22" x14ac:dyDescent="0.35">
      <c r="A29" s="28"/>
      <c r="B29" s="28"/>
      <c r="C29" s="28"/>
      <c r="D29" s="28"/>
      <c r="E29" s="28" t="s">
        <v>4</v>
      </c>
      <c r="F29" s="28"/>
      <c r="G29" s="28" t="s">
        <v>4</v>
      </c>
      <c r="H29" s="10" t="str">
        <f>IF(AND('Section 8'!$L$4=No,OR($S29=FALSE,$T29=FALSE)),Tab_NotReq,
IF(AND($S29=TRUE,$T29=TRUE,$J29="",$K29=""),"",
IF(COUNTIF($J29:$Q29,Incomplete)&gt;=1,Incomplete_or_multiple_errors&amp;": "&amp;INDEX($J$2:$Q$4,1,MATCH(Incomplete,$J29:$Q29,0)),Complete)))</f>
        <v/>
      </c>
      <c r="J29" s="10" t="str">
        <f t="shared" si="1"/>
        <v/>
      </c>
      <c r="K29" s="10" t="str" cm="1">
        <f t="array" ref="K29">IF($K$1=No,"",
IF(OR(S29=FALSE,T29=FALSE),"",
IF(AND(SUMPRODUCT(--(U29:U$300=TRUE))=0,SUMPRODUCT(--(V29:V$300=TRUE))=0),"",Incomplete)))</f>
        <v/>
      </c>
      <c r="L29" s="10" t="str">
        <f t="shared" si="2"/>
        <v/>
      </c>
      <c r="M29" s="10" t="str">
        <f t="shared" si="3"/>
        <v/>
      </c>
      <c r="N29" s="10" t="str">
        <f t="shared" si="4"/>
        <v/>
      </c>
      <c r="O29" s="10" t="str" cm="1">
        <f t="array" ref="O29">IF($O$1=No, "",
IF($A29="", "",
IF($B29=Section_14,"",
IF($D29="", Incomplete, Complete))))</f>
        <v/>
      </c>
      <c r="P29" s="10" t="str">
        <f t="shared" si="5"/>
        <v/>
      </c>
      <c r="Q29" s="10" t="str">
        <f t="shared" si="6"/>
        <v/>
      </c>
      <c r="S29" s="10" t="b">
        <f t="shared" si="8"/>
        <v>1</v>
      </c>
      <c r="T29" s="10" t="b">
        <f t="shared" si="9"/>
        <v>1</v>
      </c>
      <c r="U29" s="10" t="b">
        <f t="shared" si="10"/>
        <v>0</v>
      </c>
      <c r="V29" s="10" t="b">
        <f t="shared" si="7"/>
        <v>0</v>
      </c>
    </row>
    <row r="30" spans="1:22" x14ac:dyDescent="0.35">
      <c r="A30" s="28"/>
      <c r="B30" s="28"/>
      <c r="C30" s="28"/>
      <c r="D30" s="28"/>
      <c r="E30" s="28" t="s">
        <v>4</v>
      </c>
      <c r="F30" s="28"/>
      <c r="G30" s="28" t="s">
        <v>4</v>
      </c>
      <c r="H30" s="10" t="str">
        <f>IF(AND('Section 8'!$L$4=No,OR($S30=FALSE,$T30=FALSE)),Tab_NotReq,
IF(AND($S30=TRUE,$T30=TRUE,$J30="",$K30=""),"",
IF(COUNTIF($J30:$Q30,Incomplete)&gt;=1,Incomplete_or_multiple_errors&amp;": "&amp;INDEX($J$2:$Q$4,1,MATCH(Incomplete,$J30:$Q30,0)),Complete)))</f>
        <v/>
      </c>
      <c r="J30" s="10" t="str">
        <f t="shared" si="1"/>
        <v/>
      </c>
      <c r="K30" s="10" t="str" cm="1">
        <f t="array" ref="K30">IF($K$1=No,"",
IF(OR(S30=FALSE,T30=FALSE),"",
IF(AND(SUMPRODUCT(--(U30:U$300=TRUE))=0,SUMPRODUCT(--(V30:V$300=TRUE))=0),"",Incomplete)))</f>
        <v/>
      </c>
      <c r="L30" s="10" t="str">
        <f t="shared" si="2"/>
        <v/>
      </c>
      <c r="M30" s="10" t="str">
        <f t="shared" si="3"/>
        <v/>
      </c>
      <c r="N30" s="10" t="str">
        <f t="shared" si="4"/>
        <v/>
      </c>
      <c r="O30" s="10" t="str" cm="1">
        <f t="array" ref="O30">IF($O$1=No, "",
IF($A30="", "",
IF($B30=Section_14,"",
IF($D30="", Incomplete, Complete))))</f>
        <v/>
      </c>
      <c r="P30" s="10" t="str">
        <f t="shared" si="5"/>
        <v/>
      </c>
      <c r="Q30" s="10" t="str">
        <f t="shared" si="6"/>
        <v/>
      </c>
      <c r="S30" s="10" t="b">
        <f t="shared" si="8"/>
        <v>1</v>
      </c>
      <c r="T30" s="10" t="b">
        <f t="shared" si="9"/>
        <v>1</v>
      </c>
      <c r="U30" s="10" t="b">
        <f t="shared" si="10"/>
        <v>0</v>
      </c>
      <c r="V30" s="10" t="b">
        <f t="shared" si="7"/>
        <v>0</v>
      </c>
    </row>
    <row r="31" spans="1:22" x14ac:dyDescent="0.35">
      <c r="A31" s="28"/>
      <c r="B31" s="28"/>
      <c r="C31" s="28"/>
      <c r="D31" s="28"/>
      <c r="E31" s="28" t="s">
        <v>4</v>
      </c>
      <c r="F31" s="28"/>
      <c r="G31" s="28" t="s">
        <v>4</v>
      </c>
      <c r="H31" s="10" t="str">
        <f>IF(AND('Section 8'!$L$4=No,OR($S31=FALSE,$T31=FALSE)),Tab_NotReq,
IF(AND($S31=TRUE,$T31=TRUE,$J31="",$K31=""),"",
IF(COUNTIF($J31:$Q31,Incomplete)&gt;=1,Incomplete_or_multiple_errors&amp;": "&amp;INDEX($J$2:$Q$4,1,MATCH(Incomplete,$J31:$Q31,0)),Complete)))</f>
        <v/>
      </c>
      <c r="J31" s="10" t="str">
        <f t="shared" si="1"/>
        <v/>
      </c>
      <c r="K31" s="10" t="str" cm="1">
        <f t="array" ref="K31">IF($K$1=No,"",
IF(OR(S31=FALSE,T31=FALSE),"",
IF(AND(SUMPRODUCT(--(U31:U$300=TRUE))=0,SUMPRODUCT(--(V31:V$300=TRUE))=0),"",Incomplete)))</f>
        <v/>
      </c>
      <c r="L31" s="10" t="str">
        <f t="shared" si="2"/>
        <v/>
      </c>
      <c r="M31" s="10" t="str">
        <f t="shared" si="3"/>
        <v/>
      </c>
      <c r="N31" s="10" t="str">
        <f t="shared" si="4"/>
        <v/>
      </c>
      <c r="O31" s="10" t="str" cm="1">
        <f t="array" ref="O31">IF($O$1=No, "",
IF($A31="", "",
IF($B31=Section_14,"",
IF($D31="", Incomplete, Complete))))</f>
        <v/>
      </c>
      <c r="P31" s="10" t="str">
        <f t="shared" si="5"/>
        <v/>
      </c>
      <c r="Q31" s="10" t="str">
        <f t="shared" si="6"/>
        <v/>
      </c>
      <c r="S31" s="10" t="b">
        <f t="shared" si="8"/>
        <v>1</v>
      </c>
      <c r="T31" s="10" t="b">
        <f t="shared" si="9"/>
        <v>1</v>
      </c>
      <c r="U31" s="10" t="b">
        <f t="shared" si="10"/>
        <v>0</v>
      </c>
      <c r="V31" s="10" t="b">
        <f t="shared" si="7"/>
        <v>0</v>
      </c>
    </row>
    <row r="32" spans="1:22" x14ac:dyDescent="0.35">
      <c r="A32" s="28"/>
      <c r="B32" s="28"/>
      <c r="C32" s="28"/>
      <c r="D32" s="28"/>
      <c r="E32" s="28" t="s">
        <v>4</v>
      </c>
      <c r="F32" s="28"/>
      <c r="G32" s="28" t="s">
        <v>4</v>
      </c>
      <c r="H32" s="10" t="str">
        <f>IF(AND('Section 8'!$L$4=No,OR($S32=FALSE,$T32=FALSE)),Tab_NotReq,
IF(AND($S32=TRUE,$T32=TRUE,$J32="",$K32=""),"",
IF(COUNTIF($J32:$Q32,Incomplete)&gt;=1,Incomplete_or_multiple_errors&amp;": "&amp;INDEX($J$2:$Q$4,1,MATCH(Incomplete,$J32:$Q32,0)),Complete)))</f>
        <v/>
      </c>
      <c r="J32" s="10" t="str">
        <f t="shared" si="1"/>
        <v/>
      </c>
      <c r="K32" s="10" t="str" cm="1">
        <f t="array" ref="K32">IF($K$1=No,"",
IF(OR(S32=FALSE,T32=FALSE),"",
IF(AND(SUMPRODUCT(--(U32:U$300=TRUE))=0,SUMPRODUCT(--(V32:V$300=TRUE))=0),"",Incomplete)))</f>
        <v/>
      </c>
      <c r="L32" s="10" t="str">
        <f t="shared" si="2"/>
        <v/>
      </c>
      <c r="M32" s="10" t="str">
        <f t="shared" si="3"/>
        <v/>
      </c>
      <c r="N32" s="10" t="str">
        <f t="shared" si="4"/>
        <v/>
      </c>
      <c r="O32" s="10" t="str" cm="1">
        <f t="array" ref="O32">IF($O$1=No, "",
IF($A32="", "",
IF($B32=Section_14,"",
IF($D32="", Incomplete, Complete))))</f>
        <v/>
      </c>
      <c r="P32" s="10" t="str">
        <f t="shared" si="5"/>
        <v/>
      </c>
      <c r="Q32" s="10" t="str">
        <f t="shared" si="6"/>
        <v/>
      </c>
      <c r="S32" s="10" t="b">
        <f t="shared" si="8"/>
        <v>1</v>
      </c>
      <c r="T32" s="10" t="b">
        <f t="shared" si="9"/>
        <v>1</v>
      </c>
      <c r="U32" s="10" t="b">
        <f t="shared" si="10"/>
        <v>0</v>
      </c>
      <c r="V32" s="10" t="b">
        <f t="shared" si="7"/>
        <v>0</v>
      </c>
    </row>
    <row r="33" spans="1:22" x14ac:dyDescent="0.35">
      <c r="A33" s="28"/>
      <c r="B33" s="28"/>
      <c r="C33" s="28"/>
      <c r="D33" s="28"/>
      <c r="E33" s="28" t="s">
        <v>4</v>
      </c>
      <c r="F33" s="28"/>
      <c r="G33" s="28" t="s">
        <v>4</v>
      </c>
      <c r="H33" s="10" t="str">
        <f>IF(AND('Section 8'!$L$4=No,OR($S33=FALSE,$T33=FALSE)),Tab_NotReq,
IF(AND($S33=TRUE,$T33=TRUE,$J33="",$K33=""),"",
IF(COUNTIF($J33:$Q33,Incomplete)&gt;=1,Incomplete_or_multiple_errors&amp;": "&amp;INDEX($J$2:$Q$4,1,MATCH(Incomplete,$J33:$Q33,0)),Complete)))</f>
        <v/>
      </c>
      <c r="J33" s="10" t="str">
        <f t="shared" si="1"/>
        <v/>
      </c>
      <c r="K33" s="10" t="str" cm="1">
        <f t="array" ref="K33">IF($K$1=No,"",
IF(OR(S33=FALSE,T33=FALSE),"",
IF(AND(SUMPRODUCT(--(U33:U$300=TRUE))=0,SUMPRODUCT(--(V33:V$300=TRUE))=0),"",Incomplete)))</f>
        <v/>
      </c>
      <c r="L33" s="10" t="str">
        <f t="shared" si="2"/>
        <v/>
      </c>
      <c r="M33" s="10" t="str">
        <f t="shared" si="3"/>
        <v/>
      </c>
      <c r="N33" s="10" t="str">
        <f t="shared" si="4"/>
        <v/>
      </c>
      <c r="O33" s="10" t="str" cm="1">
        <f t="array" ref="O33">IF($O$1=No, "",
IF($A33="", "",
IF($B33=Section_14,"",
IF($D33="", Incomplete, Complete))))</f>
        <v/>
      </c>
      <c r="P33" s="10" t="str">
        <f t="shared" si="5"/>
        <v/>
      </c>
      <c r="Q33" s="10" t="str">
        <f t="shared" si="6"/>
        <v/>
      </c>
      <c r="S33" s="10" t="b">
        <f t="shared" si="8"/>
        <v>1</v>
      </c>
      <c r="T33" s="10" t="b">
        <f t="shared" si="9"/>
        <v>1</v>
      </c>
      <c r="U33" s="10" t="b">
        <f t="shared" si="10"/>
        <v>0</v>
      </c>
      <c r="V33" s="10" t="b">
        <f t="shared" si="7"/>
        <v>0</v>
      </c>
    </row>
    <row r="34" spans="1:22" x14ac:dyDescent="0.35">
      <c r="A34" s="28"/>
      <c r="B34" s="28"/>
      <c r="C34" s="28"/>
      <c r="D34" s="28"/>
      <c r="E34" s="28" t="s">
        <v>4</v>
      </c>
      <c r="F34" s="28"/>
      <c r="G34" s="28" t="s">
        <v>4</v>
      </c>
      <c r="H34" s="10" t="str">
        <f>IF(AND('Section 8'!$L$4=No,OR($S34=FALSE,$T34=FALSE)),Tab_NotReq,
IF(AND($S34=TRUE,$T34=TRUE,$J34="",$K34=""),"",
IF(COUNTIF($J34:$Q34,Incomplete)&gt;=1,Incomplete_or_multiple_errors&amp;": "&amp;INDEX($J$2:$Q$4,1,MATCH(Incomplete,$J34:$Q34,0)),Complete)))</f>
        <v/>
      </c>
      <c r="J34" s="10" t="str">
        <f t="shared" si="1"/>
        <v/>
      </c>
      <c r="K34" s="10" t="str" cm="1">
        <f t="array" ref="K34">IF($K$1=No,"",
IF(OR(S34=FALSE,T34=FALSE),"",
IF(AND(SUMPRODUCT(--(U34:U$300=TRUE))=0,SUMPRODUCT(--(V34:V$300=TRUE))=0),"",Incomplete)))</f>
        <v/>
      </c>
      <c r="L34" s="10" t="str">
        <f t="shared" si="2"/>
        <v/>
      </c>
      <c r="M34" s="10" t="str">
        <f t="shared" si="3"/>
        <v/>
      </c>
      <c r="N34" s="10" t="str">
        <f t="shared" si="4"/>
        <v/>
      </c>
      <c r="O34" s="10" t="str" cm="1">
        <f t="array" ref="O34">IF($O$1=No, "",
IF($A34="", "",
IF($B34=Section_14,"",
IF($D34="", Incomplete, Complete))))</f>
        <v/>
      </c>
      <c r="P34" s="10" t="str">
        <f t="shared" si="5"/>
        <v/>
      </c>
      <c r="Q34" s="10" t="str">
        <f t="shared" si="6"/>
        <v/>
      </c>
      <c r="S34" s="10" t="b">
        <f t="shared" si="8"/>
        <v>1</v>
      </c>
      <c r="T34" s="10" t="b">
        <f t="shared" si="9"/>
        <v>1</v>
      </c>
      <c r="U34" s="10" t="b">
        <f t="shared" si="10"/>
        <v>0</v>
      </c>
      <c r="V34" s="10" t="b">
        <f t="shared" si="7"/>
        <v>0</v>
      </c>
    </row>
    <row r="35" spans="1:22" x14ac:dyDescent="0.35">
      <c r="A35" s="28"/>
      <c r="B35" s="28"/>
      <c r="C35" s="28"/>
      <c r="D35" s="28"/>
      <c r="E35" s="28" t="s">
        <v>4</v>
      </c>
      <c r="F35" s="28"/>
      <c r="G35" s="28" t="s">
        <v>4</v>
      </c>
      <c r="H35" s="10" t="str">
        <f>IF(AND('Section 8'!$L$4=No,OR($S35=FALSE,$T35=FALSE)),Tab_NotReq,
IF(AND($S35=TRUE,$T35=TRUE,$J35="",$K35=""),"",
IF(COUNTIF($J35:$Q35,Incomplete)&gt;=1,Incomplete_or_multiple_errors&amp;": "&amp;INDEX($J$2:$Q$4,1,MATCH(Incomplete,$J35:$Q35,0)),Complete)))</f>
        <v/>
      </c>
      <c r="J35" s="10" t="str">
        <f t="shared" si="1"/>
        <v/>
      </c>
      <c r="K35" s="10" t="str" cm="1">
        <f t="array" ref="K35">IF($K$1=No,"",
IF(OR(S35=FALSE,T35=FALSE),"",
IF(AND(SUMPRODUCT(--(U35:U$300=TRUE))=0,SUMPRODUCT(--(V35:V$300=TRUE))=0),"",Incomplete)))</f>
        <v/>
      </c>
      <c r="L35" s="10" t="str">
        <f t="shared" si="2"/>
        <v/>
      </c>
      <c r="M35" s="10" t="str">
        <f t="shared" si="3"/>
        <v/>
      </c>
      <c r="N35" s="10" t="str">
        <f t="shared" si="4"/>
        <v/>
      </c>
      <c r="O35" s="10" t="str" cm="1">
        <f t="array" ref="O35">IF($O$1=No, "",
IF($A35="", "",
IF($B35=Section_14,"",
IF($D35="", Incomplete, Complete))))</f>
        <v/>
      </c>
      <c r="P35" s="10" t="str">
        <f t="shared" si="5"/>
        <v/>
      </c>
      <c r="Q35" s="10" t="str">
        <f t="shared" si="6"/>
        <v/>
      </c>
      <c r="S35" s="10" t="b">
        <f t="shared" si="8"/>
        <v>1</v>
      </c>
      <c r="T35" s="10" t="b">
        <f t="shared" si="9"/>
        <v>1</v>
      </c>
      <c r="U35" s="10" t="b">
        <f t="shared" si="10"/>
        <v>0</v>
      </c>
      <c r="V35" s="10" t="b">
        <f t="shared" si="7"/>
        <v>0</v>
      </c>
    </row>
    <row r="36" spans="1:22" x14ac:dyDescent="0.35">
      <c r="A36" s="28"/>
      <c r="B36" s="28"/>
      <c r="C36" s="28"/>
      <c r="D36" s="28"/>
      <c r="E36" s="28" t="s">
        <v>4</v>
      </c>
      <c r="F36" s="28"/>
      <c r="G36" s="28" t="s">
        <v>4</v>
      </c>
      <c r="H36" s="10" t="str">
        <f>IF(AND('Section 8'!$L$4=No,OR($S36=FALSE,$T36=FALSE)),Tab_NotReq,
IF(AND($S36=TRUE,$T36=TRUE,$J36="",$K36=""),"",
IF(COUNTIF($J36:$Q36,Incomplete)&gt;=1,Incomplete_or_multiple_errors&amp;": "&amp;INDEX($J$2:$Q$4,1,MATCH(Incomplete,$J36:$Q36,0)),Complete)))</f>
        <v/>
      </c>
      <c r="J36" s="10" t="str">
        <f t="shared" ref="J36:J67" si="11">IF(J$1=No,"",
IF(AND($A36="", OR(S36=FALSE,T36=FALSE)),Incomplete,""))</f>
        <v/>
      </c>
      <c r="K36" s="10" t="str" cm="1">
        <f t="array" ref="K36">IF($K$1=No,"",
IF(OR(S36=FALSE,T36=FALSE),"",
IF(AND(SUMPRODUCT(--(U36:U$300=TRUE))=0,SUMPRODUCT(--(V36:V$300=TRUE))=0),"",Incomplete)))</f>
        <v/>
      </c>
      <c r="L36" s="10" t="str">
        <f t="shared" ref="L36:L67" si="12">IF($L$1=No, "", IF($A36="", "",
IF(ISERROR(VLOOKUP(A36,List_Section_8, 1, FALSE))=TRUE, Incomplete, Complete)))</f>
        <v/>
      </c>
      <c r="M36" s="10" t="str">
        <f t="shared" ref="M36:M67" si="13">IF($M$1=No,"",IF($A36="","",
IF(B36="",Incomplete,
IF(ISERROR(VLOOKUP(B36,file_section,1,FALSE))=TRUE,Incomplete,Complete))))</f>
        <v/>
      </c>
      <c r="N36" s="10" t="str">
        <f t="shared" ref="N36:N67" si="14">IF($N$1=No, "", IF($A36="", "", IF(C36="", Incomplete, Complete)))</f>
        <v/>
      </c>
      <c r="O36" s="10" t="str" cm="1">
        <f t="array" ref="O36">IF($O$1=No, "",
IF($A36="", "",
IF($B36=Section_14,"",
IF($D36="", Incomplete, Complete))))</f>
        <v/>
      </c>
      <c r="P36" s="10" t="str">
        <f t="shared" ref="P36:P67" si="15">IF($P$1=No,"",IF($A36="","",IF(E36="",Incomplete,IF(ISERROR(VLOOKUP(E36,YesNo_CBI,1,FALSE))=TRUE,Incomplete,Complete))))</f>
        <v/>
      </c>
      <c r="Q36" s="10" t="str">
        <f t="shared" ref="Q36:Q67" si="16">IF($Q$1=No,"",IF($A36="","",
IF(AND(F36="",OR(G36="",G36=No)),"",
IF(AND(F36="",OR(G36&lt;&gt;"",G36&lt;&gt;No)),Incomplete,
IF(AND(F36&lt;&gt;"",G36="")=TRUE,Incomplete,
IF(ISERROR(VLOOKUP(G36,YesNo_CBI,1,FALSE))=TRUE,
Incomplete,Complete))))))</f>
        <v/>
      </c>
      <c r="S36" s="10" t="b">
        <f t="shared" si="8"/>
        <v>1</v>
      </c>
      <c r="T36" s="10" t="b">
        <f t="shared" ref="T36:T67" si="17">AND(OR($E36="",$E36=No),OR($G36="",$G36=No))</f>
        <v>1</v>
      </c>
      <c r="U36" s="10" t="b">
        <f t="shared" si="10"/>
        <v>0</v>
      </c>
      <c r="V36" s="10" t="b">
        <f t="shared" ref="V36:V67" si="18">OR(AND($E37&lt;&gt;"",$E37&lt;&gt;No),AND($G37&lt;&gt;"",$G37&lt;&gt;No))</f>
        <v>0</v>
      </c>
    </row>
    <row r="37" spans="1:22" x14ac:dyDescent="0.35">
      <c r="A37" s="28"/>
      <c r="B37" s="28"/>
      <c r="C37" s="28"/>
      <c r="D37" s="28"/>
      <c r="E37" s="28" t="s">
        <v>4</v>
      </c>
      <c r="F37" s="28"/>
      <c r="G37" s="28" t="s">
        <v>4</v>
      </c>
      <c r="H37" s="10" t="str">
        <f>IF(AND('Section 8'!$L$4=No,OR($S37=FALSE,$T37=FALSE)),Tab_NotReq,
IF(AND($S37=TRUE,$T37=TRUE,$J37="",$K37=""),"",
IF(COUNTIF($J37:$Q37,Incomplete)&gt;=1,Incomplete_or_multiple_errors&amp;": "&amp;INDEX($J$2:$Q$4,1,MATCH(Incomplete,$J37:$Q37,0)),Complete)))</f>
        <v/>
      </c>
      <c r="J37" s="10" t="str">
        <f t="shared" si="11"/>
        <v/>
      </c>
      <c r="K37" s="10" t="str" cm="1">
        <f t="array" ref="K37">IF($K$1=No,"",
IF(OR(S37=FALSE,T37=FALSE),"",
IF(AND(SUMPRODUCT(--(U37:U$300=TRUE))=0,SUMPRODUCT(--(V37:V$300=TRUE))=0),"",Incomplete)))</f>
        <v/>
      </c>
      <c r="L37" s="10" t="str">
        <f t="shared" si="12"/>
        <v/>
      </c>
      <c r="M37" s="10" t="str">
        <f t="shared" si="13"/>
        <v/>
      </c>
      <c r="N37" s="10" t="str">
        <f t="shared" si="14"/>
        <v/>
      </c>
      <c r="O37" s="10" t="str" cm="1">
        <f t="array" ref="O37">IF($O$1=No, "",
IF($A37="", "",
IF($B37=Section_14,"",
IF($D37="", Incomplete, Complete))))</f>
        <v/>
      </c>
      <c r="P37" s="10" t="str">
        <f t="shared" si="15"/>
        <v/>
      </c>
      <c r="Q37" s="10" t="str">
        <f t="shared" si="16"/>
        <v/>
      </c>
      <c r="S37" s="10" t="b">
        <f t="shared" si="8"/>
        <v>1</v>
      </c>
      <c r="T37" s="10" t="b">
        <f t="shared" si="17"/>
        <v>1</v>
      </c>
      <c r="U37" s="10" t="b">
        <f t="shared" si="10"/>
        <v>0</v>
      </c>
      <c r="V37" s="10" t="b">
        <f t="shared" si="18"/>
        <v>0</v>
      </c>
    </row>
    <row r="38" spans="1:22" x14ac:dyDescent="0.35">
      <c r="A38" s="28"/>
      <c r="B38" s="28"/>
      <c r="C38" s="28"/>
      <c r="D38" s="28"/>
      <c r="E38" s="28" t="s">
        <v>4</v>
      </c>
      <c r="F38" s="28"/>
      <c r="G38" s="28" t="s">
        <v>4</v>
      </c>
      <c r="H38" s="10" t="str">
        <f>IF(AND('Section 8'!$L$4=No,OR($S38=FALSE,$T38=FALSE)),Tab_NotReq,
IF(AND($S38=TRUE,$T38=TRUE,$J38="",$K38=""),"",
IF(COUNTIF($J38:$Q38,Incomplete)&gt;=1,Incomplete_or_multiple_errors&amp;": "&amp;INDEX($J$2:$Q$4,1,MATCH(Incomplete,$J38:$Q38,0)),Complete)))</f>
        <v/>
      </c>
      <c r="J38" s="10" t="str">
        <f t="shared" si="11"/>
        <v/>
      </c>
      <c r="K38" s="10" t="str" cm="1">
        <f t="array" ref="K38">IF($K$1=No,"",
IF(OR(S38=FALSE,T38=FALSE),"",
IF(AND(SUMPRODUCT(--(U38:U$300=TRUE))=0,SUMPRODUCT(--(V38:V$300=TRUE))=0),"",Incomplete)))</f>
        <v/>
      </c>
      <c r="L38" s="10" t="str">
        <f t="shared" si="12"/>
        <v/>
      </c>
      <c r="M38" s="10" t="str">
        <f t="shared" si="13"/>
        <v/>
      </c>
      <c r="N38" s="10" t="str">
        <f t="shared" si="14"/>
        <v/>
      </c>
      <c r="O38" s="10" t="str" cm="1">
        <f t="array" ref="O38">IF($O$1=No, "",
IF($A38="", "",
IF($B38=Section_14,"",
IF($D38="", Incomplete, Complete))))</f>
        <v/>
      </c>
      <c r="P38" s="10" t="str">
        <f t="shared" si="15"/>
        <v/>
      </c>
      <c r="Q38" s="10" t="str">
        <f t="shared" si="16"/>
        <v/>
      </c>
      <c r="S38" s="10" t="b">
        <f t="shared" si="8"/>
        <v>1</v>
      </c>
      <c r="T38" s="10" t="b">
        <f t="shared" si="17"/>
        <v>1</v>
      </c>
      <c r="U38" s="10" t="b">
        <f t="shared" si="10"/>
        <v>0</v>
      </c>
      <c r="V38" s="10" t="b">
        <f t="shared" si="18"/>
        <v>0</v>
      </c>
    </row>
    <row r="39" spans="1:22" x14ac:dyDescent="0.35">
      <c r="A39" s="28"/>
      <c r="B39" s="28"/>
      <c r="C39" s="28"/>
      <c r="D39" s="28"/>
      <c r="E39" s="28" t="s">
        <v>4</v>
      </c>
      <c r="F39" s="28"/>
      <c r="G39" s="28" t="s">
        <v>4</v>
      </c>
      <c r="H39" s="10" t="str">
        <f>IF(AND('Section 8'!$L$4=No,OR($S39=FALSE,$T39=FALSE)),Tab_NotReq,
IF(AND($S39=TRUE,$T39=TRUE,$J39="",$K39=""),"",
IF(COUNTIF($J39:$Q39,Incomplete)&gt;=1,Incomplete_or_multiple_errors&amp;": "&amp;INDEX($J$2:$Q$4,1,MATCH(Incomplete,$J39:$Q39,0)),Complete)))</f>
        <v/>
      </c>
      <c r="J39" s="10" t="str">
        <f t="shared" si="11"/>
        <v/>
      </c>
      <c r="K39" s="10" t="str" cm="1">
        <f t="array" ref="K39">IF($K$1=No,"",
IF(OR(S39=FALSE,T39=FALSE),"",
IF(AND(SUMPRODUCT(--(U39:U$300=TRUE))=0,SUMPRODUCT(--(V39:V$300=TRUE))=0),"",Incomplete)))</f>
        <v/>
      </c>
      <c r="L39" s="10" t="str">
        <f t="shared" si="12"/>
        <v/>
      </c>
      <c r="M39" s="10" t="str">
        <f t="shared" si="13"/>
        <v/>
      </c>
      <c r="N39" s="10" t="str">
        <f t="shared" si="14"/>
        <v/>
      </c>
      <c r="O39" s="10" t="str" cm="1">
        <f t="array" ref="O39">IF($O$1=No, "",
IF($A39="", "",
IF($B39=Section_14,"",
IF($D39="", Incomplete, Complete))))</f>
        <v/>
      </c>
      <c r="P39" s="10" t="str">
        <f t="shared" si="15"/>
        <v/>
      </c>
      <c r="Q39" s="10" t="str">
        <f t="shared" si="16"/>
        <v/>
      </c>
      <c r="S39" s="10" t="b">
        <f t="shared" si="8"/>
        <v>1</v>
      </c>
      <c r="T39" s="10" t="b">
        <f t="shared" si="17"/>
        <v>1</v>
      </c>
      <c r="U39" s="10" t="b">
        <f t="shared" si="10"/>
        <v>0</v>
      </c>
      <c r="V39" s="10" t="b">
        <f t="shared" si="18"/>
        <v>0</v>
      </c>
    </row>
    <row r="40" spans="1:22" x14ac:dyDescent="0.35">
      <c r="A40" s="28"/>
      <c r="B40" s="28"/>
      <c r="C40" s="28"/>
      <c r="D40" s="28"/>
      <c r="E40" s="28" t="s">
        <v>4</v>
      </c>
      <c r="F40" s="28"/>
      <c r="G40" s="28" t="s">
        <v>4</v>
      </c>
      <c r="H40" s="10" t="str">
        <f>IF(AND('Section 8'!$L$4=No,OR($S40=FALSE,$T40=FALSE)),Tab_NotReq,
IF(AND($S40=TRUE,$T40=TRUE,$J40="",$K40=""),"",
IF(COUNTIF($J40:$Q40,Incomplete)&gt;=1,Incomplete_or_multiple_errors&amp;": "&amp;INDEX($J$2:$Q$4,1,MATCH(Incomplete,$J40:$Q40,0)),Complete)))</f>
        <v/>
      </c>
      <c r="J40" s="10" t="str">
        <f t="shared" si="11"/>
        <v/>
      </c>
      <c r="K40" s="10" t="str" cm="1">
        <f t="array" ref="K40">IF($K$1=No,"",
IF(OR(S40=FALSE,T40=FALSE),"",
IF(AND(SUMPRODUCT(--(U40:U$300=TRUE))=0,SUMPRODUCT(--(V40:V$300=TRUE))=0),"",Incomplete)))</f>
        <v/>
      </c>
      <c r="L40" s="10" t="str">
        <f t="shared" si="12"/>
        <v/>
      </c>
      <c r="M40" s="10" t="str">
        <f t="shared" si="13"/>
        <v/>
      </c>
      <c r="N40" s="10" t="str">
        <f t="shared" si="14"/>
        <v/>
      </c>
      <c r="O40" s="10" t="str" cm="1">
        <f t="array" ref="O40">IF($O$1=No, "",
IF($A40="", "",
IF($B40=Section_14,"",
IF($D40="", Incomplete, Complete))))</f>
        <v/>
      </c>
      <c r="P40" s="10" t="str">
        <f t="shared" si="15"/>
        <v/>
      </c>
      <c r="Q40" s="10" t="str">
        <f t="shared" si="16"/>
        <v/>
      </c>
      <c r="S40" s="10" t="b">
        <f t="shared" si="8"/>
        <v>1</v>
      </c>
      <c r="T40" s="10" t="b">
        <f t="shared" si="17"/>
        <v>1</v>
      </c>
      <c r="U40" s="10" t="b">
        <f t="shared" si="10"/>
        <v>0</v>
      </c>
      <c r="V40" s="10" t="b">
        <f t="shared" si="18"/>
        <v>0</v>
      </c>
    </row>
    <row r="41" spans="1:22" x14ac:dyDescent="0.35">
      <c r="A41" s="28"/>
      <c r="B41" s="28"/>
      <c r="C41" s="28"/>
      <c r="D41" s="28"/>
      <c r="E41" s="28" t="s">
        <v>4</v>
      </c>
      <c r="F41" s="28"/>
      <c r="G41" s="28" t="s">
        <v>4</v>
      </c>
      <c r="H41" s="10" t="str">
        <f>IF(AND('Section 8'!$L$4=No,OR($S41=FALSE,$T41=FALSE)),Tab_NotReq,
IF(AND($S41=TRUE,$T41=TRUE,$J41="",$K41=""),"",
IF(COUNTIF($J41:$Q41,Incomplete)&gt;=1,Incomplete_or_multiple_errors&amp;": "&amp;INDEX($J$2:$Q$4,1,MATCH(Incomplete,$J41:$Q41,0)),Complete)))</f>
        <v/>
      </c>
      <c r="J41" s="10" t="str">
        <f t="shared" si="11"/>
        <v/>
      </c>
      <c r="K41" s="10" t="str" cm="1">
        <f t="array" ref="K41">IF($K$1=No,"",
IF(OR(S41=FALSE,T41=FALSE),"",
IF(AND(SUMPRODUCT(--(U41:U$300=TRUE))=0,SUMPRODUCT(--(V41:V$300=TRUE))=0),"",Incomplete)))</f>
        <v/>
      </c>
      <c r="L41" s="10" t="str">
        <f t="shared" si="12"/>
        <v/>
      </c>
      <c r="M41" s="10" t="str">
        <f t="shared" si="13"/>
        <v/>
      </c>
      <c r="N41" s="10" t="str">
        <f t="shared" si="14"/>
        <v/>
      </c>
      <c r="O41" s="10" t="str" cm="1">
        <f t="array" ref="O41">IF($O$1=No, "",
IF($A41="", "",
IF($B41=Section_14,"",
IF($D41="", Incomplete, Complete))))</f>
        <v/>
      </c>
      <c r="P41" s="10" t="str">
        <f t="shared" si="15"/>
        <v/>
      </c>
      <c r="Q41" s="10" t="str">
        <f t="shared" si="16"/>
        <v/>
      </c>
      <c r="S41" s="10" t="b">
        <f t="shared" si="8"/>
        <v>1</v>
      </c>
      <c r="T41" s="10" t="b">
        <f t="shared" si="17"/>
        <v>1</v>
      </c>
      <c r="U41" s="10" t="b">
        <f t="shared" si="10"/>
        <v>0</v>
      </c>
      <c r="V41" s="10" t="b">
        <f t="shared" si="18"/>
        <v>0</v>
      </c>
    </row>
    <row r="42" spans="1:22" x14ac:dyDescent="0.35">
      <c r="A42" s="28"/>
      <c r="B42" s="28"/>
      <c r="C42" s="28"/>
      <c r="D42" s="28"/>
      <c r="E42" s="28" t="s">
        <v>4</v>
      </c>
      <c r="F42" s="28"/>
      <c r="G42" s="28" t="s">
        <v>4</v>
      </c>
      <c r="H42" s="10" t="str">
        <f>IF(AND('Section 8'!$L$4=No,OR($S42=FALSE,$T42=FALSE)),Tab_NotReq,
IF(AND($S42=TRUE,$T42=TRUE,$J42="",$K42=""),"",
IF(COUNTIF($J42:$Q42,Incomplete)&gt;=1,Incomplete_or_multiple_errors&amp;": "&amp;INDEX($J$2:$Q$4,1,MATCH(Incomplete,$J42:$Q42,0)),Complete)))</f>
        <v/>
      </c>
      <c r="J42" s="10" t="str">
        <f t="shared" si="11"/>
        <v/>
      </c>
      <c r="K42" s="10" t="str" cm="1">
        <f t="array" ref="K42">IF($K$1=No,"",
IF(OR(S42=FALSE,T42=FALSE),"",
IF(AND(SUMPRODUCT(--(U42:U$300=TRUE))=0,SUMPRODUCT(--(V42:V$300=TRUE))=0),"",Incomplete)))</f>
        <v/>
      </c>
      <c r="L42" s="10" t="str">
        <f t="shared" si="12"/>
        <v/>
      </c>
      <c r="M42" s="10" t="str">
        <f t="shared" si="13"/>
        <v/>
      </c>
      <c r="N42" s="10" t="str">
        <f t="shared" si="14"/>
        <v/>
      </c>
      <c r="O42" s="10" t="str" cm="1">
        <f t="array" ref="O42">IF($O$1=No, "",
IF($A42="", "",
IF($B42=Section_14,"",
IF($D42="", Incomplete, Complete))))</f>
        <v/>
      </c>
      <c r="P42" s="10" t="str">
        <f t="shared" si="15"/>
        <v/>
      </c>
      <c r="Q42" s="10" t="str">
        <f t="shared" si="16"/>
        <v/>
      </c>
      <c r="S42" s="10" t="b">
        <f t="shared" si="8"/>
        <v>1</v>
      </c>
      <c r="T42" s="10" t="b">
        <f t="shared" si="17"/>
        <v>1</v>
      </c>
      <c r="U42" s="10" t="b">
        <f t="shared" si="10"/>
        <v>0</v>
      </c>
      <c r="V42" s="10" t="b">
        <f t="shared" si="18"/>
        <v>0</v>
      </c>
    </row>
    <row r="43" spans="1:22" x14ac:dyDescent="0.35">
      <c r="A43" s="28"/>
      <c r="B43" s="28"/>
      <c r="C43" s="28"/>
      <c r="D43" s="28"/>
      <c r="E43" s="28" t="s">
        <v>4</v>
      </c>
      <c r="F43" s="28"/>
      <c r="G43" s="28" t="s">
        <v>4</v>
      </c>
      <c r="H43" s="10" t="str">
        <f>IF(AND('Section 8'!$L$4=No,OR($S43=FALSE,$T43=FALSE)),Tab_NotReq,
IF(AND($S43=TRUE,$T43=TRUE,$J43="",$K43=""),"",
IF(COUNTIF($J43:$Q43,Incomplete)&gt;=1,Incomplete_or_multiple_errors&amp;": "&amp;INDEX($J$2:$Q$4,1,MATCH(Incomplete,$J43:$Q43,0)),Complete)))</f>
        <v/>
      </c>
      <c r="J43" s="10" t="str">
        <f t="shared" si="11"/>
        <v/>
      </c>
      <c r="K43" s="10" t="str" cm="1">
        <f t="array" ref="K43">IF($K$1=No,"",
IF(OR(S43=FALSE,T43=FALSE),"",
IF(AND(SUMPRODUCT(--(U43:U$300=TRUE))=0,SUMPRODUCT(--(V43:V$300=TRUE))=0),"",Incomplete)))</f>
        <v/>
      </c>
      <c r="L43" s="10" t="str">
        <f t="shared" si="12"/>
        <v/>
      </c>
      <c r="M43" s="10" t="str">
        <f t="shared" si="13"/>
        <v/>
      </c>
      <c r="N43" s="10" t="str">
        <f t="shared" si="14"/>
        <v/>
      </c>
      <c r="O43" s="10" t="str" cm="1">
        <f t="array" ref="O43">IF($O$1=No, "",
IF($A43="", "",
IF($B43=Section_14,"",
IF($D43="", Incomplete, Complete))))</f>
        <v/>
      </c>
      <c r="P43" s="10" t="str">
        <f t="shared" si="15"/>
        <v/>
      </c>
      <c r="Q43" s="10" t="str">
        <f t="shared" si="16"/>
        <v/>
      </c>
      <c r="S43" s="10" t="b">
        <f t="shared" si="8"/>
        <v>1</v>
      </c>
      <c r="T43" s="10" t="b">
        <f t="shared" si="17"/>
        <v>1</v>
      </c>
      <c r="U43" s="10" t="b">
        <f t="shared" si="10"/>
        <v>0</v>
      </c>
      <c r="V43" s="10" t="b">
        <f t="shared" si="18"/>
        <v>0</v>
      </c>
    </row>
    <row r="44" spans="1:22" x14ac:dyDescent="0.35">
      <c r="A44" s="28"/>
      <c r="B44" s="28"/>
      <c r="C44" s="28"/>
      <c r="D44" s="28"/>
      <c r="E44" s="28" t="s">
        <v>4</v>
      </c>
      <c r="F44" s="28"/>
      <c r="G44" s="28" t="s">
        <v>4</v>
      </c>
      <c r="H44" s="10" t="str">
        <f>IF(AND('Section 8'!$L$4=No,OR($S44=FALSE,$T44=FALSE)),Tab_NotReq,
IF(AND($S44=TRUE,$T44=TRUE,$J44="",$K44=""),"",
IF(COUNTIF($J44:$Q44,Incomplete)&gt;=1,Incomplete_or_multiple_errors&amp;": "&amp;INDEX($J$2:$Q$4,1,MATCH(Incomplete,$J44:$Q44,0)),Complete)))</f>
        <v/>
      </c>
      <c r="J44" s="10" t="str">
        <f t="shared" si="11"/>
        <v/>
      </c>
      <c r="K44" s="10" t="str" cm="1">
        <f t="array" ref="K44">IF($K$1=No,"",
IF(OR(S44=FALSE,T44=FALSE),"",
IF(AND(SUMPRODUCT(--(U44:U$300=TRUE))=0,SUMPRODUCT(--(V44:V$300=TRUE))=0),"",Incomplete)))</f>
        <v/>
      </c>
      <c r="L44" s="10" t="str">
        <f t="shared" si="12"/>
        <v/>
      </c>
      <c r="M44" s="10" t="str">
        <f t="shared" si="13"/>
        <v/>
      </c>
      <c r="N44" s="10" t="str">
        <f t="shared" si="14"/>
        <v/>
      </c>
      <c r="O44" s="10" t="str" cm="1">
        <f t="array" ref="O44">IF($O$1=No, "",
IF($A44="", "",
IF($B44=Section_14,"",
IF($D44="", Incomplete, Complete))))</f>
        <v/>
      </c>
      <c r="P44" s="10" t="str">
        <f t="shared" si="15"/>
        <v/>
      </c>
      <c r="Q44" s="10" t="str">
        <f t="shared" si="16"/>
        <v/>
      </c>
      <c r="S44" s="10" t="b">
        <f t="shared" si="8"/>
        <v>1</v>
      </c>
      <c r="T44" s="10" t="b">
        <f t="shared" si="17"/>
        <v>1</v>
      </c>
      <c r="U44" s="10" t="b">
        <f t="shared" si="10"/>
        <v>0</v>
      </c>
      <c r="V44" s="10" t="b">
        <f t="shared" si="18"/>
        <v>0</v>
      </c>
    </row>
    <row r="45" spans="1:22" x14ac:dyDescent="0.35">
      <c r="A45" s="28"/>
      <c r="B45" s="28"/>
      <c r="C45" s="28"/>
      <c r="D45" s="28"/>
      <c r="E45" s="28" t="s">
        <v>4</v>
      </c>
      <c r="F45" s="28"/>
      <c r="G45" s="28" t="s">
        <v>4</v>
      </c>
      <c r="H45" s="10" t="str">
        <f>IF(AND('Section 8'!$L$4=No,OR($S45=FALSE,$T45=FALSE)),Tab_NotReq,
IF(AND($S45=TRUE,$T45=TRUE,$J45="",$K45=""),"",
IF(COUNTIF($J45:$Q45,Incomplete)&gt;=1,Incomplete_or_multiple_errors&amp;": "&amp;INDEX($J$2:$Q$4,1,MATCH(Incomplete,$J45:$Q45,0)),Complete)))</f>
        <v/>
      </c>
      <c r="J45" s="10" t="str">
        <f t="shared" si="11"/>
        <v/>
      </c>
      <c r="K45" s="10" t="str" cm="1">
        <f t="array" ref="K45">IF($K$1=No,"",
IF(OR(S45=FALSE,T45=FALSE),"",
IF(AND(SUMPRODUCT(--(U45:U$300=TRUE))=0,SUMPRODUCT(--(V45:V$300=TRUE))=0),"",Incomplete)))</f>
        <v/>
      </c>
      <c r="L45" s="10" t="str">
        <f t="shared" si="12"/>
        <v/>
      </c>
      <c r="M45" s="10" t="str">
        <f t="shared" si="13"/>
        <v/>
      </c>
      <c r="N45" s="10" t="str">
        <f t="shared" si="14"/>
        <v/>
      </c>
      <c r="O45" s="10" t="str" cm="1">
        <f t="array" ref="O45">IF($O$1=No, "",
IF($A45="", "",
IF($B45=Section_14,"",
IF($D45="", Incomplete, Complete))))</f>
        <v/>
      </c>
      <c r="P45" s="10" t="str">
        <f t="shared" si="15"/>
        <v/>
      </c>
      <c r="Q45" s="10" t="str">
        <f t="shared" si="16"/>
        <v/>
      </c>
      <c r="S45" s="10" t="b">
        <f t="shared" si="8"/>
        <v>1</v>
      </c>
      <c r="T45" s="10" t="b">
        <f t="shared" si="17"/>
        <v>1</v>
      </c>
      <c r="U45" s="10" t="b">
        <f t="shared" si="10"/>
        <v>0</v>
      </c>
      <c r="V45" s="10" t="b">
        <f t="shared" si="18"/>
        <v>0</v>
      </c>
    </row>
    <row r="46" spans="1:22" x14ac:dyDescent="0.35">
      <c r="A46" s="28"/>
      <c r="B46" s="28"/>
      <c r="C46" s="28"/>
      <c r="D46" s="28"/>
      <c r="E46" s="28" t="s">
        <v>4</v>
      </c>
      <c r="F46" s="28"/>
      <c r="G46" s="28" t="s">
        <v>4</v>
      </c>
      <c r="H46" s="10" t="str">
        <f>IF(AND('Section 8'!$L$4=No,OR($S46=FALSE,$T46=FALSE)),Tab_NotReq,
IF(AND($S46=TRUE,$T46=TRUE,$J46="",$K46=""),"",
IF(COUNTIF($J46:$Q46,Incomplete)&gt;=1,Incomplete_or_multiple_errors&amp;": "&amp;INDEX($J$2:$Q$4,1,MATCH(Incomplete,$J46:$Q46,0)),Complete)))</f>
        <v/>
      </c>
      <c r="J46" s="10" t="str">
        <f t="shared" si="11"/>
        <v/>
      </c>
      <c r="K46" s="10" t="str" cm="1">
        <f t="array" ref="K46">IF($K$1=No,"",
IF(OR(S46=FALSE,T46=FALSE),"",
IF(AND(SUMPRODUCT(--(U46:U$300=TRUE))=0,SUMPRODUCT(--(V46:V$300=TRUE))=0),"",Incomplete)))</f>
        <v/>
      </c>
      <c r="L46" s="10" t="str">
        <f t="shared" si="12"/>
        <v/>
      </c>
      <c r="M46" s="10" t="str">
        <f t="shared" si="13"/>
        <v/>
      </c>
      <c r="N46" s="10" t="str">
        <f t="shared" si="14"/>
        <v/>
      </c>
      <c r="O46" s="10" t="str" cm="1">
        <f t="array" ref="O46">IF($O$1=No, "",
IF($A46="", "",
IF($B46=Section_14,"",
IF($D46="", Incomplete, Complete))))</f>
        <v/>
      </c>
      <c r="P46" s="10" t="str">
        <f t="shared" si="15"/>
        <v/>
      </c>
      <c r="Q46" s="10" t="str">
        <f t="shared" si="16"/>
        <v/>
      </c>
      <c r="S46" s="10" t="b">
        <f t="shared" si="8"/>
        <v>1</v>
      </c>
      <c r="T46" s="10" t="b">
        <f t="shared" si="17"/>
        <v>1</v>
      </c>
      <c r="U46" s="10" t="b">
        <f t="shared" si="10"/>
        <v>0</v>
      </c>
      <c r="V46" s="10" t="b">
        <f t="shared" si="18"/>
        <v>0</v>
      </c>
    </row>
    <row r="47" spans="1:22" x14ac:dyDescent="0.35">
      <c r="A47" s="28"/>
      <c r="B47" s="28"/>
      <c r="C47" s="28"/>
      <c r="D47" s="28"/>
      <c r="E47" s="28" t="s">
        <v>4</v>
      </c>
      <c r="F47" s="28"/>
      <c r="G47" s="28" t="s">
        <v>4</v>
      </c>
      <c r="H47" s="10" t="str">
        <f>IF(AND('Section 8'!$L$4=No,OR($S47=FALSE,$T47=FALSE)),Tab_NotReq,
IF(AND($S47=TRUE,$T47=TRUE,$J47="",$K47=""),"",
IF(COUNTIF($J47:$Q47,Incomplete)&gt;=1,Incomplete_or_multiple_errors&amp;": "&amp;INDEX($J$2:$Q$4,1,MATCH(Incomplete,$J47:$Q47,0)),Complete)))</f>
        <v/>
      </c>
      <c r="J47" s="10" t="str">
        <f t="shared" si="11"/>
        <v/>
      </c>
      <c r="K47" s="10" t="str" cm="1">
        <f t="array" ref="K47">IF($K$1=No,"",
IF(OR(S47=FALSE,T47=FALSE),"",
IF(AND(SUMPRODUCT(--(U47:U$300=TRUE))=0,SUMPRODUCT(--(V47:V$300=TRUE))=0),"",Incomplete)))</f>
        <v/>
      </c>
      <c r="L47" s="10" t="str">
        <f t="shared" si="12"/>
        <v/>
      </c>
      <c r="M47" s="10" t="str">
        <f t="shared" si="13"/>
        <v/>
      </c>
      <c r="N47" s="10" t="str">
        <f t="shared" si="14"/>
        <v/>
      </c>
      <c r="O47" s="10" t="str" cm="1">
        <f t="array" ref="O47">IF($O$1=No, "",
IF($A47="", "",
IF($B47=Section_14,"",
IF($D47="", Incomplete, Complete))))</f>
        <v/>
      </c>
      <c r="P47" s="10" t="str">
        <f t="shared" si="15"/>
        <v/>
      </c>
      <c r="Q47" s="10" t="str">
        <f t="shared" si="16"/>
        <v/>
      </c>
      <c r="S47" s="10" t="b">
        <f t="shared" si="8"/>
        <v>1</v>
      </c>
      <c r="T47" s="10" t="b">
        <f t="shared" si="17"/>
        <v>1</v>
      </c>
      <c r="U47" s="10" t="b">
        <f t="shared" si="10"/>
        <v>0</v>
      </c>
      <c r="V47" s="10" t="b">
        <f t="shared" si="18"/>
        <v>0</v>
      </c>
    </row>
    <row r="48" spans="1:22" x14ac:dyDescent="0.35">
      <c r="A48" s="28"/>
      <c r="B48" s="28"/>
      <c r="C48" s="28"/>
      <c r="D48" s="28"/>
      <c r="E48" s="28" t="s">
        <v>4</v>
      </c>
      <c r="F48" s="28"/>
      <c r="G48" s="28" t="s">
        <v>4</v>
      </c>
      <c r="H48" s="10" t="str">
        <f>IF(AND('Section 8'!$L$4=No,OR($S48=FALSE,$T48=FALSE)),Tab_NotReq,
IF(AND($S48=TRUE,$T48=TRUE,$J48="",$K48=""),"",
IF(COUNTIF($J48:$Q48,Incomplete)&gt;=1,Incomplete_or_multiple_errors&amp;": "&amp;INDEX($J$2:$Q$4,1,MATCH(Incomplete,$J48:$Q48,0)),Complete)))</f>
        <v/>
      </c>
      <c r="J48" s="10" t="str">
        <f t="shared" si="11"/>
        <v/>
      </c>
      <c r="K48" s="10" t="str" cm="1">
        <f t="array" ref="K48">IF($K$1=No,"",
IF(OR(S48=FALSE,T48=FALSE),"",
IF(AND(SUMPRODUCT(--(U48:U$300=TRUE))=0,SUMPRODUCT(--(V48:V$300=TRUE))=0),"",Incomplete)))</f>
        <v/>
      </c>
      <c r="L48" s="10" t="str">
        <f t="shared" si="12"/>
        <v/>
      </c>
      <c r="M48" s="10" t="str">
        <f t="shared" si="13"/>
        <v/>
      </c>
      <c r="N48" s="10" t="str">
        <f t="shared" si="14"/>
        <v/>
      </c>
      <c r="O48" s="10" t="str" cm="1">
        <f t="array" ref="O48">IF($O$1=No, "",
IF($A48="", "",
IF($B48=Section_14,"",
IF($D48="", Incomplete, Complete))))</f>
        <v/>
      </c>
      <c r="P48" s="10" t="str">
        <f t="shared" si="15"/>
        <v/>
      </c>
      <c r="Q48" s="10" t="str">
        <f t="shared" si="16"/>
        <v/>
      </c>
      <c r="S48" s="10" t="b">
        <f t="shared" si="8"/>
        <v>1</v>
      </c>
      <c r="T48" s="10" t="b">
        <f t="shared" si="17"/>
        <v>1</v>
      </c>
      <c r="U48" s="10" t="b">
        <f t="shared" si="10"/>
        <v>0</v>
      </c>
      <c r="V48" s="10" t="b">
        <f t="shared" si="18"/>
        <v>0</v>
      </c>
    </row>
    <row r="49" spans="1:22" x14ac:dyDescent="0.35">
      <c r="A49" s="28"/>
      <c r="B49" s="28"/>
      <c r="C49" s="28"/>
      <c r="D49" s="28"/>
      <c r="E49" s="28" t="s">
        <v>4</v>
      </c>
      <c r="F49" s="28"/>
      <c r="G49" s="28" t="s">
        <v>4</v>
      </c>
      <c r="H49" s="10" t="str">
        <f>IF(AND('Section 8'!$L$4=No,OR($S49=FALSE,$T49=FALSE)),Tab_NotReq,
IF(AND($S49=TRUE,$T49=TRUE,$J49="",$K49=""),"",
IF(COUNTIF($J49:$Q49,Incomplete)&gt;=1,Incomplete_or_multiple_errors&amp;": "&amp;INDEX($J$2:$Q$4,1,MATCH(Incomplete,$J49:$Q49,0)),Complete)))</f>
        <v/>
      </c>
      <c r="J49" s="10" t="str">
        <f t="shared" si="11"/>
        <v/>
      </c>
      <c r="K49" s="10" t="str" cm="1">
        <f t="array" ref="K49">IF($K$1=No,"",
IF(OR(S49=FALSE,T49=FALSE),"",
IF(AND(SUMPRODUCT(--(U49:U$300=TRUE))=0,SUMPRODUCT(--(V49:V$300=TRUE))=0),"",Incomplete)))</f>
        <v/>
      </c>
      <c r="L49" s="10" t="str">
        <f t="shared" si="12"/>
        <v/>
      </c>
      <c r="M49" s="10" t="str">
        <f t="shared" si="13"/>
        <v/>
      </c>
      <c r="N49" s="10" t="str">
        <f t="shared" si="14"/>
        <v/>
      </c>
      <c r="O49" s="10" t="str" cm="1">
        <f t="array" ref="O49">IF($O$1=No, "",
IF($A49="", "",
IF($B49=Section_14,"",
IF($D49="", Incomplete, Complete))))</f>
        <v/>
      </c>
      <c r="P49" s="10" t="str">
        <f t="shared" si="15"/>
        <v/>
      </c>
      <c r="Q49" s="10" t="str">
        <f t="shared" si="16"/>
        <v/>
      </c>
      <c r="S49" s="10" t="b">
        <f t="shared" si="8"/>
        <v>1</v>
      </c>
      <c r="T49" s="10" t="b">
        <f t="shared" si="17"/>
        <v>1</v>
      </c>
      <c r="U49" s="10" t="b">
        <f t="shared" si="10"/>
        <v>0</v>
      </c>
      <c r="V49" s="10" t="b">
        <f t="shared" si="18"/>
        <v>0</v>
      </c>
    </row>
    <row r="50" spans="1:22" x14ac:dyDescent="0.35">
      <c r="A50" s="28"/>
      <c r="B50" s="28"/>
      <c r="C50" s="28"/>
      <c r="D50" s="28"/>
      <c r="E50" s="28" t="s">
        <v>4</v>
      </c>
      <c r="F50" s="28"/>
      <c r="G50" s="28" t="s">
        <v>4</v>
      </c>
      <c r="H50" s="10" t="str">
        <f>IF(AND('Section 8'!$L$4=No,OR($S50=FALSE,$T50=FALSE)),Tab_NotReq,
IF(AND($S50=TRUE,$T50=TRUE,$J50="",$K50=""),"",
IF(COUNTIF($J50:$Q50,Incomplete)&gt;=1,Incomplete_or_multiple_errors&amp;": "&amp;INDEX($J$2:$Q$4,1,MATCH(Incomplete,$J50:$Q50,0)),Complete)))</f>
        <v/>
      </c>
      <c r="J50" s="10" t="str">
        <f t="shared" si="11"/>
        <v/>
      </c>
      <c r="K50" s="10" t="str" cm="1">
        <f t="array" ref="K50">IF($K$1=No,"",
IF(OR(S50=FALSE,T50=FALSE),"",
IF(AND(SUMPRODUCT(--(U50:U$300=TRUE))=0,SUMPRODUCT(--(V50:V$300=TRUE))=0),"",Incomplete)))</f>
        <v/>
      </c>
      <c r="L50" s="10" t="str">
        <f t="shared" si="12"/>
        <v/>
      </c>
      <c r="M50" s="10" t="str">
        <f t="shared" si="13"/>
        <v/>
      </c>
      <c r="N50" s="10" t="str">
        <f t="shared" si="14"/>
        <v/>
      </c>
      <c r="O50" s="10" t="str" cm="1">
        <f t="array" ref="O50">IF($O$1=No, "",
IF($A50="", "",
IF($B50=Section_14,"",
IF($D50="", Incomplete, Complete))))</f>
        <v/>
      </c>
      <c r="P50" s="10" t="str">
        <f t="shared" si="15"/>
        <v/>
      </c>
      <c r="Q50" s="10" t="str">
        <f t="shared" si="16"/>
        <v/>
      </c>
      <c r="S50" s="10" t="b">
        <f t="shared" si="8"/>
        <v>1</v>
      </c>
      <c r="T50" s="10" t="b">
        <f t="shared" si="17"/>
        <v>1</v>
      </c>
      <c r="U50" s="10" t="b">
        <f t="shared" si="10"/>
        <v>0</v>
      </c>
      <c r="V50" s="10" t="b">
        <f t="shared" si="18"/>
        <v>0</v>
      </c>
    </row>
    <row r="51" spans="1:22" x14ac:dyDescent="0.35">
      <c r="A51" s="28"/>
      <c r="B51" s="28"/>
      <c r="C51" s="28"/>
      <c r="D51" s="28"/>
      <c r="E51" s="28" t="s">
        <v>4</v>
      </c>
      <c r="F51" s="28"/>
      <c r="G51" s="28" t="s">
        <v>4</v>
      </c>
      <c r="H51" s="10" t="str">
        <f>IF(AND('Section 8'!$L$4=No,OR($S51=FALSE,$T51=FALSE)),Tab_NotReq,
IF(AND($S51=TRUE,$T51=TRUE,$J51="",$K51=""),"",
IF(COUNTIF($J51:$Q51,Incomplete)&gt;=1,Incomplete_or_multiple_errors&amp;": "&amp;INDEX($J$2:$Q$4,1,MATCH(Incomplete,$J51:$Q51,0)),Complete)))</f>
        <v/>
      </c>
      <c r="J51" s="10" t="str">
        <f t="shared" si="11"/>
        <v/>
      </c>
      <c r="K51" s="10" t="str" cm="1">
        <f t="array" ref="K51">IF($K$1=No,"",
IF(OR(S51=FALSE,T51=FALSE),"",
IF(AND(SUMPRODUCT(--(U51:U$300=TRUE))=0,SUMPRODUCT(--(V51:V$300=TRUE))=0),"",Incomplete)))</f>
        <v/>
      </c>
      <c r="L51" s="10" t="str">
        <f t="shared" si="12"/>
        <v/>
      </c>
      <c r="M51" s="10" t="str">
        <f t="shared" si="13"/>
        <v/>
      </c>
      <c r="N51" s="10" t="str">
        <f t="shared" si="14"/>
        <v/>
      </c>
      <c r="O51" s="10" t="str" cm="1">
        <f t="array" ref="O51">IF($O$1=No, "",
IF($A51="", "",
IF($B51=Section_14,"",
IF($D51="", Incomplete, Complete))))</f>
        <v/>
      </c>
      <c r="P51" s="10" t="str">
        <f t="shared" si="15"/>
        <v/>
      </c>
      <c r="Q51" s="10" t="str">
        <f t="shared" si="16"/>
        <v/>
      </c>
      <c r="S51" s="10" t="b">
        <f t="shared" si="8"/>
        <v>1</v>
      </c>
      <c r="T51" s="10" t="b">
        <f t="shared" si="17"/>
        <v>1</v>
      </c>
      <c r="U51" s="10" t="b">
        <f t="shared" si="10"/>
        <v>0</v>
      </c>
      <c r="V51" s="10" t="b">
        <f t="shared" si="18"/>
        <v>0</v>
      </c>
    </row>
    <row r="52" spans="1:22" x14ac:dyDescent="0.35">
      <c r="A52" s="28"/>
      <c r="B52" s="28"/>
      <c r="C52" s="28"/>
      <c r="D52" s="28"/>
      <c r="E52" s="28" t="s">
        <v>4</v>
      </c>
      <c r="F52" s="28"/>
      <c r="G52" s="28" t="s">
        <v>4</v>
      </c>
      <c r="H52" s="10" t="str">
        <f>IF(AND('Section 8'!$L$4=No,OR($S52=FALSE,$T52=FALSE)),Tab_NotReq,
IF(AND($S52=TRUE,$T52=TRUE,$J52="",$K52=""),"",
IF(COUNTIF($J52:$Q52,Incomplete)&gt;=1,Incomplete_or_multiple_errors&amp;": "&amp;INDEX($J$2:$Q$4,1,MATCH(Incomplete,$J52:$Q52,0)),Complete)))</f>
        <v/>
      </c>
      <c r="J52" s="10" t="str">
        <f t="shared" si="11"/>
        <v/>
      </c>
      <c r="K52" s="10" t="str" cm="1">
        <f t="array" ref="K52">IF($K$1=No,"",
IF(OR(S52=FALSE,T52=FALSE),"",
IF(AND(SUMPRODUCT(--(U52:U$300=TRUE))=0,SUMPRODUCT(--(V52:V$300=TRUE))=0),"",Incomplete)))</f>
        <v/>
      </c>
      <c r="L52" s="10" t="str">
        <f t="shared" si="12"/>
        <v/>
      </c>
      <c r="M52" s="10" t="str">
        <f t="shared" si="13"/>
        <v/>
      </c>
      <c r="N52" s="10" t="str">
        <f t="shared" si="14"/>
        <v/>
      </c>
      <c r="O52" s="10" t="str" cm="1">
        <f t="array" ref="O52">IF($O$1=No, "",
IF($A52="", "",
IF($B52=Section_14,"",
IF($D52="", Incomplete, Complete))))</f>
        <v/>
      </c>
      <c r="P52" s="10" t="str">
        <f t="shared" si="15"/>
        <v/>
      </c>
      <c r="Q52" s="10" t="str">
        <f t="shared" si="16"/>
        <v/>
      </c>
      <c r="S52" s="10" t="b">
        <f t="shared" si="8"/>
        <v>1</v>
      </c>
      <c r="T52" s="10" t="b">
        <f t="shared" si="17"/>
        <v>1</v>
      </c>
      <c r="U52" s="10" t="b">
        <f t="shared" si="10"/>
        <v>0</v>
      </c>
      <c r="V52" s="10" t="b">
        <f t="shared" si="18"/>
        <v>0</v>
      </c>
    </row>
    <row r="53" spans="1:22" x14ac:dyDescent="0.35">
      <c r="A53" s="28"/>
      <c r="B53" s="28"/>
      <c r="C53" s="28"/>
      <c r="D53" s="28"/>
      <c r="E53" s="28" t="s">
        <v>4</v>
      </c>
      <c r="F53" s="28"/>
      <c r="G53" s="28" t="s">
        <v>4</v>
      </c>
      <c r="H53" s="10" t="str">
        <f>IF(AND('Section 8'!$L$4=No,OR($S53=FALSE,$T53=FALSE)),Tab_NotReq,
IF(AND($S53=TRUE,$T53=TRUE,$J53="",$K53=""),"",
IF(COUNTIF($J53:$Q53,Incomplete)&gt;=1,Incomplete_or_multiple_errors&amp;": "&amp;INDEX($J$2:$Q$4,1,MATCH(Incomplete,$J53:$Q53,0)),Complete)))</f>
        <v/>
      </c>
      <c r="J53" s="10" t="str">
        <f t="shared" si="11"/>
        <v/>
      </c>
      <c r="K53" s="10" t="str" cm="1">
        <f t="array" ref="K53">IF($K$1=No,"",
IF(OR(S53=FALSE,T53=FALSE),"",
IF(AND(SUMPRODUCT(--(U53:U$300=TRUE))=0,SUMPRODUCT(--(V53:V$300=TRUE))=0),"",Incomplete)))</f>
        <v/>
      </c>
      <c r="L53" s="10" t="str">
        <f t="shared" si="12"/>
        <v/>
      </c>
      <c r="M53" s="10" t="str">
        <f t="shared" si="13"/>
        <v/>
      </c>
      <c r="N53" s="10" t="str">
        <f t="shared" si="14"/>
        <v/>
      </c>
      <c r="O53" s="10" t="str" cm="1">
        <f t="array" ref="O53">IF($O$1=No, "",
IF($A53="", "",
IF($B53=Section_14,"",
IF($D53="", Incomplete, Complete))))</f>
        <v/>
      </c>
      <c r="P53" s="10" t="str">
        <f t="shared" si="15"/>
        <v/>
      </c>
      <c r="Q53" s="10" t="str">
        <f t="shared" si="16"/>
        <v/>
      </c>
      <c r="S53" s="10" t="b">
        <f t="shared" si="8"/>
        <v>1</v>
      </c>
      <c r="T53" s="10" t="b">
        <f t="shared" si="17"/>
        <v>1</v>
      </c>
      <c r="U53" s="10" t="b">
        <f t="shared" si="10"/>
        <v>0</v>
      </c>
      <c r="V53" s="10" t="b">
        <f t="shared" si="18"/>
        <v>0</v>
      </c>
    </row>
    <row r="54" spans="1:22" x14ac:dyDescent="0.35">
      <c r="A54" s="28"/>
      <c r="B54" s="28"/>
      <c r="C54" s="28"/>
      <c r="D54" s="28"/>
      <c r="E54" s="28" t="s">
        <v>4</v>
      </c>
      <c r="F54" s="28"/>
      <c r="G54" s="28" t="s">
        <v>4</v>
      </c>
      <c r="H54" s="10" t="str">
        <f>IF(AND('Section 8'!$L$4=No,OR($S54=FALSE,$T54=FALSE)),Tab_NotReq,
IF(AND($S54=TRUE,$T54=TRUE,$J54="",$K54=""),"",
IF(COUNTIF($J54:$Q54,Incomplete)&gt;=1,Incomplete_or_multiple_errors&amp;": "&amp;INDEX($J$2:$Q$4,1,MATCH(Incomplete,$J54:$Q54,0)),Complete)))</f>
        <v/>
      </c>
      <c r="J54" s="10" t="str">
        <f t="shared" si="11"/>
        <v/>
      </c>
      <c r="K54" s="10" t="str" cm="1">
        <f t="array" ref="K54">IF($K$1=No,"",
IF(OR(S54=FALSE,T54=FALSE),"",
IF(AND(SUMPRODUCT(--(U54:U$300=TRUE))=0,SUMPRODUCT(--(V54:V$300=TRUE))=0),"",Incomplete)))</f>
        <v/>
      </c>
      <c r="L54" s="10" t="str">
        <f t="shared" si="12"/>
        <v/>
      </c>
      <c r="M54" s="10" t="str">
        <f t="shared" si="13"/>
        <v/>
      </c>
      <c r="N54" s="10" t="str">
        <f t="shared" si="14"/>
        <v/>
      </c>
      <c r="O54" s="10" t="str" cm="1">
        <f t="array" ref="O54">IF($O$1=No, "",
IF($A54="", "",
IF($B54=Section_14,"",
IF($D54="", Incomplete, Complete))))</f>
        <v/>
      </c>
      <c r="P54" s="10" t="str">
        <f t="shared" si="15"/>
        <v/>
      </c>
      <c r="Q54" s="10" t="str">
        <f t="shared" si="16"/>
        <v/>
      </c>
      <c r="S54" s="10" t="b">
        <f t="shared" si="8"/>
        <v>1</v>
      </c>
      <c r="T54" s="10" t="b">
        <f t="shared" si="17"/>
        <v>1</v>
      </c>
      <c r="U54" s="10" t="b">
        <f t="shared" si="10"/>
        <v>0</v>
      </c>
      <c r="V54" s="10" t="b">
        <f t="shared" si="18"/>
        <v>0</v>
      </c>
    </row>
    <row r="55" spans="1:22" x14ac:dyDescent="0.35">
      <c r="A55" s="28"/>
      <c r="B55" s="28"/>
      <c r="C55" s="28"/>
      <c r="D55" s="28"/>
      <c r="E55" s="28" t="s">
        <v>4</v>
      </c>
      <c r="F55" s="28"/>
      <c r="G55" s="28" t="s">
        <v>4</v>
      </c>
      <c r="H55" s="10" t="str">
        <f>IF(AND('Section 8'!$L$4=No,OR($S55=FALSE,$T55=FALSE)),Tab_NotReq,
IF(AND($S55=TRUE,$T55=TRUE,$J55="",$K55=""),"",
IF(COUNTIF($J55:$Q55,Incomplete)&gt;=1,Incomplete_or_multiple_errors&amp;": "&amp;INDEX($J$2:$Q$4,1,MATCH(Incomplete,$J55:$Q55,0)),Complete)))</f>
        <v/>
      </c>
      <c r="J55" s="10" t="str">
        <f t="shared" si="11"/>
        <v/>
      </c>
      <c r="K55" s="10" t="str" cm="1">
        <f t="array" ref="K55">IF($K$1=No,"",
IF(OR(S55=FALSE,T55=FALSE),"",
IF(AND(SUMPRODUCT(--(U55:U$300=TRUE))=0,SUMPRODUCT(--(V55:V$300=TRUE))=0),"",Incomplete)))</f>
        <v/>
      </c>
      <c r="L55" s="10" t="str">
        <f t="shared" si="12"/>
        <v/>
      </c>
      <c r="M55" s="10" t="str">
        <f t="shared" si="13"/>
        <v/>
      </c>
      <c r="N55" s="10" t="str">
        <f t="shared" si="14"/>
        <v/>
      </c>
      <c r="O55" s="10" t="str" cm="1">
        <f t="array" ref="O55">IF($O$1=No, "",
IF($A55="", "",
IF($B55=Section_14,"",
IF($D55="", Incomplete, Complete))))</f>
        <v/>
      </c>
      <c r="P55" s="10" t="str">
        <f t="shared" si="15"/>
        <v/>
      </c>
      <c r="Q55" s="10" t="str">
        <f t="shared" si="16"/>
        <v/>
      </c>
      <c r="S55" s="10" t="b">
        <f t="shared" si="8"/>
        <v>1</v>
      </c>
      <c r="T55" s="10" t="b">
        <f t="shared" si="17"/>
        <v>1</v>
      </c>
      <c r="U55" s="10" t="b">
        <f t="shared" si="10"/>
        <v>0</v>
      </c>
      <c r="V55" s="10" t="b">
        <f t="shared" si="18"/>
        <v>0</v>
      </c>
    </row>
    <row r="56" spans="1:22" x14ac:dyDescent="0.35">
      <c r="A56" s="28"/>
      <c r="B56" s="28"/>
      <c r="C56" s="28"/>
      <c r="D56" s="28"/>
      <c r="E56" s="28" t="s">
        <v>4</v>
      </c>
      <c r="F56" s="28"/>
      <c r="G56" s="28" t="s">
        <v>4</v>
      </c>
      <c r="H56" s="10" t="str">
        <f>IF(AND('Section 8'!$L$4=No,OR($S56=FALSE,$T56=FALSE)),Tab_NotReq,
IF(AND($S56=TRUE,$T56=TRUE,$J56="",$K56=""),"",
IF(COUNTIF($J56:$Q56,Incomplete)&gt;=1,Incomplete_or_multiple_errors&amp;": "&amp;INDEX($J$2:$Q$4,1,MATCH(Incomplete,$J56:$Q56,0)),Complete)))</f>
        <v/>
      </c>
      <c r="J56" s="10" t="str">
        <f t="shared" si="11"/>
        <v/>
      </c>
      <c r="K56" s="10" t="str" cm="1">
        <f t="array" ref="K56">IF($K$1=No,"",
IF(OR(S56=FALSE,T56=FALSE),"",
IF(AND(SUMPRODUCT(--(U56:U$300=TRUE))=0,SUMPRODUCT(--(V56:V$300=TRUE))=0),"",Incomplete)))</f>
        <v/>
      </c>
      <c r="L56" s="10" t="str">
        <f t="shared" si="12"/>
        <v/>
      </c>
      <c r="M56" s="10" t="str">
        <f t="shared" si="13"/>
        <v/>
      </c>
      <c r="N56" s="10" t="str">
        <f t="shared" si="14"/>
        <v/>
      </c>
      <c r="O56" s="10" t="str" cm="1">
        <f t="array" ref="O56">IF($O$1=No, "",
IF($A56="", "",
IF($B56=Section_14,"",
IF($D56="", Incomplete, Complete))))</f>
        <v/>
      </c>
      <c r="P56" s="10" t="str">
        <f t="shared" si="15"/>
        <v/>
      </c>
      <c r="Q56" s="10" t="str">
        <f t="shared" si="16"/>
        <v/>
      </c>
      <c r="S56" s="10" t="b">
        <f t="shared" si="8"/>
        <v>1</v>
      </c>
      <c r="T56" s="10" t="b">
        <f t="shared" si="17"/>
        <v>1</v>
      </c>
      <c r="U56" s="10" t="b">
        <f t="shared" si="10"/>
        <v>0</v>
      </c>
      <c r="V56" s="10" t="b">
        <f t="shared" si="18"/>
        <v>0</v>
      </c>
    </row>
    <row r="57" spans="1:22" x14ac:dyDescent="0.35">
      <c r="A57" s="28"/>
      <c r="B57" s="28"/>
      <c r="C57" s="28"/>
      <c r="D57" s="28"/>
      <c r="E57" s="28" t="s">
        <v>4</v>
      </c>
      <c r="F57" s="28"/>
      <c r="G57" s="28" t="s">
        <v>4</v>
      </c>
      <c r="H57" s="10" t="str">
        <f>IF(AND('Section 8'!$L$4=No,OR($S57=FALSE,$T57=FALSE)),Tab_NotReq,
IF(AND($S57=TRUE,$T57=TRUE,$J57="",$K57=""),"",
IF(COUNTIF($J57:$Q57,Incomplete)&gt;=1,Incomplete_or_multiple_errors&amp;": "&amp;INDEX($J$2:$Q$4,1,MATCH(Incomplete,$J57:$Q57,0)),Complete)))</f>
        <v/>
      </c>
      <c r="J57" s="10" t="str">
        <f t="shared" si="11"/>
        <v/>
      </c>
      <c r="K57" s="10" t="str" cm="1">
        <f t="array" ref="K57">IF($K$1=No,"",
IF(OR(S57=FALSE,T57=FALSE),"",
IF(AND(SUMPRODUCT(--(U57:U$300=TRUE))=0,SUMPRODUCT(--(V57:V$300=TRUE))=0),"",Incomplete)))</f>
        <v/>
      </c>
      <c r="L57" s="10" t="str">
        <f t="shared" si="12"/>
        <v/>
      </c>
      <c r="M57" s="10" t="str">
        <f t="shared" si="13"/>
        <v/>
      </c>
      <c r="N57" s="10" t="str">
        <f t="shared" si="14"/>
        <v/>
      </c>
      <c r="O57" s="10" t="str" cm="1">
        <f t="array" ref="O57">IF($O$1=No, "",
IF($A57="", "",
IF($B57=Section_14,"",
IF($D57="", Incomplete, Complete))))</f>
        <v/>
      </c>
      <c r="P57" s="10" t="str">
        <f t="shared" si="15"/>
        <v/>
      </c>
      <c r="Q57" s="10" t="str">
        <f t="shared" si="16"/>
        <v/>
      </c>
      <c r="S57" s="10" t="b">
        <f t="shared" si="8"/>
        <v>1</v>
      </c>
      <c r="T57" s="10" t="b">
        <f t="shared" si="17"/>
        <v>1</v>
      </c>
      <c r="U57" s="10" t="b">
        <f t="shared" si="10"/>
        <v>0</v>
      </c>
      <c r="V57" s="10" t="b">
        <f t="shared" si="18"/>
        <v>0</v>
      </c>
    </row>
    <row r="58" spans="1:22" x14ac:dyDescent="0.35">
      <c r="A58" s="28"/>
      <c r="B58" s="28"/>
      <c r="C58" s="28"/>
      <c r="D58" s="28"/>
      <c r="E58" s="28" t="s">
        <v>4</v>
      </c>
      <c r="F58" s="28"/>
      <c r="G58" s="28" t="s">
        <v>4</v>
      </c>
      <c r="H58" s="10" t="str">
        <f>IF(AND('Section 8'!$L$4=No,OR($S58=FALSE,$T58=FALSE)),Tab_NotReq,
IF(AND($S58=TRUE,$T58=TRUE,$J58="",$K58=""),"",
IF(COUNTIF($J58:$Q58,Incomplete)&gt;=1,Incomplete_or_multiple_errors&amp;": "&amp;INDEX($J$2:$Q$4,1,MATCH(Incomplete,$J58:$Q58,0)),Complete)))</f>
        <v/>
      </c>
      <c r="J58" s="10" t="str">
        <f t="shared" si="11"/>
        <v/>
      </c>
      <c r="K58" s="10" t="str" cm="1">
        <f t="array" ref="K58">IF($K$1=No,"",
IF(OR(S58=FALSE,T58=FALSE),"",
IF(AND(SUMPRODUCT(--(U58:U$300=TRUE))=0,SUMPRODUCT(--(V58:V$300=TRUE))=0),"",Incomplete)))</f>
        <v/>
      </c>
      <c r="L58" s="10" t="str">
        <f t="shared" si="12"/>
        <v/>
      </c>
      <c r="M58" s="10" t="str">
        <f t="shared" si="13"/>
        <v/>
      </c>
      <c r="N58" s="10" t="str">
        <f t="shared" si="14"/>
        <v/>
      </c>
      <c r="O58" s="10" t="str" cm="1">
        <f t="array" ref="O58">IF($O$1=No, "",
IF($A58="", "",
IF($B58=Section_14,"",
IF($D58="", Incomplete, Complete))))</f>
        <v/>
      </c>
      <c r="P58" s="10" t="str">
        <f t="shared" si="15"/>
        <v/>
      </c>
      <c r="Q58" s="10" t="str">
        <f t="shared" si="16"/>
        <v/>
      </c>
      <c r="S58" s="10" t="b">
        <f t="shared" si="8"/>
        <v>1</v>
      </c>
      <c r="T58" s="10" t="b">
        <f t="shared" si="17"/>
        <v>1</v>
      </c>
      <c r="U58" s="10" t="b">
        <f t="shared" si="10"/>
        <v>0</v>
      </c>
      <c r="V58" s="10" t="b">
        <f t="shared" si="18"/>
        <v>0</v>
      </c>
    </row>
    <row r="59" spans="1:22" x14ac:dyDescent="0.35">
      <c r="A59" s="28"/>
      <c r="B59" s="28"/>
      <c r="C59" s="28"/>
      <c r="D59" s="28"/>
      <c r="E59" s="28" t="s">
        <v>4</v>
      </c>
      <c r="F59" s="28"/>
      <c r="G59" s="28" t="s">
        <v>4</v>
      </c>
      <c r="H59" s="10" t="str">
        <f>IF(AND('Section 8'!$L$4=No,OR($S59=FALSE,$T59=FALSE)),Tab_NotReq,
IF(AND($S59=TRUE,$T59=TRUE,$J59="",$K59=""),"",
IF(COUNTIF($J59:$Q59,Incomplete)&gt;=1,Incomplete_or_multiple_errors&amp;": "&amp;INDEX($J$2:$Q$4,1,MATCH(Incomplete,$J59:$Q59,0)),Complete)))</f>
        <v/>
      </c>
      <c r="J59" s="10" t="str">
        <f t="shared" si="11"/>
        <v/>
      </c>
      <c r="K59" s="10" t="str" cm="1">
        <f t="array" ref="K59">IF($K$1=No,"",
IF(OR(S59=FALSE,T59=FALSE),"",
IF(AND(SUMPRODUCT(--(U59:U$300=TRUE))=0,SUMPRODUCT(--(V59:V$300=TRUE))=0),"",Incomplete)))</f>
        <v/>
      </c>
      <c r="L59" s="10" t="str">
        <f t="shared" si="12"/>
        <v/>
      </c>
      <c r="M59" s="10" t="str">
        <f t="shared" si="13"/>
        <v/>
      </c>
      <c r="N59" s="10" t="str">
        <f t="shared" si="14"/>
        <v/>
      </c>
      <c r="O59" s="10" t="str" cm="1">
        <f t="array" ref="O59">IF($O$1=No, "",
IF($A59="", "",
IF($B59=Section_14,"",
IF($D59="", Incomplete, Complete))))</f>
        <v/>
      </c>
      <c r="P59" s="10" t="str">
        <f t="shared" si="15"/>
        <v/>
      </c>
      <c r="Q59" s="10" t="str">
        <f t="shared" si="16"/>
        <v/>
      </c>
      <c r="S59" s="10" t="b">
        <f t="shared" si="8"/>
        <v>1</v>
      </c>
      <c r="T59" s="10" t="b">
        <f t="shared" si="17"/>
        <v>1</v>
      </c>
      <c r="U59" s="10" t="b">
        <f t="shared" si="10"/>
        <v>0</v>
      </c>
      <c r="V59" s="10" t="b">
        <f t="shared" si="18"/>
        <v>0</v>
      </c>
    </row>
    <row r="60" spans="1:22" x14ac:dyDescent="0.35">
      <c r="A60" s="28"/>
      <c r="B60" s="28"/>
      <c r="C60" s="28"/>
      <c r="D60" s="28"/>
      <c r="E60" s="28" t="s">
        <v>4</v>
      </c>
      <c r="F60" s="28"/>
      <c r="G60" s="28" t="s">
        <v>4</v>
      </c>
      <c r="H60" s="10" t="str">
        <f>IF(AND('Section 8'!$L$4=No,OR($S60=FALSE,$T60=FALSE)),Tab_NotReq,
IF(AND($S60=TRUE,$T60=TRUE,$J60="",$K60=""),"",
IF(COUNTIF($J60:$Q60,Incomplete)&gt;=1,Incomplete_or_multiple_errors&amp;": "&amp;INDEX($J$2:$Q$4,1,MATCH(Incomplete,$J60:$Q60,0)),Complete)))</f>
        <v/>
      </c>
      <c r="J60" s="10" t="str">
        <f t="shared" si="11"/>
        <v/>
      </c>
      <c r="K60" s="10" t="str" cm="1">
        <f t="array" ref="K60">IF($K$1=No,"",
IF(OR(S60=FALSE,T60=FALSE),"",
IF(AND(SUMPRODUCT(--(U60:U$300=TRUE))=0,SUMPRODUCT(--(V60:V$300=TRUE))=0),"",Incomplete)))</f>
        <v/>
      </c>
      <c r="L60" s="10" t="str">
        <f t="shared" si="12"/>
        <v/>
      </c>
      <c r="M60" s="10" t="str">
        <f t="shared" si="13"/>
        <v/>
      </c>
      <c r="N60" s="10" t="str">
        <f t="shared" si="14"/>
        <v/>
      </c>
      <c r="O60" s="10" t="str" cm="1">
        <f t="array" ref="O60">IF($O$1=No, "",
IF($A60="", "",
IF($B60=Section_14,"",
IF($D60="", Incomplete, Complete))))</f>
        <v/>
      </c>
      <c r="P60" s="10" t="str">
        <f t="shared" si="15"/>
        <v/>
      </c>
      <c r="Q60" s="10" t="str">
        <f t="shared" si="16"/>
        <v/>
      </c>
      <c r="S60" s="10" t="b">
        <f t="shared" si="8"/>
        <v>1</v>
      </c>
      <c r="T60" s="10" t="b">
        <f t="shared" si="17"/>
        <v>1</v>
      </c>
      <c r="U60" s="10" t="b">
        <f t="shared" si="10"/>
        <v>0</v>
      </c>
      <c r="V60" s="10" t="b">
        <f t="shared" si="18"/>
        <v>0</v>
      </c>
    </row>
    <row r="61" spans="1:22" x14ac:dyDescent="0.35">
      <c r="A61" s="28"/>
      <c r="B61" s="28"/>
      <c r="C61" s="28"/>
      <c r="D61" s="28"/>
      <c r="E61" s="28" t="s">
        <v>4</v>
      </c>
      <c r="F61" s="28"/>
      <c r="G61" s="28" t="s">
        <v>4</v>
      </c>
      <c r="H61" s="10" t="str">
        <f>IF(AND('Section 8'!$L$4=No,OR($S61=FALSE,$T61=FALSE)),Tab_NotReq,
IF(AND($S61=TRUE,$T61=TRUE,$J61="",$K61=""),"",
IF(COUNTIF($J61:$Q61,Incomplete)&gt;=1,Incomplete_or_multiple_errors&amp;": "&amp;INDEX($J$2:$Q$4,1,MATCH(Incomplete,$J61:$Q61,0)),Complete)))</f>
        <v/>
      </c>
      <c r="J61" s="10" t="str">
        <f t="shared" si="11"/>
        <v/>
      </c>
      <c r="K61" s="10" t="str" cm="1">
        <f t="array" ref="K61">IF($K$1=No,"",
IF(OR(S61=FALSE,T61=FALSE),"",
IF(AND(SUMPRODUCT(--(U61:U$300=TRUE))=0,SUMPRODUCT(--(V61:V$300=TRUE))=0),"",Incomplete)))</f>
        <v/>
      </c>
      <c r="L61" s="10" t="str">
        <f t="shared" si="12"/>
        <v/>
      </c>
      <c r="M61" s="10" t="str">
        <f t="shared" si="13"/>
        <v/>
      </c>
      <c r="N61" s="10" t="str">
        <f t="shared" si="14"/>
        <v/>
      </c>
      <c r="O61" s="10" t="str" cm="1">
        <f t="array" ref="O61">IF($O$1=No, "",
IF($A61="", "",
IF($B61=Section_14,"",
IF($D61="", Incomplete, Complete))))</f>
        <v/>
      </c>
      <c r="P61" s="10" t="str">
        <f t="shared" si="15"/>
        <v/>
      </c>
      <c r="Q61" s="10" t="str">
        <f t="shared" si="16"/>
        <v/>
      </c>
      <c r="S61" s="10" t="b">
        <f t="shared" si="8"/>
        <v>1</v>
      </c>
      <c r="T61" s="10" t="b">
        <f t="shared" si="17"/>
        <v>1</v>
      </c>
      <c r="U61" s="10" t="b">
        <f t="shared" si="10"/>
        <v>0</v>
      </c>
      <c r="V61" s="10" t="b">
        <f t="shared" si="18"/>
        <v>0</v>
      </c>
    </row>
    <row r="62" spans="1:22" x14ac:dyDescent="0.35">
      <c r="A62" s="28"/>
      <c r="B62" s="28"/>
      <c r="C62" s="28"/>
      <c r="D62" s="28"/>
      <c r="E62" s="28" t="s">
        <v>4</v>
      </c>
      <c r="F62" s="28"/>
      <c r="G62" s="28" t="s">
        <v>4</v>
      </c>
      <c r="H62" s="10" t="str">
        <f>IF(AND('Section 8'!$L$4=No,OR($S62=FALSE,$T62=FALSE)),Tab_NotReq,
IF(AND($S62=TRUE,$T62=TRUE,$J62="",$K62=""),"",
IF(COUNTIF($J62:$Q62,Incomplete)&gt;=1,Incomplete_or_multiple_errors&amp;": "&amp;INDEX($J$2:$Q$4,1,MATCH(Incomplete,$J62:$Q62,0)),Complete)))</f>
        <v/>
      </c>
      <c r="J62" s="10" t="str">
        <f t="shared" si="11"/>
        <v/>
      </c>
      <c r="K62" s="10" t="str" cm="1">
        <f t="array" ref="K62">IF($K$1=No,"",
IF(OR(S62=FALSE,T62=FALSE),"",
IF(AND(SUMPRODUCT(--(U62:U$300=TRUE))=0,SUMPRODUCT(--(V62:V$300=TRUE))=0),"",Incomplete)))</f>
        <v/>
      </c>
      <c r="L62" s="10" t="str">
        <f t="shared" si="12"/>
        <v/>
      </c>
      <c r="M62" s="10" t="str">
        <f t="shared" si="13"/>
        <v/>
      </c>
      <c r="N62" s="10" t="str">
        <f t="shared" si="14"/>
        <v/>
      </c>
      <c r="O62" s="10" t="str" cm="1">
        <f t="array" ref="O62">IF($O$1=No, "",
IF($A62="", "",
IF($B62=Section_14,"",
IF($D62="", Incomplete, Complete))))</f>
        <v/>
      </c>
      <c r="P62" s="10" t="str">
        <f t="shared" si="15"/>
        <v/>
      </c>
      <c r="Q62" s="10" t="str">
        <f t="shared" si="16"/>
        <v/>
      </c>
      <c r="S62" s="10" t="b">
        <f t="shared" si="8"/>
        <v>1</v>
      </c>
      <c r="T62" s="10" t="b">
        <f t="shared" si="17"/>
        <v>1</v>
      </c>
      <c r="U62" s="10" t="b">
        <f t="shared" si="10"/>
        <v>0</v>
      </c>
      <c r="V62" s="10" t="b">
        <f t="shared" si="18"/>
        <v>0</v>
      </c>
    </row>
    <row r="63" spans="1:22" x14ac:dyDescent="0.35">
      <c r="A63" s="28"/>
      <c r="B63" s="28"/>
      <c r="C63" s="28"/>
      <c r="D63" s="28"/>
      <c r="E63" s="28" t="s">
        <v>4</v>
      </c>
      <c r="F63" s="28"/>
      <c r="G63" s="28" t="s">
        <v>4</v>
      </c>
      <c r="H63" s="10" t="str">
        <f>IF(AND('Section 8'!$L$4=No,OR($S63=FALSE,$T63=FALSE)),Tab_NotReq,
IF(AND($S63=TRUE,$T63=TRUE,$J63="",$K63=""),"",
IF(COUNTIF($J63:$Q63,Incomplete)&gt;=1,Incomplete_or_multiple_errors&amp;": "&amp;INDEX($J$2:$Q$4,1,MATCH(Incomplete,$J63:$Q63,0)),Complete)))</f>
        <v/>
      </c>
      <c r="J63" s="10" t="str">
        <f t="shared" si="11"/>
        <v/>
      </c>
      <c r="K63" s="10" t="str" cm="1">
        <f t="array" ref="K63">IF($K$1=No,"",
IF(OR(S63=FALSE,T63=FALSE),"",
IF(AND(SUMPRODUCT(--(U63:U$300=TRUE))=0,SUMPRODUCT(--(V63:V$300=TRUE))=0),"",Incomplete)))</f>
        <v/>
      </c>
      <c r="L63" s="10" t="str">
        <f t="shared" si="12"/>
        <v/>
      </c>
      <c r="M63" s="10" t="str">
        <f t="shared" si="13"/>
        <v/>
      </c>
      <c r="N63" s="10" t="str">
        <f t="shared" si="14"/>
        <v/>
      </c>
      <c r="O63" s="10" t="str" cm="1">
        <f t="array" ref="O63">IF($O$1=No, "",
IF($A63="", "",
IF($B63=Section_14,"",
IF($D63="", Incomplete, Complete))))</f>
        <v/>
      </c>
      <c r="P63" s="10" t="str">
        <f t="shared" si="15"/>
        <v/>
      </c>
      <c r="Q63" s="10" t="str">
        <f t="shared" si="16"/>
        <v/>
      </c>
      <c r="S63" s="10" t="b">
        <f t="shared" si="8"/>
        <v>1</v>
      </c>
      <c r="T63" s="10" t="b">
        <f t="shared" si="17"/>
        <v>1</v>
      </c>
      <c r="U63" s="10" t="b">
        <f t="shared" si="10"/>
        <v>0</v>
      </c>
      <c r="V63" s="10" t="b">
        <f t="shared" si="18"/>
        <v>0</v>
      </c>
    </row>
    <row r="64" spans="1:22" x14ac:dyDescent="0.35">
      <c r="A64" s="28"/>
      <c r="B64" s="28"/>
      <c r="C64" s="28"/>
      <c r="D64" s="28"/>
      <c r="E64" s="28" t="s">
        <v>4</v>
      </c>
      <c r="F64" s="28"/>
      <c r="G64" s="28" t="s">
        <v>4</v>
      </c>
      <c r="H64" s="10" t="str">
        <f>IF(AND('Section 8'!$L$4=No,OR($S64=FALSE,$T64=FALSE)),Tab_NotReq,
IF(AND($S64=TRUE,$T64=TRUE,$J64="",$K64=""),"",
IF(COUNTIF($J64:$Q64,Incomplete)&gt;=1,Incomplete_or_multiple_errors&amp;": "&amp;INDEX($J$2:$Q$4,1,MATCH(Incomplete,$J64:$Q64,0)),Complete)))</f>
        <v/>
      </c>
      <c r="J64" s="10" t="str">
        <f t="shared" si="11"/>
        <v/>
      </c>
      <c r="K64" s="10" t="str" cm="1">
        <f t="array" ref="K64">IF($K$1=No,"",
IF(OR(S64=FALSE,T64=FALSE),"",
IF(AND(SUMPRODUCT(--(U64:U$300=TRUE))=0,SUMPRODUCT(--(V64:V$300=TRUE))=0),"",Incomplete)))</f>
        <v/>
      </c>
      <c r="L64" s="10" t="str">
        <f t="shared" si="12"/>
        <v/>
      </c>
      <c r="M64" s="10" t="str">
        <f t="shared" si="13"/>
        <v/>
      </c>
      <c r="N64" s="10" t="str">
        <f t="shared" si="14"/>
        <v/>
      </c>
      <c r="O64" s="10" t="str" cm="1">
        <f t="array" ref="O64">IF($O$1=No, "",
IF($A64="", "",
IF($B64=Section_14,"",
IF($D64="", Incomplete, Complete))))</f>
        <v/>
      </c>
      <c r="P64" s="10" t="str">
        <f t="shared" si="15"/>
        <v/>
      </c>
      <c r="Q64" s="10" t="str">
        <f t="shared" si="16"/>
        <v/>
      </c>
      <c r="S64" s="10" t="b">
        <f t="shared" si="8"/>
        <v>1</v>
      </c>
      <c r="T64" s="10" t="b">
        <f t="shared" si="17"/>
        <v>1</v>
      </c>
      <c r="U64" s="10" t="b">
        <f t="shared" si="10"/>
        <v>0</v>
      </c>
      <c r="V64" s="10" t="b">
        <f t="shared" si="18"/>
        <v>0</v>
      </c>
    </row>
    <row r="65" spans="1:22" x14ac:dyDescent="0.35">
      <c r="A65" s="28"/>
      <c r="B65" s="28"/>
      <c r="C65" s="28"/>
      <c r="D65" s="28"/>
      <c r="E65" s="28" t="s">
        <v>4</v>
      </c>
      <c r="F65" s="28"/>
      <c r="G65" s="28" t="s">
        <v>4</v>
      </c>
      <c r="H65" s="10" t="str">
        <f>IF(AND('Section 8'!$L$4=No,OR($S65=FALSE,$T65=FALSE)),Tab_NotReq,
IF(AND($S65=TRUE,$T65=TRUE,$J65="",$K65=""),"",
IF(COUNTIF($J65:$Q65,Incomplete)&gt;=1,Incomplete_or_multiple_errors&amp;": "&amp;INDEX($J$2:$Q$4,1,MATCH(Incomplete,$J65:$Q65,0)),Complete)))</f>
        <v/>
      </c>
      <c r="J65" s="10" t="str">
        <f t="shared" si="11"/>
        <v/>
      </c>
      <c r="K65" s="10" t="str" cm="1">
        <f t="array" ref="K65">IF($K$1=No,"",
IF(OR(S65=FALSE,T65=FALSE),"",
IF(AND(SUMPRODUCT(--(U65:U$300=TRUE))=0,SUMPRODUCT(--(V65:V$300=TRUE))=0),"",Incomplete)))</f>
        <v/>
      </c>
      <c r="L65" s="10" t="str">
        <f t="shared" si="12"/>
        <v/>
      </c>
      <c r="M65" s="10" t="str">
        <f t="shared" si="13"/>
        <v/>
      </c>
      <c r="N65" s="10" t="str">
        <f t="shared" si="14"/>
        <v/>
      </c>
      <c r="O65" s="10" t="str" cm="1">
        <f t="array" ref="O65">IF($O$1=No, "",
IF($A65="", "",
IF($B65=Section_14,"",
IF($D65="", Incomplete, Complete))))</f>
        <v/>
      </c>
      <c r="P65" s="10" t="str">
        <f t="shared" si="15"/>
        <v/>
      </c>
      <c r="Q65" s="10" t="str">
        <f t="shared" si="16"/>
        <v/>
      </c>
      <c r="S65" s="10" t="b">
        <f t="shared" si="8"/>
        <v>1</v>
      </c>
      <c r="T65" s="10" t="b">
        <f t="shared" si="17"/>
        <v>1</v>
      </c>
      <c r="U65" s="10" t="b">
        <f t="shared" si="10"/>
        <v>0</v>
      </c>
      <c r="V65" s="10" t="b">
        <f t="shared" si="18"/>
        <v>0</v>
      </c>
    </row>
    <row r="66" spans="1:22" x14ac:dyDescent="0.35">
      <c r="A66" s="28"/>
      <c r="B66" s="28"/>
      <c r="C66" s="28"/>
      <c r="D66" s="28"/>
      <c r="E66" s="28" t="s">
        <v>4</v>
      </c>
      <c r="F66" s="28"/>
      <c r="G66" s="28" t="s">
        <v>4</v>
      </c>
      <c r="H66" s="10" t="str">
        <f>IF(AND('Section 8'!$L$4=No,OR($S66=FALSE,$T66=FALSE)),Tab_NotReq,
IF(AND($S66=TRUE,$T66=TRUE,$J66="",$K66=""),"",
IF(COUNTIF($J66:$Q66,Incomplete)&gt;=1,Incomplete_or_multiple_errors&amp;": "&amp;INDEX($J$2:$Q$4,1,MATCH(Incomplete,$J66:$Q66,0)),Complete)))</f>
        <v/>
      </c>
      <c r="J66" s="10" t="str">
        <f t="shared" si="11"/>
        <v/>
      </c>
      <c r="K66" s="10" t="str" cm="1">
        <f t="array" ref="K66">IF($K$1=No,"",
IF(OR(S66=FALSE,T66=FALSE),"",
IF(AND(SUMPRODUCT(--(U66:U$300=TRUE))=0,SUMPRODUCT(--(V66:V$300=TRUE))=0),"",Incomplete)))</f>
        <v/>
      </c>
      <c r="L66" s="10" t="str">
        <f t="shared" si="12"/>
        <v/>
      </c>
      <c r="M66" s="10" t="str">
        <f t="shared" si="13"/>
        <v/>
      </c>
      <c r="N66" s="10" t="str">
        <f t="shared" si="14"/>
        <v/>
      </c>
      <c r="O66" s="10" t="str" cm="1">
        <f t="array" ref="O66">IF($O$1=No, "",
IF($A66="", "",
IF($B66=Section_14,"",
IF($D66="", Incomplete, Complete))))</f>
        <v/>
      </c>
      <c r="P66" s="10" t="str">
        <f t="shared" si="15"/>
        <v/>
      </c>
      <c r="Q66" s="10" t="str">
        <f t="shared" si="16"/>
        <v/>
      </c>
      <c r="S66" s="10" t="b">
        <f t="shared" si="8"/>
        <v>1</v>
      </c>
      <c r="T66" s="10" t="b">
        <f t="shared" si="17"/>
        <v>1</v>
      </c>
      <c r="U66" s="10" t="b">
        <f t="shared" si="10"/>
        <v>0</v>
      </c>
      <c r="V66" s="10" t="b">
        <f t="shared" si="18"/>
        <v>0</v>
      </c>
    </row>
    <row r="67" spans="1:22" x14ac:dyDescent="0.35">
      <c r="A67" s="28"/>
      <c r="B67" s="28"/>
      <c r="C67" s="28"/>
      <c r="D67" s="28"/>
      <c r="E67" s="28" t="s">
        <v>4</v>
      </c>
      <c r="F67" s="28"/>
      <c r="G67" s="28" t="s">
        <v>4</v>
      </c>
      <c r="H67" s="10" t="str">
        <f>IF(AND('Section 8'!$L$4=No,OR($S67=FALSE,$T67=FALSE)),Tab_NotReq,
IF(AND($S67=TRUE,$T67=TRUE,$J67="",$K67=""),"",
IF(COUNTIF($J67:$Q67,Incomplete)&gt;=1,Incomplete_or_multiple_errors&amp;": "&amp;INDEX($J$2:$Q$4,1,MATCH(Incomplete,$J67:$Q67,0)),Complete)))</f>
        <v/>
      </c>
      <c r="J67" s="10" t="str">
        <f t="shared" si="11"/>
        <v/>
      </c>
      <c r="K67" s="10" t="str" cm="1">
        <f t="array" ref="K67">IF($K$1=No,"",
IF(OR(S67=FALSE,T67=FALSE),"",
IF(AND(SUMPRODUCT(--(U67:U$300=TRUE))=0,SUMPRODUCT(--(V67:V$300=TRUE))=0),"",Incomplete)))</f>
        <v/>
      </c>
      <c r="L67" s="10" t="str">
        <f t="shared" si="12"/>
        <v/>
      </c>
      <c r="M67" s="10" t="str">
        <f t="shared" si="13"/>
        <v/>
      </c>
      <c r="N67" s="10" t="str">
        <f t="shared" si="14"/>
        <v/>
      </c>
      <c r="O67" s="10" t="str" cm="1">
        <f t="array" ref="O67">IF($O$1=No, "",
IF($A67="", "",
IF($B67=Section_14,"",
IF($D67="", Incomplete, Complete))))</f>
        <v/>
      </c>
      <c r="P67" s="10" t="str">
        <f t="shared" si="15"/>
        <v/>
      </c>
      <c r="Q67" s="10" t="str">
        <f t="shared" si="16"/>
        <v/>
      </c>
      <c r="S67" s="10" t="b">
        <f t="shared" si="8"/>
        <v>1</v>
      </c>
      <c r="T67" s="10" t="b">
        <f t="shared" si="17"/>
        <v>1</v>
      </c>
      <c r="U67" s="10" t="b">
        <f t="shared" si="10"/>
        <v>0</v>
      </c>
      <c r="V67" s="10" t="b">
        <f t="shared" si="18"/>
        <v>0</v>
      </c>
    </row>
    <row r="68" spans="1:22" x14ac:dyDescent="0.35">
      <c r="A68" s="28"/>
      <c r="B68" s="28"/>
      <c r="C68" s="28"/>
      <c r="D68" s="28"/>
      <c r="E68" s="28" t="s">
        <v>4</v>
      </c>
      <c r="F68" s="28"/>
      <c r="G68" s="28" t="s">
        <v>4</v>
      </c>
      <c r="H68" s="10" t="str">
        <f>IF(AND('Section 8'!$L$4=No,OR($S68=FALSE,$T68=FALSE)),Tab_NotReq,
IF(AND($S68=TRUE,$T68=TRUE,$J68="",$K68=""),"",
IF(COUNTIF($J68:$Q68,Incomplete)&gt;=1,Incomplete_or_multiple_errors&amp;": "&amp;INDEX($J$2:$Q$4,1,MATCH(Incomplete,$J68:$Q68,0)),Complete)))</f>
        <v/>
      </c>
      <c r="J68" s="10" t="str">
        <f t="shared" ref="J68:J100" si="19">IF(J$1=No,"",
IF(AND($A68="", OR(S68=FALSE,T68=FALSE)),Incomplete,""))</f>
        <v/>
      </c>
      <c r="K68" s="10" t="str" cm="1">
        <f t="array" ref="K68">IF($K$1=No,"",
IF(OR(S68=FALSE,T68=FALSE),"",
IF(AND(SUMPRODUCT(--(U68:U$300=TRUE))=0,SUMPRODUCT(--(V68:V$300=TRUE))=0),"",Incomplete)))</f>
        <v/>
      </c>
      <c r="L68" s="10" t="str">
        <f t="shared" ref="L68:L100" si="20">IF($L$1=No, "", IF($A68="", "",
IF(ISERROR(VLOOKUP(A68,List_Section_8, 1, FALSE))=TRUE, Incomplete, Complete)))</f>
        <v/>
      </c>
      <c r="M68" s="10" t="str">
        <f t="shared" ref="M68:M100" si="21">IF($M$1=No,"",IF($A68="","",
IF(B68="",Incomplete,
IF(ISERROR(VLOOKUP(B68,file_section,1,FALSE))=TRUE,Incomplete,Complete))))</f>
        <v/>
      </c>
      <c r="N68" s="10" t="str">
        <f t="shared" ref="N68:N100" si="22">IF($N$1=No, "", IF($A68="", "", IF(C68="", Incomplete, Complete)))</f>
        <v/>
      </c>
      <c r="O68" s="10" t="str" cm="1">
        <f t="array" ref="O68">IF($O$1=No, "",
IF($A68="", "",
IF($B68=Section_14,"",
IF($D68="", Incomplete, Complete))))</f>
        <v/>
      </c>
      <c r="P68" s="10" t="str">
        <f t="shared" ref="P68:P100" si="23">IF($P$1=No,"",IF($A68="","",IF(E68="",Incomplete,IF(ISERROR(VLOOKUP(E68,YesNo_CBI,1,FALSE))=TRUE,Incomplete,Complete))))</f>
        <v/>
      </c>
      <c r="Q68" s="10" t="str">
        <f t="shared" ref="Q68:Q100" si="24">IF($Q$1=No,"",IF($A68="","",
IF(AND(F68="",OR(G68="",G68=No)),"",
IF(AND(F68="",OR(G68&lt;&gt;"",G68&lt;&gt;No)),Incomplete,
IF(AND(F68&lt;&gt;"",G68="")=TRUE,Incomplete,
IF(ISERROR(VLOOKUP(G68,YesNo_CBI,1,FALSE))=TRUE,
Incomplete,Complete))))))</f>
        <v/>
      </c>
      <c r="S68" s="10" t="b">
        <f t="shared" si="8"/>
        <v>1</v>
      </c>
      <c r="T68" s="10" t="b">
        <f t="shared" ref="T68:T100" si="25">AND(OR($E68="",$E68=No),OR($G68="",$G68=No))</f>
        <v>1</v>
      </c>
      <c r="U68" s="10" t="b">
        <f t="shared" si="10"/>
        <v>0</v>
      </c>
      <c r="V68" s="10" t="b">
        <f t="shared" ref="V68:V100" si="26">OR(AND($E69&lt;&gt;"",$E69&lt;&gt;No),AND($G69&lt;&gt;"",$G69&lt;&gt;No))</f>
        <v>0</v>
      </c>
    </row>
    <row r="69" spans="1:22" x14ac:dyDescent="0.35">
      <c r="A69" s="28"/>
      <c r="B69" s="28"/>
      <c r="C69" s="28"/>
      <c r="D69" s="28"/>
      <c r="E69" s="28" t="s">
        <v>4</v>
      </c>
      <c r="F69" s="28"/>
      <c r="G69" s="28" t="s">
        <v>4</v>
      </c>
      <c r="H69" s="10" t="str">
        <f>IF(AND('Section 8'!$L$4=No,OR($S69=FALSE,$T69=FALSE)),Tab_NotReq,
IF(AND($S69=TRUE,$T69=TRUE,$J69="",$K69=""),"",
IF(COUNTIF($J69:$Q69,Incomplete)&gt;=1,Incomplete_or_multiple_errors&amp;": "&amp;INDEX($J$2:$Q$4,1,MATCH(Incomplete,$J69:$Q69,0)),Complete)))</f>
        <v/>
      </c>
      <c r="J69" s="10" t="str">
        <f t="shared" si="19"/>
        <v/>
      </c>
      <c r="K69" s="10" t="str" cm="1">
        <f t="array" ref="K69">IF($K$1=No,"",
IF(OR(S69=FALSE,T69=FALSE),"",
IF(AND(SUMPRODUCT(--(U69:U$300=TRUE))=0,SUMPRODUCT(--(V69:V$300=TRUE))=0),"",Incomplete)))</f>
        <v/>
      </c>
      <c r="L69" s="10" t="str">
        <f t="shared" si="20"/>
        <v/>
      </c>
      <c r="M69" s="10" t="str">
        <f t="shared" si="21"/>
        <v/>
      </c>
      <c r="N69" s="10" t="str">
        <f t="shared" si="22"/>
        <v/>
      </c>
      <c r="O69" s="10" t="str" cm="1">
        <f t="array" ref="O69">IF($O$1=No, "",
IF($A69="", "",
IF($B69=Section_14,"",
IF($D69="", Incomplete, Complete))))</f>
        <v/>
      </c>
      <c r="P69" s="10" t="str">
        <f t="shared" si="23"/>
        <v/>
      </c>
      <c r="Q69" s="10" t="str">
        <f t="shared" si="24"/>
        <v/>
      </c>
      <c r="S69" s="10" t="b">
        <f t="shared" ref="S69:S100" si="27">AND($A69="",$B69 = "", $C69="",$D69="",$F69="")</f>
        <v>1</v>
      </c>
      <c r="T69" s="10" t="b">
        <f t="shared" si="25"/>
        <v>1</v>
      </c>
      <c r="U69" s="10" t="b">
        <f t="shared" ref="U69:U100" si="28">OR($A70&lt;&gt;"",$B70&lt;&gt;"", $C70&lt;&gt;"",$D70&lt;&gt;"",$F70&lt;&gt;"")</f>
        <v>0</v>
      </c>
      <c r="V69" s="10" t="b">
        <f t="shared" si="26"/>
        <v>0</v>
      </c>
    </row>
    <row r="70" spans="1:22" x14ac:dyDescent="0.35">
      <c r="A70" s="28"/>
      <c r="B70" s="28"/>
      <c r="C70" s="28"/>
      <c r="D70" s="28"/>
      <c r="E70" s="28" t="s">
        <v>4</v>
      </c>
      <c r="F70" s="28"/>
      <c r="G70" s="28" t="s">
        <v>4</v>
      </c>
      <c r="H70" s="10" t="str">
        <f>IF(AND('Section 8'!$L$4=No,OR($S70=FALSE,$T70=FALSE)),Tab_NotReq,
IF(AND($S70=TRUE,$T70=TRUE,$J70="",$K70=""),"",
IF(COUNTIF($J70:$Q70,Incomplete)&gt;=1,Incomplete_or_multiple_errors&amp;": "&amp;INDEX($J$2:$Q$4,1,MATCH(Incomplete,$J70:$Q70,0)),Complete)))</f>
        <v/>
      </c>
      <c r="J70" s="10" t="str">
        <f t="shared" si="19"/>
        <v/>
      </c>
      <c r="K70" s="10" t="str" cm="1">
        <f t="array" ref="K70">IF($K$1=No,"",
IF(OR(S70=FALSE,T70=FALSE),"",
IF(AND(SUMPRODUCT(--(U70:U$300=TRUE))=0,SUMPRODUCT(--(V70:V$300=TRUE))=0),"",Incomplete)))</f>
        <v/>
      </c>
      <c r="L70" s="10" t="str">
        <f t="shared" si="20"/>
        <v/>
      </c>
      <c r="M70" s="10" t="str">
        <f t="shared" si="21"/>
        <v/>
      </c>
      <c r="N70" s="10" t="str">
        <f t="shared" si="22"/>
        <v/>
      </c>
      <c r="O70" s="10" t="str" cm="1">
        <f t="array" ref="O70">IF($O$1=No, "",
IF($A70="", "",
IF($B70=Section_14,"",
IF($D70="", Incomplete, Complete))))</f>
        <v/>
      </c>
      <c r="P70" s="10" t="str">
        <f t="shared" si="23"/>
        <v/>
      </c>
      <c r="Q70" s="10" t="str">
        <f t="shared" si="24"/>
        <v/>
      </c>
      <c r="S70" s="10" t="b">
        <f t="shared" si="27"/>
        <v>1</v>
      </c>
      <c r="T70" s="10" t="b">
        <f t="shared" si="25"/>
        <v>1</v>
      </c>
      <c r="U70" s="10" t="b">
        <f t="shared" si="28"/>
        <v>0</v>
      </c>
      <c r="V70" s="10" t="b">
        <f t="shared" si="26"/>
        <v>0</v>
      </c>
    </row>
    <row r="71" spans="1:22" x14ac:dyDescent="0.35">
      <c r="A71" s="28"/>
      <c r="B71" s="28"/>
      <c r="C71" s="28"/>
      <c r="D71" s="28"/>
      <c r="E71" s="28" t="s">
        <v>4</v>
      </c>
      <c r="F71" s="28"/>
      <c r="G71" s="28" t="s">
        <v>4</v>
      </c>
      <c r="H71" s="10" t="str">
        <f>IF(AND('Section 8'!$L$4=No,OR($S71=FALSE,$T71=FALSE)),Tab_NotReq,
IF(AND($S71=TRUE,$T71=TRUE,$J71="",$K71=""),"",
IF(COUNTIF($J71:$Q71,Incomplete)&gt;=1,Incomplete_or_multiple_errors&amp;": "&amp;INDEX($J$2:$Q$4,1,MATCH(Incomplete,$J71:$Q71,0)),Complete)))</f>
        <v/>
      </c>
      <c r="J71" s="10" t="str">
        <f t="shared" si="19"/>
        <v/>
      </c>
      <c r="K71" s="10" t="str" cm="1">
        <f t="array" ref="K71">IF($K$1=No,"",
IF(OR(S71=FALSE,T71=FALSE),"",
IF(AND(SUMPRODUCT(--(U71:U$300=TRUE))=0,SUMPRODUCT(--(V71:V$300=TRUE))=0),"",Incomplete)))</f>
        <v/>
      </c>
      <c r="L71" s="10" t="str">
        <f t="shared" si="20"/>
        <v/>
      </c>
      <c r="M71" s="10" t="str">
        <f t="shared" si="21"/>
        <v/>
      </c>
      <c r="N71" s="10" t="str">
        <f t="shared" si="22"/>
        <v/>
      </c>
      <c r="O71" s="10" t="str" cm="1">
        <f t="array" ref="O71">IF($O$1=No, "",
IF($A71="", "",
IF($B71=Section_14,"",
IF($D71="", Incomplete, Complete))))</f>
        <v/>
      </c>
      <c r="P71" s="10" t="str">
        <f t="shared" si="23"/>
        <v/>
      </c>
      <c r="Q71" s="10" t="str">
        <f t="shared" si="24"/>
        <v/>
      </c>
      <c r="S71" s="10" t="b">
        <f t="shared" si="27"/>
        <v>1</v>
      </c>
      <c r="T71" s="10" t="b">
        <f t="shared" si="25"/>
        <v>1</v>
      </c>
      <c r="U71" s="10" t="b">
        <f t="shared" si="28"/>
        <v>0</v>
      </c>
      <c r="V71" s="10" t="b">
        <f t="shared" si="26"/>
        <v>0</v>
      </c>
    </row>
    <row r="72" spans="1:22" x14ac:dyDescent="0.35">
      <c r="A72" s="28"/>
      <c r="B72" s="28"/>
      <c r="C72" s="28"/>
      <c r="D72" s="28"/>
      <c r="E72" s="28" t="s">
        <v>4</v>
      </c>
      <c r="F72" s="28"/>
      <c r="G72" s="28" t="s">
        <v>4</v>
      </c>
      <c r="H72" s="10" t="str">
        <f>IF(AND('Section 8'!$L$4=No,OR($S72=FALSE,$T72=FALSE)),Tab_NotReq,
IF(AND($S72=TRUE,$T72=TRUE,$J72="",$K72=""),"",
IF(COUNTIF($J72:$Q72,Incomplete)&gt;=1,Incomplete_or_multiple_errors&amp;": "&amp;INDEX($J$2:$Q$4,1,MATCH(Incomplete,$J72:$Q72,0)),Complete)))</f>
        <v/>
      </c>
      <c r="J72" s="10" t="str">
        <f t="shared" si="19"/>
        <v/>
      </c>
      <c r="K72" s="10" t="str" cm="1">
        <f t="array" ref="K72">IF($K$1=No,"",
IF(OR(S72=FALSE,T72=FALSE),"",
IF(AND(SUMPRODUCT(--(U72:U$300=TRUE))=0,SUMPRODUCT(--(V72:V$300=TRUE))=0),"",Incomplete)))</f>
        <v/>
      </c>
      <c r="L72" s="10" t="str">
        <f t="shared" si="20"/>
        <v/>
      </c>
      <c r="M72" s="10" t="str">
        <f t="shared" si="21"/>
        <v/>
      </c>
      <c r="N72" s="10" t="str">
        <f t="shared" si="22"/>
        <v/>
      </c>
      <c r="O72" s="10" t="str" cm="1">
        <f t="array" ref="O72">IF($O$1=No, "",
IF($A72="", "",
IF($B72=Section_14,"",
IF($D72="", Incomplete, Complete))))</f>
        <v/>
      </c>
      <c r="P72" s="10" t="str">
        <f t="shared" si="23"/>
        <v/>
      </c>
      <c r="Q72" s="10" t="str">
        <f t="shared" si="24"/>
        <v/>
      </c>
      <c r="S72" s="10" t="b">
        <f t="shared" si="27"/>
        <v>1</v>
      </c>
      <c r="T72" s="10" t="b">
        <f t="shared" si="25"/>
        <v>1</v>
      </c>
      <c r="U72" s="10" t="b">
        <f t="shared" si="28"/>
        <v>0</v>
      </c>
      <c r="V72" s="10" t="b">
        <f t="shared" si="26"/>
        <v>0</v>
      </c>
    </row>
    <row r="73" spans="1:22" x14ac:dyDescent="0.35">
      <c r="A73" s="28"/>
      <c r="B73" s="28"/>
      <c r="C73" s="28"/>
      <c r="D73" s="28"/>
      <c r="E73" s="28" t="s">
        <v>4</v>
      </c>
      <c r="F73" s="28"/>
      <c r="G73" s="28" t="s">
        <v>4</v>
      </c>
      <c r="H73" s="10" t="str">
        <f>IF(AND('Section 8'!$L$4=No,OR($S73=FALSE,$T73=FALSE)),Tab_NotReq,
IF(AND($S73=TRUE,$T73=TRUE,$J73="",$K73=""),"",
IF(COUNTIF($J73:$Q73,Incomplete)&gt;=1,Incomplete_or_multiple_errors&amp;": "&amp;INDEX($J$2:$Q$4,1,MATCH(Incomplete,$J73:$Q73,0)),Complete)))</f>
        <v/>
      </c>
      <c r="J73" s="10" t="str">
        <f t="shared" si="19"/>
        <v/>
      </c>
      <c r="K73" s="10" t="str" cm="1">
        <f t="array" ref="K73">IF($K$1=No,"",
IF(OR(S73=FALSE,T73=FALSE),"",
IF(AND(SUMPRODUCT(--(U73:U$300=TRUE))=0,SUMPRODUCT(--(V73:V$300=TRUE))=0),"",Incomplete)))</f>
        <v/>
      </c>
      <c r="L73" s="10" t="str">
        <f t="shared" si="20"/>
        <v/>
      </c>
      <c r="M73" s="10" t="str">
        <f t="shared" si="21"/>
        <v/>
      </c>
      <c r="N73" s="10" t="str">
        <f t="shared" si="22"/>
        <v/>
      </c>
      <c r="O73" s="10" t="str" cm="1">
        <f t="array" ref="O73">IF($O$1=No, "",
IF($A73="", "",
IF($B73=Section_14,"",
IF($D73="", Incomplete, Complete))))</f>
        <v/>
      </c>
      <c r="P73" s="10" t="str">
        <f t="shared" si="23"/>
        <v/>
      </c>
      <c r="Q73" s="10" t="str">
        <f t="shared" si="24"/>
        <v/>
      </c>
      <c r="S73" s="10" t="b">
        <f t="shared" si="27"/>
        <v>1</v>
      </c>
      <c r="T73" s="10" t="b">
        <f t="shared" si="25"/>
        <v>1</v>
      </c>
      <c r="U73" s="10" t="b">
        <f t="shared" si="28"/>
        <v>0</v>
      </c>
      <c r="V73" s="10" t="b">
        <f t="shared" si="26"/>
        <v>0</v>
      </c>
    </row>
    <row r="74" spans="1:22" x14ac:dyDescent="0.35">
      <c r="A74" s="28"/>
      <c r="B74" s="28"/>
      <c r="C74" s="28"/>
      <c r="D74" s="28"/>
      <c r="E74" s="28" t="s">
        <v>4</v>
      </c>
      <c r="F74" s="28"/>
      <c r="G74" s="28" t="s">
        <v>4</v>
      </c>
      <c r="H74" s="10" t="str">
        <f>IF(AND('Section 8'!$L$4=No,OR($S74=FALSE,$T74=FALSE)),Tab_NotReq,
IF(AND($S74=TRUE,$T74=TRUE,$J74="",$K74=""),"",
IF(COUNTIF($J74:$Q74,Incomplete)&gt;=1,Incomplete_or_multiple_errors&amp;": "&amp;INDEX($J$2:$Q$4,1,MATCH(Incomplete,$J74:$Q74,0)),Complete)))</f>
        <v/>
      </c>
      <c r="J74" s="10" t="str">
        <f t="shared" si="19"/>
        <v/>
      </c>
      <c r="K74" s="10" t="str" cm="1">
        <f t="array" ref="K74">IF($K$1=No,"",
IF(OR(S74=FALSE,T74=FALSE),"",
IF(AND(SUMPRODUCT(--(U74:U$300=TRUE))=0,SUMPRODUCT(--(V74:V$300=TRUE))=0),"",Incomplete)))</f>
        <v/>
      </c>
      <c r="L74" s="10" t="str">
        <f t="shared" si="20"/>
        <v/>
      </c>
      <c r="M74" s="10" t="str">
        <f t="shared" si="21"/>
        <v/>
      </c>
      <c r="N74" s="10" t="str">
        <f t="shared" si="22"/>
        <v/>
      </c>
      <c r="O74" s="10" t="str" cm="1">
        <f t="array" ref="O74">IF($O$1=No, "",
IF($A74="", "",
IF($B74=Section_14,"",
IF($D74="", Incomplete, Complete))))</f>
        <v/>
      </c>
      <c r="P74" s="10" t="str">
        <f t="shared" si="23"/>
        <v/>
      </c>
      <c r="Q74" s="10" t="str">
        <f t="shared" si="24"/>
        <v/>
      </c>
      <c r="S74" s="10" t="b">
        <f t="shared" si="27"/>
        <v>1</v>
      </c>
      <c r="T74" s="10" t="b">
        <f t="shared" si="25"/>
        <v>1</v>
      </c>
      <c r="U74" s="10" t="b">
        <f t="shared" si="28"/>
        <v>0</v>
      </c>
      <c r="V74" s="10" t="b">
        <f t="shared" si="26"/>
        <v>0</v>
      </c>
    </row>
    <row r="75" spans="1:22" x14ac:dyDescent="0.35">
      <c r="A75" s="28"/>
      <c r="B75" s="28"/>
      <c r="C75" s="28"/>
      <c r="D75" s="28"/>
      <c r="E75" s="28" t="s">
        <v>4</v>
      </c>
      <c r="F75" s="28"/>
      <c r="G75" s="28" t="s">
        <v>4</v>
      </c>
      <c r="H75" s="10" t="str">
        <f>IF(AND('Section 8'!$L$4=No,OR($S75=FALSE,$T75=FALSE)),Tab_NotReq,
IF(AND($S75=TRUE,$T75=TRUE,$J75="",$K75=""),"",
IF(COUNTIF($J75:$Q75,Incomplete)&gt;=1,Incomplete_or_multiple_errors&amp;": "&amp;INDEX($J$2:$Q$4,1,MATCH(Incomplete,$J75:$Q75,0)),Complete)))</f>
        <v/>
      </c>
      <c r="J75" s="10" t="str">
        <f t="shared" si="19"/>
        <v/>
      </c>
      <c r="K75" s="10" t="str" cm="1">
        <f t="array" ref="K75">IF($K$1=No,"",
IF(OR(S75=FALSE,T75=FALSE),"",
IF(AND(SUMPRODUCT(--(U75:U$300=TRUE))=0,SUMPRODUCT(--(V75:V$300=TRUE))=0),"",Incomplete)))</f>
        <v/>
      </c>
      <c r="L75" s="10" t="str">
        <f t="shared" si="20"/>
        <v/>
      </c>
      <c r="M75" s="10" t="str">
        <f t="shared" si="21"/>
        <v/>
      </c>
      <c r="N75" s="10" t="str">
        <f t="shared" si="22"/>
        <v/>
      </c>
      <c r="O75" s="10" t="str" cm="1">
        <f t="array" ref="O75">IF($O$1=No, "",
IF($A75="", "",
IF($B75=Section_14,"",
IF($D75="", Incomplete, Complete))))</f>
        <v/>
      </c>
      <c r="P75" s="10" t="str">
        <f t="shared" si="23"/>
        <v/>
      </c>
      <c r="Q75" s="10" t="str">
        <f t="shared" si="24"/>
        <v/>
      </c>
      <c r="S75" s="10" t="b">
        <f t="shared" si="27"/>
        <v>1</v>
      </c>
      <c r="T75" s="10" t="b">
        <f t="shared" si="25"/>
        <v>1</v>
      </c>
      <c r="U75" s="10" t="b">
        <f t="shared" si="28"/>
        <v>0</v>
      </c>
      <c r="V75" s="10" t="b">
        <f t="shared" si="26"/>
        <v>0</v>
      </c>
    </row>
    <row r="76" spans="1:22" x14ac:dyDescent="0.35">
      <c r="A76" s="28"/>
      <c r="B76" s="28"/>
      <c r="C76" s="28"/>
      <c r="D76" s="28"/>
      <c r="E76" s="28" t="s">
        <v>4</v>
      </c>
      <c r="F76" s="28"/>
      <c r="G76" s="28" t="s">
        <v>4</v>
      </c>
      <c r="H76" s="10" t="str">
        <f>IF(AND('Section 8'!$L$4=No,OR($S76=FALSE,$T76=FALSE)),Tab_NotReq,
IF(AND($S76=TRUE,$T76=TRUE,$J76="",$K76=""),"",
IF(COUNTIF($J76:$Q76,Incomplete)&gt;=1,Incomplete_or_multiple_errors&amp;": "&amp;INDEX($J$2:$Q$4,1,MATCH(Incomplete,$J76:$Q76,0)),Complete)))</f>
        <v/>
      </c>
      <c r="J76" s="10" t="str">
        <f t="shared" si="19"/>
        <v/>
      </c>
      <c r="K76" s="10" t="str" cm="1">
        <f t="array" ref="K76">IF($K$1=No,"",
IF(OR(S76=FALSE,T76=FALSE),"",
IF(AND(SUMPRODUCT(--(U76:U$300=TRUE))=0,SUMPRODUCT(--(V76:V$300=TRUE))=0),"",Incomplete)))</f>
        <v/>
      </c>
      <c r="L76" s="10" t="str">
        <f t="shared" si="20"/>
        <v/>
      </c>
      <c r="M76" s="10" t="str">
        <f t="shared" si="21"/>
        <v/>
      </c>
      <c r="N76" s="10" t="str">
        <f t="shared" si="22"/>
        <v/>
      </c>
      <c r="O76" s="10" t="str" cm="1">
        <f t="array" ref="O76">IF($O$1=No, "",
IF($A76="", "",
IF($B76=Section_14,"",
IF($D76="", Incomplete, Complete))))</f>
        <v/>
      </c>
      <c r="P76" s="10" t="str">
        <f t="shared" si="23"/>
        <v/>
      </c>
      <c r="Q76" s="10" t="str">
        <f t="shared" si="24"/>
        <v/>
      </c>
      <c r="S76" s="10" t="b">
        <f t="shared" si="27"/>
        <v>1</v>
      </c>
      <c r="T76" s="10" t="b">
        <f t="shared" si="25"/>
        <v>1</v>
      </c>
      <c r="U76" s="10" t="b">
        <f t="shared" si="28"/>
        <v>0</v>
      </c>
      <c r="V76" s="10" t="b">
        <f t="shared" si="26"/>
        <v>0</v>
      </c>
    </row>
    <row r="77" spans="1:22" x14ac:dyDescent="0.35">
      <c r="A77" s="28"/>
      <c r="B77" s="28"/>
      <c r="C77" s="28"/>
      <c r="D77" s="28"/>
      <c r="E77" s="28" t="s">
        <v>4</v>
      </c>
      <c r="F77" s="28"/>
      <c r="G77" s="28" t="s">
        <v>4</v>
      </c>
      <c r="H77" s="10" t="str">
        <f>IF(AND('Section 8'!$L$4=No,OR($S77=FALSE,$T77=FALSE)),Tab_NotReq,
IF(AND($S77=TRUE,$T77=TRUE,$J77="",$K77=""),"",
IF(COUNTIF($J77:$Q77,Incomplete)&gt;=1,Incomplete_or_multiple_errors&amp;": "&amp;INDEX($J$2:$Q$4,1,MATCH(Incomplete,$J77:$Q77,0)),Complete)))</f>
        <v/>
      </c>
      <c r="J77" s="10" t="str">
        <f t="shared" si="19"/>
        <v/>
      </c>
      <c r="K77" s="10" t="str" cm="1">
        <f t="array" ref="K77">IF($K$1=No,"",
IF(OR(S77=FALSE,T77=FALSE),"",
IF(AND(SUMPRODUCT(--(U77:U$300=TRUE))=0,SUMPRODUCT(--(V77:V$300=TRUE))=0),"",Incomplete)))</f>
        <v/>
      </c>
      <c r="L77" s="10" t="str">
        <f t="shared" si="20"/>
        <v/>
      </c>
      <c r="M77" s="10" t="str">
        <f t="shared" si="21"/>
        <v/>
      </c>
      <c r="N77" s="10" t="str">
        <f t="shared" si="22"/>
        <v/>
      </c>
      <c r="O77" s="10" t="str" cm="1">
        <f t="array" ref="O77">IF($O$1=No, "",
IF($A77="", "",
IF($B77=Section_14,"",
IF($D77="", Incomplete, Complete))))</f>
        <v/>
      </c>
      <c r="P77" s="10" t="str">
        <f t="shared" si="23"/>
        <v/>
      </c>
      <c r="Q77" s="10" t="str">
        <f t="shared" si="24"/>
        <v/>
      </c>
      <c r="S77" s="10" t="b">
        <f t="shared" si="27"/>
        <v>1</v>
      </c>
      <c r="T77" s="10" t="b">
        <f t="shared" si="25"/>
        <v>1</v>
      </c>
      <c r="U77" s="10" t="b">
        <f t="shared" si="28"/>
        <v>0</v>
      </c>
      <c r="V77" s="10" t="b">
        <f t="shared" si="26"/>
        <v>0</v>
      </c>
    </row>
    <row r="78" spans="1:22" x14ac:dyDescent="0.35">
      <c r="A78" s="28"/>
      <c r="B78" s="28"/>
      <c r="C78" s="28"/>
      <c r="D78" s="28"/>
      <c r="E78" s="28" t="s">
        <v>4</v>
      </c>
      <c r="F78" s="28"/>
      <c r="G78" s="28" t="s">
        <v>4</v>
      </c>
      <c r="H78" s="10" t="str">
        <f>IF(AND('Section 8'!$L$4=No,OR($S78=FALSE,$T78=FALSE)),Tab_NotReq,
IF(AND($S78=TRUE,$T78=TRUE,$J78="",$K78=""),"",
IF(COUNTIF($J78:$Q78,Incomplete)&gt;=1,Incomplete_or_multiple_errors&amp;": "&amp;INDEX($J$2:$Q$4,1,MATCH(Incomplete,$J78:$Q78,0)),Complete)))</f>
        <v/>
      </c>
      <c r="J78" s="10" t="str">
        <f t="shared" si="19"/>
        <v/>
      </c>
      <c r="K78" s="10" t="str" cm="1">
        <f t="array" ref="K78">IF($K$1=No,"",
IF(OR(S78=FALSE,T78=FALSE),"",
IF(AND(SUMPRODUCT(--(U78:U$300=TRUE))=0,SUMPRODUCT(--(V78:V$300=TRUE))=0),"",Incomplete)))</f>
        <v/>
      </c>
      <c r="L78" s="10" t="str">
        <f t="shared" si="20"/>
        <v/>
      </c>
      <c r="M78" s="10" t="str">
        <f t="shared" si="21"/>
        <v/>
      </c>
      <c r="N78" s="10" t="str">
        <f t="shared" si="22"/>
        <v/>
      </c>
      <c r="O78" s="10" t="str" cm="1">
        <f t="array" ref="O78">IF($O$1=No, "",
IF($A78="", "",
IF($B78=Section_14,"",
IF($D78="", Incomplete, Complete))))</f>
        <v/>
      </c>
      <c r="P78" s="10" t="str">
        <f t="shared" si="23"/>
        <v/>
      </c>
      <c r="Q78" s="10" t="str">
        <f t="shared" si="24"/>
        <v/>
      </c>
      <c r="S78" s="10" t="b">
        <f t="shared" si="27"/>
        <v>1</v>
      </c>
      <c r="T78" s="10" t="b">
        <f t="shared" si="25"/>
        <v>1</v>
      </c>
      <c r="U78" s="10" t="b">
        <f t="shared" si="28"/>
        <v>0</v>
      </c>
      <c r="V78" s="10" t="b">
        <f t="shared" si="26"/>
        <v>0</v>
      </c>
    </row>
    <row r="79" spans="1:22" x14ac:dyDescent="0.35">
      <c r="A79" s="28"/>
      <c r="B79" s="28"/>
      <c r="C79" s="28"/>
      <c r="D79" s="28"/>
      <c r="E79" s="28" t="s">
        <v>4</v>
      </c>
      <c r="F79" s="28"/>
      <c r="G79" s="28" t="s">
        <v>4</v>
      </c>
      <c r="H79" s="10" t="str">
        <f>IF(AND('Section 8'!$L$4=No,OR($S79=FALSE,$T79=FALSE)),Tab_NotReq,
IF(AND($S79=TRUE,$T79=TRUE,$J79="",$K79=""),"",
IF(COUNTIF($J79:$Q79,Incomplete)&gt;=1,Incomplete_or_multiple_errors&amp;": "&amp;INDEX($J$2:$Q$4,1,MATCH(Incomplete,$J79:$Q79,0)),Complete)))</f>
        <v/>
      </c>
      <c r="J79" s="10" t="str">
        <f t="shared" si="19"/>
        <v/>
      </c>
      <c r="K79" s="10" t="str" cm="1">
        <f t="array" ref="K79">IF($K$1=No,"",
IF(OR(S79=FALSE,T79=FALSE),"",
IF(AND(SUMPRODUCT(--(U79:U$300=TRUE))=0,SUMPRODUCT(--(V79:V$300=TRUE))=0),"",Incomplete)))</f>
        <v/>
      </c>
      <c r="L79" s="10" t="str">
        <f t="shared" si="20"/>
        <v/>
      </c>
      <c r="M79" s="10" t="str">
        <f t="shared" si="21"/>
        <v/>
      </c>
      <c r="N79" s="10" t="str">
        <f t="shared" si="22"/>
        <v/>
      </c>
      <c r="O79" s="10" t="str" cm="1">
        <f t="array" ref="O79">IF($O$1=No, "",
IF($A79="", "",
IF($B79=Section_14,"",
IF($D79="", Incomplete, Complete))))</f>
        <v/>
      </c>
      <c r="P79" s="10" t="str">
        <f t="shared" si="23"/>
        <v/>
      </c>
      <c r="Q79" s="10" t="str">
        <f t="shared" si="24"/>
        <v/>
      </c>
      <c r="S79" s="10" t="b">
        <f t="shared" si="27"/>
        <v>1</v>
      </c>
      <c r="T79" s="10" t="b">
        <f t="shared" si="25"/>
        <v>1</v>
      </c>
      <c r="U79" s="10" t="b">
        <f t="shared" si="28"/>
        <v>0</v>
      </c>
      <c r="V79" s="10" t="b">
        <f t="shared" si="26"/>
        <v>0</v>
      </c>
    </row>
    <row r="80" spans="1:22" x14ac:dyDescent="0.35">
      <c r="A80" s="28"/>
      <c r="B80" s="28"/>
      <c r="C80" s="28"/>
      <c r="D80" s="28"/>
      <c r="E80" s="28" t="s">
        <v>4</v>
      </c>
      <c r="F80" s="28"/>
      <c r="G80" s="28" t="s">
        <v>4</v>
      </c>
      <c r="H80" s="10" t="str">
        <f>IF(AND('Section 8'!$L$4=No,OR($S80=FALSE,$T80=FALSE)),Tab_NotReq,
IF(AND($S80=TRUE,$T80=TRUE,$J80="",$K80=""),"",
IF(COUNTIF($J80:$Q80,Incomplete)&gt;=1,Incomplete_or_multiple_errors&amp;": "&amp;INDEX($J$2:$Q$4,1,MATCH(Incomplete,$J80:$Q80,0)),Complete)))</f>
        <v/>
      </c>
      <c r="J80" s="10" t="str">
        <f t="shared" si="19"/>
        <v/>
      </c>
      <c r="K80" s="10" t="str" cm="1">
        <f t="array" ref="K80">IF($K$1=No,"",
IF(OR(S80=FALSE,T80=FALSE),"",
IF(AND(SUMPRODUCT(--(U80:U$300=TRUE))=0,SUMPRODUCT(--(V80:V$300=TRUE))=0),"",Incomplete)))</f>
        <v/>
      </c>
      <c r="L80" s="10" t="str">
        <f t="shared" si="20"/>
        <v/>
      </c>
      <c r="M80" s="10" t="str">
        <f t="shared" si="21"/>
        <v/>
      </c>
      <c r="N80" s="10" t="str">
        <f t="shared" si="22"/>
        <v/>
      </c>
      <c r="O80" s="10" t="str" cm="1">
        <f t="array" ref="O80">IF($O$1=No, "",
IF($A80="", "",
IF($B80=Section_14,"",
IF($D80="", Incomplete, Complete))))</f>
        <v/>
      </c>
      <c r="P80" s="10" t="str">
        <f t="shared" si="23"/>
        <v/>
      </c>
      <c r="Q80" s="10" t="str">
        <f t="shared" si="24"/>
        <v/>
      </c>
      <c r="S80" s="10" t="b">
        <f t="shared" si="27"/>
        <v>1</v>
      </c>
      <c r="T80" s="10" t="b">
        <f t="shared" si="25"/>
        <v>1</v>
      </c>
      <c r="U80" s="10" t="b">
        <f t="shared" si="28"/>
        <v>0</v>
      </c>
      <c r="V80" s="10" t="b">
        <f t="shared" si="26"/>
        <v>0</v>
      </c>
    </row>
    <row r="81" spans="1:22" x14ac:dyDescent="0.35">
      <c r="A81" s="28"/>
      <c r="B81" s="28"/>
      <c r="C81" s="28"/>
      <c r="D81" s="28"/>
      <c r="E81" s="28" t="s">
        <v>4</v>
      </c>
      <c r="F81" s="28"/>
      <c r="G81" s="28" t="s">
        <v>4</v>
      </c>
      <c r="H81" s="10" t="str">
        <f>IF(AND('Section 8'!$L$4=No,OR($S81=FALSE,$T81=FALSE)),Tab_NotReq,
IF(AND($S81=TRUE,$T81=TRUE,$J81="",$K81=""),"",
IF(COUNTIF($J81:$Q81,Incomplete)&gt;=1,Incomplete_or_multiple_errors&amp;": "&amp;INDEX($J$2:$Q$4,1,MATCH(Incomplete,$J81:$Q81,0)),Complete)))</f>
        <v/>
      </c>
      <c r="J81" s="10" t="str">
        <f t="shared" si="19"/>
        <v/>
      </c>
      <c r="K81" s="10" t="str" cm="1">
        <f t="array" ref="K81">IF($K$1=No,"",
IF(OR(S81=FALSE,T81=FALSE),"",
IF(AND(SUMPRODUCT(--(U81:U$300=TRUE))=0,SUMPRODUCT(--(V81:V$300=TRUE))=0),"",Incomplete)))</f>
        <v/>
      </c>
      <c r="L81" s="10" t="str">
        <f t="shared" si="20"/>
        <v/>
      </c>
      <c r="M81" s="10" t="str">
        <f t="shared" si="21"/>
        <v/>
      </c>
      <c r="N81" s="10" t="str">
        <f t="shared" si="22"/>
        <v/>
      </c>
      <c r="O81" s="10" t="str" cm="1">
        <f t="array" ref="O81">IF($O$1=No, "",
IF($A81="", "",
IF($B81=Section_14,"",
IF($D81="", Incomplete, Complete))))</f>
        <v/>
      </c>
      <c r="P81" s="10" t="str">
        <f t="shared" si="23"/>
        <v/>
      </c>
      <c r="Q81" s="10" t="str">
        <f t="shared" si="24"/>
        <v/>
      </c>
      <c r="S81" s="10" t="b">
        <f t="shared" si="27"/>
        <v>1</v>
      </c>
      <c r="T81" s="10" t="b">
        <f t="shared" si="25"/>
        <v>1</v>
      </c>
      <c r="U81" s="10" t="b">
        <f t="shared" si="28"/>
        <v>0</v>
      </c>
      <c r="V81" s="10" t="b">
        <f t="shared" si="26"/>
        <v>0</v>
      </c>
    </row>
    <row r="82" spans="1:22" x14ac:dyDescent="0.35">
      <c r="A82" s="28"/>
      <c r="B82" s="28"/>
      <c r="C82" s="28"/>
      <c r="D82" s="28"/>
      <c r="E82" s="28" t="s">
        <v>4</v>
      </c>
      <c r="F82" s="28"/>
      <c r="G82" s="28" t="s">
        <v>4</v>
      </c>
      <c r="H82" s="10" t="str">
        <f>IF(AND('Section 8'!$L$4=No,OR($S82=FALSE,$T82=FALSE)),Tab_NotReq,
IF(AND($S82=TRUE,$T82=TRUE,$J82="",$K82=""),"",
IF(COUNTIF($J82:$Q82,Incomplete)&gt;=1,Incomplete_or_multiple_errors&amp;": "&amp;INDEX($J$2:$Q$4,1,MATCH(Incomplete,$J82:$Q82,0)),Complete)))</f>
        <v/>
      </c>
      <c r="J82" s="10" t="str">
        <f t="shared" si="19"/>
        <v/>
      </c>
      <c r="K82" s="10" t="str" cm="1">
        <f t="array" ref="K82">IF($K$1=No,"",
IF(OR(S82=FALSE,T82=FALSE),"",
IF(AND(SUMPRODUCT(--(U82:U$300=TRUE))=0,SUMPRODUCT(--(V82:V$300=TRUE))=0),"",Incomplete)))</f>
        <v/>
      </c>
      <c r="L82" s="10" t="str">
        <f t="shared" si="20"/>
        <v/>
      </c>
      <c r="M82" s="10" t="str">
        <f t="shared" si="21"/>
        <v/>
      </c>
      <c r="N82" s="10" t="str">
        <f t="shared" si="22"/>
        <v/>
      </c>
      <c r="O82" s="10" t="str" cm="1">
        <f t="array" ref="O82">IF($O$1=No, "",
IF($A82="", "",
IF($B82=Section_14,"",
IF($D82="", Incomplete, Complete))))</f>
        <v/>
      </c>
      <c r="P82" s="10" t="str">
        <f t="shared" si="23"/>
        <v/>
      </c>
      <c r="Q82" s="10" t="str">
        <f t="shared" si="24"/>
        <v/>
      </c>
      <c r="S82" s="10" t="b">
        <f t="shared" si="27"/>
        <v>1</v>
      </c>
      <c r="T82" s="10" t="b">
        <f t="shared" si="25"/>
        <v>1</v>
      </c>
      <c r="U82" s="10" t="b">
        <f t="shared" si="28"/>
        <v>0</v>
      </c>
      <c r="V82" s="10" t="b">
        <f t="shared" si="26"/>
        <v>0</v>
      </c>
    </row>
    <row r="83" spans="1:22" x14ac:dyDescent="0.35">
      <c r="A83" s="28"/>
      <c r="B83" s="28"/>
      <c r="C83" s="28"/>
      <c r="D83" s="28"/>
      <c r="E83" s="28" t="s">
        <v>4</v>
      </c>
      <c r="F83" s="28"/>
      <c r="G83" s="28" t="s">
        <v>4</v>
      </c>
      <c r="H83" s="10" t="str">
        <f>IF(AND('Section 8'!$L$4=No,OR($S83=FALSE,$T83=FALSE)),Tab_NotReq,
IF(AND($S83=TRUE,$T83=TRUE,$J83="",$K83=""),"",
IF(COUNTIF($J83:$Q83,Incomplete)&gt;=1,Incomplete_or_multiple_errors&amp;": "&amp;INDEX($J$2:$Q$4,1,MATCH(Incomplete,$J83:$Q83,0)),Complete)))</f>
        <v/>
      </c>
      <c r="J83" s="10" t="str">
        <f t="shared" si="19"/>
        <v/>
      </c>
      <c r="K83" s="10" t="str" cm="1">
        <f t="array" ref="K83">IF($K$1=No,"",
IF(OR(S83=FALSE,T83=FALSE),"",
IF(AND(SUMPRODUCT(--(U83:U$300=TRUE))=0,SUMPRODUCT(--(V83:V$300=TRUE))=0),"",Incomplete)))</f>
        <v/>
      </c>
      <c r="L83" s="10" t="str">
        <f t="shared" si="20"/>
        <v/>
      </c>
      <c r="M83" s="10" t="str">
        <f t="shared" si="21"/>
        <v/>
      </c>
      <c r="N83" s="10" t="str">
        <f t="shared" si="22"/>
        <v/>
      </c>
      <c r="O83" s="10" t="str" cm="1">
        <f t="array" ref="O83">IF($O$1=No, "",
IF($A83="", "",
IF($B83=Section_14,"",
IF($D83="", Incomplete, Complete))))</f>
        <v/>
      </c>
      <c r="P83" s="10" t="str">
        <f t="shared" si="23"/>
        <v/>
      </c>
      <c r="Q83" s="10" t="str">
        <f t="shared" si="24"/>
        <v/>
      </c>
      <c r="S83" s="10" t="b">
        <f t="shared" si="27"/>
        <v>1</v>
      </c>
      <c r="T83" s="10" t="b">
        <f t="shared" si="25"/>
        <v>1</v>
      </c>
      <c r="U83" s="10" t="b">
        <f t="shared" si="28"/>
        <v>0</v>
      </c>
      <c r="V83" s="10" t="b">
        <f t="shared" si="26"/>
        <v>0</v>
      </c>
    </row>
    <row r="84" spans="1:22" x14ac:dyDescent="0.35">
      <c r="A84" s="28"/>
      <c r="B84" s="28"/>
      <c r="C84" s="28"/>
      <c r="D84" s="28"/>
      <c r="E84" s="28" t="s">
        <v>4</v>
      </c>
      <c r="F84" s="28"/>
      <c r="G84" s="28" t="s">
        <v>4</v>
      </c>
      <c r="H84" s="10" t="str">
        <f>IF(AND('Section 8'!$L$4=No,OR($S84=FALSE,$T84=FALSE)),Tab_NotReq,
IF(AND($S84=TRUE,$T84=TRUE,$J84="",$K84=""),"",
IF(COUNTIF($J84:$Q84,Incomplete)&gt;=1,Incomplete_or_multiple_errors&amp;": "&amp;INDEX($J$2:$Q$4,1,MATCH(Incomplete,$J84:$Q84,0)),Complete)))</f>
        <v/>
      </c>
      <c r="J84" s="10" t="str">
        <f t="shared" si="19"/>
        <v/>
      </c>
      <c r="K84" s="10" t="str" cm="1">
        <f t="array" ref="K84">IF($K$1=No,"",
IF(OR(S84=FALSE,T84=FALSE),"",
IF(AND(SUMPRODUCT(--(U84:U$300=TRUE))=0,SUMPRODUCT(--(V84:V$300=TRUE))=0),"",Incomplete)))</f>
        <v/>
      </c>
      <c r="L84" s="10" t="str">
        <f t="shared" si="20"/>
        <v/>
      </c>
      <c r="M84" s="10" t="str">
        <f t="shared" si="21"/>
        <v/>
      </c>
      <c r="N84" s="10" t="str">
        <f t="shared" si="22"/>
        <v/>
      </c>
      <c r="O84" s="10" t="str" cm="1">
        <f t="array" ref="O84">IF($O$1=No, "",
IF($A84="", "",
IF($B84=Section_14,"",
IF($D84="", Incomplete, Complete))))</f>
        <v/>
      </c>
      <c r="P84" s="10" t="str">
        <f t="shared" si="23"/>
        <v/>
      </c>
      <c r="Q84" s="10" t="str">
        <f t="shared" si="24"/>
        <v/>
      </c>
      <c r="S84" s="10" t="b">
        <f t="shared" si="27"/>
        <v>1</v>
      </c>
      <c r="T84" s="10" t="b">
        <f t="shared" si="25"/>
        <v>1</v>
      </c>
      <c r="U84" s="10" t="b">
        <f t="shared" si="28"/>
        <v>0</v>
      </c>
      <c r="V84" s="10" t="b">
        <f t="shared" si="26"/>
        <v>0</v>
      </c>
    </row>
    <row r="85" spans="1:22" x14ac:dyDescent="0.35">
      <c r="A85" s="28"/>
      <c r="B85" s="28"/>
      <c r="C85" s="28"/>
      <c r="D85" s="28"/>
      <c r="E85" s="28" t="s">
        <v>4</v>
      </c>
      <c r="F85" s="28"/>
      <c r="G85" s="28" t="s">
        <v>4</v>
      </c>
      <c r="H85" s="10" t="str">
        <f>IF(AND('Section 8'!$L$4=No,OR($S85=FALSE,$T85=FALSE)),Tab_NotReq,
IF(AND($S85=TRUE,$T85=TRUE,$J85="",$K85=""),"",
IF(COUNTIF($J85:$Q85,Incomplete)&gt;=1,Incomplete_or_multiple_errors&amp;": "&amp;INDEX($J$2:$Q$4,1,MATCH(Incomplete,$J85:$Q85,0)),Complete)))</f>
        <v/>
      </c>
      <c r="J85" s="10" t="str">
        <f t="shared" si="19"/>
        <v/>
      </c>
      <c r="K85" s="10" t="str" cm="1">
        <f t="array" ref="K85">IF($K$1=No,"",
IF(OR(S85=FALSE,T85=FALSE),"",
IF(AND(SUMPRODUCT(--(U85:U$300=TRUE))=0,SUMPRODUCT(--(V85:V$300=TRUE))=0),"",Incomplete)))</f>
        <v/>
      </c>
      <c r="L85" s="10" t="str">
        <f t="shared" si="20"/>
        <v/>
      </c>
      <c r="M85" s="10" t="str">
        <f t="shared" si="21"/>
        <v/>
      </c>
      <c r="N85" s="10" t="str">
        <f t="shared" si="22"/>
        <v/>
      </c>
      <c r="O85" s="10" t="str" cm="1">
        <f t="array" ref="O85">IF($O$1=No, "",
IF($A85="", "",
IF($B85=Section_14,"",
IF($D85="", Incomplete, Complete))))</f>
        <v/>
      </c>
      <c r="P85" s="10" t="str">
        <f t="shared" si="23"/>
        <v/>
      </c>
      <c r="Q85" s="10" t="str">
        <f t="shared" si="24"/>
        <v/>
      </c>
      <c r="S85" s="10" t="b">
        <f t="shared" si="27"/>
        <v>1</v>
      </c>
      <c r="T85" s="10" t="b">
        <f t="shared" si="25"/>
        <v>1</v>
      </c>
      <c r="U85" s="10" t="b">
        <f t="shared" si="28"/>
        <v>0</v>
      </c>
      <c r="V85" s="10" t="b">
        <f t="shared" si="26"/>
        <v>0</v>
      </c>
    </row>
    <row r="86" spans="1:22" x14ac:dyDescent="0.35">
      <c r="A86" s="28"/>
      <c r="B86" s="28"/>
      <c r="C86" s="28"/>
      <c r="D86" s="28"/>
      <c r="E86" s="28" t="s">
        <v>4</v>
      </c>
      <c r="F86" s="28"/>
      <c r="G86" s="28" t="s">
        <v>4</v>
      </c>
      <c r="H86" s="10" t="str">
        <f>IF(AND('Section 8'!$L$4=No,OR($S86=FALSE,$T86=FALSE)),Tab_NotReq,
IF(AND($S86=TRUE,$T86=TRUE,$J86="",$K86=""),"",
IF(COUNTIF($J86:$Q86,Incomplete)&gt;=1,Incomplete_or_multiple_errors&amp;": "&amp;INDEX($J$2:$Q$4,1,MATCH(Incomplete,$J86:$Q86,0)),Complete)))</f>
        <v/>
      </c>
      <c r="J86" s="10" t="str">
        <f t="shared" si="19"/>
        <v/>
      </c>
      <c r="K86" s="10" t="str" cm="1">
        <f t="array" ref="K86">IF($K$1=No,"",
IF(OR(S86=FALSE,T86=FALSE),"",
IF(AND(SUMPRODUCT(--(U86:U$300=TRUE))=0,SUMPRODUCT(--(V86:V$300=TRUE))=0),"",Incomplete)))</f>
        <v/>
      </c>
      <c r="L86" s="10" t="str">
        <f t="shared" si="20"/>
        <v/>
      </c>
      <c r="M86" s="10" t="str">
        <f t="shared" si="21"/>
        <v/>
      </c>
      <c r="N86" s="10" t="str">
        <f t="shared" si="22"/>
        <v/>
      </c>
      <c r="O86" s="10" t="str" cm="1">
        <f t="array" ref="O86">IF($O$1=No, "",
IF($A86="", "",
IF($B86=Section_14,"",
IF($D86="", Incomplete, Complete))))</f>
        <v/>
      </c>
      <c r="P86" s="10" t="str">
        <f t="shared" si="23"/>
        <v/>
      </c>
      <c r="Q86" s="10" t="str">
        <f t="shared" si="24"/>
        <v/>
      </c>
      <c r="S86" s="10" t="b">
        <f t="shared" si="27"/>
        <v>1</v>
      </c>
      <c r="T86" s="10" t="b">
        <f t="shared" si="25"/>
        <v>1</v>
      </c>
      <c r="U86" s="10" t="b">
        <f t="shared" si="28"/>
        <v>0</v>
      </c>
      <c r="V86" s="10" t="b">
        <f t="shared" si="26"/>
        <v>0</v>
      </c>
    </row>
    <row r="87" spans="1:22" x14ac:dyDescent="0.35">
      <c r="A87" s="28"/>
      <c r="B87" s="28"/>
      <c r="C87" s="28"/>
      <c r="D87" s="28"/>
      <c r="E87" s="28" t="s">
        <v>4</v>
      </c>
      <c r="F87" s="28"/>
      <c r="G87" s="28" t="s">
        <v>4</v>
      </c>
      <c r="H87" s="10" t="str">
        <f>IF(AND('Section 8'!$L$4=No,OR($S87=FALSE,$T87=FALSE)),Tab_NotReq,
IF(AND($S87=TRUE,$T87=TRUE,$J87="",$K87=""),"",
IF(COUNTIF($J87:$Q87,Incomplete)&gt;=1,Incomplete_or_multiple_errors&amp;": "&amp;INDEX($J$2:$Q$4,1,MATCH(Incomplete,$J87:$Q87,0)),Complete)))</f>
        <v/>
      </c>
      <c r="J87" s="10" t="str">
        <f t="shared" si="19"/>
        <v/>
      </c>
      <c r="K87" s="10" t="str" cm="1">
        <f t="array" ref="K87">IF($K$1=No,"",
IF(OR(S87=FALSE,T87=FALSE),"",
IF(AND(SUMPRODUCT(--(U87:U$300=TRUE))=0,SUMPRODUCT(--(V87:V$300=TRUE))=0),"",Incomplete)))</f>
        <v/>
      </c>
      <c r="L87" s="10" t="str">
        <f t="shared" si="20"/>
        <v/>
      </c>
      <c r="M87" s="10" t="str">
        <f t="shared" si="21"/>
        <v/>
      </c>
      <c r="N87" s="10" t="str">
        <f t="shared" si="22"/>
        <v/>
      </c>
      <c r="O87" s="10" t="str" cm="1">
        <f t="array" ref="O87">IF($O$1=No, "",
IF($A87="", "",
IF($B87=Section_14,"",
IF($D87="", Incomplete, Complete))))</f>
        <v/>
      </c>
      <c r="P87" s="10" t="str">
        <f t="shared" si="23"/>
        <v/>
      </c>
      <c r="Q87" s="10" t="str">
        <f t="shared" si="24"/>
        <v/>
      </c>
      <c r="S87" s="10" t="b">
        <f t="shared" si="27"/>
        <v>1</v>
      </c>
      <c r="T87" s="10" t="b">
        <f t="shared" si="25"/>
        <v>1</v>
      </c>
      <c r="U87" s="10" t="b">
        <f t="shared" si="28"/>
        <v>0</v>
      </c>
      <c r="V87" s="10" t="b">
        <f t="shared" si="26"/>
        <v>0</v>
      </c>
    </row>
    <row r="88" spans="1:22" x14ac:dyDescent="0.35">
      <c r="A88" s="28"/>
      <c r="B88" s="28"/>
      <c r="C88" s="28"/>
      <c r="D88" s="28"/>
      <c r="E88" s="28" t="s">
        <v>4</v>
      </c>
      <c r="F88" s="28"/>
      <c r="G88" s="28" t="s">
        <v>4</v>
      </c>
      <c r="H88" s="10" t="str">
        <f>IF(AND('Section 8'!$L$4=No,OR($S88=FALSE,$T88=FALSE)),Tab_NotReq,
IF(AND($S88=TRUE,$T88=TRUE,$J88="",$K88=""),"",
IF(COUNTIF($J88:$Q88,Incomplete)&gt;=1,Incomplete_or_multiple_errors&amp;": "&amp;INDEX($J$2:$Q$4,1,MATCH(Incomplete,$J88:$Q88,0)),Complete)))</f>
        <v/>
      </c>
      <c r="J88" s="10" t="str">
        <f t="shared" si="19"/>
        <v/>
      </c>
      <c r="K88" s="10" t="str" cm="1">
        <f t="array" ref="K88">IF($K$1=No,"",
IF(OR(S88=FALSE,T88=FALSE),"",
IF(AND(SUMPRODUCT(--(U88:U$300=TRUE))=0,SUMPRODUCT(--(V88:V$300=TRUE))=0),"",Incomplete)))</f>
        <v/>
      </c>
      <c r="L88" s="10" t="str">
        <f t="shared" si="20"/>
        <v/>
      </c>
      <c r="M88" s="10" t="str">
        <f t="shared" si="21"/>
        <v/>
      </c>
      <c r="N88" s="10" t="str">
        <f t="shared" si="22"/>
        <v/>
      </c>
      <c r="O88" s="10" t="str" cm="1">
        <f t="array" ref="O88">IF($O$1=No, "",
IF($A88="", "",
IF($B88=Section_14,"",
IF($D88="", Incomplete, Complete))))</f>
        <v/>
      </c>
      <c r="P88" s="10" t="str">
        <f t="shared" si="23"/>
        <v/>
      </c>
      <c r="Q88" s="10" t="str">
        <f t="shared" si="24"/>
        <v/>
      </c>
      <c r="S88" s="10" t="b">
        <f t="shared" si="27"/>
        <v>1</v>
      </c>
      <c r="T88" s="10" t="b">
        <f t="shared" si="25"/>
        <v>1</v>
      </c>
      <c r="U88" s="10" t="b">
        <f t="shared" si="28"/>
        <v>0</v>
      </c>
      <c r="V88" s="10" t="b">
        <f t="shared" si="26"/>
        <v>0</v>
      </c>
    </row>
    <row r="89" spans="1:22" x14ac:dyDescent="0.35">
      <c r="A89" s="28"/>
      <c r="B89" s="28"/>
      <c r="C89" s="28"/>
      <c r="D89" s="28"/>
      <c r="E89" s="28" t="s">
        <v>4</v>
      </c>
      <c r="F89" s="28"/>
      <c r="G89" s="28" t="s">
        <v>4</v>
      </c>
      <c r="H89" s="10" t="str">
        <f>IF(AND('Section 8'!$L$4=No,OR($S89=FALSE,$T89=FALSE)),Tab_NotReq,
IF(AND($S89=TRUE,$T89=TRUE,$J89="",$K89=""),"",
IF(COUNTIF($J89:$Q89,Incomplete)&gt;=1,Incomplete_or_multiple_errors&amp;": "&amp;INDEX($J$2:$Q$4,1,MATCH(Incomplete,$J89:$Q89,0)),Complete)))</f>
        <v/>
      </c>
      <c r="J89" s="10" t="str">
        <f t="shared" si="19"/>
        <v/>
      </c>
      <c r="K89" s="10" t="str" cm="1">
        <f t="array" ref="K89">IF($K$1=No,"",
IF(OR(S89=FALSE,T89=FALSE),"",
IF(AND(SUMPRODUCT(--(U89:U$300=TRUE))=0,SUMPRODUCT(--(V89:V$300=TRUE))=0),"",Incomplete)))</f>
        <v/>
      </c>
      <c r="L89" s="10" t="str">
        <f t="shared" si="20"/>
        <v/>
      </c>
      <c r="M89" s="10" t="str">
        <f t="shared" si="21"/>
        <v/>
      </c>
      <c r="N89" s="10" t="str">
        <f t="shared" si="22"/>
        <v/>
      </c>
      <c r="O89" s="10" t="str" cm="1">
        <f t="array" ref="O89">IF($O$1=No, "",
IF($A89="", "",
IF($B89=Section_14,"",
IF($D89="", Incomplete, Complete))))</f>
        <v/>
      </c>
      <c r="P89" s="10" t="str">
        <f t="shared" si="23"/>
        <v/>
      </c>
      <c r="Q89" s="10" t="str">
        <f t="shared" si="24"/>
        <v/>
      </c>
      <c r="S89" s="10" t="b">
        <f t="shared" si="27"/>
        <v>1</v>
      </c>
      <c r="T89" s="10" t="b">
        <f t="shared" si="25"/>
        <v>1</v>
      </c>
      <c r="U89" s="10" t="b">
        <f t="shared" si="28"/>
        <v>0</v>
      </c>
      <c r="V89" s="10" t="b">
        <f t="shared" si="26"/>
        <v>0</v>
      </c>
    </row>
    <row r="90" spans="1:22" x14ac:dyDescent="0.35">
      <c r="A90" s="28"/>
      <c r="B90" s="28"/>
      <c r="C90" s="28"/>
      <c r="D90" s="28"/>
      <c r="E90" s="28" t="s">
        <v>4</v>
      </c>
      <c r="F90" s="28"/>
      <c r="G90" s="28" t="s">
        <v>4</v>
      </c>
      <c r="H90" s="10" t="str">
        <f>IF(AND('Section 8'!$L$4=No,OR($S90=FALSE,$T90=FALSE)),Tab_NotReq,
IF(AND($S90=TRUE,$T90=TRUE,$J90="",$K90=""),"",
IF(COUNTIF($J90:$Q90,Incomplete)&gt;=1,Incomplete_or_multiple_errors&amp;": "&amp;INDEX($J$2:$Q$4,1,MATCH(Incomplete,$J90:$Q90,0)),Complete)))</f>
        <v/>
      </c>
      <c r="J90" s="10" t="str">
        <f t="shared" si="19"/>
        <v/>
      </c>
      <c r="K90" s="10" t="str" cm="1">
        <f t="array" ref="K90">IF($K$1=No,"",
IF(OR(S90=FALSE,T90=FALSE),"",
IF(AND(SUMPRODUCT(--(U90:U$300=TRUE))=0,SUMPRODUCT(--(V90:V$300=TRUE))=0),"",Incomplete)))</f>
        <v/>
      </c>
      <c r="L90" s="10" t="str">
        <f t="shared" si="20"/>
        <v/>
      </c>
      <c r="M90" s="10" t="str">
        <f t="shared" si="21"/>
        <v/>
      </c>
      <c r="N90" s="10" t="str">
        <f t="shared" si="22"/>
        <v/>
      </c>
      <c r="O90" s="10" t="str" cm="1">
        <f t="array" ref="O90">IF($O$1=No, "",
IF($A90="", "",
IF($B90=Section_14,"",
IF($D90="", Incomplete, Complete))))</f>
        <v/>
      </c>
      <c r="P90" s="10" t="str">
        <f t="shared" si="23"/>
        <v/>
      </c>
      <c r="Q90" s="10" t="str">
        <f t="shared" si="24"/>
        <v/>
      </c>
      <c r="S90" s="10" t="b">
        <f t="shared" si="27"/>
        <v>1</v>
      </c>
      <c r="T90" s="10" t="b">
        <f t="shared" si="25"/>
        <v>1</v>
      </c>
      <c r="U90" s="10" t="b">
        <f t="shared" si="28"/>
        <v>0</v>
      </c>
      <c r="V90" s="10" t="b">
        <f t="shared" si="26"/>
        <v>0</v>
      </c>
    </row>
    <row r="91" spans="1:22" x14ac:dyDescent="0.35">
      <c r="A91" s="28"/>
      <c r="B91" s="28"/>
      <c r="C91" s="28"/>
      <c r="D91" s="28"/>
      <c r="E91" s="28" t="s">
        <v>4</v>
      </c>
      <c r="F91" s="28"/>
      <c r="G91" s="28" t="s">
        <v>4</v>
      </c>
      <c r="H91" s="10" t="str">
        <f>IF(AND('Section 8'!$L$4=No,OR($S91=FALSE,$T91=FALSE)),Tab_NotReq,
IF(AND($S91=TRUE,$T91=TRUE,$J91="",$K91=""),"",
IF(COUNTIF($J91:$Q91,Incomplete)&gt;=1,Incomplete_or_multiple_errors&amp;": "&amp;INDEX($J$2:$Q$4,1,MATCH(Incomplete,$J91:$Q91,0)),Complete)))</f>
        <v/>
      </c>
      <c r="J91" s="10" t="str">
        <f t="shared" si="19"/>
        <v/>
      </c>
      <c r="K91" s="10" t="str" cm="1">
        <f t="array" ref="K91">IF($K$1=No,"",
IF(OR(S91=FALSE,T91=FALSE),"",
IF(AND(SUMPRODUCT(--(U91:U$300=TRUE))=0,SUMPRODUCT(--(V91:V$300=TRUE))=0),"",Incomplete)))</f>
        <v/>
      </c>
      <c r="L91" s="10" t="str">
        <f t="shared" si="20"/>
        <v/>
      </c>
      <c r="M91" s="10" t="str">
        <f t="shared" si="21"/>
        <v/>
      </c>
      <c r="N91" s="10" t="str">
        <f t="shared" si="22"/>
        <v/>
      </c>
      <c r="O91" s="10" t="str" cm="1">
        <f t="array" ref="O91">IF($O$1=No, "",
IF($A91="", "",
IF($B91=Section_14,"",
IF($D91="", Incomplete, Complete))))</f>
        <v/>
      </c>
      <c r="P91" s="10" t="str">
        <f t="shared" si="23"/>
        <v/>
      </c>
      <c r="Q91" s="10" t="str">
        <f t="shared" si="24"/>
        <v/>
      </c>
      <c r="S91" s="10" t="b">
        <f t="shared" si="27"/>
        <v>1</v>
      </c>
      <c r="T91" s="10" t="b">
        <f t="shared" si="25"/>
        <v>1</v>
      </c>
      <c r="U91" s="10" t="b">
        <f t="shared" si="28"/>
        <v>0</v>
      </c>
      <c r="V91" s="10" t="b">
        <f t="shared" si="26"/>
        <v>0</v>
      </c>
    </row>
    <row r="92" spans="1:22" x14ac:dyDescent="0.35">
      <c r="A92" s="28"/>
      <c r="B92" s="28"/>
      <c r="C92" s="28"/>
      <c r="D92" s="28"/>
      <c r="E92" s="28" t="s">
        <v>4</v>
      </c>
      <c r="F92" s="28"/>
      <c r="G92" s="28" t="s">
        <v>4</v>
      </c>
      <c r="H92" s="10" t="str">
        <f>IF(AND('Section 8'!$L$4=No,OR($S92=FALSE,$T92=FALSE)),Tab_NotReq,
IF(AND($S92=TRUE,$T92=TRUE,$J92="",$K92=""),"",
IF(COUNTIF($J92:$Q92,Incomplete)&gt;=1,Incomplete_or_multiple_errors&amp;": "&amp;INDEX($J$2:$Q$4,1,MATCH(Incomplete,$J92:$Q92,0)),Complete)))</f>
        <v/>
      </c>
      <c r="J92" s="10" t="str">
        <f t="shared" si="19"/>
        <v/>
      </c>
      <c r="K92" s="10" t="str" cm="1">
        <f t="array" ref="K92">IF($K$1=No,"",
IF(OR(S92=FALSE,T92=FALSE),"",
IF(AND(SUMPRODUCT(--(U92:U$300=TRUE))=0,SUMPRODUCT(--(V92:V$300=TRUE))=0),"",Incomplete)))</f>
        <v/>
      </c>
      <c r="L92" s="10" t="str">
        <f t="shared" si="20"/>
        <v/>
      </c>
      <c r="M92" s="10" t="str">
        <f t="shared" si="21"/>
        <v/>
      </c>
      <c r="N92" s="10" t="str">
        <f t="shared" si="22"/>
        <v/>
      </c>
      <c r="O92" s="10" t="str" cm="1">
        <f t="array" ref="O92">IF($O$1=No, "",
IF($A92="", "",
IF($B92=Section_14,"",
IF($D92="", Incomplete, Complete))))</f>
        <v/>
      </c>
      <c r="P92" s="10" t="str">
        <f t="shared" si="23"/>
        <v/>
      </c>
      <c r="Q92" s="10" t="str">
        <f t="shared" si="24"/>
        <v/>
      </c>
      <c r="S92" s="10" t="b">
        <f t="shared" si="27"/>
        <v>1</v>
      </c>
      <c r="T92" s="10" t="b">
        <f t="shared" si="25"/>
        <v>1</v>
      </c>
      <c r="U92" s="10" t="b">
        <f t="shared" si="28"/>
        <v>0</v>
      </c>
      <c r="V92" s="10" t="b">
        <f t="shared" si="26"/>
        <v>0</v>
      </c>
    </row>
    <row r="93" spans="1:22" x14ac:dyDescent="0.35">
      <c r="A93" s="28"/>
      <c r="B93" s="28"/>
      <c r="C93" s="28"/>
      <c r="D93" s="28"/>
      <c r="E93" s="28" t="s">
        <v>4</v>
      </c>
      <c r="F93" s="28"/>
      <c r="G93" s="28" t="s">
        <v>4</v>
      </c>
      <c r="H93" s="10" t="str">
        <f>IF(AND('Section 8'!$L$4=No,OR($S93=FALSE,$T93=FALSE)),Tab_NotReq,
IF(AND($S93=TRUE,$T93=TRUE,$J93="",$K93=""),"",
IF(COUNTIF($J93:$Q93,Incomplete)&gt;=1,Incomplete_or_multiple_errors&amp;": "&amp;INDEX($J$2:$Q$4,1,MATCH(Incomplete,$J93:$Q93,0)),Complete)))</f>
        <v/>
      </c>
      <c r="J93" s="10" t="str">
        <f t="shared" si="19"/>
        <v/>
      </c>
      <c r="K93" s="10" t="str" cm="1">
        <f t="array" ref="K93">IF($K$1=No,"",
IF(OR(S93=FALSE,T93=FALSE),"",
IF(AND(SUMPRODUCT(--(U93:U$300=TRUE))=0,SUMPRODUCT(--(V93:V$300=TRUE))=0),"",Incomplete)))</f>
        <v/>
      </c>
      <c r="L93" s="10" t="str">
        <f t="shared" si="20"/>
        <v/>
      </c>
      <c r="M93" s="10" t="str">
        <f t="shared" si="21"/>
        <v/>
      </c>
      <c r="N93" s="10" t="str">
        <f t="shared" si="22"/>
        <v/>
      </c>
      <c r="O93" s="10" t="str" cm="1">
        <f t="array" ref="O93">IF($O$1=No, "",
IF($A93="", "",
IF($B93=Section_14,"",
IF($D93="", Incomplete, Complete))))</f>
        <v/>
      </c>
      <c r="P93" s="10" t="str">
        <f t="shared" si="23"/>
        <v/>
      </c>
      <c r="Q93" s="10" t="str">
        <f t="shared" si="24"/>
        <v/>
      </c>
      <c r="S93" s="10" t="b">
        <f t="shared" si="27"/>
        <v>1</v>
      </c>
      <c r="T93" s="10" t="b">
        <f t="shared" si="25"/>
        <v>1</v>
      </c>
      <c r="U93" s="10" t="b">
        <f t="shared" si="28"/>
        <v>0</v>
      </c>
      <c r="V93" s="10" t="b">
        <f t="shared" si="26"/>
        <v>0</v>
      </c>
    </row>
    <row r="94" spans="1:22" x14ac:dyDescent="0.35">
      <c r="A94" s="28"/>
      <c r="B94" s="28"/>
      <c r="C94" s="28"/>
      <c r="D94" s="28"/>
      <c r="E94" s="28" t="s">
        <v>4</v>
      </c>
      <c r="F94" s="28"/>
      <c r="G94" s="28" t="s">
        <v>4</v>
      </c>
      <c r="H94" s="10" t="str">
        <f>IF(AND('Section 8'!$L$4=No,OR($S94=FALSE,$T94=FALSE)),Tab_NotReq,
IF(AND($S94=TRUE,$T94=TRUE,$J94="",$K94=""),"",
IF(COUNTIF($J94:$Q94,Incomplete)&gt;=1,Incomplete_or_multiple_errors&amp;": "&amp;INDEX($J$2:$Q$4,1,MATCH(Incomplete,$J94:$Q94,0)),Complete)))</f>
        <v/>
      </c>
      <c r="J94" s="10" t="str">
        <f t="shared" si="19"/>
        <v/>
      </c>
      <c r="K94" s="10" t="str" cm="1">
        <f t="array" ref="K94">IF($K$1=No,"",
IF(OR(S94=FALSE,T94=FALSE),"",
IF(AND(SUMPRODUCT(--(U94:U$300=TRUE))=0,SUMPRODUCT(--(V94:V$300=TRUE))=0),"",Incomplete)))</f>
        <v/>
      </c>
      <c r="L94" s="10" t="str">
        <f t="shared" si="20"/>
        <v/>
      </c>
      <c r="M94" s="10" t="str">
        <f t="shared" si="21"/>
        <v/>
      </c>
      <c r="N94" s="10" t="str">
        <f t="shared" si="22"/>
        <v/>
      </c>
      <c r="O94" s="10" t="str" cm="1">
        <f t="array" ref="O94">IF($O$1=No, "",
IF($A94="", "",
IF($B94=Section_14,"",
IF($D94="", Incomplete, Complete))))</f>
        <v/>
      </c>
      <c r="P94" s="10" t="str">
        <f t="shared" si="23"/>
        <v/>
      </c>
      <c r="Q94" s="10" t="str">
        <f t="shared" si="24"/>
        <v/>
      </c>
      <c r="S94" s="10" t="b">
        <f t="shared" si="27"/>
        <v>1</v>
      </c>
      <c r="T94" s="10" t="b">
        <f t="shared" si="25"/>
        <v>1</v>
      </c>
      <c r="U94" s="10" t="b">
        <f t="shared" si="28"/>
        <v>0</v>
      </c>
      <c r="V94" s="10" t="b">
        <f t="shared" si="26"/>
        <v>0</v>
      </c>
    </row>
    <row r="95" spans="1:22" x14ac:dyDescent="0.35">
      <c r="A95" s="28"/>
      <c r="B95" s="28"/>
      <c r="C95" s="28"/>
      <c r="D95" s="28"/>
      <c r="E95" s="28" t="s">
        <v>4</v>
      </c>
      <c r="F95" s="28"/>
      <c r="G95" s="28" t="s">
        <v>4</v>
      </c>
      <c r="H95" s="10" t="str">
        <f>IF(AND('Section 8'!$L$4=No,OR($S95=FALSE,$T95=FALSE)),Tab_NotReq,
IF(AND($S95=TRUE,$T95=TRUE,$J95="",$K95=""),"",
IF(COUNTIF($J95:$Q95,Incomplete)&gt;=1,Incomplete_or_multiple_errors&amp;": "&amp;INDEX($J$2:$Q$4,1,MATCH(Incomplete,$J95:$Q95,0)),Complete)))</f>
        <v/>
      </c>
      <c r="J95" s="10" t="str">
        <f t="shared" si="19"/>
        <v/>
      </c>
      <c r="K95" s="10" t="str" cm="1">
        <f t="array" ref="K95">IF($K$1=No,"",
IF(OR(S95=FALSE,T95=FALSE),"",
IF(AND(SUMPRODUCT(--(U95:U$300=TRUE))=0,SUMPRODUCT(--(V95:V$300=TRUE))=0),"",Incomplete)))</f>
        <v/>
      </c>
      <c r="L95" s="10" t="str">
        <f t="shared" si="20"/>
        <v/>
      </c>
      <c r="M95" s="10" t="str">
        <f t="shared" si="21"/>
        <v/>
      </c>
      <c r="N95" s="10" t="str">
        <f t="shared" si="22"/>
        <v/>
      </c>
      <c r="O95" s="10" t="str" cm="1">
        <f t="array" ref="O95">IF($O$1=No, "",
IF($A95="", "",
IF($B95=Section_14,"",
IF($D95="", Incomplete, Complete))))</f>
        <v/>
      </c>
      <c r="P95" s="10" t="str">
        <f t="shared" si="23"/>
        <v/>
      </c>
      <c r="Q95" s="10" t="str">
        <f t="shared" si="24"/>
        <v/>
      </c>
      <c r="S95" s="10" t="b">
        <f t="shared" si="27"/>
        <v>1</v>
      </c>
      <c r="T95" s="10" t="b">
        <f t="shared" si="25"/>
        <v>1</v>
      </c>
      <c r="U95" s="10" t="b">
        <f t="shared" si="28"/>
        <v>0</v>
      </c>
      <c r="V95" s="10" t="b">
        <f t="shared" si="26"/>
        <v>0</v>
      </c>
    </row>
    <row r="96" spans="1:22" x14ac:dyDescent="0.35">
      <c r="A96" s="28"/>
      <c r="B96" s="28"/>
      <c r="C96" s="28"/>
      <c r="D96" s="28"/>
      <c r="E96" s="28" t="s">
        <v>4</v>
      </c>
      <c r="F96" s="28"/>
      <c r="G96" s="28" t="s">
        <v>4</v>
      </c>
      <c r="H96" s="10" t="str">
        <f>IF(AND('Section 8'!$L$4=No,OR($S96=FALSE,$T96=FALSE)),Tab_NotReq,
IF(AND($S96=TRUE,$T96=TRUE,$J96="",$K96=""),"",
IF(COUNTIF($J96:$Q96,Incomplete)&gt;=1,Incomplete_or_multiple_errors&amp;": "&amp;INDEX($J$2:$Q$4,1,MATCH(Incomplete,$J96:$Q96,0)),Complete)))</f>
        <v/>
      </c>
      <c r="J96" s="10" t="str">
        <f t="shared" si="19"/>
        <v/>
      </c>
      <c r="K96" s="10" t="str" cm="1">
        <f t="array" ref="K96">IF($K$1=No,"",
IF(OR(S96=FALSE,T96=FALSE),"",
IF(AND(SUMPRODUCT(--(U96:U$300=TRUE))=0,SUMPRODUCT(--(V96:V$300=TRUE))=0),"",Incomplete)))</f>
        <v/>
      </c>
      <c r="L96" s="10" t="str">
        <f t="shared" si="20"/>
        <v/>
      </c>
      <c r="M96" s="10" t="str">
        <f t="shared" si="21"/>
        <v/>
      </c>
      <c r="N96" s="10" t="str">
        <f t="shared" si="22"/>
        <v/>
      </c>
      <c r="O96" s="10" t="str" cm="1">
        <f t="array" ref="O96">IF($O$1=No, "",
IF($A96="", "",
IF($B96=Section_14,"",
IF($D96="", Incomplete, Complete))))</f>
        <v/>
      </c>
      <c r="P96" s="10" t="str">
        <f t="shared" si="23"/>
        <v/>
      </c>
      <c r="Q96" s="10" t="str">
        <f t="shared" si="24"/>
        <v/>
      </c>
      <c r="S96" s="10" t="b">
        <f t="shared" si="27"/>
        <v>1</v>
      </c>
      <c r="T96" s="10" t="b">
        <f t="shared" si="25"/>
        <v>1</v>
      </c>
      <c r="U96" s="10" t="b">
        <f t="shared" si="28"/>
        <v>0</v>
      </c>
      <c r="V96" s="10" t="b">
        <f t="shared" si="26"/>
        <v>0</v>
      </c>
    </row>
    <row r="97" spans="1:22" x14ac:dyDescent="0.35">
      <c r="A97" s="28"/>
      <c r="B97" s="28"/>
      <c r="C97" s="28"/>
      <c r="D97" s="28"/>
      <c r="E97" s="28" t="s">
        <v>4</v>
      </c>
      <c r="F97" s="28"/>
      <c r="G97" s="28" t="s">
        <v>4</v>
      </c>
      <c r="H97" s="10" t="str">
        <f>IF(AND('Section 8'!$L$4=No,OR($S97=FALSE,$T97=FALSE)),Tab_NotReq,
IF(AND($S97=TRUE,$T97=TRUE,$J97="",$K97=""),"",
IF(COUNTIF($J97:$Q97,Incomplete)&gt;=1,Incomplete_or_multiple_errors&amp;": "&amp;INDEX($J$2:$Q$4,1,MATCH(Incomplete,$J97:$Q97,0)),Complete)))</f>
        <v/>
      </c>
      <c r="J97" s="10" t="str">
        <f t="shared" si="19"/>
        <v/>
      </c>
      <c r="K97" s="10" t="str" cm="1">
        <f t="array" ref="K97">IF($K$1=No,"",
IF(OR(S97=FALSE,T97=FALSE),"",
IF(AND(SUMPRODUCT(--(U97:U$300=TRUE))=0,SUMPRODUCT(--(V97:V$300=TRUE))=0),"",Incomplete)))</f>
        <v/>
      </c>
      <c r="L97" s="10" t="str">
        <f t="shared" si="20"/>
        <v/>
      </c>
      <c r="M97" s="10" t="str">
        <f t="shared" si="21"/>
        <v/>
      </c>
      <c r="N97" s="10" t="str">
        <f t="shared" si="22"/>
        <v/>
      </c>
      <c r="O97" s="10" t="str" cm="1">
        <f t="array" ref="O97">IF($O$1=No, "",
IF($A97="", "",
IF($B97=Section_14,"",
IF($D97="", Incomplete, Complete))))</f>
        <v/>
      </c>
      <c r="P97" s="10" t="str">
        <f t="shared" si="23"/>
        <v/>
      </c>
      <c r="Q97" s="10" t="str">
        <f t="shared" si="24"/>
        <v/>
      </c>
      <c r="S97" s="10" t="b">
        <f t="shared" si="27"/>
        <v>1</v>
      </c>
      <c r="T97" s="10" t="b">
        <f t="shared" si="25"/>
        <v>1</v>
      </c>
      <c r="U97" s="10" t="b">
        <f t="shared" si="28"/>
        <v>0</v>
      </c>
      <c r="V97" s="10" t="b">
        <f t="shared" si="26"/>
        <v>0</v>
      </c>
    </row>
    <row r="98" spans="1:22" x14ac:dyDescent="0.35">
      <c r="A98" s="28"/>
      <c r="B98" s="28"/>
      <c r="C98" s="28"/>
      <c r="D98" s="28"/>
      <c r="E98" s="28" t="s">
        <v>4</v>
      </c>
      <c r="F98" s="28"/>
      <c r="G98" s="28" t="s">
        <v>4</v>
      </c>
      <c r="H98" s="10" t="str">
        <f>IF(AND('Section 8'!$L$4=No,OR($S98=FALSE,$T98=FALSE)),Tab_NotReq,
IF(AND($S98=TRUE,$T98=TRUE,$J98="",$K98=""),"",
IF(COUNTIF($J98:$Q98,Incomplete)&gt;=1,Incomplete_or_multiple_errors&amp;": "&amp;INDEX($J$2:$Q$4,1,MATCH(Incomplete,$J98:$Q98,0)),Complete)))</f>
        <v/>
      </c>
      <c r="J98" s="10" t="str">
        <f t="shared" si="19"/>
        <v/>
      </c>
      <c r="K98" s="10" t="str" cm="1">
        <f t="array" ref="K98">IF($K$1=No,"",
IF(OR(S98=FALSE,T98=FALSE),"",
IF(AND(SUMPRODUCT(--(U98:U$300=TRUE))=0,SUMPRODUCT(--(V98:V$300=TRUE))=0),"",Incomplete)))</f>
        <v/>
      </c>
      <c r="L98" s="10" t="str">
        <f t="shared" si="20"/>
        <v/>
      </c>
      <c r="M98" s="10" t="str">
        <f t="shared" si="21"/>
        <v/>
      </c>
      <c r="N98" s="10" t="str">
        <f t="shared" si="22"/>
        <v/>
      </c>
      <c r="O98" s="10" t="str" cm="1">
        <f t="array" ref="O98">IF($O$1=No, "",
IF($A98="", "",
IF($B98=Section_14,"",
IF($D98="", Incomplete, Complete))))</f>
        <v/>
      </c>
      <c r="P98" s="10" t="str">
        <f t="shared" si="23"/>
        <v/>
      </c>
      <c r="Q98" s="10" t="str">
        <f t="shared" si="24"/>
        <v/>
      </c>
      <c r="S98" s="10" t="b">
        <f t="shared" si="27"/>
        <v>1</v>
      </c>
      <c r="T98" s="10" t="b">
        <f t="shared" si="25"/>
        <v>1</v>
      </c>
      <c r="U98" s="10" t="b">
        <f t="shared" si="28"/>
        <v>0</v>
      </c>
      <c r="V98" s="10" t="b">
        <f t="shared" si="26"/>
        <v>0</v>
      </c>
    </row>
    <row r="99" spans="1:22" x14ac:dyDescent="0.35">
      <c r="A99" s="28"/>
      <c r="B99" s="28"/>
      <c r="C99" s="28"/>
      <c r="D99" s="28"/>
      <c r="E99" s="28" t="s">
        <v>4</v>
      </c>
      <c r="F99" s="28"/>
      <c r="G99" s="28" t="s">
        <v>4</v>
      </c>
      <c r="H99" s="10" t="str">
        <f>IF(AND('Section 8'!$L$4=No,OR($S99=FALSE,$T99=FALSE)),Tab_NotReq,
IF(AND($S99=TRUE,$T99=TRUE,$J99="",$K99=""),"",
IF(COUNTIF($J99:$Q99,Incomplete)&gt;=1,Incomplete_or_multiple_errors&amp;": "&amp;INDEX($J$2:$Q$4,1,MATCH(Incomplete,$J99:$Q99,0)),Complete)))</f>
        <v/>
      </c>
      <c r="J99" s="10" t="str">
        <f t="shared" si="19"/>
        <v/>
      </c>
      <c r="K99" s="10" t="str" cm="1">
        <f t="array" ref="K99">IF($K$1=No,"",
IF(OR(S99=FALSE,T99=FALSE),"",
IF(AND(SUMPRODUCT(--(U99:U$300=TRUE))=0,SUMPRODUCT(--(V99:V$300=TRUE))=0),"",Incomplete)))</f>
        <v/>
      </c>
      <c r="L99" s="10" t="str">
        <f t="shared" si="20"/>
        <v/>
      </c>
      <c r="M99" s="10" t="str">
        <f t="shared" si="21"/>
        <v/>
      </c>
      <c r="N99" s="10" t="str">
        <f t="shared" si="22"/>
        <v/>
      </c>
      <c r="O99" s="10" t="str" cm="1">
        <f t="array" ref="O99">IF($O$1=No, "",
IF($A99="", "",
IF($B99=Section_14,"",
IF($D99="", Incomplete, Complete))))</f>
        <v/>
      </c>
      <c r="P99" s="10" t="str">
        <f t="shared" si="23"/>
        <v/>
      </c>
      <c r="Q99" s="10" t="str">
        <f t="shared" si="24"/>
        <v/>
      </c>
      <c r="S99" s="10" t="b">
        <f t="shared" si="27"/>
        <v>1</v>
      </c>
      <c r="T99" s="10" t="b">
        <f t="shared" si="25"/>
        <v>1</v>
      </c>
      <c r="U99" s="10" t="b">
        <f t="shared" si="28"/>
        <v>0</v>
      </c>
      <c r="V99" s="10" t="b">
        <f t="shared" si="26"/>
        <v>0</v>
      </c>
    </row>
    <row r="100" spans="1:22" x14ac:dyDescent="0.35">
      <c r="A100" s="28"/>
      <c r="B100" s="28"/>
      <c r="C100" s="28"/>
      <c r="D100" s="28"/>
      <c r="E100" s="28" t="s">
        <v>4</v>
      </c>
      <c r="F100" s="28"/>
      <c r="G100" s="28" t="s">
        <v>4</v>
      </c>
      <c r="H100" s="10" t="str">
        <f>IF(AND('Section 8'!$L$4=No,OR($S100=FALSE,$T100=FALSE)),Tab_NotReq,
IF(AND($S100=TRUE,$T100=TRUE,$J100="",$K100=""),"",
IF(COUNTIF($J100:$Q100,Incomplete)&gt;=1,Incomplete_or_multiple_errors&amp;": "&amp;INDEX($J$2:$Q$4,1,MATCH(Incomplete,$J100:$Q100,0)),Complete)))</f>
        <v/>
      </c>
      <c r="J100" s="10" t="str">
        <f t="shared" si="19"/>
        <v/>
      </c>
      <c r="K100" s="10" t="str" cm="1">
        <f t="array" ref="K100">IF($K$1=No,"",
IF(OR(S100=FALSE,T100=FALSE),"",
IF(AND(SUMPRODUCT(--(U100:U$300=TRUE))=0,SUMPRODUCT(--(V100:V$300=TRUE))=0),"",Incomplete)))</f>
        <v/>
      </c>
      <c r="L100" s="10" t="str">
        <f t="shared" si="20"/>
        <v/>
      </c>
      <c r="M100" s="10" t="str">
        <f t="shared" si="21"/>
        <v/>
      </c>
      <c r="N100" s="10" t="str">
        <f t="shared" si="22"/>
        <v/>
      </c>
      <c r="O100" s="10" t="str" cm="1">
        <f t="array" ref="O100">IF($O$1=No, "",
IF($A100="", "",
IF($B100=Section_14,"",
IF($D100="", Incomplete, Complete))))</f>
        <v/>
      </c>
      <c r="P100" s="10" t="str">
        <f t="shared" si="23"/>
        <v/>
      </c>
      <c r="Q100" s="10" t="str">
        <f t="shared" si="24"/>
        <v/>
      </c>
      <c r="S100" s="10" t="b">
        <f t="shared" si="27"/>
        <v>1</v>
      </c>
      <c r="T100" s="10" t="b">
        <f t="shared" si="25"/>
        <v>1</v>
      </c>
      <c r="U100" s="10" t="b">
        <f t="shared" si="28"/>
        <v>0</v>
      </c>
      <c r="V100" s="10" t="b">
        <f t="shared" si="26"/>
        <v>0</v>
      </c>
    </row>
    <row r="101" spans="1:22" s="25" customFormat="1" x14ac:dyDescent="0.35"/>
    <row r="102" spans="1:22" hidden="1" x14ac:dyDescent="0.35">
      <c r="A102" s="107"/>
      <c r="B102" s="107"/>
      <c r="C102" s="107"/>
      <c r="D102" s="107"/>
      <c r="E102" s="107"/>
      <c r="F102" s="107"/>
      <c r="G102" s="107"/>
      <c r="H102" s="78"/>
      <c r="J102" s="78"/>
      <c r="K102" s="78"/>
      <c r="L102" s="78"/>
      <c r="M102" s="78"/>
      <c r="N102" s="78"/>
      <c r="O102" s="78"/>
      <c r="P102" s="78"/>
      <c r="Q102" s="78"/>
      <c r="S102" s="78"/>
      <c r="T102" s="78"/>
      <c r="U102" s="78"/>
      <c r="V102" s="78"/>
    </row>
    <row r="103" spans="1:22" hidden="1" x14ac:dyDescent="0.35">
      <c r="A103" s="107"/>
      <c r="B103" s="107"/>
      <c r="C103" s="107"/>
      <c r="D103" s="107"/>
      <c r="E103" s="107"/>
      <c r="F103" s="107"/>
      <c r="G103" s="107"/>
      <c r="H103" s="78"/>
      <c r="J103" s="78"/>
      <c r="K103" s="78"/>
      <c r="L103" s="78"/>
      <c r="M103" s="78"/>
      <c r="N103" s="78"/>
      <c r="O103" s="78"/>
      <c r="P103" s="78"/>
      <c r="Q103" s="78"/>
      <c r="S103" s="78"/>
      <c r="T103" s="78"/>
      <c r="U103" s="78"/>
      <c r="V103" s="78"/>
    </row>
    <row r="104" spans="1:22" hidden="1" x14ac:dyDescent="0.35">
      <c r="A104" s="107"/>
      <c r="B104" s="107"/>
      <c r="C104" s="107"/>
      <c r="D104" s="107"/>
      <c r="E104" s="107"/>
      <c r="F104" s="107"/>
      <c r="G104" s="107"/>
      <c r="H104" s="78"/>
      <c r="J104" s="78"/>
      <c r="K104" s="78"/>
      <c r="L104" s="78"/>
      <c r="M104" s="78"/>
      <c r="N104" s="78"/>
      <c r="O104" s="78"/>
      <c r="P104" s="78"/>
      <c r="Q104" s="78"/>
      <c r="S104" s="78"/>
      <c r="T104" s="78"/>
      <c r="U104" s="78"/>
      <c r="V104" s="78"/>
    </row>
    <row r="105" spans="1:22" hidden="1" x14ac:dyDescent="0.35">
      <c r="A105" s="107"/>
      <c r="B105" s="107"/>
      <c r="C105" s="107"/>
      <c r="D105" s="107"/>
      <c r="E105" s="107"/>
      <c r="F105" s="107"/>
      <c r="G105" s="107"/>
      <c r="H105" s="78"/>
      <c r="J105" s="78"/>
      <c r="K105" s="78"/>
      <c r="L105" s="78"/>
      <c r="M105" s="78"/>
      <c r="N105" s="78"/>
      <c r="O105" s="78"/>
      <c r="P105" s="78"/>
      <c r="Q105" s="78"/>
      <c r="S105" s="78"/>
      <c r="T105" s="78"/>
      <c r="U105" s="78"/>
      <c r="V105" s="78"/>
    </row>
    <row r="106" spans="1:22" hidden="1" x14ac:dyDescent="0.35">
      <c r="A106" s="107"/>
      <c r="B106" s="107"/>
      <c r="C106" s="107"/>
      <c r="D106" s="107"/>
      <c r="E106" s="107"/>
      <c r="F106" s="107"/>
      <c r="G106" s="107"/>
      <c r="H106" s="78"/>
      <c r="J106" s="78"/>
      <c r="K106" s="78"/>
      <c r="L106" s="78"/>
      <c r="M106" s="78"/>
      <c r="N106" s="78"/>
      <c r="O106" s="78"/>
      <c r="P106" s="78"/>
      <c r="Q106" s="78"/>
      <c r="S106" s="78"/>
      <c r="T106" s="78"/>
      <c r="U106" s="78"/>
      <c r="V106" s="78"/>
    </row>
    <row r="107" spans="1:22" hidden="1" x14ac:dyDescent="0.35">
      <c r="A107" s="107"/>
      <c r="B107" s="107"/>
      <c r="C107" s="107"/>
      <c r="D107" s="107"/>
      <c r="E107" s="107"/>
      <c r="F107" s="107"/>
      <c r="G107" s="107"/>
      <c r="H107" s="78"/>
      <c r="J107" s="78"/>
      <c r="K107" s="78"/>
      <c r="L107" s="78"/>
      <c r="M107" s="78"/>
      <c r="N107" s="78"/>
      <c r="O107" s="78"/>
      <c r="P107" s="78"/>
      <c r="Q107" s="78"/>
      <c r="S107" s="78"/>
      <c r="T107" s="78"/>
      <c r="U107" s="78"/>
      <c r="V107" s="78"/>
    </row>
    <row r="108" spans="1:22" hidden="1" x14ac:dyDescent="0.35">
      <c r="A108" s="107"/>
      <c r="B108" s="107"/>
      <c r="C108" s="107"/>
      <c r="D108" s="107"/>
      <c r="E108" s="107"/>
      <c r="F108" s="107"/>
      <c r="G108" s="107"/>
      <c r="H108" s="78"/>
      <c r="J108" s="78"/>
      <c r="K108" s="78"/>
      <c r="L108" s="78"/>
      <c r="M108" s="78"/>
      <c r="N108" s="78"/>
      <c r="O108" s="78"/>
      <c r="P108" s="78"/>
      <c r="Q108" s="78"/>
      <c r="S108" s="78"/>
      <c r="T108" s="78"/>
      <c r="U108" s="78"/>
      <c r="V108" s="78"/>
    </row>
    <row r="109" spans="1:22" hidden="1" x14ac:dyDescent="0.35">
      <c r="A109" s="107"/>
      <c r="B109" s="107"/>
      <c r="C109" s="107"/>
      <c r="D109" s="107"/>
      <c r="E109" s="107"/>
      <c r="F109" s="107"/>
      <c r="G109" s="107"/>
      <c r="H109" s="78"/>
      <c r="J109" s="78"/>
      <c r="K109" s="78"/>
      <c r="L109" s="78"/>
      <c r="M109" s="78"/>
      <c r="N109" s="78"/>
      <c r="O109" s="78"/>
      <c r="P109" s="78"/>
      <c r="Q109" s="78"/>
      <c r="S109" s="78"/>
      <c r="T109" s="78"/>
      <c r="U109" s="78"/>
      <c r="V109" s="78"/>
    </row>
    <row r="110" spans="1:22" hidden="1" x14ac:dyDescent="0.35">
      <c r="A110" s="107"/>
      <c r="B110" s="107"/>
      <c r="C110" s="107"/>
      <c r="D110" s="107"/>
      <c r="E110" s="107"/>
      <c r="F110" s="107"/>
      <c r="G110" s="107"/>
      <c r="H110" s="78"/>
      <c r="J110" s="78"/>
      <c r="K110" s="78"/>
      <c r="L110" s="78"/>
      <c r="M110" s="78"/>
      <c r="N110" s="78"/>
      <c r="O110" s="78"/>
      <c r="P110" s="78"/>
      <c r="Q110" s="78"/>
      <c r="S110" s="78"/>
      <c r="T110" s="78"/>
      <c r="U110" s="78"/>
      <c r="V110" s="78"/>
    </row>
    <row r="111" spans="1:22" hidden="1" x14ac:dyDescent="0.35">
      <c r="A111" s="107"/>
      <c r="B111" s="107"/>
      <c r="C111" s="107"/>
      <c r="D111" s="107"/>
      <c r="E111" s="107"/>
      <c r="F111" s="107"/>
      <c r="G111" s="107"/>
      <c r="H111" s="78"/>
      <c r="J111" s="78"/>
      <c r="K111" s="78"/>
      <c r="L111" s="78"/>
      <c r="M111" s="78"/>
      <c r="N111" s="78"/>
      <c r="O111" s="78"/>
      <c r="P111" s="78"/>
      <c r="Q111" s="78"/>
      <c r="S111" s="78"/>
      <c r="T111" s="78"/>
      <c r="U111" s="78"/>
      <c r="V111" s="78"/>
    </row>
    <row r="112" spans="1:22" hidden="1" x14ac:dyDescent="0.35">
      <c r="A112" s="107"/>
      <c r="B112" s="107"/>
      <c r="C112" s="107"/>
      <c r="D112" s="107"/>
      <c r="E112" s="107"/>
      <c r="F112" s="107"/>
      <c r="G112" s="107"/>
      <c r="H112" s="78"/>
      <c r="J112" s="78"/>
      <c r="K112" s="78"/>
      <c r="L112" s="78"/>
      <c r="M112" s="78"/>
      <c r="N112" s="78"/>
      <c r="O112" s="78"/>
      <c r="P112" s="78"/>
      <c r="Q112" s="78"/>
      <c r="S112" s="78"/>
      <c r="T112" s="78"/>
      <c r="U112" s="78"/>
      <c r="V112" s="78"/>
    </row>
    <row r="113" spans="1:22" hidden="1" x14ac:dyDescent="0.35">
      <c r="A113" s="107"/>
      <c r="B113" s="107"/>
      <c r="C113" s="107"/>
      <c r="D113" s="107"/>
      <c r="E113" s="107"/>
      <c r="F113" s="107"/>
      <c r="G113" s="107"/>
      <c r="H113" s="78"/>
      <c r="J113" s="78"/>
      <c r="K113" s="78"/>
      <c r="L113" s="78"/>
      <c r="M113" s="78"/>
      <c r="N113" s="78"/>
      <c r="O113" s="78"/>
      <c r="P113" s="78"/>
      <c r="Q113" s="78"/>
      <c r="S113" s="78"/>
      <c r="T113" s="78"/>
      <c r="U113" s="78"/>
      <c r="V113" s="78"/>
    </row>
    <row r="114" spans="1:22" hidden="1" x14ac:dyDescent="0.35">
      <c r="A114" s="107"/>
      <c r="B114" s="107"/>
      <c r="C114" s="107"/>
      <c r="D114" s="107"/>
      <c r="E114" s="107"/>
      <c r="F114" s="107"/>
      <c r="G114" s="107"/>
      <c r="H114" s="78"/>
      <c r="J114" s="78"/>
      <c r="K114" s="78"/>
      <c r="L114" s="78"/>
      <c r="M114" s="78"/>
      <c r="N114" s="78"/>
      <c r="O114" s="78"/>
      <c r="P114" s="78"/>
      <c r="Q114" s="78"/>
      <c r="S114" s="78"/>
      <c r="T114" s="78"/>
      <c r="U114" s="78"/>
      <c r="V114" s="78"/>
    </row>
    <row r="115" spans="1:22" hidden="1" x14ac:dyDescent="0.35">
      <c r="A115" s="107"/>
      <c r="B115" s="107"/>
      <c r="C115" s="107"/>
      <c r="D115" s="107"/>
      <c r="E115" s="107"/>
      <c r="F115" s="107"/>
      <c r="G115" s="107"/>
      <c r="H115" s="78"/>
      <c r="J115" s="78"/>
      <c r="K115" s="78"/>
      <c r="L115" s="78"/>
      <c r="M115" s="78"/>
      <c r="N115" s="78"/>
      <c r="O115" s="78"/>
      <c r="P115" s="78"/>
      <c r="Q115" s="78"/>
      <c r="S115" s="78"/>
      <c r="T115" s="78"/>
      <c r="U115" s="78"/>
      <c r="V115" s="78"/>
    </row>
    <row r="116" spans="1:22" hidden="1" x14ac:dyDescent="0.35">
      <c r="A116" s="107"/>
      <c r="B116" s="107"/>
      <c r="C116" s="107"/>
      <c r="D116" s="107"/>
      <c r="E116" s="107"/>
      <c r="F116" s="107"/>
      <c r="G116" s="107"/>
      <c r="H116" s="78"/>
      <c r="J116" s="78"/>
      <c r="K116" s="78"/>
      <c r="L116" s="78"/>
      <c r="M116" s="78"/>
      <c r="N116" s="78"/>
      <c r="O116" s="78"/>
      <c r="P116" s="78"/>
      <c r="Q116" s="78"/>
      <c r="S116" s="78"/>
      <c r="T116" s="78"/>
      <c r="U116" s="78"/>
      <c r="V116" s="78"/>
    </row>
    <row r="117" spans="1:22" hidden="1" x14ac:dyDescent="0.35">
      <c r="A117" s="107"/>
      <c r="B117" s="107"/>
      <c r="C117" s="107"/>
      <c r="D117" s="107"/>
      <c r="E117" s="107"/>
      <c r="F117" s="107"/>
      <c r="G117" s="107"/>
      <c r="H117" s="78"/>
      <c r="J117" s="78"/>
      <c r="K117" s="78"/>
      <c r="L117" s="78"/>
      <c r="M117" s="78"/>
      <c r="N117" s="78"/>
      <c r="O117" s="78"/>
      <c r="P117" s="78"/>
      <c r="Q117" s="78"/>
      <c r="S117" s="78"/>
      <c r="T117" s="78"/>
      <c r="U117" s="78"/>
      <c r="V117" s="78"/>
    </row>
    <row r="118" spans="1:22" hidden="1" x14ac:dyDescent="0.35">
      <c r="A118" s="107"/>
      <c r="B118" s="107"/>
      <c r="C118" s="107"/>
      <c r="D118" s="107"/>
      <c r="E118" s="107"/>
      <c r="F118" s="107"/>
      <c r="G118" s="107"/>
      <c r="H118" s="78"/>
      <c r="J118" s="78"/>
      <c r="K118" s="78"/>
      <c r="L118" s="78"/>
      <c r="M118" s="78"/>
      <c r="N118" s="78"/>
      <c r="O118" s="78"/>
      <c r="P118" s="78"/>
      <c r="Q118" s="78"/>
      <c r="S118" s="78"/>
      <c r="T118" s="78"/>
      <c r="U118" s="78"/>
      <c r="V118" s="78"/>
    </row>
    <row r="119" spans="1:22" hidden="1" x14ac:dyDescent="0.35">
      <c r="A119" s="107"/>
      <c r="B119" s="107"/>
      <c r="C119" s="107"/>
      <c r="D119" s="107"/>
      <c r="E119" s="107"/>
      <c r="F119" s="107"/>
      <c r="G119" s="107"/>
      <c r="H119" s="78"/>
      <c r="J119" s="78"/>
      <c r="K119" s="78"/>
      <c r="L119" s="78"/>
      <c r="M119" s="78"/>
      <c r="N119" s="78"/>
      <c r="O119" s="78"/>
      <c r="P119" s="78"/>
      <c r="Q119" s="78"/>
      <c r="S119" s="78"/>
      <c r="T119" s="78"/>
      <c r="U119" s="78"/>
      <c r="V119" s="78"/>
    </row>
    <row r="120" spans="1:22" hidden="1" x14ac:dyDescent="0.35">
      <c r="A120" s="107"/>
      <c r="B120" s="107"/>
      <c r="C120" s="107"/>
      <c r="D120" s="107"/>
      <c r="E120" s="107"/>
      <c r="F120" s="107"/>
      <c r="G120" s="107"/>
      <c r="H120" s="78"/>
      <c r="J120" s="78"/>
      <c r="K120" s="78"/>
      <c r="L120" s="78"/>
      <c r="M120" s="78"/>
      <c r="N120" s="78"/>
      <c r="O120" s="78"/>
      <c r="P120" s="78"/>
      <c r="Q120" s="78"/>
      <c r="S120" s="78"/>
      <c r="T120" s="78"/>
      <c r="U120" s="78"/>
      <c r="V120" s="78"/>
    </row>
    <row r="121" spans="1:22" hidden="1" x14ac:dyDescent="0.35">
      <c r="A121" s="107"/>
      <c r="B121" s="107"/>
      <c r="C121" s="107"/>
      <c r="D121" s="107"/>
      <c r="E121" s="107"/>
      <c r="F121" s="107"/>
      <c r="G121" s="107"/>
      <c r="H121" s="78"/>
      <c r="J121" s="78"/>
      <c r="K121" s="78"/>
      <c r="L121" s="78"/>
      <c r="M121" s="78"/>
      <c r="N121" s="78"/>
      <c r="O121" s="78"/>
      <c r="P121" s="78"/>
      <c r="Q121" s="78"/>
      <c r="S121" s="78"/>
      <c r="T121" s="78"/>
      <c r="U121" s="78"/>
      <c r="V121" s="78"/>
    </row>
    <row r="122" spans="1:22" hidden="1" x14ac:dyDescent="0.35">
      <c r="A122" s="107"/>
      <c r="B122" s="107"/>
      <c r="C122" s="107"/>
      <c r="D122" s="107"/>
      <c r="E122" s="107"/>
      <c r="F122" s="107"/>
      <c r="G122" s="107"/>
      <c r="H122" s="78"/>
      <c r="J122" s="78"/>
      <c r="K122" s="78"/>
      <c r="L122" s="78"/>
      <c r="M122" s="78"/>
      <c r="N122" s="78"/>
      <c r="O122" s="78"/>
      <c r="P122" s="78"/>
      <c r="Q122" s="78"/>
      <c r="S122" s="78"/>
      <c r="T122" s="78"/>
      <c r="U122" s="78"/>
      <c r="V122" s="78"/>
    </row>
    <row r="123" spans="1:22" hidden="1" x14ac:dyDescent="0.35">
      <c r="A123" s="107"/>
      <c r="B123" s="107"/>
      <c r="C123" s="107"/>
      <c r="D123" s="107"/>
      <c r="E123" s="107"/>
      <c r="F123" s="107"/>
      <c r="G123" s="107"/>
      <c r="H123" s="78"/>
      <c r="J123" s="78"/>
      <c r="K123" s="78"/>
      <c r="L123" s="78"/>
      <c r="M123" s="78"/>
      <c r="N123" s="78"/>
      <c r="O123" s="78"/>
      <c r="P123" s="78"/>
      <c r="Q123" s="78"/>
      <c r="S123" s="78"/>
      <c r="T123" s="78"/>
      <c r="U123" s="78"/>
      <c r="V123" s="78"/>
    </row>
    <row r="124" spans="1:22" hidden="1" x14ac:dyDescent="0.35">
      <c r="A124" s="107"/>
      <c r="B124" s="107"/>
      <c r="C124" s="107"/>
      <c r="D124" s="107"/>
      <c r="E124" s="107"/>
      <c r="F124" s="107"/>
      <c r="G124" s="107"/>
      <c r="H124" s="78"/>
      <c r="J124" s="78"/>
      <c r="K124" s="78"/>
      <c r="L124" s="78"/>
      <c r="M124" s="78"/>
      <c r="N124" s="78"/>
      <c r="O124" s="78"/>
      <c r="P124" s="78"/>
      <c r="Q124" s="78"/>
      <c r="S124" s="78"/>
      <c r="T124" s="78"/>
      <c r="U124" s="78"/>
      <c r="V124" s="78"/>
    </row>
    <row r="125" spans="1:22" hidden="1" x14ac:dyDescent="0.35">
      <c r="A125" s="107"/>
      <c r="B125" s="107"/>
      <c r="C125" s="107"/>
      <c r="D125" s="107"/>
      <c r="E125" s="107"/>
      <c r="F125" s="107"/>
      <c r="G125" s="107"/>
      <c r="H125" s="78"/>
      <c r="J125" s="78"/>
      <c r="K125" s="78"/>
      <c r="L125" s="78"/>
      <c r="M125" s="78"/>
      <c r="N125" s="78"/>
      <c r="O125" s="78"/>
      <c r="P125" s="78"/>
      <c r="Q125" s="78"/>
      <c r="S125" s="78"/>
      <c r="T125" s="78"/>
      <c r="U125" s="78"/>
      <c r="V125" s="78"/>
    </row>
    <row r="126" spans="1:22" hidden="1" x14ac:dyDescent="0.35">
      <c r="A126" s="107"/>
      <c r="B126" s="107"/>
      <c r="C126" s="107"/>
      <c r="D126" s="107"/>
      <c r="E126" s="107"/>
      <c r="F126" s="107"/>
      <c r="G126" s="107"/>
      <c r="H126" s="78"/>
      <c r="J126" s="78"/>
      <c r="K126" s="78"/>
      <c r="L126" s="78"/>
      <c r="M126" s="78"/>
      <c r="N126" s="78"/>
      <c r="O126" s="78"/>
      <c r="P126" s="78"/>
      <c r="Q126" s="78"/>
      <c r="S126" s="78"/>
      <c r="T126" s="78"/>
      <c r="U126" s="78"/>
      <c r="V126" s="78"/>
    </row>
    <row r="127" spans="1:22" hidden="1" x14ac:dyDescent="0.35">
      <c r="A127" s="107"/>
      <c r="B127" s="107"/>
      <c r="C127" s="107"/>
      <c r="D127" s="107"/>
      <c r="E127" s="107"/>
      <c r="F127" s="107"/>
      <c r="G127" s="107"/>
      <c r="H127" s="78"/>
      <c r="J127" s="78"/>
      <c r="K127" s="78"/>
      <c r="L127" s="78"/>
      <c r="M127" s="78"/>
      <c r="N127" s="78"/>
      <c r="O127" s="78"/>
      <c r="P127" s="78"/>
      <c r="Q127" s="78"/>
      <c r="S127" s="78"/>
      <c r="T127" s="78"/>
      <c r="U127" s="78"/>
      <c r="V127" s="78"/>
    </row>
    <row r="128" spans="1:22" hidden="1" x14ac:dyDescent="0.35">
      <c r="A128" s="107"/>
      <c r="B128" s="107"/>
      <c r="C128" s="107"/>
      <c r="D128" s="107"/>
      <c r="E128" s="107"/>
      <c r="F128" s="107"/>
      <c r="G128" s="107"/>
      <c r="H128" s="78"/>
      <c r="J128" s="78"/>
      <c r="K128" s="78"/>
      <c r="L128" s="78"/>
      <c r="M128" s="78"/>
      <c r="N128" s="78"/>
      <c r="O128" s="78"/>
      <c r="P128" s="78"/>
      <c r="Q128" s="78"/>
      <c r="S128" s="78"/>
      <c r="T128" s="78"/>
      <c r="U128" s="78"/>
      <c r="V128" s="78"/>
    </row>
    <row r="129" spans="1:22" hidden="1" x14ac:dyDescent="0.35">
      <c r="A129" s="107"/>
      <c r="B129" s="107"/>
      <c r="C129" s="107"/>
      <c r="D129" s="107"/>
      <c r="E129" s="107"/>
      <c r="F129" s="107"/>
      <c r="G129" s="107"/>
      <c r="H129" s="78"/>
      <c r="J129" s="78"/>
      <c r="K129" s="78"/>
      <c r="L129" s="78"/>
      <c r="M129" s="78"/>
      <c r="N129" s="78"/>
      <c r="O129" s="78"/>
      <c r="P129" s="78"/>
      <c r="Q129" s="78"/>
      <c r="S129" s="78"/>
      <c r="T129" s="78"/>
      <c r="U129" s="78"/>
      <c r="V129" s="78"/>
    </row>
    <row r="130" spans="1:22" hidden="1" x14ac:dyDescent="0.35">
      <c r="A130" s="107"/>
      <c r="B130" s="107"/>
      <c r="C130" s="107"/>
      <c r="D130" s="107"/>
      <c r="E130" s="107"/>
      <c r="F130" s="107"/>
      <c r="G130" s="107"/>
      <c r="H130" s="78"/>
      <c r="J130" s="78"/>
      <c r="K130" s="78"/>
      <c r="L130" s="78"/>
      <c r="M130" s="78"/>
      <c r="N130" s="78"/>
      <c r="O130" s="78"/>
      <c r="P130" s="78"/>
      <c r="Q130" s="78"/>
      <c r="S130" s="78"/>
      <c r="T130" s="78"/>
      <c r="U130" s="78"/>
      <c r="V130" s="78"/>
    </row>
    <row r="131" spans="1:22" hidden="1" x14ac:dyDescent="0.35">
      <c r="A131" s="107"/>
      <c r="B131" s="107"/>
      <c r="C131" s="107"/>
      <c r="D131" s="107"/>
      <c r="E131" s="107"/>
      <c r="F131" s="107"/>
      <c r="G131" s="107"/>
      <c r="H131" s="78"/>
      <c r="J131" s="78"/>
      <c r="K131" s="78"/>
      <c r="L131" s="78"/>
      <c r="M131" s="78"/>
      <c r="N131" s="78"/>
      <c r="O131" s="78"/>
      <c r="P131" s="78"/>
      <c r="Q131" s="78"/>
      <c r="S131" s="78"/>
      <c r="T131" s="78"/>
      <c r="U131" s="78"/>
      <c r="V131" s="78"/>
    </row>
    <row r="132" spans="1:22" hidden="1" x14ac:dyDescent="0.35">
      <c r="A132" s="107"/>
      <c r="B132" s="107"/>
      <c r="C132" s="107"/>
      <c r="D132" s="107"/>
      <c r="E132" s="107"/>
      <c r="F132" s="107"/>
      <c r="G132" s="107"/>
      <c r="H132" s="78"/>
      <c r="J132" s="78"/>
      <c r="K132" s="78"/>
      <c r="L132" s="78"/>
      <c r="M132" s="78"/>
      <c r="N132" s="78"/>
      <c r="O132" s="78"/>
      <c r="P132" s="78"/>
      <c r="Q132" s="78"/>
      <c r="S132" s="78"/>
      <c r="T132" s="78"/>
      <c r="U132" s="78"/>
      <c r="V132" s="78"/>
    </row>
    <row r="133" spans="1:22" hidden="1" x14ac:dyDescent="0.35">
      <c r="A133" s="107"/>
      <c r="B133" s="107"/>
      <c r="C133" s="107"/>
      <c r="D133" s="107"/>
      <c r="E133" s="107"/>
      <c r="F133" s="107"/>
      <c r="G133" s="107"/>
      <c r="H133" s="78"/>
      <c r="J133" s="78"/>
      <c r="K133" s="78"/>
      <c r="L133" s="78"/>
      <c r="M133" s="78"/>
      <c r="N133" s="78"/>
      <c r="O133" s="78"/>
      <c r="P133" s="78"/>
      <c r="Q133" s="78"/>
      <c r="S133" s="78"/>
      <c r="T133" s="78"/>
      <c r="U133" s="78"/>
      <c r="V133" s="78"/>
    </row>
    <row r="134" spans="1:22" hidden="1" x14ac:dyDescent="0.35">
      <c r="A134" s="107"/>
      <c r="B134" s="107"/>
      <c r="C134" s="107"/>
      <c r="D134" s="107"/>
      <c r="E134" s="107"/>
      <c r="F134" s="107"/>
      <c r="G134" s="107"/>
      <c r="H134" s="78"/>
      <c r="J134" s="78"/>
      <c r="K134" s="78"/>
      <c r="L134" s="78"/>
      <c r="M134" s="78"/>
      <c r="N134" s="78"/>
      <c r="O134" s="78"/>
      <c r="P134" s="78"/>
      <c r="Q134" s="78"/>
      <c r="S134" s="78"/>
      <c r="T134" s="78"/>
      <c r="U134" s="78"/>
      <c r="V134" s="78"/>
    </row>
    <row r="135" spans="1:22" hidden="1" x14ac:dyDescent="0.35">
      <c r="A135" s="107"/>
      <c r="B135" s="107"/>
      <c r="C135" s="107"/>
      <c r="D135" s="107"/>
      <c r="E135" s="107"/>
      <c r="F135" s="107"/>
      <c r="G135" s="107"/>
      <c r="H135" s="78"/>
      <c r="J135" s="78"/>
      <c r="K135" s="78"/>
      <c r="L135" s="78"/>
      <c r="M135" s="78"/>
      <c r="N135" s="78"/>
      <c r="O135" s="78"/>
      <c r="P135" s="78"/>
      <c r="Q135" s="78"/>
      <c r="S135" s="78"/>
      <c r="T135" s="78"/>
      <c r="U135" s="78"/>
      <c r="V135" s="78"/>
    </row>
    <row r="136" spans="1:22" hidden="1" x14ac:dyDescent="0.35">
      <c r="A136" s="107"/>
      <c r="B136" s="107"/>
      <c r="C136" s="107"/>
      <c r="D136" s="107"/>
      <c r="E136" s="107"/>
      <c r="F136" s="107"/>
      <c r="G136" s="107"/>
      <c r="H136" s="78"/>
      <c r="J136" s="78"/>
      <c r="K136" s="78"/>
      <c r="L136" s="78"/>
      <c r="M136" s="78"/>
      <c r="N136" s="78"/>
      <c r="O136" s="78"/>
      <c r="P136" s="78"/>
      <c r="Q136" s="78"/>
      <c r="S136" s="78"/>
      <c r="T136" s="78"/>
      <c r="U136" s="78"/>
      <c r="V136" s="78"/>
    </row>
    <row r="137" spans="1:22" hidden="1" x14ac:dyDescent="0.35">
      <c r="A137" s="107"/>
      <c r="B137" s="107"/>
      <c r="C137" s="107"/>
      <c r="D137" s="107"/>
      <c r="E137" s="107"/>
      <c r="F137" s="107"/>
      <c r="G137" s="107"/>
      <c r="H137" s="78"/>
      <c r="J137" s="78"/>
      <c r="K137" s="78"/>
      <c r="L137" s="78"/>
      <c r="M137" s="78"/>
      <c r="N137" s="78"/>
      <c r="O137" s="78"/>
      <c r="P137" s="78"/>
      <c r="Q137" s="78"/>
      <c r="S137" s="78"/>
      <c r="T137" s="78"/>
      <c r="U137" s="78"/>
      <c r="V137" s="78"/>
    </row>
    <row r="138" spans="1:22" hidden="1" x14ac:dyDescent="0.35">
      <c r="A138" s="107"/>
      <c r="B138" s="107"/>
      <c r="C138" s="107"/>
      <c r="D138" s="107"/>
      <c r="E138" s="107"/>
      <c r="F138" s="107"/>
      <c r="G138" s="107"/>
      <c r="H138" s="78"/>
      <c r="J138" s="78"/>
      <c r="K138" s="78"/>
      <c r="L138" s="78"/>
      <c r="M138" s="78"/>
      <c r="N138" s="78"/>
      <c r="O138" s="78"/>
      <c r="P138" s="78"/>
      <c r="Q138" s="78"/>
      <c r="S138" s="78"/>
      <c r="T138" s="78"/>
      <c r="U138" s="78"/>
      <c r="V138" s="78"/>
    </row>
    <row r="139" spans="1:22" hidden="1" x14ac:dyDescent="0.35">
      <c r="A139" s="107"/>
      <c r="B139" s="107"/>
      <c r="C139" s="107"/>
      <c r="D139" s="107"/>
      <c r="E139" s="107"/>
      <c r="F139" s="107"/>
      <c r="G139" s="107"/>
      <c r="H139" s="78"/>
      <c r="J139" s="78"/>
      <c r="K139" s="78"/>
      <c r="L139" s="78"/>
      <c r="M139" s="78"/>
      <c r="N139" s="78"/>
      <c r="O139" s="78"/>
      <c r="P139" s="78"/>
      <c r="Q139" s="78"/>
      <c r="S139" s="78"/>
      <c r="T139" s="78"/>
      <c r="U139" s="78"/>
      <c r="V139" s="78"/>
    </row>
    <row r="140" spans="1:22" hidden="1" x14ac:dyDescent="0.35">
      <c r="A140" s="107"/>
      <c r="B140" s="107"/>
      <c r="C140" s="107"/>
      <c r="D140" s="107"/>
      <c r="E140" s="107"/>
      <c r="F140" s="107"/>
      <c r="G140" s="107"/>
      <c r="H140" s="78"/>
      <c r="J140" s="78"/>
      <c r="K140" s="78"/>
      <c r="L140" s="78"/>
      <c r="M140" s="78"/>
      <c r="N140" s="78"/>
      <c r="O140" s="78"/>
      <c r="P140" s="78"/>
      <c r="Q140" s="78"/>
      <c r="S140" s="78"/>
      <c r="T140" s="78"/>
      <c r="U140" s="78"/>
      <c r="V140" s="78"/>
    </row>
    <row r="141" spans="1:22" hidden="1" x14ac:dyDescent="0.35">
      <c r="A141" s="107"/>
      <c r="B141" s="107"/>
      <c r="C141" s="107"/>
      <c r="D141" s="107"/>
      <c r="E141" s="107"/>
      <c r="F141" s="107"/>
      <c r="G141" s="107"/>
      <c r="H141" s="78"/>
      <c r="J141" s="78"/>
      <c r="K141" s="78"/>
      <c r="L141" s="78"/>
      <c r="M141" s="78"/>
      <c r="N141" s="78"/>
      <c r="O141" s="78"/>
      <c r="P141" s="78"/>
      <c r="Q141" s="78"/>
      <c r="S141" s="78"/>
      <c r="T141" s="78"/>
      <c r="U141" s="78"/>
      <c r="V141" s="78"/>
    </row>
    <row r="142" spans="1:22" hidden="1" x14ac:dyDescent="0.35">
      <c r="A142" s="107"/>
      <c r="B142" s="107"/>
      <c r="C142" s="107"/>
      <c r="D142" s="107"/>
      <c r="E142" s="107"/>
      <c r="F142" s="107"/>
      <c r="G142" s="107"/>
      <c r="H142" s="78"/>
      <c r="J142" s="78"/>
      <c r="K142" s="78"/>
      <c r="L142" s="78"/>
      <c r="M142" s="78"/>
      <c r="N142" s="78"/>
      <c r="O142" s="78"/>
      <c r="P142" s="78"/>
      <c r="Q142" s="78"/>
      <c r="S142" s="78"/>
      <c r="T142" s="78"/>
      <c r="U142" s="78"/>
      <c r="V142" s="78"/>
    </row>
    <row r="143" spans="1:22" hidden="1" x14ac:dyDescent="0.35">
      <c r="A143" s="107"/>
      <c r="B143" s="107"/>
      <c r="C143" s="107"/>
      <c r="D143" s="107"/>
      <c r="E143" s="107"/>
      <c r="F143" s="107"/>
      <c r="G143" s="107"/>
      <c r="H143" s="78"/>
      <c r="J143" s="78"/>
      <c r="K143" s="78"/>
      <c r="L143" s="78"/>
      <c r="M143" s="78"/>
      <c r="N143" s="78"/>
      <c r="O143" s="78"/>
      <c r="P143" s="78"/>
      <c r="Q143" s="78"/>
      <c r="S143" s="78"/>
      <c r="T143" s="78"/>
      <c r="U143" s="78"/>
      <c r="V143" s="78"/>
    </row>
    <row r="144" spans="1:22" hidden="1" x14ac:dyDescent="0.35">
      <c r="A144" s="107"/>
      <c r="B144" s="107"/>
      <c r="C144" s="107"/>
      <c r="D144" s="107"/>
      <c r="E144" s="107"/>
      <c r="F144" s="107"/>
      <c r="G144" s="107"/>
      <c r="H144" s="78"/>
      <c r="J144" s="78"/>
      <c r="K144" s="78"/>
      <c r="L144" s="78"/>
      <c r="M144" s="78"/>
      <c r="N144" s="78"/>
      <c r="O144" s="78"/>
      <c r="P144" s="78"/>
      <c r="Q144" s="78"/>
      <c r="S144" s="78"/>
      <c r="T144" s="78"/>
      <c r="U144" s="78"/>
      <c r="V144" s="78"/>
    </row>
    <row r="145" spans="1:22" hidden="1" x14ac:dyDescent="0.35">
      <c r="A145" s="107"/>
      <c r="B145" s="107"/>
      <c r="C145" s="107"/>
      <c r="D145" s="107"/>
      <c r="E145" s="107"/>
      <c r="F145" s="107"/>
      <c r="G145" s="107"/>
      <c r="H145" s="78"/>
      <c r="J145" s="78"/>
      <c r="K145" s="78"/>
      <c r="L145" s="78"/>
      <c r="M145" s="78"/>
      <c r="N145" s="78"/>
      <c r="O145" s="78"/>
      <c r="P145" s="78"/>
      <c r="Q145" s="78"/>
      <c r="S145" s="78"/>
      <c r="T145" s="78"/>
      <c r="U145" s="78"/>
      <c r="V145" s="78"/>
    </row>
    <row r="146" spans="1:22" hidden="1" x14ac:dyDescent="0.35">
      <c r="A146" s="107"/>
      <c r="B146" s="107"/>
      <c r="C146" s="107"/>
      <c r="D146" s="107"/>
      <c r="E146" s="107"/>
      <c r="F146" s="107"/>
      <c r="G146" s="107"/>
      <c r="H146" s="78"/>
      <c r="J146" s="78"/>
      <c r="K146" s="78"/>
      <c r="L146" s="78"/>
      <c r="M146" s="78"/>
      <c r="N146" s="78"/>
      <c r="O146" s="78"/>
      <c r="P146" s="78"/>
      <c r="Q146" s="78"/>
      <c r="S146" s="78"/>
      <c r="T146" s="78"/>
      <c r="U146" s="78"/>
      <c r="V146" s="78"/>
    </row>
    <row r="147" spans="1:22" hidden="1" x14ac:dyDescent="0.35">
      <c r="A147" s="107"/>
      <c r="B147" s="107"/>
      <c r="C147" s="107"/>
      <c r="D147" s="107"/>
      <c r="E147" s="107"/>
      <c r="F147" s="107"/>
      <c r="G147" s="107"/>
      <c r="H147" s="78"/>
      <c r="J147" s="78"/>
      <c r="K147" s="78"/>
      <c r="L147" s="78"/>
      <c r="M147" s="78"/>
      <c r="N147" s="78"/>
      <c r="O147" s="78"/>
      <c r="P147" s="78"/>
      <c r="Q147" s="78"/>
      <c r="S147" s="78"/>
      <c r="T147" s="78"/>
      <c r="U147" s="78"/>
      <c r="V147" s="78"/>
    </row>
    <row r="148" spans="1:22" hidden="1" x14ac:dyDescent="0.35">
      <c r="A148" s="107"/>
      <c r="B148" s="107"/>
      <c r="C148" s="107"/>
      <c r="D148" s="107"/>
      <c r="E148" s="107"/>
      <c r="F148" s="107"/>
      <c r="G148" s="107"/>
      <c r="H148" s="78"/>
      <c r="J148" s="78"/>
      <c r="K148" s="78"/>
      <c r="L148" s="78"/>
      <c r="M148" s="78"/>
      <c r="N148" s="78"/>
      <c r="O148" s="78"/>
      <c r="P148" s="78"/>
      <c r="Q148" s="78"/>
      <c r="S148" s="78"/>
      <c r="T148" s="78"/>
      <c r="U148" s="78"/>
      <c r="V148" s="78"/>
    </row>
    <row r="149" spans="1:22" hidden="1" x14ac:dyDescent="0.35">
      <c r="A149" s="107"/>
      <c r="B149" s="107"/>
      <c r="C149" s="107"/>
      <c r="D149" s="107"/>
      <c r="E149" s="107"/>
      <c r="F149" s="107"/>
      <c r="G149" s="107"/>
      <c r="H149" s="78"/>
      <c r="J149" s="78"/>
      <c r="K149" s="78"/>
      <c r="L149" s="78"/>
      <c r="M149" s="78"/>
      <c r="N149" s="78"/>
      <c r="O149" s="78"/>
      <c r="P149" s="78"/>
      <c r="Q149" s="78"/>
      <c r="S149" s="78"/>
      <c r="T149" s="78"/>
      <c r="U149" s="78"/>
      <c r="V149" s="78"/>
    </row>
    <row r="150" spans="1:22" hidden="1" x14ac:dyDescent="0.35">
      <c r="A150" s="107"/>
      <c r="B150" s="107"/>
      <c r="C150" s="107"/>
      <c r="D150" s="107"/>
      <c r="E150" s="107"/>
      <c r="F150" s="107"/>
      <c r="G150" s="107"/>
      <c r="H150" s="78"/>
      <c r="J150" s="78"/>
      <c r="K150" s="78"/>
      <c r="L150" s="78"/>
      <c r="M150" s="78"/>
      <c r="N150" s="78"/>
      <c r="O150" s="78"/>
      <c r="P150" s="78"/>
      <c r="Q150" s="78"/>
      <c r="S150" s="78"/>
      <c r="T150" s="78"/>
      <c r="U150" s="78"/>
      <c r="V150" s="78"/>
    </row>
    <row r="151" spans="1:22" hidden="1" x14ac:dyDescent="0.35">
      <c r="A151" s="107"/>
      <c r="B151" s="107"/>
      <c r="C151" s="107"/>
      <c r="D151" s="107"/>
      <c r="E151" s="107"/>
      <c r="F151" s="107"/>
      <c r="G151" s="107"/>
      <c r="H151" s="78"/>
      <c r="J151" s="78"/>
      <c r="K151" s="78"/>
      <c r="L151" s="78"/>
      <c r="M151" s="78"/>
      <c r="N151" s="78"/>
      <c r="O151" s="78"/>
      <c r="P151" s="78"/>
      <c r="Q151" s="78"/>
      <c r="S151" s="78"/>
      <c r="T151" s="78"/>
      <c r="U151" s="78"/>
      <c r="V151" s="78"/>
    </row>
    <row r="152" spans="1:22" hidden="1" x14ac:dyDescent="0.35">
      <c r="A152" s="107"/>
      <c r="B152" s="107"/>
      <c r="C152" s="107"/>
      <c r="D152" s="107"/>
      <c r="E152" s="107"/>
      <c r="F152" s="107"/>
      <c r="G152" s="107"/>
      <c r="H152" s="78"/>
      <c r="J152" s="78"/>
      <c r="K152" s="78"/>
      <c r="L152" s="78"/>
      <c r="M152" s="78"/>
      <c r="N152" s="78"/>
      <c r="O152" s="78"/>
      <c r="P152" s="78"/>
      <c r="Q152" s="78"/>
      <c r="S152" s="78"/>
      <c r="T152" s="78"/>
      <c r="U152" s="78"/>
      <c r="V152" s="78"/>
    </row>
    <row r="153" spans="1:22" hidden="1" x14ac:dyDescent="0.35">
      <c r="A153" s="107"/>
      <c r="B153" s="107"/>
      <c r="C153" s="107"/>
      <c r="D153" s="107"/>
      <c r="E153" s="107"/>
      <c r="F153" s="107"/>
      <c r="G153" s="107"/>
      <c r="H153" s="78"/>
      <c r="J153" s="78"/>
      <c r="K153" s="78"/>
      <c r="L153" s="78"/>
      <c r="M153" s="78"/>
      <c r="N153" s="78"/>
      <c r="O153" s="78"/>
      <c r="P153" s="78"/>
      <c r="Q153" s="78"/>
      <c r="S153" s="78"/>
      <c r="T153" s="78"/>
      <c r="U153" s="78"/>
      <c r="V153" s="78"/>
    </row>
    <row r="154" spans="1:22" hidden="1" x14ac:dyDescent="0.35">
      <c r="A154" s="107"/>
      <c r="B154" s="107"/>
      <c r="C154" s="107"/>
      <c r="D154" s="107"/>
      <c r="E154" s="107"/>
      <c r="F154" s="107"/>
      <c r="G154" s="107"/>
      <c r="H154" s="78"/>
      <c r="J154" s="78"/>
      <c r="K154" s="78"/>
      <c r="L154" s="78"/>
      <c r="M154" s="78"/>
      <c r="N154" s="78"/>
      <c r="O154" s="78"/>
      <c r="P154" s="78"/>
      <c r="Q154" s="78"/>
      <c r="S154" s="78"/>
      <c r="T154" s="78"/>
      <c r="U154" s="78"/>
      <c r="V154" s="78"/>
    </row>
    <row r="155" spans="1:22" hidden="1" x14ac:dyDescent="0.35">
      <c r="A155" s="107"/>
      <c r="B155" s="107"/>
      <c r="C155" s="107"/>
      <c r="D155" s="107"/>
      <c r="E155" s="107"/>
      <c r="F155" s="107"/>
      <c r="G155" s="107"/>
      <c r="H155" s="78"/>
      <c r="J155" s="78"/>
      <c r="K155" s="78"/>
      <c r="L155" s="78"/>
      <c r="M155" s="78"/>
      <c r="N155" s="78"/>
      <c r="O155" s="78"/>
      <c r="P155" s="78"/>
      <c r="Q155" s="78"/>
      <c r="S155" s="78"/>
      <c r="T155" s="78"/>
      <c r="U155" s="78"/>
      <c r="V155" s="78"/>
    </row>
    <row r="156" spans="1:22" hidden="1" x14ac:dyDescent="0.35">
      <c r="A156" s="107"/>
      <c r="B156" s="107"/>
      <c r="C156" s="107"/>
      <c r="D156" s="107"/>
      <c r="E156" s="107"/>
      <c r="F156" s="107"/>
      <c r="G156" s="107"/>
      <c r="H156" s="78"/>
      <c r="J156" s="78"/>
      <c r="K156" s="78"/>
      <c r="L156" s="78"/>
      <c r="M156" s="78"/>
      <c r="N156" s="78"/>
      <c r="O156" s="78"/>
      <c r="P156" s="78"/>
      <c r="Q156" s="78"/>
      <c r="S156" s="78"/>
      <c r="T156" s="78"/>
      <c r="U156" s="78"/>
      <c r="V156" s="78"/>
    </row>
    <row r="157" spans="1:22" hidden="1" x14ac:dyDescent="0.35">
      <c r="A157" s="107"/>
      <c r="B157" s="107"/>
      <c r="C157" s="107"/>
      <c r="D157" s="107"/>
      <c r="E157" s="107"/>
      <c r="F157" s="107"/>
      <c r="G157" s="107"/>
      <c r="H157" s="78"/>
      <c r="J157" s="78"/>
      <c r="K157" s="78"/>
      <c r="L157" s="78"/>
      <c r="M157" s="78"/>
      <c r="N157" s="78"/>
      <c r="O157" s="78"/>
      <c r="P157" s="78"/>
      <c r="Q157" s="78"/>
      <c r="S157" s="78"/>
      <c r="T157" s="78"/>
      <c r="U157" s="78"/>
      <c r="V157" s="78"/>
    </row>
    <row r="158" spans="1:22" hidden="1" x14ac:dyDescent="0.35">
      <c r="A158" s="107"/>
      <c r="B158" s="107"/>
      <c r="C158" s="107"/>
      <c r="D158" s="107"/>
      <c r="E158" s="107"/>
      <c r="F158" s="107"/>
      <c r="G158" s="107"/>
      <c r="H158" s="78"/>
      <c r="J158" s="78"/>
      <c r="K158" s="78"/>
      <c r="L158" s="78"/>
      <c r="M158" s="78"/>
      <c r="N158" s="78"/>
      <c r="O158" s="78"/>
      <c r="P158" s="78"/>
      <c r="Q158" s="78"/>
      <c r="S158" s="78"/>
      <c r="T158" s="78"/>
      <c r="U158" s="78"/>
      <c r="V158" s="78"/>
    </row>
    <row r="159" spans="1:22" hidden="1" x14ac:dyDescent="0.35">
      <c r="A159" s="107"/>
      <c r="B159" s="107"/>
      <c r="C159" s="107"/>
      <c r="D159" s="107"/>
      <c r="E159" s="107"/>
      <c r="F159" s="107"/>
      <c r="G159" s="107"/>
      <c r="H159" s="78"/>
      <c r="J159" s="78"/>
      <c r="K159" s="78"/>
      <c r="L159" s="78"/>
      <c r="M159" s="78"/>
      <c r="N159" s="78"/>
      <c r="O159" s="78"/>
      <c r="P159" s="78"/>
      <c r="Q159" s="78"/>
      <c r="S159" s="78"/>
      <c r="T159" s="78"/>
      <c r="U159" s="78"/>
      <c r="V159" s="78"/>
    </row>
    <row r="160" spans="1:22" hidden="1" x14ac:dyDescent="0.35">
      <c r="A160" s="107"/>
      <c r="B160" s="107"/>
      <c r="C160" s="107"/>
      <c r="D160" s="107"/>
      <c r="E160" s="107"/>
      <c r="F160" s="107"/>
      <c r="G160" s="107"/>
      <c r="H160" s="78"/>
      <c r="J160" s="78"/>
      <c r="K160" s="78"/>
      <c r="L160" s="78"/>
      <c r="M160" s="78"/>
      <c r="N160" s="78"/>
      <c r="O160" s="78"/>
      <c r="P160" s="78"/>
      <c r="Q160" s="78"/>
      <c r="S160" s="78"/>
      <c r="T160" s="78"/>
      <c r="U160" s="78"/>
      <c r="V160" s="78"/>
    </row>
    <row r="161" spans="1:22" hidden="1" x14ac:dyDescent="0.35">
      <c r="A161" s="107"/>
      <c r="B161" s="107"/>
      <c r="C161" s="107"/>
      <c r="D161" s="107"/>
      <c r="E161" s="107"/>
      <c r="F161" s="107"/>
      <c r="G161" s="107"/>
      <c r="H161" s="78"/>
      <c r="J161" s="78"/>
      <c r="K161" s="78"/>
      <c r="L161" s="78"/>
      <c r="M161" s="78"/>
      <c r="N161" s="78"/>
      <c r="O161" s="78"/>
      <c r="P161" s="78"/>
      <c r="Q161" s="78"/>
      <c r="S161" s="78"/>
      <c r="T161" s="78"/>
      <c r="U161" s="78"/>
      <c r="V161" s="78"/>
    </row>
    <row r="162" spans="1:22" hidden="1" x14ac:dyDescent="0.35">
      <c r="A162" s="107"/>
      <c r="B162" s="107"/>
      <c r="C162" s="107"/>
      <c r="D162" s="107"/>
      <c r="E162" s="107"/>
      <c r="F162" s="107"/>
      <c r="G162" s="107"/>
      <c r="H162" s="78"/>
      <c r="J162" s="78"/>
      <c r="K162" s="78"/>
      <c r="L162" s="78"/>
      <c r="M162" s="78"/>
      <c r="N162" s="78"/>
      <c r="O162" s="78"/>
      <c r="P162" s="78"/>
      <c r="Q162" s="78"/>
      <c r="S162" s="78"/>
      <c r="T162" s="78"/>
      <c r="U162" s="78"/>
      <c r="V162" s="78"/>
    </row>
    <row r="163" spans="1:22" hidden="1" x14ac:dyDescent="0.35">
      <c r="A163" s="107"/>
      <c r="B163" s="107"/>
      <c r="C163" s="107"/>
      <c r="D163" s="107"/>
      <c r="E163" s="107"/>
      <c r="F163" s="107"/>
      <c r="G163" s="107"/>
      <c r="H163" s="78"/>
      <c r="J163" s="78"/>
      <c r="K163" s="78"/>
      <c r="L163" s="78"/>
      <c r="M163" s="78"/>
      <c r="N163" s="78"/>
      <c r="O163" s="78"/>
      <c r="P163" s="78"/>
      <c r="Q163" s="78"/>
      <c r="S163" s="78"/>
      <c r="T163" s="78"/>
      <c r="U163" s="78"/>
      <c r="V163" s="78"/>
    </row>
    <row r="164" spans="1:22" hidden="1" x14ac:dyDescent="0.35">
      <c r="A164" s="107"/>
      <c r="B164" s="107"/>
      <c r="C164" s="107"/>
      <c r="D164" s="107"/>
      <c r="E164" s="107"/>
      <c r="F164" s="107"/>
      <c r="G164" s="107"/>
      <c r="H164" s="78"/>
      <c r="J164" s="78"/>
      <c r="K164" s="78"/>
      <c r="L164" s="78"/>
      <c r="M164" s="78"/>
      <c r="N164" s="78"/>
      <c r="O164" s="78"/>
      <c r="P164" s="78"/>
      <c r="Q164" s="78"/>
      <c r="S164" s="78"/>
      <c r="T164" s="78"/>
      <c r="U164" s="78"/>
      <c r="V164" s="78"/>
    </row>
    <row r="165" spans="1:22" hidden="1" x14ac:dyDescent="0.35">
      <c r="A165" s="107"/>
      <c r="B165" s="107"/>
      <c r="C165" s="107"/>
      <c r="D165" s="107"/>
      <c r="E165" s="107"/>
      <c r="F165" s="107"/>
      <c r="G165" s="107"/>
      <c r="H165" s="78"/>
      <c r="J165" s="78"/>
      <c r="K165" s="78"/>
      <c r="L165" s="78"/>
      <c r="M165" s="78"/>
      <c r="N165" s="78"/>
      <c r="O165" s="78"/>
      <c r="P165" s="78"/>
      <c r="Q165" s="78"/>
      <c r="S165" s="78"/>
      <c r="T165" s="78"/>
      <c r="U165" s="78"/>
      <c r="V165" s="78"/>
    </row>
    <row r="166" spans="1:22" hidden="1" x14ac:dyDescent="0.35">
      <c r="A166" s="107"/>
      <c r="B166" s="107"/>
      <c r="C166" s="107"/>
      <c r="D166" s="107"/>
      <c r="E166" s="107"/>
      <c r="F166" s="107"/>
      <c r="G166" s="107"/>
      <c r="H166" s="78"/>
      <c r="J166" s="78"/>
      <c r="K166" s="78"/>
      <c r="L166" s="78"/>
      <c r="M166" s="78"/>
      <c r="N166" s="78"/>
      <c r="O166" s="78"/>
      <c r="P166" s="78"/>
      <c r="Q166" s="78"/>
      <c r="S166" s="78"/>
      <c r="T166" s="78"/>
      <c r="U166" s="78"/>
      <c r="V166" s="78"/>
    </row>
    <row r="167" spans="1:22" hidden="1" x14ac:dyDescent="0.35">
      <c r="A167" s="107"/>
      <c r="B167" s="107"/>
      <c r="C167" s="107"/>
      <c r="D167" s="107"/>
      <c r="E167" s="107"/>
      <c r="F167" s="107"/>
      <c r="G167" s="107"/>
      <c r="H167" s="78"/>
      <c r="J167" s="78"/>
      <c r="K167" s="78"/>
      <c r="L167" s="78"/>
      <c r="M167" s="78"/>
      <c r="N167" s="78"/>
      <c r="O167" s="78"/>
      <c r="P167" s="78"/>
      <c r="Q167" s="78"/>
      <c r="S167" s="78"/>
      <c r="T167" s="78"/>
      <c r="U167" s="78"/>
      <c r="V167" s="78"/>
    </row>
    <row r="168" spans="1:22" hidden="1" x14ac:dyDescent="0.35">
      <c r="A168" s="107"/>
      <c r="B168" s="107"/>
      <c r="C168" s="107"/>
      <c r="D168" s="107"/>
      <c r="E168" s="107"/>
      <c r="F168" s="107"/>
      <c r="G168" s="107"/>
      <c r="H168" s="78"/>
      <c r="J168" s="78"/>
      <c r="K168" s="78"/>
      <c r="L168" s="78"/>
      <c r="M168" s="78"/>
      <c r="N168" s="78"/>
      <c r="O168" s="78"/>
      <c r="P168" s="78"/>
      <c r="Q168" s="78"/>
      <c r="S168" s="78"/>
      <c r="T168" s="78"/>
      <c r="U168" s="78"/>
      <c r="V168" s="78"/>
    </row>
    <row r="169" spans="1:22" hidden="1" x14ac:dyDescent="0.35">
      <c r="A169" s="107"/>
      <c r="B169" s="107"/>
      <c r="C169" s="107"/>
      <c r="D169" s="107"/>
      <c r="E169" s="107"/>
      <c r="F169" s="107"/>
      <c r="G169" s="107"/>
      <c r="H169" s="78"/>
      <c r="J169" s="78"/>
      <c r="K169" s="78"/>
      <c r="L169" s="78"/>
      <c r="M169" s="78"/>
      <c r="N169" s="78"/>
      <c r="O169" s="78"/>
      <c r="P169" s="78"/>
      <c r="Q169" s="78"/>
      <c r="S169" s="78"/>
      <c r="T169" s="78"/>
      <c r="U169" s="78"/>
      <c r="V169" s="78"/>
    </row>
    <row r="170" spans="1:22" hidden="1" x14ac:dyDescent="0.35">
      <c r="A170" s="107"/>
      <c r="B170" s="107"/>
      <c r="C170" s="107"/>
      <c r="D170" s="107"/>
      <c r="E170" s="107"/>
      <c r="F170" s="107"/>
      <c r="G170" s="107"/>
      <c r="H170" s="78"/>
      <c r="J170" s="78"/>
      <c r="K170" s="78"/>
      <c r="L170" s="78"/>
      <c r="M170" s="78"/>
      <c r="N170" s="78"/>
      <c r="O170" s="78"/>
      <c r="P170" s="78"/>
      <c r="Q170" s="78"/>
      <c r="S170" s="78"/>
      <c r="T170" s="78"/>
      <c r="U170" s="78"/>
      <c r="V170" s="78"/>
    </row>
    <row r="171" spans="1:22" hidden="1" x14ac:dyDescent="0.35">
      <c r="A171" s="107"/>
      <c r="B171" s="107"/>
      <c r="C171" s="107"/>
      <c r="D171" s="107"/>
      <c r="E171" s="107"/>
      <c r="F171" s="107"/>
      <c r="G171" s="107"/>
      <c r="H171" s="78"/>
      <c r="J171" s="78"/>
      <c r="K171" s="78"/>
      <c r="L171" s="78"/>
      <c r="M171" s="78"/>
      <c r="N171" s="78"/>
      <c r="O171" s="78"/>
      <c r="P171" s="78"/>
      <c r="Q171" s="78"/>
      <c r="S171" s="78"/>
      <c r="T171" s="78"/>
      <c r="U171" s="78"/>
      <c r="V171" s="78"/>
    </row>
    <row r="172" spans="1:22" hidden="1" x14ac:dyDescent="0.35">
      <c r="A172" s="107"/>
      <c r="B172" s="107"/>
      <c r="C172" s="107"/>
      <c r="D172" s="107"/>
      <c r="E172" s="107"/>
      <c r="F172" s="107"/>
      <c r="G172" s="107"/>
      <c r="H172" s="78"/>
      <c r="J172" s="78"/>
      <c r="K172" s="78"/>
      <c r="L172" s="78"/>
      <c r="M172" s="78"/>
      <c r="N172" s="78"/>
      <c r="O172" s="78"/>
      <c r="P172" s="78"/>
      <c r="Q172" s="78"/>
      <c r="S172" s="78"/>
      <c r="T172" s="78"/>
      <c r="U172" s="78"/>
      <c r="V172" s="78"/>
    </row>
    <row r="173" spans="1:22" hidden="1" x14ac:dyDescent="0.35">
      <c r="A173" s="107"/>
      <c r="B173" s="107"/>
      <c r="C173" s="107"/>
      <c r="D173" s="107"/>
      <c r="E173" s="107"/>
      <c r="F173" s="107"/>
      <c r="G173" s="107"/>
      <c r="H173" s="78"/>
      <c r="J173" s="78"/>
      <c r="K173" s="78"/>
      <c r="L173" s="78"/>
      <c r="M173" s="78"/>
      <c r="N173" s="78"/>
      <c r="O173" s="78"/>
      <c r="P173" s="78"/>
      <c r="Q173" s="78"/>
      <c r="S173" s="78"/>
      <c r="T173" s="78"/>
      <c r="U173" s="78"/>
      <c r="V173" s="78"/>
    </row>
    <row r="174" spans="1:22" hidden="1" x14ac:dyDescent="0.35">
      <c r="A174" s="107"/>
      <c r="B174" s="107"/>
      <c r="C174" s="107"/>
      <c r="D174" s="107"/>
      <c r="E174" s="107"/>
      <c r="F174" s="107"/>
      <c r="G174" s="107"/>
      <c r="H174" s="78"/>
      <c r="J174" s="78"/>
      <c r="K174" s="78"/>
      <c r="L174" s="78"/>
      <c r="M174" s="78"/>
      <c r="N174" s="78"/>
      <c r="O174" s="78"/>
      <c r="P174" s="78"/>
      <c r="Q174" s="78"/>
      <c r="S174" s="78"/>
      <c r="T174" s="78"/>
      <c r="U174" s="78"/>
      <c r="V174" s="78"/>
    </row>
    <row r="175" spans="1:22" hidden="1" x14ac:dyDescent="0.35">
      <c r="A175" s="107"/>
      <c r="B175" s="107"/>
      <c r="C175" s="107"/>
      <c r="D175" s="107"/>
      <c r="E175" s="107"/>
      <c r="F175" s="107"/>
      <c r="G175" s="107"/>
      <c r="H175" s="78"/>
      <c r="J175" s="78"/>
      <c r="K175" s="78"/>
      <c r="L175" s="78"/>
      <c r="M175" s="78"/>
      <c r="N175" s="78"/>
      <c r="O175" s="78"/>
      <c r="P175" s="78"/>
      <c r="Q175" s="78"/>
      <c r="S175" s="78"/>
      <c r="T175" s="78"/>
      <c r="U175" s="78"/>
      <c r="V175" s="78"/>
    </row>
    <row r="176" spans="1:22" hidden="1" x14ac:dyDescent="0.35">
      <c r="A176" s="107"/>
      <c r="B176" s="107"/>
      <c r="C176" s="107"/>
      <c r="D176" s="107"/>
      <c r="E176" s="107"/>
      <c r="F176" s="107"/>
      <c r="G176" s="107"/>
      <c r="H176" s="78"/>
      <c r="J176" s="78"/>
      <c r="K176" s="78"/>
      <c r="L176" s="78"/>
      <c r="M176" s="78"/>
      <c r="N176" s="78"/>
      <c r="O176" s="78"/>
      <c r="P176" s="78"/>
      <c r="Q176" s="78"/>
      <c r="S176" s="78"/>
      <c r="T176" s="78"/>
      <c r="U176" s="78"/>
      <c r="V176" s="78"/>
    </row>
    <row r="177" spans="1:22" hidden="1" x14ac:dyDescent="0.35">
      <c r="A177" s="107"/>
      <c r="B177" s="107"/>
      <c r="C177" s="107"/>
      <c r="D177" s="107"/>
      <c r="E177" s="107"/>
      <c r="F177" s="107"/>
      <c r="G177" s="107"/>
      <c r="H177" s="78"/>
      <c r="J177" s="78"/>
      <c r="K177" s="78"/>
      <c r="L177" s="78"/>
      <c r="M177" s="78"/>
      <c r="N177" s="78"/>
      <c r="O177" s="78"/>
      <c r="P177" s="78"/>
      <c r="Q177" s="78"/>
      <c r="S177" s="78"/>
      <c r="T177" s="78"/>
      <c r="U177" s="78"/>
      <c r="V177" s="78"/>
    </row>
    <row r="178" spans="1:22" hidden="1" x14ac:dyDescent="0.35">
      <c r="A178" s="107"/>
      <c r="B178" s="107"/>
      <c r="C178" s="107"/>
      <c r="D178" s="107"/>
      <c r="E178" s="107"/>
      <c r="F178" s="107"/>
      <c r="G178" s="107"/>
      <c r="H178" s="78"/>
      <c r="J178" s="78"/>
      <c r="K178" s="78"/>
      <c r="L178" s="78"/>
      <c r="M178" s="78"/>
      <c r="N178" s="78"/>
      <c r="O178" s="78"/>
      <c r="P178" s="78"/>
      <c r="Q178" s="78"/>
      <c r="S178" s="78"/>
      <c r="T178" s="78"/>
      <c r="U178" s="78"/>
      <c r="V178" s="78"/>
    </row>
    <row r="179" spans="1:22" hidden="1" x14ac:dyDescent="0.35">
      <c r="A179" s="107"/>
      <c r="B179" s="107"/>
      <c r="C179" s="107"/>
      <c r="D179" s="107"/>
      <c r="E179" s="107"/>
      <c r="F179" s="107"/>
      <c r="G179" s="107"/>
      <c r="H179" s="78"/>
      <c r="J179" s="78"/>
      <c r="K179" s="78"/>
      <c r="L179" s="78"/>
      <c r="M179" s="78"/>
      <c r="N179" s="78"/>
      <c r="O179" s="78"/>
      <c r="P179" s="78"/>
      <c r="Q179" s="78"/>
      <c r="S179" s="78"/>
      <c r="T179" s="78"/>
      <c r="U179" s="78"/>
      <c r="V179" s="78"/>
    </row>
    <row r="180" spans="1:22" hidden="1" x14ac:dyDescent="0.35">
      <c r="A180" s="107"/>
      <c r="B180" s="107"/>
      <c r="C180" s="107"/>
      <c r="D180" s="107"/>
      <c r="E180" s="107"/>
      <c r="F180" s="107"/>
      <c r="G180" s="107"/>
      <c r="H180" s="78"/>
      <c r="J180" s="78"/>
      <c r="K180" s="78"/>
      <c r="L180" s="78"/>
      <c r="M180" s="78"/>
      <c r="N180" s="78"/>
      <c r="O180" s="78"/>
      <c r="P180" s="78"/>
      <c r="Q180" s="78"/>
      <c r="S180" s="78"/>
      <c r="T180" s="78"/>
      <c r="U180" s="78"/>
      <c r="V180" s="78"/>
    </row>
    <row r="181" spans="1:22" hidden="1" x14ac:dyDescent="0.35">
      <c r="A181" s="107"/>
      <c r="B181" s="107"/>
      <c r="C181" s="107"/>
      <c r="D181" s="107"/>
      <c r="E181" s="107"/>
      <c r="F181" s="107"/>
      <c r="G181" s="107"/>
      <c r="H181" s="78"/>
      <c r="J181" s="78"/>
      <c r="K181" s="78"/>
      <c r="L181" s="78"/>
      <c r="M181" s="78"/>
      <c r="N181" s="78"/>
      <c r="O181" s="78"/>
      <c r="P181" s="78"/>
      <c r="Q181" s="78"/>
      <c r="S181" s="78"/>
      <c r="T181" s="78"/>
      <c r="U181" s="78"/>
      <c r="V181" s="78"/>
    </row>
    <row r="182" spans="1:22" hidden="1" x14ac:dyDescent="0.35">
      <c r="A182" s="107"/>
      <c r="B182" s="107"/>
      <c r="C182" s="107"/>
      <c r="D182" s="107"/>
      <c r="E182" s="107"/>
      <c r="F182" s="107"/>
      <c r="G182" s="107"/>
      <c r="H182" s="78"/>
      <c r="J182" s="78"/>
      <c r="K182" s="78"/>
      <c r="L182" s="78"/>
      <c r="M182" s="78"/>
      <c r="N182" s="78"/>
      <c r="O182" s="78"/>
      <c r="P182" s="78"/>
      <c r="Q182" s="78"/>
      <c r="S182" s="78"/>
      <c r="T182" s="78"/>
      <c r="U182" s="78"/>
      <c r="V182" s="78"/>
    </row>
    <row r="183" spans="1:22" hidden="1" x14ac:dyDescent="0.35">
      <c r="A183" s="107"/>
      <c r="B183" s="107"/>
      <c r="C183" s="107"/>
      <c r="D183" s="107"/>
      <c r="E183" s="107"/>
      <c r="F183" s="107"/>
      <c r="G183" s="107"/>
      <c r="H183" s="78"/>
      <c r="J183" s="78"/>
      <c r="K183" s="78"/>
      <c r="L183" s="78"/>
      <c r="M183" s="78"/>
      <c r="N183" s="78"/>
      <c r="O183" s="78"/>
      <c r="P183" s="78"/>
      <c r="Q183" s="78"/>
      <c r="S183" s="78"/>
      <c r="T183" s="78"/>
      <c r="U183" s="78"/>
      <c r="V183" s="78"/>
    </row>
    <row r="184" spans="1:22" hidden="1" x14ac:dyDescent="0.35">
      <c r="A184" s="107"/>
      <c r="B184" s="107"/>
      <c r="C184" s="107"/>
      <c r="D184" s="107"/>
      <c r="E184" s="107"/>
      <c r="F184" s="107"/>
      <c r="G184" s="107"/>
      <c r="H184" s="78"/>
      <c r="J184" s="78"/>
      <c r="K184" s="78"/>
      <c r="L184" s="78"/>
      <c r="M184" s="78"/>
      <c r="N184" s="78"/>
      <c r="O184" s="78"/>
      <c r="P184" s="78"/>
      <c r="Q184" s="78"/>
      <c r="S184" s="78"/>
      <c r="T184" s="78"/>
      <c r="U184" s="78"/>
      <c r="V184" s="78"/>
    </row>
    <row r="185" spans="1:22" hidden="1" x14ac:dyDescent="0.35">
      <c r="A185" s="107"/>
      <c r="B185" s="107"/>
      <c r="C185" s="107"/>
      <c r="D185" s="107"/>
      <c r="E185" s="107"/>
      <c r="F185" s="107"/>
      <c r="G185" s="107"/>
      <c r="H185" s="78"/>
      <c r="J185" s="78"/>
      <c r="K185" s="78"/>
      <c r="L185" s="78"/>
      <c r="M185" s="78"/>
      <c r="N185" s="78"/>
      <c r="O185" s="78"/>
      <c r="P185" s="78"/>
      <c r="Q185" s="78"/>
      <c r="S185" s="78"/>
      <c r="T185" s="78"/>
      <c r="U185" s="78"/>
      <c r="V185" s="78"/>
    </row>
    <row r="186" spans="1:22" hidden="1" x14ac:dyDescent="0.35">
      <c r="A186" s="107"/>
      <c r="B186" s="107"/>
      <c r="C186" s="107"/>
      <c r="D186" s="107"/>
      <c r="E186" s="107"/>
      <c r="F186" s="107"/>
      <c r="G186" s="107"/>
      <c r="H186" s="78"/>
      <c r="J186" s="78"/>
      <c r="K186" s="78"/>
      <c r="L186" s="78"/>
      <c r="M186" s="78"/>
      <c r="N186" s="78"/>
      <c r="O186" s="78"/>
      <c r="P186" s="78"/>
      <c r="Q186" s="78"/>
      <c r="S186" s="78"/>
      <c r="T186" s="78"/>
      <c r="U186" s="78"/>
      <c r="V186" s="78"/>
    </row>
    <row r="187" spans="1:22" hidden="1" x14ac:dyDescent="0.35">
      <c r="A187" s="107"/>
      <c r="B187" s="107"/>
      <c r="C187" s="107"/>
      <c r="D187" s="107"/>
      <c r="E187" s="107"/>
      <c r="F187" s="107"/>
      <c r="G187" s="107"/>
      <c r="H187" s="78"/>
      <c r="J187" s="78"/>
      <c r="K187" s="78"/>
      <c r="L187" s="78"/>
      <c r="M187" s="78"/>
      <c r="N187" s="78"/>
      <c r="O187" s="78"/>
      <c r="P187" s="78"/>
      <c r="Q187" s="78"/>
      <c r="S187" s="78"/>
      <c r="T187" s="78"/>
      <c r="U187" s="78"/>
      <c r="V187" s="78"/>
    </row>
    <row r="188" spans="1:22" hidden="1" x14ac:dyDescent="0.35">
      <c r="A188" s="107"/>
      <c r="B188" s="107"/>
      <c r="C188" s="107"/>
      <c r="D188" s="107"/>
      <c r="E188" s="107"/>
      <c r="F188" s="107"/>
      <c r="G188" s="107"/>
      <c r="H188" s="78"/>
      <c r="J188" s="78"/>
      <c r="K188" s="78"/>
      <c r="L188" s="78"/>
      <c r="M188" s="78"/>
      <c r="N188" s="78"/>
      <c r="O188" s="78"/>
      <c r="P188" s="78"/>
      <c r="Q188" s="78"/>
      <c r="S188" s="78"/>
      <c r="T188" s="78"/>
      <c r="U188" s="78"/>
      <c r="V188" s="78"/>
    </row>
    <row r="189" spans="1:22" hidden="1" x14ac:dyDescent="0.35">
      <c r="A189" s="107"/>
      <c r="B189" s="107"/>
      <c r="C189" s="107"/>
      <c r="D189" s="107"/>
      <c r="E189" s="107"/>
      <c r="F189" s="107"/>
      <c r="G189" s="107"/>
      <c r="H189" s="78"/>
      <c r="J189" s="78"/>
      <c r="K189" s="78"/>
      <c r="L189" s="78"/>
      <c r="M189" s="78"/>
      <c r="N189" s="78"/>
      <c r="O189" s="78"/>
      <c r="P189" s="78"/>
      <c r="Q189" s="78"/>
      <c r="S189" s="78"/>
      <c r="T189" s="78"/>
      <c r="U189" s="78"/>
      <c r="V189" s="78"/>
    </row>
    <row r="190" spans="1:22" hidden="1" x14ac:dyDescent="0.35">
      <c r="A190" s="107"/>
      <c r="B190" s="107"/>
      <c r="C190" s="107"/>
      <c r="D190" s="107"/>
      <c r="E190" s="107"/>
      <c r="F190" s="107"/>
      <c r="G190" s="107"/>
      <c r="H190" s="78"/>
      <c r="J190" s="78"/>
      <c r="K190" s="78"/>
      <c r="L190" s="78"/>
      <c r="M190" s="78"/>
      <c r="N190" s="78"/>
      <c r="O190" s="78"/>
      <c r="P190" s="78"/>
      <c r="Q190" s="78"/>
      <c r="S190" s="78"/>
      <c r="T190" s="78"/>
      <c r="U190" s="78"/>
      <c r="V190" s="78"/>
    </row>
    <row r="191" spans="1:22" hidden="1" x14ac:dyDescent="0.35">
      <c r="A191" s="107"/>
      <c r="B191" s="107"/>
      <c r="C191" s="107"/>
      <c r="D191" s="107"/>
      <c r="E191" s="107"/>
      <c r="F191" s="107"/>
      <c r="G191" s="107"/>
      <c r="H191" s="78"/>
      <c r="J191" s="78"/>
      <c r="K191" s="78"/>
      <c r="L191" s="78"/>
      <c r="M191" s="78"/>
      <c r="N191" s="78"/>
      <c r="O191" s="78"/>
      <c r="P191" s="78"/>
      <c r="Q191" s="78"/>
      <c r="S191" s="78"/>
      <c r="T191" s="78"/>
      <c r="U191" s="78"/>
      <c r="V191" s="78"/>
    </row>
    <row r="192" spans="1:22" hidden="1" x14ac:dyDescent="0.35">
      <c r="A192" s="107"/>
      <c r="B192" s="107"/>
      <c r="C192" s="107"/>
      <c r="D192" s="107"/>
      <c r="E192" s="107"/>
      <c r="F192" s="107"/>
      <c r="G192" s="107"/>
      <c r="H192" s="78"/>
      <c r="J192" s="78"/>
      <c r="K192" s="78"/>
      <c r="L192" s="78"/>
      <c r="M192" s="78"/>
      <c r="N192" s="78"/>
      <c r="O192" s="78"/>
      <c r="P192" s="78"/>
      <c r="Q192" s="78"/>
      <c r="S192" s="78"/>
      <c r="T192" s="78"/>
      <c r="U192" s="78"/>
      <c r="V192" s="78"/>
    </row>
    <row r="193" spans="1:22" hidden="1" x14ac:dyDescent="0.35">
      <c r="A193" s="107"/>
      <c r="B193" s="107"/>
      <c r="C193" s="107"/>
      <c r="D193" s="107"/>
      <c r="E193" s="107"/>
      <c r="F193" s="107"/>
      <c r="G193" s="107"/>
      <c r="H193" s="78"/>
      <c r="J193" s="78"/>
      <c r="K193" s="78"/>
      <c r="L193" s="78"/>
      <c r="M193" s="78"/>
      <c r="N193" s="78"/>
      <c r="O193" s="78"/>
      <c r="P193" s="78"/>
      <c r="Q193" s="78"/>
      <c r="S193" s="78"/>
      <c r="T193" s="78"/>
      <c r="U193" s="78"/>
      <c r="V193" s="78"/>
    </row>
    <row r="194" spans="1:22" hidden="1" x14ac:dyDescent="0.35">
      <c r="A194" s="107"/>
      <c r="B194" s="107"/>
      <c r="C194" s="107"/>
      <c r="D194" s="107"/>
      <c r="E194" s="107"/>
      <c r="F194" s="107"/>
      <c r="G194" s="107"/>
      <c r="H194" s="78"/>
      <c r="J194" s="78"/>
      <c r="K194" s="78"/>
      <c r="L194" s="78"/>
      <c r="M194" s="78"/>
      <c r="N194" s="78"/>
      <c r="O194" s="78"/>
      <c r="P194" s="78"/>
      <c r="Q194" s="78"/>
      <c r="S194" s="78"/>
      <c r="T194" s="78"/>
      <c r="U194" s="78"/>
      <c r="V194" s="78"/>
    </row>
    <row r="195" spans="1:22" hidden="1" x14ac:dyDescent="0.35">
      <c r="A195" s="107"/>
      <c r="B195" s="107"/>
      <c r="C195" s="107"/>
      <c r="D195" s="107"/>
      <c r="E195" s="107"/>
      <c r="F195" s="107"/>
      <c r="G195" s="107"/>
      <c r="H195" s="78"/>
      <c r="J195" s="78"/>
      <c r="K195" s="78"/>
      <c r="L195" s="78"/>
      <c r="M195" s="78"/>
      <c r="N195" s="78"/>
      <c r="O195" s="78"/>
      <c r="P195" s="78"/>
      <c r="Q195" s="78"/>
      <c r="S195" s="78"/>
      <c r="T195" s="78"/>
      <c r="U195" s="78"/>
      <c r="V195" s="78"/>
    </row>
    <row r="196" spans="1:22" hidden="1" x14ac:dyDescent="0.35">
      <c r="A196" s="107"/>
      <c r="B196" s="107"/>
      <c r="C196" s="107"/>
      <c r="D196" s="107"/>
      <c r="E196" s="107"/>
      <c r="F196" s="107"/>
      <c r="G196" s="107"/>
      <c r="H196" s="78"/>
      <c r="J196" s="78"/>
      <c r="K196" s="78"/>
      <c r="L196" s="78"/>
      <c r="M196" s="78"/>
      <c r="N196" s="78"/>
      <c r="O196" s="78"/>
      <c r="P196" s="78"/>
      <c r="Q196" s="78"/>
      <c r="S196" s="78"/>
      <c r="T196" s="78"/>
      <c r="U196" s="78"/>
      <c r="V196" s="78"/>
    </row>
    <row r="197" spans="1:22" hidden="1" x14ac:dyDescent="0.35">
      <c r="A197" s="107"/>
      <c r="B197" s="107"/>
      <c r="C197" s="107"/>
      <c r="D197" s="107"/>
      <c r="E197" s="107"/>
      <c r="F197" s="107"/>
      <c r="G197" s="107"/>
      <c r="H197" s="78"/>
      <c r="J197" s="78"/>
      <c r="K197" s="78"/>
      <c r="L197" s="78"/>
      <c r="M197" s="78"/>
      <c r="N197" s="78"/>
      <c r="O197" s="78"/>
      <c r="P197" s="78"/>
      <c r="Q197" s="78"/>
      <c r="S197" s="78"/>
      <c r="T197" s="78"/>
      <c r="U197" s="78"/>
      <c r="V197" s="78"/>
    </row>
    <row r="198" spans="1:22" hidden="1" x14ac:dyDescent="0.35">
      <c r="A198" s="107"/>
      <c r="B198" s="107"/>
      <c r="C198" s="107"/>
      <c r="D198" s="107"/>
      <c r="E198" s="107"/>
      <c r="F198" s="107"/>
      <c r="G198" s="107"/>
      <c r="H198" s="78"/>
      <c r="J198" s="78"/>
      <c r="K198" s="78"/>
      <c r="L198" s="78"/>
      <c r="M198" s="78"/>
      <c r="N198" s="78"/>
      <c r="O198" s="78"/>
      <c r="P198" s="78"/>
      <c r="Q198" s="78"/>
      <c r="S198" s="78"/>
      <c r="T198" s="78"/>
      <c r="U198" s="78"/>
      <c r="V198" s="78"/>
    </row>
    <row r="199" spans="1:22" hidden="1" x14ac:dyDescent="0.35">
      <c r="A199" s="107"/>
      <c r="B199" s="107"/>
      <c r="C199" s="107"/>
      <c r="D199" s="107"/>
      <c r="E199" s="107"/>
      <c r="F199" s="107"/>
      <c r="G199" s="107"/>
      <c r="H199" s="78"/>
      <c r="J199" s="78"/>
      <c r="K199" s="78"/>
      <c r="L199" s="78"/>
      <c r="M199" s="78"/>
      <c r="N199" s="78"/>
      <c r="O199" s="78"/>
      <c r="P199" s="78"/>
      <c r="Q199" s="78"/>
      <c r="S199" s="78"/>
      <c r="T199" s="78"/>
      <c r="U199" s="78"/>
      <c r="V199" s="78"/>
    </row>
    <row r="200" spans="1:22" hidden="1" x14ac:dyDescent="0.35">
      <c r="A200" s="107"/>
      <c r="B200" s="107"/>
      <c r="C200" s="107"/>
      <c r="D200" s="107"/>
      <c r="E200" s="107"/>
      <c r="F200" s="107"/>
      <c r="G200" s="107"/>
      <c r="H200" s="78"/>
      <c r="J200" s="78"/>
      <c r="K200" s="78"/>
      <c r="L200" s="78"/>
      <c r="M200" s="78"/>
      <c r="N200" s="78"/>
      <c r="O200" s="78"/>
      <c r="P200" s="78"/>
      <c r="Q200" s="78"/>
      <c r="S200" s="78"/>
      <c r="T200" s="78"/>
      <c r="U200" s="78"/>
      <c r="V200" s="78"/>
    </row>
    <row r="201" spans="1:22" hidden="1" x14ac:dyDescent="0.35">
      <c r="A201" s="107"/>
      <c r="B201" s="107"/>
      <c r="C201" s="107"/>
      <c r="D201" s="107"/>
      <c r="E201" s="107"/>
      <c r="F201" s="107"/>
      <c r="G201" s="107"/>
      <c r="H201" s="78"/>
      <c r="J201" s="78"/>
      <c r="K201" s="78"/>
      <c r="L201" s="78"/>
      <c r="M201" s="78"/>
      <c r="N201" s="78"/>
      <c r="O201" s="78"/>
      <c r="P201" s="78"/>
      <c r="Q201" s="78"/>
      <c r="S201" s="78"/>
      <c r="T201" s="78"/>
      <c r="U201" s="78"/>
      <c r="V201" s="78"/>
    </row>
    <row r="202" spans="1:22" hidden="1" x14ac:dyDescent="0.35">
      <c r="A202" s="107"/>
      <c r="B202" s="107"/>
      <c r="C202" s="107"/>
      <c r="D202" s="107"/>
      <c r="E202" s="107"/>
      <c r="F202" s="107"/>
      <c r="G202" s="107"/>
      <c r="H202" s="78"/>
      <c r="J202" s="78"/>
      <c r="K202" s="78"/>
      <c r="L202" s="78"/>
      <c r="M202" s="78"/>
      <c r="N202" s="78"/>
      <c r="O202" s="78"/>
      <c r="P202" s="78"/>
      <c r="Q202" s="78"/>
      <c r="S202" s="78"/>
      <c r="T202" s="78"/>
      <c r="U202" s="78"/>
      <c r="V202" s="78"/>
    </row>
    <row r="203" spans="1:22" hidden="1" x14ac:dyDescent="0.35">
      <c r="A203" s="107"/>
      <c r="B203" s="107"/>
      <c r="C203" s="107"/>
      <c r="D203" s="107"/>
      <c r="E203" s="107"/>
      <c r="F203" s="107"/>
      <c r="G203" s="107"/>
      <c r="H203" s="78"/>
      <c r="J203" s="78"/>
      <c r="K203" s="78"/>
      <c r="L203" s="78"/>
      <c r="M203" s="78"/>
      <c r="N203" s="78"/>
      <c r="O203" s="78"/>
      <c r="P203" s="78"/>
      <c r="Q203" s="78"/>
      <c r="S203" s="78"/>
      <c r="T203" s="78"/>
      <c r="U203" s="78"/>
      <c r="V203" s="78"/>
    </row>
    <row r="204" spans="1:22" hidden="1" x14ac:dyDescent="0.35">
      <c r="A204" s="107"/>
      <c r="B204" s="107"/>
      <c r="C204" s="107"/>
      <c r="D204" s="107"/>
      <c r="E204" s="107"/>
      <c r="F204" s="107"/>
      <c r="G204" s="107"/>
      <c r="H204" s="78"/>
      <c r="J204" s="78"/>
      <c r="K204" s="78"/>
      <c r="L204" s="78"/>
      <c r="M204" s="78"/>
      <c r="N204" s="78"/>
      <c r="O204" s="78"/>
      <c r="P204" s="78"/>
      <c r="Q204" s="78"/>
      <c r="S204" s="78"/>
      <c r="T204" s="78"/>
      <c r="U204" s="78"/>
      <c r="V204" s="78"/>
    </row>
    <row r="205" spans="1:22" hidden="1" x14ac:dyDescent="0.35">
      <c r="A205" s="107"/>
      <c r="B205" s="107"/>
      <c r="C205" s="107"/>
      <c r="D205" s="107"/>
      <c r="E205" s="107"/>
      <c r="F205" s="107"/>
      <c r="G205" s="107"/>
      <c r="H205" s="78"/>
      <c r="J205" s="78"/>
      <c r="K205" s="78"/>
      <c r="L205" s="78"/>
      <c r="M205" s="78"/>
      <c r="N205" s="78"/>
      <c r="O205" s="78"/>
      <c r="P205" s="78"/>
      <c r="Q205" s="78"/>
      <c r="S205" s="78"/>
      <c r="T205" s="78"/>
      <c r="U205" s="78"/>
      <c r="V205" s="78"/>
    </row>
    <row r="206" spans="1:22" hidden="1" x14ac:dyDescent="0.35">
      <c r="A206" s="107"/>
      <c r="B206" s="107"/>
      <c r="C206" s="107"/>
      <c r="D206" s="107"/>
      <c r="E206" s="107"/>
      <c r="F206" s="107"/>
      <c r="G206" s="107"/>
      <c r="H206" s="78"/>
      <c r="J206" s="78"/>
      <c r="K206" s="78"/>
      <c r="L206" s="78"/>
      <c r="M206" s="78"/>
      <c r="N206" s="78"/>
      <c r="O206" s="78"/>
      <c r="P206" s="78"/>
      <c r="Q206" s="78"/>
      <c r="S206" s="78"/>
      <c r="T206" s="78"/>
      <c r="U206" s="78"/>
      <c r="V206" s="78"/>
    </row>
    <row r="207" spans="1:22" hidden="1" x14ac:dyDescent="0.35">
      <c r="A207" s="107"/>
      <c r="B207" s="107"/>
      <c r="C207" s="107"/>
      <c r="D207" s="107"/>
      <c r="E207" s="107"/>
      <c r="F207" s="107"/>
      <c r="G207" s="107"/>
      <c r="H207" s="78"/>
      <c r="J207" s="78"/>
      <c r="K207" s="78"/>
      <c r="L207" s="78"/>
      <c r="M207" s="78"/>
      <c r="N207" s="78"/>
      <c r="O207" s="78"/>
      <c r="P207" s="78"/>
      <c r="Q207" s="78"/>
      <c r="S207" s="78"/>
      <c r="T207" s="78"/>
      <c r="U207" s="78"/>
      <c r="V207" s="78"/>
    </row>
    <row r="208" spans="1:22" hidden="1" x14ac:dyDescent="0.35">
      <c r="A208" s="107"/>
      <c r="B208" s="107"/>
      <c r="C208" s="107"/>
      <c r="D208" s="107"/>
      <c r="E208" s="107"/>
      <c r="F208" s="107"/>
      <c r="G208" s="107"/>
      <c r="H208" s="78"/>
      <c r="J208" s="78"/>
      <c r="K208" s="78"/>
      <c r="L208" s="78"/>
      <c r="M208" s="78"/>
      <c r="N208" s="78"/>
      <c r="O208" s="78"/>
      <c r="P208" s="78"/>
      <c r="Q208" s="78"/>
      <c r="S208" s="78"/>
      <c r="T208" s="78"/>
      <c r="U208" s="78"/>
      <c r="V208" s="78"/>
    </row>
    <row r="209" spans="1:22" hidden="1" x14ac:dyDescent="0.35">
      <c r="A209" s="107"/>
      <c r="B209" s="107"/>
      <c r="C209" s="107"/>
      <c r="D209" s="107"/>
      <c r="E209" s="107"/>
      <c r="F209" s="107"/>
      <c r="G209" s="107"/>
      <c r="H209" s="78"/>
      <c r="J209" s="78"/>
      <c r="K209" s="78"/>
      <c r="L209" s="78"/>
      <c r="M209" s="78"/>
      <c r="N209" s="78"/>
      <c r="O209" s="78"/>
      <c r="P209" s="78"/>
      <c r="Q209" s="78"/>
      <c r="S209" s="78"/>
      <c r="T209" s="78"/>
      <c r="U209" s="78"/>
      <c r="V209" s="78"/>
    </row>
    <row r="210" spans="1:22" hidden="1" x14ac:dyDescent="0.35">
      <c r="A210" s="107"/>
      <c r="B210" s="107"/>
      <c r="C210" s="107"/>
      <c r="D210" s="107"/>
      <c r="E210" s="107"/>
      <c r="F210" s="107"/>
      <c r="G210" s="107"/>
      <c r="H210" s="78"/>
      <c r="J210" s="78"/>
      <c r="K210" s="78"/>
      <c r="L210" s="78"/>
      <c r="M210" s="78"/>
      <c r="N210" s="78"/>
      <c r="O210" s="78"/>
      <c r="P210" s="78"/>
      <c r="Q210" s="78"/>
      <c r="S210" s="78"/>
      <c r="T210" s="78"/>
      <c r="U210" s="78"/>
      <c r="V210" s="78"/>
    </row>
    <row r="211" spans="1:22" hidden="1" x14ac:dyDescent="0.35">
      <c r="A211" s="107"/>
      <c r="B211" s="107"/>
      <c r="C211" s="107"/>
      <c r="D211" s="107"/>
      <c r="E211" s="107"/>
      <c r="F211" s="107"/>
      <c r="G211" s="107"/>
      <c r="H211" s="78"/>
      <c r="J211" s="78"/>
      <c r="K211" s="78"/>
      <c r="L211" s="78"/>
      <c r="M211" s="78"/>
      <c r="N211" s="78"/>
      <c r="O211" s="78"/>
      <c r="P211" s="78"/>
      <c r="Q211" s="78"/>
      <c r="S211" s="78"/>
      <c r="T211" s="78"/>
      <c r="U211" s="78"/>
      <c r="V211" s="78"/>
    </row>
    <row r="212" spans="1:22" hidden="1" x14ac:dyDescent="0.35">
      <c r="A212" s="107"/>
      <c r="B212" s="107"/>
      <c r="C212" s="107"/>
      <c r="D212" s="107"/>
      <c r="E212" s="107"/>
      <c r="F212" s="107"/>
      <c r="G212" s="107"/>
      <c r="H212" s="78"/>
      <c r="J212" s="78"/>
      <c r="K212" s="78"/>
      <c r="L212" s="78"/>
      <c r="M212" s="78"/>
      <c r="N212" s="78"/>
      <c r="O212" s="78"/>
      <c r="P212" s="78"/>
      <c r="Q212" s="78"/>
      <c r="S212" s="78"/>
      <c r="T212" s="78"/>
      <c r="U212" s="78"/>
      <c r="V212" s="78"/>
    </row>
    <row r="213" spans="1:22" hidden="1" x14ac:dyDescent="0.35">
      <c r="A213" s="107"/>
      <c r="B213" s="107"/>
      <c r="C213" s="107"/>
      <c r="D213" s="107"/>
      <c r="E213" s="107"/>
      <c r="F213" s="107"/>
      <c r="G213" s="107"/>
      <c r="H213" s="78"/>
      <c r="J213" s="78"/>
      <c r="K213" s="78"/>
      <c r="L213" s="78"/>
      <c r="M213" s="78"/>
      <c r="N213" s="78"/>
      <c r="O213" s="78"/>
      <c r="P213" s="78"/>
      <c r="Q213" s="78"/>
      <c r="S213" s="78"/>
      <c r="T213" s="78"/>
      <c r="U213" s="78"/>
      <c r="V213" s="78"/>
    </row>
    <row r="214" spans="1:22" hidden="1" x14ac:dyDescent="0.35">
      <c r="A214" s="107"/>
      <c r="B214" s="107"/>
      <c r="C214" s="107"/>
      <c r="D214" s="107"/>
      <c r="E214" s="107"/>
      <c r="F214" s="107"/>
      <c r="G214" s="107"/>
      <c r="H214" s="78"/>
      <c r="J214" s="78"/>
      <c r="K214" s="78"/>
      <c r="L214" s="78"/>
      <c r="M214" s="78"/>
      <c r="N214" s="78"/>
      <c r="O214" s="78"/>
      <c r="P214" s="78"/>
      <c r="Q214" s="78"/>
      <c r="S214" s="78"/>
      <c r="T214" s="78"/>
      <c r="U214" s="78"/>
      <c r="V214" s="78"/>
    </row>
    <row r="215" spans="1:22" hidden="1" x14ac:dyDescent="0.35">
      <c r="A215" s="107"/>
      <c r="B215" s="107"/>
      <c r="C215" s="107"/>
      <c r="D215" s="107"/>
      <c r="E215" s="107"/>
      <c r="F215" s="107"/>
      <c r="G215" s="107"/>
      <c r="H215" s="78"/>
      <c r="J215" s="78"/>
      <c r="K215" s="78"/>
      <c r="L215" s="78"/>
      <c r="M215" s="78"/>
      <c r="N215" s="78"/>
      <c r="O215" s="78"/>
      <c r="P215" s="78"/>
      <c r="Q215" s="78"/>
      <c r="S215" s="78"/>
      <c r="T215" s="78"/>
      <c r="U215" s="78"/>
      <c r="V215" s="78"/>
    </row>
    <row r="216" spans="1:22" hidden="1" x14ac:dyDescent="0.35">
      <c r="A216" s="107"/>
      <c r="B216" s="107"/>
      <c r="C216" s="107"/>
      <c r="D216" s="107"/>
      <c r="E216" s="107"/>
      <c r="F216" s="107"/>
      <c r="G216" s="107"/>
      <c r="H216" s="78"/>
      <c r="J216" s="78"/>
      <c r="K216" s="78"/>
      <c r="L216" s="78"/>
      <c r="M216" s="78"/>
      <c r="N216" s="78"/>
      <c r="O216" s="78"/>
      <c r="P216" s="78"/>
      <c r="Q216" s="78"/>
      <c r="S216" s="78"/>
      <c r="T216" s="78"/>
      <c r="U216" s="78"/>
      <c r="V216" s="78"/>
    </row>
    <row r="217" spans="1:22" hidden="1" x14ac:dyDescent="0.35">
      <c r="A217" s="107"/>
      <c r="B217" s="107"/>
      <c r="C217" s="107"/>
      <c r="D217" s="107"/>
      <c r="E217" s="107"/>
      <c r="F217" s="107"/>
      <c r="G217" s="107"/>
      <c r="H217" s="78"/>
      <c r="J217" s="78"/>
      <c r="K217" s="78"/>
      <c r="L217" s="78"/>
      <c r="M217" s="78"/>
      <c r="N217" s="78"/>
      <c r="O217" s="78"/>
      <c r="P217" s="78"/>
      <c r="Q217" s="78"/>
      <c r="S217" s="78"/>
      <c r="T217" s="78"/>
      <c r="U217" s="78"/>
      <c r="V217" s="78"/>
    </row>
    <row r="218" spans="1:22" hidden="1" x14ac:dyDescent="0.35">
      <c r="A218" s="107"/>
      <c r="B218" s="107"/>
      <c r="C218" s="107"/>
      <c r="D218" s="107"/>
      <c r="E218" s="107"/>
      <c r="F218" s="107"/>
      <c r="G218" s="107"/>
      <c r="H218" s="78"/>
      <c r="J218" s="78"/>
      <c r="K218" s="78"/>
      <c r="L218" s="78"/>
      <c r="M218" s="78"/>
      <c r="N218" s="78"/>
      <c r="O218" s="78"/>
      <c r="P218" s="78"/>
      <c r="Q218" s="78"/>
      <c r="S218" s="78"/>
      <c r="T218" s="78"/>
      <c r="U218" s="78"/>
      <c r="V218" s="78"/>
    </row>
    <row r="219" spans="1:22" hidden="1" x14ac:dyDescent="0.35">
      <c r="A219" s="107"/>
      <c r="B219" s="107"/>
      <c r="C219" s="107"/>
      <c r="D219" s="107"/>
      <c r="E219" s="107"/>
      <c r="F219" s="107"/>
      <c r="G219" s="107"/>
      <c r="H219" s="78"/>
      <c r="J219" s="78"/>
      <c r="K219" s="78"/>
      <c r="L219" s="78"/>
      <c r="M219" s="78"/>
      <c r="N219" s="78"/>
      <c r="O219" s="78"/>
      <c r="P219" s="78"/>
      <c r="Q219" s="78"/>
      <c r="S219" s="78"/>
      <c r="T219" s="78"/>
      <c r="U219" s="78"/>
      <c r="V219" s="78"/>
    </row>
    <row r="220" spans="1:22" hidden="1" x14ac:dyDescent="0.35">
      <c r="A220" s="107"/>
      <c r="B220" s="107"/>
      <c r="C220" s="107"/>
      <c r="D220" s="107"/>
      <c r="E220" s="107"/>
      <c r="F220" s="107"/>
      <c r="G220" s="107"/>
      <c r="H220" s="78"/>
      <c r="J220" s="78"/>
      <c r="K220" s="78"/>
      <c r="L220" s="78"/>
      <c r="M220" s="78"/>
      <c r="N220" s="78"/>
      <c r="O220" s="78"/>
      <c r="P220" s="78"/>
      <c r="Q220" s="78"/>
      <c r="S220" s="78"/>
      <c r="T220" s="78"/>
      <c r="U220" s="78"/>
      <c r="V220" s="78"/>
    </row>
    <row r="221" spans="1:22" hidden="1" x14ac:dyDescent="0.35">
      <c r="A221" s="107"/>
      <c r="B221" s="107"/>
      <c r="C221" s="107"/>
      <c r="D221" s="107"/>
      <c r="E221" s="107"/>
      <c r="F221" s="107"/>
      <c r="G221" s="107"/>
      <c r="H221" s="78"/>
      <c r="J221" s="78"/>
      <c r="K221" s="78"/>
      <c r="L221" s="78"/>
      <c r="M221" s="78"/>
      <c r="N221" s="78"/>
      <c r="O221" s="78"/>
      <c r="P221" s="78"/>
      <c r="Q221" s="78"/>
      <c r="S221" s="78"/>
      <c r="T221" s="78"/>
      <c r="U221" s="78"/>
      <c r="V221" s="78"/>
    </row>
    <row r="222" spans="1:22" hidden="1" x14ac:dyDescent="0.35">
      <c r="A222" s="107"/>
      <c r="B222" s="107"/>
      <c r="C222" s="107"/>
      <c r="D222" s="107"/>
      <c r="E222" s="107"/>
      <c r="F222" s="107"/>
      <c r="G222" s="107"/>
      <c r="H222" s="78"/>
      <c r="J222" s="78"/>
      <c r="K222" s="78"/>
      <c r="L222" s="78"/>
      <c r="M222" s="78"/>
      <c r="N222" s="78"/>
      <c r="O222" s="78"/>
      <c r="P222" s="78"/>
      <c r="Q222" s="78"/>
      <c r="S222" s="78"/>
      <c r="T222" s="78"/>
      <c r="U222" s="78"/>
      <c r="V222" s="78"/>
    </row>
    <row r="223" spans="1:22" hidden="1" x14ac:dyDescent="0.35">
      <c r="A223" s="107"/>
      <c r="B223" s="107"/>
      <c r="C223" s="107"/>
      <c r="D223" s="107"/>
      <c r="E223" s="107"/>
      <c r="F223" s="107"/>
      <c r="G223" s="107"/>
      <c r="H223" s="78"/>
      <c r="J223" s="78"/>
      <c r="K223" s="78"/>
      <c r="L223" s="78"/>
      <c r="M223" s="78"/>
      <c r="N223" s="78"/>
      <c r="O223" s="78"/>
      <c r="P223" s="78"/>
      <c r="Q223" s="78"/>
      <c r="S223" s="78"/>
      <c r="T223" s="78"/>
      <c r="U223" s="78"/>
      <c r="V223" s="78"/>
    </row>
    <row r="224" spans="1:22" hidden="1" x14ac:dyDescent="0.35">
      <c r="A224" s="107"/>
      <c r="B224" s="107"/>
      <c r="C224" s="107"/>
      <c r="D224" s="107"/>
      <c r="E224" s="107"/>
      <c r="F224" s="107"/>
      <c r="G224" s="107"/>
      <c r="H224" s="78"/>
      <c r="J224" s="78"/>
      <c r="K224" s="78"/>
      <c r="L224" s="78"/>
      <c r="M224" s="78"/>
      <c r="N224" s="78"/>
      <c r="O224" s="78"/>
      <c r="P224" s="78"/>
      <c r="Q224" s="78"/>
      <c r="S224" s="78"/>
      <c r="T224" s="78"/>
      <c r="U224" s="78"/>
      <c r="V224" s="78"/>
    </row>
    <row r="225" spans="1:22" hidden="1" x14ac:dyDescent="0.35">
      <c r="A225" s="107"/>
      <c r="B225" s="107"/>
      <c r="C225" s="107"/>
      <c r="D225" s="107"/>
      <c r="E225" s="107"/>
      <c r="F225" s="107"/>
      <c r="G225" s="107"/>
      <c r="H225" s="78"/>
      <c r="J225" s="78"/>
      <c r="K225" s="78"/>
      <c r="L225" s="78"/>
      <c r="M225" s="78"/>
      <c r="N225" s="78"/>
      <c r="O225" s="78"/>
      <c r="P225" s="78"/>
      <c r="Q225" s="78"/>
      <c r="S225" s="78"/>
      <c r="T225" s="78"/>
      <c r="U225" s="78"/>
      <c r="V225" s="78"/>
    </row>
    <row r="226" spans="1:22" hidden="1" x14ac:dyDescent="0.35">
      <c r="A226" s="107"/>
      <c r="B226" s="107"/>
      <c r="C226" s="107"/>
      <c r="D226" s="107"/>
      <c r="E226" s="107"/>
      <c r="F226" s="107"/>
      <c r="G226" s="107"/>
      <c r="H226" s="78"/>
      <c r="J226" s="78"/>
      <c r="K226" s="78"/>
      <c r="L226" s="78"/>
      <c r="M226" s="78"/>
      <c r="N226" s="78"/>
      <c r="O226" s="78"/>
      <c r="P226" s="78"/>
      <c r="Q226" s="78"/>
      <c r="S226" s="78"/>
      <c r="T226" s="78"/>
      <c r="U226" s="78"/>
      <c r="V226" s="78"/>
    </row>
    <row r="227" spans="1:22" hidden="1" x14ac:dyDescent="0.35">
      <c r="A227" s="107"/>
      <c r="B227" s="107"/>
      <c r="C227" s="107"/>
      <c r="D227" s="107"/>
      <c r="E227" s="107"/>
      <c r="F227" s="107"/>
      <c r="G227" s="107"/>
      <c r="H227" s="78"/>
      <c r="J227" s="78"/>
      <c r="K227" s="78"/>
      <c r="L227" s="78"/>
      <c r="M227" s="78"/>
      <c r="N227" s="78"/>
      <c r="O227" s="78"/>
      <c r="P227" s="78"/>
      <c r="Q227" s="78"/>
      <c r="S227" s="78"/>
      <c r="T227" s="78"/>
      <c r="U227" s="78"/>
      <c r="V227" s="78"/>
    </row>
    <row r="228" spans="1:22" hidden="1" x14ac:dyDescent="0.35">
      <c r="A228" s="107"/>
      <c r="B228" s="107"/>
      <c r="C228" s="107"/>
      <c r="D228" s="107"/>
      <c r="E228" s="107"/>
      <c r="F228" s="107"/>
      <c r="G228" s="107"/>
      <c r="H228" s="78"/>
      <c r="J228" s="78"/>
      <c r="K228" s="78"/>
      <c r="L228" s="78"/>
      <c r="M228" s="78"/>
      <c r="N228" s="78"/>
      <c r="O228" s="78"/>
      <c r="P228" s="78"/>
      <c r="Q228" s="78"/>
      <c r="S228" s="78"/>
      <c r="T228" s="78"/>
      <c r="U228" s="78"/>
      <c r="V228" s="78"/>
    </row>
    <row r="229" spans="1:22" hidden="1" x14ac:dyDescent="0.35">
      <c r="A229" s="107"/>
      <c r="B229" s="107"/>
      <c r="C229" s="107"/>
      <c r="D229" s="107"/>
      <c r="E229" s="107"/>
      <c r="F229" s="107"/>
      <c r="G229" s="107"/>
      <c r="H229" s="78"/>
      <c r="J229" s="78"/>
      <c r="K229" s="78"/>
      <c r="L229" s="78"/>
      <c r="M229" s="78"/>
      <c r="N229" s="78"/>
      <c r="O229" s="78"/>
      <c r="P229" s="78"/>
      <c r="Q229" s="78"/>
      <c r="S229" s="78"/>
      <c r="T229" s="78"/>
      <c r="U229" s="78"/>
      <c r="V229" s="78"/>
    </row>
    <row r="230" spans="1:22" hidden="1" x14ac:dyDescent="0.35">
      <c r="A230" s="107"/>
      <c r="B230" s="107"/>
      <c r="C230" s="107"/>
      <c r="D230" s="107"/>
      <c r="E230" s="107"/>
      <c r="F230" s="107"/>
      <c r="G230" s="107"/>
      <c r="H230" s="78"/>
      <c r="J230" s="78"/>
      <c r="K230" s="78"/>
      <c r="L230" s="78"/>
      <c r="M230" s="78"/>
      <c r="N230" s="78"/>
      <c r="O230" s="78"/>
      <c r="P230" s="78"/>
      <c r="Q230" s="78"/>
      <c r="S230" s="78"/>
      <c r="T230" s="78"/>
      <c r="U230" s="78"/>
      <c r="V230" s="78"/>
    </row>
    <row r="231" spans="1:22" hidden="1" x14ac:dyDescent="0.35">
      <c r="A231" s="107"/>
      <c r="B231" s="107"/>
      <c r="C231" s="107"/>
      <c r="D231" s="107"/>
      <c r="E231" s="107"/>
      <c r="F231" s="107"/>
      <c r="G231" s="107"/>
      <c r="H231" s="78"/>
      <c r="J231" s="78"/>
      <c r="K231" s="78"/>
      <c r="L231" s="78"/>
      <c r="M231" s="78"/>
      <c r="N231" s="78"/>
      <c r="O231" s="78"/>
      <c r="P231" s="78"/>
      <c r="Q231" s="78"/>
      <c r="S231" s="78"/>
      <c r="T231" s="78"/>
      <c r="U231" s="78"/>
      <c r="V231" s="78"/>
    </row>
    <row r="232" spans="1:22" hidden="1" x14ac:dyDescent="0.35">
      <c r="A232" s="107"/>
      <c r="B232" s="107"/>
      <c r="C232" s="107"/>
      <c r="D232" s="107"/>
      <c r="E232" s="107"/>
      <c r="F232" s="107"/>
      <c r="G232" s="107"/>
      <c r="H232" s="78"/>
      <c r="J232" s="78"/>
      <c r="K232" s="78"/>
      <c r="L232" s="78"/>
      <c r="M232" s="78"/>
      <c r="N232" s="78"/>
      <c r="O232" s="78"/>
      <c r="P232" s="78"/>
      <c r="Q232" s="78"/>
      <c r="S232" s="78"/>
      <c r="T232" s="78"/>
      <c r="U232" s="78"/>
      <c r="V232" s="78"/>
    </row>
    <row r="233" spans="1:22" hidden="1" x14ac:dyDescent="0.35">
      <c r="A233" s="107"/>
      <c r="B233" s="107"/>
      <c r="C233" s="107"/>
      <c r="D233" s="107"/>
      <c r="E233" s="107"/>
      <c r="F233" s="107"/>
      <c r="G233" s="107"/>
      <c r="H233" s="78"/>
      <c r="J233" s="78"/>
      <c r="K233" s="78"/>
      <c r="L233" s="78"/>
      <c r="M233" s="78"/>
      <c r="N233" s="78"/>
      <c r="O233" s="78"/>
      <c r="P233" s="78"/>
      <c r="Q233" s="78"/>
      <c r="S233" s="78"/>
      <c r="T233" s="78"/>
      <c r="U233" s="78"/>
      <c r="V233" s="78"/>
    </row>
    <row r="234" spans="1:22" hidden="1" x14ac:dyDescent="0.35">
      <c r="A234" s="107"/>
      <c r="B234" s="107"/>
      <c r="C234" s="107"/>
      <c r="D234" s="107"/>
      <c r="E234" s="107"/>
      <c r="F234" s="107"/>
      <c r="G234" s="107"/>
      <c r="H234" s="78"/>
      <c r="J234" s="78"/>
      <c r="K234" s="78"/>
      <c r="L234" s="78"/>
      <c r="M234" s="78"/>
      <c r="N234" s="78"/>
      <c r="O234" s="78"/>
      <c r="P234" s="78"/>
      <c r="Q234" s="78"/>
      <c r="S234" s="78"/>
      <c r="T234" s="78"/>
      <c r="U234" s="78"/>
      <c r="V234" s="78"/>
    </row>
    <row r="235" spans="1:22" hidden="1" x14ac:dyDescent="0.35">
      <c r="A235" s="107"/>
      <c r="B235" s="107"/>
      <c r="C235" s="107"/>
      <c r="D235" s="107"/>
      <c r="E235" s="107"/>
      <c r="F235" s="107"/>
      <c r="G235" s="107"/>
      <c r="H235" s="78"/>
      <c r="J235" s="78"/>
      <c r="K235" s="78"/>
      <c r="L235" s="78"/>
      <c r="M235" s="78"/>
      <c r="N235" s="78"/>
      <c r="O235" s="78"/>
      <c r="P235" s="78"/>
      <c r="Q235" s="78"/>
      <c r="S235" s="78"/>
      <c r="T235" s="78"/>
      <c r="U235" s="78"/>
      <c r="V235" s="78"/>
    </row>
    <row r="236" spans="1:22" hidden="1" x14ac:dyDescent="0.35">
      <c r="A236" s="107"/>
      <c r="B236" s="107"/>
      <c r="C236" s="107"/>
      <c r="D236" s="107"/>
      <c r="E236" s="107"/>
      <c r="F236" s="107"/>
      <c r="G236" s="107"/>
      <c r="H236" s="78"/>
      <c r="J236" s="78"/>
      <c r="K236" s="78"/>
      <c r="L236" s="78"/>
      <c r="M236" s="78"/>
      <c r="N236" s="78"/>
      <c r="O236" s="78"/>
      <c r="P236" s="78"/>
      <c r="Q236" s="78"/>
      <c r="S236" s="78"/>
      <c r="T236" s="78"/>
      <c r="U236" s="78"/>
      <c r="V236" s="78"/>
    </row>
    <row r="237" spans="1:22" hidden="1" x14ac:dyDescent="0.35">
      <c r="A237" s="107"/>
      <c r="B237" s="107"/>
      <c r="C237" s="107"/>
      <c r="D237" s="107"/>
      <c r="E237" s="107"/>
      <c r="F237" s="107"/>
      <c r="G237" s="107"/>
      <c r="H237" s="78"/>
      <c r="J237" s="78"/>
      <c r="K237" s="78"/>
      <c r="L237" s="78"/>
      <c r="M237" s="78"/>
      <c r="N237" s="78"/>
      <c r="O237" s="78"/>
      <c r="P237" s="78"/>
      <c r="Q237" s="78"/>
      <c r="S237" s="78"/>
      <c r="T237" s="78"/>
      <c r="U237" s="78"/>
      <c r="V237" s="78"/>
    </row>
    <row r="238" spans="1:22" hidden="1" x14ac:dyDescent="0.35">
      <c r="A238" s="107"/>
      <c r="B238" s="107"/>
      <c r="C238" s="107"/>
      <c r="D238" s="107"/>
      <c r="E238" s="107"/>
      <c r="F238" s="107"/>
      <c r="G238" s="107"/>
      <c r="H238" s="78"/>
      <c r="J238" s="78"/>
      <c r="K238" s="78"/>
      <c r="L238" s="78"/>
      <c r="M238" s="78"/>
      <c r="N238" s="78"/>
      <c r="O238" s="78"/>
      <c r="P238" s="78"/>
      <c r="Q238" s="78"/>
      <c r="S238" s="78"/>
      <c r="T238" s="78"/>
      <c r="U238" s="78"/>
      <c r="V238" s="78"/>
    </row>
    <row r="239" spans="1:22" hidden="1" x14ac:dyDescent="0.35">
      <c r="A239" s="107"/>
      <c r="B239" s="107"/>
      <c r="C239" s="107"/>
      <c r="D239" s="107"/>
      <c r="E239" s="107"/>
      <c r="F239" s="107"/>
      <c r="G239" s="107"/>
      <c r="H239" s="78"/>
      <c r="J239" s="78"/>
      <c r="K239" s="78"/>
      <c r="L239" s="78"/>
      <c r="M239" s="78"/>
      <c r="N239" s="78"/>
      <c r="O239" s="78"/>
      <c r="P239" s="78"/>
      <c r="Q239" s="78"/>
      <c r="S239" s="78"/>
      <c r="T239" s="78"/>
      <c r="U239" s="78"/>
      <c r="V239" s="78"/>
    </row>
    <row r="240" spans="1:22" hidden="1" x14ac:dyDescent="0.35">
      <c r="A240" s="107"/>
      <c r="B240" s="107"/>
      <c r="C240" s="107"/>
      <c r="D240" s="107"/>
      <c r="E240" s="107"/>
      <c r="F240" s="107"/>
      <c r="G240" s="107"/>
      <c r="H240" s="78"/>
      <c r="J240" s="78"/>
      <c r="K240" s="78"/>
      <c r="L240" s="78"/>
      <c r="M240" s="78"/>
      <c r="N240" s="78"/>
      <c r="O240" s="78"/>
      <c r="P240" s="78"/>
      <c r="Q240" s="78"/>
      <c r="S240" s="78"/>
      <c r="T240" s="78"/>
      <c r="U240" s="78"/>
      <c r="V240" s="78"/>
    </row>
    <row r="241" spans="1:22" hidden="1" x14ac:dyDescent="0.35">
      <c r="A241" s="107"/>
      <c r="B241" s="107"/>
      <c r="C241" s="107"/>
      <c r="D241" s="107"/>
      <c r="E241" s="107"/>
      <c r="F241" s="107"/>
      <c r="G241" s="107"/>
      <c r="H241" s="78"/>
      <c r="J241" s="78"/>
      <c r="K241" s="78"/>
      <c r="L241" s="78"/>
      <c r="M241" s="78"/>
      <c r="N241" s="78"/>
      <c r="O241" s="78"/>
      <c r="P241" s="78"/>
      <c r="Q241" s="78"/>
      <c r="S241" s="78"/>
      <c r="T241" s="78"/>
      <c r="U241" s="78"/>
      <c r="V241" s="78"/>
    </row>
    <row r="242" spans="1:22" hidden="1" x14ac:dyDescent="0.35">
      <c r="A242" s="107"/>
      <c r="B242" s="107"/>
      <c r="C242" s="107"/>
      <c r="D242" s="107"/>
      <c r="E242" s="107"/>
      <c r="F242" s="107"/>
      <c r="G242" s="107"/>
      <c r="H242" s="78"/>
      <c r="J242" s="78"/>
      <c r="K242" s="78"/>
      <c r="L242" s="78"/>
      <c r="M242" s="78"/>
      <c r="N242" s="78"/>
      <c r="O242" s="78"/>
      <c r="P242" s="78"/>
      <c r="Q242" s="78"/>
      <c r="S242" s="78"/>
      <c r="T242" s="78"/>
      <c r="U242" s="78"/>
      <c r="V242" s="78"/>
    </row>
    <row r="243" spans="1:22" hidden="1" x14ac:dyDescent="0.35">
      <c r="A243" s="107"/>
      <c r="B243" s="107"/>
      <c r="C243" s="107"/>
      <c r="D243" s="107"/>
      <c r="E243" s="107"/>
      <c r="F243" s="107"/>
      <c r="G243" s="107"/>
      <c r="H243" s="78"/>
      <c r="J243" s="78"/>
      <c r="K243" s="78"/>
      <c r="L243" s="78"/>
      <c r="M243" s="78"/>
      <c r="N243" s="78"/>
      <c r="O243" s="78"/>
      <c r="P243" s="78"/>
      <c r="Q243" s="78"/>
      <c r="S243" s="78"/>
      <c r="T243" s="78"/>
      <c r="U243" s="78"/>
      <c r="V243" s="78"/>
    </row>
    <row r="244" spans="1:22" hidden="1" x14ac:dyDescent="0.35">
      <c r="A244" s="107"/>
      <c r="B244" s="107"/>
      <c r="C244" s="107"/>
      <c r="D244" s="107"/>
      <c r="E244" s="107"/>
      <c r="F244" s="107"/>
      <c r="G244" s="107"/>
      <c r="H244" s="78"/>
      <c r="J244" s="78"/>
      <c r="K244" s="78"/>
      <c r="L244" s="78"/>
      <c r="M244" s="78"/>
      <c r="N244" s="78"/>
      <c r="O244" s="78"/>
      <c r="P244" s="78"/>
      <c r="Q244" s="78"/>
      <c r="S244" s="78"/>
      <c r="T244" s="78"/>
      <c r="U244" s="78"/>
      <c r="V244" s="78"/>
    </row>
    <row r="245" spans="1:22" hidden="1" x14ac:dyDescent="0.35">
      <c r="A245" s="107"/>
      <c r="B245" s="107"/>
      <c r="C245" s="107"/>
      <c r="D245" s="107"/>
      <c r="E245" s="107"/>
      <c r="F245" s="107"/>
      <c r="G245" s="107"/>
      <c r="H245" s="78"/>
      <c r="J245" s="78"/>
      <c r="K245" s="78"/>
      <c r="L245" s="78"/>
      <c r="M245" s="78"/>
      <c r="N245" s="78"/>
      <c r="O245" s="78"/>
      <c r="P245" s="78"/>
      <c r="Q245" s="78"/>
      <c r="S245" s="78"/>
      <c r="T245" s="78"/>
      <c r="U245" s="78"/>
      <c r="V245" s="78"/>
    </row>
    <row r="246" spans="1:22" hidden="1" x14ac:dyDescent="0.35">
      <c r="A246" s="107"/>
      <c r="B246" s="107"/>
      <c r="C246" s="107"/>
      <c r="D246" s="107"/>
      <c r="E246" s="107"/>
      <c r="F246" s="107"/>
      <c r="G246" s="107"/>
      <c r="H246" s="78"/>
      <c r="J246" s="78"/>
      <c r="K246" s="78"/>
      <c r="L246" s="78"/>
      <c r="M246" s="78"/>
      <c r="N246" s="78"/>
      <c r="O246" s="78"/>
      <c r="P246" s="78"/>
      <c r="Q246" s="78"/>
      <c r="S246" s="78"/>
      <c r="T246" s="78"/>
      <c r="U246" s="78"/>
      <c r="V246" s="78"/>
    </row>
    <row r="247" spans="1:22" hidden="1" x14ac:dyDescent="0.35">
      <c r="A247" s="107"/>
      <c r="B247" s="107"/>
      <c r="C247" s="107"/>
      <c r="D247" s="107"/>
      <c r="E247" s="107"/>
      <c r="F247" s="107"/>
      <c r="G247" s="107"/>
      <c r="H247" s="78"/>
      <c r="J247" s="78"/>
      <c r="K247" s="78"/>
      <c r="L247" s="78"/>
      <c r="M247" s="78"/>
      <c r="N247" s="78"/>
      <c r="O247" s="78"/>
      <c r="P247" s="78"/>
      <c r="Q247" s="78"/>
      <c r="S247" s="78"/>
      <c r="T247" s="78"/>
      <c r="U247" s="78"/>
      <c r="V247" s="78"/>
    </row>
    <row r="248" spans="1:22" hidden="1" x14ac:dyDescent="0.35">
      <c r="A248" s="107"/>
      <c r="B248" s="107"/>
      <c r="C248" s="107"/>
      <c r="D248" s="107"/>
      <c r="E248" s="107"/>
      <c r="F248" s="107"/>
      <c r="G248" s="107"/>
      <c r="H248" s="78"/>
      <c r="J248" s="78"/>
      <c r="K248" s="78"/>
      <c r="L248" s="78"/>
      <c r="M248" s="78"/>
      <c r="N248" s="78"/>
      <c r="O248" s="78"/>
      <c r="P248" s="78"/>
      <c r="Q248" s="78"/>
      <c r="S248" s="78"/>
      <c r="T248" s="78"/>
      <c r="U248" s="78"/>
      <c r="V248" s="78"/>
    </row>
    <row r="249" spans="1:22" hidden="1" x14ac:dyDescent="0.35">
      <c r="A249" s="107"/>
      <c r="B249" s="107"/>
      <c r="C249" s="107"/>
      <c r="D249" s="107"/>
      <c r="E249" s="107"/>
      <c r="F249" s="107"/>
      <c r="G249" s="107"/>
      <c r="H249" s="78"/>
      <c r="J249" s="78"/>
      <c r="K249" s="78"/>
      <c r="L249" s="78"/>
      <c r="M249" s="78"/>
      <c r="N249" s="78"/>
      <c r="O249" s="78"/>
      <c r="P249" s="78"/>
      <c r="Q249" s="78"/>
      <c r="S249" s="78"/>
      <c r="T249" s="78"/>
      <c r="U249" s="78"/>
      <c r="V249" s="78"/>
    </row>
    <row r="250" spans="1:22" hidden="1" x14ac:dyDescent="0.35">
      <c r="A250" s="107"/>
      <c r="B250" s="107"/>
      <c r="C250" s="107"/>
      <c r="D250" s="107"/>
      <c r="E250" s="107"/>
      <c r="F250" s="107"/>
      <c r="G250" s="107"/>
      <c r="H250" s="78"/>
      <c r="J250" s="78"/>
      <c r="K250" s="78"/>
      <c r="L250" s="78"/>
      <c r="M250" s="78"/>
      <c r="N250" s="78"/>
      <c r="O250" s="78"/>
      <c r="P250" s="78"/>
      <c r="Q250" s="78"/>
      <c r="S250" s="78"/>
      <c r="T250" s="78"/>
      <c r="U250" s="78"/>
      <c r="V250" s="78"/>
    </row>
    <row r="251" spans="1:22" hidden="1" x14ac:dyDescent="0.35">
      <c r="A251" s="107"/>
      <c r="B251" s="107"/>
      <c r="C251" s="107"/>
      <c r="D251" s="107"/>
      <c r="E251" s="107"/>
      <c r="F251" s="107"/>
      <c r="G251" s="107"/>
      <c r="H251" s="78"/>
      <c r="J251" s="78"/>
      <c r="K251" s="78"/>
      <c r="L251" s="78"/>
      <c r="M251" s="78"/>
      <c r="N251" s="78"/>
      <c r="O251" s="78"/>
      <c r="P251" s="78"/>
      <c r="Q251" s="78"/>
      <c r="S251" s="78"/>
      <c r="T251" s="78"/>
      <c r="U251" s="78"/>
      <c r="V251" s="78"/>
    </row>
    <row r="252" spans="1:22" hidden="1" x14ac:dyDescent="0.35">
      <c r="A252" s="107"/>
      <c r="B252" s="107"/>
      <c r="C252" s="107"/>
      <c r="D252" s="107"/>
      <c r="E252" s="107"/>
      <c r="F252" s="107"/>
      <c r="G252" s="107"/>
      <c r="H252" s="78"/>
      <c r="J252" s="78"/>
      <c r="K252" s="78"/>
      <c r="L252" s="78"/>
      <c r="M252" s="78"/>
      <c r="N252" s="78"/>
      <c r="O252" s="78"/>
      <c r="P252" s="78"/>
      <c r="Q252" s="78"/>
      <c r="S252" s="78"/>
      <c r="T252" s="78"/>
      <c r="U252" s="78"/>
      <c r="V252" s="78"/>
    </row>
    <row r="253" spans="1:22" hidden="1" x14ac:dyDescent="0.35">
      <c r="A253" s="107"/>
      <c r="B253" s="107"/>
      <c r="C253" s="107"/>
      <c r="D253" s="107"/>
      <c r="E253" s="107"/>
      <c r="F253" s="107"/>
      <c r="G253" s="107"/>
      <c r="H253" s="78"/>
      <c r="J253" s="78"/>
      <c r="K253" s="78"/>
      <c r="L253" s="78"/>
      <c r="M253" s="78"/>
      <c r="N253" s="78"/>
      <c r="O253" s="78"/>
      <c r="P253" s="78"/>
      <c r="Q253" s="78"/>
      <c r="S253" s="78"/>
      <c r="T253" s="78"/>
      <c r="U253" s="78"/>
      <c r="V253" s="78"/>
    </row>
    <row r="254" spans="1:22" hidden="1" x14ac:dyDescent="0.35">
      <c r="A254" s="107"/>
      <c r="B254" s="107"/>
      <c r="C254" s="107"/>
      <c r="D254" s="107"/>
      <c r="E254" s="107"/>
      <c r="F254" s="107"/>
      <c r="G254" s="107"/>
      <c r="H254" s="78"/>
      <c r="J254" s="78"/>
      <c r="K254" s="78"/>
      <c r="L254" s="78"/>
      <c r="M254" s="78"/>
      <c r="N254" s="78"/>
      <c r="O254" s="78"/>
      <c r="P254" s="78"/>
      <c r="Q254" s="78"/>
      <c r="S254" s="78"/>
      <c r="T254" s="78"/>
      <c r="U254" s="78"/>
      <c r="V254" s="78"/>
    </row>
    <row r="255" spans="1:22" hidden="1" x14ac:dyDescent="0.35">
      <c r="A255" s="107"/>
      <c r="B255" s="107"/>
      <c r="C255" s="107"/>
      <c r="D255" s="107"/>
      <c r="E255" s="107"/>
      <c r="F255" s="107"/>
      <c r="G255" s="107"/>
      <c r="H255" s="78"/>
      <c r="J255" s="78"/>
      <c r="K255" s="78"/>
      <c r="L255" s="78"/>
      <c r="M255" s="78"/>
      <c r="N255" s="78"/>
      <c r="O255" s="78"/>
      <c r="P255" s="78"/>
      <c r="Q255" s="78"/>
      <c r="S255" s="78"/>
      <c r="T255" s="78"/>
      <c r="U255" s="78"/>
      <c r="V255" s="78"/>
    </row>
    <row r="256" spans="1:22" hidden="1" x14ac:dyDescent="0.35">
      <c r="A256" s="107"/>
      <c r="B256" s="107"/>
      <c r="C256" s="107"/>
      <c r="D256" s="107"/>
      <c r="E256" s="107"/>
      <c r="F256" s="107"/>
      <c r="G256" s="107"/>
      <c r="H256" s="78"/>
      <c r="J256" s="78"/>
      <c r="K256" s="78"/>
      <c r="L256" s="78"/>
      <c r="M256" s="78"/>
      <c r="N256" s="78"/>
      <c r="O256" s="78"/>
      <c r="P256" s="78"/>
      <c r="Q256" s="78"/>
      <c r="S256" s="78"/>
      <c r="T256" s="78"/>
      <c r="U256" s="78"/>
      <c r="V256" s="78"/>
    </row>
    <row r="257" spans="1:22" hidden="1" x14ac:dyDescent="0.35">
      <c r="A257" s="107"/>
      <c r="B257" s="107"/>
      <c r="C257" s="107"/>
      <c r="D257" s="107"/>
      <c r="E257" s="107"/>
      <c r="F257" s="107"/>
      <c r="G257" s="107"/>
      <c r="H257" s="78"/>
      <c r="J257" s="78"/>
      <c r="K257" s="78"/>
      <c r="L257" s="78"/>
      <c r="M257" s="78"/>
      <c r="N257" s="78"/>
      <c r="O257" s="78"/>
      <c r="P257" s="78"/>
      <c r="Q257" s="78"/>
      <c r="S257" s="78"/>
      <c r="T257" s="78"/>
      <c r="U257" s="78"/>
      <c r="V257" s="78"/>
    </row>
    <row r="258" spans="1:22" hidden="1" x14ac:dyDescent="0.35">
      <c r="A258" s="107"/>
      <c r="B258" s="107"/>
      <c r="C258" s="107"/>
      <c r="D258" s="107"/>
      <c r="E258" s="107"/>
      <c r="F258" s="107"/>
      <c r="G258" s="107"/>
      <c r="H258" s="78"/>
      <c r="J258" s="78"/>
      <c r="K258" s="78"/>
      <c r="L258" s="78"/>
      <c r="M258" s="78"/>
      <c r="N258" s="78"/>
      <c r="O258" s="78"/>
      <c r="P258" s="78"/>
      <c r="Q258" s="78"/>
      <c r="S258" s="78"/>
      <c r="T258" s="78"/>
      <c r="U258" s="78"/>
      <c r="V258" s="78"/>
    </row>
    <row r="259" spans="1:22" hidden="1" x14ac:dyDescent="0.35">
      <c r="A259" s="107"/>
      <c r="B259" s="107"/>
      <c r="C259" s="107"/>
      <c r="D259" s="107"/>
      <c r="E259" s="107"/>
      <c r="F259" s="107"/>
      <c r="G259" s="107"/>
      <c r="H259" s="78"/>
      <c r="J259" s="78"/>
      <c r="K259" s="78"/>
      <c r="L259" s="78"/>
      <c r="M259" s="78"/>
      <c r="N259" s="78"/>
      <c r="O259" s="78"/>
      <c r="P259" s="78"/>
      <c r="Q259" s="78"/>
      <c r="S259" s="78"/>
      <c r="T259" s="78"/>
      <c r="U259" s="78"/>
      <c r="V259" s="78"/>
    </row>
    <row r="260" spans="1:22" hidden="1" x14ac:dyDescent="0.35">
      <c r="A260" s="107"/>
      <c r="B260" s="107"/>
      <c r="C260" s="107"/>
      <c r="D260" s="107"/>
      <c r="E260" s="107"/>
      <c r="F260" s="107"/>
      <c r="G260" s="107"/>
      <c r="H260" s="78"/>
      <c r="J260" s="78"/>
      <c r="K260" s="78"/>
      <c r="L260" s="78"/>
      <c r="M260" s="78"/>
      <c r="N260" s="78"/>
      <c r="O260" s="78"/>
      <c r="P260" s="78"/>
      <c r="Q260" s="78"/>
      <c r="S260" s="78"/>
      <c r="T260" s="78"/>
      <c r="U260" s="78"/>
      <c r="V260" s="78"/>
    </row>
    <row r="261" spans="1:22" hidden="1" x14ac:dyDescent="0.35">
      <c r="A261" s="107"/>
      <c r="B261" s="107"/>
      <c r="C261" s="107"/>
      <c r="D261" s="107"/>
      <c r="E261" s="107"/>
      <c r="F261" s="107"/>
      <c r="G261" s="107"/>
      <c r="H261" s="78"/>
      <c r="J261" s="78"/>
      <c r="K261" s="78"/>
      <c r="L261" s="78"/>
      <c r="M261" s="78"/>
      <c r="N261" s="78"/>
      <c r="O261" s="78"/>
      <c r="P261" s="78"/>
      <c r="Q261" s="78"/>
      <c r="S261" s="78"/>
      <c r="T261" s="78"/>
      <c r="U261" s="78"/>
      <c r="V261" s="78"/>
    </row>
    <row r="262" spans="1:22" hidden="1" x14ac:dyDescent="0.35">
      <c r="A262" s="107"/>
      <c r="B262" s="107"/>
      <c r="C262" s="107"/>
      <c r="D262" s="107"/>
      <c r="E262" s="107"/>
      <c r="F262" s="107"/>
      <c r="G262" s="107"/>
      <c r="H262" s="78"/>
      <c r="J262" s="78"/>
      <c r="K262" s="78"/>
      <c r="L262" s="78"/>
      <c r="M262" s="78"/>
      <c r="N262" s="78"/>
      <c r="O262" s="78"/>
      <c r="P262" s="78"/>
      <c r="Q262" s="78"/>
      <c r="S262" s="78"/>
      <c r="T262" s="78"/>
      <c r="U262" s="78"/>
      <c r="V262" s="78"/>
    </row>
    <row r="263" spans="1:22" hidden="1" x14ac:dyDescent="0.35">
      <c r="A263" s="107"/>
      <c r="B263" s="107"/>
      <c r="C263" s="107"/>
      <c r="D263" s="107"/>
      <c r="E263" s="107"/>
      <c r="F263" s="107"/>
      <c r="G263" s="107"/>
      <c r="H263" s="78"/>
      <c r="J263" s="78"/>
      <c r="K263" s="78"/>
      <c r="L263" s="78"/>
      <c r="M263" s="78"/>
      <c r="N263" s="78"/>
      <c r="O263" s="78"/>
      <c r="P263" s="78"/>
      <c r="Q263" s="78"/>
      <c r="S263" s="78"/>
      <c r="T263" s="78"/>
      <c r="U263" s="78"/>
      <c r="V263" s="78"/>
    </row>
    <row r="264" spans="1:22" hidden="1" x14ac:dyDescent="0.35">
      <c r="A264" s="107"/>
      <c r="B264" s="107"/>
      <c r="C264" s="107"/>
      <c r="D264" s="107"/>
      <c r="E264" s="107"/>
      <c r="F264" s="107"/>
      <c r="G264" s="107"/>
      <c r="H264" s="78"/>
      <c r="J264" s="78"/>
      <c r="K264" s="78"/>
      <c r="L264" s="78"/>
      <c r="M264" s="78"/>
      <c r="N264" s="78"/>
      <c r="O264" s="78"/>
      <c r="P264" s="78"/>
      <c r="Q264" s="78"/>
      <c r="S264" s="78"/>
      <c r="T264" s="78"/>
      <c r="U264" s="78"/>
      <c r="V264" s="78"/>
    </row>
    <row r="265" spans="1:22" hidden="1" x14ac:dyDescent="0.35">
      <c r="A265" s="107"/>
      <c r="B265" s="107"/>
      <c r="C265" s="107"/>
      <c r="D265" s="107"/>
      <c r="E265" s="107"/>
      <c r="F265" s="107"/>
      <c r="G265" s="107"/>
      <c r="H265" s="78"/>
      <c r="J265" s="78"/>
      <c r="K265" s="78"/>
      <c r="L265" s="78"/>
      <c r="M265" s="78"/>
      <c r="N265" s="78"/>
      <c r="O265" s="78"/>
      <c r="P265" s="78"/>
      <c r="Q265" s="78"/>
      <c r="S265" s="78"/>
      <c r="T265" s="78"/>
      <c r="U265" s="78"/>
      <c r="V265" s="78"/>
    </row>
    <row r="266" spans="1:22" hidden="1" x14ac:dyDescent="0.35">
      <c r="A266" s="107"/>
      <c r="B266" s="107"/>
      <c r="C266" s="107"/>
      <c r="D266" s="107"/>
      <c r="E266" s="107"/>
      <c r="F266" s="107"/>
      <c r="G266" s="107"/>
      <c r="H266" s="78"/>
      <c r="J266" s="78"/>
      <c r="K266" s="78"/>
      <c r="L266" s="78"/>
      <c r="M266" s="78"/>
      <c r="N266" s="78"/>
      <c r="O266" s="78"/>
      <c r="P266" s="78"/>
      <c r="Q266" s="78"/>
      <c r="S266" s="78"/>
      <c r="T266" s="78"/>
      <c r="U266" s="78"/>
      <c r="V266" s="78"/>
    </row>
    <row r="267" spans="1:22" hidden="1" x14ac:dyDescent="0.35">
      <c r="A267" s="107"/>
      <c r="B267" s="107"/>
      <c r="C267" s="107"/>
      <c r="D267" s="107"/>
      <c r="E267" s="107"/>
      <c r="F267" s="107"/>
      <c r="G267" s="107"/>
      <c r="H267" s="78"/>
      <c r="J267" s="78"/>
      <c r="K267" s="78"/>
      <c r="L267" s="78"/>
      <c r="M267" s="78"/>
      <c r="N267" s="78"/>
      <c r="O267" s="78"/>
      <c r="P267" s="78"/>
      <c r="Q267" s="78"/>
      <c r="S267" s="78"/>
      <c r="T267" s="78"/>
      <c r="U267" s="78"/>
      <c r="V267" s="78"/>
    </row>
    <row r="268" spans="1:22" hidden="1" x14ac:dyDescent="0.35">
      <c r="A268" s="107"/>
      <c r="B268" s="107"/>
      <c r="C268" s="107"/>
      <c r="D268" s="107"/>
      <c r="E268" s="107"/>
      <c r="F268" s="107"/>
      <c r="G268" s="107"/>
      <c r="H268" s="78"/>
      <c r="J268" s="78"/>
      <c r="K268" s="78"/>
      <c r="L268" s="78"/>
      <c r="M268" s="78"/>
      <c r="N268" s="78"/>
      <c r="O268" s="78"/>
      <c r="P268" s="78"/>
      <c r="Q268" s="78"/>
      <c r="S268" s="78"/>
      <c r="T268" s="78"/>
      <c r="U268" s="78"/>
      <c r="V268" s="78"/>
    </row>
    <row r="269" spans="1:22" hidden="1" x14ac:dyDescent="0.35">
      <c r="A269" s="107"/>
      <c r="B269" s="107"/>
      <c r="C269" s="107"/>
      <c r="D269" s="107"/>
      <c r="E269" s="107"/>
      <c r="F269" s="107"/>
      <c r="G269" s="107"/>
      <c r="H269" s="78"/>
      <c r="J269" s="78"/>
      <c r="K269" s="78"/>
      <c r="L269" s="78"/>
      <c r="M269" s="78"/>
      <c r="N269" s="78"/>
      <c r="O269" s="78"/>
      <c r="P269" s="78"/>
      <c r="Q269" s="78"/>
      <c r="S269" s="78"/>
      <c r="T269" s="78"/>
      <c r="U269" s="78"/>
      <c r="V269" s="78"/>
    </row>
    <row r="270" spans="1:22" hidden="1" x14ac:dyDescent="0.35">
      <c r="A270" s="107"/>
      <c r="B270" s="107"/>
      <c r="C270" s="107"/>
      <c r="D270" s="107"/>
      <c r="E270" s="107"/>
      <c r="F270" s="107"/>
      <c r="G270" s="107"/>
      <c r="H270" s="78"/>
      <c r="J270" s="78"/>
      <c r="K270" s="78"/>
      <c r="L270" s="78"/>
      <c r="M270" s="78"/>
      <c r="N270" s="78"/>
      <c r="O270" s="78"/>
      <c r="P270" s="78"/>
      <c r="Q270" s="78"/>
      <c r="S270" s="78"/>
      <c r="T270" s="78"/>
      <c r="U270" s="78"/>
      <c r="V270" s="78"/>
    </row>
    <row r="271" spans="1:22" hidden="1" x14ac:dyDescent="0.35">
      <c r="A271" s="107"/>
      <c r="B271" s="107"/>
      <c r="C271" s="107"/>
      <c r="D271" s="107"/>
      <c r="E271" s="107"/>
      <c r="F271" s="107"/>
      <c r="G271" s="107"/>
      <c r="H271" s="78"/>
      <c r="J271" s="78"/>
      <c r="K271" s="78"/>
      <c r="L271" s="78"/>
      <c r="M271" s="78"/>
      <c r="N271" s="78"/>
      <c r="O271" s="78"/>
      <c r="P271" s="78"/>
      <c r="Q271" s="78"/>
      <c r="S271" s="78"/>
      <c r="T271" s="78"/>
      <c r="U271" s="78"/>
      <c r="V271" s="78"/>
    </row>
    <row r="272" spans="1:22" hidden="1" x14ac:dyDescent="0.35">
      <c r="A272" s="107"/>
      <c r="B272" s="107"/>
      <c r="C272" s="107"/>
      <c r="D272" s="107"/>
      <c r="E272" s="107"/>
      <c r="F272" s="107"/>
      <c r="G272" s="107"/>
      <c r="H272" s="78"/>
      <c r="J272" s="78"/>
      <c r="K272" s="78"/>
      <c r="L272" s="78"/>
      <c r="M272" s="78"/>
      <c r="N272" s="78"/>
      <c r="O272" s="78"/>
      <c r="P272" s="78"/>
      <c r="Q272" s="78"/>
      <c r="S272" s="78"/>
      <c r="T272" s="78"/>
      <c r="U272" s="78"/>
      <c r="V272" s="78"/>
    </row>
    <row r="273" spans="1:22" hidden="1" x14ac:dyDescent="0.35">
      <c r="A273" s="107"/>
      <c r="B273" s="107"/>
      <c r="C273" s="107"/>
      <c r="D273" s="107"/>
      <c r="E273" s="107"/>
      <c r="F273" s="107"/>
      <c r="G273" s="107"/>
      <c r="H273" s="78"/>
      <c r="J273" s="78"/>
      <c r="K273" s="78"/>
      <c r="L273" s="78"/>
      <c r="M273" s="78"/>
      <c r="N273" s="78"/>
      <c r="O273" s="78"/>
      <c r="P273" s="78"/>
      <c r="Q273" s="78"/>
      <c r="S273" s="78"/>
      <c r="T273" s="78"/>
      <c r="U273" s="78"/>
      <c r="V273" s="78"/>
    </row>
    <row r="274" spans="1:22" hidden="1" x14ac:dyDescent="0.35">
      <c r="A274" s="107"/>
      <c r="B274" s="107"/>
      <c r="C274" s="107"/>
      <c r="D274" s="107"/>
      <c r="E274" s="107"/>
      <c r="F274" s="107"/>
      <c r="G274" s="107"/>
      <c r="H274" s="78"/>
      <c r="J274" s="78"/>
      <c r="K274" s="78"/>
      <c r="L274" s="78"/>
      <c r="M274" s="78"/>
      <c r="N274" s="78"/>
      <c r="O274" s="78"/>
      <c r="P274" s="78"/>
      <c r="Q274" s="78"/>
      <c r="S274" s="78"/>
      <c r="T274" s="78"/>
      <c r="U274" s="78"/>
      <c r="V274" s="78"/>
    </row>
    <row r="275" spans="1:22" hidden="1" x14ac:dyDescent="0.35">
      <c r="A275" s="107"/>
      <c r="B275" s="107"/>
      <c r="C275" s="107"/>
      <c r="D275" s="107"/>
      <c r="E275" s="107"/>
      <c r="F275" s="107"/>
      <c r="G275" s="107"/>
      <c r="H275" s="78"/>
      <c r="J275" s="78"/>
      <c r="K275" s="78"/>
      <c r="L275" s="78"/>
      <c r="M275" s="78"/>
      <c r="N275" s="78"/>
      <c r="O275" s="78"/>
      <c r="P275" s="78"/>
      <c r="Q275" s="78"/>
      <c r="S275" s="78"/>
      <c r="T275" s="78"/>
      <c r="U275" s="78"/>
      <c r="V275" s="78"/>
    </row>
    <row r="276" spans="1:22" hidden="1" x14ac:dyDescent="0.35">
      <c r="A276" s="107"/>
      <c r="B276" s="107"/>
      <c r="C276" s="107"/>
      <c r="D276" s="107"/>
      <c r="E276" s="107"/>
      <c r="F276" s="107"/>
      <c r="G276" s="107"/>
      <c r="H276" s="78"/>
      <c r="J276" s="78"/>
      <c r="K276" s="78"/>
      <c r="L276" s="78"/>
      <c r="M276" s="78"/>
      <c r="N276" s="78"/>
      <c r="O276" s="78"/>
      <c r="P276" s="78"/>
      <c r="Q276" s="78"/>
      <c r="S276" s="78"/>
      <c r="T276" s="78"/>
      <c r="U276" s="78"/>
      <c r="V276" s="78"/>
    </row>
    <row r="277" spans="1:22" hidden="1" x14ac:dyDescent="0.35">
      <c r="A277" s="107"/>
      <c r="B277" s="107"/>
      <c r="C277" s="107"/>
      <c r="D277" s="107"/>
      <c r="E277" s="107"/>
      <c r="F277" s="107"/>
      <c r="G277" s="107"/>
      <c r="H277" s="78"/>
      <c r="J277" s="78"/>
      <c r="K277" s="78"/>
      <c r="L277" s="78"/>
      <c r="M277" s="78"/>
      <c r="N277" s="78"/>
      <c r="O277" s="78"/>
      <c r="P277" s="78"/>
      <c r="Q277" s="78"/>
      <c r="S277" s="78"/>
      <c r="T277" s="78"/>
      <c r="U277" s="78"/>
      <c r="V277" s="78"/>
    </row>
    <row r="278" spans="1:22" hidden="1" x14ac:dyDescent="0.35">
      <c r="A278" s="107"/>
      <c r="B278" s="107"/>
      <c r="C278" s="107"/>
      <c r="D278" s="107"/>
      <c r="E278" s="107"/>
      <c r="F278" s="107"/>
      <c r="G278" s="107"/>
      <c r="H278" s="78"/>
      <c r="J278" s="78"/>
      <c r="K278" s="78"/>
      <c r="L278" s="78"/>
      <c r="M278" s="78"/>
      <c r="N278" s="78"/>
      <c r="O278" s="78"/>
      <c r="P278" s="78"/>
      <c r="Q278" s="78"/>
      <c r="S278" s="78"/>
      <c r="T278" s="78"/>
      <c r="U278" s="78"/>
      <c r="V278" s="78"/>
    </row>
    <row r="279" spans="1:22" hidden="1" x14ac:dyDescent="0.35">
      <c r="A279" s="107"/>
      <c r="B279" s="107"/>
      <c r="C279" s="107"/>
      <c r="D279" s="107"/>
      <c r="E279" s="107"/>
      <c r="F279" s="107"/>
      <c r="G279" s="107"/>
      <c r="H279" s="78"/>
      <c r="J279" s="78"/>
      <c r="K279" s="78"/>
      <c r="L279" s="78"/>
      <c r="M279" s="78"/>
      <c r="N279" s="78"/>
      <c r="O279" s="78"/>
      <c r="P279" s="78"/>
      <c r="Q279" s="78"/>
      <c r="S279" s="78"/>
      <c r="T279" s="78"/>
      <c r="U279" s="78"/>
      <c r="V279" s="78"/>
    </row>
    <row r="280" spans="1:22" hidden="1" x14ac:dyDescent="0.35">
      <c r="A280" s="107"/>
      <c r="B280" s="107"/>
      <c r="C280" s="107"/>
      <c r="D280" s="107"/>
      <c r="E280" s="107"/>
      <c r="F280" s="107"/>
      <c r="G280" s="107"/>
      <c r="H280" s="78"/>
      <c r="J280" s="78"/>
      <c r="K280" s="78"/>
      <c r="L280" s="78"/>
      <c r="M280" s="78"/>
      <c r="N280" s="78"/>
      <c r="O280" s="78"/>
      <c r="P280" s="78"/>
      <c r="Q280" s="78"/>
      <c r="S280" s="78"/>
      <c r="T280" s="78"/>
      <c r="U280" s="78"/>
      <c r="V280" s="78"/>
    </row>
    <row r="281" spans="1:22" hidden="1" x14ac:dyDescent="0.35">
      <c r="A281" s="107"/>
      <c r="B281" s="107"/>
      <c r="C281" s="107"/>
      <c r="D281" s="107"/>
      <c r="E281" s="107"/>
      <c r="F281" s="107"/>
      <c r="G281" s="107"/>
      <c r="H281" s="78"/>
      <c r="J281" s="78"/>
      <c r="K281" s="78"/>
      <c r="L281" s="78"/>
      <c r="M281" s="78"/>
      <c r="N281" s="78"/>
      <c r="O281" s="78"/>
      <c r="P281" s="78"/>
      <c r="Q281" s="78"/>
      <c r="S281" s="78"/>
      <c r="T281" s="78"/>
      <c r="U281" s="78"/>
      <c r="V281" s="78"/>
    </row>
    <row r="282" spans="1:22" hidden="1" x14ac:dyDescent="0.35">
      <c r="A282" s="107"/>
      <c r="B282" s="107"/>
      <c r="C282" s="107"/>
      <c r="D282" s="107"/>
      <c r="E282" s="107"/>
      <c r="F282" s="107"/>
      <c r="G282" s="107"/>
      <c r="H282" s="78"/>
      <c r="J282" s="78"/>
      <c r="K282" s="78"/>
      <c r="L282" s="78"/>
      <c r="M282" s="78"/>
      <c r="N282" s="78"/>
      <c r="O282" s="78"/>
      <c r="P282" s="78"/>
      <c r="Q282" s="78"/>
      <c r="S282" s="78"/>
      <c r="T282" s="78"/>
      <c r="U282" s="78"/>
      <c r="V282" s="78"/>
    </row>
    <row r="283" spans="1:22" hidden="1" x14ac:dyDescent="0.35">
      <c r="A283" s="107"/>
      <c r="B283" s="107"/>
      <c r="C283" s="107"/>
      <c r="D283" s="107"/>
      <c r="E283" s="107"/>
      <c r="F283" s="107"/>
      <c r="G283" s="107"/>
      <c r="H283" s="78"/>
      <c r="J283" s="78"/>
      <c r="K283" s="78"/>
      <c r="L283" s="78"/>
      <c r="M283" s="78"/>
      <c r="N283" s="78"/>
      <c r="O283" s="78"/>
      <c r="P283" s="78"/>
      <c r="Q283" s="78"/>
      <c r="S283" s="78"/>
      <c r="T283" s="78"/>
      <c r="U283" s="78"/>
      <c r="V283" s="78"/>
    </row>
    <row r="284" spans="1:22" hidden="1" x14ac:dyDescent="0.35">
      <c r="A284" s="107"/>
      <c r="B284" s="107"/>
      <c r="C284" s="107"/>
      <c r="D284" s="107"/>
      <c r="E284" s="107"/>
      <c r="F284" s="107"/>
      <c r="G284" s="107"/>
      <c r="H284" s="78"/>
      <c r="J284" s="78"/>
      <c r="K284" s="78"/>
      <c r="L284" s="78"/>
      <c r="M284" s="78"/>
      <c r="N284" s="78"/>
      <c r="O284" s="78"/>
      <c r="P284" s="78"/>
      <c r="Q284" s="78"/>
      <c r="S284" s="78"/>
      <c r="T284" s="78"/>
      <c r="U284" s="78"/>
      <c r="V284" s="78"/>
    </row>
    <row r="285" spans="1:22" hidden="1" x14ac:dyDescent="0.35">
      <c r="A285" s="107"/>
      <c r="B285" s="107"/>
      <c r="C285" s="107"/>
      <c r="D285" s="107"/>
      <c r="E285" s="107"/>
      <c r="F285" s="107"/>
      <c r="G285" s="107"/>
      <c r="H285" s="78"/>
      <c r="J285" s="78"/>
      <c r="K285" s="78"/>
      <c r="L285" s="78"/>
      <c r="M285" s="78"/>
      <c r="N285" s="78"/>
      <c r="O285" s="78"/>
      <c r="P285" s="78"/>
      <c r="Q285" s="78"/>
      <c r="S285" s="78"/>
      <c r="T285" s="78"/>
      <c r="U285" s="78"/>
      <c r="V285" s="78"/>
    </row>
    <row r="286" spans="1:22" hidden="1" x14ac:dyDescent="0.35">
      <c r="A286" s="107"/>
      <c r="B286" s="107"/>
      <c r="C286" s="107"/>
      <c r="D286" s="107"/>
      <c r="E286" s="107"/>
      <c r="F286" s="107"/>
      <c r="G286" s="107"/>
      <c r="H286" s="78"/>
      <c r="J286" s="78"/>
      <c r="K286" s="78"/>
      <c r="L286" s="78"/>
      <c r="M286" s="78"/>
      <c r="N286" s="78"/>
      <c r="O286" s="78"/>
      <c r="P286" s="78"/>
      <c r="Q286" s="78"/>
      <c r="S286" s="78"/>
      <c r="T286" s="78"/>
      <c r="U286" s="78"/>
      <c r="V286" s="78"/>
    </row>
    <row r="287" spans="1:22" hidden="1" x14ac:dyDescent="0.35">
      <c r="A287" s="107"/>
      <c r="B287" s="107"/>
      <c r="C287" s="107"/>
      <c r="D287" s="107"/>
      <c r="E287" s="107"/>
      <c r="F287" s="107"/>
      <c r="G287" s="107"/>
      <c r="H287" s="78"/>
      <c r="J287" s="78"/>
      <c r="K287" s="78"/>
      <c r="L287" s="78"/>
      <c r="M287" s="78"/>
      <c r="N287" s="78"/>
      <c r="O287" s="78"/>
      <c r="P287" s="78"/>
      <c r="Q287" s="78"/>
      <c r="S287" s="78"/>
      <c r="T287" s="78"/>
      <c r="U287" s="78"/>
      <c r="V287" s="78"/>
    </row>
    <row r="288" spans="1:22" hidden="1" x14ac:dyDescent="0.35">
      <c r="A288" s="107"/>
      <c r="B288" s="107"/>
      <c r="C288" s="107"/>
      <c r="D288" s="107"/>
      <c r="E288" s="107"/>
      <c r="F288" s="107"/>
      <c r="G288" s="107"/>
      <c r="H288" s="78"/>
      <c r="J288" s="78"/>
      <c r="K288" s="78"/>
      <c r="L288" s="78"/>
      <c r="M288" s="78"/>
      <c r="N288" s="78"/>
      <c r="O288" s="78"/>
      <c r="P288" s="78"/>
      <c r="Q288" s="78"/>
      <c r="S288" s="78"/>
      <c r="T288" s="78"/>
      <c r="U288" s="78"/>
      <c r="V288" s="78"/>
    </row>
    <row r="289" spans="1:22" hidden="1" x14ac:dyDescent="0.35">
      <c r="A289" s="107"/>
      <c r="B289" s="107"/>
      <c r="C289" s="107"/>
      <c r="D289" s="107"/>
      <c r="E289" s="107"/>
      <c r="F289" s="107"/>
      <c r="G289" s="107"/>
      <c r="H289" s="78"/>
      <c r="J289" s="78"/>
      <c r="K289" s="78"/>
      <c r="L289" s="78"/>
      <c r="M289" s="78"/>
      <c r="N289" s="78"/>
      <c r="O289" s="78"/>
      <c r="P289" s="78"/>
      <c r="Q289" s="78"/>
      <c r="S289" s="78"/>
      <c r="T289" s="78"/>
      <c r="U289" s="78"/>
      <c r="V289" s="78"/>
    </row>
    <row r="290" spans="1:22" hidden="1" x14ac:dyDescent="0.35">
      <c r="A290" s="107"/>
      <c r="B290" s="107"/>
      <c r="C290" s="107"/>
      <c r="D290" s="107"/>
      <c r="E290" s="107"/>
      <c r="F290" s="107"/>
      <c r="G290" s="107"/>
      <c r="H290" s="78"/>
      <c r="J290" s="78"/>
      <c r="K290" s="78"/>
      <c r="L290" s="78"/>
      <c r="M290" s="78"/>
      <c r="N290" s="78"/>
      <c r="O290" s="78"/>
      <c r="P290" s="78"/>
      <c r="Q290" s="78"/>
      <c r="S290" s="78"/>
      <c r="T290" s="78"/>
      <c r="U290" s="78"/>
      <c r="V290" s="78"/>
    </row>
    <row r="291" spans="1:22" hidden="1" x14ac:dyDescent="0.35">
      <c r="A291" s="107"/>
      <c r="B291" s="107"/>
      <c r="C291" s="107"/>
      <c r="D291" s="107"/>
      <c r="E291" s="107"/>
      <c r="F291" s="107"/>
      <c r="G291" s="107"/>
      <c r="H291" s="78"/>
      <c r="J291" s="78"/>
      <c r="K291" s="78"/>
      <c r="L291" s="78"/>
      <c r="M291" s="78"/>
      <c r="N291" s="78"/>
      <c r="O291" s="78"/>
      <c r="P291" s="78"/>
      <c r="Q291" s="78"/>
      <c r="S291" s="78"/>
      <c r="T291" s="78"/>
      <c r="U291" s="78"/>
      <c r="V291" s="78"/>
    </row>
    <row r="292" spans="1:22" hidden="1" x14ac:dyDescent="0.35">
      <c r="A292" s="107"/>
      <c r="B292" s="107"/>
      <c r="C292" s="107"/>
      <c r="D292" s="107"/>
      <c r="E292" s="107"/>
      <c r="F292" s="107"/>
      <c r="G292" s="107"/>
      <c r="H292" s="78"/>
      <c r="J292" s="78"/>
      <c r="K292" s="78"/>
      <c r="L292" s="78"/>
      <c r="M292" s="78"/>
      <c r="N292" s="78"/>
      <c r="O292" s="78"/>
      <c r="P292" s="78"/>
      <c r="Q292" s="78"/>
      <c r="S292" s="78"/>
      <c r="T292" s="78"/>
      <c r="U292" s="78"/>
      <c r="V292" s="78"/>
    </row>
    <row r="293" spans="1:22" hidden="1" x14ac:dyDescent="0.35">
      <c r="A293" s="107"/>
      <c r="B293" s="107"/>
      <c r="C293" s="107"/>
      <c r="D293" s="107"/>
      <c r="E293" s="107"/>
      <c r="F293" s="107"/>
      <c r="G293" s="107"/>
      <c r="H293" s="78"/>
      <c r="J293" s="78"/>
      <c r="K293" s="78"/>
      <c r="L293" s="78"/>
      <c r="M293" s="78"/>
      <c r="N293" s="78"/>
      <c r="O293" s="78"/>
      <c r="P293" s="78"/>
      <c r="Q293" s="78"/>
      <c r="S293" s="78"/>
      <c r="T293" s="78"/>
      <c r="U293" s="78"/>
      <c r="V293" s="78"/>
    </row>
    <row r="294" spans="1:22" hidden="1" x14ac:dyDescent="0.35">
      <c r="A294" s="107"/>
      <c r="B294" s="107"/>
      <c r="C294" s="107"/>
      <c r="D294" s="107"/>
      <c r="E294" s="107"/>
      <c r="F294" s="107"/>
      <c r="G294" s="107"/>
      <c r="H294" s="78"/>
      <c r="J294" s="78"/>
      <c r="K294" s="78"/>
      <c r="L294" s="78"/>
      <c r="M294" s="78"/>
      <c r="N294" s="78"/>
      <c r="O294" s="78"/>
      <c r="P294" s="78"/>
      <c r="Q294" s="78"/>
      <c r="S294" s="78"/>
      <c r="T294" s="78"/>
      <c r="U294" s="78"/>
      <c r="V294" s="78"/>
    </row>
    <row r="295" spans="1:22" hidden="1" x14ac:dyDescent="0.35">
      <c r="A295" s="107"/>
      <c r="B295" s="107"/>
      <c r="C295" s="107"/>
      <c r="D295" s="107"/>
      <c r="E295" s="107"/>
      <c r="F295" s="107"/>
      <c r="G295" s="107"/>
      <c r="H295" s="78"/>
      <c r="J295" s="78"/>
      <c r="K295" s="78"/>
      <c r="L295" s="78"/>
      <c r="M295" s="78"/>
      <c r="N295" s="78"/>
      <c r="O295" s="78"/>
      <c r="P295" s="78"/>
      <c r="Q295" s="78"/>
      <c r="S295" s="78"/>
      <c r="T295" s="78"/>
      <c r="U295" s="78"/>
      <c r="V295" s="78"/>
    </row>
    <row r="296" spans="1:22" hidden="1" x14ac:dyDescent="0.35">
      <c r="A296" s="107"/>
      <c r="B296" s="107"/>
      <c r="C296" s="107"/>
      <c r="D296" s="107"/>
      <c r="E296" s="107"/>
      <c r="F296" s="107"/>
      <c r="G296" s="107"/>
      <c r="H296" s="78"/>
      <c r="J296" s="78"/>
      <c r="K296" s="78"/>
      <c r="L296" s="78"/>
      <c r="M296" s="78"/>
      <c r="N296" s="78"/>
      <c r="O296" s="78"/>
      <c r="P296" s="78"/>
      <c r="Q296" s="78"/>
      <c r="S296" s="78"/>
      <c r="T296" s="78"/>
      <c r="U296" s="78"/>
      <c r="V296" s="78"/>
    </row>
    <row r="297" spans="1:22" hidden="1" x14ac:dyDescent="0.35">
      <c r="A297" s="107"/>
      <c r="B297" s="107"/>
      <c r="C297" s="107"/>
      <c r="D297" s="107"/>
      <c r="E297" s="107"/>
      <c r="F297" s="107"/>
      <c r="G297" s="107"/>
      <c r="H297" s="78"/>
      <c r="J297" s="78"/>
      <c r="K297" s="78"/>
      <c r="L297" s="78"/>
      <c r="M297" s="78"/>
      <c r="N297" s="78"/>
      <c r="O297" s="78"/>
      <c r="P297" s="78"/>
      <c r="Q297" s="78"/>
      <c r="S297" s="78"/>
      <c r="T297" s="78"/>
      <c r="U297" s="78"/>
      <c r="V297" s="78"/>
    </row>
    <row r="298" spans="1:22" hidden="1" x14ac:dyDescent="0.35">
      <c r="A298" s="107"/>
      <c r="B298" s="107"/>
      <c r="C298" s="107"/>
      <c r="D298" s="107"/>
      <c r="E298" s="107"/>
      <c r="F298" s="107"/>
      <c r="G298" s="107"/>
      <c r="H298" s="78"/>
      <c r="J298" s="78"/>
      <c r="K298" s="78"/>
      <c r="L298" s="78"/>
      <c r="M298" s="78"/>
      <c r="N298" s="78"/>
      <c r="O298" s="78"/>
      <c r="P298" s="78"/>
      <c r="Q298" s="78"/>
      <c r="S298" s="78"/>
      <c r="T298" s="78"/>
      <c r="U298" s="78"/>
      <c r="V298" s="78"/>
    </row>
    <row r="299" spans="1:22" hidden="1" x14ac:dyDescent="0.35">
      <c r="A299" s="107"/>
      <c r="B299" s="107"/>
      <c r="C299" s="107"/>
      <c r="D299" s="107"/>
      <c r="E299" s="107"/>
      <c r="F299" s="107"/>
      <c r="G299" s="107"/>
      <c r="H299" s="78"/>
      <c r="J299" s="78"/>
      <c r="K299" s="78"/>
      <c r="L299" s="78"/>
      <c r="M299" s="78"/>
      <c r="N299" s="78"/>
      <c r="O299" s="78"/>
      <c r="P299" s="78"/>
      <c r="Q299" s="78"/>
      <c r="S299" s="78"/>
      <c r="T299" s="78"/>
      <c r="U299" s="78"/>
      <c r="V299" s="78"/>
    </row>
    <row r="300" spans="1:22" hidden="1" x14ac:dyDescent="0.35">
      <c r="A300" s="107"/>
      <c r="B300" s="107"/>
      <c r="C300" s="107"/>
      <c r="D300" s="107"/>
      <c r="E300" s="107"/>
      <c r="F300" s="107"/>
      <c r="G300" s="107"/>
      <c r="H300" s="78"/>
      <c r="J300" s="78"/>
      <c r="K300" s="78"/>
      <c r="L300" s="78"/>
      <c r="M300" s="78"/>
      <c r="N300" s="78"/>
      <c r="O300" s="78"/>
      <c r="P300" s="78"/>
      <c r="Q300" s="78"/>
      <c r="S300" s="78"/>
      <c r="T300" s="78"/>
      <c r="U300" s="78"/>
      <c r="V300" s="78"/>
    </row>
  </sheetData>
  <sheetProtection algorithmName="SHA-512" hashValue="qo9oEXMXAGwhrpdVLn0TeprWC27LFHFKwml+cwouRvJUOfVhiC8WjdqfjTj7bp3xehyMpKZ2L0VYHh2oxx20hw==" saltValue="Th8el35aFyTY57eU7UHipA==" spinCount="100000" sheet="1" objects="1" scenarios="1"/>
  <mergeCells count="4">
    <mergeCell ref="C1:E1"/>
    <mergeCell ref="F1:G1"/>
    <mergeCell ref="C2:E2"/>
    <mergeCell ref="F2:G2"/>
  </mergeCells>
  <conditionalFormatting sqref="E4:E100">
    <cfRule type="expression" dxfId="29" priority="15">
      <formula>AND($C4="",$D4="",$E4=No)</formula>
    </cfRule>
  </conditionalFormatting>
  <conditionalFormatting sqref="G4:G100">
    <cfRule type="expression" dxfId="26" priority="12">
      <formula>AND($F4="",$G4=No)</formula>
    </cfRule>
  </conditionalFormatting>
  <conditionalFormatting sqref="H4:H100">
    <cfRule type="cellIs" dxfId="25" priority="1" operator="equal">
      <formula>Tab_NotReq</formula>
    </cfRule>
    <cfRule type="expression" dxfId="24" priority="2">
      <formula>AND(COUNTIF($J4:$Q4,Incomplete)&gt;1)</formula>
    </cfRule>
    <cfRule type="cellIs" dxfId="23" priority="3" operator="equal">
      <formula>Incomplete_or_multiple_errors&amp;": "&amp;HLOOKUP(RIGHT(H4,LEN(H4)-10), $J$2:$Q$2, 1, FALSE)</formula>
    </cfRule>
    <cfRule type="cellIs" dxfId="22" priority="4" operator="equal">
      <formula>Complete</formula>
    </cfRule>
  </conditionalFormatting>
  <conditionalFormatting sqref="J4:Q100">
    <cfRule type="cellIs" dxfId="21" priority="5" operator="equal">
      <formula>Incomplete</formula>
    </cfRule>
    <cfRule type="cellIs" dxfId="20" priority="6" operator="equal">
      <formula>Complete</formula>
    </cfRule>
  </conditionalFormatting>
  <conditionalFormatting sqref="S4:V100">
    <cfRule type="cellIs" dxfId="19" priority="7" operator="equal">
      <formula>TRUE</formula>
    </cfRule>
    <cfRule type="cellIs" dxfId="18" priority="8" operator="equal">
      <formula>FALSE</formula>
    </cfRule>
  </conditionalFormatting>
  <dataValidations count="4">
    <dataValidation type="list" allowBlank="1" showInputMessage="1" showErrorMessage="1" sqref="E4:E100 G4:G100" xr:uid="{073A365D-7CEE-4C62-BDB6-CFEB5F9B08E5}">
      <formula1>YesNo_CBI</formula1>
    </dataValidation>
    <dataValidation type="list" allowBlank="1" showInputMessage="1" showErrorMessage="1" sqref="J1:Q1" xr:uid="{4D632748-C5EE-42ED-AF7A-44DE6E665ADD}">
      <formula1>Yes_No</formula1>
    </dataValidation>
    <dataValidation type="list" allowBlank="1" showInputMessage="1" showErrorMessage="1" sqref="B4:B100" xr:uid="{22F88068-6985-4B9C-8EBE-16363C479C6E}">
      <formula1>file_section</formula1>
    </dataValidation>
    <dataValidation type="list" allowBlank="1" showInputMessage="1" showErrorMessage="1" error="This substance identifier is not a Part 2 substance selected in the Section 11 tab. " sqref="A4:A100" xr:uid="{2D4C69D3-EBDD-45F6-AD7B-943D23ED8729}">
      <formula1>List_Section_1314</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9" id="{7DC2BA67-D296-4220-8F40-04A411A0902D}">
            <xm:f>'Section 8'!$L$4=No</xm:f>
            <x14:dxf>
              <fill>
                <patternFill>
                  <bgColor theme="0" tint="-0.24994659260841701"/>
                </patternFill>
              </fill>
            </x14:dxf>
          </x14:cfRule>
          <xm:sqref>A4:G100 A4:A101</xm:sqref>
        </x14:conditionalFormatting>
        <x14:conditionalFormatting xmlns:xm="http://schemas.microsoft.com/office/excel/2006/main">
          <x14:cfRule type="expression" priority="13" id="{96998C64-E570-4DB6-9B8A-8D5E7573B1E1}">
            <xm:f>AND('Section 8'!$L$4=No,$E4&lt;&gt;No)</xm:f>
            <x14:dxf>
              <font>
                <color theme="1"/>
              </font>
            </x14:dxf>
          </x14:cfRule>
          <x14:cfRule type="expression" priority="14" id="{9901EF7F-52F1-469D-9744-C724A1631D3E}">
            <xm:f>AND('Section 8'!$L$4=No,$C4="",$D4="")</xm:f>
            <x14:dxf>
              <font>
                <color theme="0" tint="-0.24994659260841701"/>
              </font>
            </x14:dxf>
          </x14:cfRule>
          <xm:sqref>E4:E100</xm:sqref>
        </x14:conditionalFormatting>
        <x14:conditionalFormatting xmlns:xm="http://schemas.microsoft.com/office/excel/2006/main">
          <x14:cfRule type="expression" priority="10" id="{D42A0A9E-798B-44D1-A8DB-7D60D39F8D3E}">
            <xm:f>AND('Section 8'!$L$4=No,$G4&lt;&gt;No)</xm:f>
            <x14:dxf>
              <font>
                <color theme="1"/>
              </font>
            </x14:dxf>
          </x14:cfRule>
          <x14:cfRule type="expression" priority="11" id="{73E2318F-6146-4428-A561-7AE62D223389}">
            <xm:f>AND('Section 8'!$L$4=No,$F4="")</xm:f>
            <x14:dxf>
              <font>
                <color theme="0" tint="-0.24994659260841701"/>
              </font>
            </x14:dxf>
          </x14:cfRule>
          <xm:sqref>G4:G100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42</vt:i4>
      </vt:variant>
    </vt:vector>
  </HeadingPairs>
  <TitlesOfParts>
    <vt:vector size="57" baseType="lpstr">
      <vt:lpstr>Instructions</vt:lpstr>
      <vt:lpstr>Section 8</vt:lpstr>
      <vt:lpstr>Section 9</vt:lpstr>
      <vt:lpstr>Section 10</vt:lpstr>
      <vt:lpstr>Section 11</vt:lpstr>
      <vt:lpstr>Section 12</vt:lpstr>
      <vt:lpstr>Section 13(a)(b)(c)</vt:lpstr>
      <vt:lpstr>Section 13(d)(e)</vt:lpstr>
      <vt:lpstr>Section 13 &amp; 14 Files</vt:lpstr>
      <vt:lpstr>File Status</vt:lpstr>
      <vt:lpstr>Substances &amp; Codes</vt:lpstr>
      <vt:lpstr>SubstanceLookupS9</vt:lpstr>
      <vt:lpstr>SubstanceLookupS11</vt:lpstr>
      <vt:lpstr>Lists-Other</vt:lpstr>
      <vt:lpstr>Section App</vt:lpstr>
      <vt:lpstr>APP_Codes</vt:lpstr>
      <vt:lpstr>App_Codes_Descriptions</vt:lpstr>
      <vt:lpstr>App_Codes_Full</vt:lpstr>
      <vt:lpstr>CASRNp1</vt:lpstr>
      <vt:lpstr>CASRNp2</vt:lpstr>
      <vt:lpstr>CASRNp3</vt:lpstr>
      <vt:lpstr>Complete</vt:lpstr>
      <vt:lpstr>Declaration</vt:lpstr>
      <vt:lpstr>file_section</vt:lpstr>
      <vt:lpstr>Form_Complete</vt:lpstr>
      <vt:lpstr>Form_NotReq</vt:lpstr>
      <vt:lpstr>Incomplete</vt:lpstr>
      <vt:lpstr>Incomplete_or_multiple_errors</vt:lpstr>
      <vt:lpstr>Min_Facilities</vt:lpstr>
      <vt:lpstr>Missing_substance</vt:lpstr>
      <vt:lpstr>No</vt:lpstr>
      <vt:lpstr>Not_reasonably_accessible</vt:lpstr>
      <vt:lpstr>NRA</vt:lpstr>
      <vt:lpstr>Provinces_PFAS</vt:lpstr>
      <vt:lpstr>Reasonably_accessible</vt:lpstr>
      <vt:lpstr>s13app</vt:lpstr>
      <vt:lpstr>SearchCASRN</vt:lpstr>
      <vt:lpstr>SearchKeyword</vt:lpstr>
      <vt:lpstr>SearchKeyword1</vt:lpstr>
      <vt:lpstr>SearchSubstanceIdentifier</vt:lpstr>
      <vt:lpstr>Section_14</vt:lpstr>
      <vt:lpstr>SF_Codes</vt:lpstr>
      <vt:lpstr>SF_Codes_Descriptions</vt:lpstr>
      <vt:lpstr>SF_Codes_Full</vt:lpstr>
      <vt:lpstr>Substance_complete</vt:lpstr>
      <vt:lpstr>substance_complete_s1314</vt:lpstr>
      <vt:lpstr>Substance_error</vt:lpstr>
      <vt:lpstr>SubstanceLookupS9!Substance_Full</vt:lpstr>
      <vt:lpstr>Substance_Full</vt:lpstr>
      <vt:lpstr>Tab_complete</vt:lpstr>
      <vt:lpstr>Tab_error</vt:lpstr>
      <vt:lpstr>Tab_Missing</vt:lpstr>
      <vt:lpstr>Tab_NotReq</vt:lpstr>
      <vt:lpstr>units</vt:lpstr>
      <vt:lpstr>Yes</vt:lpstr>
      <vt:lpstr>Yes_No</vt:lpstr>
      <vt:lpstr>YesNo_CBI</vt:lpstr>
    </vt:vector>
  </TitlesOfParts>
  <Company>Environment Climate Change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ECCC</dc:creator>
  <dc:description>Type=PFAS-ERF_x000d_
Version=V1.1.1_x000d_
Language=English</dc:description>
  <dcterms:created xsi:type="dcterms:W3CDTF">2020-03-13T18:32:38Z</dcterms:created>
  <dcterms:modified xsi:type="dcterms:W3CDTF">2024-07-22T14:22:43Z</dcterms:modified>
</cp:coreProperties>
</file>